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b117a\Desktop\"/>
    </mc:Choice>
  </mc:AlternateContent>
  <bookViews>
    <workbookView xWindow="0" yWindow="0" windowWidth="24075" windowHeight="12450" tabRatio="764" firstSheet="2" activeTab="3"/>
  </bookViews>
  <sheets>
    <sheet name="Table 1. Os-PGE" sheetId="8" r:id="rId1"/>
    <sheet name="Table 2. CVI Grouping" sheetId="22" r:id="rId2"/>
    <sheet name="Table 3. FITPLOT" sheetId="9" r:id="rId3"/>
    <sheet name="Table S1a. Parry mineral major" sheetId="2" r:id="rId4"/>
    <sheet name="Table S1b. CVI mineral major" sheetId="3" r:id="rId5"/>
    <sheet name="Table S2a.Garnet Comparison" sheetId="11" r:id="rId6"/>
    <sheet name="Table S2b. CPX Comparison" sheetId="12" r:id="rId7"/>
    <sheet name="Table S2c. CVI till Garnet all" sheetId="10" r:id="rId8"/>
    <sheet name="Table S2d. PP till garnet all" sheetId="18" r:id="rId9"/>
    <sheet name="Table S2e. CVI till CPX all" sheetId="17" r:id="rId10"/>
    <sheet name="Table S2f. PP till CPX all" sheetId="19" r:id="rId11"/>
    <sheet name="Table S2g. CVI till spinel all" sheetId="21" r:id="rId12"/>
    <sheet name="Table S2h. PP till spinel all" sheetId="20" r:id="rId13"/>
    <sheet name="Table S3. garnet trace chem" sheetId="5" r:id="rId14"/>
    <sheet name="Table S4. Major elements" sheetId="4" r:id="rId15"/>
    <sheet name="Table S5. GP-13, UB-N and Blank" sheetId="14" r:id="rId16"/>
    <sheet name="Table S6. CPX P-T data" sheetId="7" r:id="rId17"/>
  </sheets>
  <externalReferences>
    <externalReference r:id="rId18"/>
    <externalReference r:id="rId19"/>
  </externalReferences>
  <calcPr calcId="162913"/>
</workbook>
</file>

<file path=xl/calcChain.xml><?xml version="1.0" encoding="utf-8"?>
<calcChain xmlns="http://schemas.openxmlformats.org/spreadsheetml/2006/main">
  <c r="P31" i="3" l="1"/>
  <c r="Z20" i="5" l="1"/>
  <c r="Z21" i="5"/>
  <c r="Z19" i="5"/>
  <c r="AB5" i="5"/>
  <c r="AC4" i="5"/>
  <c r="AC5" i="5"/>
  <c r="AC6" i="5"/>
  <c r="AC7" i="5"/>
  <c r="AC8" i="5"/>
  <c r="AC9" i="5"/>
  <c r="AC10" i="5"/>
  <c r="AC12" i="5"/>
  <c r="AC13" i="5"/>
  <c r="AC15" i="5"/>
  <c r="AC16" i="5"/>
  <c r="AC17" i="5"/>
  <c r="AC26" i="5"/>
  <c r="AC27" i="5"/>
  <c r="AC28" i="5"/>
  <c r="AC29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3" i="5"/>
  <c r="AB4" i="5"/>
  <c r="AB6" i="5"/>
  <c r="AB7" i="5"/>
  <c r="AB8" i="5"/>
  <c r="AB9" i="5"/>
  <c r="AB10" i="5"/>
  <c r="AB12" i="5"/>
  <c r="AB13" i="5"/>
  <c r="AB15" i="5"/>
  <c r="AB16" i="5"/>
  <c r="AB17" i="5"/>
  <c r="AB26" i="5"/>
  <c r="AB27" i="5"/>
  <c r="AB28" i="5"/>
  <c r="AB29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3" i="5"/>
  <c r="I25" i="14"/>
  <c r="H25" i="14"/>
  <c r="D25" i="14"/>
  <c r="E25" i="14"/>
  <c r="F25" i="14"/>
  <c r="G25" i="14"/>
  <c r="C25" i="14"/>
  <c r="D6" i="14"/>
  <c r="E6" i="14"/>
  <c r="F6" i="14"/>
  <c r="G6" i="14"/>
  <c r="H6" i="14"/>
  <c r="I6" i="14"/>
  <c r="C6" i="14"/>
  <c r="D5" i="14"/>
  <c r="E5" i="14"/>
  <c r="F5" i="14"/>
  <c r="G5" i="14"/>
  <c r="H5" i="14"/>
  <c r="I5" i="14"/>
  <c r="C5" i="14"/>
  <c r="AD47" i="11"/>
  <c r="S3248" i="10"/>
  <c r="N3248" i="10"/>
  <c r="O3248" i="10"/>
  <c r="P3248" i="10"/>
  <c r="Q3248" i="10"/>
  <c r="R3248" i="10"/>
  <c r="T3248" i="10"/>
  <c r="V3248" i="10"/>
  <c r="N3249" i="10"/>
  <c r="O3249" i="10"/>
  <c r="P3249" i="10"/>
  <c r="Q3249" i="10"/>
  <c r="R3249" i="10"/>
  <c r="S3249" i="10"/>
  <c r="T3249" i="10"/>
  <c r="M3249" i="10"/>
  <c r="M3248" i="10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26" i="5"/>
  <c r="Z26" i="5"/>
  <c r="AA26" i="5"/>
  <c r="Z27" i="5"/>
  <c r="AA27" i="5"/>
  <c r="Z28" i="5"/>
  <c r="AA28" i="5"/>
  <c r="Z29" i="5"/>
  <c r="AA29" i="5"/>
  <c r="Z30" i="5"/>
  <c r="Z31" i="5"/>
  <c r="AA31" i="5"/>
  <c r="Z32" i="5"/>
  <c r="AA32" i="5"/>
  <c r="Z33" i="5"/>
  <c r="AA33" i="5"/>
  <c r="Z34" i="5"/>
  <c r="AA34" i="5"/>
  <c r="Z35" i="5"/>
  <c r="AA35" i="5"/>
  <c r="Z36" i="5"/>
  <c r="AA36" i="5"/>
  <c r="Z37" i="5"/>
  <c r="AA37" i="5"/>
  <c r="Z38" i="5"/>
  <c r="AA38" i="5"/>
  <c r="Z39" i="5"/>
  <c r="AA39" i="5"/>
  <c r="Z40" i="5"/>
  <c r="AA40" i="5"/>
  <c r="Z41" i="5"/>
  <c r="AA41" i="5"/>
  <c r="Z42" i="5"/>
  <c r="AA42" i="5"/>
  <c r="Z43" i="5"/>
  <c r="AA43" i="5"/>
  <c r="Z44" i="5"/>
  <c r="AA44" i="5"/>
  <c r="Z45" i="5"/>
  <c r="AA45" i="5"/>
  <c r="Z46" i="5"/>
  <c r="AA46" i="5"/>
  <c r="Z47" i="5"/>
  <c r="AA47" i="5"/>
  <c r="Z48" i="5"/>
  <c r="AA48" i="5"/>
  <c r="Z49" i="5"/>
  <c r="AA49" i="5"/>
  <c r="Z50" i="5"/>
  <c r="AA50" i="5"/>
  <c r="Z51" i="5"/>
  <c r="AA51" i="5"/>
  <c r="Z52" i="5"/>
  <c r="AA52" i="5"/>
  <c r="Z53" i="5"/>
  <c r="AA53" i="5"/>
  <c r="Z54" i="5"/>
  <c r="AA54" i="5"/>
  <c r="Z55" i="5"/>
  <c r="AA55" i="5"/>
  <c r="Z56" i="5"/>
  <c r="AA56" i="5"/>
  <c r="Z57" i="5"/>
  <c r="AA57" i="5"/>
  <c r="Z58" i="5"/>
  <c r="AA58" i="5"/>
  <c r="Z59" i="5"/>
  <c r="AA59" i="5"/>
  <c r="Z60" i="5"/>
  <c r="AA60" i="5"/>
  <c r="Z61" i="5"/>
  <c r="AA61" i="5"/>
  <c r="Z62" i="5"/>
  <c r="AA62" i="5"/>
  <c r="Z63" i="5"/>
  <c r="AA63" i="5"/>
  <c r="Z64" i="5"/>
  <c r="AA64" i="5"/>
  <c r="Z65" i="5"/>
  <c r="AA65" i="5"/>
  <c r="Z66" i="5"/>
  <c r="AA66" i="5"/>
  <c r="Z67" i="5"/>
  <c r="AA67" i="5"/>
  <c r="Z68" i="5"/>
  <c r="AA68" i="5"/>
  <c r="Z69" i="5"/>
  <c r="AA69" i="5"/>
  <c r="Z70" i="5"/>
  <c r="AA70" i="5"/>
  <c r="Z71" i="5"/>
  <c r="AA71" i="5"/>
  <c r="Z72" i="5"/>
  <c r="AA72" i="5"/>
  <c r="Z73" i="5"/>
  <c r="AA73" i="5"/>
  <c r="Z74" i="5"/>
  <c r="AA74" i="5"/>
  <c r="Z75" i="5"/>
  <c r="AA75" i="5"/>
  <c r="Z76" i="5"/>
  <c r="AA76" i="5"/>
  <c r="Z77" i="5"/>
  <c r="AA77" i="5"/>
  <c r="Z78" i="5"/>
  <c r="AA78" i="5"/>
  <c r="Z79" i="5"/>
  <c r="AA79" i="5"/>
  <c r="Z80" i="5"/>
  <c r="AA80" i="5"/>
  <c r="Q3" i="18"/>
  <c r="U6" i="10"/>
  <c r="V6" i="10"/>
  <c r="U7" i="10"/>
  <c r="V7" i="10"/>
  <c r="U8" i="10"/>
  <c r="V8" i="10"/>
  <c r="U9" i="10"/>
  <c r="V9" i="10"/>
  <c r="U10" i="10"/>
  <c r="V10" i="10"/>
  <c r="U11" i="10"/>
  <c r="V11" i="10"/>
  <c r="U12" i="10"/>
  <c r="V12" i="10"/>
  <c r="U13" i="10"/>
  <c r="V13" i="10"/>
  <c r="U14" i="10"/>
  <c r="V14" i="10"/>
  <c r="U15" i="10"/>
  <c r="V15" i="10"/>
  <c r="U16" i="10"/>
  <c r="V16" i="10"/>
  <c r="U17" i="10"/>
  <c r="V17" i="10"/>
  <c r="U18" i="10"/>
  <c r="V18" i="10"/>
  <c r="U19" i="10"/>
  <c r="V19" i="10"/>
  <c r="U20" i="10"/>
  <c r="V20" i="10"/>
  <c r="U21" i="10"/>
  <c r="V21" i="10"/>
  <c r="U22" i="10"/>
  <c r="V22" i="10"/>
  <c r="U23" i="10"/>
  <c r="V23" i="10"/>
  <c r="U24" i="10"/>
  <c r="V24" i="10"/>
  <c r="U25" i="10"/>
  <c r="V25" i="10"/>
  <c r="U26" i="10"/>
  <c r="V26" i="10"/>
  <c r="U27" i="10"/>
  <c r="V27" i="10"/>
  <c r="U28" i="10"/>
  <c r="V28" i="10"/>
  <c r="U29" i="10"/>
  <c r="V29" i="10"/>
  <c r="U30" i="10"/>
  <c r="V30" i="10"/>
  <c r="U31" i="10"/>
  <c r="V31" i="10"/>
  <c r="U32" i="10"/>
  <c r="V32" i="10"/>
  <c r="U33" i="10"/>
  <c r="V33" i="10"/>
  <c r="U34" i="10"/>
  <c r="V34" i="10"/>
  <c r="U35" i="10"/>
  <c r="V35" i="10"/>
  <c r="U36" i="10"/>
  <c r="V36" i="10"/>
  <c r="U37" i="10"/>
  <c r="V37" i="10"/>
  <c r="U38" i="10"/>
  <c r="V38" i="10"/>
  <c r="U39" i="10"/>
  <c r="V39" i="10"/>
  <c r="U40" i="10"/>
  <c r="V40" i="10"/>
  <c r="U41" i="10"/>
  <c r="V41" i="10"/>
  <c r="U42" i="10"/>
  <c r="V42" i="10"/>
  <c r="U43" i="10"/>
  <c r="V43" i="10"/>
  <c r="U44" i="10"/>
  <c r="V44" i="10"/>
  <c r="U45" i="10"/>
  <c r="V45" i="10"/>
  <c r="U46" i="10"/>
  <c r="V46" i="10"/>
  <c r="U47" i="10"/>
  <c r="V47" i="10"/>
  <c r="U48" i="10"/>
  <c r="V48" i="10"/>
  <c r="U49" i="10"/>
  <c r="V49" i="10"/>
  <c r="U50" i="10"/>
  <c r="V50" i="10"/>
  <c r="U51" i="10"/>
  <c r="V51" i="10"/>
  <c r="U52" i="10"/>
  <c r="V52" i="10"/>
  <c r="U53" i="10"/>
  <c r="V53" i="10"/>
  <c r="U54" i="10"/>
  <c r="V54" i="10"/>
  <c r="U55" i="10"/>
  <c r="V55" i="10"/>
  <c r="U56" i="10"/>
  <c r="V56" i="10"/>
  <c r="U57" i="10"/>
  <c r="V57" i="10"/>
  <c r="U58" i="10"/>
  <c r="V58" i="10"/>
  <c r="U59" i="10"/>
  <c r="V59" i="10"/>
  <c r="U60" i="10"/>
  <c r="V60" i="10"/>
  <c r="U61" i="10"/>
  <c r="V61" i="10"/>
  <c r="U62" i="10"/>
  <c r="V62" i="10"/>
  <c r="U63" i="10"/>
  <c r="V63" i="10"/>
  <c r="U64" i="10"/>
  <c r="V64" i="10"/>
  <c r="U65" i="10"/>
  <c r="V65" i="10"/>
  <c r="U66" i="10"/>
  <c r="V66" i="10"/>
  <c r="U67" i="10"/>
  <c r="V67" i="10"/>
  <c r="U68" i="10"/>
  <c r="V68" i="10"/>
  <c r="U69" i="10"/>
  <c r="V69" i="10"/>
  <c r="U70" i="10"/>
  <c r="V70" i="10"/>
  <c r="U71" i="10"/>
  <c r="V71" i="10"/>
  <c r="U72" i="10"/>
  <c r="V72" i="10"/>
  <c r="U73" i="10"/>
  <c r="V73" i="10"/>
  <c r="U74" i="10"/>
  <c r="V74" i="10"/>
  <c r="U75" i="10"/>
  <c r="V75" i="10"/>
  <c r="U76" i="10"/>
  <c r="V76" i="10"/>
  <c r="U77" i="10"/>
  <c r="V77" i="10"/>
  <c r="U78" i="10"/>
  <c r="V78" i="10"/>
  <c r="U79" i="10"/>
  <c r="V79" i="10"/>
  <c r="U80" i="10"/>
  <c r="V80" i="10"/>
  <c r="U81" i="10"/>
  <c r="V81" i="10"/>
  <c r="U82" i="10"/>
  <c r="V82" i="10"/>
  <c r="U83" i="10"/>
  <c r="V83" i="10"/>
  <c r="U84" i="10"/>
  <c r="V84" i="10"/>
  <c r="U85" i="10"/>
  <c r="V85" i="10"/>
  <c r="U86" i="10"/>
  <c r="V86" i="10"/>
  <c r="U87" i="10"/>
  <c r="V87" i="10"/>
  <c r="U88" i="10"/>
  <c r="V88" i="10"/>
  <c r="U89" i="10"/>
  <c r="V89" i="10"/>
  <c r="U90" i="10"/>
  <c r="V90" i="10"/>
  <c r="U91" i="10"/>
  <c r="V91" i="10"/>
  <c r="U92" i="10"/>
  <c r="V92" i="10"/>
  <c r="U93" i="10"/>
  <c r="V93" i="10"/>
  <c r="U94" i="10"/>
  <c r="V94" i="10"/>
  <c r="U95" i="10"/>
  <c r="V95" i="10"/>
  <c r="U96" i="10"/>
  <c r="V96" i="10"/>
  <c r="U97" i="10"/>
  <c r="V97" i="10"/>
  <c r="U98" i="10"/>
  <c r="V98" i="10"/>
  <c r="U99" i="10"/>
  <c r="V99" i="10"/>
  <c r="U100" i="10"/>
  <c r="V100" i="10"/>
  <c r="U101" i="10"/>
  <c r="V101" i="10"/>
  <c r="U102" i="10"/>
  <c r="V102" i="10"/>
  <c r="U103" i="10"/>
  <c r="V103" i="10"/>
  <c r="U104" i="10"/>
  <c r="V104" i="10"/>
  <c r="U105" i="10"/>
  <c r="V105" i="10"/>
  <c r="U106" i="10"/>
  <c r="V106" i="10"/>
  <c r="U107" i="10"/>
  <c r="V107" i="10"/>
  <c r="U108" i="10"/>
  <c r="V108" i="10"/>
  <c r="U109" i="10"/>
  <c r="V109" i="10"/>
  <c r="U110" i="10"/>
  <c r="V110" i="10"/>
  <c r="U111" i="10"/>
  <c r="V111" i="10"/>
  <c r="U112" i="10"/>
  <c r="V112" i="10"/>
  <c r="U113" i="10"/>
  <c r="V113" i="10"/>
  <c r="U114" i="10"/>
  <c r="V114" i="10"/>
  <c r="U115" i="10"/>
  <c r="V115" i="10"/>
  <c r="U116" i="10"/>
  <c r="V116" i="10"/>
  <c r="U117" i="10"/>
  <c r="V117" i="10"/>
  <c r="U118" i="10"/>
  <c r="V118" i="10"/>
  <c r="U119" i="10"/>
  <c r="V119" i="10"/>
  <c r="U120" i="10"/>
  <c r="V120" i="10"/>
  <c r="U121" i="10"/>
  <c r="V121" i="10"/>
  <c r="U122" i="10"/>
  <c r="V122" i="10"/>
  <c r="U123" i="10"/>
  <c r="V123" i="10"/>
  <c r="U124" i="10"/>
  <c r="V124" i="10"/>
  <c r="U125" i="10"/>
  <c r="V125" i="10"/>
  <c r="U126" i="10"/>
  <c r="V126" i="10"/>
  <c r="U127" i="10"/>
  <c r="V127" i="10"/>
  <c r="U128" i="10"/>
  <c r="V128" i="10"/>
  <c r="U129" i="10"/>
  <c r="V129" i="10"/>
  <c r="U130" i="10"/>
  <c r="V130" i="10"/>
  <c r="U131" i="10"/>
  <c r="V131" i="10"/>
  <c r="U132" i="10"/>
  <c r="V132" i="10"/>
  <c r="U133" i="10"/>
  <c r="V133" i="10"/>
  <c r="U134" i="10"/>
  <c r="V134" i="10"/>
  <c r="U135" i="10"/>
  <c r="V135" i="10"/>
  <c r="U136" i="10"/>
  <c r="V136" i="10"/>
  <c r="U137" i="10"/>
  <c r="V137" i="10"/>
  <c r="U138" i="10"/>
  <c r="V138" i="10"/>
  <c r="U139" i="10"/>
  <c r="V139" i="10"/>
  <c r="U140" i="10"/>
  <c r="V140" i="10"/>
  <c r="U141" i="10"/>
  <c r="V141" i="10"/>
  <c r="U142" i="10"/>
  <c r="V142" i="10"/>
  <c r="U143" i="10"/>
  <c r="V143" i="10"/>
  <c r="U144" i="10"/>
  <c r="V144" i="10"/>
  <c r="U145" i="10"/>
  <c r="V145" i="10"/>
  <c r="U146" i="10"/>
  <c r="V146" i="10"/>
  <c r="U147" i="10"/>
  <c r="V147" i="10"/>
  <c r="U148" i="10"/>
  <c r="V148" i="10"/>
  <c r="U149" i="10"/>
  <c r="V149" i="10"/>
  <c r="U150" i="10"/>
  <c r="V150" i="10"/>
  <c r="U151" i="10"/>
  <c r="V151" i="10"/>
  <c r="U152" i="10"/>
  <c r="V152" i="10"/>
  <c r="U153" i="10"/>
  <c r="V153" i="10"/>
  <c r="U154" i="10"/>
  <c r="V154" i="10"/>
  <c r="U155" i="10"/>
  <c r="V155" i="10"/>
  <c r="U156" i="10"/>
  <c r="V156" i="10"/>
  <c r="U157" i="10"/>
  <c r="V157" i="10"/>
  <c r="U158" i="10"/>
  <c r="V158" i="10"/>
  <c r="U159" i="10"/>
  <c r="V159" i="10"/>
  <c r="U160" i="10"/>
  <c r="V160" i="10"/>
  <c r="U161" i="10"/>
  <c r="V161" i="10"/>
  <c r="U162" i="10"/>
  <c r="V162" i="10"/>
  <c r="U163" i="10"/>
  <c r="V163" i="10"/>
  <c r="U164" i="10"/>
  <c r="V164" i="10"/>
  <c r="U165" i="10"/>
  <c r="V165" i="10"/>
  <c r="U166" i="10"/>
  <c r="V166" i="10"/>
  <c r="U167" i="10"/>
  <c r="V167" i="10"/>
  <c r="U168" i="10"/>
  <c r="V168" i="10"/>
  <c r="U169" i="10"/>
  <c r="V169" i="10"/>
  <c r="U170" i="10"/>
  <c r="V170" i="10"/>
  <c r="U171" i="10"/>
  <c r="V171" i="10"/>
  <c r="U172" i="10"/>
  <c r="V172" i="10"/>
  <c r="U173" i="10"/>
  <c r="V173" i="10"/>
  <c r="U174" i="10"/>
  <c r="V174" i="10"/>
  <c r="U175" i="10"/>
  <c r="V175" i="10"/>
  <c r="U176" i="10"/>
  <c r="V176" i="10"/>
  <c r="U177" i="10"/>
  <c r="V177" i="10"/>
  <c r="U178" i="10"/>
  <c r="V178" i="10"/>
  <c r="U179" i="10"/>
  <c r="V179" i="10"/>
  <c r="U180" i="10"/>
  <c r="V180" i="10"/>
  <c r="U181" i="10"/>
  <c r="V181" i="10"/>
  <c r="U182" i="10"/>
  <c r="V182" i="10"/>
  <c r="U183" i="10"/>
  <c r="V183" i="10"/>
  <c r="U184" i="10"/>
  <c r="V184" i="10"/>
  <c r="U185" i="10"/>
  <c r="V185" i="10"/>
  <c r="U186" i="10"/>
  <c r="V186" i="10"/>
  <c r="U187" i="10"/>
  <c r="V187" i="10"/>
  <c r="U188" i="10"/>
  <c r="V188" i="10"/>
  <c r="U189" i="10"/>
  <c r="V189" i="10"/>
  <c r="U190" i="10"/>
  <c r="V190" i="10"/>
  <c r="U191" i="10"/>
  <c r="V191" i="10"/>
  <c r="U192" i="10"/>
  <c r="V192" i="10"/>
  <c r="U193" i="10"/>
  <c r="V193" i="10"/>
  <c r="U194" i="10"/>
  <c r="V194" i="10"/>
  <c r="U195" i="10"/>
  <c r="V195" i="10"/>
  <c r="U196" i="10"/>
  <c r="V196" i="10"/>
  <c r="U197" i="10"/>
  <c r="V197" i="10"/>
  <c r="U198" i="10"/>
  <c r="V198" i="10"/>
  <c r="U199" i="10"/>
  <c r="V199" i="10"/>
  <c r="U200" i="10"/>
  <c r="V200" i="10"/>
  <c r="U201" i="10"/>
  <c r="V201" i="10"/>
  <c r="U202" i="10"/>
  <c r="V202" i="10"/>
  <c r="U203" i="10"/>
  <c r="V203" i="10"/>
  <c r="U204" i="10"/>
  <c r="V204" i="10"/>
  <c r="U205" i="10"/>
  <c r="V205" i="10"/>
  <c r="U206" i="10"/>
  <c r="V206" i="10"/>
  <c r="U207" i="10"/>
  <c r="V207" i="10"/>
  <c r="U208" i="10"/>
  <c r="V208" i="10"/>
  <c r="U209" i="10"/>
  <c r="V209" i="10"/>
  <c r="U210" i="10"/>
  <c r="V210" i="10"/>
  <c r="U211" i="10"/>
  <c r="V211" i="10"/>
  <c r="U212" i="10"/>
  <c r="V212" i="10"/>
  <c r="U213" i="10"/>
  <c r="V213" i="10"/>
  <c r="U214" i="10"/>
  <c r="V214" i="10"/>
  <c r="U215" i="10"/>
  <c r="V215" i="10"/>
  <c r="U216" i="10"/>
  <c r="V216" i="10"/>
  <c r="U217" i="10"/>
  <c r="V217" i="10"/>
  <c r="U218" i="10"/>
  <c r="V218" i="10"/>
  <c r="U219" i="10"/>
  <c r="V219" i="10"/>
  <c r="U220" i="10"/>
  <c r="V220" i="10"/>
  <c r="U221" i="10"/>
  <c r="V221" i="10"/>
  <c r="U222" i="10"/>
  <c r="V222" i="10"/>
  <c r="U223" i="10"/>
  <c r="V223" i="10"/>
  <c r="U224" i="10"/>
  <c r="V224" i="10"/>
  <c r="U225" i="10"/>
  <c r="V225" i="10"/>
  <c r="U226" i="10"/>
  <c r="V226" i="10"/>
  <c r="U227" i="10"/>
  <c r="V227" i="10"/>
  <c r="U228" i="10"/>
  <c r="V228" i="10"/>
  <c r="U229" i="10"/>
  <c r="V229" i="10"/>
  <c r="U230" i="10"/>
  <c r="V230" i="10"/>
  <c r="U231" i="10"/>
  <c r="V231" i="10"/>
  <c r="U232" i="10"/>
  <c r="V232" i="10"/>
  <c r="U233" i="10"/>
  <c r="V233" i="10"/>
  <c r="U234" i="10"/>
  <c r="V234" i="10"/>
  <c r="U235" i="10"/>
  <c r="V235" i="10"/>
  <c r="U236" i="10"/>
  <c r="V236" i="10"/>
  <c r="U237" i="10"/>
  <c r="V237" i="10"/>
  <c r="U238" i="10"/>
  <c r="V238" i="10"/>
  <c r="U239" i="10"/>
  <c r="V239" i="10"/>
  <c r="U240" i="10"/>
  <c r="V240" i="10"/>
  <c r="U241" i="10"/>
  <c r="V241" i="10"/>
  <c r="U242" i="10"/>
  <c r="V242" i="10"/>
  <c r="U243" i="10"/>
  <c r="V243" i="10"/>
  <c r="U244" i="10"/>
  <c r="V244" i="10"/>
  <c r="U245" i="10"/>
  <c r="V245" i="10"/>
  <c r="U246" i="10"/>
  <c r="V246" i="10"/>
  <c r="U247" i="10"/>
  <c r="V247" i="10"/>
  <c r="U248" i="10"/>
  <c r="V248" i="10"/>
  <c r="U249" i="10"/>
  <c r="V249" i="10"/>
  <c r="U250" i="10"/>
  <c r="V250" i="10"/>
  <c r="U251" i="10"/>
  <c r="V251" i="10"/>
  <c r="U252" i="10"/>
  <c r="V252" i="10"/>
  <c r="U253" i="10"/>
  <c r="V253" i="10"/>
  <c r="U254" i="10"/>
  <c r="V254" i="10"/>
  <c r="U255" i="10"/>
  <c r="V255" i="10"/>
  <c r="U256" i="10"/>
  <c r="V256" i="10"/>
  <c r="U257" i="10"/>
  <c r="V257" i="10"/>
  <c r="U258" i="10"/>
  <c r="V258" i="10"/>
  <c r="U259" i="10"/>
  <c r="V259" i="10"/>
  <c r="U260" i="10"/>
  <c r="V260" i="10"/>
  <c r="U261" i="10"/>
  <c r="V261" i="10"/>
  <c r="U262" i="10"/>
  <c r="V262" i="10"/>
  <c r="U263" i="10"/>
  <c r="V263" i="10"/>
  <c r="U264" i="10"/>
  <c r="V264" i="10"/>
  <c r="U265" i="10"/>
  <c r="V265" i="10"/>
  <c r="U266" i="10"/>
  <c r="V266" i="10"/>
  <c r="U267" i="10"/>
  <c r="V267" i="10"/>
  <c r="U268" i="10"/>
  <c r="V268" i="10"/>
  <c r="U269" i="10"/>
  <c r="V269" i="10"/>
  <c r="U270" i="10"/>
  <c r="V270" i="10"/>
  <c r="U271" i="10"/>
  <c r="V271" i="10"/>
  <c r="U272" i="10"/>
  <c r="V272" i="10"/>
  <c r="U273" i="10"/>
  <c r="V273" i="10"/>
  <c r="U274" i="10"/>
  <c r="V274" i="10"/>
  <c r="U275" i="10"/>
  <c r="V275" i="10"/>
  <c r="U276" i="10"/>
  <c r="V276" i="10"/>
  <c r="U277" i="10"/>
  <c r="V277" i="10"/>
  <c r="U278" i="10"/>
  <c r="V278" i="10"/>
  <c r="U279" i="10"/>
  <c r="V279" i="10"/>
  <c r="U280" i="10"/>
  <c r="V280" i="10"/>
  <c r="U281" i="10"/>
  <c r="V281" i="10"/>
  <c r="U282" i="10"/>
  <c r="V282" i="10"/>
  <c r="U283" i="10"/>
  <c r="V283" i="10"/>
  <c r="U284" i="10"/>
  <c r="V284" i="10"/>
  <c r="U285" i="10"/>
  <c r="V285" i="10"/>
  <c r="U286" i="10"/>
  <c r="V286" i="10"/>
  <c r="U287" i="10"/>
  <c r="V287" i="10"/>
  <c r="U288" i="10"/>
  <c r="V288" i="10"/>
  <c r="U289" i="10"/>
  <c r="V289" i="10"/>
  <c r="U290" i="10"/>
  <c r="V290" i="10"/>
  <c r="U291" i="10"/>
  <c r="V291" i="10"/>
  <c r="U292" i="10"/>
  <c r="V292" i="10"/>
  <c r="U293" i="10"/>
  <c r="V293" i="10"/>
  <c r="U294" i="10"/>
  <c r="V294" i="10"/>
  <c r="U295" i="10"/>
  <c r="V295" i="10"/>
  <c r="U296" i="10"/>
  <c r="V296" i="10"/>
  <c r="U297" i="10"/>
  <c r="V297" i="10"/>
  <c r="U298" i="10"/>
  <c r="V298" i="10"/>
  <c r="U299" i="10"/>
  <c r="V299" i="10"/>
  <c r="U300" i="10"/>
  <c r="V300" i="10"/>
  <c r="U301" i="10"/>
  <c r="V301" i="10"/>
  <c r="U302" i="10"/>
  <c r="V302" i="10"/>
  <c r="U303" i="10"/>
  <c r="V303" i="10"/>
  <c r="U304" i="10"/>
  <c r="V304" i="10"/>
  <c r="U305" i="10"/>
  <c r="V305" i="10"/>
  <c r="U306" i="10"/>
  <c r="V306" i="10"/>
  <c r="U307" i="10"/>
  <c r="V307" i="10"/>
  <c r="U308" i="10"/>
  <c r="V308" i="10"/>
  <c r="U309" i="10"/>
  <c r="V309" i="10"/>
  <c r="U310" i="10"/>
  <c r="V310" i="10"/>
  <c r="U311" i="10"/>
  <c r="V311" i="10"/>
  <c r="U312" i="10"/>
  <c r="V312" i="10"/>
  <c r="U313" i="10"/>
  <c r="V313" i="10"/>
  <c r="U314" i="10"/>
  <c r="V314" i="10"/>
  <c r="U315" i="10"/>
  <c r="V315" i="10"/>
  <c r="U316" i="10"/>
  <c r="V316" i="10"/>
  <c r="U317" i="10"/>
  <c r="V317" i="10"/>
  <c r="U318" i="10"/>
  <c r="V318" i="10"/>
  <c r="U319" i="10"/>
  <c r="V319" i="10"/>
  <c r="U320" i="10"/>
  <c r="V320" i="10"/>
  <c r="U321" i="10"/>
  <c r="V321" i="10"/>
  <c r="U322" i="10"/>
  <c r="V322" i="10"/>
  <c r="U323" i="10"/>
  <c r="V323" i="10"/>
  <c r="U324" i="10"/>
  <c r="V324" i="10"/>
  <c r="U325" i="10"/>
  <c r="V325" i="10"/>
  <c r="U326" i="10"/>
  <c r="V326" i="10"/>
  <c r="U327" i="10"/>
  <c r="V327" i="10"/>
  <c r="U328" i="10"/>
  <c r="V328" i="10"/>
  <c r="U329" i="10"/>
  <c r="V329" i="10"/>
  <c r="U330" i="10"/>
  <c r="V330" i="10"/>
  <c r="U331" i="10"/>
  <c r="V331" i="10"/>
  <c r="U332" i="10"/>
  <c r="V332" i="10"/>
  <c r="U333" i="10"/>
  <c r="V333" i="10"/>
  <c r="U334" i="10"/>
  <c r="V334" i="10"/>
  <c r="U335" i="10"/>
  <c r="V335" i="10"/>
  <c r="U336" i="10"/>
  <c r="V336" i="10"/>
  <c r="U337" i="10"/>
  <c r="V337" i="10"/>
  <c r="U338" i="10"/>
  <c r="V338" i="10"/>
  <c r="U339" i="10"/>
  <c r="V339" i="10"/>
  <c r="U340" i="10"/>
  <c r="V340" i="10"/>
  <c r="U341" i="10"/>
  <c r="V341" i="10"/>
  <c r="U342" i="10"/>
  <c r="V342" i="10"/>
  <c r="U343" i="10"/>
  <c r="V343" i="10"/>
  <c r="U344" i="10"/>
  <c r="V344" i="10"/>
  <c r="U345" i="10"/>
  <c r="V345" i="10"/>
  <c r="U346" i="10"/>
  <c r="V346" i="10"/>
  <c r="U347" i="10"/>
  <c r="V347" i="10"/>
  <c r="U348" i="10"/>
  <c r="V348" i="10"/>
  <c r="U349" i="10"/>
  <c r="V349" i="10"/>
  <c r="U350" i="10"/>
  <c r="V350" i="10"/>
  <c r="U351" i="10"/>
  <c r="V351" i="10"/>
  <c r="U352" i="10"/>
  <c r="V352" i="10"/>
  <c r="U353" i="10"/>
  <c r="V353" i="10"/>
  <c r="U354" i="10"/>
  <c r="V354" i="10"/>
  <c r="U355" i="10"/>
  <c r="V355" i="10"/>
  <c r="U356" i="10"/>
  <c r="V356" i="10"/>
  <c r="U357" i="10"/>
  <c r="V357" i="10"/>
  <c r="U358" i="10"/>
  <c r="V358" i="10"/>
  <c r="U359" i="10"/>
  <c r="V359" i="10"/>
  <c r="U360" i="10"/>
  <c r="V360" i="10"/>
  <c r="U361" i="10"/>
  <c r="V361" i="10"/>
  <c r="U362" i="10"/>
  <c r="V362" i="10"/>
  <c r="U363" i="10"/>
  <c r="V363" i="10"/>
  <c r="U364" i="10"/>
  <c r="V364" i="10"/>
  <c r="U365" i="10"/>
  <c r="V365" i="10"/>
  <c r="U366" i="10"/>
  <c r="V366" i="10"/>
  <c r="U367" i="10"/>
  <c r="V367" i="10"/>
  <c r="U368" i="10"/>
  <c r="V368" i="10"/>
  <c r="U369" i="10"/>
  <c r="V369" i="10"/>
  <c r="U370" i="10"/>
  <c r="V370" i="10"/>
  <c r="U371" i="10"/>
  <c r="V371" i="10"/>
  <c r="U372" i="10"/>
  <c r="V372" i="10"/>
  <c r="U373" i="10"/>
  <c r="V373" i="10"/>
  <c r="U374" i="10"/>
  <c r="V374" i="10"/>
  <c r="U375" i="10"/>
  <c r="V375" i="10"/>
  <c r="U376" i="10"/>
  <c r="V376" i="10"/>
  <c r="U377" i="10"/>
  <c r="V377" i="10"/>
  <c r="U378" i="10"/>
  <c r="V378" i="10"/>
  <c r="U379" i="10"/>
  <c r="V379" i="10"/>
  <c r="U380" i="10"/>
  <c r="V380" i="10"/>
  <c r="U381" i="10"/>
  <c r="V381" i="10"/>
  <c r="U382" i="10"/>
  <c r="V382" i="10"/>
  <c r="U383" i="10"/>
  <c r="V383" i="10"/>
  <c r="U384" i="10"/>
  <c r="V384" i="10"/>
  <c r="U385" i="10"/>
  <c r="V385" i="10"/>
  <c r="U386" i="10"/>
  <c r="V386" i="10"/>
  <c r="U387" i="10"/>
  <c r="V387" i="10"/>
  <c r="U388" i="10"/>
  <c r="V388" i="10"/>
  <c r="U389" i="10"/>
  <c r="V389" i="10"/>
  <c r="U390" i="10"/>
  <c r="V390" i="10"/>
  <c r="U391" i="10"/>
  <c r="V391" i="10"/>
  <c r="U392" i="10"/>
  <c r="V392" i="10"/>
  <c r="U393" i="10"/>
  <c r="V393" i="10"/>
  <c r="U394" i="10"/>
  <c r="V394" i="10"/>
  <c r="U395" i="10"/>
  <c r="V395" i="10"/>
  <c r="U396" i="10"/>
  <c r="V396" i="10"/>
  <c r="U397" i="10"/>
  <c r="V397" i="10"/>
  <c r="U398" i="10"/>
  <c r="V398" i="10"/>
  <c r="U399" i="10"/>
  <c r="V399" i="10"/>
  <c r="U400" i="10"/>
  <c r="V400" i="10"/>
  <c r="U401" i="10"/>
  <c r="V401" i="10"/>
  <c r="U402" i="10"/>
  <c r="V402" i="10"/>
  <c r="U403" i="10"/>
  <c r="V403" i="10"/>
  <c r="U404" i="10"/>
  <c r="V404" i="10"/>
  <c r="U405" i="10"/>
  <c r="V405" i="10"/>
  <c r="U406" i="10"/>
  <c r="V406" i="10"/>
  <c r="U407" i="10"/>
  <c r="V407" i="10"/>
  <c r="U408" i="10"/>
  <c r="V408" i="10"/>
  <c r="U409" i="10"/>
  <c r="V409" i="10"/>
  <c r="U410" i="10"/>
  <c r="V410" i="10"/>
  <c r="U411" i="10"/>
  <c r="V411" i="10"/>
  <c r="U412" i="10"/>
  <c r="V412" i="10"/>
  <c r="U413" i="10"/>
  <c r="V413" i="10"/>
  <c r="U414" i="10"/>
  <c r="V414" i="10"/>
  <c r="U415" i="10"/>
  <c r="V415" i="10"/>
  <c r="U416" i="10"/>
  <c r="V416" i="10"/>
  <c r="U417" i="10"/>
  <c r="V417" i="10"/>
  <c r="U418" i="10"/>
  <c r="V418" i="10"/>
  <c r="U419" i="10"/>
  <c r="V419" i="10"/>
  <c r="U420" i="10"/>
  <c r="V420" i="10"/>
  <c r="U421" i="10"/>
  <c r="V421" i="10"/>
  <c r="U422" i="10"/>
  <c r="V422" i="10"/>
  <c r="U423" i="10"/>
  <c r="V423" i="10"/>
  <c r="U424" i="10"/>
  <c r="V424" i="10"/>
  <c r="U425" i="10"/>
  <c r="V425" i="10"/>
  <c r="U426" i="10"/>
  <c r="V426" i="10"/>
  <c r="U427" i="10"/>
  <c r="V427" i="10"/>
  <c r="U428" i="10"/>
  <c r="V428" i="10"/>
  <c r="U429" i="10"/>
  <c r="V429" i="10"/>
  <c r="U430" i="10"/>
  <c r="V430" i="10"/>
  <c r="U431" i="10"/>
  <c r="V431" i="10"/>
  <c r="U432" i="10"/>
  <c r="V432" i="10"/>
  <c r="U433" i="10"/>
  <c r="V433" i="10"/>
  <c r="U434" i="10"/>
  <c r="V434" i="10"/>
  <c r="U435" i="10"/>
  <c r="V435" i="10"/>
  <c r="U436" i="10"/>
  <c r="V436" i="10"/>
  <c r="U437" i="10"/>
  <c r="V437" i="10"/>
  <c r="U438" i="10"/>
  <c r="V438" i="10"/>
  <c r="U439" i="10"/>
  <c r="V439" i="10"/>
  <c r="U440" i="10"/>
  <c r="V440" i="10"/>
  <c r="U441" i="10"/>
  <c r="V441" i="10"/>
  <c r="U442" i="10"/>
  <c r="V442" i="10"/>
  <c r="U443" i="10"/>
  <c r="V443" i="10"/>
  <c r="U444" i="10"/>
  <c r="V444" i="10"/>
  <c r="U445" i="10"/>
  <c r="V445" i="10"/>
  <c r="U446" i="10"/>
  <c r="V446" i="10"/>
  <c r="U447" i="10"/>
  <c r="V447" i="10"/>
  <c r="U448" i="10"/>
  <c r="V448" i="10"/>
  <c r="U449" i="10"/>
  <c r="V449" i="10"/>
  <c r="U450" i="10"/>
  <c r="V450" i="10"/>
  <c r="U451" i="10"/>
  <c r="V451" i="10"/>
  <c r="U452" i="10"/>
  <c r="V452" i="10"/>
  <c r="U453" i="10"/>
  <c r="V453" i="10"/>
  <c r="U454" i="10"/>
  <c r="V454" i="10"/>
  <c r="U455" i="10"/>
  <c r="V455" i="10"/>
  <c r="U456" i="10"/>
  <c r="V456" i="10"/>
  <c r="U457" i="10"/>
  <c r="V457" i="10"/>
  <c r="U458" i="10"/>
  <c r="V458" i="10"/>
  <c r="U459" i="10"/>
  <c r="V459" i="10"/>
  <c r="U460" i="10"/>
  <c r="V460" i="10"/>
  <c r="U461" i="10"/>
  <c r="V461" i="10"/>
  <c r="U462" i="10"/>
  <c r="V462" i="10"/>
  <c r="U463" i="10"/>
  <c r="V463" i="10"/>
  <c r="U464" i="10"/>
  <c r="V464" i="10"/>
  <c r="U465" i="10"/>
  <c r="V465" i="10"/>
  <c r="U466" i="10"/>
  <c r="V466" i="10"/>
  <c r="U467" i="10"/>
  <c r="V467" i="10"/>
  <c r="U468" i="10"/>
  <c r="V468" i="10"/>
  <c r="U469" i="10"/>
  <c r="V469" i="10"/>
  <c r="U470" i="10"/>
  <c r="V470" i="10"/>
  <c r="U471" i="10"/>
  <c r="V471" i="10"/>
  <c r="U472" i="10"/>
  <c r="V472" i="10"/>
  <c r="U473" i="10"/>
  <c r="V473" i="10"/>
  <c r="U474" i="10"/>
  <c r="V474" i="10"/>
  <c r="U475" i="10"/>
  <c r="V475" i="10"/>
  <c r="U476" i="10"/>
  <c r="V476" i="10"/>
  <c r="U477" i="10"/>
  <c r="V477" i="10"/>
  <c r="U478" i="10"/>
  <c r="V478" i="10"/>
  <c r="U479" i="10"/>
  <c r="V479" i="10"/>
  <c r="U480" i="10"/>
  <c r="V480" i="10"/>
  <c r="U481" i="10"/>
  <c r="V481" i="10"/>
  <c r="U482" i="10"/>
  <c r="V482" i="10"/>
  <c r="U483" i="10"/>
  <c r="V483" i="10"/>
  <c r="U484" i="10"/>
  <c r="V484" i="10"/>
  <c r="U485" i="10"/>
  <c r="V485" i="10"/>
  <c r="U486" i="10"/>
  <c r="V486" i="10"/>
  <c r="U487" i="10"/>
  <c r="V487" i="10"/>
  <c r="U488" i="10"/>
  <c r="V488" i="10"/>
  <c r="U489" i="10"/>
  <c r="V489" i="10"/>
  <c r="U490" i="10"/>
  <c r="V490" i="10"/>
  <c r="U491" i="10"/>
  <c r="V491" i="10"/>
  <c r="U492" i="10"/>
  <c r="V492" i="10"/>
  <c r="U493" i="10"/>
  <c r="V493" i="10"/>
  <c r="U494" i="10"/>
  <c r="V494" i="10"/>
  <c r="U495" i="10"/>
  <c r="V495" i="10"/>
  <c r="U496" i="10"/>
  <c r="V496" i="10"/>
  <c r="U497" i="10"/>
  <c r="V497" i="10"/>
  <c r="U498" i="10"/>
  <c r="V498" i="10"/>
  <c r="U499" i="10"/>
  <c r="V499" i="10"/>
  <c r="U500" i="10"/>
  <c r="V500" i="10"/>
  <c r="U501" i="10"/>
  <c r="V501" i="10"/>
  <c r="U502" i="10"/>
  <c r="V502" i="10"/>
  <c r="U503" i="10"/>
  <c r="V503" i="10"/>
  <c r="U504" i="10"/>
  <c r="V504" i="10"/>
  <c r="U505" i="10"/>
  <c r="V505" i="10"/>
  <c r="U506" i="10"/>
  <c r="V506" i="10"/>
  <c r="U507" i="10"/>
  <c r="V507" i="10"/>
  <c r="U508" i="10"/>
  <c r="V508" i="10"/>
  <c r="U509" i="10"/>
  <c r="V509" i="10"/>
  <c r="U510" i="10"/>
  <c r="V510" i="10"/>
  <c r="U511" i="10"/>
  <c r="V511" i="10"/>
  <c r="U512" i="10"/>
  <c r="V512" i="10"/>
  <c r="U513" i="10"/>
  <c r="V513" i="10"/>
  <c r="U514" i="10"/>
  <c r="V514" i="10"/>
  <c r="U515" i="10"/>
  <c r="V515" i="10"/>
  <c r="U516" i="10"/>
  <c r="V516" i="10"/>
  <c r="U517" i="10"/>
  <c r="V517" i="10"/>
  <c r="U518" i="10"/>
  <c r="V518" i="10"/>
  <c r="U519" i="10"/>
  <c r="V519" i="10"/>
  <c r="U520" i="10"/>
  <c r="V520" i="10"/>
  <c r="U521" i="10"/>
  <c r="V521" i="10"/>
  <c r="U522" i="10"/>
  <c r="V522" i="10"/>
  <c r="U523" i="10"/>
  <c r="V523" i="10"/>
  <c r="U524" i="10"/>
  <c r="V524" i="10"/>
  <c r="U525" i="10"/>
  <c r="V525" i="10"/>
  <c r="U526" i="10"/>
  <c r="V526" i="10"/>
  <c r="U527" i="10"/>
  <c r="V527" i="10"/>
  <c r="U528" i="10"/>
  <c r="V528" i="10"/>
  <c r="U529" i="10"/>
  <c r="V529" i="10"/>
  <c r="U530" i="10"/>
  <c r="V530" i="10"/>
  <c r="U531" i="10"/>
  <c r="V531" i="10"/>
  <c r="U532" i="10"/>
  <c r="V532" i="10"/>
  <c r="U533" i="10"/>
  <c r="V533" i="10"/>
  <c r="U534" i="10"/>
  <c r="V534" i="10"/>
  <c r="U535" i="10"/>
  <c r="V535" i="10"/>
  <c r="U536" i="10"/>
  <c r="V536" i="10"/>
  <c r="U537" i="10"/>
  <c r="V537" i="10"/>
  <c r="U538" i="10"/>
  <c r="V538" i="10"/>
  <c r="U539" i="10"/>
  <c r="V539" i="10"/>
  <c r="U540" i="10"/>
  <c r="V540" i="10"/>
  <c r="U541" i="10"/>
  <c r="V541" i="10"/>
  <c r="U542" i="10"/>
  <c r="V542" i="10"/>
  <c r="U543" i="10"/>
  <c r="V543" i="10"/>
  <c r="U544" i="10"/>
  <c r="V544" i="10"/>
  <c r="U545" i="10"/>
  <c r="V545" i="10"/>
  <c r="U546" i="10"/>
  <c r="V546" i="10"/>
  <c r="U547" i="10"/>
  <c r="V547" i="10"/>
  <c r="U548" i="10"/>
  <c r="V548" i="10"/>
  <c r="U549" i="10"/>
  <c r="V549" i="10"/>
  <c r="U550" i="10"/>
  <c r="V550" i="10"/>
  <c r="U551" i="10"/>
  <c r="V551" i="10"/>
  <c r="U552" i="10"/>
  <c r="V552" i="10"/>
  <c r="U553" i="10"/>
  <c r="V553" i="10"/>
  <c r="U554" i="10"/>
  <c r="V554" i="10"/>
  <c r="U555" i="10"/>
  <c r="V555" i="10"/>
  <c r="U556" i="10"/>
  <c r="V556" i="10"/>
  <c r="U557" i="10"/>
  <c r="V557" i="10"/>
  <c r="U558" i="10"/>
  <c r="V558" i="10"/>
  <c r="U559" i="10"/>
  <c r="V559" i="10"/>
  <c r="U560" i="10"/>
  <c r="V560" i="10"/>
  <c r="U561" i="10"/>
  <c r="V561" i="10"/>
  <c r="U562" i="10"/>
  <c r="V562" i="10"/>
  <c r="U563" i="10"/>
  <c r="V563" i="10"/>
  <c r="U564" i="10"/>
  <c r="V564" i="10"/>
  <c r="U565" i="10"/>
  <c r="V565" i="10"/>
  <c r="U566" i="10"/>
  <c r="V566" i="10"/>
  <c r="U567" i="10"/>
  <c r="V567" i="10"/>
  <c r="U568" i="10"/>
  <c r="V568" i="10"/>
  <c r="U569" i="10"/>
  <c r="V569" i="10"/>
  <c r="U570" i="10"/>
  <c r="V570" i="10"/>
  <c r="U571" i="10"/>
  <c r="V571" i="10"/>
  <c r="U572" i="10"/>
  <c r="V572" i="10"/>
  <c r="U573" i="10"/>
  <c r="V573" i="10"/>
  <c r="U574" i="10"/>
  <c r="V574" i="10"/>
  <c r="U575" i="10"/>
  <c r="V575" i="10"/>
  <c r="U576" i="10"/>
  <c r="V576" i="10"/>
  <c r="U577" i="10"/>
  <c r="V577" i="10"/>
  <c r="U578" i="10"/>
  <c r="V578" i="10"/>
  <c r="U579" i="10"/>
  <c r="V579" i="10"/>
  <c r="U580" i="10"/>
  <c r="V580" i="10"/>
  <c r="U581" i="10"/>
  <c r="V581" i="10"/>
  <c r="U582" i="10"/>
  <c r="V582" i="10"/>
  <c r="U583" i="10"/>
  <c r="V583" i="10"/>
  <c r="U584" i="10"/>
  <c r="V584" i="10"/>
  <c r="U585" i="10"/>
  <c r="V585" i="10"/>
  <c r="U586" i="10"/>
  <c r="V586" i="10"/>
  <c r="U587" i="10"/>
  <c r="V587" i="10"/>
  <c r="U588" i="10"/>
  <c r="V588" i="10"/>
  <c r="U589" i="10"/>
  <c r="V589" i="10"/>
  <c r="U590" i="10"/>
  <c r="V590" i="10"/>
  <c r="U591" i="10"/>
  <c r="V591" i="10"/>
  <c r="U592" i="10"/>
  <c r="V592" i="10"/>
  <c r="U593" i="10"/>
  <c r="V593" i="10"/>
  <c r="U594" i="10"/>
  <c r="V594" i="10"/>
  <c r="U595" i="10"/>
  <c r="V595" i="10"/>
  <c r="U596" i="10"/>
  <c r="V596" i="10"/>
  <c r="U597" i="10"/>
  <c r="V597" i="10"/>
  <c r="U598" i="10"/>
  <c r="V598" i="10"/>
  <c r="U599" i="10"/>
  <c r="V599" i="10"/>
  <c r="U600" i="10"/>
  <c r="V600" i="10"/>
  <c r="U601" i="10"/>
  <c r="V601" i="10"/>
  <c r="U602" i="10"/>
  <c r="V602" i="10"/>
  <c r="U603" i="10"/>
  <c r="V603" i="10"/>
  <c r="U604" i="10"/>
  <c r="V604" i="10"/>
  <c r="U605" i="10"/>
  <c r="V605" i="10"/>
  <c r="U606" i="10"/>
  <c r="V606" i="10"/>
  <c r="U607" i="10"/>
  <c r="V607" i="10"/>
  <c r="U608" i="10"/>
  <c r="V608" i="10"/>
  <c r="U609" i="10"/>
  <c r="V609" i="10"/>
  <c r="U610" i="10"/>
  <c r="V610" i="10"/>
  <c r="U611" i="10"/>
  <c r="V611" i="10"/>
  <c r="U612" i="10"/>
  <c r="V612" i="10"/>
  <c r="U613" i="10"/>
  <c r="V613" i="10"/>
  <c r="U614" i="10"/>
  <c r="V614" i="10"/>
  <c r="U615" i="10"/>
  <c r="V615" i="10"/>
  <c r="U616" i="10"/>
  <c r="V616" i="10"/>
  <c r="U617" i="10"/>
  <c r="V617" i="10"/>
  <c r="U618" i="10"/>
  <c r="V618" i="10"/>
  <c r="U619" i="10"/>
  <c r="V619" i="10"/>
  <c r="U620" i="10"/>
  <c r="V620" i="10"/>
  <c r="U621" i="10"/>
  <c r="V621" i="10"/>
  <c r="U622" i="10"/>
  <c r="V622" i="10"/>
  <c r="U623" i="10"/>
  <c r="V623" i="10"/>
  <c r="U624" i="10"/>
  <c r="V624" i="10"/>
  <c r="U625" i="10"/>
  <c r="V625" i="10"/>
  <c r="U626" i="10"/>
  <c r="V626" i="10"/>
  <c r="U627" i="10"/>
  <c r="V627" i="10"/>
  <c r="U628" i="10"/>
  <c r="V628" i="10"/>
  <c r="U629" i="10"/>
  <c r="V629" i="10"/>
  <c r="U630" i="10"/>
  <c r="V630" i="10"/>
  <c r="U631" i="10"/>
  <c r="V631" i="10"/>
  <c r="U632" i="10"/>
  <c r="V632" i="10"/>
  <c r="U633" i="10"/>
  <c r="V633" i="10"/>
  <c r="U634" i="10"/>
  <c r="V634" i="10"/>
  <c r="U635" i="10"/>
  <c r="V635" i="10"/>
  <c r="U636" i="10"/>
  <c r="V636" i="10"/>
  <c r="U637" i="10"/>
  <c r="V637" i="10"/>
  <c r="U638" i="10"/>
  <c r="V638" i="10"/>
  <c r="U639" i="10"/>
  <c r="V639" i="10"/>
  <c r="U640" i="10"/>
  <c r="V640" i="10"/>
  <c r="U641" i="10"/>
  <c r="V641" i="10"/>
  <c r="U642" i="10"/>
  <c r="V642" i="10"/>
  <c r="U643" i="10"/>
  <c r="V643" i="10"/>
  <c r="U644" i="10"/>
  <c r="V644" i="10"/>
  <c r="U645" i="10"/>
  <c r="V645" i="10"/>
  <c r="U646" i="10"/>
  <c r="V646" i="10"/>
  <c r="U647" i="10"/>
  <c r="V647" i="10"/>
  <c r="U648" i="10"/>
  <c r="V648" i="10"/>
  <c r="U649" i="10"/>
  <c r="V649" i="10"/>
  <c r="U650" i="10"/>
  <c r="V650" i="10"/>
  <c r="U651" i="10"/>
  <c r="V651" i="10"/>
  <c r="U652" i="10"/>
  <c r="V652" i="10"/>
  <c r="U653" i="10"/>
  <c r="V653" i="10"/>
  <c r="U654" i="10"/>
  <c r="V654" i="10"/>
  <c r="U655" i="10"/>
  <c r="V655" i="10"/>
  <c r="U656" i="10"/>
  <c r="V656" i="10"/>
  <c r="U657" i="10"/>
  <c r="V657" i="10"/>
  <c r="U658" i="10"/>
  <c r="V658" i="10"/>
  <c r="U659" i="10"/>
  <c r="V659" i="10"/>
  <c r="U660" i="10"/>
  <c r="V660" i="10"/>
  <c r="U661" i="10"/>
  <c r="V661" i="10"/>
  <c r="U662" i="10"/>
  <c r="V662" i="10"/>
  <c r="U663" i="10"/>
  <c r="V663" i="10"/>
  <c r="U664" i="10"/>
  <c r="V664" i="10"/>
  <c r="U665" i="10"/>
  <c r="V665" i="10"/>
  <c r="U666" i="10"/>
  <c r="V666" i="10"/>
  <c r="U667" i="10"/>
  <c r="V667" i="10"/>
  <c r="U668" i="10"/>
  <c r="V668" i="10"/>
  <c r="U669" i="10"/>
  <c r="V669" i="10"/>
  <c r="U670" i="10"/>
  <c r="V670" i="10"/>
  <c r="U671" i="10"/>
  <c r="V671" i="10"/>
  <c r="U672" i="10"/>
  <c r="V672" i="10"/>
  <c r="U673" i="10"/>
  <c r="V673" i="10"/>
  <c r="U674" i="10"/>
  <c r="V674" i="10"/>
  <c r="U675" i="10"/>
  <c r="V675" i="10"/>
  <c r="U676" i="10"/>
  <c r="V676" i="10"/>
  <c r="U677" i="10"/>
  <c r="V677" i="10"/>
  <c r="U678" i="10"/>
  <c r="V678" i="10"/>
  <c r="U679" i="10"/>
  <c r="V679" i="10"/>
  <c r="U680" i="10"/>
  <c r="V680" i="10"/>
  <c r="U681" i="10"/>
  <c r="V681" i="10"/>
  <c r="U682" i="10"/>
  <c r="V682" i="10"/>
  <c r="U683" i="10"/>
  <c r="V683" i="10"/>
  <c r="U684" i="10"/>
  <c r="V684" i="10"/>
  <c r="U685" i="10"/>
  <c r="V685" i="10"/>
  <c r="U686" i="10"/>
  <c r="V686" i="10"/>
  <c r="U687" i="10"/>
  <c r="V687" i="10"/>
  <c r="U688" i="10"/>
  <c r="V688" i="10"/>
  <c r="U689" i="10"/>
  <c r="V689" i="10"/>
  <c r="U690" i="10"/>
  <c r="V690" i="10"/>
  <c r="U691" i="10"/>
  <c r="V691" i="10"/>
  <c r="U692" i="10"/>
  <c r="V692" i="10"/>
  <c r="U693" i="10"/>
  <c r="V693" i="10"/>
  <c r="U694" i="10"/>
  <c r="V694" i="10"/>
  <c r="U695" i="10"/>
  <c r="V695" i="10"/>
  <c r="U696" i="10"/>
  <c r="V696" i="10"/>
  <c r="U697" i="10"/>
  <c r="V697" i="10"/>
  <c r="U698" i="10"/>
  <c r="V698" i="10"/>
  <c r="U699" i="10"/>
  <c r="V699" i="10"/>
  <c r="U700" i="10"/>
  <c r="V700" i="10"/>
  <c r="U701" i="10"/>
  <c r="V701" i="10"/>
  <c r="U702" i="10"/>
  <c r="V702" i="10"/>
  <c r="U703" i="10"/>
  <c r="V703" i="10"/>
  <c r="U704" i="10"/>
  <c r="V704" i="10"/>
  <c r="U705" i="10"/>
  <c r="V705" i="10"/>
  <c r="U706" i="10"/>
  <c r="V706" i="10"/>
  <c r="U707" i="10"/>
  <c r="V707" i="10"/>
  <c r="U708" i="10"/>
  <c r="V708" i="10"/>
  <c r="U709" i="10"/>
  <c r="V709" i="10"/>
  <c r="U710" i="10"/>
  <c r="V710" i="10"/>
  <c r="U711" i="10"/>
  <c r="V711" i="10"/>
  <c r="U712" i="10"/>
  <c r="V712" i="10"/>
  <c r="U713" i="10"/>
  <c r="V713" i="10"/>
  <c r="U714" i="10"/>
  <c r="V714" i="10"/>
  <c r="U715" i="10"/>
  <c r="V715" i="10"/>
  <c r="U716" i="10"/>
  <c r="V716" i="10"/>
  <c r="U717" i="10"/>
  <c r="V717" i="10"/>
  <c r="U718" i="10"/>
  <c r="V718" i="10"/>
  <c r="U719" i="10"/>
  <c r="V719" i="10"/>
  <c r="U720" i="10"/>
  <c r="V720" i="10"/>
  <c r="U721" i="10"/>
  <c r="V721" i="10"/>
  <c r="U722" i="10"/>
  <c r="V722" i="10"/>
  <c r="U723" i="10"/>
  <c r="V723" i="10"/>
  <c r="U724" i="10"/>
  <c r="V724" i="10"/>
  <c r="U725" i="10"/>
  <c r="V725" i="10"/>
  <c r="U726" i="10"/>
  <c r="V726" i="10"/>
  <c r="U727" i="10"/>
  <c r="V727" i="10"/>
  <c r="U728" i="10"/>
  <c r="V728" i="10"/>
  <c r="U729" i="10"/>
  <c r="V729" i="10"/>
  <c r="U730" i="10"/>
  <c r="V730" i="10"/>
  <c r="U731" i="10"/>
  <c r="V731" i="10"/>
  <c r="U732" i="10"/>
  <c r="V732" i="10"/>
  <c r="U733" i="10"/>
  <c r="V733" i="10"/>
  <c r="U734" i="10"/>
  <c r="V734" i="10"/>
  <c r="U735" i="10"/>
  <c r="V735" i="10"/>
  <c r="U736" i="10"/>
  <c r="V736" i="10"/>
  <c r="U737" i="10"/>
  <c r="V737" i="10"/>
  <c r="U738" i="10"/>
  <c r="V738" i="10"/>
  <c r="U739" i="10"/>
  <c r="V739" i="10"/>
  <c r="U740" i="10"/>
  <c r="V740" i="10"/>
  <c r="U741" i="10"/>
  <c r="V741" i="10"/>
  <c r="U742" i="10"/>
  <c r="V742" i="10"/>
  <c r="U743" i="10"/>
  <c r="V743" i="10"/>
  <c r="U744" i="10"/>
  <c r="V744" i="10"/>
  <c r="U745" i="10"/>
  <c r="V745" i="10"/>
  <c r="U746" i="10"/>
  <c r="V746" i="10"/>
  <c r="U747" i="10"/>
  <c r="V747" i="10"/>
  <c r="U748" i="10"/>
  <c r="V748" i="10"/>
  <c r="U749" i="10"/>
  <c r="V749" i="10"/>
  <c r="U750" i="10"/>
  <c r="V750" i="10"/>
  <c r="U751" i="10"/>
  <c r="V751" i="10"/>
  <c r="U752" i="10"/>
  <c r="V752" i="10"/>
  <c r="U753" i="10"/>
  <c r="V753" i="10"/>
  <c r="U754" i="10"/>
  <c r="V754" i="10"/>
  <c r="U755" i="10"/>
  <c r="V755" i="10"/>
  <c r="U756" i="10"/>
  <c r="V756" i="10"/>
  <c r="U757" i="10"/>
  <c r="V757" i="10"/>
  <c r="U758" i="10"/>
  <c r="V758" i="10"/>
  <c r="U759" i="10"/>
  <c r="V759" i="10"/>
  <c r="U760" i="10"/>
  <c r="V760" i="10"/>
  <c r="U761" i="10"/>
  <c r="V761" i="10"/>
  <c r="U762" i="10"/>
  <c r="V762" i="10"/>
  <c r="U763" i="10"/>
  <c r="V763" i="10"/>
  <c r="U764" i="10"/>
  <c r="V764" i="10"/>
  <c r="U765" i="10"/>
  <c r="V765" i="10"/>
  <c r="U766" i="10"/>
  <c r="V766" i="10"/>
  <c r="U767" i="10"/>
  <c r="V767" i="10"/>
  <c r="U768" i="10"/>
  <c r="V768" i="10"/>
  <c r="U769" i="10"/>
  <c r="V769" i="10"/>
  <c r="U770" i="10"/>
  <c r="V770" i="10"/>
  <c r="U771" i="10"/>
  <c r="V771" i="10"/>
  <c r="U772" i="10"/>
  <c r="V772" i="10"/>
  <c r="U773" i="10"/>
  <c r="V773" i="10"/>
  <c r="U774" i="10"/>
  <c r="V774" i="10"/>
  <c r="U775" i="10"/>
  <c r="V775" i="10"/>
  <c r="U776" i="10"/>
  <c r="V776" i="10"/>
  <c r="U777" i="10"/>
  <c r="V777" i="10"/>
  <c r="U778" i="10"/>
  <c r="V778" i="10"/>
  <c r="U779" i="10"/>
  <c r="V779" i="10"/>
  <c r="U780" i="10"/>
  <c r="V780" i="10"/>
  <c r="U781" i="10"/>
  <c r="V781" i="10"/>
  <c r="U782" i="10"/>
  <c r="V782" i="10"/>
  <c r="U783" i="10"/>
  <c r="V783" i="10"/>
  <c r="U784" i="10"/>
  <c r="V784" i="10"/>
  <c r="U785" i="10"/>
  <c r="V785" i="10"/>
  <c r="U786" i="10"/>
  <c r="V786" i="10"/>
  <c r="U787" i="10"/>
  <c r="V787" i="10"/>
  <c r="U788" i="10"/>
  <c r="V788" i="10"/>
  <c r="U789" i="10"/>
  <c r="V789" i="10"/>
  <c r="U790" i="10"/>
  <c r="V790" i="10"/>
  <c r="U791" i="10"/>
  <c r="V791" i="10"/>
  <c r="U792" i="10"/>
  <c r="V792" i="10"/>
  <c r="U793" i="10"/>
  <c r="V793" i="10"/>
  <c r="U794" i="10"/>
  <c r="V794" i="10"/>
  <c r="U795" i="10"/>
  <c r="V795" i="10"/>
  <c r="U796" i="10"/>
  <c r="V796" i="10"/>
  <c r="U797" i="10"/>
  <c r="V797" i="10"/>
  <c r="U798" i="10"/>
  <c r="V798" i="10"/>
  <c r="U799" i="10"/>
  <c r="V799" i="10"/>
  <c r="U800" i="10"/>
  <c r="V800" i="10"/>
  <c r="U801" i="10"/>
  <c r="V801" i="10"/>
  <c r="U802" i="10"/>
  <c r="V802" i="10"/>
  <c r="U803" i="10"/>
  <c r="V803" i="10"/>
  <c r="U804" i="10"/>
  <c r="V804" i="10"/>
  <c r="U805" i="10"/>
  <c r="V805" i="10"/>
  <c r="U806" i="10"/>
  <c r="V806" i="10"/>
  <c r="U807" i="10"/>
  <c r="V807" i="10"/>
  <c r="U808" i="10"/>
  <c r="V808" i="10"/>
  <c r="U809" i="10"/>
  <c r="V809" i="10"/>
  <c r="U810" i="10"/>
  <c r="V810" i="10"/>
  <c r="U811" i="10"/>
  <c r="V811" i="10"/>
  <c r="U812" i="10"/>
  <c r="V812" i="10"/>
  <c r="U813" i="10"/>
  <c r="V813" i="10"/>
  <c r="U814" i="10"/>
  <c r="V814" i="10"/>
  <c r="U815" i="10"/>
  <c r="V815" i="10"/>
  <c r="U816" i="10"/>
  <c r="V816" i="10"/>
  <c r="U817" i="10"/>
  <c r="V817" i="10"/>
  <c r="U818" i="10"/>
  <c r="V818" i="10"/>
  <c r="U819" i="10"/>
  <c r="V819" i="10"/>
  <c r="U820" i="10"/>
  <c r="V820" i="10"/>
  <c r="U821" i="10"/>
  <c r="V821" i="10"/>
  <c r="U822" i="10"/>
  <c r="V822" i="10"/>
  <c r="U823" i="10"/>
  <c r="V823" i="10"/>
  <c r="U824" i="10"/>
  <c r="V824" i="10"/>
  <c r="U825" i="10"/>
  <c r="V825" i="10"/>
  <c r="U826" i="10"/>
  <c r="V826" i="10"/>
  <c r="U827" i="10"/>
  <c r="V827" i="10"/>
  <c r="U828" i="10"/>
  <c r="V828" i="10"/>
  <c r="U829" i="10"/>
  <c r="V829" i="10"/>
  <c r="U830" i="10"/>
  <c r="V830" i="10"/>
  <c r="U831" i="10"/>
  <c r="V831" i="10"/>
  <c r="U832" i="10"/>
  <c r="V832" i="10"/>
  <c r="U833" i="10"/>
  <c r="V833" i="10"/>
  <c r="U834" i="10"/>
  <c r="V834" i="10"/>
  <c r="U835" i="10"/>
  <c r="V835" i="10"/>
  <c r="U836" i="10"/>
  <c r="V836" i="10"/>
  <c r="U837" i="10"/>
  <c r="V837" i="10"/>
  <c r="U838" i="10"/>
  <c r="V838" i="10"/>
  <c r="U839" i="10"/>
  <c r="V839" i="10"/>
  <c r="U840" i="10"/>
  <c r="V840" i="10"/>
  <c r="U841" i="10"/>
  <c r="V841" i="10"/>
  <c r="U842" i="10"/>
  <c r="V842" i="10"/>
  <c r="U843" i="10"/>
  <c r="V843" i="10"/>
  <c r="U844" i="10"/>
  <c r="V844" i="10"/>
  <c r="U845" i="10"/>
  <c r="V845" i="10"/>
  <c r="U846" i="10"/>
  <c r="V846" i="10"/>
  <c r="U847" i="10"/>
  <c r="V847" i="10"/>
  <c r="U848" i="10"/>
  <c r="V848" i="10"/>
  <c r="U849" i="10"/>
  <c r="V849" i="10"/>
  <c r="U850" i="10"/>
  <c r="V850" i="10"/>
  <c r="U851" i="10"/>
  <c r="V851" i="10"/>
  <c r="U852" i="10"/>
  <c r="V852" i="10"/>
  <c r="U853" i="10"/>
  <c r="V853" i="10"/>
  <c r="U854" i="10"/>
  <c r="V854" i="10"/>
  <c r="U855" i="10"/>
  <c r="V855" i="10"/>
  <c r="U856" i="10"/>
  <c r="V856" i="10"/>
  <c r="U857" i="10"/>
  <c r="V857" i="10"/>
  <c r="U858" i="10"/>
  <c r="V858" i="10"/>
  <c r="U859" i="10"/>
  <c r="V859" i="10"/>
  <c r="U860" i="10"/>
  <c r="V860" i="10"/>
  <c r="U861" i="10"/>
  <c r="V861" i="10"/>
  <c r="U862" i="10"/>
  <c r="V862" i="10"/>
  <c r="U863" i="10"/>
  <c r="V863" i="10"/>
  <c r="U864" i="10"/>
  <c r="V864" i="10"/>
  <c r="U865" i="10"/>
  <c r="V865" i="10"/>
  <c r="U866" i="10"/>
  <c r="V866" i="10"/>
  <c r="U867" i="10"/>
  <c r="V867" i="10"/>
  <c r="U868" i="10"/>
  <c r="V868" i="10"/>
  <c r="U869" i="10"/>
  <c r="V869" i="10"/>
  <c r="U870" i="10"/>
  <c r="V870" i="10"/>
  <c r="U871" i="10"/>
  <c r="V871" i="10"/>
  <c r="U872" i="10"/>
  <c r="V872" i="10"/>
  <c r="U873" i="10"/>
  <c r="V873" i="10"/>
  <c r="U874" i="10"/>
  <c r="V874" i="10"/>
  <c r="U875" i="10"/>
  <c r="V875" i="10"/>
  <c r="U876" i="10"/>
  <c r="V876" i="10"/>
  <c r="U877" i="10"/>
  <c r="V877" i="10"/>
  <c r="U878" i="10"/>
  <c r="V878" i="10"/>
  <c r="U879" i="10"/>
  <c r="V879" i="10"/>
  <c r="U880" i="10"/>
  <c r="V880" i="10"/>
  <c r="U881" i="10"/>
  <c r="V881" i="10"/>
  <c r="U882" i="10"/>
  <c r="V882" i="10"/>
  <c r="U883" i="10"/>
  <c r="V883" i="10"/>
  <c r="U884" i="10"/>
  <c r="V884" i="10"/>
  <c r="U885" i="10"/>
  <c r="V885" i="10"/>
  <c r="U886" i="10"/>
  <c r="V886" i="10"/>
  <c r="U887" i="10"/>
  <c r="V887" i="10"/>
  <c r="U888" i="10"/>
  <c r="V888" i="10"/>
  <c r="U889" i="10"/>
  <c r="V889" i="10"/>
  <c r="U890" i="10"/>
  <c r="V890" i="10"/>
  <c r="U891" i="10"/>
  <c r="V891" i="10"/>
  <c r="U892" i="10"/>
  <c r="V892" i="10"/>
  <c r="U893" i="10"/>
  <c r="V893" i="10"/>
  <c r="U894" i="10"/>
  <c r="V894" i="10"/>
  <c r="U895" i="10"/>
  <c r="V895" i="10"/>
  <c r="U896" i="10"/>
  <c r="V896" i="10"/>
  <c r="U897" i="10"/>
  <c r="V897" i="10"/>
  <c r="U898" i="10"/>
  <c r="V898" i="10"/>
  <c r="U899" i="10"/>
  <c r="V899" i="10"/>
  <c r="U900" i="10"/>
  <c r="V900" i="10"/>
  <c r="U901" i="10"/>
  <c r="V901" i="10"/>
  <c r="U902" i="10"/>
  <c r="V902" i="10"/>
  <c r="U903" i="10"/>
  <c r="V903" i="10"/>
  <c r="U904" i="10"/>
  <c r="V904" i="10"/>
  <c r="U905" i="10"/>
  <c r="V905" i="10"/>
  <c r="U906" i="10"/>
  <c r="V906" i="10"/>
  <c r="U907" i="10"/>
  <c r="V907" i="10"/>
  <c r="U908" i="10"/>
  <c r="V908" i="10"/>
  <c r="U909" i="10"/>
  <c r="V909" i="10"/>
  <c r="U910" i="10"/>
  <c r="V910" i="10"/>
  <c r="U911" i="10"/>
  <c r="V911" i="10"/>
  <c r="U912" i="10"/>
  <c r="V912" i="10"/>
  <c r="U913" i="10"/>
  <c r="V913" i="10"/>
  <c r="U914" i="10"/>
  <c r="V914" i="10"/>
  <c r="U915" i="10"/>
  <c r="V915" i="10"/>
  <c r="U916" i="10"/>
  <c r="V916" i="10"/>
  <c r="U917" i="10"/>
  <c r="V917" i="10"/>
  <c r="U918" i="10"/>
  <c r="V918" i="10"/>
  <c r="U919" i="10"/>
  <c r="V919" i="10"/>
  <c r="U920" i="10"/>
  <c r="V920" i="10"/>
  <c r="U921" i="10"/>
  <c r="V921" i="10"/>
  <c r="U922" i="10"/>
  <c r="V922" i="10"/>
  <c r="U923" i="10"/>
  <c r="V923" i="10"/>
  <c r="U924" i="10"/>
  <c r="V924" i="10"/>
  <c r="U925" i="10"/>
  <c r="V925" i="10"/>
  <c r="U926" i="10"/>
  <c r="V926" i="10"/>
  <c r="U927" i="10"/>
  <c r="V927" i="10"/>
  <c r="U928" i="10"/>
  <c r="V928" i="10"/>
  <c r="U929" i="10"/>
  <c r="V929" i="10"/>
  <c r="U930" i="10"/>
  <c r="V930" i="10"/>
  <c r="U931" i="10"/>
  <c r="V931" i="10"/>
  <c r="U932" i="10"/>
  <c r="V932" i="10"/>
  <c r="U933" i="10"/>
  <c r="V933" i="10"/>
  <c r="U934" i="10"/>
  <c r="V934" i="10"/>
  <c r="U935" i="10"/>
  <c r="V935" i="10"/>
  <c r="U936" i="10"/>
  <c r="V936" i="10"/>
  <c r="U937" i="10"/>
  <c r="V937" i="10"/>
  <c r="U938" i="10"/>
  <c r="V938" i="10"/>
  <c r="U939" i="10"/>
  <c r="V939" i="10"/>
  <c r="U940" i="10"/>
  <c r="V940" i="10"/>
  <c r="U941" i="10"/>
  <c r="V941" i="10"/>
  <c r="U942" i="10"/>
  <c r="V942" i="10"/>
  <c r="U943" i="10"/>
  <c r="V943" i="10"/>
  <c r="U944" i="10"/>
  <c r="V944" i="10"/>
  <c r="U945" i="10"/>
  <c r="V945" i="10"/>
  <c r="U946" i="10"/>
  <c r="V946" i="10"/>
  <c r="U947" i="10"/>
  <c r="V947" i="10"/>
  <c r="U948" i="10"/>
  <c r="V948" i="10"/>
  <c r="U949" i="10"/>
  <c r="V949" i="10"/>
  <c r="U950" i="10"/>
  <c r="V950" i="10"/>
  <c r="U951" i="10"/>
  <c r="V951" i="10"/>
  <c r="U952" i="10"/>
  <c r="V952" i="10"/>
  <c r="U953" i="10"/>
  <c r="V953" i="10"/>
  <c r="U954" i="10"/>
  <c r="V954" i="10"/>
  <c r="U955" i="10"/>
  <c r="V955" i="10"/>
  <c r="U956" i="10"/>
  <c r="V956" i="10"/>
  <c r="U957" i="10"/>
  <c r="V957" i="10"/>
  <c r="U958" i="10"/>
  <c r="V958" i="10"/>
  <c r="U959" i="10"/>
  <c r="V959" i="10"/>
  <c r="U960" i="10"/>
  <c r="V960" i="10"/>
  <c r="U961" i="10"/>
  <c r="V961" i="10"/>
  <c r="U962" i="10"/>
  <c r="V962" i="10"/>
  <c r="U963" i="10"/>
  <c r="V963" i="10"/>
  <c r="U964" i="10"/>
  <c r="V964" i="10"/>
  <c r="U965" i="10"/>
  <c r="V965" i="10"/>
  <c r="U966" i="10"/>
  <c r="V966" i="10"/>
  <c r="U967" i="10"/>
  <c r="V967" i="10"/>
  <c r="U968" i="10"/>
  <c r="V968" i="10"/>
  <c r="U969" i="10"/>
  <c r="V969" i="10"/>
  <c r="U970" i="10"/>
  <c r="V970" i="10"/>
  <c r="U971" i="10"/>
  <c r="V971" i="10"/>
  <c r="U972" i="10"/>
  <c r="V972" i="10"/>
  <c r="U973" i="10"/>
  <c r="V973" i="10"/>
  <c r="U974" i="10"/>
  <c r="V974" i="10"/>
  <c r="U975" i="10"/>
  <c r="V975" i="10"/>
  <c r="U976" i="10"/>
  <c r="V976" i="10"/>
  <c r="U977" i="10"/>
  <c r="V977" i="10"/>
  <c r="U978" i="10"/>
  <c r="V978" i="10"/>
  <c r="U979" i="10"/>
  <c r="V979" i="10"/>
  <c r="U980" i="10"/>
  <c r="V980" i="10"/>
  <c r="U981" i="10"/>
  <c r="V981" i="10"/>
  <c r="U982" i="10"/>
  <c r="V982" i="10"/>
  <c r="U983" i="10"/>
  <c r="V983" i="10"/>
  <c r="U984" i="10"/>
  <c r="V984" i="10"/>
  <c r="U985" i="10"/>
  <c r="V985" i="10"/>
  <c r="U986" i="10"/>
  <c r="V986" i="10"/>
  <c r="U987" i="10"/>
  <c r="V987" i="10"/>
  <c r="U988" i="10"/>
  <c r="V988" i="10"/>
  <c r="U989" i="10"/>
  <c r="V989" i="10"/>
  <c r="U990" i="10"/>
  <c r="V990" i="10"/>
  <c r="U991" i="10"/>
  <c r="V991" i="10"/>
  <c r="U992" i="10"/>
  <c r="V992" i="10"/>
  <c r="U993" i="10"/>
  <c r="V993" i="10"/>
  <c r="U994" i="10"/>
  <c r="V994" i="10"/>
  <c r="U995" i="10"/>
  <c r="V995" i="10"/>
  <c r="U996" i="10"/>
  <c r="V996" i="10"/>
  <c r="U997" i="10"/>
  <c r="V997" i="10"/>
  <c r="U998" i="10"/>
  <c r="V998" i="10"/>
  <c r="U999" i="10"/>
  <c r="V999" i="10"/>
  <c r="U1000" i="10"/>
  <c r="V1000" i="10"/>
  <c r="U1001" i="10"/>
  <c r="V1001" i="10"/>
  <c r="U1002" i="10"/>
  <c r="V1002" i="10"/>
  <c r="U1003" i="10"/>
  <c r="V1003" i="10"/>
  <c r="U1004" i="10"/>
  <c r="V1004" i="10"/>
  <c r="U1005" i="10"/>
  <c r="V1005" i="10"/>
  <c r="U1006" i="10"/>
  <c r="V1006" i="10"/>
  <c r="U1007" i="10"/>
  <c r="V1007" i="10"/>
  <c r="U1008" i="10"/>
  <c r="V1008" i="10"/>
  <c r="U1009" i="10"/>
  <c r="V1009" i="10"/>
  <c r="U1010" i="10"/>
  <c r="V1010" i="10"/>
  <c r="U1011" i="10"/>
  <c r="V1011" i="10"/>
  <c r="U1012" i="10"/>
  <c r="V1012" i="10"/>
  <c r="U1013" i="10"/>
  <c r="V1013" i="10"/>
  <c r="U1014" i="10"/>
  <c r="V1014" i="10"/>
  <c r="U1015" i="10"/>
  <c r="V1015" i="10"/>
  <c r="U1016" i="10"/>
  <c r="V1016" i="10"/>
  <c r="U1017" i="10"/>
  <c r="V1017" i="10"/>
  <c r="U1018" i="10"/>
  <c r="V1018" i="10"/>
  <c r="U1019" i="10"/>
  <c r="V1019" i="10"/>
  <c r="U1020" i="10"/>
  <c r="V1020" i="10"/>
  <c r="U1021" i="10"/>
  <c r="V1021" i="10"/>
  <c r="U1022" i="10"/>
  <c r="V1022" i="10"/>
  <c r="U1023" i="10"/>
  <c r="V1023" i="10"/>
  <c r="U1024" i="10"/>
  <c r="V1024" i="10"/>
  <c r="U1025" i="10"/>
  <c r="V1025" i="10"/>
  <c r="U1026" i="10"/>
  <c r="V1026" i="10"/>
  <c r="U1027" i="10"/>
  <c r="V1027" i="10"/>
  <c r="U1028" i="10"/>
  <c r="V1028" i="10"/>
  <c r="U1029" i="10"/>
  <c r="V1029" i="10"/>
  <c r="U1030" i="10"/>
  <c r="V1030" i="10"/>
  <c r="U1031" i="10"/>
  <c r="V1031" i="10"/>
  <c r="U1032" i="10"/>
  <c r="V1032" i="10"/>
  <c r="U1033" i="10"/>
  <c r="V1033" i="10"/>
  <c r="U1034" i="10"/>
  <c r="V1034" i="10"/>
  <c r="U1035" i="10"/>
  <c r="V1035" i="10"/>
  <c r="U1036" i="10"/>
  <c r="V1036" i="10"/>
  <c r="U1037" i="10"/>
  <c r="V1037" i="10"/>
  <c r="U1038" i="10"/>
  <c r="V1038" i="10"/>
  <c r="U1039" i="10"/>
  <c r="V1039" i="10"/>
  <c r="U1040" i="10"/>
  <c r="V1040" i="10"/>
  <c r="U1041" i="10"/>
  <c r="V1041" i="10"/>
  <c r="U1042" i="10"/>
  <c r="V1042" i="10"/>
  <c r="U1043" i="10"/>
  <c r="V1043" i="10"/>
  <c r="U1044" i="10"/>
  <c r="V1044" i="10"/>
  <c r="U1045" i="10"/>
  <c r="V1045" i="10"/>
  <c r="U1046" i="10"/>
  <c r="V1046" i="10"/>
  <c r="U1047" i="10"/>
  <c r="V1047" i="10"/>
  <c r="U1048" i="10"/>
  <c r="V1048" i="10"/>
  <c r="U1049" i="10"/>
  <c r="V1049" i="10"/>
  <c r="U1050" i="10"/>
  <c r="V1050" i="10"/>
  <c r="U1051" i="10"/>
  <c r="V1051" i="10"/>
  <c r="U1052" i="10"/>
  <c r="V1052" i="10"/>
  <c r="U1053" i="10"/>
  <c r="V1053" i="10"/>
  <c r="U1054" i="10"/>
  <c r="V1054" i="10"/>
  <c r="U1055" i="10"/>
  <c r="V1055" i="10"/>
  <c r="U1056" i="10"/>
  <c r="V1056" i="10"/>
  <c r="U1057" i="10"/>
  <c r="V1057" i="10"/>
  <c r="U1058" i="10"/>
  <c r="V1058" i="10"/>
  <c r="U1059" i="10"/>
  <c r="V1059" i="10"/>
  <c r="U1060" i="10"/>
  <c r="V1060" i="10"/>
  <c r="U1061" i="10"/>
  <c r="V1061" i="10"/>
  <c r="U1062" i="10"/>
  <c r="V1062" i="10"/>
  <c r="U1063" i="10"/>
  <c r="V1063" i="10"/>
  <c r="U1064" i="10"/>
  <c r="V1064" i="10"/>
  <c r="U1065" i="10"/>
  <c r="V1065" i="10"/>
  <c r="U1066" i="10"/>
  <c r="V1066" i="10"/>
  <c r="U1067" i="10"/>
  <c r="V1067" i="10"/>
  <c r="U1068" i="10"/>
  <c r="V1068" i="10"/>
  <c r="U1069" i="10"/>
  <c r="V1069" i="10"/>
  <c r="U1070" i="10"/>
  <c r="V1070" i="10"/>
  <c r="U1071" i="10"/>
  <c r="V1071" i="10"/>
  <c r="U1072" i="10"/>
  <c r="V1072" i="10"/>
  <c r="U1073" i="10"/>
  <c r="V1073" i="10"/>
  <c r="U1074" i="10"/>
  <c r="V1074" i="10"/>
  <c r="U1075" i="10"/>
  <c r="V1075" i="10"/>
  <c r="U1076" i="10"/>
  <c r="V1076" i="10"/>
  <c r="U1077" i="10"/>
  <c r="V1077" i="10"/>
  <c r="U1078" i="10"/>
  <c r="V1078" i="10"/>
  <c r="U1079" i="10"/>
  <c r="V1079" i="10"/>
  <c r="U1080" i="10"/>
  <c r="V1080" i="10"/>
  <c r="U1081" i="10"/>
  <c r="V1081" i="10"/>
  <c r="U1082" i="10"/>
  <c r="V1082" i="10"/>
  <c r="U1083" i="10"/>
  <c r="V1083" i="10"/>
  <c r="U1084" i="10"/>
  <c r="V1084" i="10"/>
  <c r="U1085" i="10"/>
  <c r="V1085" i="10"/>
  <c r="U1086" i="10"/>
  <c r="V1086" i="10"/>
  <c r="U1087" i="10"/>
  <c r="V1087" i="10"/>
  <c r="U1088" i="10"/>
  <c r="V1088" i="10"/>
  <c r="U1089" i="10"/>
  <c r="V1089" i="10"/>
  <c r="U1090" i="10"/>
  <c r="V1090" i="10"/>
  <c r="U1091" i="10"/>
  <c r="V1091" i="10"/>
  <c r="U1092" i="10"/>
  <c r="V1092" i="10"/>
  <c r="U1093" i="10"/>
  <c r="V1093" i="10"/>
  <c r="U1094" i="10"/>
  <c r="V1094" i="10"/>
  <c r="U1095" i="10"/>
  <c r="V1095" i="10"/>
  <c r="U1096" i="10"/>
  <c r="V1096" i="10"/>
  <c r="U1097" i="10"/>
  <c r="V1097" i="10"/>
  <c r="U1098" i="10"/>
  <c r="V1098" i="10"/>
  <c r="U1099" i="10"/>
  <c r="V1099" i="10"/>
  <c r="U1100" i="10"/>
  <c r="V1100" i="10"/>
  <c r="U1101" i="10"/>
  <c r="V1101" i="10"/>
  <c r="U1102" i="10"/>
  <c r="V1102" i="10"/>
  <c r="U1103" i="10"/>
  <c r="V1103" i="10"/>
  <c r="U1104" i="10"/>
  <c r="V1104" i="10"/>
  <c r="U1105" i="10"/>
  <c r="V1105" i="10"/>
  <c r="U1106" i="10"/>
  <c r="V1106" i="10"/>
  <c r="U1107" i="10"/>
  <c r="V1107" i="10"/>
  <c r="U1108" i="10"/>
  <c r="V1108" i="10"/>
  <c r="U1109" i="10"/>
  <c r="V1109" i="10"/>
  <c r="U1110" i="10"/>
  <c r="V1110" i="10"/>
  <c r="U1111" i="10"/>
  <c r="V1111" i="10"/>
  <c r="U1112" i="10"/>
  <c r="V1112" i="10"/>
  <c r="U1113" i="10"/>
  <c r="V1113" i="10"/>
  <c r="U1114" i="10"/>
  <c r="V1114" i="10"/>
  <c r="U1115" i="10"/>
  <c r="V1115" i="10"/>
  <c r="U1116" i="10"/>
  <c r="V1116" i="10"/>
  <c r="U1117" i="10"/>
  <c r="V1117" i="10"/>
  <c r="U1118" i="10"/>
  <c r="V1118" i="10"/>
  <c r="U1119" i="10"/>
  <c r="V1119" i="10"/>
  <c r="U1120" i="10"/>
  <c r="V1120" i="10"/>
  <c r="U1121" i="10"/>
  <c r="V1121" i="10"/>
  <c r="U1122" i="10"/>
  <c r="V1122" i="10"/>
  <c r="U1123" i="10"/>
  <c r="V1123" i="10"/>
  <c r="U1124" i="10"/>
  <c r="V1124" i="10"/>
  <c r="U1125" i="10"/>
  <c r="V1125" i="10"/>
  <c r="U1126" i="10"/>
  <c r="V1126" i="10"/>
  <c r="U1127" i="10"/>
  <c r="V1127" i="10"/>
  <c r="U1128" i="10"/>
  <c r="V1128" i="10"/>
  <c r="U1129" i="10"/>
  <c r="V1129" i="10"/>
  <c r="U1130" i="10"/>
  <c r="V1130" i="10"/>
  <c r="U1131" i="10"/>
  <c r="V1131" i="10"/>
  <c r="U1132" i="10"/>
  <c r="V1132" i="10"/>
  <c r="U1133" i="10"/>
  <c r="V1133" i="10"/>
  <c r="U1134" i="10"/>
  <c r="V1134" i="10"/>
  <c r="U1135" i="10"/>
  <c r="V1135" i="10"/>
  <c r="U1136" i="10"/>
  <c r="V1136" i="10"/>
  <c r="U1137" i="10"/>
  <c r="V1137" i="10"/>
  <c r="U1138" i="10"/>
  <c r="V1138" i="10"/>
  <c r="U1139" i="10"/>
  <c r="V1139" i="10"/>
  <c r="U1140" i="10"/>
  <c r="V1140" i="10"/>
  <c r="U1141" i="10"/>
  <c r="V1141" i="10"/>
  <c r="U1142" i="10"/>
  <c r="V1142" i="10"/>
  <c r="U1143" i="10"/>
  <c r="V1143" i="10"/>
  <c r="U1144" i="10"/>
  <c r="V1144" i="10"/>
  <c r="U1145" i="10"/>
  <c r="V1145" i="10"/>
  <c r="U1146" i="10"/>
  <c r="V1146" i="10"/>
  <c r="U1147" i="10"/>
  <c r="V1147" i="10"/>
  <c r="U1148" i="10"/>
  <c r="V1148" i="10"/>
  <c r="U1149" i="10"/>
  <c r="V1149" i="10"/>
  <c r="U1150" i="10"/>
  <c r="V1150" i="10"/>
  <c r="U1151" i="10"/>
  <c r="V1151" i="10"/>
  <c r="U1152" i="10"/>
  <c r="V1152" i="10"/>
  <c r="U1153" i="10"/>
  <c r="V1153" i="10"/>
  <c r="U1154" i="10"/>
  <c r="V1154" i="10"/>
  <c r="U1155" i="10"/>
  <c r="V1155" i="10"/>
  <c r="U1156" i="10"/>
  <c r="V1156" i="10"/>
  <c r="U1157" i="10"/>
  <c r="V1157" i="10"/>
  <c r="U1158" i="10"/>
  <c r="V1158" i="10"/>
  <c r="U1159" i="10"/>
  <c r="V1159" i="10"/>
  <c r="U1160" i="10"/>
  <c r="V1160" i="10"/>
  <c r="U1161" i="10"/>
  <c r="V1161" i="10"/>
  <c r="U1162" i="10"/>
  <c r="V1162" i="10"/>
  <c r="U1163" i="10"/>
  <c r="V1163" i="10"/>
  <c r="U1164" i="10"/>
  <c r="V1164" i="10"/>
  <c r="U1165" i="10"/>
  <c r="V1165" i="10"/>
  <c r="U1166" i="10"/>
  <c r="V1166" i="10"/>
  <c r="U1167" i="10"/>
  <c r="V1167" i="10"/>
  <c r="U1168" i="10"/>
  <c r="V1168" i="10"/>
  <c r="U1169" i="10"/>
  <c r="V1169" i="10"/>
  <c r="U1170" i="10"/>
  <c r="V1170" i="10"/>
  <c r="U1171" i="10"/>
  <c r="V1171" i="10"/>
  <c r="U1172" i="10"/>
  <c r="V1172" i="10"/>
  <c r="U1173" i="10"/>
  <c r="V1173" i="10"/>
  <c r="U1174" i="10"/>
  <c r="V1174" i="10"/>
  <c r="U1175" i="10"/>
  <c r="V1175" i="10"/>
  <c r="U1176" i="10"/>
  <c r="V1176" i="10"/>
  <c r="U1177" i="10"/>
  <c r="V1177" i="10"/>
  <c r="U1178" i="10"/>
  <c r="V1178" i="10"/>
  <c r="U1179" i="10"/>
  <c r="V1179" i="10"/>
  <c r="U1180" i="10"/>
  <c r="V1180" i="10"/>
  <c r="U1181" i="10"/>
  <c r="V1181" i="10"/>
  <c r="U1182" i="10"/>
  <c r="V1182" i="10"/>
  <c r="U1183" i="10"/>
  <c r="V1183" i="10"/>
  <c r="U1184" i="10"/>
  <c r="V1184" i="10"/>
  <c r="U1185" i="10"/>
  <c r="V1185" i="10"/>
  <c r="U1186" i="10"/>
  <c r="V1186" i="10"/>
  <c r="U1187" i="10"/>
  <c r="V1187" i="10"/>
  <c r="U1188" i="10"/>
  <c r="V1188" i="10"/>
  <c r="U1189" i="10"/>
  <c r="V1189" i="10"/>
  <c r="U1190" i="10"/>
  <c r="V1190" i="10"/>
  <c r="U1191" i="10"/>
  <c r="V1191" i="10"/>
  <c r="U1192" i="10"/>
  <c r="V1192" i="10"/>
  <c r="U1193" i="10"/>
  <c r="V1193" i="10"/>
  <c r="U1194" i="10"/>
  <c r="V1194" i="10"/>
  <c r="U1195" i="10"/>
  <c r="V1195" i="10"/>
  <c r="U1196" i="10"/>
  <c r="V1196" i="10"/>
  <c r="U1197" i="10"/>
  <c r="V1197" i="10"/>
  <c r="U1198" i="10"/>
  <c r="V1198" i="10"/>
  <c r="U1199" i="10"/>
  <c r="V1199" i="10"/>
  <c r="U1200" i="10"/>
  <c r="V1200" i="10"/>
  <c r="U1201" i="10"/>
  <c r="V1201" i="10"/>
  <c r="U1202" i="10"/>
  <c r="V1202" i="10"/>
  <c r="U1203" i="10"/>
  <c r="V1203" i="10"/>
  <c r="U1204" i="10"/>
  <c r="V1204" i="10"/>
  <c r="U1205" i="10"/>
  <c r="V1205" i="10"/>
  <c r="U1206" i="10"/>
  <c r="V1206" i="10"/>
  <c r="U1207" i="10"/>
  <c r="V1207" i="10"/>
  <c r="U1208" i="10"/>
  <c r="V1208" i="10"/>
  <c r="U1209" i="10"/>
  <c r="V1209" i="10"/>
  <c r="U1210" i="10"/>
  <c r="V1210" i="10"/>
  <c r="U1211" i="10"/>
  <c r="V1211" i="10"/>
  <c r="U1212" i="10"/>
  <c r="V1212" i="10"/>
  <c r="U1213" i="10"/>
  <c r="V1213" i="10"/>
  <c r="U1214" i="10"/>
  <c r="V1214" i="10"/>
  <c r="U1215" i="10"/>
  <c r="V1215" i="10"/>
  <c r="U1216" i="10"/>
  <c r="V1216" i="10"/>
  <c r="U1217" i="10"/>
  <c r="V1217" i="10"/>
  <c r="U1218" i="10"/>
  <c r="V1218" i="10"/>
  <c r="U1219" i="10"/>
  <c r="V1219" i="10"/>
  <c r="U1220" i="10"/>
  <c r="V1220" i="10"/>
  <c r="U1221" i="10"/>
  <c r="V1221" i="10"/>
  <c r="U1222" i="10"/>
  <c r="V1222" i="10"/>
  <c r="U1223" i="10"/>
  <c r="V1223" i="10"/>
  <c r="U1224" i="10"/>
  <c r="V1224" i="10"/>
  <c r="U1225" i="10"/>
  <c r="V1225" i="10"/>
  <c r="U1226" i="10"/>
  <c r="V1226" i="10"/>
  <c r="U1227" i="10"/>
  <c r="V1227" i="10"/>
  <c r="U1228" i="10"/>
  <c r="V1228" i="10"/>
  <c r="U1229" i="10"/>
  <c r="V1229" i="10"/>
  <c r="U1230" i="10"/>
  <c r="V1230" i="10"/>
  <c r="U1231" i="10"/>
  <c r="V1231" i="10"/>
  <c r="U1232" i="10"/>
  <c r="V1232" i="10"/>
  <c r="U1233" i="10"/>
  <c r="V1233" i="10"/>
  <c r="U1234" i="10"/>
  <c r="V1234" i="10"/>
  <c r="U1235" i="10"/>
  <c r="V1235" i="10"/>
  <c r="U1236" i="10"/>
  <c r="V1236" i="10"/>
  <c r="U1237" i="10"/>
  <c r="V1237" i="10"/>
  <c r="U1238" i="10"/>
  <c r="V1238" i="10"/>
  <c r="U1239" i="10"/>
  <c r="V1239" i="10"/>
  <c r="U1240" i="10"/>
  <c r="V1240" i="10"/>
  <c r="U1241" i="10"/>
  <c r="V1241" i="10"/>
  <c r="U1242" i="10"/>
  <c r="V1242" i="10"/>
  <c r="U1243" i="10"/>
  <c r="V1243" i="10"/>
  <c r="U1244" i="10"/>
  <c r="V1244" i="10"/>
  <c r="U1245" i="10"/>
  <c r="V1245" i="10"/>
  <c r="U1246" i="10"/>
  <c r="V1246" i="10"/>
  <c r="U1247" i="10"/>
  <c r="V1247" i="10"/>
  <c r="U1248" i="10"/>
  <c r="V1248" i="10"/>
  <c r="U1249" i="10"/>
  <c r="V1249" i="10"/>
  <c r="U1250" i="10"/>
  <c r="V1250" i="10"/>
  <c r="U1251" i="10"/>
  <c r="V1251" i="10"/>
  <c r="U1252" i="10"/>
  <c r="V1252" i="10"/>
  <c r="U1253" i="10"/>
  <c r="V1253" i="10"/>
  <c r="U1254" i="10"/>
  <c r="V1254" i="10"/>
  <c r="U1255" i="10"/>
  <c r="V1255" i="10"/>
  <c r="U1256" i="10"/>
  <c r="V1256" i="10"/>
  <c r="U1257" i="10"/>
  <c r="V1257" i="10"/>
  <c r="U1258" i="10"/>
  <c r="V1258" i="10"/>
  <c r="U1259" i="10"/>
  <c r="V1259" i="10"/>
  <c r="U1260" i="10"/>
  <c r="V1260" i="10"/>
  <c r="U1261" i="10"/>
  <c r="V1261" i="10"/>
  <c r="U1262" i="10"/>
  <c r="V1262" i="10"/>
  <c r="U1263" i="10"/>
  <c r="V1263" i="10"/>
  <c r="U1264" i="10"/>
  <c r="V1264" i="10"/>
  <c r="U1265" i="10"/>
  <c r="V1265" i="10"/>
  <c r="U1266" i="10"/>
  <c r="V1266" i="10"/>
  <c r="U1267" i="10"/>
  <c r="V1267" i="10"/>
  <c r="U1268" i="10"/>
  <c r="V1268" i="10"/>
  <c r="U1269" i="10"/>
  <c r="V1269" i="10"/>
  <c r="U1270" i="10"/>
  <c r="V1270" i="10"/>
  <c r="U1271" i="10"/>
  <c r="V1271" i="10"/>
  <c r="U1272" i="10"/>
  <c r="V1272" i="10"/>
  <c r="U1273" i="10"/>
  <c r="V1273" i="10"/>
  <c r="U1274" i="10"/>
  <c r="V1274" i="10"/>
  <c r="U1275" i="10"/>
  <c r="V1275" i="10"/>
  <c r="U1276" i="10"/>
  <c r="V1276" i="10"/>
  <c r="U1277" i="10"/>
  <c r="V1277" i="10"/>
  <c r="U1278" i="10"/>
  <c r="V1278" i="10"/>
  <c r="U1279" i="10"/>
  <c r="V1279" i="10"/>
  <c r="U1280" i="10"/>
  <c r="V1280" i="10"/>
  <c r="U1281" i="10"/>
  <c r="V1281" i="10"/>
  <c r="U1282" i="10"/>
  <c r="V1282" i="10"/>
  <c r="U1283" i="10"/>
  <c r="V1283" i="10"/>
  <c r="U1284" i="10"/>
  <c r="V1284" i="10"/>
  <c r="U1285" i="10"/>
  <c r="V1285" i="10"/>
  <c r="U1286" i="10"/>
  <c r="V1286" i="10"/>
  <c r="U1287" i="10"/>
  <c r="V1287" i="10"/>
  <c r="U1288" i="10"/>
  <c r="V1288" i="10"/>
  <c r="U1289" i="10"/>
  <c r="V1289" i="10"/>
  <c r="U1290" i="10"/>
  <c r="V1290" i="10"/>
  <c r="U1291" i="10"/>
  <c r="V1291" i="10"/>
  <c r="U1292" i="10"/>
  <c r="V1292" i="10"/>
  <c r="U1293" i="10"/>
  <c r="V1293" i="10"/>
  <c r="U1294" i="10"/>
  <c r="V1294" i="10"/>
  <c r="U1295" i="10"/>
  <c r="V1295" i="10"/>
  <c r="U1296" i="10"/>
  <c r="V1296" i="10"/>
  <c r="U1297" i="10"/>
  <c r="V1297" i="10"/>
  <c r="U1298" i="10"/>
  <c r="V1298" i="10"/>
  <c r="U1299" i="10"/>
  <c r="V1299" i="10"/>
  <c r="U1300" i="10"/>
  <c r="V1300" i="10"/>
  <c r="U1301" i="10"/>
  <c r="V1301" i="10"/>
  <c r="U1302" i="10"/>
  <c r="V1302" i="10"/>
  <c r="U1303" i="10"/>
  <c r="V1303" i="10"/>
  <c r="U1304" i="10"/>
  <c r="V1304" i="10"/>
  <c r="U1305" i="10"/>
  <c r="V1305" i="10"/>
  <c r="U1306" i="10"/>
  <c r="V1306" i="10"/>
  <c r="U1307" i="10"/>
  <c r="V1307" i="10"/>
  <c r="U1308" i="10"/>
  <c r="V1308" i="10"/>
  <c r="U1309" i="10"/>
  <c r="V1309" i="10"/>
  <c r="U1310" i="10"/>
  <c r="V1310" i="10"/>
  <c r="U1311" i="10"/>
  <c r="V1311" i="10"/>
  <c r="U1312" i="10"/>
  <c r="V1312" i="10"/>
  <c r="U1313" i="10"/>
  <c r="V1313" i="10"/>
  <c r="U1314" i="10"/>
  <c r="V1314" i="10"/>
  <c r="U1315" i="10"/>
  <c r="V1315" i="10"/>
  <c r="U1316" i="10"/>
  <c r="V1316" i="10"/>
  <c r="U1317" i="10"/>
  <c r="V1317" i="10"/>
  <c r="U1318" i="10"/>
  <c r="V1318" i="10"/>
  <c r="U1319" i="10"/>
  <c r="V1319" i="10"/>
  <c r="U1320" i="10"/>
  <c r="V1320" i="10"/>
  <c r="U1321" i="10"/>
  <c r="V1321" i="10"/>
  <c r="U1322" i="10"/>
  <c r="V1322" i="10"/>
  <c r="U1323" i="10"/>
  <c r="V1323" i="10"/>
  <c r="U1324" i="10"/>
  <c r="V1324" i="10"/>
  <c r="U1325" i="10"/>
  <c r="V1325" i="10"/>
  <c r="U1326" i="10"/>
  <c r="V1326" i="10"/>
  <c r="U1327" i="10"/>
  <c r="V1327" i="10"/>
  <c r="U1328" i="10"/>
  <c r="V1328" i="10"/>
  <c r="U1329" i="10"/>
  <c r="V1329" i="10"/>
  <c r="U1330" i="10"/>
  <c r="V1330" i="10"/>
  <c r="U1331" i="10"/>
  <c r="V1331" i="10"/>
  <c r="U1332" i="10"/>
  <c r="V1332" i="10"/>
  <c r="U1333" i="10"/>
  <c r="V1333" i="10"/>
  <c r="U1334" i="10"/>
  <c r="V1334" i="10"/>
  <c r="U1335" i="10"/>
  <c r="V1335" i="10"/>
  <c r="U1336" i="10"/>
  <c r="V1336" i="10"/>
  <c r="U1337" i="10"/>
  <c r="V1337" i="10"/>
  <c r="U1338" i="10"/>
  <c r="V1338" i="10"/>
  <c r="U1339" i="10"/>
  <c r="V1339" i="10"/>
  <c r="U1340" i="10"/>
  <c r="V1340" i="10"/>
  <c r="U1341" i="10"/>
  <c r="V1341" i="10"/>
  <c r="U1342" i="10"/>
  <c r="V1342" i="10"/>
  <c r="U1343" i="10"/>
  <c r="V1343" i="10"/>
  <c r="U1344" i="10"/>
  <c r="V1344" i="10"/>
  <c r="U1345" i="10"/>
  <c r="V1345" i="10"/>
  <c r="U1346" i="10"/>
  <c r="V1346" i="10"/>
  <c r="U1347" i="10"/>
  <c r="V1347" i="10"/>
  <c r="U1348" i="10"/>
  <c r="V1348" i="10"/>
  <c r="U1349" i="10"/>
  <c r="V1349" i="10"/>
  <c r="U1350" i="10"/>
  <c r="V1350" i="10"/>
  <c r="U1351" i="10"/>
  <c r="V1351" i="10"/>
  <c r="U1352" i="10"/>
  <c r="V1352" i="10"/>
  <c r="U1353" i="10"/>
  <c r="V1353" i="10"/>
  <c r="U1354" i="10"/>
  <c r="V1354" i="10"/>
  <c r="U1355" i="10"/>
  <c r="V1355" i="10"/>
  <c r="U1356" i="10"/>
  <c r="V1356" i="10"/>
  <c r="U1357" i="10"/>
  <c r="V1357" i="10"/>
  <c r="U1358" i="10"/>
  <c r="V1358" i="10"/>
  <c r="U1359" i="10"/>
  <c r="V1359" i="10"/>
  <c r="U1360" i="10"/>
  <c r="V1360" i="10"/>
  <c r="U1361" i="10"/>
  <c r="V1361" i="10"/>
  <c r="U1362" i="10"/>
  <c r="V1362" i="10"/>
  <c r="U1363" i="10"/>
  <c r="V1363" i="10"/>
  <c r="U1364" i="10"/>
  <c r="V1364" i="10"/>
  <c r="U1365" i="10"/>
  <c r="V1365" i="10"/>
  <c r="U1366" i="10"/>
  <c r="V1366" i="10"/>
  <c r="U1367" i="10"/>
  <c r="V1367" i="10"/>
  <c r="U1368" i="10"/>
  <c r="V1368" i="10"/>
  <c r="U1369" i="10"/>
  <c r="V1369" i="10"/>
  <c r="U1370" i="10"/>
  <c r="V1370" i="10"/>
  <c r="U1371" i="10"/>
  <c r="V1371" i="10"/>
  <c r="U1372" i="10"/>
  <c r="V1372" i="10"/>
  <c r="U1373" i="10"/>
  <c r="V1373" i="10"/>
  <c r="U1374" i="10"/>
  <c r="V1374" i="10"/>
  <c r="U1375" i="10"/>
  <c r="V1375" i="10"/>
  <c r="U1376" i="10"/>
  <c r="V1376" i="10"/>
  <c r="U1377" i="10"/>
  <c r="V1377" i="10"/>
  <c r="U1378" i="10"/>
  <c r="V1378" i="10"/>
  <c r="U1379" i="10"/>
  <c r="V1379" i="10"/>
  <c r="U1380" i="10"/>
  <c r="V1380" i="10"/>
  <c r="U1381" i="10"/>
  <c r="V1381" i="10"/>
  <c r="U1382" i="10"/>
  <c r="V1382" i="10"/>
  <c r="U1383" i="10"/>
  <c r="V1383" i="10"/>
  <c r="U1384" i="10"/>
  <c r="V1384" i="10"/>
  <c r="U1385" i="10"/>
  <c r="V1385" i="10"/>
  <c r="U1386" i="10"/>
  <c r="V1386" i="10"/>
  <c r="U1387" i="10"/>
  <c r="V1387" i="10"/>
  <c r="U1388" i="10"/>
  <c r="V1388" i="10"/>
  <c r="U1389" i="10"/>
  <c r="V1389" i="10"/>
  <c r="U1390" i="10"/>
  <c r="V1390" i="10"/>
  <c r="U1391" i="10"/>
  <c r="V1391" i="10"/>
  <c r="U1392" i="10"/>
  <c r="V1392" i="10"/>
  <c r="U1393" i="10"/>
  <c r="V1393" i="10"/>
  <c r="U1394" i="10"/>
  <c r="V1394" i="10"/>
  <c r="U1395" i="10"/>
  <c r="V1395" i="10"/>
  <c r="U1396" i="10"/>
  <c r="V1396" i="10"/>
  <c r="U1397" i="10"/>
  <c r="V1397" i="10"/>
  <c r="U1398" i="10"/>
  <c r="V1398" i="10"/>
  <c r="U1399" i="10"/>
  <c r="V1399" i="10"/>
  <c r="U1400" i="10"/>
  <c r="V1400" i="10"/>
  <c r="U1401" i="10"/>
  <c r="V1401" i="10"/>
  <c r="U1402" i="10"/>
  <c r="V1402" i="10"/>
  <c r="U1403" i="10"/>
  <c r="V1403" i="10"/>
  <c r="U1404" i="10"/>
  <c r="V1404" i="10"/>
  <c r="U1405" i="10"/>
  <c r="V1405" i="10"/>
  <c r="U1406" i="10"/>
  <c r="V1406" i="10"/>
  <c r="U1407" i="10"/>
  <c r="V1407" i="10"/>
  <c r="U1408" i="10"/>
  <c r="V1408" i="10"/>
  <c r="U1409" i="10"/>
  <c r="V1409" i="10"/>
  <c r="U1410" i="10"/>
  <c r="V1410" i="10"/>
  <c r="U1411" i="10"/>
  <c r="V1411" i="10"/>
  <c r="U1412" i="10"/>
  <c r="V1412" i="10"/>
  <c r="U1413" i="10"/>
  <c r="V1413" i="10"/>
  <c r="U1414" i="10"/>
  <c r="V1414" i="10"/>
  <c r="U1415" i="10"/>
  <c r="V1415" i="10"/>
  <c r="U1416" i="10"/>
  <c r="V1416" i="10"/>
  <c r="U1417" i="10"/>
  <c r="V1417" i="10"/>
  <c r="U1418" i="10"/>
  <c r="V1418" i="10"/>
  <c r="U1419" i="10"/>
  <c r="V1419" i="10"/>
  <c r="U1420" i="10"/>
  <c r="V1420" i="10"/>
  <c r="U1421" i="10"/>
  <c r="V1421" i="10"/>
  <c r="U1422" i="10"/>
  <c r="V1422" i="10"/>
  <c r="U1423" i="10"/>
  <c r="V1423" i="10"/>
  <c r="U1424" i="10"/>
  <c r="V1424" i="10"/>
  <c r="U1425" i="10"/>
  <c r="V1425" i="10"/>
  <c r="U1426" i="10"/>
  <c r="V1426" i="10"/>
  <c r="U1427" i="10"/>
  <c r="V1427" i="10"/>
  <c r="U1428" i="10"/>
  <c r="V1428" i="10"/>
  <c r="U1429" i="10"/>
  <c r="V1429" i="10"/>
  <c r="U1430" i="10"/>
  <c r="V1430" i="10"/>
  <c r="U1431" i="10"/>
  <c r="V1431" i="10"/>
  <c r="U1432" i="10"/>
  <c r="V1432" i="10"/>
  <c r="U1433" i="10"/>
  <c r="V1433" i="10"/>
  <c r="U1434" i="10"/>
  <c r="V1434" i="10"/>
  <c r="U1435" i="10"/>
  <c r="V1435" i="10"/>
  <c r="U1436" i="10"/>
  <c r="V1436" i="10"/>
  <c r="U1437" i="10"/>
  <c r="V1437" i="10"/>
  <c r="U1438" i="10"/>
  <c r="V1438" i="10"/>
  <c r="U1439" i="10"/>
  <c r="V1439" i="10"/>
  <c r="U1440" i="10"/>
  <c r="V1440" i="10"/>
  <c r="U1441" i="10"/>
  <c r="V1441" i="10"/>
  <c r="U1442" i="10"/>
  <c r="V1442" i="10"/>
  <c r="U1443" i="10"/>
  <c r="V1443" i="10"/>
  <c r="U1444" i="10"/>
  <c r="V1444" i="10"/>
  <c r="U1445" i="10"/>
  <c r="V1445" i="10"/>
  <c r="U1446" i="10"/>
  <c r="V1446" i="10"/>
  <c r="U1447" i="10"/>
  <c r="V1447" i="10"/>
  <c r="U1448" i="10"/>
  <c r="V1448" i="10"/>
  <c r="U1449" i="10"/>
  <c r="V1449" i="10"/>
  <c r="U1450" i="10"/>
  <c r="V1450" i="10"/>
  <c r="U1451" i="10"/>
  <c r="V1451" i="10"/>
  <c r="U1452" i="10"/>
  <c r="V1452" i="10"/>
  <c r="U1453" i="10"/>
  <c r="V1453" i="10"/>
  <c r="U1454" i="10"/>
  <c r="V1454" i="10"/>
  <c r="U1455" i="10"/>
  <c r="V1455" i="10"/>
  <c r="U1456" i="10"/>
  <c r="V1456" i="10"/>
  <c r="U1457" i="10"/>
  <c r="V1457" i="10"/>
  <c r="U1458" i="10"/>
  <c r="V1458" i="10"/>
  <c r="U1459" i="10"/>
  <c r="V1459" i="10"/>
  <c r="U1460" i="10"/>
  <c r="V1460" i="10"/>
  <c r="U1461" i="10"/>
  <c r="V1461" i="10"/>
  <c r="U1462" i="10"/>
  <c r="V1462" i="10"/>
  <c r="U1463" i="10"/>
  <c r="V1463" i="10"/>
  <c r="U1464" i="10"/>
  <c r="V1464" i="10"/>
  <c r="U1465" i="10"/>
  <c r="V1465" i="10"/>
  <c r="U1466" i="10"/>
  <c r="V1466" i="10"/>
  <c r="U1467" i="10"/>
  <c r="V1467" i="10"/>
  <c r="U1468" i="10"/>
  <c r="V1468" i="10"/>
  <c r="U1469" i="10"/>
  <c r="V1469" i="10"/>
  <c r="U1470" i="10"/>
  <c r="V1470" i="10"/>
  <c r="U1471" i="10"/>
  <c r="V1471" i="10"/>
  <c r="U1472" i="10"/>
  <c r="V1472" i="10"/>
  <c r="U1473" i="10"/>
  <c r="V1473" i="10"/>
  <c r="U1474" i="10"/>
  <c r="V1474" i="10"/>
  <c r="U1475" i="10"/>
  <c r="V1475" i="10"/>
  <c r="U1476" i="10"/>
  <c r="V1476" i="10"/>
  <c r="U1477" i="10"/>
  <c r="V1477" i="10"/>
  <c r="U1478" i="10"/>
  <c r="V1478" i="10"/>
  <c r="U1479" i="10"/>
  <c r="V1479" i="10"/>
  <c r="U1480" i="10"/>
  <c r="V1480" i="10"/>
  <c r="U1481" i="10"/>
  <c r="V1481" i="10"/>
  <c r="U1482" i="10"/>
  <c r="V1482" i="10"/>
  <c r="U1483" i="10"/>
  <c r="V1483" i="10"/>
  <c r="U1484" i="10"/>
  <c r="V1484" i="10"/>
  <c r="U1485" i="10"/>
  <c r="V1485" i="10"/>
  <c r="U1486" i="10"/>
  <c r="V1486" i="10"/>
  <c r="U1487" i="10"/>
  <c r="V1487" i="10"/>
  <c r="U1488" i="10"/>
  <c r="V1488" i="10"/>
  <c r="U1489" i="10"/>
  <c r="V1489" i="10"/>
  <c r="U1490" i="10"/>
  <c r="V1490" i="10"/>
  <c r="U1491" i="10"/>
  <c r="V1491" i="10"/>
  <c r="U1492" i="10"/>
  <c r="V1492" i="10"/>
  <c r="U1493" i="10"/>
  <c r="V1493" i="10"/>
  <c r="U1494" i="10"/>
  <c r="V1494" i="10"/>
  <c r="U1495" i="10"/>
  <c r="V1495" i="10"/>
  <c r="U1496" i="10"/>
  <c r="V1496" i="10"/>
  <c r="U1497" i="10"/>
  <c r="V1497" i="10"/>
  <c r="U1498" i="10"/>
  <c r="V1498" i="10"/>
  <c r="U1499" i="10"/>
  <c r="V1499" i="10"/>
  <c r="U1500" i="10"/>
  <c r="V1500" i="10"/>
  <c r="U1501" i="10"/>
  <c r="V1501" i="10"/>
  <c r="U1502" i="10"/>
  <c r="V1502" i="10"/>
  <c r="U1503" i="10"/>
  <c r="V1503" i="10"/>
  <c r="U1504" i="10"/>
  <c r="V1504" i="10"/>
  <c r="U1505" i="10"/>
  <c r="V1505" i="10"/>
  <c r="U1506" i="10"/>
  <c r="V1506" i="10"/>
  <c r="U1507" i="10"/>
  <c r="V1507" i="10"/>
  <c r="U1508" i="10"/>
  <c r="V1508" i="10"/>
  <c r="U1509" i="10"/>
  <c r="V1509" i="10"/>
  <c r="U1510" i="10"/>
  <c r="V1510" i="10"/>
  <c r="U1511" i="10"/>
  <c r="V1511" i="10"/>
  <c r="U1512" i="10"/>
  <c r="V1512" i="10"/>
  <c r="U1513" i="10"/>
  <c r="V1513" i="10"/>
  <c r="U1514" i="10"/>
  <c r="V1514" i="10"/>
  <c r="U1515" i="10"/>
  <c r="V1515" i="10"/>
  <c r="U1516" i="10"/>
  <c r="V1516" i="10"/>
  <c r="U1517" i="10"/>
  <c r="V1517" i="10"/>
  <c r="U1518" i="10"/>
  <c r="V1518" i="10"/>
  <c r="U1519" i="10"/>
  <c r="V1519" i="10"/>
  <c r="U1520" i="10"/>
  <c r="V1520" i="10"/>
  <c r="U1521" i="10"/>
  <c r="V1521" i="10"/>
  <c r="U1522" i="10"/>
  <c r="V1522" i="10"/>
  <c r="U1523" i="10"/>
  <c r="V1523" i="10"/>
  <c r="U1524" i="10"/>
  <c r="V1524" i="10"/>
  <c r="U1525" i="10"/>
  <c r="V1525" i="10"/>
  <c r="U1526" i="10"/>
  <c r="V1526" i="10"/>
  <c r="U1527" i="10"/>
  <c r="V1527" i="10"/>
  <c r="U1528" i="10"/>
  <c r="V1528" i="10"/>
  <c r="U1529" i="10"/>
  <c r="V1529" i="10"/>
  <c r="U1530" i="10"/>
  <c r="V1530" i="10"/>
  <c r="U1531" i="10"/>
  <c r="V1531" i="10"/>
  <c r="U1532" i="10"/>
  <c r="V1532" i="10"/>
  <c r="U1533" i="10"/>
  <c r="V1533" i="10"/>
  <c r="U1534" i="10"/>
  <c r="V1534" i="10"/>
  <c r="U1535" i="10"/>
  <c r="V1535" i="10"/>
  <c r="U1536" i="10"/>
  <c r="V1536" i="10"/>
  <c r="U1537" i="10"/>
  <c r="V1537" i="10"/>
  <c r="U1538" i="10"/>
  <c r="V1538" i="10"/>
  <c r="U1539" i="10"/>
  <c r="V1539" i="10"/>
  <c r="U1540" i="10"/>
  <c r="V1540" i="10"/>
  <c r="U1541" i="10"/>
  <c r="V1541" i="10"/>
  <c r="U1542" i="10"/>
  <c r="V1542" i="10"/>
  <c r="U1543" i="10"/>
  <c r="V1543" i="10"/>
  <c r="U1544" i="10"/>
  <c r="V1544" i="10"/>
  <c r="U1545" i="10"/>
  <c r="V1545" i="10"/>
  <c r="U1546" i="10"/>
  <c r="V1546" i="10"/>
  <c r="U1547" i="10"/>
  <c r="V1547" i="10"/>
  <c r="U1548" i="10"/>
  <c r="V1548" i="10"/>
  <c r="U1549" i="10"/>
  <c r="V1549" i="10"/>
  <c r="U1550" i="10"/>
  <c r="V1550" i="10"/>
  <c r="U1551" i="10"/>
  <c r="V1551" i="10"/>
  <c r="U1552" i="10"/>
  <c r="V1552" i="10"/>
  <c r="U1553" i="10"/>
  <c r="V1553" i="10"/>
  <c r="U1554" i="10"/>
  <c r="V1554" i="10"/>
  <c r="U1555" i="10"/>
  <c r="V1555" i="10"/>
  <c r="U1556" i="10"/>
  <c r="V1556" i="10"/>
  <c r="U1557" i="10"/>
  <c r="V1557" i="10"/>
  <c r="U1558" i="10"/>
  <c r="V1558" i="10"/>
  <c r="U1559" i="10"/>
  <c r="V1559" i="10"/>
  <c r="U1560" i="10"/>
  <c r="V1560" i="10"/>
  <c r="U1561" i="10"/>
  <c r="V1561" i="10"/>
  <c r="U1562" i="10"/>
  <c r="V1562" i="10"/>
  <c r="U1563" i="10"/>
  <c r="V1563" i="10"/>
  <c r="U1564" i="10"/>
  <c r="V1564" i="10"/>
  <c r="U1565" i="10"/>
  <c r="V1565" i="10"/>
  <c r="U1566" i="10"/>
  <c r="V1566" i="10"/>
  <c r="U1567" i="10"/>
  <c r="V1567" i="10"/>
  <c r="U1568" i="10"/>
  <c r="V1568" i="10"/>
  <c r="U1569" i="10"/>
  <c r="V1569" i="10"/>
  <c r="U1570" i="10"/>
  <c r="V1570" i="10"/>
  <c r="U1571" i="10"/>
  <c r="V1571" i="10"/>
  <c r="U1572" i="10"/>
  <c r="V1572" i="10"/>
  <c r="U1573" i="10"/>
  <c r="V1573" i="10"/>
  <c r="U1574" i="10"/>
  <c r="V1574" i="10"/>
  <c r="U1575" i="10"/>
  <c r="V1575" i="10"/>
  <c r="U1576" i="10"/>
  <c r="V1576" i="10"/>
  <c r="U1577" i="10"/>
  <c r="V1577" i="10"/>
  <c r="U1578" i="10"/>
  <c r="V1578" i="10"/>
  <c r="U1579" i="10"/>
  <c r="V1579" i="10"/>
  <c r="U1580" i="10"/>
  <c r="V1580" i="10"/>
  <c r="U1581" i="10"/>
  <c r="V1581" i="10"/>
  <c r="U1582" i="10"/>
  <c r="V1582" i="10"/>
  <c r="U1583" i="10"/>
  <c r="V1583" i="10"/>
  <c r="U1584" i="10"/>
  <c r="V1584" i="10"/>
  <c r="U1585" i="10"/>
  <c r="V1585" i="10"/>
  <c r="U1586" i="10"/>
  <c r="V1586" i="10"/>
  <c r="U1587" i="10"/>
  <c r="V1587" i="10"/>
  <c r="U1588" i="10"/>
  <c r="V1588" i="10"/>
  <c r="U1589" i="10"/>
  <c r="V1589" i="10"/>
  <c r="U1590" i="10"/>
  <c r="V1590" i="10"/>
  <c r="U1591" i="10"/>
  <c r="V1591" i="10"/>
  <c r="U1592" i="10"/>
  <c r="V1592" i="10"/>
  <c r="U1593" i="10"/>
  <c r="V1593" i="10"/>
  <c r="U1594" i="10"/>
  <c r="V1594" i="10"/>
  <c r="U1595" i="10"/>
  <c r="V1595" i="10"/>
  <c r="U1596" i="10"/>
  <c r="V1596" i="10"/>
  <c r="U1597" i="10"/>
  <c r="V1597" i="10"/>
  <c r="U1598" i="10"/>
  <c r="V1598" i="10"/>
  <c r="U1599" i="10"/>
  <c r="V1599" i="10"/>
  <c r="U1600" i="10"/>
  <c r="V1600" i="10"/>
  <c r="U1601" i="10"/>
  <c r="V1601" i="10"/>
  <c r="U1602" i="10"/>
  <c r="V1602" i="10"/>
  <c r="U1603" i="10"/>
  <c r="V1603" i="10"/>
  <c r="U1604" i="10"/>
  <c r="V1604" i="10"/>
  <c r="U1605" i="10"/>
  <c r="V1605" i="10"/>
  <c r="U1606" i="10"/>
  <c r="V1606" i="10"/>
  <c r="U1607" i="10"/>
  <c r="V1607" i="10"/>
  <c r="U1608" i="10"/>
  <c r="V1608" i="10"/>
  <c r="U1609" i="10"/>
  <c r="V1609" i="10"/>
  <c r="U1610" i="10"/>
  <c r="V1610" i="10"/>
  <c r="U1611" i="10"/>
  <c r="V1611" i="10"/>
  <c r="U1612" i="10"/>
  <c r="V1612" i="10"/>
  <c r="U1613" i="10"/>
  <c r="V1613" i="10"/>
  <c r="U1614" i="10"/>
  <c r="V1614" i="10"/>
  <c r="U1615" i="10"/>
  <c r="V1615" i="10"/>
  <c r="U1616" i="10"/>
  <c r="V1616" i="10"/>
  <c r="U1617" i="10"/>
  <c r="V1617" i="10"/>
  <c r="U1618" i="10"/>
  <c r="V1618" i="10"/>
  <c r="U1619" i="10"/>
  <c r="V1619" i="10"/>
  <c r="U1620" i="10"/>
  <c r="V1620" i="10"/>
  <c r="U1621" i="10"/>
  <c r="V1621" i="10"/>
  <c r="U1622" i="10"/>
  <c r="V1622" i="10"/>
  <c r="U1623" i="10"/>
  <c r="V1623" i="10"/>
  <c r="U1624" i="10"/>
  <c r="V1624" i="10"/>
  <c r="U1625" i="10"/>
  <c r="V1625" i="10"/>
  <c r="U1626" i="10"/>
  <c r="V1626" i="10"/>
  <c r="U1627" i="10"/>
  <c r="V1627" i="10"/>
  <c r="U1628" i="10"/>
  <c r="V1628" i="10"/>
  <c r="U1629" i="10"/>
  <c r="V1629" i="10"/>
  <c r="U1630" i="10"/>
  <c r="V1630" i="10"/>
  <c r="U1631" i="10"/>
  <c r="V1631" i="10"/>
  <c r="U1632" i="10"/>
  <c r="V1632" i="10"/>
  <c r="U1633" i="10"/>
  <c r="V1633" i="10"/>
  <c r="U1634" i="10"/>
  <c r="V1634" i="10"/>
  <c r="U1635" i="10"/>
  <c r="V1635" i="10"/>
  <c r="U1636" i="10"/>
  <c r="V1636" i="10"/>
  <c r="U1637" i="10"/>
  <c r="V1637" i="10"/>
  <c r="U1638" i="10"/>
  <c r="V1638" i="10"/>
  <c r="U1639" i="10"/>
  <c r="V1639" i="10"/>
  <c r="U1640" i="10"/>
  <c r="V1640" i="10"/>
  <c r="U1641" i="10"/>
  <c r="V1641" i="10"/>
  <c r="U1642" i="10"/>
  <c r="V1642" i="10"/>
  <c r="U1643" i="10"/>
  <c r="V1643" i="10"/>
  <c r="U1644" i="10"/>
  <c r="V1644" i="10"/>
  <c r="U1645" i="10"/>
  <c r="V1645" i="10"/>
  <c r="U1646" i="10"/>
  <c r="V1646" i="10"/>
  <c r="U1647" i="10"/>
  <c r="V1647" i="10"/>
  <c r="U1648" i="10"/>
  <c r="V1648" i="10"/>
  <c r="U1649" i="10"/>
  <c r="V1649" i="10"/>
  <c r="U1650" i="10"/>
  <c r="V1650" i="10"/>
  <c r="U1651" i="10"/>
  <c r="V1651" i="10"/>
  <c r="U1652" i="10"/>
  <c r="V1652" i="10"/>
  <c r="U1653" i="10"/>
  <c r="V1653" i="10"/>
  <c r="U1654" i="10"/>
  <c r="V1654" i="10"/>
  <c r="U1655" i="10"/>
  <c r="V1655" i="10"/>
  <c r="U1656" i="10"/>
  <c r="V1656" i="10"/>
  <c r="U1657" i="10"/>
  <c r="V1657" i="10"/>
  <c r="U1658" i="10"/>
  <c r="V1658" i="10"/>
  <c r="U1659" i="10"/>
  <c r="V1659" i="10"/>
  <c r="U1660" i="10"/>
  <c r="V1660" i="10"/>
  <c r="U1661" i="10"/>
  <c r="V1661" i="10"/>
  <c r="U1662" i="10"/>
  <c r="V1662" i="10"/>
  <c r="U1663" i="10"/>
  <c r="V1663" i="10"/>
  <c r="U1664" i="10"/>
  <c r="V1664" i="10"/>
  <c r="U1665" i="10"/>
  <c r="V1665" i="10"/>
  <c r="U1666" i="10"/>
  <c r="V1666" i="10"/>
  <c r="U1667" i="10"/>
  <c r="V1667" i="10"/>
  <c r="U1668" i="10"/>
  <c r="V1668" i="10"/>
  <c r="U1669" i="10"/>
  <c r="V1669" i="10"/>
  <c r="U1670" i="10"/>
  <c r="V1670" i="10"/>
  <c r="U1671" i="10"/>
  <c r="V1671" i="10"/>
  <c r="U1672" i="10"/>
  <c r="V1672" i="10"/>
  <c r="U1673" i="10"/>
  <c r="V1673" i="10"/>
  <c r="U1674" i="10"/>
  <c r="V1674" i="10"/>
  <c r="U1675" i="10"/>
  <c r="V1675" i="10"/>
  <c r="U1676" i="10"/>
  <c r="V1676" i="10"/>
  <c r="U1677" i="10"/>
  <c r="V1677" i="10"/>
  <c r="U1678" i="10"/>
  <c r="V1678" i="10"/>
  <c r="U1679" i="10"/>
  <c r="V1679" i="10"/>
  <c r="U1680" i="10"/>
  <c r="V1680" i="10"/>
  <c r="U1681" i="10"/>
  <c r="V1681" i="10"/>
  <c r="U1682" i="10"/>
  <c r="V1682" i="10"/>
  <c r="U1683" i="10"/>
  <c r="V1683" i="10"/>
  <c r="U1684" i="10"/>
  <c r="V1684" i="10"/>
  <c r="U1685" i="10"/>
  <c r="V1685" i="10"/>
  <c r="U1686" i="10"/>
  <c r="V1686" i="10"/>
  <c r="U1687" i="10"/>
  <c r="V1687" i="10"/>
  <c r="U1688" i="10"/>
  <c r="V1688" i="10"/>
  <c r="U1689" i="10"/>
  <c r="V1689" i="10"/>
  <c r="U1690" i="10"/>
  <c r="V1690" i="10"/>
  <c r="U1691" i="10"/>
  <c r="V1691" i="10"/>
  <c r="U1692" i="10"/>
  <c r="V1692" i="10"/>
  <c r="U1693" i="10"/>
  <c r="V1693" i="10"/>
  <c r="U1694" i="10"/>
  <c r="V1694" i="10"/>
  <c r="U1695" i="10"/>
  <c r="V1695" i="10"/>
  <c r="U1696" i="10"/>
  <c r="V1696" i="10"/>
  <c r="U1697" i="10"/>
  <c r="V1697" i="10"/>
  <c r="U1698" i="10"/>
  <c r="V1698" i="10"/>
  <c r="U1699" i="10"/>
  <c r="V1699" i="10"/>
  <c r="U1700" i="10"/>
  <c r="V1700" i="10"/>
  <c r="U1701" i="10"/>
  <c r="V1701" i="10"/>
  <c r="U1702" i="10"/>
  <c r="V1702" i="10"/>
  <c r="U1703" i="10"/>
  <c r="V1703" i="10"/>
  <c r="U1704" i="10"/>
  <c r="V1704" i="10"/>
  <c r="U1705" i="10"/>
  <c r="V1705" i="10"/>
  <c r="U1706" i="10"/>
  <c r="V1706" i="10"/>
  <c r="U1707" i="10"/>
  <c r="V1707" i="10"/>
  <c r="U1708" i="10"/>
  <c r="V1708" i="10"/>
  <c r="U1709" i="10"/>
  <c r="V1709" i="10"/>
  <c r="U1710" i="10"/>
  <c r="V1710" i="10"/>
  <c r="U1711" i="10"/>
  <c r="V1711" i="10"/>
  <c r="U1712" i="10"/>
  <c r="V1712" i="10"/>
  <c r="U1713" i="10"/>
  <c r="V1713" i="10"/>
  <c r="U1714" i="10"/>
  <c r="V1714" i="10"/>
  <c r="U1715" i="10"/>
  <c r="V1715" i="10"/>
  <c r="U1716" i="10"/>
  <c r="V1716" i="10"/>
  <c r="U1717" i="10"/>
  <c r="V1717" i="10"/>
  <c r="U1718" i="10"/>
  <c r="V1718" i="10"/>
  <c r="U1719" i="10"/>
  <c r="V1719" i="10"/>
  <c r="U1720" i="10"/>
  <c r="V1720" i="10"/>
  <c r="U1721" i="10"/>
  <c r="V1721" i="10"/>
  <c r="U1722" i="10"/>
  <c r="V1722" i="10"/>
  <c r="U1723" i="10"/>
  <c r="V1723" i="10"/>
  <c r="U1724" i="10"/>
  <c r="V1724" i="10"/>
  <c r="U1725" i="10"/>
  <c r="V1725" i="10"/>
  <c r="U1726" i="10"/>
  <c r="V1726" i="10"/>
  <c r="U1727" i="10"/>
  <c r="V1727" i="10"/>
  <c r="U1728" i="10"/>
  <c r="V1728" i="10"/>
  <c r="U1729" i="10"/>
  <c r="V1729" i="10"/>
  <c r="U1730" i="10"/>
  <c r="V1730" i="10"/>
  <c r="U1731" i="10"/>
  <c r="V1731" i="10"/>
  <c r="U1732" i="10"/>
  <c r="V1732" i="10"/>
  <c r="U1733" i="10"/>
  <c r="V1733" i="10"/>
  <c r="U1734" i="10"/>
  <c r="V1734" i="10"/>
  <c r="U1735" i="10"/>
  <c r="V1735" i="10"/>
  <c r="U1736" i="10"/>
  <c r="V1736" i="10"/>
  <c r="U1737" i="10"/>
  <c r="V1737" i="10"/>
  <c r="U1738" i="10"/>
  <c r="V1738" i="10"/>
  <c r="U1739" i="10"/>
  <c r="V1739" i="10"/>
  <c r="U1740" i="10"/>
  <c r="V1740" i="10"/>
  <c r="U1741" i="10"/>
  <c r="V1741" i="10"/>
  <c r="U1742" i="10"/>
  <c r="V1742" i="10"/>
  <c r="U1743" i="10"/>
  <c r="V1743" i="10"/>
  <c r="U1744" i="10"/>
  <c r="V1744" i="10"/>
  <c r="U1745" i="10"/>
  <c r="V1745" i="10"/>
  <c r="U1746" i="10"/>
  <c r="V1746" i="10"/>
  <c r="U1747" i="10"/>
  <c r="V1747" i="10"/>
  <c r="U1748" i="10"/>
  <c r="V1748" i="10"/>
  <c r="U1749" i="10"/>
  <c r="V1749" i="10"/>
  <c r="U1750" i="10"/>
  <c r="V1750" i="10"/>
  <c r="U1751" i="10"/>
  <c r="V1751" i="10"/>
  <c r="U1752" i="10"/>
  <c r="V1752" i="10"/>
  <c r="U1753" i="10"/>
  <c r="V1753" i="10"/>
  <c r="U1754" i="10"/>
  <c r="V1754" i="10"/>
  <c r="U1755" i="10"/>
  <c r="V1755" i="10"/>
  <c r="U1756" i="10"/>
  <c r="V1756" i="10"/>
  <c r="U1757" i="10"/>
  <c r="V1757" i="10"/>
  <c r="U1758" i="10"/>
  <c r="V1758" i="10"/>
  <c r="U1759" i="10"/>
  <c r="V1759" i="10"/>
  <c r="U1760" i="10"/>
  <c r="V1760" i="10"/>
  <c r="U1761" i="10"/>
  <c r="V1761" i="10"/>
  <c r="U1762" i="10"/>
  <c r="V1762" i="10"/>
  <c r="U1763" i="10"/>
  <c r="V1763" i="10"/>
  <c r="U1764" i="10"/>
  <c r="V1764" i="10"/>
  <c r="U1765" i="10"/>
  <c r="V1765" i="10"/>
  <c r="U1766" i="10"/>
  <c r="V1766" i="10"/>
  <c r="U1767" i="10"/>
  <c r="V1767" i="10"/>
  <c r="U1768" i="10"/>
  <c r="V1768" i="10"/>
  <c r="U1769" i="10"/>
  <c r="V1769" i="10"/>
  <c r="U1770" i="10"/>
  <c r="V1770" i="10"/>
  <c r="U1771" i="10"/>
  <c r="V1771" i="10"/>
  <c r="U1772" i="10"/>
  <c r="V1772" i="10"/>
  <c r="U1773" i="10"/>
  <c r="V1773" i="10"/>
  <c r="U1774" i="10"/>
  <c r="V1774" i="10"/>
  <c r="U1775" i="10"/>
  <c r="V1775" i="10"/>
  <c r="U1776" i="10"/>
  <c r="V1776" i="10"/>
  <c r="U1777" i="10"/>
  <c r="V1777" i="10"/>
  <c r="U1778" i="10"/>
  <c r="V1778" i="10"/>
  <c r="U1779" i="10"/>
  <c r="V1779" i="10"/>
  <c r="U1780" i="10"/>
  <c r="V1780" i="10"/>
  <c r="U1781" i="10"/>
  <c r="V1781" i="10"/>
  <c r="U1782" i="10"/>
  <c r="V1782" i="10"/>
  <c r="U1783" i="10"/>
  <c r="V1783" i="10"/>
  <c r="U1784" i="10"/>
  <c r="V1784" i="10"/>
  <c r="U1785" i="10"/>
  <c r="V1785" i="10"/>
  <c r="U1786" i="10"/>
  <c r="V1786" i="10"/>
  <c r="U1787" i="10"/>
  <c r="V1787" i="10"/>
  <c r="U1788" i="10"/>
  <c r="V1788" i="10"/>
  <c r="U1789" i="10"/>
  <c r="V1789" i="10"/>
  <c r="U1790" i="10"/>
  <c r="V1790" i="10"/>
  <c r="U1791" i="10"/>
  <c r="V1791" i="10"/>
  <c r="U1792" i="10"/>
  <c r="V1792" i="10"/>
  <c r="U1793" i="10"/>
  <c r="V1793" i="10"/>
  <c r="U1794" i="10"/>
  <c r="V1794" i="10"/>
  <c r="U1795" i="10"/>
  <c r="V1795" i="10"/>
  <c r="U1796" i="10"/>
  <c r="V1796" i="10"/>
  <c r="U1797" i="10"/>
  <c r="V1797" i="10"/>
  <c r="U1798" i="10"/>
  <c r="V1798" i="10"/>
  <c r="U1799" i="10"/>
  <c r="V1799" i="10"/>
  <c r="U1800" i="10"/>
  <c r="V1800" i="10"/>
  <c r="U1801" i="10"/>
  <c r="V1801" i="10"/>
  <c r="U1802" i="10"/>
  <c r="V1802" i="10"/>
  <c r="U1803" i="10"/>
  <c r="V1803" i="10"/>
  <c r="U1804" i="10"/>
  <c r="V1804" i="10"/>
  <c r="U1805" i="10"/>
  <c r="V1805" i="10"/>
  <c r="U1806" i="10"/>
  <c r="V1806" i="10"/>
  <c r="U1807" i="10"/>
  <c r="V1807" i="10"/>
  <c r="U1808" i="10"/>
  <c r="V1808" i="10"/>
  <c r="U1809" i="10"/>
  <c r="V1809" i="10"/>
  <c r="U1810" i="10"/>
  <c r="V1810" i="10"/>
  <c r="U1811" i="10"/>
  <c r="V1811" i="10"/>
  <c r="U1812" i="10"/>
  <c r="V1812" i="10"/>
  <c r="U1813" i="10"/>
  <c r="V1813" i="10"/>
  <c r="U1814" i="10"/>
  <c r="V1814" i="10"/>
  <c r="U1815" i="10"/>
  <c r="V1815" i="10"/>
  <c r="U1816" i="10"/>
  <c r="V1816" i="10"/>
  <c r="U1817" i="10"/>
  <c r="V1817" i="10"/>
  <c r="U1818" i="10"/>
  <c r="V1818" i="10"/>
  <c r="U1819" i="10"/>
  <c r="V1819" i="10"/>
  <c r="U1820" i="10"/>
  <c r="V1820" i="10"/>
  <c r="U1821" i="10"/>
  <c r="V1821" i="10"/>
  <c r="U1822" i="10"/>
  <c r="V1822" i="10"/>
  <c r="U1823" i="10"/>
  <c r="V1823" i="10"/>
  <c r="U1824" i="10"/>
  <c r="V1824" i="10"/>
  <c r="U1825" i="10"/>
  <c r="V1825" i="10"/>
  <c r="U1826" i="10"/>
  <c r="V1826" i="10"/>
  <c r="U1827" i="10"/>
  <c r="V1827" i="10"/>
  <c r="U1828" i="10"/>
  <c r="V1828" i="10"/>
  <c r="U1829" i="10"/>
  <c r="V1829" i="10"/>
  <c r="U1830" i="10"/>
  <c r="V1830" i="10"/>
  <c r="U1831" i="10"/>
  <c r="V1831" i="10"/>
  <c r="U1832" i="10"/>
  <c r="V1832" i="10"/>
  <c r="U1833" i="10"/>
  <c r="V1833" i="10"/>
  <c r="U1834" i="10"/>
  <c r="V1834" i="10"/>
  <c r="U1835" i="10"/>
  <c r="V1835" i="10"/>
  <c r="U1836" i="10"/>
  <c r="V1836" i="10"/>
  <c r="U1837" i="10"/>
  <c r="V1837" i="10"/>
  <c r="U1838" i="10"/>
  <c r="V1838" i="10"/>
  <c r="U1839" i="10"/>
  <c r="V1839" i="10"/>
  <c r="U1840" i="10"/>
  <c r="V1840" i="10"/>
  <c r="U1841" i="10"/>
  <c r="V1841" i="10"/>
  <c r="U1842" i="10"/>
  <c r="V1842" i="10"/>
  <c r="U1843" i="10"/>
  <c r="V1843" i="10"/>
  <c r="U1844" i="10"/>
  <c r="V1844" i="10"/>
  <c r="U1845" i="10"/>
  <c r="V1845" i="10"/>
  <c r="U1846" i="10"/>
  <c r="V1846" i="10"/>
  <c r="U1847" i="10"/>
  <c r="V1847" i="10"/>
  <c r="U1848" i="10"/>
  <c r="V1848" i="10"/>
  <c r="U1849" i="10"/>
  <c r="V1849" i="10"/>
  <c r="U1850" i="10"/>
  <c r="V1850" i="10"/>
  <c r="U1851" i="10"/>
  <c r="V1851" i="10"/>
  <c r="U1852" i="10"/>
  <c r="V1852" i="10"/>
  <c r="U1853" i="10"/>
  <c r="V1853" i="10"/>
  <c r="U1854" i="10"/>
  <c r="V1854" i="10"/>
  <c r="U1855" i="10"/>
  <c r="V1855" i="10"/>
  <c r="U1856" i="10"/>
  <c r="V1856" i="10"/>
  <c r="U1857" i="10"/>
  <c r="V1857" i="10"/>
  <c r="U1858" i="10"/>
  <c r="V1858" i="10"/>
  <c r="U1859" i="10"/>
  <c r="V1859" i="10"/>
  <c r="U1860" i="10"/>
  <c r="V1860" i="10"/>
  <c r="U1861" i="10"/>
  <c r="V1861" i="10"/>
  <c r="U1862" i="10"/>
  <c r="V1862" i="10"/>
  <c r="U1863" i="10"/>
  <c r="V1863" i="10"/>
  <c r="U1864" i="10"/>
  <c r="V1864" i="10"/>
  <c r="U1865" i="10"/>
  <c r="V1865" i="10"/>
  <c r="U1866" i="10"/>
  <c r="V1866" i="10"/>
  <c r="U1867" i="10"/>
  <c r="V1867" i="10"/>
  <c r="U1868" i="10"/>
  <c r="V1868" i="10"/>
  <c r="U1869" i="10"/>
  <c r="V1869" i="10"/>
  <c r="U1870" i="10"/>
  <c r="V1870" i="10"/>
  <c r="U1871" i="10"/>
  <c r="V1871" i="10"/>
  <c r="U1872" i="10"/>
  <c r="V1872" i="10"/>
  <c r="U1873" i="10"/>
  <c r="V1873" i="10"/>
  <c r="U1874" i="10"/>
  <c r="V1874" i="10"/>
  <c r="U1875" i="10"/>
  <c r="V1875" i="10"/>
  <c r="U1876" i="10"/>
  <c r="V1876" i="10"/>
  <c r="U1877" i="10"/>
  <c r="V1877" i="10"/>
  <c r="U1878" i="10"/>
  <c r="V1878" i="10"/>
  <c r="U1879" i="10"/>
  <c r="V1879" i="10"/>
  <c r="U1880" i="10"/>
  <c r="V1880" i="10"/>
  <c r="U1881" i="10"/>
  <c r="V1881" i="10"/>
  <c r="U1882" i="10"/>
  <c r="V1882" i="10"/>
  <c r="U1883" i="10"/>
  <c r="V1883" i="10"/>
  <c r="U1884" i="10"/>
  <c r="V1884" i="10"/>
  <c r="U1885" i="10"/>
  <c r="V1885" i="10"/>
  <c r="U1886" i="10"/>
  <c r="V1886" i="10"/>
  <c r="U1887" i="10"/>
  <c r="V1887" i="10"/>
  <c r="U1888" i="10"/>
  <c r="V1888" i="10"/>
  <c r="U1889" i="10"/>
  <c r="V1889" i="10"/>
  <c r="U1890" i="10"/>
  <c r="V1890" i="10"/>
  <c r="U1891" i="10"/>
  <c r="V1891" i="10"/>
  <c r="U1892" i="10"/>
  <c r="V1892" i="10"/>
  <c r="U1893" i="10"/>
  <c r="V1893" i="10"/>
  <c r="U1894" i="10"/>
  <c r="V1894" i="10"/>
  <c r="U1895" i="10"/>
  <c r="V1895" i="10"/>
  <c r="U1896" i="10"/>
  <c r="V1896" i="10"/>
  <c r="U1897" i="10"/>
  <c r="V1897" i="10"/>
  <c r="U1898" i="10"/>
  <c r="V1898" i="10"/>
  <c r="U1899" i="10"/>
  <c r="V1899" i="10"/>
  <c r="U1900" i="10"/>
  <c r="V1900" i="10"/>
  <c r="U1901" i="10"/>
  <c r="V1901" i="10"/>
  <c r="U1902" i="10"/>
  <c r="V1902" i="10"/>
  <c r="U1903" i="10"/>
  <c r="V1903" i="10"/>
  <c r="U1904" i="10"/>
  <c r="V1904" i="10"/>
  <c r="U1905" i="10"/>
  <c r="V1905" i="10"/>
  <c r="U1906" i="10"/>
  <c r="V1906" i="10"/>
  <c r="U1907" i="10"/>
  <c r="V1907" i="10"/>
  <c r="U1908" i="10"/>
  <c r="V1908" i="10"/>
  <c r="U1909" i="10"/>
  <c r="V1909" i="10"/>
  <c r="U1910" i="10"/>
  <c r="V1910" i="10"/>
  <c r="U1911" i="10"/>
  <c r="V1911" i="10"/>
  <c r="U1912" i="10"/>
  <c r="V1912" i="10"/>
  <c r="U1913" i="10"/>
  <c r="V1913" i="10"/>
  <c r="U1914" i="10"/>
  <c r="V1914" i="10"/>
  <c r="U1915" i="10"/>
  <c r="V1915" i="10"/>
  <c r="U1916" i="10"/>
  <c r="V1916" i="10"/>
  <c r="U1917" i="10"/>
  <c r="V1917" i="10"/>
  <c r="U1918" i="10"/>
  <c r="V1918" i="10"/>
  <c r="U1919" i="10"/>
  <c r="V1919" i="10"/>
  <c r="U1920" i="10"/>
  <c r="V1920" i="10"/>
  <c r="U1921" i="10"/>
  <c r="V1921" i="10"/>
  <c r="U1922" i="10"/>
  <c r="V1922" i="10"/>
  <c r="U1923" i="10"/>
  <c r="V1923" i="10"/>
  <c r="U1924" i="10"/>
  <c r="V1924" i="10"/>
  <c r="U1925" i="10"/>
  <c r="V1925" i="10"/>
  <c r="U1926" i="10"/>
  <c r="V1926" i="10"/>
  <c r="U1927" i="10"/>
  <c r="V1927" i="10"/>
  <c r="U1928" i="10"/>
  <c r="V1928" i="10"/>
  <c r="U1929" i="10"/>
  <c r="V1929" i="10"/>
  <c r="U1930" i="10"/>
  <c r="V1930" i="10"/>
  <c r="U1931" i="10"/>
  <c r="V1931" i="10"/>
  <c r="U1932" i="10"/>
  <c r="V1932" i="10"/>
  <c r="U1933" i="10"/>
  <c r="V1933" i="10"/>
  <c r="U1934" i="10"/>
  <c r="V1934" i="10"/>
  <c r="U1935" i="10"/>
  <c r="V1935" i="10"/>
  <c r="U1936" i="10"/>
  <c r="V1936" i="10"/>
  <c r="U1937" i="10"/>
  <c r="V1937" i="10"/>
  <c r="U1938" i="10"/>
  <c r="V1938" i="10"/>
  <c r="U1939" i="10"/>
  <c r="V1939" i="10"/>
  <c r="U1940" i="10"/>
  <c r="V1940" i="10"/>
  <c r="U1941" i="10"/>
  <c r="V1941" i="10"/>
  <c r="U1942" i="10"/>
  <c r="V1942" i="10"/>
  <c r="U1943" i="10"/>
  <c r="V1943" i="10"/>
  <c r="U1944" i="10"/>
  <c r="V1944" i="10"/>
  <c r="U1945" i="10"/>
  <c r="V1945" i="10"/>
  <c r="U1946" i="10"/>
  <c r="V1946" i="10"/>
  <c r="U1947" i="10"/>
  <c r="V1947" i="10"/>
  <c r="U1948" i="10"/>
  <c r="V1948" i="10"/>
  <c r="U1949" i="10"/>
  <c r="V1949" i="10"/>
  <c r="U1950" i="10"/>
  <c r="V1950" i="10"/>
  <c r="U1951" i="10"/>
  <c r="V1951" i="10"/>
  <c r="U1952" i="10"/>
  <c r="V1952" i="10"/>
  <c r="U1953" i="10"/>
  <c r="V1953" i="10"/>
  <c r="U1954" i="10"/>
  <c r="V1954" i="10"/>
  <c r="U1955" i="10"/>
  <c r="V1955" i="10"/>
  <c r="U1956" i="10"/>
  <c r="V1956" i="10"/>
  <c r="U1957" i="10"/>
  <c r="V1957" i="10"/>
  <c r="U1958" i="10"/>
  <c r="V1958" i="10"/>
  <c r="U1959" i="10"/>
  <c r="V1959" i="10"/>
  <c r="U1960" i="10"/>
  <c r="V1960" i="10"/>
  <c r="U1961" i="10"/>
  <c r="V1961" i="10"/>
  <c r="U1962" i="10"/>
  <c r="V1962" i="10"/>
  <c r="U1963" i="10"/>
  <c r="V1963" i="10"/>
  <c r="U1964" i="10"/>
  <c r="V1964" i="10"/>
  <c r="U1965" i="10"/>
  <c r="V1965" i="10"/>
  <c r="U1966" i="10"/>
  <c r="V1966" i="10"/>
  <c r="U1967" i="10"/>
  <c r="V1967" i="10"/>
  <c r="U1968" i="10"/>
  <c r="V1968" i="10"/>
  <c r="U1969" i="10"/>
  <c r="V1969" i="10"/>
  <c r="U1970" i="10"/>
  <c r="V1970" i="10"/>
  <c r="U1971" i="10"/>
  <c r="V1971" i="10"/>
  <c r="U1972" i="10"/>
  <c r="V1972" i="10"/>
  <c r="U1973" i="10"/>
  <c r="V1973" i="10"/>
  <c r="U1974" i="10"/>
  <c r="V1974" i="10"/>
  <c r="U1975" i="10"/>
  <c r="V1975" i="10"/>
  <c r="U1976" i="10"/>
  <c r="V1976" i="10"/>
  <c r="U1977" i="10"/>
  <c r="V1977" i="10"/>
  <c r="U1978" i="10"/>
  <c r="V1978" i="10"/>
  <c r="U1979" i="10"/>
  <c r="V1979" i="10"/>
  <c r="U1980" i="10"/>
  <c r="V1980" i="10"/>
  <c r="U1981" i="10"/>
  <c r="V1981" i="10"/>
  <c r="U1982" i="10"/>
  <c r="V1982" i="10"/>
  <c r="U1983" i="10"/>
  <c r="V1983" i="10"/>
  <c r="U1984" i="10"/>
  <c r="V1984" i="10"/>
  <c r="U1985" i="10"/>
  <c r="V1985" i="10"/>
  <c r="U1986" i="10"/>
  <c r="V1986" i="10"/>
  <c r="U1987" i="10"/>
  <c r="V1987" i="10"/>
  <c r="U1988" i="10"/>
  <c r="V1988" i="10"/>
  <c r="U1989" i="10"/>
  <c r="V1989" i="10"/>
  <c r="U1990" i="10"/>
  <c r="V1990" i="10"/>
  <c r="U1991" i="10"/>
  <c r="V1991" i="10"/>
  <c r="U1992" i="10"/>
  <c r="V1992" i="10"/>
  <c r="U1993" i="10"/>
  <c r="V1993" i="10"/>
  <c r="U1994" i="10"/>
  <c r="V1994" i="10"/>
  <c r="U1995" i="10"/>
  <c r="V1995" i="10"/>
  <c r="U1996" i="10"/>
  <c r="V1996" i="10"/>
  <c r="U1997" i="10"/>
  <c r="V1997" i="10"/>
  <c r="U1998" i="10"/>
  <c r="V1998" i="10"/>
  <c r="U1999" i="10"/>
  <c r="V1999" i="10"/>
  <c r="U2000" i="10"/>
  <c r="V2000" i="10"/>
  <c r="U2001" i="10"/>
  <c r="V2001" i="10"/>
  <c r="U2002" i="10"/>
  <c r="V2002" i="10"/>
  <c r="U2003" i="10"/>
  <c r="V2003" i="10"/>
  <c r="U2004" i="10"/>
  <c r="V2004" i="10"/>
  <c r="U2005" i="10"/>
  <c r="V2005" i="10"/>
  <c r="U2006" i="10"/>
  <c r="V2006" i="10"/>
  <c r="U2007" i="10"/>
  <c r="V2007" i="10"/>
  <c r="U2008" i="10"/>
  <c r="V2008" i="10"/>
  <c r="U2009" i="10"/>
  <c r="V2009" i="10"/>
  <c r="U2010" i="10"/>
  <c r="V2010" i="10"/>
  <c r="U2011" i="10"/>
  <c r="V2011" i="10"/>
  <c r="U2012" i="10"/>
  <c r="V2012" i="10"/>
  <c r="U2013" i="10"/>
  <c r="V2013" i="10"/>
  <c r="U2014" i="10"/>
  <c r="V2014" i="10"/>
  <c r="U2015" i="10"/>
  <c r="V2015" i="10"/>
  <c r="U2016" i="10"/>
  <c r="V2016" i="10"/>
  <c r="U2017" i="10"/>
  <c r="V2017" i="10"/>
  <c r="U2018" i="10"/>
  <c r="V2018" i="10"/>
  <c r="U2019" i="10"/>
  <c r="V2019" i="10"/>
  <c r="U2020" i="10"/>
  <c r="V2020" i="10"/>
  <c r="U2021" i="10"/>
  <c r="V2021" i="10"/>
  <c r="U2022" i="10"/>
  <c r="V2022" i="10"/>
  <c r="U2023" i="10"/>
  <c r="V2023" i="10"/>
  <c r="U2024" i="10"/>
  <c r="V2024" i="10"/>
  <c r="U2025" i="10"/>
  <c r="V2025" i="10"/>
  <c r="U2026" i="10"/>
  <c r="V2026" i="10"/>
  <c r="U2027" i="10"/>
  <c r="V2027" i="10"/>
  <c r="U2028" i="10"/>
  <c r="V2028" i="10"/>
  <c r="U2029" i="10"/>
  <c r="V2029" i="10"/>
  <c r="U2030" i="10"/>
  <c r="V2030" i="10"/>
  <c r="U2031" i="10"/>
  <c r="V2031" i="10"/>
  <c r="U2032" i="10"/>
  <c r="V2032" i="10"/>
  <c r="U2033" i="10"/>
  <c r="V2033" i="10"/>
  <c r="U2034" i="10"/>
  <c r="V2034" i="10"/>
  <c r="U2035" i="10"/>
  <c r="V2035" i="10"/>
  <c r="U2036" i="10"/>
  <c r="V2036" i="10"/>
  <c r="U2037" i="10"/>
  <c r="V2037" i="10"/>
  <c r="U2038" i="10"/>
  <c r="V2038" i="10"/>
  <c r="U2039" i="10"/>
  <c r="V2039" i="10"/>
  <c r="U2040" i="10"/>
  <c r="V2040" i="10"/>
  <c r="U2041" i="10"/>
  <c r="V2041" i="10"/>
  <c r="U2042" i="10"/>
  <c r="V2042" i="10"/>
  <c r="U2043" i="10"/>
  <c r="V2043" i="10"/>
  <c r="U2044" i="10"/>
  <c r="V2044" i="10"/>
  <c r="U2045" i="10"/>
  <c r="V2045" i="10"/>
  <c r="U2046" i="10"/>
  <c r="V2046" i="10"/>
  <c r="U2047" i="10"/>
  <c r="V2047" i="10"/>
  <c r="U2048" i="10"/>
  <c r="V2048" i="10"/>
  <c r="U2049" i="10"/>
  <c r="V2049" i="10"/>
  <c r="U2050" i="10"/>
  <c r="V2050" i="10"/>
  <c r="U2051" i="10"/>
  <c r="V2051" i="10"/>
  <c r="U2052" i="10"/>
  <c r="V2052" i="10"/>
  <c r="U2053" i="10"/>
  <c r="V2053" i="10"/>
  <c r="U2054" i="10"/>
  <c r="V2054" i="10"/>
  <c r="U2055" i="10"/>
  <c r="V2055" i="10"/>
  <c r="U2056" i="10"/>
  <c r="V2056" i="10"/>
  <c r="U2057" i="10"/>
  <c r="V2057" i="10"/>
  <c r="U2058" i="10"/>
  <c r="V2058" i="10"/>
  <c r="U2059" i="10"/>
  <c r="V2059" i="10"/>
  <c r="U2060" i="10"/>
  <c r="V2060" i="10"/>
  <c r="U2061" i="10"/>
  <c r="V2061" i="10"/>
  <c r="U2062" i="10"/>
  <c r="V2062" i="10"/>
  <c r="U2063" i="10"/>
  <c r="V2063" i="10"/>
  <c r="U2064" i="10"/>
  <c r="V2064" i="10"/>
  <c r="U2065" i="10"/>
  <c r="V2065" i="10"/>
  <c r="U2066" i="10"/>
  <c r="V2066" i="10"/>
  <c r="U2067" i="10"/>
  <c r="V2067" i="10"/>
  <c r="U2068" i="10"/>
  <c r="V2068" i="10"/>
  <c r="U2069" i="10"/>
  <c r="V2069" i="10"/>
  <c r="U2070" i="10"/>
  <c r="V2070" i="10"/>
  <c r="U2071" i="10"/>
  <c r="V2071" i="10"/>
  <c r="U2072" i="10"/>
  <c r="V2072" i="10"/>
  <c r="U2073" i="10"/>
  <c r="V2073" i="10"/>
  <c r="U2074" i="10"/>
  <c r="V2074" i="10"/>
  <c r="U2075" i="10"/>
  <c r="V2075" i="10"/>
  <c r="U2076" i="10"/>
  <c r="V2076" i="10"/>
  <c r="U2077" i="10"/>
  <c r="V2077" i="10"/>
  <c r="U2078" i="10"/>
  <c r="V2078" i="10"/>
  <c r="U2079" i="10"/>
  <c r="V2079" i="10"/>
  <c r="U2080" i="10"/>
  <c r="V2080" i="10"/>
  <c r="U2081" i="10"/>
  <c r="V2081" i="10"/>
  <c r="U2082" i="10"/>
  <c r="V2082" i="10"/>
  <c r="U2083" i="10"/>
  <c r="V2083" i="10"/>
  <c r="U2084" i="10"/>
  <c r="V2084" i="10"/>
  <c r="U2085" i="10"/>
  <c r="V2085" i="10"/>
  <c r="U2086" i="10"/>
  <c r="V2086" i="10"/>
  <c r="U2087" i="10"/>
  <c r="V2087" i="10"/>
  <c r="U2088" i="10"/>
  <c r="V2088" i="10"/>
  <c r="U2089" i="10"/>
  <c r="V2089" i="10"/>
  <c r="U2090" i="10"/>
  <c r="V2090" i="10"/>
  <c r="U2091" i="10"/>
  <c r="V2091" i="10"/>
  <c r="U2092" i="10"/>
  <c r="V2092" i="10"/>
  <c r="U2093" i="10"/>
  <c r="V2093" i="10"/>
  <c r="U2094" i="10"/>
  <c r="V2094" i="10"/>
  <c r="U2095" i="10"/>
  <c r="V2095" i="10"/>
  <c r="U2096" i="10"/>
  <c r="V2096" i="10"/>
  <c r="U2097" i="10"/>
  <c r="V2097" i="10"/>
  <c r="U2098" i="10"/>
  <c r="V2098" i="10"/>
  <c r="U2099" i="10"/>
  <c r="V2099" i="10"/>
  <c r="U2100" i="10"/>
  <c r="V2100" i="10"/>
  <c r="U2101" i="10"/>
  <c r="V2101" i="10"/>
  <c r="U2102" i="10"/>
  <c r="V2102" i="10"/>
  <c r="U2103" i="10"/>
  <c r="V2103" i="10"/>
  <c r="U2104" i="10"/>
  <c r="V2104" i="10"/>
  <c r="U2105" i="10"/>
  <c r="V2105" i="10"/>
  <c r="U2106" i="10"/>
  <c r="V2106" i="10"/>
  <c r="U2107" i="10"/>
  <c r="V2107" i="10"/>
  <c r="U2108" i="10"/>
  <c r="V2108" i="10"/>
  <c r="U2109" i="10"/>
  <c r="V2109" i="10"/>
  <c r="U2110" i="10"/>
  <c r="V2110" i="10"/>
  <c r="U2111" i="10"/>
  <c r="V2111" i="10"/>
  <c r="U2112" i="10"/>
  <c r="V2112" i="10"/>
  <c r="U2113" i="10"/>
  <c r="V2113" i="10"/>
  <c r="U2114" i="10"/>
  <c r="V2114" i="10"/>
  <c r="U2115" i="10"/>
  <c r="V2115" i="10"/>
  <c r="U2116" i="10"/>
  <c r="V2116" i="10"/>
  <c r="U2117" i="10"/>
  <c r="V2117" i="10"/>
  <c r="U2118" i="10"/>
  <c r="V2118" i="10"/>
  <c r="U2119" i="10"/>
  <c r="V2119" i="10"/>
  <c r="U2120" i="10"/>
  <c r="V2120" i="10"/>
  <c r="U2121" i="10"/>
  <c r="V2121" i="10"/>
  <c r="U2122" i="10"/>
  <c r="V2122" i="10"/>
  <c r="U2123" i="10"/>
  <c r="V2123" i="10"/>
  <c r="U2124" i="10"/>
  <c r="V2124" i="10"/>
  <c r="U2125" i="10"/>
  <c r="V2125" i="10"/>
  <c r="U2126" i="10"/>
  <c r="V2126" i="10"/>
  <c r="U2127" i="10"/>
  <c r="V2127" i="10"/>
  <c r="U2128" i="10"/>
  <c r="V2128" i="10"/>
  <c r="U2129" i="10"/>
  <c r="V2129" i="10"/>
  <c r="U2130" i="10"/>
  <c r="V2130" i="10"/>
  <c r="U2131" i="10"/>
  <c r="V2131" i="10"/>
  <c r="U2132" i="10"/>
  <c r="V2132" i="10"/>
  <c r="U2133" i="10"/>
  <c r="V2133" i="10"/>
  <c r="U2134" i="10"/>
  <c r="V2134" i="10"/>
  <c r="U2135" i="10"/>
  <c r="V2135" i="10"/>
  <c r="U2136" i="10"/>
  <c r="V2136" i="10"/>
  <c r="U2137" i="10"/>
  <c r="V2137" i="10"/>
  <c r="U2138" i="10"/>
  <c r="V2138" i="10"/>
  <c r="U2139" i="10"/>
  <c r="V2139" i="10"/>
  <c r="U2140" i="10"/>
  <c r="V2140" i="10"/>
  <c r="U2141" i="10"/>
  <c r="V2141" i="10"/>
  <c r="U2142" i="10"/>
  <c r="V2142" i="10"/>
  <c r="U2143" i="10"/>
  <c r="V2143" i="10"/>
  <c r="U2144" i="10"/>
  <c r="V2144" i="10"/>
  <c r="U2145" i="10"/>
  <c r="V2145" i="10"/>
  <c r="U2146" i="10"/>
  <c r="V2146" i="10"/>
  <c r="U2147" i="10"/>
  <c r="V2147" i="10"/>
  <c r="U2148" i="10"/>
  <c r="V2148" i="10"/>
  <c r="U2149" i="10"/>
  <c r="V2149" i="10"/>
  <c r="U2150" i="10"/>
  <c r="V2150" i="10"/>
  <c r="U2151" i="10"/>
  <c r="V2151" i="10"/>
  <c r="U2152" i="10"/>
  <c r="V2152" i="10"/>
  <c r="U2153" i="10"/>
  <c r="V2153" i="10"/>
  <c r="U2154" i="10"/>
  <c r="V2154" i="10"/>
  <c r="U2155" i="10"/>
  <c r="V2155" i="10"/>
  <c r="U2156" i="10"/>
  <c r="V2156" i="10"/>
  <c r="U2157" i="10"/>
  <c r="V2157" i="10"/>
  <c r="U2158" i="10"/>
  <c r="V2158" i="10"/>
  <c r="U2159" i="10"/>
  <c r="V2159" i="10"/>
  <c r="U2160" i="10"/>
  <c r="V2160" i="10"/>
  <c r="U2161" i="10"/>
  <c r="V2161" i="10"/>
  <c r="U2162" i="10"/>
  <c r="V2162" i="10"/>
  <c r="U2163" i="10"/>
  <c r="V2163" i="10"/>
  <c r="U2164" i="10"/>
  <c r="V2164" i="10"/>
  <c r="U2165" i="10"/>
  <c r="V2165" i="10"/>
  <c r="U2166" i="10"/>
  <c r="V2166" i="10"/>
  <c r="U2167" i="10"/>
  <c r="V2167" i="10"/>
  <c r="U2168" i="10"/>
  <c r="V2168" i="10"/>
  <c r="U2169" i="10"/>
  <c r="V2169" i="10"/>
  <c r="U2170" i="10"/>
  <c r="V2170" i="10"/>
  <c r="U2171" i="10"/>
  <c r="V2171" i="10"/>
  <c r="U2172" i="10"/>
  <c r="V2172" i="10"/>
  <c r="U2173" i="10"/>
  <c r="V2173" i="10"/>
  <c r="U2174" i="10"/>
  <c r="V2174" i="10"/>
  <c r="U2175" i="10"/>
  <c r="V2175" i="10"/>
  <c r="U2176" i="10"/>
  <c r="V2176" i="10"/>
  <c r="U2177" i="10"/>
  <c r="V2177" i="10"/>
  <c r="U2178" i="10"/>
  <c r="V2178" i="10"/>
  <c r="U2179" i="10"/>
  <c r="V2179" i="10"/>
  <c r="U2180" i="10"/>
  <c r="V2180" i="10"/>
  <c r="U2181" i="10"/>
  <c r="V2181" i="10"/>
  <c r="U2182" i="10"/>
  <c r="V2182" i="10"/>
  <c r="U2183" i="10"/>
  <c r="V2183" i="10"/>
  <c r="U2184" i="10"/>
  <c r="V2184" i="10"/>
  <c r="U2185" i="10"/>
  <c r="V2185" i="10"/>
  <c r="U2186" i="10"/>
  <c r="V2186" i="10"/>
  <c r="U2187" i="10"/>
  <c r="V2187" i="10"/>
  <c r="U2188" i="10"/>
  <c r="V2188" i="10"/>
  <c r="U2189" i="10"/>
  <c r="V2189" i="10"/>
  <c r="U2190" i="10"/>
  <c r="V2190" i="10"/>
  <c r="U2191" i="10"/>
  <c r="V2191" i="10"/>
  <c r="U2192" i="10"/>
  <c r="V2192" i="10"/>
  <c r="U2193" i="10"/>
  <c r="V2193" i="10"/>
  <c r="U2194" i="10"/>
  <c r="V2194" i="10"/>
  <c r="U2195" i="10"/>
  <c r="V2195" i="10"/>
  <c r="U2196" i="10"/>
  <c r="V2196" i="10"/>
  <c r="U2197" i="10"/>
  <c r="V2197" i="10"/>
  <c r="U2198" i="10"/>
  <c r="V2198" i="10"/>
  <c r="U2199" i="10"/>
  <c r="V2199" i="10"/>
  <c r="U2200" i="10"/>
  <c r="V2200" i="10"/>
  <c r="U2201" i="10"/>
  <c r="V2201" i="10"/>
  <c r="U2202" i="10"/>
  <c r="V2202" i="10"/>
  <c r="U2203" i="10"/>
  <c r="V2203" i="10"/>
  <c r="U2204" i="10"/>
  <c r="V2204" i="10"/>
  <c r="U2205" i="10"/>
  <c r="V2205" i="10"/>
  <c r="U2206" i="10"/>
  <c r="V2206" i="10"/>
  <c r="U2207" i="10"/>
  <c r="V2207" i="10"/>
  <c r="U2208" i="10"/>
  <c r="V2208" i="10"/>
  <c r="U2209" i="10"/>
  <c r="V2209" i="10"/>
  <c r="U2210" i="10"/>
  <c r="V2210" i="10"/>
  <c r="U2211" i="10"/>
  <c r="V2211" i="10"/>
  <c r="U2212" i="10"/>
  <c r="V2212" i="10"/>
  <c r="U2213" i="10"/>
  <c r="V2213" i="10"/>
  <c r="U2214" i="10"/>
  <c r="V2214" i="10"/>
  <c r="U2215" i="10"/>
  <c r="V2215" i="10"/>
  <c r="U2216" i="10"/>
  <c r="V2216" i="10"/>
  <c r="U2217" i="10"/>
  <c r="V2217" i="10"/>
  <c r="U2218" i="10"/>
  <c r="V2218" i="10"/>
  <c r="U2219" i="10"/>
  <c r="V2219" i="10"/>
  <c r="U2220" i="10"/>
  <c r="V2220" i="10"/>
  <c r="U2221" i="10"/>
  <c r="V2221" i="10"/>
  <c r="U2222" i="10"/>
  <c r="V2222" i="10"/>
  <c r="U2223" i="10"/>
  <c r="V2223" i="10"/>
  <c r="U2224" i="10"/>
  <c r="V2224" i="10"/>
  <c r="U2225" i="10"/>
  <c r="V2225" i="10"/>
  <c r="U2226" i="10"/>
  <c r="V2226" i="10"/>
  <c r="U2227" i="10"/>
  <c r="V2227" i="10"/>
  <c r="U2228" i="10"/>
  <c r="V2228" i="10"/>
  <c r="U2229" i="10"/>
  <c r="V2229" i="10"/>
  <c r="U2230" i="10"/>
  <c r="V2230" i="10"/>
  <c r="U2231" i="10"/>
  <c r="V2231" i="10"/>
  <c r="U2232" i="10"/>
  <c r="V2232" i="10"/>
  <c r="U2233" i="10"/>
  <c r="V2233" i="10"/>
  <c r="U2234" i="10"/>
  <c r="V2234" i="10"/>
  <c r="U2235" i="10"/>
  <c r="V2235" i="10"/>
  <c r="U2236" i="10"/>
  <c r="V2236" i="10"/>
  <c r="U2237" i="10"/>
  <c r="V2237" i="10"/>
  <c r="U2238" i="10"/>
  <c r="V2238" i="10"/>
  <c r="U2239" i="10"/>
  <c r="V2239" i="10"/>
  <c r="U2240" i="10"/>
  <c r="V2240" i="10"/>
  <c r="U2241" i="10"/>
  <c r="V2241" i="10"/>
  <c r="U2242" i="10"/>
  <c r="V2242" i="10"/>
  <c r="U2243" i="10"/>
  <c r="V2243" i="10"/>
  <c r="U2244" i="10"/>
  <c r="V2244" i="10"/>
  <c r="U2245" i="10"/>
  <c r="V2245" i="10"/>
  <c r="U2246" i="10"/>
  <c r="V2246" i="10"/>
  <c r="U2247" i="10"/>
  <c r="V2247" i="10"/>
  <c r="U2248" i="10"/>
  <c r="V2248" i="10"/>
  <c r="U2249" i="10"/>
  <c r="V2249" i="10"/>
  <c r="U2250" i="10"/>
  <c r="V2250" i="10"/>
  <c r="U2251" i="10"/>
  <c r="V2251" i="10"/>
  <c r="U2252" i="10"/>
  <c r="V2252" i="10"/>
  <c r="U2253" i="10"/>
  <c r="V2253" i="10"/>
  <c r="U2254" i="10"/>
  <c r="V2254" i="10"/>
  <c r="U2255" i="10"/>
  <c r="V2255" i="10"/>
  <c r="U2256" i="10"/>
  <c r="V2256" i="10"/>
  <c r="U2257" i="10"/>
  <c r="V2257" i="10"/>
  <c r="U2258" i="10"/>
  <c r="V2258" i="10"/>
  <c r="U2259" i="10"/>
  <c r="V2259" i="10"/>
  <c r="U2260" i="10"/>
  <c r="V2260" i="10"/>
  <c r="U2261" i="10"/>
  <c r="V2261" i="10"/>
  <c r="U2262" i="10"/>
  <c r="V2262" i="10"/>
  <c r="U2263" i="10"/>
  <c r="V2263" i="10"/>
  <c r="U2264" i="10"/>
  <c r="V2264" i="10"/>
  <c r="U2265" i="10"/>
  <c r="V2265" i="10"/>
  <c r="U2266" i="10"/>
  <c r="V2266" i="10"/>
  <c r="U2267" i="10"/>
  <c r="V2267" i="10"/>
  <c r="U2268" i="10"/>
  <c r="V2268" i="10"/>
  <c r="U2269" i="10"/>
  <c r="V2269" i="10"/>
  <c r="U2270" i="10"/>
  <c r="V2270" i="10"/>
  <c r="U2271" i="10"/>
  <c r="V2271" i="10"/>
  <c r="U2272" i="10"/>
  <c r="V2272" i="10"/>
  <c r="U2273" i="10"/>
  <c r="V2273" i="10"/>
  <c r="U2274" i="10"/>
  <c r="V2274" i="10"/>
  <c r="U2275" i="10"/>
  <c r="V2275" i="10"/>
  <c r="U2276" i="10"/>
  <c r="V2276" i="10"/>
  <c r="U2277" i="10"/>
  <c r="V2277" i="10"/>
  <c r="U2278" i="10"/>
  <c r="V2278" i="10"/>
  <c r="U2279" i="10"/>
  <c r="V2279" i="10"/>
  <c r="U2280" i="10"/>
  <c r="V2280" i="10"/>
  <c r="U2281" i="10"/>
  <c r="V2281" i="10"/>
  <c r="U2282" i="10"/>
  <c r="V2282" i="10"/>
  <c r="U2283" i="10"/>
  <c r="V2283" i="10"/>
  <c r="U2284" i="10"/>
  <c r="V2284" i="10"/>
  <c r="U2285" i="10"/>
  <c r="V2285" i="10"/>
  <c r="U2286" i="10"/>
  <c r="V2286" i="10"/>
  <c r="U2287" i="10"/>
  <c r="V2287" i="10"/>
  <c r="U2288" i="10"/>
  <c r="V2288" i="10"/>
  <c r="U2289" i="10"/>
  <c r="V2289" i="10"/>
  <c r="U2290" i="10"/>
  <c r="V2290" i="10"/>
  <c r="U2291" i="10"/>
  <c r="V2291" i="10"/>
  <c r="U2292" i="10"/>
  <c r="V2292" i="10"/>
  <c r="U2293" i="10"/>
  <c r="V2293" i="10"/>
  <c r="U2294" i="10"/>
  <c r="V2294" i="10"/>
  <c r="U2295" i="10"/>
  <c r="V2295" i="10"/>
  <c r="U2296" i="10"/>
  <c r="V2296" i="10"/>
  <c r="U2297" i="10"/>
  <c r="V2297" i="10"/>
  <c r="U2298" i="10"/>
  <c r="V2298" i="10"/>
  <c r="U2299" i="10"/>
  <c r="V2299" i="10"/>
  <c r="U2300" i="10"/>
  <c r="V2300" i="10"/>
  <c r="U2301" i="10"/>
  <c r="V2301" i="10"/>
  <c r="U2302" i="10"/>
  <c r="V2302" i="10"/>
  <c r="U2303" i="10"/>
  <c r="V2303" i="10"/>
  <c r="U2304" i="10"/>
  <c r="V2304" i="10"/>
  <c r="U2305" i="10"/>
  <c r="V2305" i="10"/>
  <c r="U2306" i="10"/>
  <c r="V2306" i="10"/>
  <c r="U2307" i="10"/>
  <c r="V2307" i="10"/>
  <c r="U2308" i="10"/>
  <c r="V2308" i="10"/>
  <c r="U2309" i="10"/>
  <c r="V2309" i="10"/>
  <c r="U2310" i="10"/>
  <c r="V2310" i="10"/>
  <c r="U2311" i="10"/>
  <c r="V2311" i="10"/>
  <c r="U2312" i="10"/>
  <c r="V2312" i="10"/>
  <c r="U2313" i="10"/>
  <c r="V2313" i="10"/>
  <c r="U2314" i="10"/>
  <c r="V2314" i="10"/>
  <c r="U2315" i="10"/>
  <c r="V2315" i="10"/>
  <c r="U2316" i="10"/>
  <c r="V2316" i="10"/>
  <c r="U2317" i="10"/>
  <c r="V2317" i="10"/>
  <c r="U2318" i="10"/>
  <c r="V2318" i="10"/>
  <c r="U2319" i="10"/>
  <c r="V2319" i="10"/>
  <c r="U2320" i="10"/>
  <c r="V2320" i="10"/>
  <c r="U2321" i="10"/>
  <c r="V2321" i="10"/>
  <c r="U2322" i="10"/>
  <c r="V2322" i="10"/>
  <c r="U2323" i="10"/>
  <c r="V2323" i="10"/>
  <c r="U2324" i="10"/>
  <c r="V2324" i="10"/>
  <c r="U2325" i="10"/>
  <c r="V2325" i="10"/>
  <c r="U2326" i="10"/>
  <c r="V2326" i="10"/>
  <c r="U2327" i="10"/>
  <c r="V2327" i="10"/>
  <c r="U2328" i="10"/>
  <c r="V2328" i="10"/>
  <c r="U2329" i="10"/>
  <c r="V2329" i="10"/>
  <c r="U2330" i="10"/>
  <c r="V2330" i="10"/>
  <c r="U2331" i="10"/>
  <c r="V2331" i="10"/>
  <c r="U2332" i="10"/>
  <c r="V2332" i="10"/>
  <c r="U2333" i="10"/>
  <c r="V2333" i="10"/>
  <c r="U2334" i="10"/>
  <c r="V2334" i="10"/>
  <c r="U2335" i="10"/>
  <c r="V2335" i="10"/>
  <c r="U2336" i="10"/>
  <c r="V2336" i="10"/>
  <c r="U2337" i="10"/>
  <c r="V2337" i="10"/>
  <c r="U2338" i="10"/>
  <c r="V2338" i="10"/>
  <c r="U2339" i="10"/>
  <c r="V2339" i="10"/>
  <c r="U2340" i="10"/>
  <c r="V2340" i="10"/>
  <c r="U2341" i="10"/>
  <c r="V2341" i="10"/>
  <c r="U2342" i="10"/>
  <c r="V2342" i="10"/>
  <c r="U2343" i="10"/>
  <c r="V2343" i="10"/>
  <c r="U2344" i="10"/>
  <c r="V2344" i="10"/>
  <c r="U2345" i="10"/>
  <c r="V2345" i="10"/>
  <c r="U2346" i="10"/>
  <c r="V2346" i="10"/>
  <c r="U2347" i="10"/>
  <c r="V2347" i="10"/>
  <c r="U2348" i="10"/>
  <c r="V2348" i="10"/>
  <c r="U2349" i="10"/>
  <c r="V2349" i="10"/>
  <c r="U2350" i="10"/>
  <c r="V2350" i="10"/>
  <c r="U2351" i="10"/>
  <c r="V2351" i="10"/>
  <c r="U2352" i="10"/>
  <c r="V2352" i="10"/>
  <c r="U2353" i="10"/>
  <c r="V2353" i="10"/>
  <c r="U2354" i="10"/>
  <c r="V2354" i="10"/>
  <c r="U2355" i="10"/>
  <c r="V2355" i="10"/>
  <c r="U2356" i="10"/>
  <c r="V2356" i="10"/>
  <c r="U2357" i="10"/>
  <c r="V2357" i="10"/>
  <c r="U2358" i="10"/>
  <c r="V2358" i="10"/>
  <c r="U2359" i="10"/>
  <c r="V2359" i="10"/>
  <c r="U2360" i="10"/>
  <c r="V2360" i="10"/>
  <c r="U2361" i="10"/>
  <c r="V2361" i="10"/>
  <c r="U2362" i="10"/>
  <c r="V2362" i="10"/>
  <c r="U2363" i="10"/>
  <c r="V2363" i="10"/>
  <c r="U2364" i="10"/>
  <c r="V2364" i="10"/>
  <c r="U2365" i="10"/>
  <c r="V2365" i="10"/>
  <c r="U2366" i="10"/>
  <c r="V2366" i="10"/>
  <c r="U2367" i="10"/>
  <c r="V2367" i="10"/>
  <c r="U2368" i="10"/>
  <c r="V2368" i="10"/>
  <c r="U2369" i="10"/>
  <c r="V2369" i="10"/>
  <c r="U2370" i="10"/>
  <c r="V2370" i="10"/>
  <c r="U2371" i="10"/>
  <c r="V2371" i="10"/>
  <c r="U2372" i="10"/>
  <c r="V2372" i="10"/>
  <c r="U2373" i="10"/>
  <c r="V2373" i="10"/>
  <c r="U2374" i="10"/>
  <c r="V2374" i="10"/>
  <c r="U2375" i="10"/>
  <c r="V2375" i="10"/>
  <c r="U2376" i="10"/>
  <c r="V2376" i="10"/>
  <c r="U2377" i="10"/>
  <c r="V2377" i="10"/>
  <c r="U2378" i="10"/>
  <c r="V2378" i="10"/>
  <c r="U2379" i="10"/>
  <c r="V2379" i="10"/>
  <c r="U2380" i="10"/>
  <c r="V2380" i="10"/>
  <c r="U2381" i="10"/>
  <c r="V2381" i="10"/>
  <c r="U2382" i="10"/>
  <c r="V2382" i="10"/>
  <c r="U2383" i="10"/>
  <c r="V2383" i="10"/>
  <c r="U2384" i="10"/>
  <c r="V2384" i="10"/>
  <c r="U2385" i="10"/>
  <c r="V2385" i="10"/>
  <c r="U2386" i="10"/>
  <c r="V2386" i="10"/>
  <c r="U2387" i="10"/>
  <c r="V2387" i="10"/>
  <c r="U2388" i="10"/>
  <c r="V2388" i="10"/>
  <c r="U2389" i="10"/>
  <c r="V2389" i="10"/>
  <c r="U2390" i="10"/>
  <c r="V2390" i="10"/>
  <c r="U2391" i="10"/>
  <c r="V2391" i="10"/>
  <c r="U2392" i="10"/>
  <c r="V2392" i="10"/>
  <c r="U2393" i="10"/>
  <c r="V2393" i="10"/>
  <c r="U2394" i="10"/>
  <c r="V2394" i="10"/>
  <c r="U2395" i="10"/>
  <c r="V2395" i="10"/>
  <c r="U2396" i="10"/>
  <c r="V2396" i="10"/>
  <c r="U2397" i="10"/>
  <c r="V2397" i="10"/>
  <c r="U2398" i="10"/>
  <c r="V2398" i="10"/>
  <c r="U2399" i="10"/>
  <c r="V2399" i="10"/>
  <c r="U2400" i="10"/>
  <c r="V2400" i="10"/>
  <c r="U2401" i="10"/>
  <c r="V2401" i="10"/>
  <c r="U2402" i="10"/>
  <c r="V2402" i="10"/>
  <c r="U2403" i="10"/>
  <c r="V2403" i="10"/>
  <c r="U2404" i="10"/>
  <c r="V2404" i="10"/>
  <c r="U2405" i="10"/>
  <c r="V2405" i="10"/>
  <c r="U2406" i="10"/>
  <c r="V2406" i="10"/>
  <c r="U2407" i="10"/>
  <c r="V2407" i="10"/>
  <c r="U2408" i="10"/>
  <c r="V2408" i="10"/>
  <c r="U2409" i="10"/>
  <c r="V2409" i="10"/>
  <c r="U2410" i="10"/>
  <c r="V2410" i="10"/>
  <c r="U2411" i="10"/>
  <c r="V2411" i="10"/>
  <c r="U2412" i="10"/>
  <c r="V2412" i="10"/>
  <c r="U2413" i="10"/>
  <c r="V2413" i="10"/>
  <c r="U2414" i="10"/>
  <c r="V2414" i="10"/>
  <c r="U2415" i="10"/>
  <c r="V2415" i="10"/>
  <c r="U2416" i="10"/>
  <c r="V2416" i="10"/>
  <c r="U2417" i="10"/>
  <c r="V2417" i="10"/>
  <c r="U2418" i="10"/>
  <c r="V2418" i="10"/>
  <c r="U2419" i="10"/>
  <c r="V2419" i="10"/>
  <c r="U2420" i="10"/>
  <c r="V2420" i="10"/>
  <c r="U2421" i="10"/>
  <c r="V2421" i="10"/>
  <c r="U2422" i="10"/>
  <c r="V2422" i="10"/>
  <c r="U2423" i="10"/>
  <c r="V2423" i="10"/>
  <c r="U2424" i="10"/>
  <c r="V2424" i="10"/>
  <c r="U2425" i="10"/>
  <c r="V2425" i="10"/>
  <c r="U2426" i="10"/>
  <c r="V2426" i="10"/>
  <c r="U2427" i="10"/>
  <c r="V2427" i="10"/>
  <c r="U2428" i="10"/>
  <c r="V2428" i="10"/>
  <c r="U2429" i="10"/>
  <c r="V2429" i="10"/>
  <c r="U2430" i="10"/>
  <c r="V2430" i="10"/>
  <c r="U2431" i="10"/>
  <c r="V2431" i="10"/>
  <c r="U2432" i="10"/>
  <c r="V2432" i="10"/>
  <c r="U2433" i="10"/>
  <c r="V2433" i="10"/>
  <c r="U2434" i="10"/>
  <c r="V2434" i="10"/>
  <c r="U2435" i="10"/>
  <c r="V2435" i="10"/>
  <c r="U2436" i="10"/>
  <c r="V2436" i="10"/>
  <c r="U2437" i="10"/>
  <c r="V2437" i="10"/>
  <c r="U2438" i="10"/>
  <c r="V2438" i="10"/>
  <c r="U2439" i="10"/>
  <c r="V2439" i="10"/>
  <c r="U2440" i="10"/>
  <c r="V2440" i="10"/>
  <c r="U2441" i="10"/>
  <c r="V2441" i="10"/>
  <c r="U2442" i="10"/>
  <c r="V2442" i="10"/>
  <c r="U2443" i="10"/>
  <c r="V2443" i="10"/>
  <c r="U2444" i="10"/>
  <c r="V2444" i="10"/>
  <c r="U2445" i="10"/>
  <c r="V2445" i="10"/>
  <c r="U2446" i="10"/>
  <c r="V2446" i="10"/>
  <c r="U2447" i="10"/>
  <c r="V2447" i="10"/>
  <c r="U2448" i="10"/>
  <c r="V2448" i="10"/>
  <c r="U2449" i="10"/>
  <c r="V2449" i="10"/>
  <c r="U2450" i="10"/>
  <c r="V2450" i="10"/>
  <c r="U2451" i="10"/>
  <c r="V2451" i="10"/>
  <c r="U2452" i="10"/>
  <c r="V2452" i="10"/>
  <c r="U2453" i="10"/>
  <c r="V2453" i="10"/>
  <c r="U2454" i="10"/>
  <c r="V2454" i="10"/>
  <c r="U2455" i="10"/>
  <c r="V2455" i="10"/>
  <c r="U2456" i="10"/>
  <c r="V2456" i="10"/>
  <c r="U2457" i="10"/>
  <c r="V2457" i="10"/>
  <c r="U2458" i="10"/>
  <c r="V2458" i="10"/>
  <c r="U2459" i="10"/>
  <c r="V2459" i="10"/>
  <c r="U2460" i="10"/>
  <c r="V2460" i="10"/>
  <c r="U2461" i="10"/>
  <c r="V2461" i="10"/>
  <c r="U2462" i="10"/>
  <c r="V2462" i="10"/>
  <c r="U2463" i="10"/>
  <c r="V2463" i="10"/>
  <c r="U2464" i="10"/>
  <c r="V2464" i="10"/>
  <c r="U2465" i="10"/>
  <c r="V2465" i="10"/>
  <c r="U2466" i="10"/>
  <c r="V2466" i="10"/>
  <c r="U2467" i="10"/>
  <c r="V2467" i="10"/>
  <c r="U2468" i="10"/>
  <c r="V2468" i="10"/>
  <c r="U2469" i="10"/>
  <c r="V2469" i="10"/>
  <c r="U2470" i="10"/>
  <c r="V2470" i="10"/>
  <c r="U2471" i="10"/>
  <c r="V2471" i="10"/>
  <c r="U2472" i="10"/>
  <c r="V2472" i="10"/>
  <c r="U2473" i="10"/>
  <c r="V2473" i="10"/>
  <c r="U2474" i="10"/>
  <c r="V2474" i="10"/>
  <c r="U2475" i="10"/>
  <c r="V2475" i="10"/>
  <c r="U2476" i="10"/>
  <c r="V2476" i="10"/>
  <c r="U2477" i="10"/>
  <c r="V2477" i="10"/>
  <c r="U2478" i="10"/>
  <c r="V2478" i="10"/>
  <c r="U2479" i="10"/>
  <c r="V2479" i="10"/>
  <c r="U2480" i="10"/>
  <c r="V2480" i="10"/>
  <c r="U2481" i="10"/>
  <c r="V2481" i="10"/>
  <c r="U2482" i="10"/>
  <c r="V2482" i="10"/>
  <c r="U2483" i="10"/>
  <c r="V2483" i="10"/>
  <c r="U2484" i="10"/>
  <c r="V2484" i="10"/>
  <c r="U2485" i="10"/>
  <c r="V2485" i="10"/>
  <c r="U2486" i="10"/>
  <c r="V2486" i="10"/>
  <c r="U2487" i="10"/>
  <c r="V2487" i="10"/>
  <c r="U2488" i="10"/>
  <c r="V2488" i="10"/>
  <c r="U2489" i="10"/>
  <c r="V2489" i="10"/>
  <c r="U2490" i="10"/>
  <c r="V2490" i="10"/>
  <c r="U2491" i="10"/>
  <c r="V2491" i="10"/>
  <c r="U2492" i="10"/>
  <c r="V2492" i="10"/>
  <c r="U2493" i="10"/>
  <c r="V2493" i="10"/>
  <c r="U2494" i="10"/>
  <c r="V2494" i="10"/>
  <c r="U2495" i="10"/>
  <c r="V2495" i="10"/>
  <c r="U2496" i="10"/>
  <c r="V2496" i="10"/>
  <c r="U2497" i="10"/>
  <c r="V2497" i="10"/>
  <c r="U2498" i="10"/>
  <c r="V2498" i="10"/>
  <c r="U2499" i="10"/>
  <c r="V2499" i="10"/>
  <c r="U2500" i="10"/>
  <c r="V2500" i="10"/>
  <c r="U2501" i="10"/>
  <c r="V2501" i="10"/>
  <c r="U2502" i="10"/>
  <c r="V2502" i="10"/>
  <c r="U2503" i="10"/>
  <c r="V2503" i="10"/>
  <c r="U2504" i="10"/>
  <c r="V2504" i="10"/>
  <c r="U2505" i="10"/>
  <c r="V2505" i="10"/>
  <c r="U2506" i="10"/>
  <c r="V2506" i="10"/>
  <c r="U2507" i="10"/>
  <c r="V2507" i="10"/>
  <c r="U2508" i="10"/>
  <c r="V2508" i="10"/>
  <c r="U2509" i="10"/>
  <c r="V2509" i="10"/>
  <c r="U2510" i="10"/>
  <c r="V2510" i="10"/>
  <c r="U2511" i="10"/>
  <c r="V2511" i="10"/>
  <c r="U2512" i="10"/>
  <c r="V2512" i="10"/>
  <c r="U2513" i="10"/>
  <c r="V2513" i="10"/>
  <c r="U2514" i="10"/>
  <c r="V2514" i="10"/>
  <c r="U2515" i="10"/>
  <c r="V2515" i="10"/>
  <c r="U2516" i="10"/>
  <c r="V2516" i="10"/>
  <c r="U2517" i="10"/>
  <c r="V2517" i="10"/>
  <c r="U2518" i="10"/>
  <c r="V2518" i="10"/>
  <c r="U2519" i="10"/>
  <c r="V2519" i="10"/>
  <c r="U2520" i="10"/>
  <c r="V2520" i="10"/>
  <c r="U2521" i="10"/>
  <c r="V2521" i="10"/>
  <c r="U2522" i="10"/>
  <c r="V2522" i="10"/>
  <c r="U2523" i="10"/>
  <c r="V2523" i="10"/>
  <c r="U2524" i="10"/>
  <c r="V2524" i="10"/>
  <c r="U2525" i="10"/>
  <c r="V2525" i="10"/>
  <c r="U2526" i="10"/>
  <c r="V2526" i="10"/>
  <c r="U2527" i="10"/>
  <c r="V2527" i="10"/>
  <c r="U2528" i="10"/>
  <c r="V2528" i="10"/>
  <c r="U2529" i="10"/>
  <c r="V2529" i="10"/>
  <c r="U2530" i="10"/>
  <c r="V2530" i="10"/>
  <c r="U2531" i="10"/>
  <c r="V2531" i="10"/>
  <c r="U2532" i="10"/>
  <c r="V2532" i="10"/>
  <c r="U2533" i="10"/>
  <c r="V2533" i="10"/>
  <c r="U2534" i="10"/>
  <c r="V2534" i="10"/>
  <c r="U2535" i="10"/>
  <c r="V2535" i="10"/>
  <c r="U2536" i="10"/>
  <c r="V2536" i="10"/>
  <c r="U2537" i="10"/>
  <c r="V2537" i="10"/>
  <c r="U2538" i="10"/>
  <c r="V2538" i="10"/>
  <c r="U2539" i="10"/>
  <c r="V2539" i="10"/>
  <c r="U2540" i="10"/>
  <c r="V2540" i="10"/>
  <c r="U2541" i="10"/>
  <c r="V2541" i="10"/>
  <c r="U2542" i="10"/>
  <c r="V2542" i="10"/>
  <c r="U2543" i="10"/>
  <c r="V2543" i="10"/>
  <c r="U2544" i="10"/>
  <c r="V2544" i="10"/>
  <c r="U2545" i="10"/>
  <c r="V2545" i="10"/>
  <c r="U2546" i="10"/>
  <c r="V2546" i="10"/>
  <c r="U2547" i="10"/>
  <c r="V2547" i="10"/>
  <c r="U2548" i="10"/>
  <c r="V2548" i="10"/>
  <c r="U2549" i="10"/>
  <c r="V2549" i="10"/>
  <c r="U2550" i="10"/>
  <c r="V2550" i="10"/>
  <c r="U2551" i="10"/>
  <c r="V2551" i="10"/>
  <c r="U2552" i="10"/>
  <c r="V2552" i="10"/>
  <c r="U2553" i="10"/>
  <c r="V2553" i="10"/>
  <c r="U2554" i="10"/>
  <c r="V2554" i="10"/>
  <c r="U2555" i="10"/>
  <c r="V2555" i="10"/>
  <c r="U2556" i="10"/>
  <c r="V2556" i="10"/>
  <c r="U2557" i="10"/>
  <c r="V2557" i="10"/>
  <c r="U2558" i="10"/>
  <c r="V2558" i="10"/>
  <c r="U2559" i="10"/>
  <c r="V2559" i="10"/>
  <c r="U2560" i="10"/>
  <c r="V2560" i="10"/>
  <c r="U2561" i="10"/>
  <c r="V2561" i="10"/>
  <c r="U2562" i="10"/>
  <c r="V2562" i="10"/>
  <c r="U2563" i="10"/>
  <c r="V2563" i="10"/>
  <c r="U2564" i="10"/>
  <c r="V2564" i="10"/>
  <c r="U2565" i="10"/>
  <c r="V2565" i="10"/>
  <c r="U2566" i="10"/>
  <c r="V2566" i="10"/>
  <c r="U2567" i="10"/>
  <c r="V2567" i="10"/>
  <c r="U2568" i="10"/>
  <c r="V2568" i="10"/>
  <c r="U2569" i="10"/>
  <c r="V2569" i="10"/>
  <c r="U2570" i="10"/>
  <c r="V2570" i="10"/>
  <c r="U2571" i="10"/>
  <c r="V2571" i="10"/>
  <c r="U2572" i="10"/>
  <c r="V2572" i="10"/>
  <c r="U2573" i="10"/>
  <c r="V2573" i="10"/>
  <c r="U2574" i="10"/>
  <c r="V2574" i="10"/>
  <c r="U2575" i="10"/>
  <c r="V2575" i="10"/>
  <c r="U2576" i="10"/>
  <c r="V2576" i="10"/>
  <c r="U2577" i="10"/>
  <c r="V2577" i="10"/>
  <c r="U2578" i="10"/>
  <c r="V2578" i="10"/>
  <c r="U2579" i="10"/>
  <c r="V2579" i="10"/>
  <c r="U2580" i="10"/>
  <c r="V2580" i="10"/>
  <c r="U2581" i="10"/>
  <c r="V2581" i="10"/>
  <c r="U2582" i="10"/>
  <c r="V2582" i="10"/>
  <c r="U2583" i="10"/>
  <c r="V2583" i="10"/>
  <c r="U2584" i="10"/>
  <c r="V2584" i="10"/>
  <c r="U2585" i="10"/>
  <c r="V2585" i="10"/>
  <c r="U2586" i="10"/>
  <c r="V2586" i="10"/>
  <c r="U2587" i="10"/>
  <c r="V2587" i="10"/>
  <c r="U2588" i="10"/>
  <c r="V2588" i="10"/>
  <c r="U2589" i="10"/>
  <c r="V2589" i="10"/>
  <c r="U2590" i="10"/>
  <c r="V2590" i="10"/>
  <c r="U2591" i="10"/>
  <c r="V2591" i="10"/>
  <c r="U2592" i="10"/>
  <c r="V2592" i="10"/>
  <c r="U2593" i="10"/>
  <c r="V2593" i="10"/>
  <c r="U2594" i="10"/>
  <c r="V2594" i="10"/>
  <c r="U2595" i="10"/>
  <c r="V2595" i="10"/>
  <c r="U2596" i="10"/>
  <c r="V2596" i="10"/>
  <c r="U2597" i="10"/>
  <c r="V2597" i="10"/>
  <c r="U2598" i="10"/>
  <c r="V2598" i="10"/>
  <c r="U2599" i="10"/>
  <c r="V2599" i="10"/>
  <c r="U2600" i="10"/>
  <c r="V2600" i="10"/>
  <c r="U2601" i="10"/>
  <c r="V2601" i="10"/>
  <c r="U2602" i="10"/>
  <c r="V2602" i="10"/>
  <c r="U2603" i="10"/>
  <c r="V2603" i="10"/>
  <c r="U2604" i="10"/>
  <c r="V2604" i="10"/>
  <c r="U2605" i="10"/>
  <c r="V2605" i="10"/>
  <c r="U2606" i="10"/>
  <c r="V2606" i="10"/>
  <c r="U2607" i="10"/>
  <c r="V2607" i="10"/>
  <c r="U2608" i="10"/>
  <c r="V2608" i="10"/>
  <c r="U2609" i="10"/>
  <c r="V2609" i="10"/>
  <c r="U2610" i="10"/>
  <c r="V2610" i="10"/>
  <c r="U2611" i="10"/>
  <c r="V2611" i="10"/>
  <c r="U2612" i="10"/>
  <c r="V2612" i="10"/>
  <c r="U2613" i="10"/>
  <c r="V2613" i="10"/>
  <c r="U2614" i="10"/>
  <c r="V2614" i="10"/>
  <c r="U2615" i="10"/>
  <c r="V2615" i="10"/>
  <c r="U2616" i="10"/>
  <c r="V2616" i="10"/>
  <c r="U2617" i="10"/>
  <c r="V2617" i="10"/>
  <c r="U2618" i="10"/>
  <c r="V2618" i="10"/>
  <c r="U2619" i="10"/>
  <c r="V2619" i="10"/>
  <c r="U2620" i="10"/>
  <c r="V2620" i="10"/>
  <c r="U2621" i="10"/>
  <c r="V2621" i="10"/>
  <c r="U2622" i="10"/>
  <c r="V2622" i="10"/>
  <c r="U2623" i="10"/>
  <c r="V2623" i="10"/>
  <c r="U2624" i="10"/>
  <c r="V2624" i="10"/>
  <c r="U2625" i="10"/>
  <c r="V2625" i="10"/>
  <c r="U2626" i="10"/>
  <c r="V2626" i="10"/>
  <c r="U2627" i="10"/>
  <c r="V2627" i="10"/>
  <c r="U2628" i="10"/>
  <c r="V2628" i="10"/>
  <c r="U2629" i="10"/>
  <c r="V2629" i="10"/>
  <c r="U2630" i="10"/>
  <c r="V2630" i="10"/>
  <c r="U2631" i="10"/>
  <c r="V2631" i="10"/>
  <c r="U2632" i="10"/>
  <c r="V2632" i="10"/>
  <c r="U2633" i="10"/>
  <c r="V2633" i="10"/>
  <c r="U2634" i="10"/>
  <c r="V2634" i="10"/>
  <c r="U2635" i="10"/>
  <c r="V2635" i="10"/>
  <c r="U2636" i="10"/>
  <c r="V2636" i="10"/>
  <c r="U2637" i="10"/>
  <c r="V2637" i="10"/>
  <c r="U2638" i="10"/>
  <c r="V2638" i="10"/>
  <c r="U2639" i="10"/>
  <c r="V2639" i="10"/>
  <c r="U2640" i="10"/>
  <c r="V2640" i="10"/>
  <c r="U2641" i="10"/>
  <c r="V2641" i="10"/>
  <c r="U2642" i="10"/>
  <c r="V2642" i="10"/>
  <c r="U2643" i="10"/>
  <c r="V2643" i="10"/>
  <c r="U2644" i="10"/>
  <c r="V2644" i="10"/>
  <c r="U2645" i="10"/>
  <c r="V2645" i="10"/>
  <c r="U2646" i="10"/>
  <c r="V2646" i="10"/>
  <c r="U2647" i="10"/>
  <c r="V2647" i="10"/>
  <c r="U2648" i="10"/>
  <c r="V2648" i="10"/>
  <c r="U2649" i="10"/>
  <c r="V2649" i="10"/>
  <c r="U2650" i="10"/>
  <c r="V2650" i="10"/>
  <c r="U2651" i="10"/>
  <c r="V2651" i="10"/>
  <c r="U2652" i="10"/>
  <c r="V2652" i="10"/>
  <c r="U2653" i="10"/>
  <c r="V2653" i="10"/>
  <c r="U2654" i="10"/>
  <c r="V2654" i="10"/>
  <c r="U2655" i="10"/>
  <c r="V2655" i="10"/>
  <c r="U2656" i="10"/>
  <c r="V2656" i="10"/>
  <c r="U2657" i="10"/>
  <c r="V2657" i="10"/>
  <c r="U2658" i="10"/>
  <c r="V2658" i="10"/>
  <c r="U2659" i="10"/>
  <c r="V2659" i="10"/>
  <c r="U2660" i="10"/>
  <c r="V2660" i="10"/>
  <c r="U2661" i="10"/>
  <c r="V2661" i="10"/>
  <c r="U2662" i="10"/>
  <c r="V2662" i="10"/>
  <c r="U2663" i="10"/>
  <c r="V2663" i="10"/>
  <c r="U2664" i="10"/>
  <c r="V2664" i="10"/>
  <c r="U2665" i="10"/>
  <c r="V2665" i="10"/>
  <c r="U2666" i="10"/>
  <c r="V2666" i="10"/>
  <c r="U2667" i="10"/>
  <c r="V2667" i="10"/>
  <c r="U2668" i="10"/>
  <c r="V2668" i="10"/>
  <c r="U2669" i="10"/>
  <c r="V2669" i="10"/>
  <c r="U2670" i="10"/>
  <c r="V2670" i="10"/>
  <c r="U2671" i="10"/>
  <c r="V2671" i="10"/>
  <c r="U2672" i="10"/>
  <c r="V2672" i="10"/>
  <c r="U2673" i="10"/>
  <c r="V2673" i="10"/>
  <c r="U2674" i="10"/>
  <c r="V2674" i="10"/>
  <c r="U2675" i="10"/>
  <c r="V2675" i="10"/>
  <c r="U2676" i="10"/>
  <c r="V2676" i="10"/>
  <c r="U2677" i="10"/>
  <c r="V2677" i="10"/>
  <c r="U2678" i="10"/>
  <c r="V2678" i="10"/>
  <c r="U2679" i="10"/>
  <c r="V2679" i="10"/>
  <c r="U2680" i="10"/>
  <c r="V2680" i="10"/>
  <c r="U2681" i="10"/>
  <c r="V2681" i="10"/>
  <c r="U2682" i="10"/>
  <c r="V2682" i="10"/>
  <c r="U2683" i="10"/>
  <c r="V2683" i="10"/>
  <c r="U2684" i="10"/>
  <c r="V2684" i="10"/>
  <c r="U2685" i="10"/>
  <c r="V2685" i="10"/>
  <c r="U2686" i="10"/>
  <c r="V2686" i="10"/>
  <c r="U2687" i="10"/>
  <c r="V2687" i="10"/>
  <c r="U2688" i="10"/>
  <c r="V2688" i="10"/>
  <c r="U2689" i="10"/>
  <c r="V2689" i="10"/>
  <c r="U2690" i="10"/>
  <c r="V2690" i="10"/>
  <c r="U2691" i="10"/>
  <c r="V2691" i="10"/>
  <c r="U2692" i="10"/>
  <c r="V2692" i="10"/>
  <c r="U2693" i="10"/>
  <c r="V2693" i="10"/>
  <c r="U2694" i="10"/>
  <c r="V2694" i="10"/>
  <c r="U2695" i="10"/>
  <c r="V2695" i="10"/>
  <c r="U2696" i="10"/>
  <c r="V2696" i="10"/>
  <c r="U2697" i="10"/>
  <c r="V2697" i="10"/>
  <c r="U2698" i="10"/>
  <c r="V2698" i="10"/>
  <c r="U2699" i="10"/>
  <c r="V2699" i="10"/>
  <c r="U2700" i="10"/>
  <c r="V2700" i="10"/>
  <c r="U2701" i="10"/>
  <c r="V2701" i="10"/>
  <c r="U2702" i="10"/>
  <c r="V2702" i="10"/>
  <c r="U2703" i="10"/>
  <c r="V2703" i="10"/>
  <c r="U2704" i="10"/>
  <c r="V2704" i="10"/>
  <c r="U2705" i="10"/>
  <c r="V2705" i="10"/>
  <c r="U2706" i="10"/>
  <c r="V2706" i="10"/>
  <c r="U2707" i="10"/>
  <c r="V2707" i="10"/>
  <c r="U2708" i="10"/>
  <c r="V2708" i="10"/>
  <c r="U2709" i="10"/>
  <c r="V2709" i="10"/>
  <c r="U2710" i="10"/>
  <c r="V2710" i="10"/>
  <c r="U2711" i="10"/>
  <c r="V2711" i="10"/>
  <c r="U2712" i="10"/>
  <c r="V2712" i="10"/>
  <c r="U2713" i="10"/>
  <c r="V2713" i="10"/>
  <c r="U2714" i="10"/>
  <c r="V2714" i="10"/>
  <c r="U2715" i="10"/>
  <c r="V2715" i="10"/>
  <c r="U2716" i="10"/>
  <c r="V2716" i="10"/>
  <c r="U2717" i="10"/>
  <c r="V2717" i="10"/>
  <c r="U2718" i="10"/>
  <c r="V2718" i="10"/>
  <c r="U2719" i="10"/>
  <c r="V2719" i="10"/>
  <c r="U2720" i="10"/>
  <c r="V2720" i="10"/>
  <c r="U2721" i="10"/>
  <c r="V2721" i="10"/>
  <c r="U2722" i="10"/>
  <c r="V2722" i="10"/>
  <c r="U2723" i="10"/>
  <c r="V2723" i="10"/>
  <c r="U2724" i="10"/>
  <c r="V2724" i="10"/>
  <c r="U2725" i="10"/>
  <c r="V2725" i="10"/>
  <c r="U2726" i="10"/>
  <c r="V2726" i="10"/>
  <c r="U2727" i="10"/>
  <c r="V2727" i="10"/>
  <c r="U2728" i="10"/>
  <c r="V2728" i="10"/>
  <c r="U2729" i="10"/>
  <c r="V2729" i="10"/>
  <c r="U2730" i="10"/>
  <c r="V2730" i="10"/>
  <c r="U2731" i="10"/>
  <c r="V2731" i="10"/>
  <c r="U2732" i="10"/>
  <c r="V2732" i="10"/>
  <c r="U2733" i="10"/>
  <c r="V2733" i="10"/>
  <c r="U2734" i="10"/>
  <c r="V2734" i="10"/>
  <c r="U2735" i="10"/>
  <c r="V2735" i="10"/>
  <c r="U2736" i="10"/>
  <c r="V2736" i="10"/>
  <c r="U2737" i="10"/>
  <c r="V2737" i="10"/>
  <c r="U2738" i="10"/>
  <c r="V2738" i="10"/>
  <c r="U2739" i="10"/>
  <c r="V2739" i="10"/>
  <c r="U2740" i="10"/>
  <c r="V2740" i="10"/>
  <c r="U2741" i="10"/>
  <c r="V2741" i="10"/>
  <c r="U2742" i="10"/>
  <c r="V2742" i="10"/>
  <c r="U2743" i="10"/>
  <c r="V2743" i="10"/>
  <c r="U2744" i="10"/>
  <c r="V2744" i="10"/>
  <c r="U2745" i="10"/>
  <c r="V2745" i="10"/>
  <c r="U2746" i="10"/>
  <c r="V2746" i="10"/>
  <c r="U2747" i="10"/>
  <c r="V2747" i="10"/>
  <c r="U2748" i="10"/>
  <c r="V2748" i="10"/>
  <c r="U2749" i="10"/>
  <c r="V2749" i="10"/>
  <c r="U2750" i="10"/>
  <c r="V2750" i="10"/>
  <c r="U2751" i="10"/>
  <c r="V2751" i="10"/>
  <c r="U2752" i="10"/>
  <c r="V2752" i="10"/>
  <c r="U2753" i="10"/>
  <c r="V2753" i="10"/>
  <c r="U2754" i="10"/>
  <c r="V2754" i="10"/>
  <c r="U2755" i="10"/>
  <c r="V2755" i="10"/>
  <c r="U2756" i="10"/>
  <c r="V2756" i="10"/>
  <c r="U2757" i="10"/>
  <c r="V2757" i="10"/>
  <c r="U2758" i="10"/>
  <c r="V2758" i="10"/>
  <c r="U2759" i="10"/>
  <c r="V2759" i="10"/>
  <c r="U2760" i="10"/>
  <c r="V2760" i="10"/>
  <c r="U2761" i="10"/>
  <c r="V2761" i="10"/>
  <c r="U2762" i="10"/>
  <c r="V2762" i="10"/>
  <c r="U2763" i="10"/>
  <c r="V2763" i="10"/>
  <c r="U2764" i="10"/>
  <c r="V2764" i="10"/>
  <c r="U2765" i="10"/>
  <c r="V2765" i="10"/>
  <c r="U2766" i="10"/>
  <c r="V2766" i="10"/>
  <c r="U2767" i="10"/>
  <c r="V2767" i="10"/>
  <c r="U2768" i="10"/>
  <c r="V2768" i="10"/>
  <c r="U2769" i="10"/>
  <c r="V2769" i="10"/>
  <c r="U2770" i="10"/>
  <c r="V2770" i="10"/>
  <c r="U2771" i="10"/>
  <c r="V2771" i="10"/>
  <c r="U2772" i="10"/>
  <c r="V2772" i="10"/>
  <c r="U2773" i="10"/>
  <c r="V2773" i="10"/>
  <c r="U2774" i="10"/>
  <c r="V2774" i="10"/>
  <c r="U2775" i="10"/>
  <c r="V2775" i="10"/>
  <c r="U2776" i="10"/>
  <c r="V2776" i="10"/>
  <c r="U2777" i="10"/>
  <c r="V2777" i="10"/>
  <c r="U2778" i="10"/>
  <c r="V2778" i="10"/>
  <c r="U2779" i="10"/>
  <c r="V2779" i="10"/>
  <c r="U2780" i="10"/>
  <c r="V2780" i="10"/>
  <c r="U2781" i="10"/>
  <c r="V2781" i="10"/>
  <c r="U2782" i="10"/>
  <c r="V2782" i="10"/>
  <c r="U2783" i="10"/>
  <c r="V2783" i="10"/>
  <c r="U2784" i="10"/>
  <c r="V2784" i="10"/>
  <c r="U2785" i="10"/>
  <c r="V2785" i="10"/>
  <c r="U2786" i="10"/>
  <c r="V2786" i="10"/>
  <c r="U2787" i="10"/>
  <c r="V2787" i="10"/>
  <c r="U2788" i="10"/>
  <c r="V2788" i="10"/>
  <c r="U2789" i="10"/>
  <c r="V2789" i="10"/>
  <c r="U2790" i="10"/>
  <c r="V2790" i="10"/>
  <c r="U2791" i="10"/>
  <c r="V2791" i="10"/>
  <c r="U2792" i="10"/>
  <c r="V2792" i="10"/>
  <c r="U2793" i="10"/>
  <c r="V2793" i="10"/>
  <c r="U2794" i="10"/>
  <c r="V2794" i="10"/>
  <c r="U2795" i="10"/>
  <c r="V2795" i="10"/>
  <c r="U2796" i="10"/>
  <c r="V2796" i="10"/>
  <c r="U2797" i="10"/>
  <c r="V2797" i="10"/>
  <c r="U2798" i="10"/>
  <c r="V2798" i="10"/>
  <c r="U2799" i="10"/>
  <c r="V2799" i="10"/>
  <c r="U2800" i="10"/>
  <c r="V2800" i="10"/>
  <c r="U2801" i="10"/>
  <c r="V2801" i="10"/>
  <c r="U2802" i="10"/>
  <c r="V2802" i="10"/>
  <c r="U2803" i="10"/>
  <c r="V2803" i="10"/>
  <c r="U2804" i="10"/>
  <c r="V2804" i="10"/>
  <c r="U2805" i="10"/>
  <c r="V2805" i="10"/>
  <c r="U2806" i="10"/>
  <c r="V2806" i="10"/>
  <c r="U2807" i="10"/>
  <c r="V2807" i="10"/>
  <c r="U2808" i="10"/>
  <c r="V2808" i="10"/>
  <c r="U2809" i="10"/>
  <c r="V2809" i="10"/>
  <c r="U2810" i="10"/>
  <c r="V2810" i="10"/>
  <c r="U2811" i="10"/>
  <c r="V2811" i="10"/>
  <c r="U2812" i="10"/>
  <c r="V2812" i="10"/>
  <c r="U2813" i="10"/>
  <c r="V2813" i="10"/>
  <c r="U2814" i="10"/>
  <c r="V2814" i="10"/>
  <c r="U2815" i="10"/>
  <c r="V2815" i="10"/>
  <c r="U2816" i="10"/>
  <c r="V2816" i="10"/>
  <c r="U2817" i="10"/>
  <c r="V2817" i="10"/>
  <c r="U2818" i="10"/>
  <c r="V2818" i="10"/>
  <c r="U2819" i="10"/>
  <c r="V2819" i="10"/>
  <c r="U2820" i="10"/>
  <c r="V2820" i="10"/>
  <c r="U2821" i="10"/>
  <c r="V2821" i="10"/>
  <c r="U2822" i="10"/>
  <c r="V2822" i="10"/>
  <c r="U2823" i="10"/>
  <c r="V2823" i="10"/>
  <c r="U2824" i="10"/>
  <c r="V2824" i="10"/>
  <c r="U2825" i="10"/>
  <c r="V2825" i="10"/>
  <c r="U2826" i="10"/>
  <c r="V2826" i="10"/>
  <c r="U2827" i="10"/>
  <c r="V2827" i="10"/>
  <c r="U2828" i="10"/>
  <c r="V2828" i="10"/>
  <c r="U2829" i="10"/>
  <c r="V2829" i="10"/>
  <c r="U2830" i="10"/>
  <c r="V2830" i="10"/>
  <c r="U2831" i="10"/>
  <c r="V2831" i="10"/>
  <c r="U2832" i="10"/>
  <c r="V2832" i="10"/>
  <c r="U2833" i="10"/>
  <c r="V2833" i="10"/>
  <c r="U2834" i="10"/>
  <c r="V2834" i="10"/>
  <c r="U2835" i="10"/>
  <c r="V2835" i="10"/>
  <c r="U2836" i="10"/>
  <c r="V2836" i="10"/>
  <c r="U2837" i="10"/>
  <c r="V2837" i="10"/>
  <c r="U2838" i="10"/>
  <c r="V2838" i="10"/>
  <c r="U2839" i="10"/>
  <c r="V2839" i="10"/>
  <c r="U2840" i="10"/>
  <c r="V2840" i="10"/>
  <c r="U2841" i="10"/>
  <c r="V2841" i="10"/>
  <c r="U2842" i="10"/>
  <c r="V2842" i="10"/>
  <c r="U2843" i="10"/>
  <c r="V2843" i="10"/>
  <c r="U2844" i="10"/>
  <c r="V2844" i="10"/>
  <c r="U2845" i="10"/>
  <c r="V2845" i="10"/>
  <c r="U2846" i="10"/>
  <c r="V2846" i="10"/>
  <c r="U2847" i="10"/>
  <c r="V2847" i="10"/>
  <c r="U2848" i="10"/>
  <c r="V2848" i="10"/>
  <c r="U2849" i="10"/>
  <c r="V2849" i="10"/>
  <c r="U2850" i="10"/>
  <c r="V2850" i="10"/>
  <c r="U2851" i="10"/>
  <c r="V2851" i="10"/>
  <c r="U2852" i="10"/>
  <c r="V2852" i="10"/>
  <c r="U2853" i="10"/>
  <c r="V2853" i="10"/>
  <c r="U2854" i="10"/>
  <c r="V2854" i="10"/>
  <c r="U2855" i="10"/>
  <c r="V2855" i="10"/>
  <c r="U2856" i="10"/>
  <c r="V2856" i="10"/>
  <c r="U2857" i="10"/>
  <c r="V2857" i="10"/>
  <c r="U2858" i="10"/>
  <c r="V2858" i="10"/>
  <c r="U2859" i="10"/>
  <c r="V2859" i="10"/>
  <c r="U2860" i="10"/>
  <c r="V2860" i="10"/>
  <c r="U2861" i="10"/>
  <c r="V2861" i="10"/>
  <c r="U2862" i="10"/>
  <c r="V2862" i="10"/>
  <c r="U2863" i="10"/>
  <c r="V2863" i="10"/>
  <c r="U2864" i="10"/>
  <c r="V2864" i="10"/>
  <c r="U2865" i="10"/>
  <c r="V2865" i="10"/>
  <c r="U2866" i="10"/>
  <c r="V2866" i="10"/>
  <c r="U2867" i="10"/>
  <c r="V2867" i="10"/>
  <c r="U2868" i="10"/>
  <c r="V2868" i="10"/>
  <c r="U2869" i="10"/>
  <c r="V2869" i="10"/>
  <c r="U2870" i="10"/>
  <c r="V2870" i="10"/>
  <c r="U2871" i="10"/>
  <c r="V2871" i="10"/>
  <c r="U2872" i="10"/>
  <c r="V2872" i="10"/>
  <c r="U2873" i="10"/>
  <c r="V2873" i="10"/>
  <c r="U2874" i="10"/>
  <c r="V2874" i="10"/>
  <c r="U2875" i="10"/>
  <c r="V2875" i="10"/>
  <c r="U2876" i="10"/>
  <c r="V2876" i="10"/>
  <c r="U2877" i="10"/>
  <c r="V2877" i="10"/>
  <c r="U2878" i="10"/>
  <c r="V2878" i="10"/>
  <c r="U2879" i="10"/>
  <c r="V2879" i="10"/>
  <c r="U2880" i="10"/>
  <c r="V2880" i="10"/>
  <c r="U2881" i="10"/>
  <c r="V2881" i="10"/>
  <c r="U2882" i="10"/>
  <c r="V2882" i="10"/>
  <c r="U2883" i="10"/>
  <c r="V2883" i="10"/>
  <c r="U2884" i="10"/>
  <c r="V2884" i="10"/>
  <c r="U2885" i="10"/>
  <c r="V2885" i="10"/>
  <c r="U2886" i="10"/>
  <c r="V2886" i="10"/>
  <c r="U2887" i="10"/>
  <c r="V2887" i="10"/>
  <c r="U2888" i="10"/>
  <c r="V2888" i="10"/>
  <c r="U2889" i="10"/>
  <c r="V2889" i="10"/>
  <c r="U2890" i="10"/>
  <c r="V2890" i="10"/>
  <c r="U2891" i="10"/>
  <c r="V2891" i="10"/>
  <c r="U2892" i="10"/>
  <c r="V2892" i="10"/>
  <c r="U2893" i="10"/>
  <c r="V2893" i="10"/>
  <c r="U2894" i="10"/>
  <c r="V2894" i="10"/>
  <c r="U2895" i="10"/>
  <c r="V2895" i="10"/>
  <c r="U2896" i="10"/>
  <c r="V2896" i="10"/>
  <c r="U2897" i="10"/>
  <c r="V2897" i="10"/>
  <c r="U2898" i="10"/>
  <c r="V2898" i="10"/>
  <c r="U2899" i="10"/>
  <c r="V2899" i="10"/>
  <c r="U2900" i="10"/>
  <c r="V2900" i="10"/>
  <c r="U2901" i="10"/>
  <c r="V2901" i="10"/>
  <c r="U2902" i="10"/>
  <c r="V2902" i="10"/>
  <c r="U2903" i="10"/>
  <c r="V2903" i="10"/>
  <c r="U2904" i="10"/>
  <c r="V2904" i="10"/>
  <c r="U2905" i="10"/>
  <c r="V2905" i="10"/>
  <c r="U2906" i="10"/>
  <c r="V2906" i="10"/>
  <c r="U2907" i="10"/>
  <c r="V2907" i="10"/>
  <c r="U2908" i="10"/>
  <c r="V2908" i="10"/>
  <c r="U2909" i="10"/>
  <c r="V2909" i="10"/>
  <c r="U2910" i="10"/>
  <c r="V2910" i="10"/>
  <c r="U2911" i="10"/>
  <c r="V2911" i="10"/>
  <c r="U2912" i="10"/>
  <c r="V2912" i="10"/>
  <c r="U2913" i="10"/>
  <c r="V2913" i="10"/>
  <c r="U2914" i="10"/>
  <c r="V2914" i="10"/>
  <c r="U2915" i="10"/>
  <c r="V2915" i="10"/>
  <c r="U2916" i="10"/>
  <c r="V2916" i="10"/>
  <c r="U2917" i="10"/>
  <c r="V2917" i="10"/>
  <c r="U2918" i="10"/>
  <c r="V2918" i="10"/>
  <c r="U2919" i="10"/>
  <c r="V2919" i="10"/>
  <c r="U2920" i="10"/>
  <c r="V2920" i="10"/>
  <c r="U2921" i="10"/>
  <c r="V2921" i="10"/>
  <c r="U2922" i="10"/>
  <c r="V2922" i="10"/>
  <c r="U2923" i="10"/>
  <c r="V2923" i="10"/>
  <c r="U2924" i="10"/>
  <c r="V2924" i="10"/>
  <c r="U2925" i="10"/>
  <c r="V2925" i="10"/>
  <c r="U2926" i="10"/>
  <c r="V2926" i="10"/>
  <c r="U2927" i="10"/>
  <c r="V2927" i="10"/>
  <c r="U2928" i="10"/>
  <c r="V2928" i="10"/>
  <c r="U2929" i="10"/>
  <c r="V2929" i="10"/>
  <c r="U2930" i="10"/>
  <c r="V2930" i="10"/>
  <c r="U2931" i="10"/>
  <c r="V2931" i="10"/>
  <c r="U2932" i="10"/>
  <c r="V2932" i="10"/>
  <c r="U2933" i="10"/>
  <c r="V2933" i="10"/>
  <c r="U2934" i="10"/>
  <c r="V2934" i="10"/>
  <c r="U2935" i="10"/>
  <c r="V2935" i="10"/>
  <c r="U2936" i="10"/>
  <c r="V2936" i="10"/>
  <c r="U2937" i="10"/>
  <c r="V2937" i="10"/>
  <c r="U2938" i="10"/>
  <c r="V2938" i="10"/>
  <c r="U2939" i="10"/>
  <c r="V2939" i="10"/>
  <c r="U2940" i="10"/>
  <c r="V2940" i="10"/>
  <c r="U2941" i="10"/>
  <c r="V2941" i="10"/>
  <c r="U2942" i="10"/>
  <c r="V2942" i="10"/>
  <c r="U2943" i="10"/>
  <c r="V2943" i="10"/>
  <c r="U2944" i="10"/>
  <c r="V2944" i="10"/>
  <c r="U2945" i="10"/>
  <c r="V2945" i="10"/>
  <c r="U2946" i="10"/>
  <c r="V2946" i="10"/>
  <c r="U2947" i="10"/>
  <c r="V2947" i="10"/>
  <c r="U2948" i="10"/>
  <c r="V2948" i="10"/>
  <c r="U2949" i="10"/>
  <c r="V2949" i="10"/>
  <c r="U2950" i="10"/>
  <c r="V2950" i="10"/>
  <c r="U2951" i="10"/>
  <c r="V2951" i="10"/>
  <c r="U2952" i="10"/>
  <c r="V2952" i="10"/>
  <c r="U2953" i="10"/>
  <c r="V2953" i="10"/>
  <c r="U2954" i="10"/>
  <c r="V2954" i="10"/>
  <c r="U2955" i="10"/>
  <c r="V2955" i="10"/>
  <c r="U2956" i="10"/>
  <c r="V2956" i="10"/>
  <c r="U2957" i="10"/>
  <c r="V2957" i="10"/>
  <c r="U2958" i="10"/>
  <c r="V2958" i="10"/>
  <c r="U2959" i="10"/>
  <c r="V2959" i="10"/>
  <c r="U2960" i="10"/>
  <c r="V2960" i="10"/>
  <c r="U2961" i="10"/>
  <c r="V2961" i="10"/>
  <c r="U2962" i="10"/>
  <c r="V2962" i="10"/>
  <c r="U2963" i="10"/>
  <c r="V2963" i="10"/>
  <c r="U2964" i="10"/>
  <c r="V2964" i="10"/>
  <c r="U2965" i="10"/>
  <c r="V2965" i="10"/>
  <c r="U2966" i="10"/>
  <c r="V2966" i="10"/>
  <c r="U2967" i="10"/>
  <c r="V2967" i="10"/>
  <c r="U2968" i="10"/>
  <c r="V2968" i="10"/>
  <c r="U2969" i="10"/>
  <c r="V2969" i="10"/>
  <c r="U2970" i="10"/>
  <c r="V2970" i="10"/>
  <c r="U2971" i="10"/>
  <c r="V2971" i="10"/>
  <c r="U2972" i="10"/>
  <c r="V2972" i="10"/>
  <c r="U2973" i="10"/>
  <c r="V2973" i="10"/>
  <c r="U2974" i="10"/>
  <c r="V2974" i="10"/>
  <c r="U2975" i="10"/>
  <c r="V2975" i="10"/>
  <c r="U2976" i="10"/>
  <c r="V2976" i="10"/>
  <c r="U2977" i="10"/>
  <c r="V2977" i="10"/>
  <c r="U2978" i="10"/>
  <c r="V2978" i="10"/>
  <c r="U2979" i="10"/>
  <c r="V2979" i="10"/>
  <c r="U2980" i="10"/>
  <c r="V2980" i="10"/>
  <c r="U2981" i="10"/>
  <c r="V2981" i="10"/>
  <c r="U2982" i="10"/>
  <c r="V2982" i="10"/>
  <c r="U2983" i="10"/>
  <c r="V2983" i="10"/>
  <c r="U2984" i="10"/>
  <c r="V2984" i="10"/>
  <c r="U2985" i="10"/>
  <c r="V2985" i="10"/>
  <c r="U2986" i="10"/>
  <c r="V2986" i="10"/>
  <c r="U2987" i="10"/>
  <c r="V2987" i="10"/>
  <c r="U2988" i="10"/>
  <c r="V2988" i="10"/>
  <c r="U2989" i="10"/>
  <c r="V2989" i="10"/>
  <c r="U2990" i="10"/>
  <c r="V2990" i="10"/>
  <c r="U2991" i="10"/>
  <c r="V2991" i="10"/>
  <c r="U2992" i="10"/>
  <c r="V2992" i="10"/>
  <c r="U2993" i="10"/>
  <c r="V2993" i="10"/>
  <c r="U2994" i="10"/>
  <c r="V2994" i="10"/>
  <c r="U2995" i="10"/>
  <c r="V2995" i="10"/>
  <c r="U2996" i="10"/>
  <c r="V2996" i="10"/>
  <c r="U2997" i="10"/>
  <c r="V2997" i="10"/>
  <c r="U2998" i="10"/>
  <c r="V2998" i="10"/>
  <c r="U2999" i="10"/>
  <c r="V2999" i="10"/>
  <c r="U3000" i="10"/>
  <c r="V3000" i="10"/>
  <c r="U3001" i="10"/>
  <c r="V3001" i="10"/>
  <c r="U3002" i="10"/>
  <c r="V3002" i="10"/>
  <c r="U3003" i="10"/>
  <c r="V3003" i="10"/>
  <c r="U3004" i="10"/>
  <c r="V3004" i="10"/>
  <c r="U3005" i="10"/>
  <c r="V3005" i="10"/>
  <c r="U3006" i="10"/>
  <c r="V3006" i="10"/>
  <c r="U3007" i="10"/>
  <c r="V3007" i="10"/>
  <c r="U3008" i="10"/>
  <c r="V3008" i="10"/>
  <c r="U3009" i="10"/>
  <c r="V3009" i="10"/>
  <c r="U3010" i="10"/>
  <c r="V3010" i="10"/>
  <c r="U3011" i="10"/>
  <c r="V3011" i="10"/>
  <c r="U3012" i="10"/>
  <c r="V3012" i="10"/>
  <c r="U3013" i="10"/>
  <c r="V3013" i="10"/>
  <c r="U3014" i="10"/>
  <c r="V3014" i="10"/>
  <c r="U3015" i="10"/>
  <c r="V3015" i="10"/>
  <c r="U3016" i="10"/>
  <c r="V3016" i="10"/>
  <c r="U3017" i="10"/>
  <c r="V3017" i="10"/>
  <c r="U3018" i="10"/>
  <c r="V3018" i="10"/>
  <c r="U3019" i="10"/>
  <c r="V3019" i="10"/>
  <c r="U3020" i="10"/>
  <c r="V3020" i="10"/>
  <c r="U3021" i="10"/>
  <c r="V3021" i="10"/>
  <c r="U3022" i="10"/>
  <c r="V3022" i="10"/>
  <c r="U3023" i="10"/>
  <c r="V3023" i="10"/>
  <c r="U3024" i="10"/>
  <c r="V3024" i="10"/>
  <c r="U3025" i="10"/>
  <c r="V3025" i="10"/>
  <c r="U3026" i="10"/>
  <c r="V3026" i="10"/>
  <c r="U3027" i="10"/>
  <c r="V3027" i="10"/>
  <c r="U3028" i="10"/>
  <c r="V3028" i="10"/>
  <c r="U3029" i="10"/>
  <c r="V3029" i="10"/>
  <c r="U3030" i="10"/>
  <c r="V3030" i="10"/>
  <c r="U3031" i="10"/>
  <c r="V3031" i="10"/>
  <c r="U3032" i="10"/>
  <c r="V3032" i="10"/>
  <c r="U3033" i="10"/>
  <c r="V3033" i="10"/>
  <c r="U3034" i="10"/>
  <c r="V3034" i="10"/>
  <c r="U3035" i="10"/>
  <c r="V3035" i="10"/>
  <c r="U3036" i="10"/>
  <c r="V3036" i="10"/>
  <c r="U3037" i="10"/>
  <c r="V3037" i="10"/>
  <c r="U3038" i="10"/>
  <c r="V3038" i="10"/>
  <c r="U3039" i="10"/>
  <c r="V3039" i="10"/>
  <c r="U3040" i="10"/>
  <c r="V3040" i="10"/>
  <c r="U3041" i="10"/>
  <c r="V3041" i="10"/>
  <c r="U3042" i="10"/>
  <c r="V3042" i="10"/>
  <c r="U3043" i="10"/>
  <c r="V3043" i="10"/>
  <c r="U3044" i="10"/>
  <c r="V3044" i="10"/>
  <c r="U3045" i="10"/>
  <c r="V3045" i="10"/>
  <c r="U3046" i="10"/>
  <c r="V3046" i="10"/>
  <c r="U3047" i="10"/>
  <c r="V3047" i="10"/>
  <c r="U3048" i="10"/>
  <c r="V3048" i="10"/>
  <c r="U3049" i="10"/>
  <c r="V3049" i="10"/>
  <c r="U3050" i="10"/>
  <c r="V3050" i="10"/>
  <c r="U3051" i="10"/>
  <c r="V3051" i="10"/>
  <c r="U3052" i="10"/>
  <c r="V3052" i="10"/>
  <c r="U3053" i="10"/>
  <c r="V3053" i="10"/>
  <c r="U3054" i="10"/>
  <c r="V3054" i="10"/>
  <c r="U3055" i="10"/>
  <c r="V3055" i="10"/>
  <c r="U3056" i="10"/>
  <c r="V3056" i="10"/>
  <c r="U3057" i="10"/>
  <c r="V3057" i="10"/>
  <c r="U3058" i="10"/>
  <c r="V3058" i="10"/>
  <c r="U3059" i="10"/>
  <c r="V3059" i="10"/>
  <c r="U3060" i="10"/>
  <c r="V3060" i="10"/>
  <c r="U3061" i="10"/>
  <c r="V3061" i="10"/>
  <c r="U3062" i="10"/>
  <c r="V3062" i="10"/>
  <c r="U3063" i="10"/>
  <c r="V3063" i="10"/>
  <c r="U3064" i="10"/>
  <c r="V3064" i="10"/>
  <c r="U3065" i="10"/>
  <c r="V3065" i="10"/>
  <c r="U3066" i="10"/>
  <c r="V3066" i="10"/>
  <c r="U3067" i="10"/>
  <c r="V3067" i="10"/>
  <c r="U3068" i="10"/>
  <c r="V3068" i="10"/>
  <c r="U3069" i="10"/>
  <c r="V3069" i="10"/>
  <c r="U3070" i="10"/>
  <c r="V3070" i="10"/>
  <c r="U3071" i="10"/>
  <c r="V3071" i="10"/>
  <c r="U3072" i="10"/>
  <c r="V3072" i="10"/>
  <c r="U3073" i="10"/>
  <c r="V3073" i="10"/>
  <c r="U3074" i="10"/>
  <c r="V3074" i="10"/>
  <c r="U3075" i="10"/>
  <c r="V3075" i="10"/>
  <c r="U3076" i="10"/>
  <c r="V3076" i="10"/>
  <c r="U3077" i="10"/>
  <c r="V3077" i="10"/>
  <c r="U3078" i="10"/>
  <c r="V3078" i="10"/>
  <c r="U3079" i="10"/>
  <c r="V3079" i="10"/>
  <c r="U3080" i="10"/>
  <c r="V3080" i="10"/>
  <c r="U3081" i="10"/>
  <c r="V3081" i="10"/>
  <c r="U3082" i="10"/>
  <c r="V3082" i="10"/>
  <c r="U3083" i="10"/>
  <c r="V3083" i="10"/>
  <c r="U3084" i="10"/>
  <c r="V3084" i="10"/>
  <c r="U3085" i="10"/>
  <c r="V3085" i="10"/>
  <c r="U3086" i="10"/>
  <c r="V3086" i="10"/>
  <c r="U3087" i="10"/>
  <c r="V3087" i="10"/>
  <c r="U3088" i="10"/>
  <c r="V3088" i="10"/>
  <c r="U3089" i="10"/>
  <c r="V3089" i="10"/>
  <c r="U3090" i="10"/>
  <c r="V3090" i="10"/>
  <c r="U3091" i="10"/>
  <c r="V3091" i="10"/>
  <c r="U3092" i="10"/>
  <c r="V3092" i="10"/>
  <c r="U3093" i="10"/>
  <c r="V3093" i="10"/>
  <c r="U3094" i="10"/>
  <c r="V3094" i="10"/>
  <c r="U3095" i="10"/>
  <c r="V3095" i="10"/>
  <c r="U3096" i="10"/>
  <c r="V3096" i="10"/>
  <c r="U3097" i="10"/>
  <c r="V3097" i="10"/>
  <c r="U3098" i="10"/>
  <c r="V3098" i="10"/>
  <c r="U3099" i="10"/>
  <c r="V3099" i="10"/>
  <c r="U3100" i="10"/>
  <c r="V3100" i="10"/>
  <c r="U3101" i="10"/>
  <c r="V3101" i="10"/>
  <c r="U3102" i="10"/>
  <c r="V3102" i="10"/>
  <c r="U3103" i="10"/>
  <c r="V3103" i="10"/>
  <c r="U3104" i="10"/>
  <c r="V3104" i="10"/>
  <c r="U3105" i="10"/>
  <c r="V3105" i="10"/>
  <c r="U3106" i="10"/>
  <c r="V3106" i="10"/>
  <c r="U3107" i="10"/>
  <c r="V3107" i="10"/>
  <c r="U3108" i="10"/>
  <c r="V3108" i="10"/>
  <c r="U3109" i="10"/>
  <c r="V3109" i="10"/>
  <c r="U3110" i="10"/>
  <c r="V3110" i="10"/>
  <c r="U3111" i="10"/>
  <c r="V3111" i="10"/>
  <c r="U3112" i="10"/>
  <c r="V3112" i="10"/>
  <c r="U3113" i="10"/>
  <c r="V3113" i="10"/>
  <c r="U3114" i="10"/>
  <c r="V3114" i="10"/>
  <c r="U3115" i="10"/>
  <c r="V3115" i="10"/>
  <c r="U3116" i="10"/>
  <c r="V3116" i="10"/>
  <c r="U3117" i="10"/>
  <c r="V3117" i="10"/>
  <c r="U3118" i="10"/>
  <c r="V3118" i="10"/>
  <c r="U3119" i="10"/>
  <c r="V3119" i="10"/>
  <c r="U3120" i="10"/>
  <c r="V3120" i="10"/>
  <c r="U3121" i="10"/>
  <c r="V3121" i="10"/>
  <c r="U3122" i="10"/>
  <c r="V3122" i="10"/>
  <c r="U3123" i="10"/>
  <c r="V3123" i="10"/>
  <c r="U3124" i="10"/>
  <c r="V3124" i="10"/>
  <c r="U3125" i="10"/>
  <c r="V3125" i="10"/>
  <c r="U3126" i="10"/>
  <c r="V3126" i="10"/>
  <c r="U3127" i="10"/>
  <c r="V3127" i="10"/>
  <c r="U3128" i="10"/>
  <c r="V3128" i="10"/>
  <c r="U3129" i="10"/>
  <c r="V3129" i="10"/>
  <c r="U3130" i="10"/>
  <c r="V3130" i="10"/>
  <c r="U3131" i="10"/>
  <c r="V3131" i="10"/>
  <c r="U3132" i="10"/>
  <c r="V3132" i="10"/>
  <c r="U3133" i="10"/>
  <c r="V3133" i="10"/>
  <c r="U3134" i="10"/>
  <c r="V3134" i="10"/>
  <c r="U3135" i="10"/>
  <c r="V3135" i="10"/>
  <c r="U3136" i="10"/>
  <c r="V3136" i="10"/>
  <c r="U3137" i="10"/>
  <c r="V3137" i="10"/>
  <c r="U3138" i="10"/>
  <c r="V3138" i="10"/>
  <c r="U3139" i="10"/>
  <c r="V3139" i="10"/>
  <c r="U3140" i="10"/>
  <c r="V3140" i="10"/>
  <c r="U3141" i="10"/>
  <c r="V3141" i="10"/>
  <c r="U3142" i="10"/>
  <c r="V3142" i="10"/>
  <c r="U3143" i="10"/>
  <c r="V3143" i="10"/>
  <c r="U3144" i="10"/>
  <c r="V3144" i="10"/>
  <c r="U3145" i="10"/>
  <c r="V3145" i="10"/>
  <c r="U3146" i="10"/>
  <c r="V3146" i="10"/>
  <c r="U3147" i="10"/>
  <c r="V3147" i="10"/>
  <c r="U3148" i="10"/>
  <c r="V3148" i="10"/>
  <c r="U3149" i="10"/>
  <c r="V3149" i="10"/>
  <c r="U3150" i="10"/>
  <c r="V3150" i="10"/>
  <c r="U3151" i="10"/>
  <c r="V3151" i="10"/>
  <c r="U3152" i="10"/>
  <c r="V3152" i="10"/>
  <c r="U3153" i="10"/>
  <c r="V3153" i="10"/>
  <c r="U3154" i="10"/>
  <c r="V3154" i="10"/>
  <c r="U3155" i="10"/>
  <c r="V3155" i="10"/>
  <c r="U3156" i="10"/>
  <c r="V3156" i="10"/>
  <c r="U3157" i="10"/>
  <c r="V3157" i="10"/>
  <c r="U3158" i="10"/>
  <c r="V3158" i="10"/>
  <c r="U3159" i="10"/>
  <c r="V3159" i="10"/>
  <c r="U3160" i="10"/>
  <c r="V3160" i="10"/>
  <c r="U3161" i="10"/>
  <c r="V3161" i="10"/>
  <c r="U3162" i="10"/>
  <c r="V3162" i="10"/>
  <c r="U3163" i="10"/>
  <c r="V3163" i="10"/>
  <c r="U3164" i="10"/>
  <c r="V3164" i="10"/>
  <c r="U3165" i="10"/>
  <c r="V3165" i="10"/>
  <c r="U3166" i="10"/>
  <c r="V3166" i="10"/>
  <c r="U3167" i="10"/>
  <c r="V3167" i="10"/>
  <c r="U3168" i="10"/>
  <c r="V3168" i="10"/>
  <c r="U3169" i="10"/>
  <c r="V3169" i="10"/>
  <c r="U3170" i="10"/>
  <c r="V3170" i="10"/>
  <c r="U3171" i="10"/>
  <c r="V3171" i="10"/>
  <c r="U3172" i="10"/>
  <c r="V3172" i="10"/>
  <c r="U3173" i="10"/>
  <c r="V3173" i="10"/>
  <c r="U3174" i="10"/>
  <c r="V3174" i="10"/>
  <c r="U3175" i="10"/>
  <c r="V3175" i="10"/>
  <c r="U3176" i="10"/>
  <c r="V3176" i="10"/>
  <c r="U3177" i="10"/>
  <c r="V3177" i="10"/>
  <c r="U3178" i="10"/>
  <c r="V3178" i="10"/>
  <c r="U3179" i="10"/>
  <c r="V3179" i="10"/>
  <c r="U3180" i="10"/>
  <c r="V3180" i="10"/>
  <c r="U3181" i="10"/>
  <c r="V3181" i="10"/>
  <c r="U3182" i="10"/>
  <c r="V3182" i="10"/>
  <c r="U3183" i="10"/>
  <c r="V3183" i="10"/>
  <c r="U3184" i="10"/>
  <c r="V3184" i="10"/>
  <c r="U3185" i="10"/>
  <c r="V3185" i="10"/>
  <c r="U3186" i="10"/>
  <c r="V3186" i="10"/>
  <c r="U3187" i="10"/>
  <c r="V3187" i="10"/>
  <c r="U3188" i="10"/>
  <c r="V3188" i="10"/>
  <c r="U3189" i="10"/>
  <c r="V3189" i="10"/>
  <c r="U3190" i="10"/>
  <c r="V3190" i="10"/>
  <c r="U3191" i="10"/>
  <c r="V3191" i="10"/>
  <c r="U3192" i="10"/>
  <c r="V3192" i="10"/>
  <c r="U3193" i="10"/>
  <c r="V3193" i="10"/>
  <c r="U3194" i="10"/>
  <c r="V3194" i="10"/>
  <c r="U3195" i="10"/>
  <c r="V3195" i="10"/>
  <c r="U3196" i="10"/>
  <c r="V3196" i="10"/>
  <c r="U3197" i="10"/>
  <c r="V3197" i="10"/>
  <c r="U3198" i="10"/>
  <c r="V3198" i="10"/>
  <c r="U3199" i="10"/>
  <c r="V3199" i="10"/>
  <c r="U3200" i="10"/>
  <c r="V3200" i="10"/>
  <c r="U3201" i="10"/>
  <c r="V3201" i="10"/>
  <c r="U3202" i="10"/>
  <c r="V3202" i="10"/>
  <c r="U3203" i="10"/>
  <c r="V3203" i="10"/>
  <c r="U3204" i="10"/>
  <c r="V3204" i="10"/>
  <c r="U3205" i="10"/>
  <c r="V3205" i="10"/>
  <c r="U3206" i="10"/>
  <c r="V3206" i="10"/>
  <c r="U3207" i="10"/>
  <c r="V3207" i="10"/>
  <c r="U3208" i="10"/>
  <c r="V3208" i="10"/>
  <c r="U3209" i="10"/>
  <c r="V3209" i="10"/>
  <c r="U3210" i="10"/>
  <c r="V3210" i="10"/>
  <c r="U3211" i="10"/>
  <c r="V3211" i="10"/>
  <c r="U3212" i="10"/>
  <c r="V3212" i="10"/>
  <c r="U3213" i="10"/>
  <c r="V3213" i="10"/>
  <c r="U3214" i="10"/>
  <c r="V3214" i="10"/>
  <c r="U3215" i="10"/>
  <c r="V3215" i="10"/>
  <c r="U3216" i="10"/>
  <c r="V3216" i="10"/>
  <c r="U3217" i="10"/>
  <c r="V3217" i="10"/>
  <c r="U3218" i="10"/>
  <c r="V3218" i="10"/>
  <c r="U3219" i="10"/>
  <c r="V3219" i="10"/>
  <c r="U3220" i="10"/>
  <c r="V3220" i="10"/>
  <c r="U3221" i="10"/>
  <c r="V3221" i="10"/>
  <c r="U3222" i="10"/>
  <c r="V3222" i="10"/>
  <c r="U3223" i="10"/>
  <c r="V3223" i="10"/>
  <c r="U3224" i="10"/>
  <c r="V3224" i="10"/>
  <c r="U3225" i="10"/>
  <c r="V3225" i="10"/>
  <c r="U3226" i="10"/>
  <c r="V3226" i="10"/>
  <c r="U3227" i="10"/>
  <c r="V3227" i="10"/>
  <c r="U3228" i="10"/>
  <c r="V3228" i="10"/>
  <c r="U3229" i="10"/>
  <c r="V3229" i="10"/>
  <c r="U3230" i="10"/>
  <c r="V3230" i="10"/>
  <c r="U3231" i="10"/>
  <c r="V3231" i="10"/>
  <c r="U3232" i="10"/>
  <c r="V3232" i="10"/>
  <c r="U3233" i="10"/>
  <c r="V3233" i="10"/>
  <c r="U3234" i="10"/>
  <c r="V3234" i="10"/>
  <c r="U3235" i="10"/>
  <c r="V3235" i="10"/>
  <c r="U3236" i="10"/>
  <c r="V3236" i="10"/>
  <c r="U3237" i="10"/>
  <c r="V3237" i="10"/>
  <c r="U3238" i="10"/>
  <c r="V3238" i="10"/>
  <c r="U3239" i="10"/>
  <c r="V3239" i="10"/>
  <c r="U3240" i="10"/>
  <c r="V3240" i="10"/>
  <c r="U3241" i="10"/>
  <c r="V3241" i="10"/>
  <c r="U3242" i="10"/>
  <c r="V3242" i="10"/>
  <c r="U3243" i="10"/>
  <c r="V3243" i="10"/>
  <c r="U3244" i="10"/>
  <c r="V3244" i="10"/>
  <c r="U3245" i="10"/>
  <c r="V3245" i="10"/>
  <c r="U3246" i="10"/>
  <c r="V3246" i="10"/>
  <c r="U640" i="17"/>
  <c r="V640" i="17"/>
  <c r="U641" i="17"/>
  <c r="V641" i="17"/>
  <c r="U642" i="17"/>
  <c r="V642" i="17"/>
  <c r="U643" i="17"/>
  <c r="V643" i="17"/>
  <c r="U644" i="17"/>
  <c r="V644" i="17"/>
  <c r="U645" i="17"/>
  <c r="V645" i="17"/>
  <c r="U646" i="17"/>
  <c r="V646" i="17"/>
  <c r="U647" i="17"/>
  <c r="V647" i="17"/>
  <c r="U648" i="17"/>
  <c r="V648" i="17"/>
  <c r="U649" i="17"/>
  <c r="V649" i="17"/>
  <c r="U650" i="17"/>
  <c r="V650" i="17"/>
  <c r="U651" i="17"/>
  <c r="V651" i="17"/>
  <c r="U652" i="17"/>
  <c r="V652" i="17"/>
  <c r="U653" i="17"/>
  <c r="V653" i="17"/>
  <c r="U654" i="17"/>
  <c r="V654" i="17"/>
  <c r="U655" i="17"/>
  <c r="V655" i="17"/>
  <c r="U656" i="17"/>
  <c r="V656" i="17"/>
  <c r="U657" i="17"/>
  <c r="V657" i="17"/>
  <c r="U658" i="17"/>
  <c r="V658" i="17"/>
  <c r="U659" i="17"/>
  <c r="V659" i="17"/>
  <c r="U660" i="17"/>
  <c r="V660" i="17"/>
  <c r="U661" i="17"/>
  <c r="V661" i="17"/>
  <c r="U662" i="17"/>
  <c r="V662" i="17"/>
  <c r="U663" i="17"/>
  <c r="V663" i="17"/>
  <c r="U664" i="17"/>
  <c r="V664" i="17"/>
  <c r="U665" i="17"/>
  <c r="V665" i="17"/>
  <c r="U666" i="17"/>
  <c r="V666" i="17"/>
  <c r="U667" i="17"/>
  <c r="V667" i="17"/>
  <c r="U668" i="17"/>
  <c r="V668" i="17"/>
  <c r="U669" i="17"/>
  <c r="V669" i="17"/>
  <c r="U670" i="17"/>
  <c r="V670" i="17"/>
  <c r="U671" i="17"/>
  <c r="V671" i="17"/>
  <c r="U672" i="17"/>
  <c r="V672" i="17"/>
  <c r="U673" i="17"/>
  <c r="V673" i="17"/>
  <c r="U674" i="17"/>
  <c r="V674" i="17"/>
  <c r="U675" i="17"/>
  <c r="V675" i="17"/>
  <c r="U676" i="17"/>
  <c r="V676" i="17"/>
  <c r="U677" i="17"/>
  <c r="V677" i="17"/>
  <c r="U678" i="17"/>
  <c r="V678" i="17"/>
  <c r="U679" i="17"/>
  <c r="V679" i="17"/>
  <c r="U680" i="17"/>
  <c r="V680" i="17"/>
  <c r="U681" i="17"/>
  <c r="V681" i="17"/>
  <c r="U682" i="17"/>
  <c r="V682" i="17"/>
  <c r="U683" i="17"/>
  <c r="V683" i="17"/>
  <c r="U684" i="17"/>
  <c r="V684" i="17"/>
  <c r="U685" i="17"/>
  <c r="V685" i="17"/>
  <c r="U686" i="17"/>
  <c r="V686" i="17"/>
  <c r="U687" i="17"/>
  <c r="V687" i="17"/>
  <c r="U688" i="17"/>
  <c r="V688" i="17"/>
  <c r="U689" i="17"/>
  <c r="V689" i="17"/>
  <c r="U690" i="17"/>
  <c r="V690" i="17"/>
  <c r="U691" i="17"/>
  <c r="V691" i="17"/>
  <c r="U692" i="17"/>
  <c r="V692" i="17"/>
  <c r="U693" i="17"/>
  <c r="V693" i="17"/>
  <c r="U694" i="17"/>
  <c r="V694" i="17"/>
  <c r="U695" i="17"/>
  <c r="V695" i="17"/>
  <c r="U696" i="17"/>
  <c r="V696" i="17"/>
  <c r="U697" i="17"/>
  <c r="V697" i="17"/>
  <c r="U698" i="17"/>
  <c r="V698" i="17"/>
  <c r="U699" i="17"/>
  <c r="V699" i="17"/>
  <c r="U700" i="17"/>
  <c r="V700" i="17"/>
  <c r="U701" i="17"/>
  <c r="V701" i="17"/>
  <c r="U702" i="17"/>
  <c r="V702" i="17"/>
  <c r="U703" i="17"/>
  <c r="V703" i="17"/>
  <c r="U704" i="17"/>
  <c r="V704" i="17"/>
  <c r="U705" i="17"/>
  <c r="V705" i="17"/>
  <c r="U706" i="17"/>
  <c r="V706" i="17"/>
  <c r="U707" i="17"/>
  <c r="V707" i="17"/>
  <c r="U708" i="17"/>
  <c r="V708" i="17"/>
  <c r="U709" i="17"/>
  <c r="V709" i="17"/>
  <c r="U710" i="17"/>
  <c r="V710" i="17"/>
  <c r="U711" i="17"/>
  <c r="V711" i="17"/>
  <c r="U712" i="17"/>
  <c r="V712" i="17"/>
  <c r="U713" i="17"/>
  <c r="V713" i="17"/>
  <c r="U714" i="17"/>
  <c r="V714" i="17"/>
  <c r="U715" i="17"/>
  <c r="V715" i="17"/>
  <c r="U716" i="17"/>
  <c r="V716" i="17"/>
  <c r="U717" i="17"/>
  <c r="V717" i="17"/>
  <c r="U718" i="17"/>
  <c r="V718" i="17"/>
  <c r="U719" i="17"/>
  <c r="V719" i="17"/>
  <c r="U720" i="17"/>
  <c r="V720" i="17"/>
  <c r="U721" i="17"/>
  <c r="V721" i="17"/>
  <c r="U722" i="17"/>
  <c r="V722" i="17"/>
  <c r="U723" i="17"/>
  <c r="V723" i="17"/>
  <c r="U724" i="17"/>
  <c r="V724" i="17"/>
  <c r="U725" i="17"/>
  <c r="V725" i="17"/>
  <c r="U726" i="17"/>
  <c r="V726" i="17"/>
  <c r="U727" i="17"/>
  <c r="V727" i="17"/>
  <c r="U728" i="17"/>
  <c r="V728" i="17"/>
  <c r="U729" i="17"/>
  <c r="V729" i="17"/>
  <c r="U730" i="17"/>
  <c r="V730" i="17"/>
  <c r="U731" i="17"/>
  <c r="V731" i="17"/>
  <c r="U732" i="17"/>
  <c r="V732" i="17"/>
  <c r="U733" i="17"/>
  <c r="V733" i="17"/>
  <c r="U734" i="17"/>
  <c r="V734" i="17"/>
  <c r="U735" i="17"/>
  <c r="V735" i="17"/>
  <c r="U736" i="17"/>
  <c r="V736" i="17"/>
  <c r="U737" i="17"/>
  <c r="V737" i="17"/>
  <c r="U738" i="17"/>
  <c r="V738" i="17"/>
  <c r="U739" i="17"/>
  <c r="V739" i="17"/>
  <c r="U740" i="17"/>
  <c r="V740" i="17"/>
  <c r="U741" i="17"/>
  <c r="V741" i="17"/>
  <c r="U742" i="17"/>
  <c r="V742" i="17"/>
  <c r="U743" i="17"/>
  <c r="V743" i="17"/>
  <c r="U744" i="17"/>
  <c r="V744" i="17"/>
  <c r="U745" i="17"/>
  <c r="V745" i="17"/>
  <c r="U746" i="17"/>
  <c r="V746" i="17"/>
  <c r="U747" i="17"/>
  <c r="V747" i="17"/>
  <c r="U748" i="17"/>
  <c r="V748" i="17"/>
  <c r="U749" i="17"/>
  <c r="V749" i="17"/>
  <c r="U750" i="17"/>
  <c r="V750" i="17"/>
  <c r="U751" i="17"/>
  <c r="V751" i="17"/>
  <c r="U752" i="17"/>
  <c r="V752" i="17"/>
  <c r="U753" i="17"/>
  <c r="V753" i="17"/>
  <c r="U754" i="17"/>
  <c r="V754" i="17"/>
  <c r="U755" i="17"/>
  <c r="V755" i="17"/>
  <c r="U756" i="17"/>
  <c r="V756" i="17"/>
  <c r="U757" i="17"/>
  <c r="V757" i="17"/>
  <c r="U758" i="17"/>
  <c r="V758" i="17"/>
  <c r="U759" i="17"/>
  <c r="V759" i="17"/>
  <c r="U760" i="17"/>
  <c r="V760" i="17"/>
  <c r="U761" i="17"/>
  <c r="V761" i="17"/>
  <c r="U762" i="17"/>
  <c r="V762" i="17"/>
  <c r="U763" i="17"/>
  <c r="V763" i="17"/>
  <c r="U764" i="17"/>
  <c r="V764" i="17"/>
  <c r="U765" i="17"/>
  <c r="V765" i="17"/>
  <c r="U766" i="17"/>
  <c r="V766" i="17"/>
  <c r="U767" i="17"/>
  <c r="V767" i="17"/>
  <c r="U768" i="17"/>
  <c r="V768" i="17"/>
  <c r="U769" i="17"/>
  <c r="V769" i="17"/>
  <c r="U770" i="17"/>
  <c r="V770" i="17"/>
  <c r="U771" i="17"/>
  <c r="V771" i="17"/>
  <c r="U772" i="17"/>
  <c r="V772" i="17"/>
  <c r="U773" i="17"/>
  <c r="V773" i="17"/>
  <c r="U774" i="17"/>
  <c r="V774" i="17"/>
  <c r="U775" i="17"/>
  <c r="V775" i="17"/>
  <c r="U776" i="17"/>
  <c r="V776" i="17"/>
  <c r="U777" i="17"/>
  <c r="V777" i="17"/>
  <c r="U778" i="17"/>
  <c r="V778" i="17"/>
  <c r="U779" i="17"/>
  <c r="V779" i="17"/>
  <c r="U780" i="17"/>
  <c r="V780" i="17"/>
  <c r="U781" i="17"/>
  <c r="V781" i="17"/>
  <c r="U782" i="17"/>
  <c r="V782" i="17"/>
  <c r="U783" i="17"/>
  <c r="V783" i="17"/>
  <c r="U784" i="17"/>
  <c r="V784" i="17"/>
  <c r="U785" i="17"/>
  <c r="V785" i="17"/>
  <c r="U786" i="17"/>
  <c r="V786" i="17"/>
  <c r="U787" i="17"/>
  <c r="V787" i="17"/>
  <c r="U788" i="17"/>
  <c r="V788" i="17"/>
  <c r="U789" i="17"/>
  <c r="V789" i="17"/>
  <c r="U790" i="17"/>
  <c r="V790" i="17"/>
  <c r="U791" i="17"/>
  <c r="V791" i="17"/>
  <c r="U792" i="17"/>
  <c r="V792" i="17"/>
  <c r="U793" i="17"/>
  <c r="V793" i="17"/>
  <c r="U794" i="17"/>
  <c r="V794" i="17"/>
  <c r="U795" i="17"/>
  <c r="V795" i="17"/>
  <c r="U796" i="17"/>
  <c r="V796" i="17"/>
  <c r="U797" i="17"/>
  <c r="V797" i="17"/>
  <c r="U798" i="17"/>
  <c r="V798" i="17"/>
  <c r="U799" i="17"/>
  <c r="V799" i="17"/>
  <c r="U800" i="17"/>
  <c r="V800" i="17"/>
  <c r="U801" i="17"/>
  <c r="V801" i="17"/>
  <c r="U802" i="17"/>
  <c r="V802" i="17"/>
  <c r="U803" i="17"/>
  <c r="V803" i="17"/>
  <c r="U804" i="17"/>
  <c r="V804" i="17"/>
  <c r="U805" i="17"/>
  <c r="V805" i="17"/>
  <c r="U806" i="17"/>
  <c r="V806" i="17"/>
  <c r="U807" i="17"/>
  <c r="V807" i="17"/>
  <c r="U808" i="17"/>
  <c r="V808" i="17"/>
  <c r="U809" i="17"/>
  <c r="V809" i="17"/>
  <c r="U810" i="17"/>
  <c r="V810" i="17"/>
  <c r="U811" i="17"/>
  <c r="V811" i="17"/>
  <c r="U812" i="17"/>
  <c r="V812" i="17"/>
  <c r="U813" i="17"/>
  <c r="V813" i="17"/>
  <c r="U814" i="17"/>
  <c r="V814" i="17"/>
  <c r="U815" i="17"/>
  <c r="V815" i="17"/>
  <c r="U816" i="17"/>
  <c r="V816" i="17"/>
  <c r="U817" i="17"/>
  <c r="V817" i="17"/>
  <c r="U818" i="17"/>
  <c r="V818" i="17"/>
  <c r="U819" i="17"/>
  <c r="V819" i="17"/>
  <c r="U820" i="17"/>
  <c r="V820" i="17"/>
  <c r="U821" i="17"/>
  <c r="V821" i="17"/>
  <c r="U822" i="17"/>
  <c r="V822" i="17"/>
  <c r="U823" i="17"/>
  <c r="V823" i="17"/>
  <c r="U824" i="17"/>
  <c r="V824" i="17"/>
  <c r="U825" i="17"/>
  <c r="V825" i="17"/>
  <c r="U826" i="17"/>
  <c r="V826" i="17"/>
  <c r="U827" i="17"/>
  <c r="V827" i="17"/>
  <c r="U828" i="17"/>
  <c r="V828" i="17"/>
  <c r="U829" i="17"/>
  <c r="V829" i="17"/>
  <c r="U830" i="17"/>
  <c r="V830" i="17"/>
  <c r="U831" i="17"/>
  <c r="V831" i="17"/>
  <c r="U832" i="17"/>
  <c r="V832" i="17"/>
  <c r="U833" i="17"/>
  <c r="V833" i="17"/>
  <c r="U834" i="17"/>
  <c r="V834" i="17"/>
  <c r="U835" i="17"/>
  <c r="V835" i="17"/>
  <c r="U836" i="17"/>
  <c r="V836" i="17"/>
  <c r="U837" i="17"/>
  <c r="V837" i="17"/>
  <c r="U838" i="17"/>
  <c r="V838" i="17"/>
  <c r="U839" i="17"/>
  <c r="V839" i="17"/>
  <c r="U840" i="17"/>
  <c r="V840" i="17"/>
  <c r="U841" i="17"/>
  <c r="V841" i="17"/>
  <c r="U842" i="17"/>
  <c r="V842" i="17"/>
  <c r="U843" i="17"/>
  <c r="V843" i="17"/>
  <c r="U844" i="17"/>
  <c r="V844" i="17"/>
  <c r="U845" i="17"/>
  <c r="V845" i="17"/>
  <c r="U846" i="17"/>
  <c r="V846" i="17"/>
  <c r="U847" i="17"/>
  <c r="V847" i="17"/>
  <c r="U848" i="17"/>
  <c r="V848" i="17"/>
  <c r="U849" i="17"/>
  <c r="V849" i="17"/>
  <c r="U850" i="17"/>
  <c r="V850" i="17"/>
  <c r="U851" i="17"/>
  <c r="V851" i="17"/>
  <c r="U852" i="17"/>
  <c r="V852" i="17"/>
  <c r="U853" i="17"/>
  <c r="V853" i="17"/>
  <c r="U854" i="17"/>
  <c r="V854" i="17"/>
  <c r="U855" i="17"/>
  <c r="V855" i="17"/>
  <c r="U856" i="17"/>
  <c r="V856" i="17"/>
  <c r="U857" i="17"/>
  <c r="V857" i="17"/>
  <c r="U858" i="17"/>
  <c r="V858" i="17"/>
  <c r="U859" i="17"/>
  <c r="V859" i="17"/>
  <c r="U860" i="17"/>
  <c r="V860" i="17"/>
  <c r="U861" i="17"/>
  <c r="V861" i="17"/>
  <c r="U862" i="17"/>
  <c r="V862" i="17"/>
  <c r="U863" i="17"/>
  <c r="V863" i="17"/>
  <c r="U864" i="17"/>
  <c r="V864" i="17"/>
  <c r="U865" i="17"/>
  <c r="V865" i="17"/>
  <c r="U866" i="17"/>
  <c r="V866" i="17"/>
  <c r="U867" i="17"/>
  <c r="V867" i="17"/>
  <c r="U868" i="17"/>
  <c r="V868" i="17"/>
  <c r="U869" i="17"/>
  <c r="V869" i="17"/>
  <c r="U870" i="17"/>
  <c r="V870" i="17"/>
  <c r="U871" i="17"/>
  <c r="V871" i="17"/>
  <c r="U872" i="17"/>
  <c r="V872" i="17"/>
  <c r="U873" i="17"/>
  <c r="V873" i="17"/>
  <c r="U874" i="17"/>
  <c r="V874" i="17"/>
  <c r="U875" i="17"/>
  <c r="V875" i="17"/>
  <c r="U876" i="17"/>
  <c r="V876" i="17"/>
  <c r="U877" i="17"/>
  <c r="V877" i="17"/>
  <c r="U878" i="17"/>
  <c r="V878" i="17"/>
  <c r="U879" i="17"/>
  <c r="V879" i="17"/>
  <c r="U880" i="17"/>
  <c r="V880" i="17"/>
  <c r="U881" i="17"/>
  <c r="V881" i="17"/>
  <c r="U882" i="17"/>
  <c r="V882" i="17"/>
  <c r="U883" i="17"/>
  <c r="V883" i="17"/>
  <c r="U884" i="17"/>
  <c r="V884" i="17"/>
  <c r="U885" i="17"/>
  <c r="V885" i="17"/>
  <c r="U886" i="17"/>
  <c r="V886" i="17"/>
  <c r="U887" i="17"/>
  <c r="V887" i="17"/>
  <c r="U888" i="17"/>
  <c r="V888" i="17"/>
  <c r="U889" i="17"/>
  <c r="V889" i="17"/>
  <c r="U890" i="17"/>
  <c r="V890" i="17"/>
  <c r="U891" i="17"/>
  <c r="V891" i="17"/>
  <c r="U892" i="17"/>
  <c r="V892" i="17"/>
  <c r="U893" i="17"/>
  <c r="V893" i="17"/>
  <c r="U894" i="17"/>
  <c r="V894" i="17"/>
  <c r="U895" i="17"/>
  <c r="V895" i="17"/>
  <c r="U896" i="17"/>
  <c r="V896" i="17"/>
  <c r="U897" i="17"/>
  <c r="V897" i="17"/>
  <c r="U898" i="17"/>
  <c r="V898" i="17"/>
  <c r="U899" i="17"/>
  <c r="V899" i="17"/>
  <c r="U900" i="17"/>
  <c r="V900" i="17"/>
  <c r="U901" i="17"/>
  <c r="V901" i="17"/>
  <c r="U902" i="17"/>
  <c r="V902" i="17"/>
  <c r="U903" i="17"/>
  <c r="V903" i="17"/>
  <c r="U904" i="17"/>
  <c r="V904" i="17"/>
  <c r="U905" i="17"/>
  <c r="V905" i="17"/>
  <c r="U906" i="17"/>
  <c r="V906" i="17"/>
  <c r="U907" i="17"/>
  <c r="V907" i="17"/>
  <c r="U908" i="17"/>
  <c r="V908" i="17"/>
  <c r="U909" i="17"/>
  <c r="V909" i="17"/>
  <c r="U910" i="17"/>
  <c r="V910" i="17"/>
  <c r="U911" i="17"/>
  <c r="V911" i="17"/>
  <c r="U912" i="17"/>
  <c r="V912" i="17"/>
  <c r="U913" i="17"/>
  <c r="V913" i="17"/>
  <c r="U914" i="17"/>
  <c r="V914" i="17"/>
  <c r="U915" i="17"/>
  <c r="V915" i="17"/>
  <c r="U916" i="17"/>
  <c r="V916" i="17"/>
  <c r="U917" i="17"/>
  <c r="V917" i="17"/>
  <c r="U918" i="17"/>
  <c r="V918" i="17"/>
  <c r="U919" i="17"/>
  <c r="V919" i="17"/>
  <c r="U920" i="17"/>
  <c r="V920" i="17"/>
  <c r="U921" i="17"/>
  <c r="V921" i="17"/>
  <c r="U922" i="17"/>
  <c r="V922" i="17"/>
  <c r="U923" i="17"/>
  <c r="V923" i="17"/>
  <c r="U924" i="17"/>
  <c r="V924" i="17"/>
  <c r="U925" i="17"/>
  <c r="V925" i="17"/>
  <c r="U926" i="17"/>
  <c r="V926" i="17"/>
  <c r="U927" i="17"/>
  <c r="V927" i="17"/>
  <c r="U928" i="17"/>
  <c r="V928" i="17"/>
  <c r="U929" i="17"/>
  <c r="V929" i="17"/>
  <c r="U930" i="17"/>
  <c r="V930" i="17"/>
  <c r="U931" i="17"/>
  <c r="V931" i="17"/>
  <c r="U932" i="17"/>
  <c r="V932" i="17"/>
  <c r="U933" i="17"/>
  <c r="V933" i="17"/>
  <c r="U934" i="17"/>
  <c r="V934" i="17"/>
  <c r="U935" i="17"/>
  <c r="V935" i="17"/>
  <c r="U936" i="17"/>
  <c r="V936" i="17"/>
  <c r="U937" i="17"/>
  <c r="V937" i="17"/>
  <c r="U938" i="17"/>
  <c r="V938" i="17"/>
  <c r="U939" i="17"/>
  <c r="V939" i="17"/>
  <c r="U940" i="17"/>
  <c r="V940" i="17"/>
  <c r="U941" i="17"/>
  <c r="V941" i="17"/>
  <c r="U942" i="17"/>
  <c r="V942" i="17"/>
  <c r="U943" i="17"/>
  <c r="V943" i="17"/>
  <c r="U944" i="17"/>
  <c r="V944" i="17"/>
  <c r="U945" i="17"/>
  <c r="V945" i="17"/>
  <c r="U946" i="17"/>
  <c r="V946" i="17"/>
  <c r="U947" i="17"/>
  <c r="V947" i="17"/>
  <c r="U948" i="17"/>
  <c r="V948" i="17"/>
  <c r="U949" i="17"/>
  <c r="V949" i="17"/>
  <c r="U950" i="17"/>
  <c r="V950" i="17"/>
  <c r="U951" i="17"/>
  <c r="V951" i="17"/>
  <c r="U952" i="17"/>
  <c r="V952" i="17"/>
  <c r="U953" i="17"/>
  <c r="V953" i="17"/>
  <c r="U954" i="17"/>
  <c r="V954" i="17"/>
  <c r="U955" i="17"/>
  <c r="V955" i="17"/>
  <c r="U956" i="17"/>
  <c r="V956" i="17"/>
  <c r="U957" i="17"/>
  <c r="V957" i="17"/>
  <c r="U958" i="17"/>
  <c r="V958" i="17"/>
  <c r="U959" i="17"/>
  <c r="V959" i="17"/>
  <c r="U960" i="17"/>
  <c r="V960" i="17"/>
  <c r="U961" i="17"/>
  <c r="V961" i="17"/>
  <c r="U962" i="17"/>
  <c r="V962" i="17"/>
  <c r="U963" i="17"/>
  <c r="V963" i="17"/>
  <c r="U964" i="17"/>
  <c r="V964" i="17"/>
  <c r="U965" i="17"/>
  <c r="V965" i="17"/>
  <c r="U966" i="17"/>
  <c r="V966" i="17"/>
  <c r="U967" i="17"/>
  <c r="V967" i="17"/>
  <c r="U968" i="17"/>
  <c r="V968" i="17"/>
  <c r="U969" i="17"/>
  <c r="V969" i="17"/>
  <c r="U970" i="17"/>
  <c r="V970" i="17"/>
  <c r="U971" i="17"/>
  <c r="V971" i="17"/>
  <c r="U972" i="17"/>
  <c r="V972" i="17"/>
  <c r="U973" i="17"/>
  <c r="V973" i="17"/>
  <c r="U974" i="17"/>
  <c r="V974" i="17"/>
  <c r="U975" i="17"/>
  <c r="V975" i="17"/>
  <c r="U976" i="17"/>
  <c r="V976" i="17"/>
  <c r="U977" i="17"/>
  <c r="V977" i="17"/>
  <c r="U978" i="17"/>
  <c r="V978" i="17"/>
  <c r="U979" i="17"/>
  <c r="V979" i="17"/>
  <c r="U980" i="17"/>
  <c r="V980" i="17"/>
  <c r="U981" i="17"/>
  <c r="V981" i="17"/>
  <c r="U982" i="17"/>
  <c r="V982" i="17"/>
  <c r="U983" i="17"/>
  <c r="V983" i="17"/>
  <c r="U984" i="17"/>
  <c r="V984" i="17"/>
  <c r="U985" i="17"/>
  <c r="V985" i="17"/>
  <c r="U986" i="17"/>
  <c r="V986" i="17"/>
  <c r="U987" i="17"/>
  <c r="V987" i="17"/>
  <c r="U988" i="17"/>
  <c r="V988" i="17"/>
  <c r="U989" i="17"/>
  <c r="V989" i="17"/>
  <c r="U990" i="17"/>
  <c r="V990" i="17"/>
  <c r="U991" i="17"/>
  <c r="V991" i="17"/>
  <c r="U992" i="17"/>
  <c r="V992" i="17"/>
  <c r="U993" i="17"/>
  <c r="V993" i="17"/>
  <c r="U994" i="17"/>
  <c r="V994" i="17"/>
  <c r="U995" i="17"/>
  <c r="V995" i="17"/>
  <c r="U996" i="17"/>
  <c r="V996" i="17"/>
  <c r="U997" i="17"/>
  <c r="V997" i="17"/>
  <c r="U998" i="17"/>
  <c r="V998" i="17"/>
  <c r="U999" i="17"/>
  <c r="V999" i="17"/>
  <c r="U1000" i="17"/>
  <c r="V1000" i="17"/>
  <c r="U1001" i="17"/>
  <c r="V1001" i="17"/>
  <c r="U1002" i="17"/>
  <c r="V1002" i="17"/>
  <c r="U1003" i="17"/>
  <c r="V1003" i="17"/>
  <c r="U1004" i="17"/>
  <c r="V1004" i="17"/>
  <c r="U1005" i="17"/>
  <c r="V1005" i="17"/>
  <c r="U1006" i="17"/>
  <c r="V1006" i="17"/>
  <c r="U1007" i="17"/>
  <c r="V1007" i="17"/>
  <c r="U1008" i="17"/>
  <c r="V1008" i="17"/>
  <c r="U1009" i="17"/>
  <c r="V1009" i="17"/>
  <c r="U1010" i="17"/>
  <c r="V1010" i="17"/>
  <c r="U1011" i="17"/>
  <c r="V1011" i="17"/>
  <c r="U1012" i="17"/>
  <c r="V1012" i="17"/>
  <c r="U1013" i="17"/>
  <c r="V1013" i="17"/>
  <c r="U1014" i="17"/>
  <c r="V1014" i="17"/>
  <c r="U1015" i="17"/>
  <c r="V1015" i="17"/>
  <c r="U1016" i="17"/>
  <c r="V1016" i="17"/>
  <c r="U1017" i="17"/>
  <c r="V1017" i="17"/>
  <c r="U1018" i="17"/>
  <c r="V1018" i="17"/>
  <c r="U1019" i="17"/>
  <c r="V1019" i="17"/>
  <c r="U1020" i="17"/>
  <c r="V1020" i="17"/>
  <c r="U1021" i="17"/>
  <c r="V1021" i="17"/>
  <c r="U1022" i="17"/>
  <c r="V1022" i="17"/>
  <c r="U1023" i="17"/>
  <c r="V1023" i="17"/>
  <c r="U1024" i="17"/>
  <c r="V1024" i="17"/>
  <c r="U1025" i="17"/>
  <c r="V1025" i="17"/>
  <c r="U1026" i="17"/>
  <c r="V1026" i="17"/>
  <c r="U1027" i="17"/>
  <c r="V1027" i="17"/>
  <c r="U1028" i="17"/>
  <c r="V1028" i="17"/>
  <c r="U1029" i="17"/>
  <c r="V1029" i="17"/>
  <c r="U1030" i="17"/>
  <c r="V1030" i="17"/>
  <c r="U1031" i="17"/>
  <c r="V1031" i="17"/>
  <c r="U1032" i="17"/>
  <c r="V1032" i="17"/>
  <c r="U1033" i="17"/>
  <c r="V1033" i="17"/>
  <c r="U1034" i="17"/>
  <c r="V1034" i="17"/>
  <c r="U1035" i="17"/>
  <c r="V1035" i="17"/>
  <c r="U1036" i="17"/>
  <c r="V1036" i="17"/>
  <c r="U1037" i="17"/>
  <c r="V1037" i="17"/>
  <c r="U1038" i="17"/>
  <c r="V1038" i="17"/>
  <c r="U1039" i="17"/>
  <c r="V1039" i="17"/>
  <c r="U1040" i="17"/>
  <c r="V1040" i="17"/>
  <c r="U1041" i="17"/>
  <c r="V1041" i="17"/>
  <c r="U1042" i="17"/>
  <c r="V1042" i="17"/>
  <c r="U1043" i="17"/>
  <c r="V1043" i="17"/>
  <c r="U1044" i="17"/>
  <c r="V1044" i="17"/>
  <c r="U1045" i="17"/>
  <c r="V1045" i="17"/>
  <c r="U1046" i="17"/>
  <c r="V1046" i="17"/>
  <c r="U1047" i="17"/>
  <c r="V1047" i="17"/>
  <c r="U1048" i="17"/>
  <c r="V1048" i="17"/>
  <c r="U1049" i="17"/>
  <c r="V1049" i="17"/>
  <c r="U1050" i="17"/>
  <c r="V1050" i="17"/>
  <c r="U1051" i="17"/>
  <c r="V1051" i="17"/>
  <c r="U1052" i="17"/>
  <c r="V1052" i="17"/>
  <c r="U1053" i="17"/>
  <c r="V1053" i="17"/>
  <c r="U1054" i="17"/>
  <c r="V1054" i="17"/>
  <c r="U1055" i="17"/>
  <c r="V1055" i="17"/>
  <c r="U1056" i="17"/>
  <c r="V1056" i="17"/>
  <c r="U1057" i="17"/>
  <c r="V1057" i="17"/>
  <c r="U1058" i="17"/>
  <c r="V1058" i="17"/>
  <c r="U1059" i="17"/>
  <c r="V1059" i="17"/>
  <c r="U1060" i="17"/>
  <c r="V1060" i="17"/>
  <c r="U1061" i="17"/>
  <c r="V1061" i="17"/>
  <c r="U1062" i="17"/>
  <c r="V1062" i="17"/>
  <c r="U1063" i="17"/>
  <c r="V1063" i="17"/>
  <c r="U1064" i="17"/>
  <c r="V1064" i="17"/>
  <c r="U1065" i="17"/>
  <c r="V1065" i="17"/>
  <c r="U6" i="17"/>
  <c r="V6" i="17"/>
  <c r="U7" i="17"/>
  <c r="V7" i="17"/>
  <c r="U8" i="17"/>
  <c r="V8" i="17"/>
  <c r="U9" i="17"/>
  <c r="V9" i="17"/>
  <c r="U10" i="17"/>
  <c r="V10" i="17"/>
  <c r="U11" i="17"/>
  <c r="V11" i="17"/>
  <c r="U12" i="17"/>
  <c r="V12" i="17"/>
  <c r="U13" i="17"/>
  <c r="V13" i="17"/>
  <c r="U14" i="17"/>
  <c r="V14" i="17"/>
  <c r="U15" i="17"/>
  <c r="V15" i="17"/>
  <c r="U16" i="17"/>
  <c r="V16" i="17"/>
  <c r="U17" i="17"/>
  <c r="V17" i="17"/>
  <c r="U18" i="17"/>
  <c r="V18" i="17"/>
  <c r="U19" i="17"/>
  <c r="V19" i="17"/>
  <c r="U20" i="17"/>
  <c r="V20" i="17"/>
  <c r="U21" i="17"/>
  <c r="V21" i="17"/>
  <c r="U22" i="17"/>
  <c r="V22" i="17"/>
  <c r="U23" i="17"/>
  <c r="V23" i="17"/>
  <c r="U24" i="17"/>
  <c r="V24" i="17"/>
  <c r="U25" i="17"/>
  <c r="V25" i="17"/>
  <c r="U26" i="17"/>
  <c r="V26" i="17"/>
  <c r="U27" i="17"/>
  <c r="V27" i="17"/>
  <c r="U28" i="17"/>
  <c r="V28" i="17"/>
  <c r="U29" i="17"/>
  <c r="V29" i="17"/>
  <c r="U30" i="17"/>
  <c r="V30" i="17"/>
  <c r="U31" i="17"/>
  <c r="V31" i="17"/>
  <c r="U32" i="17"/>
  <c r="V32" i="17"/>
  <c r="U33" i="17"/>
  <c r="V33" i="17"/>
  <c r="U34" i="17"/>
  <c r="V34" i="17"/>
  <c r="U35" i="17"/>
  <c r="V35" i="17"/>
  <c r="U36" i="17"/>
  <c r="V36" i="17"/>
  <c r="U37" i="17"/>
  <c r="V37" i="17"/>
  <c r="U38" i="17"/>
  <c r="V38" i="17"/>
  <c r="U39" i="17"/>
  <c r="V39" i="17"/>
  <c r="U40" i="17"/>
  <c r="V40" i="17"/>
  <c r="U41" i="17"/>
  <c r="V41" i="17"/>
  <c r="U42" i="17"/>
  <c r="V42" i="17"/>
  <c r="U43" i="17"/>
  <c r="V43" i="17"/>
  <c r="U44" i="17"/>
  <c r="V44" i="17"/>
  <c r="U45" i="17"/>
  <c r="V45" i="17"/>
  <c r="U46" i="17"/>
  <c r="V46" i="17"/>
  <c r="U47" i="17"/>
  <c r="V47" i="17"/>
  <c r="U48" i="17"/>
  <c r="V48" i="17"/>
  <c r="U49" i="17"/>
  <c r="V49" i="17"/>
  <c r="U50" i="17"/>
  <c r="V50" i="17"/>
  <c r="U51" i="17"/>
  <c r="V51" i="17"/>
  <c r="U52" i="17"/>
  <c r="V52" i="17"/>
  <c r="U53" i="17"/>
  <c r="V53" i="17"/>
  <c r="U54" i="17"/>
  <c r="V54" i="17"/>
  <c r="U55" i="17"/>
  <c r="V55" i="17"/>
  <c r="U56" i="17"/>
  <c r="V56" i="17"/>
  <c r="U57" i="17"/>
  <c r="V57" i="17"/>
  <c r="U58" i="17"/>
  <c r="V58" i="17"/>
  <c r="U59" i="17"/>
  <c r="V59" i="17"/>
  <c r="U60" i="17"/>
  <c r="V60" i="17"/>
  <c r="U61" i="17"/>
  <c r="V61" i="17"/>
  <c r="U62" i="17"/>
  <c r="V62" i="17"/>
  <c r="U63" i="17"/>
  <c r="V63" i="17"/>
  <c r="U64" i="17"/>
  <c r="V64" i="17"/>
  <c r="U65" i="17"/>
  <c r="V65" i="17"/>
  <c r="U66" i="17"/>
  <c r="V66" i="17"/>
  <c r="U67" i="17"/>
  <c r="V67" i="17"/>
  <c r="U68" i="17"/>
  <c r="V68" i="17"/>
  <c r="U69" i="17"/>
  <c r="V69" i="17"/>
  <c r="U70" i="17"/>
  <c r="V70" i="17"/>
  <c r="U71" i="17"/>
  <c r="V71" i="17"/>
  <c r="U72" i="17"/>
  <c r="V72" i="17"/>
  <c r="U73" i="17"/>
  <c r="V73" i="17"/>
  <c r="U74" i="17"/>
  <c r="V74" i="17"/>
  <c r="U75" i="17"/>
  <c r="V75" i="17"/>
  <c r="U76" i="17"/>
  <c r="V76" i="17"/>
  <c r="U77" i="17"/>
  <c r="V77" i="17"/>
  <c r="U78" i="17"/>
  <c r="V78" i="17"/>
  <c r="U79" i="17"/>
  <c r="V79" i="17"/>
  <c r="U80" i="17"/>
  <c r="V80" i="17"/>
  <c r="U81" i="17"/>
  <c r="V81" i="17"/>
  <c r="U82" i="17"/>
  <c r="V82" i="17"/>
  <c r="U83" i="17"/>
  <c r="V83" i="17"/>
  <c r="U84" i="17"/>
  <c r="V84" i="17"/>
  <c r="U85" i="17"/>
  <c r="V85" i="17"/>
  <c r="U86" i="17"/>
  <c r="V86" i="17"/>
  <c r="U87" i="17"/>
  <c r="V87" i="17"/>
  <c r="U88" i="17"/>
  <c r="V88" i="17"/>
  <c r="U89" i="17"/>
  <c r="V89" i="17"/>
  <c r="U90" i="17"/>
  <c r="V90" i="17"/>
  <c r="U91" i="17"/>
  <c r="V91" i="17"/>
  <c r="U92" i="17"/>
  <c r="V92" i="17"/>
  <c r="U93" i="17"/>
  <c r="V93" i="17"/>
  <c r="U94" i="17"/>
  <c r="V94" i="17"/>
  <c r="U95" i="17"/>
  <c r="V95" i="17"/>
  <c r="U96" i="17"/>
  <c r="V96" i="17"/>
  <c r="U97" i="17"/>
  <c r="V97" i="17"/>
  <c r="U98" i="17"/>
  <c r="V98" i="17"/>
  <c r="U99" i="17"/>
  <c r="V99" i="17"/>
  <c r="U100" i="17"/>
  <c r="V100" i="17"/>
  <c r="U101" i="17"/>
  <c r="V101" i="17"/>
  <c r="U102" i="17"/>
  <c r="V102" i="17"/>
  <c r="U103" i="17"/>
  <c r="V103" i="17"/>
  <c r="U104" i="17"/>
  <c r="V104" i="17"/>
  <c r="U105" i="17"/>
  <c r="V105" i="17"/>
  <c r="U106" i="17"/>
  <c r="V106" i="17"/>
  <c r="U107" i="17"/>
  <c r="V107" i="17"/>
  <c r="U108" i="17"/>
  <c r="V108" i="17"/>
  <c r="U109" i="17"/>
  <c r="V109" i="17"/>
  <c r="U110" i="17"/>
  <c r="V110" i="17"/>
  <c r="U111" i="17"/>
  <c r="V111" i="17"/>
  <c r="U112" i="17"/>
  <c r="V112" i="17"/>
  <c r="U113" i="17"/>
  <c r="V113" i="17"/>
  <c r="U114" i="17"/>
  <c r="V114" i="17"/>
  <c r="U115" i="17"/>
  <c r="V115" i="17"/>
  <c r="U116" i="17"/>
  <c r="V116" i="17"/>
  <c r="U117" i="17"/>
  <c r="V117" i="17"/>
  <c r="U118" i="17"/>
  <c r="V118" i="17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U130" i="17"/>
  <c r="V130" i="17"/>
  <c r="U131" i="17"/>
  <c r="V131" i="17"/>
  <c r="U132" i="17"/>
  <c r="V132" i="17"/>
  <c r="U133" i="17"/>
  <c r="V133" i="17"/>
  <c r="U134" i="17"/>
  <c r="V134" i="17"/>
  <c r="U135" i="17"/>
  <c r="V135" i="17"/>
  <c r="U136" i="17"/>
  <c r="V136" i="17"/>
  <c r="U137" i="17"/>
  <c r="V137" i="17"/>
  <c r="U138" i="17"/>
  <c r="V138" i="17"/>
  <c r="U139" i="17"/>
  <c r="V139" i="17"/>
  <c r="U140" i="17"/>
  <c r="V140" i="17"/>
  <c r="U141" i="17"/>
  <c r="V141" i="17"/>
  <c r="U142" i="17"/>
  <c r="V142" i="17"/>
  <c r="U143" i="17"/>
  <c r="V143" i="17"/>
  <c r="U144" i="17"/>
  <c r="V144" i="17"/>
  <c r="U145" i="17"/>
  <c r="V145" i="17"/>
  <c r="U146" i="17"/>
  <c r="V146" i="17"/>
  <c r="U147" i="17"/>
  <c r="V147" i="17"/>
  <c r="U148" i="17"/>
  <c r="V148" i="17"/>
  <c r="U149" i="17"/>
  <c r="V149" i="17"/>
  <c r="U150" i="17"/>
  <c r="V150" i="17"/>
  <c r="U151" i="17"/>
  <c r="V151" i="17"/>
  <c r="U152" i="17"/>
  <c r="V152" i="17"/>
  <c r="U153" i="17"/>
  <c r="V153" i="17"/>
  <c r="U154" i="17"/>
  <c r="V154" i="17"/>
  <c r="U155" i="17"/>
  <c r="V155" i="17"/>
  <c r="U156" i="17"/>
  <c r="V156" i="17"/>
  <c r="U157" i="17"/>
  <c r="V157" i="17"/>
  <c r="U158" i="17"/>
  <c r="V158" i="17"/>
  <c r="U159" i="17"/>
  <c r="V159" i="17"/>
  <c r="U160" i="17"/>
  <c r="V160" i="17"/>
  <c r="U161" i="17"/>
  <c r="V161" i="17"/>
  <c r="U162" i="17"/>
  <c r="V162" i="17"/>
  <c r="U163" i="17"/>
  <c r="V163" i="17"/>
  <c r="U164" i="17"/>
  <c r="V164" i="17"/>
  <c r="U165" i="17"/>
  <c r="V165" i="17"/>
  <c r="U166" i="17"/>
  <c r="V166" i="17"/>
  <c r="U167" i="17"/>
  <c r="V167" i="17"/>
  <c r="U168" i="17"/>
  <c r="V168" i="17"/>
  <c r="U169" i="17"/>
  <c r="V169" i="17"/>
  <c r="U170" i="17"/>
  <c r="V170" i="17"/>
  <c r="U171" i="17"/>
  <c r="V171" i="17"/>
  <c r="U172" i="17"/>
  <c r="V172" i="17"/>
  <c r="U173" i="17"/>
  <c r="V173" i="17"/>
  <c r="U174" i="17"/>
  <c r="V174" i="17"/>
  <c r="U175" i="17"/>
  <c r="V175" i="17"/>
  <c r="U176" i="17"/>
  <c r="V176" i="17"/>
  <c r="U177" i="17"/>
  <c r="V177" i="17"/>
  <c r="U178" i="17"/>
  <c r="V178" i="17"/>
  <c r="U179" i="17"/>
  <c r="V179" i="17"/>
  <c r="U180" i="17"/>
  <c r="V180" i="17"/>
  <c r="U181" i="17"/>
  <c r="V181" i="17"/>
  <c r="U182" i="17"/>
  <c r="V182" i="17"/>
  <c r="U183" i="17"/>
  <c r="V183" i="17"/>
  <c r="U184" i="17"/>
  <c r="V184" i="17"/>
  <c r="U185" i="17"/>
  <c r="V185" i="17"/>
  <c r="U186" i="17"/>
  <c r="V186" i="17"/>
  <c r="U187" i="17"/>
  <c r="V187" i="17"/>
  <c r="U188" i="17"/>
  <c r="V188" i="17"/>
  <c r="U189" i="17"/>
  <c r="V189" i="17"/>
  <c r="U190" i="17"/>
  <c r="V190" i="17"/>
  <c r="U191" i="17"/>
  <c r="V191" i="17"/>
  <c r="U192" i="17"/>
  <c r="V192" i="17"/>
  <c r="U193" i="17"/>
  <c r="V193" i="17"/>
  <c r="U194" i="17"/>
  <c r="V194" i="17"/>
  <c r="U195" i="17"/>
  <c r="V195" i="17"/>
  <c r="U196" i="17"/>
  <c r="V196" i="17"/>
  <c r="U197" i="17"/>
  <c r="V197" i="17"/>
  <c r="U198" i="17"/>
  <c r="V198" i="17"/>
  <c r="U199" i="17"/>
  <c r="V199" i="17"/>
  <c r="U200" i="17"/>
  <c r="V200" i="17"/>
  <c r="U201" i="17"/>
  <c r="V201" i="17"/>
  <c r="U202" i="17"/>
  <c r="V202" i="17"/>
  <c r="U203" i="17"/>
  <c r="V203" i="17"/>
  <c r="U204" i="17"/>
  <c r="V204" i="17"/>
  <c r="U205" i="17"/>
  <c r="V205" i="17"/>
  <c r="U206" i="17"/>
  <c r="V206" i="17"/>
  <c r="U207" i="17"/>
  <c r="V207" i="17"/>
  <c r="U208" i="17"/>
  <c r="V208" i="17"/>
  <c r="U209" i="17"/>
  <c r="V209" i="17"/>
  <c r="U210" i="17"/>
  <c r="V210" i="17"/>
  <c r="U211" i="17"/>
  <c r="V211" i="17"/>
  <c r="U212" i="17"/>
  <c r="V212" i="17"/>
  <c r="U213" i="17"/>
  <c r="V213" i="17"/>
  <c r="U214" i="17"/>
  <c r="V214" i="17"/>
  <c r="U215" i="17"/>
  <c r="V215" i="17"/>
  <c r="U216" i="17"/>
  <c r="V216" i="17"/>
  <c r="U217" i="17"/>
  <c r="V217" i="17"/>
  <c r="U218" i="17"/>
  <c r="V218" i="17"/>
  <c r="U219" i="17"/>
  <c r="V219" i="17"/>
  <c r="U220" i="17"/>
  <c r="V220" i="17"/>
  <c r="U221" i="17"/>
  <c r="V221" i="17"/>
  <c r="U222" i="17"/>
  <c r="V222" i="17"/>
  <c r="U223" i="17"/>
  <c r="V223" i="17"/>
  <c r="U224" i="17"/>
  <c r="V224" i="17"/>
  <c r="U225" i="17"/>
  <c r="V225" i="17"/>
  <c r="U226" i="17"/>
  <c r="V226" i="17"/>
  <c r="U227" i="17"/>
  <c r="V227" i="17"/>
  <c r="U228" i="17"/>
  <c r="V228" i="17"/>
  <c r="U229" i="17"/>
  <c r="V229" i="17"/>
  <c r="U230" i="17"/>
  <c r="V230" i="17"/>
  <c r="U231" i="17"/>
  <c r="V231" i="17"/>
  <c r="U232" i="17"/>
  <c r="V232" i="17"/>
  <c r="U233" i="17"/>
  <c r="V233" i="17"/>
  <c r="U234" i="17"/>
  <c r="V234" i="17"/>
  <c r="U235" i="17"/>
  <c r="V235" i="17"/>
  <c r="U236" i="17"/>
  <c r="V236" i="17"/>
  <c r="U237" i="17"/>
  <c r="V237" i="17"/>
  <c r="U238" i="17"/>
  <c r="V238" i="17"/>
  <c r="U239" i="17"/>
  <c r="V239" i="17"/>
  <c r="U240" i="17"/>
  <c r="V240" i="17"/>
  <c r="U241" i="17"/>
  <c r="V241" i="17"/>
  <c r="U242" i="17"/>
  <c r="V242" i="17"/>
  <c r="U243" i="17"/>
  <c r="V243" i="17"/>
  <c r="U244" i="17"/>
  <c r="V244" i="17"/>
  <c r="U245" i="17"/>
  <c r="V245" i="17"/>
  <c r="U246" i="17"/>
  <c r="V246" i="17"/>
  <c r="U247" i="17"/>
  <c r="V247" i="17"/>
  <c r="U248" i="17"/>
  <c r="V248" i="17"/>
  <c r="U249" i="17"/>
  <c r="V249" i="17"/>
  <c r="U250" i="17"/>
  <c r="V250" i="17"/>
  <c r="U251" i="17"/>
  <c r="V251" i="17"/>
  <c r="U252" i="17"/>
  <c r="V252" i="17"/>
  <c r="U253" i="17"/>
  <c r="V253" i="17"/>
  <c r="U254" i="17"/>
  <c r="V254" i="17"/>
  <c r="U255" i="17"/>
  <c r="V255" i="17"/>
  <c r="U256" i="17"/>
  <c r="V256" i="17"/>
  <c r="U257" i="17"/>
  <c r="V257" i="17"/>
  <c r="U258" i="17"/>
  <c r="V258" i="17"/>
  <c r="U259" i="17"/>
  <c r="V259" i="17"/>
  <c r="U260" i="17"/>
  <c r="V260" i="17"/>
  <c r="U261" i="17"/>
  <c r="V261" i="17"/>
  <c r="U262" i="17"/>
  <c r="V262" i="17"/>
  <c r="U263" i="17"/>
  <c r="V263" i="17"/>
  <c r="U264" i="17"/>
  <c r="V264" i="17"/>
  <c r="U265" i="17"/>
  <c r="V265" i="17"/>
  <c r="U266" i="17"/>
  <c r="V266" i="17"/>
  <c r="U267" i="17"/>
  <c r="V267" i="17"/>
  <c r="U268" i="17"/>
  <c r="V268" i="17"/>
  <c r="U269" i="17"/>
  <c r="V269" i="17"/>
  <c r="U270" i="17"/>
  <c r="V270" i="17"/>
  <c r="U271" i="17"/>
  <c r="V271" i="17"/>
  <c r="U272" i="17"/>
  <c r="V272" i="17"/>
  <c r="U273" i="17"/>
  <c r="V273" i="17"/>
  <c r="U274" i="17"/>
  <c r="V274" i="17"/>
  <c r="U275" i="17"/>
  <c r="V275" i="17"/>
  <c r="U276" i="17"/>
  <c r="V276" i="17"/>
  <c r="U277" i="17"/>
  <c r="V277" i="17"/>
  <c r="U278" i="17"/>
  <c r="V278" i="17"/>
  <c r="U279" i="17"/>
  <c r="V279" i="17"/>
  <c r="U280" i="17"/>
  <c r="V280" i="17"/>
  <c r="U281" i="17"/>
  <c r="V281" i="17"/>
  <c r="U282" i="17"/>
  <c r="V282" i="17"/>
  <c r="U283" i="17"/>
  <c r="V283" i="17"/>
  <c r="U284" i="17"/>
  <c r="V284" i="17"/>
  <c r="U285" i="17"/>
  <c r="V285" i="17"/>
  <c r="U286" i="17"/>
  <c r="V286" i="17"/>
  <c r="U287" i="17"/>
  <c r="V287" i="17"/>
  <c r="U288" i="17"/>
  <c r="V288" i="17"/>
  <c r="U289" i="17"/>
  <c r="V289" i="17"/>
  <c r="U290" i="17"/>
  <c r="V290" i="17"/>
  <c r="U291" i="17"/>
  <c r="V291" i="17"/>
  <c r="U292" i="17"/>
  <c r="V292" i="17"/>
  <c r="U293" i="17"/>
  <c r="V293" i="17"/>
  <c r="U294" i="17"/>
  <c r="V294" i="17"/>
  <c r="U295" i="17"/>
  <c r="V295" i="17"/>
  <c r="U296" i="17"/>
  <c r="V296" i="17"/>
  <c r="U297" i="17"/>
  <c r="V297" i="17"/>
  <c r="U298" i="17"/>
  <c r="V298" i="17"/>
  <c r="U299" i="17"/>
  <c r="V299" i="17"/>
  <c r="U300" i="17"/>
  <c r="V300" i="17"/>
  <c r="U301" i="17"/>
  <c r="V301" i="17"/>
  <c r="U302" i="17"/>
  <c r="V302" i="17"/>
  <c r="U303" i="17"/>
  <c r="V303" i="17"/>
  <c r="U304" i="17"/>
  <c r="V304" i="17"/>
  <c r="U305" i="17"/>
  <c r="V305" i="17"/>
  <c r="U306" i="17"/>
  <c r="V306" i="17"/>
  <c r="U307" i="17"/>
  <c r="V307" i="17"/>
  <c r="U308" i="17"/>
  <c r="V308" i="17"/>
  <c r="U309" i="17"/>
  <c r="V309" i="17"/>
  <c r="U310" i="17"/>
  <c r="V310" i="17"/>
  <c r="U311" i="17"/>
  <c r="V311" i="17"/>
  <c r="U312" i="17"/>
  <c r="V312" i="17"/>
  <c r="U313" i="17"/>
  <c r="V313" i="17"/>
  <c r="U314" i="17"/>
  <c r="V314" i="17"/>
  <c r="U315" i="17"/>
  <c r="V315" i="17"/>
  <c r="U316" i="17"/>
  <c r="V316" i="17"/>
  <c r="U317" i="17"/>
  <c r="V317" i="17"/>
  <c r="U318" i="17"/>
  <c r="V318" i="17"/>
  <c r="U319" i="17"/>
  <c r="V319" i="17"/>
  <c r="U320" i="17"/>
  <c r="V320" i="17"/>
  <c r="U321" i="17"/>
  <c r="V321" i="17"/>
  <c r="U322" i="17"/>
  <c r="V322" i="17"/>
  <c r="U323" i="17"/>
  <c r="V323" i="17"/>
  <c r="U324" i="17"/>
  <c r="V324" i="17"/>
  <c r="U325" i="17"/>
  <c r="V325" i="17"/>
  <c r="U326" i="17"/>
  <c r="V326" i="17"/>
  <c r="U327" i="17"/>
  <c r="V327" i="17"/>
  <c r="U328" i="17"/>
  <c r="V328" i="17"/>
  <c r="U329" i="17"/>
  <c r="V329" i="17"/>
  <c r="U330" i="17"/>
  <c r="V330" i="17"/>
  <c r="U331" i="17"/>
  <c r="V331" i="17"/>
  <c r="U332" i="17"/>
  <c r="V332" i="17"/>
  <c r="U333" i="17"/>
  <c r="V333" i="17"/>
  <c r="U334" i="17"/>
  <c r="V334" i="17"/>
  <c r="U335" i="17"/>
  <c r="V335" i="17"/>
  <c r="U336" i="17"/>
  <c r="V336" i="17"/>
  <c r="U337" i="17"/>
  <c r="V337" i="17"/>
  <c r="U338" i="17"/>
  <c r="V338" i="17"/>
  <c r="U339" i="17"/>
  <c r="V339" i="17"/>
  <c r="U340" i="17"/>
  <c r="V340" i="17"/>
  <c r="U341" i="17"/>
  <c r="V341" i="17"/>
  <c r="U342" i="17"/>
  <c r="V342" i="17"/>
  <c r="U343" i="17"/>
  <c r="V343" i="17"/>
  <c r="U344" i="17"/>
  <c r="V344" i="17"/>
  <c r="U345" i="17"/>
  <c r="V345" i="17"/>
  <c r="U346" i="17"/>
  <c r="V346" i="17"/>
  <c r="U347" i="17"/>
  <c r="V347" i="17"/>
  <c r="U348" i="17"/>
  <c r="V348" i="17"/>
  <c r="U349" i="17"/>
  <c r="V349" i="17"/>
  <c r="U350" i="17"/>
  <c r="V350" i="17"/>
  <c r="U351" i="17"/>
  <c r="V351" i="17"/>
  <c r="U352" i="17"/>
  <c r="V352" i="17"/>
  <c r="U353" i="17"/>
  <c r="V353" i="17"/>
  <c r="U354" i="17"/>
  <c r="V354" i="17"/>
  <c r="U355" i="17"/>
  <c r="V355" i="17"/>
  <c r="U356" i="17"/>
  <c r="V356" i="17"/>
  <c r="U357" i="17"/>
  <c r="V357" i="17"/>
  <c r="U358" i="17"/>
  <c r="V358" i="17"/>
  <c r="U359" i="17"/>
  <c r="V359" i="17"/>
  <c r="U360" i="17"/>
  <c r="V360" i="17"/>
  <c r="U361" i="17"/>
  <c r="V361" i="17"/>
  <c r="U362" i="17"/>
  <c r="V362" i="17"/>
  <c r="U363" i="17"/>
  <c r="V363" i="17"/>
  <c r="U364" i="17"/>
  <c r="V364" i="17"/>
  <c r="U365" i="17"/>
  <c r="V365" i="17"/>
  <c r="U366" i="17"/>
  <c r="V366" i="17"/>
  <c r="U367" i="17"/>
  <c r="V367" i="17"/>
  <c r="U368" i="17"/>
  <c r="V368" i="17"/>
  <c r="U369" i="17"/>
  <c r="V369" i="17"/>
  <c r="U370" i="17"/>
  <c r="V370" i="17"/>
  <c r="U371" i="17"/>
  <c r="V371" i="17"/>
  <c r="U372" i="17"/>
  <c r="V372" i="17"/>
  <c r="U373" i="17"/>
  <c r="V373" i="17"/>
  <c r="U374" i="17"/>
  <c r="V374" i="17"/>
  <c r="U375" i="17"/>
  <c r="V375" i="17"/>
  <c r="U376" i="17"/>
  <c r="V376" i="17"/>
  <c r="U377" i="17"/>
  <c r="V377" i="17"/>
  <c r="U378" i="17"/>
  <c r="V378" i="17"/>
  <c r="U379" i="17"/>
  <c r="V379" i="17"/>
  <c r="U380" i="17"/>
  <c r="V380" i="17"/>
  <c r="U381" i="17"/>
  <c r="V381" i="17"/>
  <c r="U382" i="17"/>
  <c r="V382" i="17"/>
  <c r="U383" i="17"/>
  <c r="V383" i="17"/>
  <c r="U384" i="17"/>
  <c r="V384" i="17"/>
  <c r="U385" i="17"/>
  <c r="V385" i="17"/>
  <c r="U386" i="17"/>
  <c r="V386" i="17"/>
  <c r="U387" i="17"/>
  <c r="V387" i="17"/>
  <c r="U388" i="17"/>
  <c r="V388" i="17"/>
  <c r="U389" i="17"/>
  <c r="V389" i="17"/>
  <c r="U390" i="17"/>
  <c r="V390" i="17"/>
  <c r="U391" i="17"/>
  <c r="V391" i="17"/>
  <c r="U392" i="17"/>
  <c r="V392" i="17"/>
  <c r="U393" i="17"/>
  <c r="V393" i="17"/>
  <c r="U394" i="17"/>
  <c r="V394" i="17"/>
  <c r="U395" i="17"/>
  <c r="V395" i="17"/>
  <c r="U396" i="17"/>
  <c r="V396" i="17"/>
  <c r="U397" i="17"/>
  <c r="V397" i="17"/>
  <c r="U398" i="17"/>
  <c r="V398" i="17"/>
  <c r="U399" i="17"/>
  <c r="V399" i="17"/>
  <c r="U400" i="17"/>
  <c r="V400" i="17"/>
  <c r="U401" i="17"/>
  <c r="V401" i="17"/>
  <c r="U402" i="17"/>
  <c r="V402" i="17"/>
  <c r="U403" i="17"/>
  <c r="V403" i="17"/>
  <c r="U404" i="17"/>
  <c r="V404" i="17"/>
  <c r="U405" i="17"/>
  <c r="V405" i="17"/>
  <c r="U406" i="17"/>
  <c r="V406" i="17"/>
  <c r="U407" i="17"/>
  <c r="V407" i="17"/>
  <c r="U408" i="17"/>
  <c r="V408" i="17"/>
  <c r="U409" i="17"/>
  <c r="V409" i="17"/>
  <c r="U410" i="17"/>
  <c r="V410" i="17"/>
  <c r="U411" i="17"/>
  <c r="V411" i="17"/>
  <c r="U412" i="17"/>
  <c r="V412" i="17"/>
  <c r="U413" i="17"/>
  <c r="V413" i="17"/>
  <c r="U414" i="17"/>
  <c r="V414" i="17"/>
  <c r="U415" i="17"/>
  <c r="V415" i="17"/>
  <c r="U416" i="17"/>
  <c r="V416" i="17"/>
  <c r="U417" i="17"/>
  <c r="V417" i="17"/>
  <c r="U418" i="17"/>
  <c r="V418" i="17"/>
  <c r="U419" i="17"/>
  <c r="V419" i="17"/>
  <c r="U420" i="17"/>
  <c r="V420" i="17"/>
  <c r="U421" i="17"/>
  <c r="V421" i="17"/>
  <c r="U422" i="17"/>
  <c r="V422" i="17"/>
  <c r="U423" i="17"/>
  <c r="V423" i="17"/>
  <c r="U424" i="17"/>
  <c r="V424" i="17"/>
  <c r="U425" i="17"/>
  <c r="V425" i="17"/>
  <c r="U426" i="17"/>
  <c r="V426" i="17"/>
  <c r="U427" i="17"/>
  <c r="V427" i="17"/>
  <c r="U428" i="17"/>
  <c r="V428" i="17"/>
  <c r="U429" i="17"/>
  <c r="V429" i="17"/>
  <c r="U430" i="17"/>
  <c r="V430" i="17"/>
  <c r="U431" i="17"/>
  <c r="V431" i="17"/>
  <c r="U432" i="17"/>
  <c r="V432" i="17"/>
  <c r="U433" i="17"/>
  <c r="V433" i="17"/>
  <c r="U434" i="17"/>
  <c r="V434" i="17"/>
  <c r="U435" i="17"/>
  <c r="V435" i="17"/>
  <c r="U436" i="17"/>
  <c r="V436" i="17"/>
  <c r="U437" i="17"/>
  <c r="V437" i="17"/>
  <c r="U438" i="17"/>
  <c r="V438" i="17"/>
  <c r="U439" i="17"/>
  <c r="V439" i="17"/>
  <c r="U440" i="17"/>
  <c r="V440" i="17"/>
  <c r="U441" i="17"/>
  <c r="V441" i="17"/>
  <c r="U442" i="17"/>
  <c r="V442" i="17"/>
  <c r="U443" i="17"/>
  <c r="V443" i="17"/>
  <c r="U444" i="17"/>
  <c r="V444" i="17"/>
  <c r="U445" i="17"/>
  <c r="V445" i="17"/>
  <c r="U446" i="17"/>
  <c r="V446" i="17"/>
  <c r="U447" i="17"/>
  <c r="V447" i="17"/>
  <c r="U448" i="17"/>
  <c r="V448" i="17"/>
  <c r="U449" i="17"/>
  <c r="V449" i="17"/>
  <c r="U450" i="17"/>
  <c r="V450" i="17"/>
  <c r="U451" i="17"/>
  <c r="V451" i="17"/>
  <c r="U452" i="17"/>
  <c r="V452" i="17"/>
  <c r="U453" i="17"/>
  <c r="V453" i="17"/>
  <c r="U454" i="17"/>
  <c r="V454" i="17"/>
  <c r="U455" i="17"/>
  <c r="V455" i="17"/>
  <c r="U456" i="17"/>
  <c r="V456" i="17"/>
  <c r="U457" i="17"/>
  <c r="V457" i="17"/>
  <c r="U458" i="17"/>
  <c r="V458" i="17"/>
  <c r="U459" i="17"/>
  <c r="V459" i="17"/>
  <c r="U460" i="17"/>
  <c r="V460" i="17"/>
  <c r="U461" i="17"/>
  <c r="V461" i="17"/>
  <c r="U462" i="17"/>
  <c r="V462" i="17"/>
  <c r="U463" i="17"/>
  <c r="V463" i="17"/>
  <c r="U464" i="17"/>
  <c r="V464" i="17"/>
  <c r="U465" i="17"/>
  <c r="V465" i="17"/>
  <c r="U466" i="17"/>
  <c r="V466" i="17"/>
  <c r="U467" i="17"/>
  <c r="V467" i="17"/>
  <c r="U468" i="17"/>
  <c r="V468" i="17"/>
  <c r="U469" i="17"/>
  <c r="V469" i="17"/>
  <c r="U470" i="17"/>
  <c r="V470" i="17"/>
  <c r="U471" i="17"/>
  <c r="V471" i="17"/>
  <c r="U472" i="17"/>
  <c r="V472" i="17"/>
  <c r="U473" i="17"/>
  <c r="V473" i="17"/>
  <c r="U474" i="17"/>
  <c r="V474" i="17"/>
  <c r="U475" i="17"/>
  <c r="V475" i="17"/>
  <c r="U476" i="17"/>
  <c r="V476" i="17"/>
  <c r="U477" i="17"/>
  <c r="V477" i="17"/>
  <c r="U478" i="17"/>
  <c r="V478" i="17"/>
  <c r="U479" i="17"/>
  <c r="V479" i="17"/>
  <c r="U480" i="17"/>
  <c r="V480" i="17"/>
  <c r="U481" i="17"/>
  <c r="V481" i="17"/>
  <c r="U482" i="17"/>
  <c r="V482" i="17"/>
  <c r="U483" i="17"/>
  <c r="V483" i="17"/>
  <c r="U484" i="17"/>
  <c r="V484" i="17"/>
  <c r="U485" i="17"/>
  <c r="V485" i="17"/>
  <c r="U486" i="17"/>
  <c r="V486" i="17"/>
  <c r="U487" i="17"/>
  <c r="V487" i="17"/>
  <c r="U488" i="17"/>
  <c r="V488" i="17"/>
  <c r="U489" i="17"/>
  <c r="V489" i="17"/>
  <c r="U490" i="17"/>
  <c r="V490" i="17"/>
  <c r="U491" i="17"/>
  <c r="V491" i="17"/>
  <c r="U492" i="17"/>
  <c r="V492" i="17"/>
  <c r="U493" i="17"/>
  <c r="V493" i="17"/>
  <c r="U494" i="17"/>
  <c r="V494" i="17"/>
  <c r="U495" i="17"/>
  <c r="V495" i="17"/>
  <c r="U496" i="17"/>
  <c r="V496" i="17"/>
  <c r="U497" i="17"/>
  <c r="V497" i="17"/>
  <c r="U498" i="17"/>
  <c r="V498" i="17"/>
  <c r="U499" i="17"/>
  <c r="V499" i="17"/>
  <c r="U500" i="17"/>
  <c r="V500" i="17"/>
  <c r="U501" i="17"/>
  <c r="V501" i="17"/>
  <c r="U502" i="17"/>
  <c r="V502" i="17"/>
  <c r="U503" i="17"/>
  <c r="V503" i="17"/>
  <c r="U504" i="17"/>
  <c r="V504" i="17"/>
  <c r="U505" i="17"/>
  <c r="V505" i="17"/>
  <c r="U506" i="17"/>
  <c r="V506" i="17"/>
  <c r="U507" i="17"/>
  <c r="V507" i="17"/>
  <c r="U508" i="17"/>
  <c r="V508" i="17"/>
  <c r="U509" i="17"/>
  <c r="V509" i="17"/>
  <c r="U510" i="17"/>
  <c r="V510" i="17"/>
  <c r="U511" i="17"/>
  <c r="V511" i="17"/>
  <c r="U512" i="17"/>
  <c r="V512" i="17"/>
  <c r="U513" i="17"/>
  <c r="V513" i="17"/>
  <c r="U514" i="17"/>
  <c r="V514" i="17"/>
  <c r="U515" i="17"/>
  <c r="V515" i="17"/>
  <c r="U516" i="17"/>
  <c r="V516" i="17"/>
  <c r="U517" i="17"/>
  <c r="V517" i="17"/>
  <c r="U518" i="17"/>
  <c r="V518" i="17"/>
  <c r="U519" i="17"/>
  <c r="V519" i="17"/>
  <c r="U520" i="17"/>
  <c r="V520" i="17"/>
  <c r="U521" i="17"/>
  <c r="V521" i="17"/>
  <c r="U522" i="17"/>
  <c r="V522" i="17"/>
  <c r="U523" i="17"/>
  <c r="V523" i="17"/>
  <c r="U524" i="17"/>
  <c r="V524" i="17"/>
  <c r="U525" i="17"/>
  <c r="V525" i="17"/>
  <c r="U526" i="17"/>
  <c r="V526" i="17"/>
  <c r="U527" i="17"/>
  <c r="V527" i="17"/>
  <c r="U528" i="17"/>
  <c r="V528" i="17"/>
  <c r="U529" i="17"/>
  <c r="V529" i="17"/>
  <c r="U530" i="17"/>
  <c r="V530" i="17"/>
  <c r="U531" i="17"/>
  <c r="V531" i="17"/>
  <c r="U532" i="17"/>
  <c r="V532" i="17"/>
  <c r="U533" i="17"/>
  <c r="V533" i="17"/>
  <c r="U534" i="17"/>
  <c r="V534" i="17"/>
  <c r="U535" i="17"/>
  <c r="V535" i="17"/>
  <c r="U536" i="17"/>
  <c r="V536" i="17"/>
  <c r="U537" i="17"/>
  <c r="V537" i="17"/>
  <c r="U538" i="17"/>
  <c r="V538" i="17"/>
  <c r="U539" i="17"/>
  <c r="V539" i="17"/>
  <c r="U540" i="17"/>
  <c r="V540" i="17"/>
  <c r="U541" i="17"/>
  <c r="V541" i="17"/>
  <c r="U542" i="17"/>
  <c r="V542" i="17"/>
  <c r="U543" i="17"/>
  <c r="V543" i="17"/>
  <c r="U544" i="17"/>
  <c r="V544" i="17"/>
  <c r="U545" i="17"/>
  <c r="V545" i="17"/>
  <c r="U546" i="17"/>
  <c r="V546" i="17"/>
  <c r="U547" i="17"/>
  <c r="V547" i="17"/>
  <c r="U548" i="17"/>
  <c r="V548" i="17"/>
  <c r="U549" i="17"/>
  <c r="V549" i="17"/>
  <c r="U550" i="17"/>
  <c r="V550" i="17"/>
  <c r="U551" i="17"/>
  <c r="V551" i="17"/>
  <c r="U552" i="17"/>
  <c r="V552" i="17"/>
  <c r="U553" i="17"/>
  <c r="V553" i="17"/>
  <c r="U554" i="17"/>
  <c r="V554" i="17"/>
  <c r="U555" i="17"/>
  <c r="V555" i="17"/>
  <c r="U556" i="17"/>
  <c r="V556" i="17"/>
  <c r="U557" i="17"/>
  <c r="V557" i="17"/>
  <c r="U558" i="17"/>
  <c r="V558" i="17"/>
  <c r="U559" i="17"/>
  <c r="V559" i="17"/>
  <c r="U560" i="17"/>
  <c r="V560" i="17"/>
  <c r="U561" i="17"/>
  <c r="V561" i="17"/>
  <c r="U562" i="17"/>
  <c r="V562" i="17"/>
  <c r="U563" i="17"/>
  <c r="V563" i="17"/>
  <c r="U564" i="17"/>
  <c r="V564" i="17"/>
  <c r="U565" i="17"/>
  <c r="V565" i="17"/>
  <c r="U566" i="17"/>
  <c r="V566" i="17"/>
  <c r="U567" i="17"/>
  <c r="V567" i="17"/>
  <c r="U568" i="17"/>
  <c r="V568" i="17"/>
  <c r="U569" i="17"/>
  <c r="V569" i="17"/>
  <c r="U570" i="17"/>
  <c r="V570" i="17"/>
  <c r="U571" i="17"/>
  <c r="V571" i="17"/>
  <c r="U572" i="17"/>
  <c r="V572" i="17"/>
  <c r="U573" i="17"/>
  <c r="V573" i="17"/>
  <c r="U574" i="17"/>
  <c r="V574" i="17"/>
  <c r="U575" i="17"/>
  <c r="V575" i="17"/>
  <c r="U576" i="17"/>
  <c r="V576" i="17"/>
  <c r="U577" i="17"/>
  <c r="V577" i="17"/>
  <c r="U578" i="17"/>
  <c r="V578" i="17"/>
  <c r="U579" i="17"/>
  <c r="V579" i="17"/>
  <c r="U580" i="17"/>
  <c r="V580" i="17"/>
  <c r="U581" i="17"/>
  <c r="V581" i="17"/>
  <c r="U582" i="17"/>
  <c r="V582" i="17"/>
  <c r="U583" i="17"/>
  <c r="V583" i="17"/>
  <c r="U584" i="17"/>
  <c r="V584" i="17"/>
  <c r="U585" i="17"/>
  <c r="V585" i="17"/>
  <c r="U586" i="17"/>
  <c r="V586" i="17"/>
  <c r="U587" i="17"/>
  <c r="V587" i="17"/>
  <c r="U588" i="17"/>
  <c r="V588" i="17"/>
  <c r="U589" i="17"/>
  <c r="V589" i="17"/>
  <c r="U590" i="17"/>
  <c r="V590" i="17"/>
  <c r="U591" i="17"/>
  <c r="V591" i="17"/>
  <c r="U592" i="17"/>
  <c r="V592" i="17"/>
  <c r="U593" i="17"/>
  <c r="V593" i="17"/>
  <c r="U594" i="17"/>
  <c r="V594" i="17"/>
  <c r="U595" i="17"/>
  <c r="V595" i="17"/>
  <c r="U596" i="17"/>
  <c r="V596" i="17"/>
  <c r="U597" i="17"/>
  <c r="V597" i="17"/>
  <c r="U598" i="17"/>
  <c r="V598" i="17"/>
  <c r="U599" i="17"/>
  <c r="V599" i="17"/>
  <c r="U600" i="17"/>
  <c r="V600" i="17"/>
  <c r="U601" i="17"/>
  <c r="V601" i="17"/>
  <c r="U602" i="17"/>
  <c r="V602" i="17"/>
  <c r="U603" i="17"/>
  <c r="V603" i="17"/>
  <c r="U604" i="17"/>
  <c r="V604" i="17"/>
  <c r="U605" i="17"/>
  <c r="V605" i="17"/>
  <c r="U606" i="17"/>
  <c r="V606" i="17"/>
  <c r="U607" i="17"/>
  <c r="V607" i="17"/>
  <c r="U608" i="17"/>
  <c r="V608" i="17"/>
  <c r="U609" i="17"/>
  <c r="V609" i="17"/>
  <c r="U610" i="17"/>
  <c r="V610" i="17"/>
  <c r="U611" i="17"/>
  <c r="V611" i="17"/>
  <c r="U612" i="17"/>
  <c r="V612" i="17"/>
  <c r="U613" i="17"/>
  <c r="V613" i="17"/>
  <c r="U614" i="17"/>
  <c r="V614" i="17"/>
  <c r="U615" i="17"/>
  <c r="V615" i="17"/>
  <c r="U616" i="17"/>
  <c r="V616" i="17"/>
  <c r="U617" i="17"/>
  <c r="V617" i="17"/>
  <c r="U618" i="17"/>
  <c r="V618" i="17"/>
  <c r="U619" i="17"/>
  <c r="V619" i="17"/>
  <c r="U620" i="17"/>
  <c r="V620" i="17"/>
  <c r="U621" i="17"/>
  <c r="V621" i="17"/>
  <c r="U622" i="17"/>
  <c r="V622" i="17"/>
  <c r="U623" i="17"/>
  <c r="V623" i="17"/>
  <c r="U624" i="17"/>
  <c r="V624" i="17"/>
  <c r="U625" i="17"/>
  <c r="V625" i="17"/>
  <c r="U626" i="17"/>
  <c r="V626" i="17"/>
  <c r="U627" i="17"/>
  <c r="V627" i="17"/>
  <c r="U628" i="17"/>
  <c r="V628" i="17"/>
  <c r="U629" i="17"/>
  <c r="V629" i="17"/>
  <c r="U630" i="17"/>
  <c r="V630" i="17"/>
  <c r="U631" i="17"/>
  <c r="V631" i="17"/>
  <c r="U632" i="17"/>
  <c r="V632" i="17"/>
  <c r="U633" i="17"/>
  <c r="V633" i="17"/>
  <c r="U634" i="17"/>
  <c r="V634" i="17"/>
  <c r="U635" i="17"/>
  <c r="V635" i="17"/>
  <c r="U636" i="17"/>
  <c r="V636" i="17"/>
  <c r="U637" i="17"/>
  <c r="V637" i="17"/>
  <c r="U638" i="17"/>
  <c r="V638" i="17"/>
  <c r="U639" i="17"/>
  <c r="V639" i="17"/>
  <c r="P4" i="19"/>
  <c r="Q4" i="19"/>
  <c r="P5" i="19"/>
  <c r="Q5" i="19"/>
  <c r="P6" i="19"/>
  <c r="Q6" i="19"/>
  <c r="P7" i="19"/>
  <c r="Q7" i="19"/>
  <c r="P8" i="19"/>
  <c r="Q8" i="19"/>
  <c r="P9" i="19"/>
  <c r="Q9" i="19"/>
  <c r="P10" i="19"/>
  <c r="Q10" i="19"/>
  <c r="P11" i="19"/>
  <c r="Q11" i="19"/>
  <c r="P12" i="19"/>
  <c r="Q12" i="19"/>
  <c r="P13" i="19"/>
  <c r="Q13" i="19"/>
  <c r="P14" i="19"/>
  <c r="Q14" i="19"/>
  <c r="P15" i="19"/>
  <c r="Q15" i="19"/>
  <c r="P16" i="19"/>
  <c r="Q16" i="19"/>
  <c r="P17" i="19"/>
  <c r="Q17" i="19"/>
  <c r="P18" i="19"/>
  <c r="Q18" i="19"/>
  <c r="P19" i="19"/>
  <c r="Q19" i="19"/>
  <c r="P20" i="19"/>
  <c r="Q20" i="19"/>
  <c r="P21" i="19"/>
  <c r="Q21" i="19"/>
  <c r="P22" i="19"/>
  <c r="Q22" i="19"/>
  <c r="P23" i="19"/>
  <c r="Q23" i="19"/>
  <c r="P24" i="19"/>
  <c r="Q24" i="19"/>
  <c r="P25" i="19"/>
  <c r="Q25" i="19"/>
  <c r="P26" i="19"/>
  <c r="Q26" i="19"/>
  <c r="P27" i="19"/>
  <c r="Q27" i="19"/>
  <c r="P28" i="19"/>
  <c r="Q28" i="19"/>
  <c r="P29" i="19"/>
  <c r="Q29" i="19"/>
  <c r="P30" i="19"/>
  <c r="Q30" i="19"/>
  <c r="P31" i="19"/>
  <c r="Q31" i="19"/>
  <c r="P32" i="19"/>
  <c r="Q32" i="19"/>
  <c r="P33" i="19"/>
  <c r="Q33" i="19"/>
  <c r="P34" i="19"/>
  <c r="Q34" i="19"/>
  <c r="P35" i="19"/>
  <c r="Q35" i="19"/>
  <c r="P36" i="19"/>
  <c r="Q36" i="19"/>
  <c r="P37" i="19"/>
  <c r="Q37" i="19"/>
  <c r="P38" i="19"/>
  <c r="Q38" i="19"/>
  <c r="P39" i="19"/>
  <c r="Q39" i="19"/>
  <c r="P40" i="19"/>
  <c r="Q40" i="19"/>
  <c r="P41" i="19"/>
  <c r="Q41" i="19"/>
  <c r="P42" i="19"/>
  <c r="Q42" i="19"/>
  <c r="P43" i="19"/>
  <c r="Q43" i="19"/>
  <c r="P44" i="19"/>
  <c r="Q44" i="19"/>
  <c r="P45" i="19"/>
  <c r="Q45" i="19"/>
  <c r="P46" i="19"/>
  <c r="Q46" i="19"/>
  <c r="P47" i="19"/>
  <c r="Q47" i="19"/>
  <c r="P48" i="19"/>
  <c r="Q48" i="19"/>
  <c r="P49" i="19"/>
  <c r="Q49" i="19"/>
  <c r="P50" i="19"/>
  <c r="Q50" i="19"/>
  <c r="P51" i="19"/>
  <c r="Q51" i="19"/>
  <c r="P52" i="19"/>
  <c r="Q52" i="19"/>
  <c r="P53" i="19"/>
  <c r="Q53" i="19"/>
  <c r="P54" i="19"/>
  <c r="Q54" i="19"/>
  <c r="P55" i="19"/>
  <c r="Q55" i="19"/>
  <c r="P56" i="19"/>
  <c r="Q56" i="19"/>
  <c r="P57" i="19"/>
  <c r="Q57" i="19"/>
  <c r="P58" i="19"/>
  <c r="Q58" i="19"/>
  <c r="P59" i="19"/>
  <c r="Q59" i="19"/>
  <c r="P60" i="19"/>
  <c r="Q60" i="19"/>
  <c r="P61" i="19"/>
  <c r="Q61" i="19"/>
  <c r="P62" i="19"/>
  <c r="Q62" i="19"/>
  <c r="P63" i="19"/>
  <c r="Q63" i="19"/>
  <c r="P64" i="19"/>
  <c r="Q64" i="19"/>
  <c r="P65" i="19"/>
  <c r="Q65" i="19"/>
  <c r="P66" i="19"/>
  <c r="Q66" i="19"/>
  <c r="P67" i="19"/>
  <c r="Q67" i="19"/>
  <c r="P68" i="19"/>
  <c r="Q68" i="19"/>
  <c r="P69" i="19"/>
  <c r="Q69" i="19"/>
  <c r="P70" i="19"/>
  <c r="Q70" i="19"/>
  <c r="P71" i="19"/>
  <c r="Q71" i="19"/>
  <c r="P72" i="19"/>
  <c r="Q72" i="19"/>
  <c r="P73" i="19"/>
  <c r="Q73" i="19"/>
  <c r="P74" i="19"/>
  <c r="Q74" i="19"/>
  <c r="P75" i="19"/>
  <c r="Q75" i="19"/>
  <c r="P76" i="19"/>
  <c r="Q76" i="19"/>
  <c r="P77" i="19"/>
  <c r="Q77" i="19"/>
  <c r="P78" i="19"/>
  <c r="Q78" i="19"/>
  <c r="P79" i="19"/>
  <c r="Q79" i="19"/>
  <c r="P80" i="19"/>
  <c r="Q80" i="19"/>
  <c r="P81" i="19"/>
  <c r="Q81" i="19"/>
  <c r="P82" i="19"/>
  <c r="Q82" i="19"/>
  <c r="P83" i="19"/>
  <c r="Q83" i="19"/>
  <c r="P84" i="19"/>
  <c r="Q84" i="19"/>
  <c r="P85" i="19"/>
  <c r="Q85" i="19"/>
  <c r="P86" i="19"/>
  <c r="Q86" i="19"/>
  <c r="P87" i="19"/>
  <c r="Q87" i="19"/>
  <c r="P88" i="19"/>
  <c r="Q88" i="19"/>
  <c r="P89" i="19"/>
  <c r="Q89" i="19"/>
  <c r="P90" i="19"/>
  <c r="Q90" i="19"/>
  <c r="P91" i="19"/>
  <c r="Q91" i="19"/>
  <c r="P92" i="19"/>
  <c r="Q92" i="19"/>
  <c r="P93" i="19"/>
  <c r="Q93" i="19"/>
  <c r="P94" i="19"/>
  <c r="Q94" i="19"/>
  <c r="P95" i="19"/>
  <c r="Q95" i="19"/>
  <c r="P96" i="19"/>
  <c r="Q96" i="19"/>
  <c r="P97" i="19"/>
  <c r="Q97" i="19"/>
  <c r="P98" i="19"/>
  <c r="Q98" i="19"/>
  <c r="P99" i="19"/>
  <c r="Q99" i="19"/>
  <c r="P100" i="19"/>
  <c r="Q100" i="19"/>
  <c r="P101" i="19"/>
  <c r="Q101" i="19"/>
  <c r="P102" i="19"/>
  <c r="Q102" i="19"/>
  <c r="P103" i="19"/>
  <c r="Q103" i="19"/>
  <c r="P104" i="19"/>
  <c r="Q104" i="19"/>
  <c r="P105" i="19"/>
  <c r="Q105" i="19"/>
  <c r="P106" i="19"/>
  <c r="Q106" i="19"/>
  <c r="P107" i="19"/>
  <c r="Q107" i="19"/>
  <c r="P108" i="19"/>
  <c r="Q108" i="19"/>
  <c r="P109" i="19"/>
  <c r="Q109" i="19"/>
  <c r="P110" i="19"/>
  <c r="Q110" i="19"/>
  <c r="P111" i="19"/>
  <c r="Q111" i="19"/>
  <c r="P112" i="19"/>
  <c r="Q112" i="19"/>
  <c r="P113" i="19"/>
  <c r="Q113" i="19"/>
  <c r="P114" i="19"/>
  <c r="Q114" i="19"/>
  <c r="P115" i="19"/>
  <c r="Q115" i="19"/>
  <c r="P116" i="19"/>
  <c r="Q116" i="19"/>
  <c r="P117" i="19"/>
  <c r="Q117" i="19"/>
  <c r="P118" i="19"/>
  <c r="Q118" i="19"/>
  <c r="P119" i="19"/>
  <c r="Q119" i="19"/>
  <c r="P120" i="19"/>
  <c r="Q120" i="19"/>
  <c r="P121" i="19"/>
  <c r="Q121" i="19"/>
  <c r="P122" i="19"/>
  <c r="Q122" i="19"/>
  <c r="P123" i="19"/>
  <c r="Q123" i="19"/>
  <c r="P124" i="19"/>
  <c r="Q124" i="19"/>
  <c r="P125" i="19"/>
  <c r="Q125" i="19"/>
  <c r="P126" i="19"/>
  <c r="Q126" i="19"/>
  <c r="P127" i="19"/>
  <c r="Q127" i="19"/>
  <c r="P128" i="19"/>
  <c r="Q128" i="19"/>
  <c r="P129" i="19"/>
  <c r="Q129" i="19"/>
  <c r="P130" i="19"/>
  <c r="Q130" i="19"/>
  <c r="P131" i="19"/>
  <c r="Q131" i="19"/>
  <c r="P132" i="19"/>
  <c r="Q132" i="19"/>
  <c r="P133" i="19"/>
  <c r="Q133" i="19"/>
  <c r="P134" i="19"/>
  <c r="Q134" i="19"/>
  <c r="P135" i="19"/>
  <c r="Q135" i="19"/>
  <c r="P136" i="19"/>
  <c r="Q136" i="19"/>
  <c r="P137" i="19"/>
  <c r="Q137" i="19"/>
  <c r="P138" i="19"/>
  <c r="Q138" i="19"/>
  <c r="P139" i="19"/>
  <c r="Q139" i="19"/>
  <c r="P140" i="19"/>
  <c r="Q140" i="19"/>
  <c r="P141" i="19"/>
  <c r="Q141" i="19"/>
  <c r="P142" i="19"/>
  <c r="Q142" i="19"/>
  <c r="P143" i="19"/>
  <c r="Q143" i="19"/>
  <c r="P144" i="19"/>
  <c r="Q144" i="19"/>
  <c r="P145" i="19"/>
  <c r="Q145" i="19"/>
  <c r="P146" i="19"/>
  <c r="Q146" i="19"/>
  <c r="P147" i="19"/>
  <c r="Q147" i="19"/>
  <c r="P148" i="19"/>
  <c r="Q148" i="19"/>
  <c r="P149" i="19"/>
  <c r="Q149" i="19"/>
  <c r="P150" i="19"/>
  <c r="Q150" i="19"/>
  <c r="P151" i="19"/>
  <c r="Q151" i="19"/>
  <c r="P152" i="19"/>
  <c r="Q152" i="19"/>
  <c r="P153" i="19"/>
  <c r="Q153" i="19"/>
  <c r="P154" i="19"/>
  <c r="Q154" i="19"/>
  <c r="P155" i="19"/>
  <c r="Q155" i="19"/>
  <c r="P156" i="19"/>
  <c r="Q156" i="19"/>
  <c r="P157" i="19"/>
  <c r="Q157" i="19"/>
  <c r="P158" i="19"/>
  <c r="Q158" i="19"/>
  <c r="P159" i="19"/>
  <c r="Q159" i="19"/>
  <c r="P160" i="19"/>
  <c r="Q160" i="19"/>
  <c r="P161" i="19"/>
  <c r="Q161" i="19"/>
  <c r="P162" i="19"/>
  <c r="Q162" i="19"/>
  <c r="P163" i="19"/>
  <c r="Q163" i="19"/>
  <c r="P164" i="19"/>
  <c r="Q164" i="19"/>
  <c r="P165" i="19"/>
  <c r="Q165" i="19"/>
  <c r="P166" i="19"/>
  <c r="Q166" i="19"/>
  <c r="P167" i="19"/>
  <c r="Q167" i="19"/>
  <c r="P168" i="19"/>
  <c r="Q168" i="19"/>
  <c r="P169" i="19"/>
  <c r="Q169" i="19"/>
  <c r="P170" i="19"/>
  <c r="Q170" i="19"/>
  <c r="P171" i="19"/>
  <c r="Q171" i="19"/>
  <c r="P172" i="19"/>
  <c r="Q172" i="19"/>
  <c r="P173" i="19"/>
  <c r="Q173" i="19"/>
  <c r="P174" i="19"/>
  <c r="Q174" i="19"/>
  <c r="P175" i="19"/>
  <c r="Q175" i="19"/>
  <c r="P176" i="19"/>
  <c r="Q176" i="19"/>
  <c r="P177" i="19"/>
  <c r="Q177" i="19"/>
  <c r="P178" i="19"/>
  <c r="Q178" i="19"/>
  <c r="P179" i="19"/>
  <c r="Q179" i="19"/>
  <c r="P180" i="19"/>
  <c r="Q180" i="19"/>
  <c r="P181" i="19"/>
  <c r="Q181" i="19"/>
  <c r="P182" i="19"/>
  <c r="Q182" i="19"/>
  <c r="P183" i="19"/>
  <c r="Q183" i="19"/>
  <c r="P184" i="19"/>
  <c r="Q184" i="19"/>
  <c r="P185" i="19"/>
  <c r="Q185" i="19"/>
  <c r="P186" i="19"/>
  <c r="Q186" i="19"/>
  <c r="P187" i="19"/>
  <c r="Q187" i="19"/>
  <c r="P188" i="19"/>
  <c r="Q188" i="19"/>
  <c r="P189" i="19"/>
  <c r="Q189" i="19"/>
  <c r="P190" i="19"/>
  <c r="Q190" i="19"/>
  <c r="P191" i="19"/>
  <c r="Q191" i="19"/>
  <c r="P192" i="19"/>
  <c r="Q192" i="19"/>
  <c r="P193" i="19"/>
  <c r="Q193" i="19"/>
  <c r="P194" i="19"/>
  <c r="Q194" i="19"/>
  <c r="P195" i="19"/>
  <c r="Q195" i="19"/>
  <c r="P196" i="19"/>
  <c r="Q196" i="19"/>
  <c r="P197" i="19"/>
  <c r="Q197" i="19"/>
  <c r="P198" i="19"/>
  <c r="Q198" i="19"/>
  <c r="P199" i="19"/>
  <c r="Q199" i="19"/>
  <c r="P200" i="19"/>
  <c r="Q200" i="19"/>
  <c r="P201" i="19"/>
  <c r="Q201" i="19"/>
  <c r="P202" i="19"/>
  <c r="Q202" i="19"/>
  <c r="P203" i="19"/>
  <c r="Q203" i="19"/>
  <c r="P204" i="19"/>
  <c r="Q204" i="19"/>
  <c r="P205" i="19"/>
  <c r="Q205" i="19"/>
  <c r="P206" i="19"/>
  <c r="Q206" i="19"/>
  <c r="P207" i="19"/>
  <c r="Q207" i="19"/>
  <c r="P208" i="19"/>
  <c r="Q208" i="19"/>
  <c r="P209" i="19"/>
  <c r="Q209" i="19"/>
  <c r="P210" i="19"/>
  <c r="Q210" i="19"/>
  <c r="P211" i="19"/>
  <c r="Q211" i="19"/>
  <c r="P212" i="19"/>
  <c r="Q212" i="19"/>
  <c r="P213" i="19"/>
  <c r="Q213" i="19"/>
  <c r="P214" i="19"/>
  <c r="Q214" i="19"/>
  <c r="P215" i="19"/>
  <c r="Q215" i="19"/>
  <c r="P216" i="19"/>
  <c r="Q216" i="19"/>
  <c r="P217" i="19"/>
  <c r="Q217" i="19"/>
  <c r="P218" i="19"/>
  <c r="Q218" i="19"/>
  <c r="P219" i="19"/>
  <c r="Q219" i="19"/>
  <c r="P220" i="19"/>
  <c r="Q220" i="19"/>
  <c r="P221" i="19"/>
  <c r="Q221" i="19"/>
  <c r="P222" i="19"/>
  <c r="Q222" i="19"/>
  <c r="P223" i="19"/>
  <c r="Q223" i="19"/>
  <c r="P224" i="19"/>
  <c r="Q224" i="19"/>
  <c r="P225" i="19"/>
  <c r="Q225" i="19"/>
  <c r="P226" i="19"/>
  <c r="Q226" i="19"/>
  <c r="P227" i="19"/>
  <c r="Q227" i="19"/>
  <c r="P228" i="19"/>
  <c r="Q228" i="19"/>
  <c r="P229" i="19"/>
  <c r="Q229" i="19"/>
  <c r="P230" i="19"/>
  <c r="Q230" i="19"/>
  <c r="P231" i="19"/>
  <c r="Q231" i="19"/>
  <c r="P232" i="19"/>
  <c r="Q232" i="19"/>
  <c r="P233" i="19"/>
  <c r="Q233" i="19"/>
  <c r="P234" i="19"/>
  <c r="Q234" i="19"/>
  <c r="P235" i="19"/>
  <c r="Q235" i="19"/>
  <c r="P236" i="19"/>
  <c r="Q236" i="19"/>
  <c r="P237" i="19"/>
  <c r="Q237" i="19"/>
  <c r="P238" i="19"/>
  <c r="Q238" i="19"/>
  <c r="P239" i="19"/>
  <c r="Q239" i="19"/>
  <c r="P240" i="19"/>
  <c r="Q240" i="19"/>
  <c r="P241" i="19"/>
  <c r="Q241" i="19"/>
  <c r="P242" i="19"/>
  <c r="Q242" i="19"/>
  <c r="P243" i="19"/>
  <c r="Q243" i="19"/>
  <c r="P244" i="19"/>
  <c r="Q244" i="19"/>
  <c r="P245" i="19"/>
  <c r="Q245" i="19"/>
  <c r="P246" i="19"/>
  <c r="Q246" i="19"/>
  <c r="P247" i="19"/>
  <c r="Q247" i="19"/>
  <c r="P248" i="19"/>
  <c r="Q248" i="19"/>
  <c r="P249" i="19"/>
  <c r="Q249" i="19"/>
  <c r="P250" i="19"/>
  <c r="Q250" i="19"/>
  <c r="P251" i="19"/>
  <c r="Q251" i="19"/>
  <c r="P252" i="19"/>
  <c r="Q252" i="19"/>
  <c r="P253" i="19"/>
  <c r="Q253" i="19"/>
  <c r="P254" i="19"/>
  <c r="Q254" i="19"/>
  <c r="P255" i="19"/>
  <c r="Q255" i="19"/>
  <c r="P256" i="19"/>
  <c r="Q256" i="19"/>
  <c r="P257" i="19"/>
  <c r="Q257" i="19"/>
  <c r="P258" i="19"/>
  <c r="Q258" i="19"/>
  <c r="P259" i="19"/>
  <c r="Q259" i="19"/>
  <c r="P260" i="19"/>
  <c r="Q260" i="19"/>
  <c r="P261" i="19"/>
  <c r="Q261" i="19"/>
  <c r="P262" i="19"/>
  <c r="Q262" i="19"/>
  <c r="P263" i="19"/>
  <c r="Q263" i="19"/>
  <c r="P264" i="19"/>
  <c r="Q264" i="19"/>
  <c r="P265" i="19"/>
  <c r="Q265" i="19"/>
  <c r="P266" i="19"/>
  <c r="Q266" i="19"/>
  <c r="P267" i="19"/>
  <c r="Q267" i="19"/>
  <c r="P268" i="19"/>
  <c r="Q268" i="19"/>
  <c r="P269" i="19"/>
  <c r="Q269" i="19"/>
  <c r="P270" i="19"/>
  <c r="Q270" i="19"/>
  <c r="P271" i="19"/>
  <c r="Q271" i="19"/>
  <c r="P272" i="19"/>
  <c r="Q272" i="19"/>
  <c r="P273" i="19"/>
  <c r="Q273" i="19"/>
  <c r="P274" i="19"/>
  <c r="Q274" i="19"/>
  <c r="P275" i="19"/>
  <c r="Q275" i="19"/>
  <c r="P276" i="19"/>
  <c r="Q276" i="19"/>
  <c r="P277" i="19"/>
  <c r="Q277" i="19"/>
  <c r="P278" i="19"/>
  <c r="Q278" i="19"/>
  <c r="P279" i="19"/>
  <c r="Q279" i="19"/>
  <c r="P280" i="19"/>
  <c r="Q280" i="19"/>
  <c r="P281" i="19"/>
  <c r="Q281" i="19"/>
  <c r="P282" i="19"/>
  <c r="Q282" i="19"/>
  <c r="P283" i="19"/>
  <c r="Q283" i="19"/>
  <c r="P284" i="19"/>
  <c r="Q284" i="19"/>
  <c r="P285" i="19"/>
  <c r="Q285" i="19"/>
  <c r="P286" i="19"/>
  <c r="Q286" i="19"/>
  <c r="P287" i="19"/>
  <c r="Q287" i="19"/>
  <c r="P288" i="19"/>
  <c r="Q288" i="19"/>
  <c r="P289" i="19"/>
  <c r="Q289" i="19"/>
  <c r="P290" i="19"/>
  <c r="Q290" i="19"/>
  <c r="P291" i="19"/>
  <c r="Q291" i="19"/>
  <c r="P292" i="19"/>
  <c r="Q292" i="19"/>
  <c r="P293" i="19"/>
  <c r="Q293" i="19"/>
  <c r="P294" i="19"/>
  <c r="Q294" i="19"/>
  <c r="P295" i="19"/>
  <c r="Q295" i="19"/>
  <c r="P296" i="19"/>
  <c r="Q296" i="19"/>
  <c r="P297" i="19"/>
  <c r="Q297" i="19"/>
  <c r="P298" i="19"/>
  <c r="Q298" i="19"/>
  <c r="P299" i="19"/>
  <c r="Q299" i="19"/>
  <c r="P300" i="19"/>
  <c r="Q300" i="19"/>
  <c r="P301" i="19"/>
  <c r="Q301" i="19"/>
  <c r="P302" i="19"/>
  <c r="Q302" i="19"/>
  <c r="P303" i="19"/>
  <c r="Q303" i="19"/>
  <c r="P304" i="19"/>
  <c r="Q304" i="19"/>
  <c r="P305" i="19"/>
  <c r="Q305" i="19"/>
  <c r="P306" i="19"/>
  <c r="Q306" i="19"/>
  <c r="P307" i="19"/>
  <c r="Q307" i="19"/>
  <c r="P308" i="19"/>
  <c r="Q308" i="19"/>
  <c r="P309" i="19"/>
  <c r="Q309" i="19"/>
  <c r="P310" i="19"/>
  <c r="Q310" i="19"/>
  <c r="P311" i="19"/>
  <c r="Q311" i="19"/>
  <c r="P312" i="19"/>
  <c r="Q312" i="19"/>
  <c r="P313" i="19"/>
  <c r="Q313" i="19"/>
  <c r="P314" i="19"/>
  <c r="Q314" i="19"/>
  <c r="P315" i="19"/>
  <c r="Q315" i="19"/>
  <c r="P316" i="19"/>
  <c r="Q316" i="19"/>
  <c r="P317" i="19"/>
  <c r="Q317" i="19"/>
  <c r="P318" i="19"/>
  <c r="Q318" i="19"/>
  <c r="P319" i="19"/>
  <c r="Q319" i="19"/>
  <c r="P320" i="19"/>
  <c r="Q320" i="19"/>
  <c r="P321" i="19"/>
  <c r="Q321" i="19"/>
  <c r="P322" i="19"/>
  <c r="Q322" i="19"/>
  <c r="P323" i="19"/>
  <c r="Q323" i="19"/>
  <c r="P324" i="19"/>
  <c r="Q324" i="19"/>
  <c r="P325" i="19"/>
  <c r="Q325" i="19"/>
  <c r="P326" i="19"/>
  <c r="Q326" i="19"/>
  <c r="P327" i="19"/>
  <c r="Q327" i="19"/>
  <c r="P328" i="19"/>
  <c r="Q328" i="19"/>
  <c r="P329" i="19"/>
  <c r="Q329" i="19"/>
  <c r="P330" i="19"/>
  <c r="Q330" i="19"/>
  <c r="P331" i="19"/>
  <c r="Q331" i="19"/>
  <c r="P332" i="19"/>
  <c r="Q332" i="19"/>
  <c r="P333" i="19"/>
  <c r="Q333" i="19"/>
  <c r="P334" i="19"/>
  <c r="Q334" i="19"/>
  <c r="P335" i="19"/>
  <c r="Q335" i="19"/>
  <c r="P336" i="19"/>
  <c r="Q336" i="19"/>
  <c r="P337" i="19"/>
  <c r="Q337" i="19"/>
  <c r="P338" i="19"/>
  <c r="Q338" i="19"/>
  <c r="P339" i="19"/>
  <c r="Q339" i="19"/>
  <c r="P340" i="19"/>
  <c r="Q340" i="19"/>
  <c r="P341" i="19"/>
  <c r="Q341" i="19"/>
  <c r="P342" i="19"/>
  <c r="Q342" i="19"/>
  <c r="P343" i="19"/>
  <c r="Q343" i="19"/>
  <c r="P344" i="19"/>
  <c r="Q344" i="19"/>
  <c r="P345" i="19"/>
  <c r="Q345" i="19"/>
  <c r="P346" i="19"/>
  <c r="Q346" i="19"/>
  <c r="P347" i="19"/>
  <c r="Q347" i="19"/>
  <c r="P348" i="19"/>
  <c r="Q348" i="19"/>
  <c r="P349" i="19"/>
  <c r="Q349" i="19"/>
  <c r="P350" i="19"/>
  <c r="Q350" i="19"/>
  <c r="P351" i="19"/>
  <c r="Q351" i="19"/>
  <c r="P352" i="19"/>
  <c r="Q352" i="19"/>
  <c r="P353" i="19"/>
  <c r="Q353" i="19"/>
  <c r="P354" i="19"/>
  <c r="Q354" i="19"/>
  <c r="P355" i="19"/>
  <c r="Q355" i="19"/>
  <c r="P356" i="19"/>
  <c r="Q356" i="19"/>
  <c r="P357" i="19"/>
  <c r="Q357" i="19"/>
  <c r="P358" i="19"/>
  <c r="Q358" i="19"/>
  <c r="P359" i="19"/>
  <c r="Q359" i="19"/>
  <c r="P360" i="19"/>
  <c r="Q360" i="19"/>
  <c r="P361" i="19"/>
  <c r="Q361" i="19"/>
  <c r="P362" i="19"/>
  <c r="Q362" i="19"/>
  <c r="P363" i="19"/>
  <c r="Q363" i="19"/>
  <c r="P364" i="19"/>
  <c r="Q364" i="19"/>
  <c r="P365" i="19"/>
  <c r="Q365" i="19"/>
  <c r="P366" i="19"/>
  <c r="Q366" i="19"/>
  <c r="P367" i="19"/>
  <c r="Q367" i="19"/>
  <c r="P368" i="19"/>
  <c r="Q368" i="19"/>
  <c r="P369" i="19"/>
  <c r="Q369" i="19"/>
  <c r="P370" i="19"/>
  <c r="Q370" i="19"/>
  <c r="P371" i="19"/>
  <c r="Q371" i="19"/>
  <c r="P372" i="19"/>
  <c r="Q372" i="19"/>
  <c r="P373" i="19"/>
  <c r="Q373" i="19"/>
  <c r="P374" i="19"/>
  <c r="Q374" i="19"/>
  <c r="P375" i="19"/>
  <c r="Q375" i="19"/>
  <c r="P376" i="19"/>
  <c r="Q376" i="19"/>
  <c r="P377" i="19"/>
  <c r="Q377" i="19"/>
  <c r="P378" i="19"/>
  <c r="Q378" i="19"/>
  <c r="P379" i="19"/>
  <c r="Q379" i="19"/>
  <c r="P380" i="19"/>
  <c r="Q380" i="19"/>
  <c r="P381" i="19"/>
  <c r="Q381" i="19"/>
  <c r="P382" i="19"/>
  <c r="Q382" i="19"/>
  <c r="P383" i="19"/>
  <c r="Q383" i="19"/>
  <c r="P384" i="19"/>
  <c r="Q384" i="19"/>
  <c r="P385" i="19"/>
  <c r="Q385" i="19"/>
  <c r="P386" i="19"/>
  <c r="Q386" i="19"/>
  <c r="P387" i="19"/>
  <c r="Q387" i="19"/>
  <c r="P388" i="19"/>
  <c r="Q388" i="19"/>
  <c r="P389" i="19"/>
  <c r="Q389" i="19"/>
  <c r="P390" i="19"/>
  <c r="Q390" i="19"/>
  <c r="P391" i="19"/>
  <c r="Q391" i="19"/>
  <c r="P392" i="19"/>
  <c r="Q392" i="19"/>
  <c r="P393" i="19"/>
  <c r="Q393" i="19"/>
  <c r="P394" i="19"/>
  <c r="Q394" i="19"/>
  <c r="P395" i="19"/>
  <c r="Q395" i="19"/>
  <c r="P396" i="19"/>
  <c r="Q396" i="19"/>
  <c r="P397" i="19"/>
  <c r="Q397" i="19"/>
  <c r="P398" i="19"/>
  <c r="Q398" i="19"/>
  <c r="P399" i="19"/>
  <c r="Q399" i="19"/>
  <c r="P400" i="19"/>
  <c r="Q400" i="19"/>
  <c r="P401" i="19"/>
  <c r="Q401" i="19"/>
  <c r="P402" i="19"/>
  <c r="Q402" i="19"/>
  <c r="P403" i="19"/>
  <c r="Q403" i="19"/>
  <c r="P404" i="19"/>
  <c r="Q404" i="19"/>
  <c r="P405" i="19"/>
  <c r="Q405" i="19"/>
  <c r="P406" i="19"/>
  <c r="Q406" i="19"/>
  <c r="P407" i="19"/>
  <c r="Q407" i="19"/>
  <c r="P408" i="19"/>
  <c r="Q408" i="19"/>
  <c r="P409" i="19"/>
  <c r="Q409" i="19"/>
  <c r="P410" i="19"/>
  <c r="Q410" i="19"/>
  <c r="P411" i="19"/>
  <c r="Q411" i="19"/>
  <c r="P412" i="19"/>
  <c r="Q412" i="19"/>
  <c r="P413" i="19"/>
  <c r="Q413" i="19"/>
  <c r="P414" i="19"/>
  <c r="Q414" i="19"/>
  <c r="P415" i="19"/>
  <c r="Q415" i="19"/>
  <c r="P416" i="19"/>
  <c r="Q416" i="19"/>
  <c r="P417" i="19"/>
  <c r="Q417" i="19"/>
  <c r="P418" i="19"/>
  <c r="Q418" i="19"/>
  <c r="P419" i="19"/>
  <c r="Q419" i="19"/>
  <c r="P420" i="19"/>
  <c r="Q420" i="19"/>
  <c r="P421" i="19"/>
  <c r="Q421" i="19"/>
  <c r="P422" i="19"/>
  <c r="Q422" i="19"/>
  <c r="P423" i="19"/>
  <c r="Q423" i="19"/>
  <c r="P424" i="19"/>
  <c r="Q424" i="19"/>
  <c r="P425" i="19"/>
  <c r="Q425" i="19"/>
  <c r="P426" i="19"/>
  <c r="Q426" i="19"/>
  <c r="P427" i="19"/>
  <c r="Q427" i="19"/>
  <c r="P428" i="19"/>
  <c r="Q428" i="19"/>
  <c r="P429" i="19"/>
  <c r="Q429" i="19"/>
  <c r="P430" i="19"/>
  <c r="Q430" i="19"/>
  <c r="P431" i="19"/>
  <c r="Q431" i="19"/>
  <c r="P432" i="19"/>
  <c r="Q432" i="19"/>
  <c r="P433" i="19"/>
  <c r="Q433" i="19"/>
  <c r="P434" i="19"/>
  <c r="Q434" i="19"/>
  <c r="P435" i="19"/>
  <c r="Q435" i="19"/>
  <c r="P436" i="19"/>
  <c r="Q436" i="19"/>
  <c r="P437" i="19"/>
  <c r="Q437" i="19"/>
  <c r="P438" i="19"/>
  <c r="Q438" i="19"/>
  <c r="P439" i="19"/>
  <c r="Q439" i="19"/>
  <c r="P440" i="19"/>
  <c r="Q440" i="19"/>
  <c r="P441" i="19"/>
  <c r="Q441" i="19"/>
  <c r="P442" i="19"/>
  <c r="Q442" i="19"/>
  <c r="P443" i="19"/>
  <c r="Q443" i="19"/>
  <c r="P444" i="19"/>
  <c r="Q444" i="19"/>
  <c r="P445" i="19"/>
  <c r="Q445" i="19"/>
  <c r="P446" i="19"/>
  <c r="Q446" i="19"/>
  <c r="P447" i="19"/>
  <c r="Q447" i="19"/>
  <c r="P448" i="19"/>
  <c r="Q448" i="19"/>
  <c r="P449" i="19"/>
  <c r="Q449" i="19"/>
  <c r="P450" i="19"/>
  <c r="Q450" i="19"/>
  <c r="P451" i="19"/>
  <c r="Q451" i="19"/>
  <c r="P452" i="19"/>
  <c r="Q452" i="19"/>
  <c r="P453" i="19"/>
  <c r="Q453" i="19"/>
  <c r="P454" i="19"/>
  <c r="Q454" i="19"/>
  <c r="P455" i="19"/>
  <c r="Q455" i="19"/>
  <c r="P456" i="19"/>
  <c r="Q456" i="19"/>
  <c r="P457" i="19"/>
  <c r="Q457" i="19"/>
  <c r="P458" i="19"/>
  <c r="Q458" i="19"/>
  <c r="P459" i="19"/>
  <c r="Q459" i="19"/>
  <c r="P460" i="19"/>
  <c r="Q460" i="19"/>
  <c r="P461" i="19"/>
  <c r="Q461" i="19"/>
  <c r="P462" i="19"/>
  <c r="Q462" i="19"/>
  <c r="P463" i="19"/>
  <c r="Q463" i="19"/>
  <c r="P464" i="19"/>
  <c r="Q464" i="19"/>
  <c r="P465" i="19"/>
  <c r="Q465" i="19"/>
  <c r="P466" i="19"/>
  <c r="Q466" i="19"/>
  <c r="P467" i="19"/>
  <c r="Q467" i="19"/>
  <c r="P468" i="19"/>
  <c r="Q468" i="19"/>
  <c r="P469" i="19"/>
  <c r="Q469" i="19"/>
  <c r="P470" i="19"/>
  <c r="Q470" i="19"/>
  <c r="P471" i="19"/>
  <c r="Q471" i="19"/>
  <c r="P472" i="19"/>
  <c r="Q472" i="19"/>
  <c r="P473" i="19"/>
  <c r="Q473" i="19"/>
  <c r="P474" i="19"/>
  <c r="Q474" i="19"/>
  <c r="P475" i="19"/>
  <c r="Q475" i="19"/>
  <c r="P476" i="19"/>
  <c r="Q476" i="19"/>
  <c r="P477" i="19"/>
  <c r="Q477" i="19"/>
  <c r="P478" i="19"/>
  <c r="Q478" i="19"/>
  <c r="P479" i="19"/>
  <c r="Q479" i="19"/>
  <c r="P480" i="19"/>
  <c r="Q480" i="19"/>
  <c r="P481" i="19"/>
  <c r="Q481" i="19"/>
  <c r="P482" i="19"/>
  <c r="Q482" i="19"/>
  <c r="P483" i="19"/>
  <c r="Q483" i="19"/>
  <c r="P484" i="19"/>
  <c r="Q484" i="19"/>
  <c r="P485" i="19"/>
  <c r="Q485" i="19"/>
  <c r="P486" i="19"/>
  <c r="Q486" i="19"/>
  <c r="P487" i="19"/>
  <c r="Q487" i="19"/>
  <c r="P488" i="19"/>
  <c r="Q488" i="19"/>
  <c r="P489" i="19"/>
  <c r="Q489" i="19"/>
  <c r="P490" i="19"/>
  <c r="Q490" i="19"/>
  <c r="P491" i="19"/>
  <c r="Q491" i="19"/>
  <c r="P492" i="19"/>
  <c r="Q492" i="19"/>
  <c r="P493" i="19"/>
  <c r="Q493" i="19"/>
  <c r="P494" i="19"/>
  <c r="Q494" i="19"/>
  <c r="P495" i="19"/>
  <c r="Q495" i="19"/>
  <c r="P496" i="19"/>
  <c r="Q496" i="19"/>
  <c r="P497" i="19"/>
  <c r="Q497" i="19"/>
  <c r="P498" i="19"/>
  <c r="Q498" i="19"/>
  <c r="P499" i="19"/>
  <c r="Q499" i="19"/>
  <c r="P500" i="19"/>
  <c r="Q500" i="19"/>
  <c r="P501" i="19"/>
  <c r="Q501" i="19"/>
  <c r="P502" i="19"/>
  <c r="Q502" i="19"/>
  <c r="P503" i="19"/>
  <c r="Q503" i="19"/>
  <c r="P504" i="19"/>
  <c r="Q504" i="19"/>
  <c r="P505" i="19"/>
  <c r="Q505" i="19"/>
  <c r="P506" i="19"/>
  <c r="Q506" i="19"/>
  <c r="P507" i="19"/>
  <c r="Q507" i="19"/>
  <c r="P508" i="19"/>
  <c r="Q508" i="19"/>
  <c r="P509" i="19"/>
  <c r="Q509" i="19"/>
  <c r="P510" i="19"/>
  <c r="Q510" i="19"/>
  <c r="P511" i="19"/>
  <c r="Q511" i="19"/>
  <c r="P512" i="19"/>
  <c r="Q512" i="19"/>
  <c r="P513" i="19"/>
  <c r="Q513" i="19"/>
  <c r="P514" i="19"/>
  <c r="Q514" i="19"/>
  <c r="P515" i="19"/>
  <c r="Q515" i="19"/>
  <c r="P516" i="19"/>
  <c r="Q516" i="19"/>
  <c r="P517" i="19"/>
  <c r="Q517" i="19"/>
  <c r="P518" i="19"/>
  <c r="Q518" i="19"/>
  <c r="P519" i="19"/>
  <c r="Q519" i="19"/>
  <c r="P520" i="19"/>
  <c r="Q520" i="19"/>
  <c r="P521" i="19"/>
  <c r="Q521" i="19"/>
  <c r="P522" i="19"/>
  <c r="Q522" i="19"/>
  <c r="P523" i="19"/>
  <c r="Q523" i="19"/>
  <c r="P524" i="19"/>
  <c r="Q524" i="19"/>
  <c r="P525" i="19"/>
  <c r="Q525" i="19"/>
  <c r="Q3" i="19"/>
  <c r="P3" i="19"/>
  <c r="Q3" i="20"/>
  <c r="X6" i="21"/>
  <c r="Y6" i="21"/>
  <c r="X7" i="21"/>
  <c r="Y7" i="21"/>
  <c r="X8" i="21"/>
  <c r="Y8" i="21"/>
  <c r="X9" i="21"/>
  <c r="Y9" i="21"/>
  <c r="X10" i="21"/>
  <c r="Y10" i="21"/>
  <c r="X11" i="21"/>
  <c r="Y11" i="21"/>
  <c r="X12" i="21"/>
  <c r="Y12" i="21"/>
  <c r="X13" i="21"/>
  <c r="Y13" i="21"/>
  <c r="X14" i="21"/>
  <c r="Y14" i="21"/>
  <c r="X15" i="21"/>
  <c r="Y15" i="21"/>
  <c r="X16" i="21"/>
  <c r="Y16" i="21"/>
  <c r="X17" i="21"/>
  <c r="Y17" i="21"/>
  <c r="X18" i="21"/>
  <c r="Y18" i="21"/>
  <c r="X19" i="21"/>
  <c r="Y19" i="21"/>
  <c r="X20" i="21"/>
  <c r="Y20" i="21"/>
  <c r="X21" i="21"/>
  <c r="Y21" i="21"/>
  <c r="X22" i="21"/>
  <c r="Y22" i="21"/>
  <c r="X23" i="21"/>
  <c r="Y23" i="21"/>
  <c r="X24" i="21"/>
  <c r="Y24" i="21"/>
  <c r="X25" i="21"/>
  <c r="Y25" i="21"/>
  <c r="X26" i="21"/>
  <c r="Y26" i="21"/>
  <c r="X27" i="21"/>
  <c r="Y27" i="21"/>
  <c r="X28" i="21"/>
  <c r="Y28" i="21"/>
  <c r="X29" i="21"/>
  <c r="Y29" i="21"/>
  <c r="X30" i="21"/>
  <c r="Y30" i="21"/>
  <c r="X31" i="21"/>
  <c r="Y31" i="21"/>
  <c r="X32" i="21"/>
  <c r="Y32" i="21"/>
  <c r="X33" i="21"/>
  <c r="Y33" i="21"/>
  <c r="X34" i="21"/>
  <c r="Y34" i="21"/>
  <c r="X35" i="21"/>
  <c r="Y35" i="21"/>
  <c r="X36" i="21"/>
  <c r="Y36" i="21"/>
  <c r="X37" i="21"/>
  <c r="Y37" i="21"/>
  <c r="X38" i="21"/>
  <c r="Y38" i="21"/>
  <c r="Y5" i="21"/>
  <c r="X5" i="21"/>
  <c r="Y4" i="21"/>
  <c r="X4" i="21"/>
  <c r="Y3" i="21"/>
  <c r="X3" i="21"/>
  <c r="V5" i="17"/>
  <c r="U5" i="17"/>
  <c r="V4" i="17"/>
  <c r="U4" i="17"/>
  <c r="V3" i="17"/>
  <c r="U3" i="17"/>
  <c r="V5" i="10"/>
  <c r="U5" i="10"/>
  <c r="V4" i="10"/>
  <c r="U4" i="10"/>
  <c r="U3249" i="10" s="1"/>
  <c r="V3" i="10"/>
  <c r="V3249" i="10" s="1"/>
  <c r="U3" i="10"/>
  <c r="U3248" i="10" s="1"/>
  <c r="P3" i="18"/>
  <c r="AD3" i="21"/>
  <c r="AC3" i="21"/>
  <c r="Q746" i="20"/>
  <c r="P746" i="20"/>
  <c r="E746" i="20"/>
  <c r="Q745" i="20"/>
  <c r="P745" i="20"/>
  <c r="E745" i="20"/>
  <c r="Q744" i="20"/>
  <c r="P744" i="20"/>
  <c r="E744" i="20"/>
  <c r="Q743" i="20"/>
  <c r="P743" i="20"/>
  <c r="E743" i="20"/>
  <c r="Q742" i="20"/>
  <c r="P742" i="20"/>
  <c r="E742" i="20"/>
  <c r="Q741" i="20"/>
  <c r="P741" i="20"/>
  <c r="E741" i="20"/>
  <c r="Q740" i="20"/>
  <c r="P740" i="20"/>
  <c r="E740" i="20"/>
  <c r="Q739" i="20"/>
  <c r="P739" i="20"/>
  <c r="E739" i="20"/>
  <c r="Q738" i="20"/>
  <c r="P738" i="20"/>
  <c r="E738" i="20"/>
  <c r="Q737" i="20"/>
  <c r="P737" i="20"/>
  <c r="E737" i="20"/>
  <c r="Q736" i="20"/>
  <c r="P736" i="20"/>
  <c r="E736" i="20"/>
  <c r="Q735" i="20"/>
  <c r="P735" i="20"/>
  <c r="E735" i="20"/>
  <c r="Q734" i="20"/>
  <c r="P734" i="20"/>
  <c r="E734" i="20"/>
  <c r="Q733" i="20"/>
  <c r="P733" i="20"/>
  <c r="E733" i="20"/>
  <c r="Q732" i="20"/>
  <c r="P732" i="20"/>
  <c r="E732" i="20"/>
  <c r="Q731" i="20"/>
  <c r="P731" i="20"/>
  <c r="E731" i="20"/>
  <c r="Q730" i="20"/>
  <c r="P730" i="20"/>
  <c r="E730" i="20"/>
  <c r="Q729" i="20"/>
  <c r="P729" i="20"/>
  <c r="E729" i="20"/>
  <c r="Q728" i="20"/>
  <c r="P728" i="20"/>
  <c r="E728" i="20"/>
  <c r="Q727" i="20"/>
  <c r="P727" i="20"/>
  <c r="E727" i="20"/>
  <c r="Q726" i="20"/>
  <c r="P726" i="20"/>
  <c r="E726" i="20"/>
  <c r="Q725" i="20"/>
  <c r="P725" i="20"/>
  <c r="E725" i="20"/>
  <c r="Q724" i="20"/>
  <c r="P724" i="20"/>
  <c r="E724" i="20"/>
  <c r="Q723" i="20"/>
  <c r="P723" i="20"/>
  <c r="E723" i="20"/>
  <c r="Q722" i="20"/>
  <c r="P722" i="20"/>
  <c r="E722" i="20"/>
  <c r="Q721" i="20"/>
  <c r="P721" i="20"/>
  <c r="E721" i="20"/>
  <c r="Q720" i="20"/>
  <c r="P720" i="20"/>
  <c r="E720" i="20"/>
  <c r="Q719" i="20"/>
  <c r="P719" i="20"/>
  <c r="E719" i="20"/>
  <c r="Q718" i="20"/>
  <c r="P718" i="20"/>
  <c r="E718" i="20"/>
  <c r="Q717" i="20"/>
  <c r="P717" i="20"/>
  <c r="E717" i="20"/>
  <c r="Q716" i="20"/>
  <c r="P716" i="20"/>
  <c r="E716" i="20"/>
  <c r="Q715" i="20"/>
  <c r="P715" i="20"/>
  <c r="E715" i="20"/>
  <c r="Q714" i="20"/>
  <c r="P714" i="20"/>
  <c r="E714" i="20"/>
  <c r="Q713" i="20"/>
  <c r="P713" i="20"/>
  <c r="E713" i="20"/>
  <c r="Q712" i="20"/>
  <c r="P712" i="20"/>
  <c r="E712" i="20"/>
  <c r="Q711" i="20"/>
  <c r="P711" i="20"/>
  <c r="E711" i="20"/>
  <c r="Q710" i="20"/>
  <c r="P710" i="20"/>
  <c r="E710" i="20"/>
  <c r="Q709" i="20"/>
  <c r="P709" i="20"/>
  <c r="E709" i="20"/>
  <c r="Q708" i="20"/>
  <c r="P708" i="20"/>
  <c r="E708" i="20"/>
  <c r="Q707" i="20"/>
  <c r="P707" i="20"/>
  <c r="E707" i="20"/>
  <c r="Q706" i="20"/>
  <c r="P706" i="20"/>
  <c r="E706" i="20"/>
  <c r="Q705" i="20"/>
  <c r="P705" i="20"/>
  <c r="E705" i="20"/>
  <c r="Q704" i="20"/>
  <c r="P704" i="20"/>
  <c r="E704" i="20"/>
  <c r="Q703" i="20"/>
  <c r="P703" i="20"/>
  <c r="E703" i="20"/>
  <c r="Q702" i="20"/>
  <c r="P702" i="20"/>
  <c r="E702" i="20"/>
  <c r="Q701" i="20"/>
  <c r="P701" i="20"/>
  <c r="E701" i="20"/>
  <c r="Q700" i="20"/>
  <c r="P700" i="20"/>
  <c r="E700" i="20"/>
  <c r="Q699" i="20"/>
  <c r="P699" i="20"/>
  <c r="E699" i="20"/>
  <c r="Q698" i="20"/>
  <c r="P698" i="20"/>
  <c r="E698" i="20"/>
  <c r="Q697" i="20"/>
  <c r="P697" i="20"/>
  <c r="E697" i="20"/>
  <c r="Q696" i="20"/>
  <c r="P696" i="20"/>
  <c r="E696" i="20"/>
  <c r="Q695" i="20"/>
  <c r="P695" i="20"/>
  <c r="E695" i="20"/>
  <c r="Q694" i="20"/>
  <c r="P694" i="20"/>
  <c r="E694" i="20"/>
  <c r="Q693" i="20"/>
  <c r="P693" i="20"/>
  <c r="E693" i="20"/>
  <c r="Q692" i="20"/>
  <c r="P692" i="20"/>
  <c r="E692" i="20"/>
  <c r="Q691" i="20"/>
  <c r="P691" i="20"/>
  <c r="E691" i="20"/>
  <c r="Q690" i="20"/>
  <c r="P690" i="20"/>
  <c r="E690" i="20"/>
  <c r="Q689" i="20"/>
  <c r="P689" i="20"/>
  <c r="E689" i="20"/>
  <c r="Q688" i="20"/>
  <c r="P688" i="20"/>
  <c r="E688" i="20"/>
  <c r="Q687" i="20"/>
  <c r="P687" i="20"/>
  <c r="E687" i="20"/>
  <c r="Q686" i="20"/>
  <c r="P686" i="20"/>
  <c r="E686" i="20"/>
  <c r="Q685" i="20"/>
  <c r="P685" i="20"/>
  <c r="E685" i="20"/>
  <c r="Q684" i="20"/>
  <c r="P684" i="20"/>
  <c r="E684" i="20"/>
  <c r="Q683" i="20"/>
  <c r="P683" i="20"/>
  <c r="E683" i="20"/>
  <c r="Q682" i="20"/>
  <c r="P682" i="20"/>
  <c r="E682" i="20"/>
  <c r="Q681" i="20"/>
  <c r="P681" i="20"/>
  <c r="E681" i="20"/>
  <c r="Q680" i="20"/>
  <c r="P680" i="20"/>
  <c r="E680" i="20"/>
  <c r="Q679" i="20"/>
  <c r="P679" i="20"/>
  <c r="E679" i="20"/>
  <c r="Q678" i="20"/>
  <c r="P678" i="20"/>
  <c r="E678" i="20"/>
  <c r="Q677" i="20"/>
  <c r="P677" i="20"/>
  <c r="E677" i="20"/>
  <c r="Q676" i="20"/>
  <c r="P676" i="20"/>
  <c r="E676" i="20"/>
  <c r="Q675" i="20"/>
  <c r="P675" i="20"/>
  <c r="E675" i="20"/>
  <c r="Q674" i="20"/>
  <c r="P674" i="20"/>
  <c r="E674" i="20"/>
  <c r="Q673" i="20"/>
  <c r="P673" i="20"/>
  <c r="E673" i="20"/>
  <c r="Q672" i="20"/>
  <c r="P672" i="20"/>
  <c r="E672" i="20"/>
  <c r="Q671" i="20"/>
  <c r="P671" i="20"/>
  <c r="E671" i="20"/>
  <c r="Q670" i="20"/>
  <c r="P670" i="20"/>
  <c r="E670" i="20"/>
  <c r="Q669" i="20"/>
  <c r="P669" i="20"/>
  <c r="E669" i="20"/>
  <c r="Q668" i="20"/>
  <c r="P668" i="20"/>
  <c r="E668" i="20"/>
  <c r="Q667" i="20"/>
  <c r="P667" i="20"/>
  <c r="E667" i="20"/>
  <c r="Q666" i="20"/>
  <c r="P666" i="20"/>
  <c r="E666" i="20"/>
  <c r="Q665" i="20"/>
  <c r="P665" i="20"/>
  <c r="E665" i="20"/>
  <c r="Q664" i="20"/>
  <c r="P664" i="20"/>
  <c r="E664" i="20"/>
  <c r="Q663" i="20"/>
  <c r="P663" i="20"/>
  <c r="E663" i="20"/>
  <c r="Q662" i="20"/>
  <c r="P662" i="20"/>
  <c r="E662" i="20"/>
  <c r="Q661" i="20"/>
  <c r="P661" i="20"/>
  <c r="E661" i="20"/>
  <c r="Q660" i="20"/>
  <c r="P660" i="20"/>
  <c r="E660" i="20"/>
  <c r="Q659" i="20"/>
  <c r="P659" i="20"/>
  <c r="E659" i="20"/>
  <c r="Q658" i="20"/>
  <c r="P658" i="20"/>
  <c r="E658" i="20"/>
  <c r="Q657" i="20"/>
  <c r="P657" i="20"/>
  <c r="E657" i="20"/>
  <c r="Q656" i="20"/>
  <c r="P656" i="20"/>
  <c r="E656" i="20"/>
  <c r="Q655" i="20"/>
  <c r="P655" i="20"/>
  <c r="E655" i="20"/>
  <c r="Q654" i="20"/>
  <c r="P654" i="20"/>
  <c r="E654" i="20"/>
  <c r="Q653" i="20"/>
  <c r="P653" i="20"/>
  <c r="E653" i="20"/>
  <c r="Q652" i="20"/>
  <c r="P652" i="20"/>
  <c r="E652" i="20"/>
  <c r="Q651" i="20"/>
  <c r="P651" i="20"/>
  <c r="E651" i="20"/>
  <c r="Q650" i="20"/>
  <c r="P650" i="20"/>
  <c r="E650" i="20"/>
  <c r="Q649" i="20"/>
  <c r="P649" i="20"/>
  <c r="E649" i="20"/>
  <c r="Q648" i="20"/>
  <c r="P648" i="20"/>
  <c r="E648" i="20"/>
  <c r="Q647" i="20"/>
  <c r="P647" i="20"/>
  <c r="E647" i="20"/>
  <c r="Q646" i="20"/>
  <c r="P646" i="20"/>
  <c r="E646" i="20"/>
  <c r="Q645" i="20"/>
  <c r="P645" i="20"/>
  <c r="E645" i="20"/>
  <c r="Q644" i="20"/>
  <c r="P644" i="20"/>
  <c r="E644" i="20"/>
  <c r="Q643" i="20"/>
  <c r="P643" i="20"/>
  <c r="E643" i="20"/>
  <c r="Q642" i="20"/>
  <c r="P642" i="20"/>
  <c r="E642" i="20"/>
  <c r="Q641" i="20"/>
  <c r="P641" i="20"/>
  <c r="E641" i="20"/>
  <c r="Q640" i="20"/>
  <c r="P640" i="20"/>
  <c r="E640" i="20"/>
  <c r="Q639" i="20"/>
  <c r="P639" i="20"/>
  <c r="E639" i="20"/>
  <c r="Q638" i="20"/>
  <c r="P638" i="20"/>
  <c r="E638" i="20"/>
  <c r="Q637" i="20"/>
  <c r="P637" i="20"/>
  <c r="E637" i="20"/>
  <c r="Q636" i="20"/>
  <c r="P636" i="20"/>
  <c r="E636" i="20"/>
  <c r="Q635" i="20"/>
  <c r="P635" i="20"/>
  <c r="E635" i="20"/>
  <c r="Q634" i="20"/>
  <c r="P634" i="20"/>
  <c r="E634" i="20"/>
  <c r="Q633" i="20"/>
  <c r="P633" i="20"/>
  <c r="E633" i="20"/>
  <c r="Q632" i="20"/>
  <c r="P632" i="20"/>
  <c r="E632" i="20"/>
  <c r="Q631" i="20"/>
  <c r="P631" i="20"/>
  <c r="E631" i="20"/>
  <c r="Q630" i="20"/>
  <c r="P630" i="20"/>
  <c r="E630" i="20"/>
  <c r="Q629" i="20"/>
  <c r="P629" i="20"/>
  <c r="E629" i="20"/>
  <c r="Q628" i="20"/>
  <c r="P628" i="20"/>
  <c r="E628" i="20"/>
  <c r="Q627" i="20"/>
  <c r="P627" i="20"/>
  <c r="E627" i="20"/>
  <c r="Q626" i="20"/>
  <c r="P626" i="20"/>
  <c r="E626" i="20"/>
  <c r="Q625" i="20"/>
  <c r="P625" i="20"/>
  <c r="E625" i="20"/>
  <c r="Q624" i="20"/>
  <c r="P624" i="20"/>
  <c r="E624" i="20"/>
  <c r="Q623" i="20"/>
  <c r="P623" i="20"/>
  <c r="E623" i="20"/>
  <c r="Q622" i="20"/>
  <c r="P622" i="20"/>
  <c r="E622" i="20"/>
  <c r="Q621" i="20"/>
  <c r="P621" i="20"/>
  <c r="E621" i="20"/>
  <c r="Q620" i="20"/>
  <c r="P620" i="20"/>
  <c r="E620" i="20"/>
  <c r="Q619" i="20"/>
  <c r="P619" i="20"/>
  <c r="E619" i="20"/>
  <c r="Q618" i="20"/>
  <c r="P618" i="20"/>
  <c r="E618" i="20"/>
  <c r="Q617" i="20"/>
  <c r="P617" i="20"/>
  <c r="E617" i="20"/>
  <c r="Q616" i="20"/>
  <c r="P616" i="20"/>
  <c r="E616" i="20"/>
  <c r="Q615" i="20"/>
  <c r="P615" i="20"/>
  <c r="E615" i="20"/>
  <c r="Q614" i="20"/>
  <c r="P614" i="20"/>
  <c r="E614" i="20"/>
  <c r="Q613" i="20"/>
  <c r="P613" i="20"/>
  <c r="E613" i="20"/>
  <c r="Q612" i="20"/>
  <c r="P612" i="20"/>
  <c r="E612" i="20"/>
  <c r="Q611" i="20"/>
  <c r="P611" i="20"/>
  <c r="E611" i="20"/>
  <c r="Q610" i="20"/>
  <c r="P610" i="20"/>
  <c r="E610" i="20"/>
  <c r="Q609" i="20"/>
  <c r="P609" i="20"/>
  <c r="E609" i="20"/>
  <c r="Q608" i="20"/>
  <c r="P608" i="20"/>
  <c r="E608" i="20"/>
  <c r="Q607" i="20"/>
  <c r="P607" i="20"/>
  <c r="E607" i="20"/>
  <c r="Q606" i="20"/>
  <c r="P606" i="20"/>
  <c r="E606" i="20"/>
  <c r="Q605" i="20"/>
  <c r="P605" i="20"/>
  <c r="E605" i="20"/>
  <c r="Q604" i="20"/>
  <c r="P604" i="20"/>
  <c r="E604" i="20"/>
  <c r="Q603" i="20"/>
  <c r="P603" i="20"/>
  <c r="E603" i="20"/>
  <c r="Q602" i="20"/>
  <c r="P602" i="20"/>
  <c r="E602" i="20"/>
  <c r="Q601" i="20"/>
  <c r="P601" i="20"/>
  <c r="E601" i="20"/>
  <c r="Q600" i="20"/>
  <c r="P600" i="20"/>
  <c r="E600" i="20"/>
  <c r="Q599" i="20"/>
  <c r="P599" i="20"/>
  <c r="E599" i="20"/>
  <c r="Q598" i="20"/>
  <c r="P598" i="20"/>
  <c r="E598" i="20"/>
  <c r="Q597" i="20"/>
  <c r="P597" i="20"/>
  <c r="E597" i="20"/>
  <c r="Q596" i="20"/>
  <c r="P596" i="20"/>
  <c r="E596" i="20"/>
  <c r="Q595" i="20"/>
  <c r="P595" i="20"/>
  <c r="E595" i="20"/>
  <c r="Q594" i="20"/>
  <c r="P594" i="20"/>
  <c r="E594" i="20"/>
  <c r="Q593" i="20"/>
  <c r="P593" i="20"/>
  <c r="E593" i="20"/>
  <c r="Q592" i="20"/>
  <c r="P592" i="20"/>
  <c r="E592" i="20"/>
  <c r="Q591" i="20"/>
  <c r="P591" i="20"/>
  <c r="E591" i="20"/>
  <c r="Q590" i="20"/>
  <c r="P590" i="20"/>
  <c r="E590" i="20"/>
  <c r="Q589" i="20"/>
  <c r="P589" i="20"/>
  <c r="E589" i="20"/>
  <c r="Q588" i="20"/>
  <c r="P588" i="20"/>
  <c r="E588" i="20"/>
  <c r="Q587" i="20"/>
  <c r="P587" i="20"/>
  <c r="E587" i="20"/>
  <c r="Q586" i="20"/>
  <c r="P586" i="20"/>
  <c r="E586" i="20"/>
  <c r="Q585" i="20"/>
  <c r="P585" i="20"/>
  <c r="E585" i="20"/>
  <c r="Q584" i="20"/>
  <c r="P584" i="20"/>
  <c r="E584" i="20"/>
  <c r="Q583" i="20"/>
  <c r="P583" i="20"/>
  <c r="E583" i="20"/>
  <c r="Q582" i="20"/>
  <c r="P582" i="20"/>
  <c r="E582" i="20"/>
  <c r="Q581" i="20"/>
  <c r="P581" i="20"/>
  <c r="E581" i="20"/>
  <c r="Q580" i="20"/>
  <c r="P580" i="20"/>
  <c r="E580" i="20"/>
  <c r="Q579" i="20"/>
  <c r="P579" i="20"/>
  <c r="E579" i="20"/>
  <c r="Q578" i="20"/>
  <c r="P578" i="20"/>
  <c r="E578" i="20"/>
  <c r="Q577" i="20"/>
  <c r="P577" i="20"/>
  <c r="E577" i="20"/>
  <c r="Q576" i="20"/>
  <c r="P576" i="20"/>
  <c r="E576" i="20"/>
  <c r="Q575" i="20"/>
  <c r="P575" i="20"/>
  <c r="E575" i="20"/>
  <c r="Q574" i="20"/>
  <c r="P574" i="20"/>
  <c r="E574" i="20"/>
  <c r="Q573" i="20"/>
  <c r="P573" i="20"/>
  <c r="E573" i="20"/>
  <c r="Q572" i="20"/>
  <c r="P572" i="20"/>
  <c r="E572" i="20"/>
  <c r="Q571" i="20"/>
  <c r="P571" i="20"/>
  <c r="E571" i="20"/>
  <c r="Q570" i="20"/>
  <c r="P570" i="20"/>
  <c r="E570" i="20"/>
  <c r="Q569" i="20"/>
  <c r="P569" i="20"/>
  <c r="E569" i="20"/>
  <c r="Q568" i="20"/>
  <c r="P568" i="20"/>
  <c r="E568" i="20"/>
  <c r="Q567" i="20"/>
  <c r="P567" i="20"/>
  <c r="E567" i="20"/>
  <c r="Q566" i="20"/>
  <c r="P566" i="20"/>
  <c r="E566" i="20"/>
  <c r="Q565" i="20"/>
  <c r="P565" i="20"/>
  <c r="E565" i="20"/>
  <c r="Q564" i="20"/>
  <c r="P564" i="20"/>
  <c r="E564" i="20"/>
  <c r="Q563" i="20"/>
  <c r="P563" i="20"/>
  <c r="E563" i="20"/>
  <c r="Q562" i="20"/>
  <c r="P562" i="20"/>
  <c r="E562" i="20"/>
  <c r="Q561" i="20"/>
  <c r="P561" i="20"/>
  <c r="E561" i="20"/>
  <c r="Q560" i="20"/>
  <c r="P560" i="20"/>
  <c r="E560" i="20"/>
  <c r="Q559" i="20"/>
  <c r="P559" i="20"/>
  <c r="E559" i="20"/>
  <c r="Q558" i="20"/>
  <c r="P558" i="20"/>
  <c r="E558" i="20"/>
  <c r="Q557" i="20"/>
  <c r="P557" i="20"/>
  <c r="E557" i="20"/>
  <c r="Q556" i="20"/>
  <c r="P556" i="20"/>
  <c r="E556" i="20"/>
  <c r="Q555" i="20"/>
  <c r="P555" i="20"/>
  <c r="E555" i="20"/>
  <c r="Q554" i="20"/>
  <c r="P554" i="20"/>
  <c r="E554" i="20"/>
  <c r="Q553" i="20"/>
  <c r="P553" i="20"/>
  <c r="E553" i="20"/>
  <c r="Q552" i="20"/>
  <c r="P552" i="20"/>
  <c r="E552" i="20"/>
  <c r="Q551" i="20"/>
  <c r="P551" i="20"/>
  <c r="E551" i="20"/>
  <c r="Q550" i="20"/>
  <c r="P550" i="20"/>
  <c r="E550" i="20"/>
  <c r="Q549" i="20"/>
  <c r="P549" i="20"/>
  <c r="E549" i="20"/>
  <c r="Q548" i="20"/>
  <c r="P548" i="20"/>
  <c r="E548" i="20"/>
  <c r="Q547" i="20"/>
  <c r="P547" i="20"/>
  <c r="E547" i="20"/>
  <c r="Q546" i="20"/>
  <c r="P546" i="20"/>
  <c r="E546" i="20"/>
  <c r="Q545" i="20"/>
  <c r="P545" i="20"/>
  <c r="E545" i="20"/>
  <c r="Q544" i="20"/>
  <c r="P544" i="20"/>
  <c r="E544" i="20"/>
  <c r="Q543" i="20"/>
  <c r="P543" i="20"/>
  <c r="E543" i="20"/>
  <c r="Q542" i="20"/>
  <c r="P542" i="20"/>
  <c r="E542" i="20"/>
  <c r="Q541" i="20"/>
  <c r="P541" i="20"/>
  <c r="E541" i="20"/>
  <c r="Q540" i="20"/>
  <c r="P540" i="20"/>
  <c r="E540" i="20"/>
  <c r="Q539" i="20"/>
  <c r="P539" i="20"/>
  <c r="E539" i="20"/>
  <c r="Q538" i="20"/>
  <c r="P538" i="20"/>
  <c r="E538" i="20"/>
  <c r="Q537" i="20"/>
  <c r="P537" i="20"/>
  <c r="E537" i="20"/>
  <c r="Q536" i="20"/>
  <c r="P536" i="20"/>
  <c r="E536" i="20"/>
  <c r="Q535" i="20"/>
  <c r="P535" i="20"/>
  <c r="E535" i="20"/>
  <c r="Q534" i="20"/>
  <c r="P534" i="20"/>
  <c r="E534" i="20"/>
  <c r="Q533" i="20"/>
  <c r="P533" i="20"/>
  <c r="E533" i="20"/>
  <c r="Q532" i="20"/>
  <c r="P532" i="20"/>
  <c r="E532" i="20"/>
  <c r="Q531" i="20"/>
  <c r="P531" i="20"/>
  <c r="E531" i="20"/>
  <c r="Q530" i="20"/>
  <c r="P530" i="20"/>
  <c r="E530" i="20"/>
  <c r="Q529" i="20"/>
  <c r="P529" i="20"/>
  <c r="E529" i="20"/>
  <c r="Q528" i="20"/>
  <c r="P528" i="20"/>
  <c r="E528" i="20"/>
  <c r="Q527" i="20"/>
  <c r="P527" i="20"/>
  <c r="E527" i="20"/>
  <c r="Q526" i="20"/>
  <c r="P526" i="20"/>
  <c r="E526" i="20"/>
  <c r="Q525" i="20"/>
  <c r="P525" i="20"/>
  <c r="E525" i="20"/>
  <c r="Q524" i="20"/>
  <c r="P524" i="20"/>
  <c r="E524" i="20"/>
  <c r="Q523" i="20"/>
  <c r="P523" i="20"/>
  <c r="E523" i="20"/>
  <c r="Q522" i="20"/>
  <c r="P522" i="20"/>
  <c r="E522" i="20"/>
  <c r="Q521" i="20"/>
  <c r="P521" i="20"/>
  <c r="E521" i="20"/>
  <c r="Q520" i="20"/>
  <c r="P520" i="20"/>
  <c r="E520" i="20"/>
  <c r="Q519" i="20"/>
  <c r="P519" i="20"/>
  <c r="E519" i="20"/>
  <c r="Q518" i="20"/>
  <c r="P518" i="20"/>
  <c r="E518" i="20"/>
  <c r="Q517" i="20"/>
  <c r="P517" i="20"/>
  <c r="E517" i="20"/>
  <c r="Q516" i="20"/>
  <c r="P516" i="20"/>
  <c r="E516" i="20"/>
  <c r="Q515" i="20"/>
  <c r="P515" i="20"/>
  <c r="E515" i="20"/>
  <c r="Q514" i="20"/>
  <c r="P514" i="20"/>
  <c r="E514" i="20"/>
  <c r="Q513" i="20"/>
  <c r="P513" i="20"/>
  <c r="E513" i="20"/>
  <c r="Q512" i="20"/>
  <c r="P512" i="20"/>
  <c r="E512" i="20"/>
  <c r="Q511" i="20"/>
  <c r="P511" i="20"/>
  <c r="E511" i="20"/>
  <c r="Q510" i="20"/>
  <c r="P510" i="20"/>
  <c r="E510" i="20"/>
  <c r="Q509" i="20"/>
  <c r="P509" i="20"/>
  <c r="E509" i="20"/>
  <c r="Q508" i="20"/>
  <c r="P508" i="20"/>
  <c r="E508" i="20"/>
  <c r="Q507" i="20"/>
  <c r="P507" i="20"/>
  <c r="E507" i="20"/>
  <c r="Q506" i="20"/>
  <c r="P506" i="20"/>
  <c r="E506" i="20"/>
  <c r="Q505" i="20"/>
  <c r="P505" i="20"/>
  <c r="E505" i="20"/>
  <c r="Q504" i="20"/>
  <c r="P504" i="20"/>
  <c r="E504" i="20"/>
  <c r="Q503" i="20"/>
  <c r="P503" i="20"/>
  <c r="E503" i="20"/>
  <c r="Q502" i="20"/>
  <c r="P502" i="20"/>
  <c r="E502" i="20"/>
  <c r="Q501" i="20"/>
  <c r="P501" i="20"/>
  <c r="E501" i="20"/>
  <c r="Q500" i="20"/>
  <c r="P500" i="20"/>
  <c r="E500" i="20"/>
  <c r="Q499" i="20"/>
  <c r="P499" i="20"/>
  <c r="E499" i="20"/>
  <c r="Q498" i="20"/>
  <c r="P498" i="20"/>
  <c r="E498" i="20"/>
  <c r="Q497" i="20"/>
  <c r="P497" i="20"/>
  <c r="E497" i="20"/>
  <c r="Q496" i="20"/>
  <c r="P496" i="20"/>
  <c r="E496" i="20"/>
  <c r="Q495" i="20"/>
  <c r="P495" i="20"/>
  <c r="E495" i="20"/>
  <c r="Q494" i="20"/>
  <c r="P494" i="20"/>
  <c r="E494" i="20"/>
  <c r="Q493" i="20"/>
  <c r="P493" i="20"/>
  <c r="E493" i="20"/>
  <c r="Q492" i="20"/>
  <c r="P492" i="20"/>
  <c r="E492" i="20"/>
  <c r="Q491" i="20"/>
  <c r="P491" i="20"/>
  <c r="E491" i="20"/>
  <c r="Q490" i="20"/>
  <c r="P490" i="20"/>
  <c r="E490" i="20"/>
  <c r="Q489" i="20"/>
  <c r="P489" i="20"/>
  <c r="E489" i="20"/>
  <c r="Q488" i="20"/>
  <c r="P488" i="20"/>
  <c r="E488" i="20"/>
  <c r="Q487" i="20"/>
  <c r="P487" i="20"/>
  <c r="E487" i="20"/>
  <c r="Q486" i="20"/>
  <c r="P486" i="20"/>
  <c r="E486" i="20"/>
  <c r="Q485" i="20"/>
  <c r="P485" i="20"/>
  <c r="E485" i="20"/>
  <c r="Q484" i="20"/>
  <c r="P484" i="20"/>
  <c r="E484" i="20"/>
  <c r="Q483" i="20"/>
  <c r="P483" i="20"/>
  <c r="E483" i="20"/>
  <c r="Q482" i="20"/>
  <c r="P482" i="20"/>
  <c r="E482" i="20"/>
  <c r="Q481" i="20"/>
  <c r="P481" i="20"/>
  <c r="E481" i="20"/>
  <c r="Q480" i="20"/>
  <c r="P480" i="20"/>
  <c r="E480" i="20"/>
  <c r="Q479" i="20"/>
  <c r="P479" i="20"/>
  <c r="E479" i="20"/>
  <c r="Q478" i="20"/>
  <c r="P478" i="20"/>
  <c r="E478" i="20"/>
  <c r="Q477" i="20"/>
  <c r="P477" i="20"/>
  <c r="E477" i="20"/>
  <c r="Q476" i="20"/>
  <c r="P476" i="20"/>
  <c r="E476" i="20"/>
  <c r="Q475" i="20"/>
  <c r="P475" i="20"/>
  <c r="E475" i="20"/>
  <c r="Q474" i="20"/>
  <c r="P474" i="20"/>
  <c r="E474" i="20"/>
  <c r="Q473" i="20"/>
  <c r="P473" i="20"/>
  <c r="E473" i="20"/>
  <c r="Q472" i="20"/>
  <c r="P472" i="20"/>
  <c r="E472" i="20"/>
  <c r="Q471" i="20"/>
  <c r="P471" i="20"/>
  <c r="E471" i="20"/>
  <c r="Q470" i="20"/>
  <c r="P470" i="20"/>
  <c r="E470" i="20"/>
  <c r="Q469" i="20"/>
  <c r="P469" i="20"/>
  <c r="E469" i="20"/>
  <c r="Q468" i="20"/>
  <c r="P468" i="20"/>
  <c r="E468" i="20"/>
  <c r="Q467" i="20"/>
  <c r="P467" i="20"/>
  <c r="E467" i="20"/>
  <c r="Q466" i="20"/>
  <c r="P466" i="20"/>
  <c r="E466" i="20"/>
  <c r="Q465" i="20"/>
  <c r="P465" i="20"/>
  <c r="E465" i="20"/>
  <c r="Q464" i="20"/>
  <c r="P464" i="20"/>
  <c r="E464" i="20"/>
  <c r="Q463" i="20"/>
  <c r="P463" i="20"/>
  <c r="E463" i="20"/>
  <c r="Q462" i="20"/>
  <c r="P462" i="20"/>
  <c r="E462" i="20"/>
  <c r="Q461" i="20"/>
  <c r="P461" i="20"/>
  <c r="E461" i="20"/>
  <c r="Q460" i="20"/>
  <c r="P460" i="20"/>
  <c r="E460" i="20"/>
  <c r="Q459" i="20"/>
  <c r="P459" i="20"/>
  <c r="E459" i="20"/>
  <c r="Q458" i="20"/>
  <c r="P458" i="20"/>
  <c r="E458" i="20"/>
  <c r="Q457" i="20"/>
  <c r="P457" i="20"/>
  <c r="E457" i="20"/>
  <c r="Q456" i="20"/>
  <c r="P456" i="20"/>
  <c r="E456" i="20"/>
  <c r="Q455" i="20"/>
  <c r="P455" i="20"/>
  <c r="E455" i="20"/>
  <c r="Q454" i="20"/>
  <c r="P454" i="20"/>
  <c r="E454" i="20"/>
  <c r="Q453" i="20"/>
  <c r="P453" i="20"/>
  <c r="E453" i="20"/>
  <c r="Q452" i="20"/>
  <c r="P452" i="20"/>
  <c r="E452" i="20"/>
  <c r="Q451" i="20"/>
  <c r="P451" i="20"/>
  <c r="E451" i="20"/>
  <c r="Q450" i="20"/>
  <c r="P450" i="20"/>
  <c r="E450" i="20"/>
  <c r="Q449" i="20"/>
  <c r="P449" i="20"/>
  <c r="E449" i="20"/>
  <c r="Q448" i="20"/>
  <c r="P448" i="20"/>
  <c r="E448" i="20"/>
  <c r="Q447" i="20"/>
  <c r="P447" i="20"/>
  <c r="E447" i="20"/>
  <c r="Q446" i="20"/>
  <c r="P446" i="20"/>
  <c r="E446" i="20"/>
  <c r="Q445" i="20"/>
  <c r="P445" i="20"/>
  <c r="E445" i="20"/>
  <c r="Q444" i="20"/>
  <c r="P444" i="20"/>
  <c r="E444" i="20"/>
  <c r="Q443" i="20"/>
  <c r="P443" i="20"/>
  <c r="E443" i="20"/>
  <c r="Q442" i="20"/>
  <c r="P442" i="20"/>
  <c r="E442" i="20"/>
  <c r="Q441" i="20"/>
  <c r="P441" i="20"/>
  <c r="E441" i="20"/>
  <c r="Q440" i="20"/>
  <c r="P440" i="20"/>
  <c r="E440" i="20"/>
  <c r="Q439" i="20"/>
  <c r="P439" i="20"/>
  <c r="E439" i="20"/>
  <c r="Q438" i="20"/>
  <c r="P438" i="20"/>
  <c r="E438" i="20"/>
  <c r="Q437" i="20"/>
  <c r="P437" i="20"/>
  <c r="E437" i="20"/>
  <c r="Q436" i="20"/>
  <c r="P436" i="20"/>
  <c r="E436" i="20"/>
  <c r="Q435" i="20"/>
  <c r="P435" i="20"/>
  <c r="E435" i="20"/>
  <c r="Q434" i="20"/>
  <c r="P434" i="20"/>
  <c r="E434" i="20"/>
  <c r="Q433" i="20"/>
  <c r="P433" i="20"/>
  <c r="E433" i="20"/>
  <c r="Q432" i="20"/>
  <c r="P432" i="20"/>
  <c r="E432" i="20"/>
  <c r="Q431" i="20"/>
  <c r="P431" i="20"/>
  <c r="E431" i="20"/>
  <c r="Q430" i="20"/>
  <c r="P430" i="20"/>
  <c r="E430" i="20"/>
  <c r="Q429" i="20"/>
  <c r="P429" i="20"/>
  <c r="E429" i="20"/>
  <c r="Q428" i="20"/>
  <c r="P428" i="20"/>
  <c r="E428" i="20"/>
  <c r="Q427" i="20"/>
  <c r="P427" i="20"/>
  <c r="E427" i="20"/>
  <c r="Q426" i="20"/>
  <c r="P426" i="20"/>
  <c r="E426" i="20"/>
  <c r="Q425" i="20"/>
  <c r="P425" i="20"/>
  <c r="E425" i="20"/>
  <c r="Q424" i="20"/>
  <c r="P424" i="20"/>
  <c r="E424" i="20"/>
  <c r="Q423" i="20"/>
  <c r="P423" i="20"/>
  <c r="E423" i="20"/>
  <c r="Q422" i="20"/>
  <c r="P422" i="20"/>
  <c r="E422" i="20"/>
  <c r="Q421" i="20"/>
  <c r="P421" i="20"/>
  <c r="E421" i="20"/>
  <c r="Q420" i="20"/>
  <c r="P420" i="20"/>
  <c r="E420" i="20"/>
  <c r="Q419" i="20"/>
  <c r="P419" i="20"/>
  <c r="E419" i="20"/>
  <c r="Q418" i="20"/>
  <c r="P418" i="20"/>
  <c r="E418" i="20"/>
  <c r="Q417" i="20"/>
  <c r="P417" i="20"/>
  <c r="E417" i="20"/>
  <c r="Q416" i="20"/>
  <c r="P416" i="20"/>
  <c r="E416" i="20"/>
  <c r="Q415" i="20"/>
  <c r="P415" i="20"/>
  <c r="E415" i="20"/>
  <c r="Q414" i="20"/>
  <c r="P414" i="20"/>
  <c r="E414" i="20"/>
  <c r="Q413" i="20"/>
  <c r="P413" i="20"/>
  <c r="E413" i="20"/>
  <c r="Q412" i="20"/>
  <c r="P412" i="20"/>
  <c r="E412" i="20"/>
  <c r="Q411" i="20"/>
  <c r="P411" i="20"/>
  <c r="E411" i="20"/>
  <c r="Q410" i="20"/>
  <c r="P410" i="20"/>
  <c r="E410" i="20"/>
  <c r="Q409" i="20"/>
  <c r="P409" i="20"/>
  <c r="E409" i="20"/>
  <c r="Q408" i="20"/>
  <c r="P408" i="20"/>
  <c r="E408" i="20"/>
  <c r="Q407" i="20"/>
  <c r="P407" i="20"/>
  <c r="E407" i="20"/>
  <c r="Q406" i="20"/>
  <c r="P406" i="20"/>
  <c r="E406" i="20"/>
  <c r="Q405" i="20"/>
  <c r="P405" i="20"/>
  <c r="E405" i="20"/>
  <c r="Q404" i="20"/>
  <c r="P404" i="20"/>
  <c r="E404" i="20"/>
  <c r="Q403" i="20"/>
  <c r="P403" i="20"/>
  <c r="E403" i="20"/>
  <c r="Q402" i="20"/>
  <c r="P402" i="20"/>
  <c r="E402" i="20"/>
  <c r="Q401" i="20"/>
  <c r="P401" i="20"/>
  <c r="E401" i="20"/>
  <c r="Q400" i="20"/>
  <c r="P400" i="20"/>
  <c r="E400" i="20"/>
  <c r="Q399" i="20"/>
  <c r="P399" i="20"/>
  <c r="E399" i="20"/>
  <c r="Q398" i="20"/>
  <c r="P398" i="20"/>
  <c r="E398" i="20"/>
  <c r="Q397" i="20"/>
  <c r="P397" i="20"/>
  <c r="E397" i="20"/>
  <c r="Q396" i="20"/>
  <c r="P396" i="20"/>
  <c r="E396" i="20"/>
  <c r="Q395" i="20"/>
  <c r="P395" i="20"/>
  <c r="E395" i="20"/>
  <c r="Q394" i="20"/>
  <c r="P394" i="20"/>
  <c r="E394" i="20"/>
  <c r="Q393" i="20"/>
  <c r="P393" i="20"/>
  <c r="E393" i="20"/>
  <c r="Q392" i="20"/>
  <c r="P392" i="20"/>
  <c r="E392" i="20"/>
  <c r="Q391" i="20"/>
  <c r="P391" i="20"/>
  <c r="E391" i="20"/>
  <c r="Q390" i="20"/>
  <c r="P390" i="20"/>
  <c r="E390" i="20"/>
  <c r="Q389" i="20"/>
  <c r="P389" i="20"/>
  <c r="E389" i="20"/>
  <c r="Q388" i="20"/>
  <c r="P388" i="20"/>
  <c r="E388" i="20"/>
  <c r="Q387" i="20"/>
  <c r="P387" i="20"/>
  <c r="E387" i="20"/>
  <c r="Q386" i="20"/>
  <c r="P386" i="20"/>
  <c r="E386" i="20"/>
  <c r="Q385" i="20"/>
  <c r="P385" i="20"/>
  <c r="E385" i="20"/>
  <c r="Q384" i="20"/>
  <c r="P384" i="20"/>
  <c r="E384" i="20"/>
  <c r="Q383" i="20"/>
  <c r="P383" i="20"/>
  <c r="E383" i="20"/>
  <c r="Q382" i="20"/>
  <c r="P382" i="20"/>
  <c r="E382" i="20"/>
  <c r="Q381" i="20"/>
  <c r="P381" i="20"/>
  <c r="E381" i="20"/>
  <c r="Q380" i="20"/>
  <c r="P380" i="20"/>
  <c r="E380" i="20"/>
  <c r="Q379" i="20"/>
  <c r="P379" i="20"/>
  <c r="E379" i="20"/>
  <c r="Q378" i="20"/>
  <c r="P378" i="20"/>
  <c r="E378" i="20"/>
  <c r="Q377" i="20"/>
  <c r="P377" i="20"/>
  <c r="E377" i="20"/>
  <c r="Q376" i="20"/>
  <c r="P376" i="20"/>
  <c r="E376" i="20"/>
  <c r="Q375" i="20"/>
  <c r="P375" i="20"/>
  <c r="E375" i="20"/>
  <c r="Q374" i="20"/>
  <c r="P374" i="20"/>
  <c r="E374" i="20"/>
  <c r="Q373" i="20"/>
  <c r="P373" i="20"/>
  <c r="E373" i="20"/>
  <c r="Q372" i="20"/>
  <c r="P372" i="20"/>
  <c r="E372" i="20"/>
  <c r="Q371" i="20"/>
  <c r="P371" i="20"/>
  <c r="E371" i="20"/>
  <c r="Q370" i="20"/>
  <c r="P370" i="20"/>
  <c r="E370" i="20"/>
  <c r="Q369" i="20"/>
  <c r="P369" i="20"/>
  <c r="E369" i="20"/>
  <c r="Q368" i="20"/>
  <c r="P368" i="20"/>
  <c r="E368" i="20"/>
  <c r="Q367" i="20"/>
  <c r="P367" i="20"/>
  <c r="E367" i="20"/>
  <c r="Q366" i="20"/>
  <c r="P366" i="20"/>
  <c r="E366" i="20"/>
  <c r="Q365" i="20"/>
  <c r="P365" i="20"/>
  <c r="E365" i="20"/>
  <c r="Q364" i="20"/>
  <c r="P364" i="20"/>
  <c r="E364" i="20"/>
  <c r="Q363" i="20"/>
  <c r="P363" i="20"/>
  <c r="E363" i="20"/>
  <c r="Q362" i="20"/>
  <c r="P362" i="20"/>
  <c r="E362" i="20"/>
  <c r="Q361" i="20"/>
  <c r="P361" i="20"/>
  <c r="E361" i="20"/>
  <c r="Q360" i="20"/>
  <c r="P360" i="20"/>
  <c r="E360" i="20"/>
  <c r="Q359" i="20"/>
  <c r="P359" i="20"/>
  <c r="E359" i="20"/>
  <c r="Q358" i="20"/>
  <c r="P358" i="20"/>
  <c r="E358" i="20"/>
  <c r="Q357" i="20"/>
  <c r="P357" i="20"/>
  <c r="E357" i="20"/>
  <c r="Q356" i="20"/>
  <c r="P356" i="20"/>
  <c r="E356" i="20"/>
  <c r="Q355" i="20"/>
  <c r="P355" i="20"/>
  <c r="E355" i="20"/>
  <c r="Q354" i="20"/>
  <c r="P354" i="20"/>
  <c r="E354" i="20"/>
  <c r="Q353" i="20"/>
  <c r="P353" i="20"/>
  <c r="E353" i="20"/>
  <c r="Q352" i="20"/>
  <c r="P352" i="20"/>
  <c r="E352" i="20"/>
  <c r="Q351" i="20"/>
  <c r="P351" i="20"/>
  <c r="E351" i="20"/>
  <c r="Q350" i="20"/>
  <c r="P350" i="20"/>
  <c r="E350" i="20"/>
  <c r="Q349" i="20"/>
  <c r="P349" i="20"/>
  <c r="E349" i="20"/>
  <c r="Q348" i="20"/>
  <c r="P348" i="20"/>
  <c r="E348" i="20"/>
  <c r="Q347" i="20"/>
  <c r="P347" i="20"/>
  <c r="E347" i="20"/>
  <c r="Q346" i="20"/>
  <c r="P346" i="20"/>
  <c r="E346" i="20"/>
  <c r="Q345" i="20"/>
  <c r="P345" i="20"/>
  <c r="E345" i="20"/>
  <c r="Q344" i="20"/>
  <c r="P344" i="20"/>
  <c r="E344" i="20"/>
  <c r="Q343" i="20"/>
  <c r="P343" i="20"/>
  <c r="E343" i="20"/>
  <c r="Q342" i="20"/>
  <c r="P342" i="20"/>
  <c r="E342" i="20"/>
  <c r="Q341" i="20"/>
  <c r="P341" i="20"/>
  <c r="E341" i="20"/>
  <c r="Q340" i="20"/>
  <c r="P340" i="20"/>
  <c r="E340" i="20"/>
  <c r="Q339" i="20"/>
  <c r="P339" i="20"/>
  <c r="E339" i="20"/>
  <c r="Q338" i="20"/>
  <c r="P338" i="20"/>
  <c r="E338" i="20"/>
  <c r="Q337" i="20"/>
  <c r="P337" i="20"/>
  <c r="E337" i="20"/>
  <c r="Q336" i="20"/>
  <c r="P336" i="20"/>
  <c r="E336" i="20"/>
  <c r="Q335" i="20"/>
  <c r="P335" i="20"/>
  <c r="E335" i="20"/>
  <c r="Q334" i="20"/>
  <c r="P334" i="20"/>
  <c r="E334" i="20"/>
  <c r="Q333" i="20"/>
  <c r="P333" i="20"/>
  <c r="E333" i="20"/>
  <c r="Q332" i="20"/>
  <c r="P332" i="20"/>
  <c r="E332" i="20"/>
  <c r="Q331" i="20"/>
  <c r="P331" i="20"/>
  <c r="E331" i="20"/>
  <c r="Q330" i="20"/>
  <c r="P330" i="20"/>
  <c r="E330" i="20"/>
  <c r="Q329" i="20"/>
  <c r="P329" i="20"/>
  <c r="E329" i="20"/>
  <c r="Q328" i="20"/>
  <c r="P328" i="20"/>
  <c r="E328" i="20"/>
  <c r="Q327" i="20"/>
  <c r="P327" i="20"/>
  <c r="E327" i="20"/>
  <c r="Q326" i="20"/>
  <c r="P326" i="20"/>
  <c r="E326" i="20"/>
  <c r="Q325" i="20"/>
  <c r="P325" i="20"/>
  <c r="E325" i="20"/>
  <c r="Q324" i="20"/>
  <c r="P324" i="20"/>
  <c r="E324" i="20"/>
  <c r="Q323" i="20"/>
  <c r="P323" i="20"/>
  <c r="E323" i="20"/>
  <c r="Q322" i="20"/>
  <c r="P322" i="20"/>
  <c r="E322" i="20"/>
  <c r="Q321" i="20"/>
  <c r="P321" i="20"/>
  <c r="E321" i="20"/>
  <c r="Q320" i="20"/>
  <c r="P320" i="20"/>
  <c r="E320" i="20"/>
  <c r="Q319" i="20"/>
  <c r="P319" i="20"/>
  <c r="E319" i="20"/>
  <c r="Q318" i="20"/>
  <c r="P318" i="20"/>
  <c r="E318" i="20"/>
  <c r="Q317" i="20"/>
  <c r="P317" i="20"/>
  <c r="E317" i="20"/>
  <c r="Q316" i="20"/>
  <c r="P316" i="20"/>
  <c r="E316" i="20"/>
  <c r="Q315" i="20"/>
  <c r="P315" i="20"/>
  <c r="E315" i="20"/>
  <c r="Q314" i="20"/>
  <c r="P314" i="20"/>
  <c r="E314" i="20"/>
  <c r="Q313" i="20"/>
  <c r="P313" i="20"/>
  <c r="E313" i="20"/>
  <c r="Q312" i="20"/>
  <c r="P312" i="20"/>
  <c r="E312" i="20"/>
  <c r="Q311" i="20"/>
  <c r="P311" i="20"/>
  <c r="E311" i="20"/>
  <c r="Q310" i="20"/>
  <c r="P310" i="20"/>
  <c r="E310" i="20"/>
  <c r="Q309" i="20"/>
  <c r="P309" i="20"/>
  <c r="E309" i="20"/>
  <c r="Q308" i="20"/>
  <c r="P308" i="20"/>
  <c r="E308" i="20"/>
  <c r="Q307" i="20"/>
  <c r="P307" i="20"/>
  <c r="E307" i="20"/>
  <c r="Q306" i="20"/>
  <c r="P306" i="20"/>
  <c r="E306" i="20"/>
  <c r="Q305" i="20"/>
  <c r="P305" i="20"/>
  <c r="E305" i="20"/>
  <c r="Q304" i="20"/>
  <c r="P304" i="20"/>
  <c r="E304" i="20"/>
  <c r="Q303" i="20"/>
  <c r="P303" i="20"/>
  <c r="E303" i="20"/>
  <c r="Q302" i="20"/>
  <c r="P302" i="20"/>
  <c r="E302" i="20"/>
  <c r="Q301" i="20"/>
  <c r="P301" i="20"/>
  <c r="E301" i="20"/>
  <c r="Q300" i="20"/>
  <c r="P300" i="20"/>
  <c r="E300" i="20"/>
  <c r="Q299" i="20"/>
  <c r="P299" i="20"/>
  <c r="E299" i="20"/>
  <c r="Q298" i="20"/>
  <c r="P298" i="20"/>
  <c r="E298" i="20"/>
  <c r="Q297" i="20"/>
  <c r="P297" i="20"/>
  <c r="E297" i="20"/>
  <c r="Q296" i="20"/>
  <c r="P296" i="20"/>
  <c r="E296" i="20"/>
  <c r="Q295" i="20"/>
  <c r="P295" i="20"/>
  <c r="E295" i="20"/>
  <c r="Q294" i="20"/>
  <c r="P294" i="20"/>
  <c r="E294" i="20"/>
  <c r="Q293" i="20"/>
  <c r="P293" i="20"/>
  <c r="E293" i="20"/>
  <c r="Q292" i="20"/>
  <c r="P292" i="20"/>
  <c r="Q291" i="20"/>
  <c r="P291" i="20"/>
  <c r="E291" i="20"/>
  <c r="Q290" i="20"/>
  <c r="P290" i="20"/>
  <c r="E290" i="20"/>
  <c r="Q289" i="20"/>
  <c r="P289" i="20"/>
  <c r="E289" i="20"/>
  <c r="Q288" i="20"/>
  <c r="P288" i="20"/>
  <c r="E288" i="20"/>
  <c r="Q287" i="20"/>
  <c r="P287" i="20"/>
  <c r="E287" i="20"/>
  <c r="Q286" i="20"/>
  <c r="P286" i="20"/>
  <c r="E286" i="20"/>
  <c r="Q285" i="20"/>
  <c r="P285" i="20"/>
  <c r="E285" i="20"/>
  <c r="Q284" i="20"/>
  <c r="P284" i="20"/>
  <c r="E284" i="20"/>
  <c r="Q283" i="20"/>
  <c r="P283" i="20"/>
  <c r="E283" i="20"/>
  <c r="Q282" i="20"/>
  <c r="P282" i="20"/>
  <c r="E282" i="20"/>
  <c r="Q281" i="20"/>
  <c r="P281" i="20"/>
  <c r="E281" i="20"/>
  <c r="Q280" i="20"/>
  <c r="P280" i="20"/>
  <c r="E280" i="20"/>
  <c r="Q279" i="20"/>
  <c r="P279" i="20"/>
  <c r="E279" i="20"/>
  <c r="Q278" i="20"/>
  <c r="P278" i="20"/>
  <c r="E278" i="20"/>
  <c r="Q277" i="20"/>
  <c r="P277" i="20"/>
  <c r="E277" i="20"/>
  <c r="Q276" i="20"/>
  <c r="P276" i="20"/>
  <c r="E276" i="20"/>
  <c r="Q275" i="20"/>
  <c r="P275" i="20"/>
  <c r="E275" i="20"/>
  <c r="Q274" i="20"/>
  <c r="P274" i="20"/>
  <c r="E274" i="20"/>
  <c r="Q273" i="20"/>
  <c r="P273" i="20"/>
  <c r="E273" i="20"/>
  <c r="Q272" i="20"/>
  <c r="P272" i="20"/>
  <c r="E272" i="20"/>
  <c r="Q271" i="20"/>
  <c r="P271" i="20"/>
  <c r="E271" i="20"/>
  <c r="Q270" i="20"/>
  <c r="P270" i="20"/>
  <c r="E270" i="20"/>
  <c r="Q269" i="20"/>
  <c r="P269" i="20"/>
  <c r="E269" i="20"/>
  <c r="Q268" i="20"/>
  <c r="P268" i="20"/>
  <c r="E268" i="20"/>
  <c r="Q267" i="20"/>
  <c r="P267" i="20"/>
  <c r="E267" i="20"/>
  <c r="Q266" i="20"/>
  <c r="P266" i="20"/>
  <c r="E266" i="20"/>
  <c r="Q265" i="20"/>
  <c r="P265" i="20"/>
  <c r="E265" i="20"/>
  <c r="Q264" i="20"/>
  <c r="P264" i="20"/>
  <c r="E264" i="20"/>
  <c r="Q263" i="20"/>
  <c r="P263" i="20"/>
  <c r="E263" i="20"/>
  <c r="Q262" i="20"/>
  <c r="P262" i="20"/>
  <c r="E262" i="20"/>
  <c r="Q261" i="20"/>
  <c r="P261" i="20"/>
  <c r="E261" i="20"/>
  <c r="Q260" i="20"/>
  <c r="P260" i="20"/>
  <c r="E260" i="20"/>
  <c r="Q259" i="20"/>
  <c r="P259" i="20"/>
  <c r="E259" i="20"/>
  <c r="Q258" i="20"/>
  <c r="P258" i="20"/>
  <c r="E258" i="20"/>
  <c r="Q257" i="20"/>
  <c r="P257" i="20"/>
  <c r="E257" i="20"/>
  <c r="Q256" i="20"/>
  <c r="P256" i="20"/>
  <c r="E256" i="20"/>
  <c r="Q255" i="20"/>
  <c r="P255" i="20"/>
  <c r="E255" i="20"/>
  <c r="Q254" i="20"/>
  <c r="P254" i="20"/>
  <c r="E254" i="20"/>
  <c r="Q253" i="20"/>
  <c r="P253" i="20"/>
  <c r="E253" i="20"/>
  <c r="Q252" i="20"/>
  <c r="P252" i="20"/>
  <c r="E252" i="20"/>
  <c r="Q251" i="20"/>
  <c r="P251" i="20"/>
  <c r="E251" i="20"/>
  <c r="Q250" i="20"/>
  <c r="P250" i="20"/>
  <c r="E250" i="20"/>
  <c r="Q249" i="20"/>
  <c r="P249" i="20"/>
  <c r="E249" i="20"/>
  <c r="Q248" i="20"/>
  <c r="P248" i="20"/>
  <c r="E248" i="20"/>
  <c r="Q247" i="20"/>
  <c r="P247" i="20"/>
  <c r="E247" i="20"/>
  <c r="Q246" i="20"/>
  <c r="P246" i="20"/>
  <c r="E246" i="20"/>
  <c r="Q245" i="20"/>
  <c r="P245" i="20"/>
  <c r="E245" i="20"/>
  <c r="Q244" i="20"/>
  <c r="P244" i="20"/>
  <c r="E244" i="20"/>
  <c r="Q243" i="20"/>
  <c r="P243" i="20"/>
  <c r="E243" i="20"/>
  <c r="Q242" i="20"/>
  <c r="P242" i="20"/>
  <c r="E242" i="20"/>
  <c r="Q241" i="20"/>
  <c r="P241" i="20"/>
  <c r="E241" i="20"/>
  <c r="Q240" i="20"/>
  <c r="P240" i="20"/>
  <c r="E240" i="20"/>
  <c r="Q239" i="20"/>
  <c r="P239" i="20"/>
  <c r="E239" i="20"/>
  <c r="Q238" i="20"/>
  <c r="P238" i="20"/>
  <c r="E238" i="20"/>
  <c r="Q237" i="20"/>
  <c r="P237" i="20"/>
  <c r="E237" i="20"/>
  <c r="Q236" i="20"/>
  <c r="P236" i="20"/>
  <c r="E236" i="20"/>
  <c r="Q235" i="20"/>
  <c r="P235" i="20"/>
  <c r="E235" i="20"/>
  <c r="Q234" i="20"/>
  <c r="P234" i="20"/>
  <c r="E234" i="20"/>
  <c r="Q233" i="20"/>
  <c r="P233" i="20"/>
  <c r="E233" i="20"/>
  <c r="Q232" i="20"/>
  <c r="P232" i="20"/>
  <c r="E232" i="20"/>
  <c r="Q231" i="20"/>
  <c r="P231" i="20"/>
  <c r="E231" i="20"/>
  <c r="Q230" i="20"/>
  <c r="P230" i="20"/>
  <c r="E230" i="20"/>
  <c r="Q229" i="20"/>
  <c r="P229" i="20"/>
  <c r="E229" i="20"/>
  <c r="Q228" i="20"/>
  <c r="P228" i="20"/>
  <c r="E228" i="20"/>
  <c r="Q227" i="20"/>
  <c r="P227" i="20"/>
  <c r="E227" i="20"/>
  <c r="Q226" i="20"/>
  <c r="P226" i="20"/>
  <c r="E226" i="20"/>
  <c r="Q225" i="20"/>
  <c r="P225" i="20"/>
  <c r="E225" i="20"/>
  <c r="Q224" i="20"/>
  <c r="P224" i="20"/>
  <c r="E224" i="20"/>
  <c r="Q223" i="20"/>
  <c r="P223" i="20"/>
  <c r="E223" i="20"/>
  <c r="Q222" i="20"/>
  <c r="P222" i="20"/>
  <c r="E222" i="20"/>
  <c r="Q221" i="20"/>
  <c r="P221" i="20"/>
  <c r="E221" i="20"/>
  <c r="Q220" i="20"/>
  <c r="P220" i="20"/>
  <c r="E220" i="20"/>
  <c r="Q219" i="20"/>
  <c r="P219" i="20"/>
  <c r="E219" i="20"/>
  <c r="Q218" i="20"/>
  <c r="P218" i="20"/>
  <c r="E218" i="20"/>
  <c r="Q217" i="20"/>
  <c r="P217" i="20"/>
  <c r="E217" i="20"/>
  <c r="Q216" i="20"/>
  <c r="P216" i="20"/>
  <c r="E216" i="20"/>
  <c r="Q215" i="20"/>
  <c r="P215" i="20"/>
  <c r="E215" i="20"/>
  <c r="Q214" i="20"/>
  <c r="P214" i="20"/>
  <c r="E214" i="20"/>
  <c r="Q213" i="20"/>
  <c r="P213" i="20"/>
  <c r="E213" i="20"/>
  <c r="Q212" i="20"/>
  <c r="P212" i="20"/>
  <c r="E212" i="20"/>
  <c r="Q211" i="20"/>
  <c r="P211" i="20"/>
  <c r="E211" i="20"/>
  <c r="Q210" i="20"/>
  <c r="P210" i="20"/>
  <c r="E210" i="20"/>
  <c r="Q209" i="20"/>
  <c r="P209" i="20"/>
  <c r="E209" i="20"/>
  <c r="Q208" i="20"/>
  <c r="P208" i="20"/>
  <c r="E208" i="20"/>
  <c r="Q207" i="20"/>
  <c r="P207" i="20"/>
  <c r="E207" i="20"/>
  <c r="Q206" i="20"/>
  <c r="P206" i="20"/>
  <c r="E206" i="20"/>
  <c r="Q205" i="20"/>
  <c r="P205" i="20"/>
  <c r="E205" i="20"/>
  <c r="Q204" i="20"/>
  <c r="P204" i="20"/>
  <c r="E204" i="20"/>
  <c r="Q203" i="20"/>
  <c r="P203" i="20"/>
  <c r="E203" i="20"/>
  <c r="Q202" i="20"/>
  <c r="P202" i="20"/>
  <c r="E202" i="20"/>
  <c r="Q201" i="20"/>
  <c r="P201" i="20"/>
  <c r="E201" i="20"/>
  <c r="Q200" i="20"/>
  <c r="P200" i="20"/>
  <c r="E200" i="20"/>
  <c r="Q199" i="20"/>
  <c r="P199" i="20"/>
  <c r="E199" i="20"/>
  <c r="Q198" i="20"/>
  <c r="P198" i="20"/>
  <c r="E198" i="20"/>
  <c r="Q197" i="20"/>
  <c r="P197" i="20"/>
  <c r="E197" i="20"/>
  <c r="Q196" i="20"/>
  <c r="P196" i="20"/>
  <c r="E196" i="20"/>
  <c r="Q195" i="20"/>
  <c r="P195" i="20"/>
  <c r="E195" i="20"/>
  <c r="Q194" i="20"/>
  <c r="P194" i="20"/>
  <c r="E194" i="20"/>
  <c r="Q193" i="20"/>
  <c r="P193" i="20"/>
  <c r="E193" i="20"/>
  <c r="Q192" i="20"/>
  <c r="P192" i="20"/>
  <c r="E192" i="20"/>
  <c r="Q191" i="20"/>
  <c r="P191" i="20"/>
  <c r="E191" i="20"/>
  <c r="Q190" i="20"/>
  <c r="P190" i="20"/>
  <c r="E190" i="20"/>
  <c r="Q189" i="20"/>
  <c r="P189" i="20"/>
  <c r="E189" i="20"/>
  <c r="Q188" i="20"/>
  <c r="P188" i="20"/>
  <c r="E188" i="20"/>
  <c r="Q187" i="20"/>
  <c r="P187" i="20"/>
  <c r="E187" i="20"/>
  <c r="Q186" i="20"/>
  <c r="P186" i="20"/>
  <c r="E186" i="20"/>
  <c r="Q185" i="20"/>
  <c r="P185" i="20"/>
  <c r="E185" i="20"/>
  <c r="Q184" i="20"/>
  <c r="P184" i="20"/>
  <c r="E184" i="20"/>
  <c r="Q183" i="20"/>
  <c r="P183" i="20"/>
  <c r="E183" i="20"/>
  <c r="Q182" i="20"/>
  <c r="P182" i="20"/>
  <c r="E182" i="20"/>
  <c r="Q181" i="20"/>
  <c r="P181" i="20"/>
  <c r="E181" i="20"/>
  <c r="Q180" i="20"/>
  <c r="P180" i="20"/>
  <c r="E180" i="20"/>
  <c r="Q179" i="20"/>
  <c r="P179" i="20"/>
  <c r="E179" i="20"/>
  <c r="Q178" i="20"/>
  <c r="P178" i="20"/>
  <c r="E178" i="20"/>
  <c r="Q177" i="20"/>
  <c r="P177" i="20"/>
  <c r="E177" i="20"/>
  <c r="Q176" i="20"/>
  <c r="P176" i="20"/>
  <c r="E176" i="20"/>
  <c r="Q175" i="20"/>
  <c r="P175" i="20"/>
  <c r="E175" i="20"/>
  <c r="Q174" i="20"/>
  <c r="P174" i="20"/>
  <c r="E174" i="20"/>
  <c r="Q173" i="20"/>
  <c r="P173" i="20"/>
  <c r="E173" i="20"/>
  <c r="Q172" i="20"/>
  <c r="P172" i="20"/>
  <c r="E172" i="20"/>
  <c r="Q171" i="20"/>
  <c r="P171" i="20"/>
  <c r="E171" i="20"/>
  <c r="Q170" i="20"/>
  <c r="P170" i="20"/>
  <c r="E170" i="20"/>
  <c r="Q169" i="20"/>
  <c r="P169" i="20"/>
  <c r="E169" i="20"/>
  <c r="Q168" i="20"/>
  <c r="P168" i="20"/>
  <c r="E168" i="20"/>
  <c r="Q167" i="20"/>
  <c r="P167" i="20"/>
  <c r="E167" i="20"/>
  <c r="Q166" i="20"/>
  <c r="P166" i="20"/>
  <c r="E166" i="20"/>
  <c r="Q165" i="20"/>
  <c r="P165" i="20"/>
  <c r="E165" i="20"/>
  <c r="Q164" i="20"/>
  <c r="P164" i="20"/>
  <c r="E164" i="20"/>
  <c r="Q163" i="20"/>
  <c r="P163" i="20"/>
  <c r="E163" i="20"/>
  <c r="Q162" i="20"/>
  <c r="P162" i="20"/>
  <c r="E162" i="20"/>
  <c r="Q161" i="20"/>
  <c r="P161" i="20"/>
  <c r="E161" i="20"/>
  <c r="Q160" i="20"/>
  <c r="P160" i="20"/>
  <c r="E160" i="20"/>
  <c r="Q159" i="20"/>
  <c r="P159" i="20"/>
  <c r="E159" i="20"/>
  <c r="Q158" i="20"/>
  <c r="P158" i="20"/>
  <c r="E158" i="20"/>
  <c r="Q157" i="20"/>
  <c r="P157" i="20"/>
  <c r="E157" i="20"/>
  <c r="Q156" i="20"/>
  <c r="P156" i="20"/>
  <c r="E156" i="20"/>
  <c r="Q155" i="20"/>
  <c r="P155" i="20"/>
  <c r="E155" i="20"/>
  <c r="Q154" i="20"/>
  <c r="P154" i="20"/>
  <c r="E154" i="20"/>
  <c r="Q153" i="20"/>
  <c r="P153" i="20"/>
  <c r="E153" i="20"/>
  <c r="Q152" i="20"/>
  <c r="P152" i="20"/>
  <c r="E152" i="20"/>
  <c r="Q151" i="20"/>
  <c r="P151" i="20"/>
  <c r="E151" i="20"/>
  <c r="Q150" i="20"/>
  <c r="P150" i="20"/>
  <c r="E150" i="20"/>
  <c r="Q149" i="20"/>
  <c r="P149" i="20"/>
  <c r="E149" i="20"/>
  <c r="Q148" i="20"/>
  <c r="P148" i="20"/>
  <c r="E148" i="20"/>
  <c r="Q147" i="20"/>
  <c r="P147" i="20"/>
  <c r="E147" i="20"/>
  <c r="Q146" i="20"/>
  <c r="P146" i="20"/>
  <c r="E146" i="20"/>
  <c r="Q145" i="20"/>
  <c r="P145" i="20"/>
  <c r="E145" i="20"/>
  <c r="Q144" i="20"/>
  <c r="P144" i="20"/>
  <c r="E144" i="20"/>
  <c r="Q143" i="20"/>
  <c r="P143" i="20"/>
  <c r="E143" i="20"/>
  <c r="Q142" i="20"/>
  <c r="P142" i="20"/>
  <c r="E142" i="20"/>
  <c r="Q141" i="20"/>
  <c r="P141" i="20"/>
  <c r="E141" i="20"/>
  <c r="Q140" i="20"/>
  <c r="P140" i="20"/>
  <c r="E140" i="20"/>
  <c r="Q139" i="20"/>
  <c r="P139" i="20"/>
  <c r="E139" i="20"/>
  <c r="Q138" i="20"/>
  <c r="P138" i="20"/>
  <c r="E138" i="20"/>
  <c r="Q137" i="20"/>
  <c r="P137" i="20"/>
  <c r="E137" i="20"/>
  <c r="Q136" i="20"/>
  <c r="P136" i="20"/>
  <c r="E136" i="20"/>
  <c r="Q135" i="20"/>
  <c r="P135" i="20"/>
  <c r="E135" i="20"/>
  <c r="Q134" i="20"/>
  <c r="P134" i="20"/>
  <c r="E134" i="20"/>
  <c r="Q133" i="20"/>
  <c r="P133" i="20"/>
  <c r="E133" i="20"/>
  <c r="Q132" i="20"/>
  <c r="P132" i="20"/>
  <c r="E132" i="20"/>
  <c r="Q131" i="20"/>
  <c r="P131" i="20"/>
  <c r="E131" i="20"/>
  <c r="Q130" i="20"/>
  <c r="P130" i="20"/>
  <c r="E130" i="20"/>
  <c r="Q129" i="20"/>
  <c r="P129" i="20"/>
  <c r="E129" i="20"/>
  <c r="Q128" i="20"/>
  <c r="P128" i="20"/>
  <c r="E128" i="20"/>
  <c r="Q127" i="20"/>
  <c r="P127" i="20"/>
  <c r="E127" i="20"/>
  <c r="Q126" i="20"/>
  <c r="P126" i="20"/>
  <c r="E126" i="20"/>
  <c r="Q125" i="20"/>
  <c r="P125" i="20"/>
  <c r="E125" i="20"/>
  <c r="Q124" i="20"/>
  <c r="P124" i="20"/>
  <c r="E124" i="20"/>
  <c r="Q123" i="20"/>
  <c r="P123" i="20"/>
  <c r="E123" i="20"/>
  <c r="Q122" i="20"/>
  <c r="P122" i="20"/>
  <c r="E122" i="20"/>
  <c r="Q121" i="20"/>
  <c r="P121" i="20"/>
  <c r="E121" i="20"/>
  <c r="Q120" i="20"/>
  <c r="P120" i="20"/>
  <c r="E120" i="20"/>
  <c r="Q119" i="20"/>
  <c r="P119" i="20"/>
  <c r="E119" i="20"/>
  <c r="Q118" i="20"/>
  <c r="P118" i="20"/>
  <c r="E118" i="20"/>
  <c r="Q117" i="20"/>
  <c r="P117" i="20"/>
  <c r="E117" i="20"/>
  <c r="Q116" i="20"/>
  <c r="P116" i="20"/>
  <c r="E116" i="20"/>
  <c r="Q115" i="20"/>
  <c r="P115" i="20"/>
  <c r="E115" i="20"/>
  <c r="Q114" i="20"/>
  <c r="P114" i="20"/>
  <c r="E114" i="20"/>
  <c r="Q113" i="20"/>
  <c r="P113" i="20"/>
  <c r="E113" i="20"/>
  <c r="Q112" i="20"/>
  <c r="P112" i="20"/>
  <c r="E112" i="20"/>
  <c r="Q111" i="20"/>
  <c r="P111" i="20"/>
  <c r="E111" i="20"/>
  <c r="Q110" i="20"/>
  <c r="P110" i="20"/>
  <c r="E110" i="20"/>
  <c r="Q109" i="20"/>
  <c r="P109" i="20"/>
  <c r="E109" i="20"/>
  <c r="Q108" i="20"/>
  <c r="P108" i="20"/>
  <c r="E108" i="20"/>
  <c r="Q107" i="20"/>
  <c r="P107" i="20"/>
  <c r="E107" i="20"/>
  <c r="Q106" i="20"/>
  <c r="P106" i="20"/>
  <c r="E106" i="20"/>
  <c r="Q105" i="20"/>
  <c r="P105" i="20"/>
  <c r="E105" i="20"/>
  <c r="Q104" i="20"/>
  <c r="P104" i="20"/>
  <c r="E104" i="20"/>
  <c r="Q103" i="20"/>
  <c r="P103" i="20"/>
  <c r="E103" i="20"/>
  <c r="Q102" i="20"/>
  <c r="P102" i="20"/>
  <c r="E102" i="20"/>
  <c r="Q101" i="20"/>
  <c r="P101" i="20"/>
  <c r="E101" i="20"/>
  <c r="Q100" i="20"/>
  <c r="P100" i="20"/>
  <c r="E100" i="20"/>
  <c r="Q99" i="20"/>
  <c r="P99" i="20"/>
  <c r="E99" i="20"/>
  <c r="Q98" i="20"/>
  <c r="P98" i="20"/>
  <c r="E98" i="20"/>
  <c r="Q97" i="20"/>
  <c r="P97" i="20"/>
  <c r="E97" i="20"/>
  <c r="Q96" i="20"/>
  <c r="P96" i="20"/>
  <c r="E96" i="20"/>
  <c r="Q95" i="20"/>
  <c r="P95" i="20"/>
  <c r="E95" i="20"/>
  <c r="Q94" i="20"/>
  <c r="P94" i="20"/>
  <c r="E94" i="20"/>
  <c r="Q93" i="20"/>
  <c r="P93" i="20"/>
  <c r="E93" i="20"/>
  <c r="Q92" i="20"/>
  <c r="P92" i="20"/>
  <c r="E92" i="20"/>
  <c r="Q91" i="20"/>
  <c r="P91" i="20"/>
  <c r="E91" i="20"/>
  <c r="Q90" i="20"/>
  <c r="P90" i="20"/>
  <c r="E90" i="20"/>
  <c r="Q89" i="20"/>
  <c r="P89" i="20"/>
  <c r="E89" i="20"/>
  <c r="Q88" i="20"/>
  <c r="P88" i="20"/>
  <c r="E88" i="20"/>
  <c r="Q87" i="20"/>
  <c r="P87" i="20"/>
  <c r="E87" i="20"/>
  <c r="Q86" i="20"/>
  <c r="P86" i="20"/>
  <c r="E86" i="20"/>
  <c r="Q85" i="20"/>
  <c r="P85" i="20"/>
  <c r="E85" i="20"/>
  <c r="Q84" i="20"/>
  <c r="P84" i="20"/>
  <c r="E84" i="20"/>
  <c r="Q83" i="20"/>
  <c r="P83" i="20"/>
  <c r="E83" i="20"/>
  <c r="Q82" i="20"/>
  <c r="P82" i="20"/>
  <c r="E82" i="20"/>
  <c r="Q81" i="20"/>
  <c r="P81" i="20"/>
  <c r="E81" i="20"/>
  <c r="Q80" i="20"/>
  <c r="P80" i="20"/>
  <c r="E80" i="20"/>
  <c r="Q79" i="20"/>
  <c r="P79" i="20"/>
  <c r="E79" i="20"/>
  <c r="Q78" i="20"/>
  <c r="P78" i="20"/>
  <c r="E78" i="20"/>
  <c r="Q77" i="20"/>
  <c r="P77" i="20"/>
  <c r="E77" i="20"/>
  <c r="Q76" i="20"/>
  <c r="P76" i="20"/>
  <c r="E76" i="20"/>
  <c r="Q75" i="20"/>
  <c r="P75" i="20"/>
  <c r="E75" i="20"/>
  <c r="Q74" i="20"/>
  <c r="P74" i="20"/>
  <c r="E74" i="20"/>
  <c r="Q73" i="20"/>
  <c r="P73" i="20"/>
  <c r="E73" i="20"/>
  <c r="Q72" i="20"/>
  <c r="P72" i="20"/>
  <c r="E72" i="20"/>
  <c r="Q71" i="20"/>
  <c r="P71" i="20"/>
  <c r="E71" i="20"/>
  <c r="Q70" i="20"/>
  <c r="P70" i="20"/>
  <c r="E70" i="20"/>
  <c r="Q69" i="20"/>
  <c r="P69" i="20"/>
  <c r="E69" i="20"/>
  <c r="Q68" i="20"/>
  <c r="P68" i="20"/>
  <c r="E68" i="20"/>
  <c r="Q67" i="20"/>
  <c r="P67" i="20"/>
  <c r="E67" i="20"/>
  <c r="Q66" i="20"/>
  <c r="P66" i="20"/>
  <c r="E66" i="20"/>
  <c r="Q65" i="20"/>
  <c r="P65" i="20"/>
  <c r="E65" i="20"/>
  <c r="Q64" i="20"/>
  <c r="P64" i="20"/>
  <c r="E64" i="20"/>
  <c r="Q63" i="20"/>
  <c r="P63" i="20"/>
  <c r="E63" i="20"/>
  <c r="Q62" i="20"/>
  <c r="P62" i="20"/>
  <c r="E62" i="20"/>
  <c r="Q61" i="20"/>
  <c r="P61" i="20"/>
  <c r="E61" i="20"/>
  <c r="Q60" i="20"/>
  <c r="P60" i="20"/>
  <c r="E60" i="20"/>
  <c r="Q59" i="20"/>
  <c r="P59" i="20"/>
  <c r="E59" i="20"/>
  <c r="Q58" i="20"/>
  <c r="P58" i="20"/>
  <c r="E58" i="20"/>
  <c r="Q57" i="20"/>
  <c r="P57" i="20"/>
  <c r="E57" i="20"/>
  <c r="Q56" i="20"/>
  <c r="P56" i="20"/>
  <c r="E56" i="20"/>
  <c r="Q55" i="20"/>
  <c r="P55" i="20"/>
  <c r="E55" i="20"/>
  <c r="Q54" i="20"/>
  <c r="P54" i="20"/>
  <c r="E54" i="20"/>
  <c r="Q53" i="20"/>
  <c r="P53" i="20"/>
  <c r="E53" i="20"/>
  <c r="Q52" i="20"/>
  <c r="P52" i="20"/>
  <c r="E52" i="20"/>
  <c r="Q51" i="20"/>
  <c r="P51" i="20"/>
  <c r="E51" i="20"/>
  <c r="Q50" i="20"/>
  <c r="P50" i="20"/>
  <c r="E50" i="20"/>
  <c r="Q49" i="20"/>
  <c r="P49" i="20"/>
  <c r="E49" i="20"/>
  <c r="Q48" i="20"/>
  <c r="P48" i="20"/>
  <c r="E48" i="20"/>
  <c r="Q47" i="20"/>
  <c r="P47" i="20"/>
  <c r="E47" i="20"/>
  <c r="Q46" i="20"/>
  <c r="P46" i="20"/>
  <c r="E46" i="20"/>
  <c r="Q45" i="20"/>
  <c r="P45" i="20"/>
  <c r="E45" i="20"/>
  <c r="Q44" i="20"/>
  <c r="P44" i="20"/>
  <c r="E44" i="20"/>
  <c r="Q43" i="20"/>
  <c r="P43" i="20"/>
  <c r="E43" i="20"/>
  <c r="Q42" i="20"/>
  <c r="P42" i="20"/>
  <c r="E42" i="20"/>
  <c r="Q41" i="20"/>
  <c r="P41" i="20"/>
  <c r="E41" i="20"/>
  <c r="Q40" i="20"/>
  <c r="P40" i="20"/>
  <c r="E40" i="20"/>
  <c r="Q39" i="20"/>
  <c r="P39" i="20"/>
  <c r="E39" i="20"/>
  <c r="Q38" i="20"/>
  <c r="P38" i="20"/>
  <c r="E38" i="20"/>
  <c r="Q37" i="20"/>
  <c r="P37" i="20"/>
  <c r="E37" i="20"/>
  <c r="Q36" i="20"/>
  <c r="P36" i="20"/>
  <c r="E36" i="20"/>
  <c r="Q35" i="20"/>
  <c r="P35" i="20"/>
  <c r="E35" i="20"/>
  <c r="Q34" i="20"/>
  <c r="P34" i="20"/>
  <c r="E34" i="20"/>
  <c r="Q33" i="20"/>
  <c r="P33" i="20"/>
  <c r="E33" i="20"/>
  <c r="Q32" i="20"/>
  <c r="P32" i="20"/>
  <c r="E32" i="20"/>
  <c r="Q31" i="20"/>
  <c r="P31" i="20"/>
  <c r="E31" i="20"/>
  <c r="Q30" i="20"/>
  <c r="P30" i="20"/>
  <c r="E30" i="20"/>
  <c r="Q29" i="20"/>
  <c r="P29" i="20"/>
  <c r="E29" i="20"/>
  <c r="Q28" i="20"/>
  <c r="P28" i="20"/>
  <c r="E28" i="20"/>
  <c r="Q27" i="20"/>
  <c r="P27" i="20"/>
  <c r="E27" i="20"/>
  <c r="Q26" i="20"/>
  <c r="P26" i="20"/>
  <c r="E26" i="20"/>
  <c r="Q25" i="20"/>
  <c r="P25" i="20"/>
  <c r="E25" i="20"/>
  <c r="Q24" i="20"/>
  <c r="P24" i="20"/>
  <c r="E24" i="20"/>
  <c r="Q23" i="20"/>
  <c r="P23" i="20"/>
  <c r="E23" i="20"/>
  <c r="Q22" i="20"/>
  <c r="P22" i="20"/>
  <c r="E22" i="20"/>
  <c r="Q21" i="20"/>
  <c r="P21" i="20"/>
  <c r="E21" i="20"/>
  <c r="Q20" i="20"/>
  <c r="P20" i="20"/>
  <c r="E20" i="20"/>
  <c r="Q19" i="20"/>
  <c r="P19" i="20"/>
  <c r="E19" i="20"/>
  <c r="Q18" i="20"/>
  <c r="P18" i="20"/>
  <c r="E18" i="20"/>
  <c r="Q17" i="20"/>
  <c r="P17" i="20"/>
  <c r="E17" i="20"/>
  <c r="Q16" i="20"/>
  <c r="P16" i="20"/>
  <c r="E16" i="20"/>
  <c r="Q15" i="20"/>
  <c r="P15" i="20"/>
  <c r="E15" i="20"/>
  <c r="Q14" i="20"/>
  <c r="P14" i="20"/>
  <c r="E14" i="20"/>
  <c r="Q13" i="20"/>
  <c r="P13" i="20"/>
  <c r="E13" i="20"/>
  <c r="Q12" i="20"/>
  <c r="P12" i="20"/>
  <c r="E12" i="20"/>
  <c r="Q11" i="20"/>
  <c r="P11" i="20"/>
  <c r="E11" i="20"/>
  <c r="Q10" i="20"/>
  <c r="P10" i="20"/>
  <c r="E10" i="20"/>
  <c r="Q9" i="20"/>
  <c r="P9" i="20"/>
  <c r="E9" i="20"/>
  <c r="Q8" i="20"/>
  <c r="P8" i="20"/>
  <c r="E8" i="20"/>
  <c r="Q7" i="20"/>
  <c r="P7" i="20"/>
  <c r="E7" i="20"/>
  <c r="Q6" i="20"/>
  <c r="P6" i="20"/>
  <c r="E6" i="20"/>
  <c r="Q5" i="20"/>
  <c r="P5" i="20"/>
  <c r="E5" i="20"/>
  <c r="Q4" i="20"/>
  <c r="P4" i="20"/>
  <c r="E4" i="20"/>
  <c r="P3" i="20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77" i="19"/>
  <c r="E478" i="19"/>
  <c r="E479" i="19"/>
  <c r="E480" i="19"/>
  <c r="E481" i="19"/>
  <c r="E482" i="19"/>
  <c r="E483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516" i="19"/>
  <c r="E517" i="19"/>
  <c r="E518" i="19"/>
  <c r="E519" i="19"/>
  <c r="E520" i="19"/>
  <c r="E521" i="19"/>
  <c r="E522" i="19"/>
  <c r="E523" i="19"/>
  <c r="E524" i="19"/>
  <c r="E525" i="19"/>
  <c r="Q870" i="18"/>
  <c r="P870" i="18"/>
  <c r="E870" i="18"/>
  <c r="Q869" i="18"/>
  <c r="P869" i="18"/>
  <c r="E869" i="18"/>
  <c r="Q868" i="18"/>
  <c r="P868" i="18"/>
  <c r="E868" i="18"/>
  <c r="Q867" i="18"/>
  <c r="P867" i="18"/>
  <c r="E867" i="18"/>
  <c r="Q866" i="18"/>
  <c r="P866" i="18"/>
  <c r="E866" i="18"/>
  <c r="Q865" i="18"/>
  <c r="P865" i="18"/>
  <c r="E865" i="18"/>
  <c r="Q864" i="18"/>
  <c r="P864" i="18"/>
  <c r="E864" i="18"/>
  <c r="Q863" i="18"/>
  <c r="P863" i="18"/>
  <c r="E863" i="18"/>
  <c r="Q862" i="18"/>
  <c r="P862" i="18"/>
  <c r="E862" i="18"/>
  <c r="Q861" i="18"/>
  <c r="P861" i="18"/>
  <c r="E861" i="18"/>
  <c r="Q860" i="18"/>
  <c r="P860" i="18"/>
  <c r="E860" i="18"/>
  <c r="Q859" i="18"/>
  <c r="P859" i="18"/>
  <c r="E859" i="18"/>
  <c r="Q858" i="18"/>
  <c r="P858" i="18"/>
  <c r="E858" i="18"/>
  <c r="Q857" i="18"/>
  <c r="P857" i="18"/>
  <c r="E857" i="18"/>
  <c r="Q856" i="18"/>
  <c r="P856" i="18"/>
  <c r="E856" i="18"/>
  <c r="Q855" i="18"/>
  <c r="P855" i="18"/>
  <c r="E855" i="18"/>
  <c r="Q854" i="18"/>
  <c r="P854" i="18"/>
  <c r="E854" i="18"/>
  <c r="Q853" i="18"/>
  <c r="P853" i="18"/>
  <c r="E853" i="18"/>
  <c r="Q852" i="18"/>
  <c r="P852" i="18"/>
  <c r="E852" i="18"/>
  <c r="Q851" i="18"/>
  <c r="P851" i="18"/>
  <c r="E851" i="18"/>
  <c r="Q850" i="18"/>
  <c r="P850" i="18"/>
  <c r="E850" i="18"/>
  <c r="Q849" i="18"/>
  <c r="P849" i="18"/>
  <c r="E849" i="18"/>
  <c r="Q848" i="18"/>
  <c r="P848" i="18"/>
  <c r="E848" i="18"/>
  <c r="Q847" i="18"/>
  <c r="P847" i="18"/>
  <c r="E847" i="18"/>
  <c r="Q846" i="18"/>
  <c r="P846" i="18"/>
  <c r="E846" i="18"/>
  <c r="Q845" i="18"/>
  <c r="P845" i="18"/>
  <c r="E845" i="18"/>
  <c r="Q844" i="18"/>
  <c r="P844" i="18"/>
  <c r="E844" i="18"/>
  <c r="Q843" i="18"/>
  <c r="P843" i="18"/>
  <c r="E843" i="18"/>
  <c r="Q842" i="18"/>
  <c r="P842" i="18"/>
  <c r="E842" i="18"/>
  <c r="Q841" i="18"/>
  <c r="P841" i="18"/>
  <c r="E841" i="18"/>
  <c r="Q840" i="18"/>
  <c r="P840" i="18"/>
  <c r="E840" i="18"/>
  <c r="Q839" i="18"/>
  <c r="P839" i="18"/>
  <c r="E839" i="18"/>
  <c r="Q838" i="18"/>
  <c r="P838" i="18"/>
  <c r="E838" i="18"/>
  <c r="Q837" i="18"/>
  <c r="P837" i="18"/>
  <c r="E837" i="18"/>
  <c r="Q836" i="18"/>
  <c r="P836" i="18"/>
  <c r="E836" i="18"/>
  <c r="Q835" i="18"/>
  <c r="P835" i="18"/>
  <c r="E835" i="18"/>
  <c r="Q834" i="18"/>
  <c r="P834" i="18"/>
  <c r="E834" i="18"/>
  <c r="Q833" i="18"/>
  <c r="P833" i="18"/>
  <c r="E833" i="18"/>
  <c r="Q832" i="18"/>
  <c r="P832" i="18"/>
  <c r="E832" i="18"/>
  <c r="Q831" i="18"/>
  <c r="P831" i="18"/>
  <c r="E831" i="18"/>
  <c r="Q830" i="18"/>
  <c r="P830" i="18"/>
  <c r="E830" i="18"/>
  <c r="Q829" i="18"/>
  <c r="P829" i="18"/>
  <c r="E829" i="18"/>
  <c r="Q828" i="18"/>
  <c r="P828" i="18"/>
  <c r="E828" i="18"/>
  <c r="Q827" i="18"/>
  <c r="P827" i="18"/>
  <c r="E827" i="18"/>
  <c r="Q826" i="18"/>
  <c r="P826" i="18"/>
  <c r="E826" i="18"/>
  <c r="Q825" i="18"/>
  <c r="P825" i="18"/>
  <c r="E825" i="18"/>
  <c r="Q824" i="18"/>
  <c r="P824" i="18"/>
  <c r="E824" i="18"/>
  <c r="Q823" i="18"/>
  <c r="P823" i="18"/>
  <c r="E823" i="18"/>
  <c r="Q822" i="18"/>
  <c r="P822" i="18"/>
  <c r="E822" i="18"/>
  <c r="Q821" i="18"/>
  <c r="P821" i="18"/>
  <c r="E821" i="18"/>
  <c r="Q820" i="18"/>
  <c r="P820" i="18"/>
  <c r="E820" i="18"/>
  <c r="Q819" i="18"/>
  <c r="P819" i="18"/>
  <c r="E819" i="18"/>
  <c r="Q818" i="18"/>
  <c r="P818" i="18"/>
  <c r="E818" i="18"/>
  <c r="Q817" i="18"/>
  <c r="P817" i="18"/>
  <c r="E817" i="18"/>
  <c r="Q816" i="18"/>
  <c r="P816" i="18"/>
  <c r="E816" i="18"/>
  <c r="Q815" i="18"/>
  <c r="P815" i="18"/>
  <c r="E815" i="18"/>
  <c r="Q814" i="18"/>
  <c r="P814" i="18"/>
  <c r="E814" i="18"/>
  <c r="Q813" i="18"/>
  <c r="P813" i="18"/>
  <c r="E813" i="18"/>
  <c r="Q812" i="18"/>
  <c r="P812" i="18"/>
  <c r="E812" i="18"/>
  <c r="Q811" i="18"/>
  <c r="P811" i="18"/>
  <c r="E811" i="18"/>
  <c r="Q810" i="18"/>
  <c r="P810" i="18"/>
  <c r="E810" i="18"/>
  <c r="Q809" i="18"/>
  <c r="P809" i="18"/>
  <c r="E809" i="18"/>
  <c r="Q808" i="18"/>
  <c r="P808" i="18"/>
  <c r="E808" i="18"/>
  <c r="Q807" i="18"/>
  <c r="P807" i="18"/>
  <c r="E807" i="18"/>
  <c r="Q806" i="18"/>
  <c r="P806" i="18"/>
  <c r="E806" i="18"/>
  <c r="Q805" i="18"/>
  <c r="P805" i="18"/>
  <c r="E805" i="18"/>
  <c r="Q804" i="18"/>
  <c r="P804" i="18"/>
  <c r="E804" i="18"/>
  <c r="Q803" i="18"/>
  <c r="P803" i="18"/>
  <c r="E803" i="18"/>
  <c r="Q802" i="18"/>
  <c r="P802" i="18"/>
  <c r="E802" i="18"/>
  <c r="Q801" i="18"/>
  <c r="P801" i="18"/>
  <c r="E801" i="18"/>
  <c r="Q800" i="18"/>
  <c r="P800" i="18"/>
  <c r="E800" i="18"/>
  <c r="Q799" i="18"/>
  <c r="P799" i="18"/>
  <c r="E799" i="18"/>
  <c r="Q798" i="18"/>
  <c r="P798" i="18"/>
  <c r="E798" i="18"/>
  <c r="Q797" i="18"/>
  <c r="P797" i="18"/>
  <c r="E797" i="18"/>
  <c r="Q796" i="18"/>
  <c r="P796" i="18"/>
  <c r="E796" i="18"/>
  <c r="Q795" i="18"/>
  <c r="P795" i="18"/>
  <c r="E795" i="18"/>
  <c r="Q794" i="18"/>
  <c r="P794" i="18"/>
  <c r="E794" i="18"/>
  <c r="Q793" i="18"/>
  <c r="P793" i="18"/>
  <c r="E793" i="18"/>
  <c r="Q792" i="18"/>
  <c r="P792" i="18"/>
  <c r="E792" i="18"/>
  <c r="Q791" i="18"/>
  <c r="P791" i="18"/>
  <c r="E791" i="18"/>
  <c r="Q790" i="18"/>
  <c r="P790" i="18"/>
  <c r="E790" i="18"/>
  <c r="Q789" i="18"/>
  <c r="P789" i="18"/>
  <c r="E789" i="18"/>
  <c r="Q788" i="18"/>
  <c r="P788" i="18"/>
  <c r="E788" i="18"/>
  <c r="Q787" i="18"/>
  <c r="P787" i="18"/>
  <c r="E787" i="18"/>
  <c r="Q786" i="18"/>
  <c r="P786" i="18"/>
  <c r="E786" i="18"/>
  <c r="Q785" i="18"/>
  <c r="P785" i="18"/>
  <c r="E785" i="18"/>
  <c r="Q784" i="18"/>
  <c r="P784" i="18"/>
  <c r="E784" i="18"/>
  <c r="Q783" i="18"/>
  <c r="P783" i="18"/>
  <c r="E783" i="18"/>
  <c r="Q782" i="18"/>
  <c r="P782" i="18"/>
  <c r="E782" i="18"/>
  <c r="Q781" i="18"/>
  <c r="P781" i="18"/>
  <c r="E781" i="18"/>
  <c r="Q780" i="18"/>
  <c r="P780" i="18"/>
  <c r="E780" i="18"/>
  <c r="Q779" i="18"/>
  <c r="P779" i="18"/>
  <c r="E779" i="18"/>
  <c r="Q778" i="18"/>
  <c r="P778" i="18"/>
  <c r="E778" i="18"/>
  <c r="Q777" i="18"/>
  <c r="P777" i="18"/>
  <c r="E777" i="18"/>
  <c r="Q776" i="18"/>
  <c r="P776" i="18"/>
  <c r="E776" i="18"/>
  <c r="Q775" i="18"/>
  <c r="P775" i="18"/>
  <c r="E775" i="18"/>
  <c r="Q774" i="18"/>
  <c r="P774" i="18"/>
  <c r="E774" i="18"/>
  <c r="Q773" i="18"/>
  <c r="P773" i="18"/>
  <c r="E773" i="18"/>
  <c r="Q772" i="18"/>
  <c r="P772" i="18"/>
  <c r="E772" i="18"/>
  <c r="Q771" i="18"/>
  <c r="P771" i="18"/>
  <c r="E771" i="18"/>
  <c r="Q770" i="18"/>
  <c r="P770" i="18"/>
  <c r="E770" i="18"/>
  <c r="Q769" i="18"/>
  <c r="P769" i="18"/>
  <c r="E769" i="18"/>
  <c r="Q768" i="18"/>
  <c r="P768" i="18"/>
  <c r="E768" i="18"/>
  <c r="Q767" i="18"/>
  <c r="P767" i="18"/>
  <c r="E767" i="18"/>
  <c r="Q766" i="18"/>
  <c r="P766" i="18"/>
  <c r="E766" i="18"/>
  <c r="Q765" i="18"/>
  <c r="P765" i="18"/>
  <c r="E765" i="18"/>
  <c r="Q764" i="18"/>
  <c r="P764" i="18"/>
  <c r="E764" i="18"/>
  <c r="Q763" i="18"/>
  <c r="P763" i="18"/>
  <c r="E763" i="18"/>
  <c r="Q762" i="18"/>
  <c r="P762" i="18"/>
  <c r="E762" i="18"/>
  <c r="Q761" i="18"/>
  <c r="P761" i="18"/>
  <c r="E761" i="18"/>
  <c r="Q760" i="18"/>
  <c r="P760" i="18"/>
  <c r="E760" i="18"/>
  <c r="Q759" i="18"/>
  <c r="P759" i="18"/>
  <c r="E759" i="18"/>
  <c r="Q758" i="18"/>
  <c r="P758" i="18"/>
  <c r="E758" i="18"/>
  <c r="Q757" i="18"/>
  <c r="P757" i="18"/>
  <c r="E757" i="18"/>
  <c r="Q756" i="18"/>
  <c r="P756" i="18"/>
  <c r="E756" i="18"/>
  <c r="Q755" i="18"/>
  <c r="P755" i="18"/>
  <c r="E755" i="18"/>
  <c r="Q754" i="18"/>
  <c r="P754" i="18"/>
  <c r="E754" i="18"/>
  <c r="Q753" i="18"/>
  <c r="P753" i="18"/>
  <c r="E753" i="18"/>
  <c r="Q752" i="18"/>
  <c r="P752" i="18"/>
  <c r="E752" i="18"/>
  <c r="Q751" i="18"/>
  <c r="P751" i="18"/>
  <c r="E751" i="18"/>
  <c r="Q750" i="18"/>
  <c r="P750" i="18"/>
  <c r="E750" i="18"/>
  <c r="Q749" i="18"/>
  <c r="P749" i="18"/>
  <c r="E749" i="18"/>
  <c r="Q748" i="18"/>
  <c r="P748" i="18"/>
  <c r="E748" i="18"/>
  <c r="Q747" i="18"/>
  <c r="P747" i="18"/>
  <c r="E747" i="18"/>
  <c r="Q746" i="18"/>
  <c r="P746" i="18"/>
  <c r="E746" i="18"/>
  <c r="Q745" i="18"/>
  <c r="P745" i="18"/>
  <c r="E745" i="18"/>
  <c r="Q744" i="18"/>
  <c r="P744" i="18"/>
  <c r="E744" i="18"/>
  <c r="Q743" i="18"/>
  <c r="P743" i="18"/>
  <c r="E743" i="18"/>
  <c r="Q742" i="18"/>
  <c r="P742" i="18"/>
  <c r="E742" i="18"/>
  <c r="Q741" i="18"/>
  <c r="P741" i="18"/>
  <c r="E741" i="18"/>
  <c r="Q740" i="18"/>
  <c r="P740" i="18"/>
  <c r="E740" i="18"/>
  <c r="Q739" i="18"/>
  <c r="P739" i="18"/>
  <c r="E739" i="18"/>
  <c r="Q738" i="18"/>
  <c r="P738" i="18"/>
  <c r="E738" i="18"/>
  <c r="Q737" i="18"/>
  <c r="P737" i="18"/>
  <c r="E737" i="18"/>
  <c r="Q736" i="18"/>
  <c r="P736" i="18"/>
  <c r="E736" i="18"/>
  <c r="Q735" i="18"/>
  <c r="P735" i="18"/>
  <c r="E735" i="18"/>
  <c r="Q734" i="18"/>
  <c r="P734" i="18"/>
  <c r="E734" i="18"/>
  <c r="Q733" i="18"/>
  <c r="P733" i="18"/>
  <c r="E733" i="18"/>
  <c r="Q732" i="18"/>
  <c r="P732" i="18"/>
  <c r="E732" i="18"/>
  <c r="Q731" i="18"/>
  <c r="P731" i="18"/>
  <c r="E731" i="18"/>
  <c r="Q730" i="18"/>
  <c r="P730" i="18"/>
  <c r="E730" i="18"/>
  <c r="Q729" i="18"/>
  <c r="P729" i="18"/>
  <c r="E729" i="18"/>
  <c r="Q728" i="18"/>
  <c r="P728" i="18"/>
  <c r="E728" i="18"/>
  <c r="Q727" i="18"/>
  <c r="P727" i="18"/>
  <c r="E727" i="18"/>
  <c r="Q726" i="18"/>
  <c r="P726" i="18"/>
  <c r="E726" i="18"/>
  <c r="Q725" i="18"/>
  <c r="P725" i="18"/>
  <c r="E725" i="18"/>
  <c r="Q724" i="18"/>
  <c r="P724" i="18"/>
  <c r="E724" i="18"/>
  <c r="Q723" i="18"/>
  <c r="P723" i="18"/>
  <c r="E723" i="18"/>
  <c r="Q722" i="18"/>
  <c r="P722" i="18"/>
  <c r="E722" i="18"/>
  <c r="Q721" i="18"/>
  <c r="P721" i="18"/>
  <c r="E721" i="18"/>
  <c r="Q720" i="18"/>
  <c r="P720" i="18"/>
  <c r="E720" i="18"/>
  <c r="Q719" i="18"/>
  <c r="P719" i="18"/>
  <c r="E719" i="18"/>
  <c r="Q718" i="18"/>
  <c r="P718" i="18"/>
  <c r="E718" i="18"/>
  <c r="Q717" i="18"/>
  <c r="P717" i="18"/>
  <c r="E717" i="18"/>
  <c r="Q716" i="18"/>
  <c r="P716" i="18"/>
  <c r="E716" i="18"/>
  <c r="Q715" i="18"/>
  <c r="P715" i="18"/>
  <c r="E715" i="18"/>
  <c r="Q714" i="18"/>
  <c r="P714" i="18"/>
  <c r="E714" i="18"/>
  <c r="Q713" i="18"/>
  <c r="P713" i="18"/>
  <c r="E713" i="18"/>
  <c r="Q712" i="18"/>
  <c r="P712" i="18"/>
  <c r="E712" i="18"/>
  <c r="Q711" i="18"/>
  <c r="P711" i="18"/>
  <c r="E711" i="18"/>
  <c r="Q710" i="18"/>
  <c r="P710" i="18"/>
  <c r="E710" i="18"/>
  <c r="Q709" i="18"/>
  <c r="P709" i="18"/>
  <c r="E709" i="18"/>
  <c r="Q708" i="18"/>
  <c r="P708" i="18"/>
  <c r="E708" i="18"/>
  <c r="Q707" i="18"/>
  <c r="P707" i="18"/>
  <c r="E707" i="18"/>
  <c r="Q706" i="18"/>
  <c r="P706" i="18"/>
  <c r="E706" i="18"/>
  <c r="Q705" i="18"/>
  <c r="P705" i="18"/>
  <c r="E705" i="18"/>
  <c r="Q704" i="18"/>
  <c r="P704" i="18"/>
  <c r="E704" i="18"/>
  <c r="Q703" i="18"/>
  <c r="P703" i="18"/>
  <c r="E703" i="18"/>
  <c r="Q702" i="18"/>
  <c r="P702" i="18"/>
  <c r="E702" i="18"/>
  <c r="Q701" i="18"/>
  <c r="P701" i="18"/>
  <c r="E701" i="18"/>
  <c r="Q700" i="18"/>
  <c r="P700" i="18"/>
  <c r="E700" i="18"/>
  <c r="Q699" i="18"/>
  <c r="P699" i="18"/>
  <c r="E699" i="18"/>
  <c r="Q698" i="18"/>
  <c r="P698" i="18"/>
  <c r="E698" i="18"/>
  <c r="Q697" i="18"/>
  <c r="P697" i="18"/>
  <c r="E697" i="18"/>
  <c r="Q696" i="18"/>
  <c r="P696" i="18"/>
  <c r="E696" i="18"/>
  <c r="Q695" i="18"/>
  <c r="P695" i="18"/>
  <c r="E695" i="18"/>
  <c r="Q694" i="18"/>
  <c r="P694" i="18"/>
  <c r="E694" i="18"/>
  <c r="Q693" i="18"/>
  <c r="P693" i="18"/>
  <c r="E693" i="18"/>
  <c r="Q692" i="18"/>
  <c r="P692" i="18"/>
  <c r="E692" i="18"/>
  <c r="Q691" i="18"/>
  <c r="P691" i="18"/>
  <c r="E691" i="18"/>
  <c r="Q690" i="18"/>
  <c r="P690" i="18"/>
  <c r="E690" i="18"/>
  <c r="Q689" i="18"/>
  <c r="P689" i="18"/>
  <c r="E689" i="18"/>
  <c r="Q688" i="18"/>
  <c r="P688" i="18"/>
  <c r="E688" i="18"/>
  <c r="Q687" i="18"/>
  <c r="P687" i="18"/>
  <c r="E687" i="18"/>
  <c r="Q686" i="18"/>
  <c r="P686" i="18"/>
  <c r="E686" i="18"/>
  <c r="Q685" i="18"/>
  <c r="P685" i="18"/>
  <c r="E685" i="18"/>
  <c r="Q684" i="18"/>
  <c r="P684" i="18"/>
  <c r="E684" i="18"/>
  <c r="Q683" i="18"/>
  <c r="P683" i="18"/>
  <c r="E683" i="18"/>
  <c r="Q682" i="18"/>
  <c r="P682" i="18"/>
  <c r="E682" i="18"/>
  <c r="Q681" i="18"/>
  <c r="P681" i="18"/>
  <c r="E681" i="18"/>
  <c r="Q680" i="18"/>
  <c r="P680" i="18"/>
  <c r="E680" i="18"/>
  <c r="Q679" i="18"/>
  <c r="P679" i="18"/>
  <c r="E679" i="18"/>
  <c r="Q678" i="18"/>
  <c r="P678" i="18"/>
  <c r="E678" i="18"/>
  <c r="Q677" i="18"/>
  <c r="P677" i="18"/>
  <c r="E677" i="18"/>
  <c r="Q676" i="18"/>
  <c r="P676" i="18"/>
  <c r="E676" i="18"/>
  <c r="Q675" i="18"/>
  <c r="P675" i="18"/>
  <c r="E675" i="18"/>
  <c r="Q674" i="18"/>
  <c r="P674" i="18"/>
  <c r="E674" i="18"/>
  <c r="Q673" i="18"/>
  <c r="P673" i="18"/>
  <c r="E673" i="18"/>
  <c r="Q672" i="18"/>
  <c r="P672" i="18"/>
  <c r="E672" i="18"/>
  <c r="Q671" i="18"/>
  <c r="P671" i="18"/>
  <c r="E671" i="18"/>
  <c r="Q670" i="18"/>
  <c r="P670" i="18"/>
  <c r="E670" i="18"/>
  <c r="Q669" i="18"/>
  <c r="P669" i="18"/>
  <c r="E669" i="18"/>
  <c r="Q668" i="18"/>
  <c r="P668" i="18"/>
  <c r="E668" i="18"/>
  <c r="Q667" i="18"/>
  <c r="P667" i="18"/>
  <c r="E667" i="18"/>
  <c r="Q666" i="18"/>
  <c r="P666" i="18"/>
  <c r="E666" i="18"/>
  <c r="Q665" i="18"/>
  <c r="P665" i="18"/>
  <c r="E665" i="18"/>
  <c r="Q664" i="18"/>
  <c r="P664" i="18"/>
  <c r="E664" i="18"/>
  <c r="Q663" i="18"/>
  <c r="P663" i="18"/>
  <c r="E663" i="18"/>
  <c r="Q662" i="18"/>
  <c r="P662" i="18"/>
  <c r="E662" i="18"/>
  <c r="Q661" i="18"/>
  <c r="P661" i="18"/>
  <c r="E661" i="18"/>
  <c r="Q660" i="18"/>
  <c r="P660" i="18"/>
  <c r="E660" i="18"/>
  <c r="Q659" i="18"/>
  <c r="P659" i="18"/>
  <c r="E659" i="18"/>
  <c r="Q658" i="18"/>
  <c r="P658" i="18"/>
  <c r="E658" i="18"/>
  <c r="Q657" i="18"/>
  <c r="P657" i="18"/>
  <c r="E657" i="18"/>
  <c r="Q656" i="18"/>
  <c r="P656" i="18"/>
  <c r="E656" i="18"/>
  <c r="Q655" i="18"/>
  <c r="P655" i="18"/>
  <c r="E655" i="18"/>
  <c r="Q654" i="18"/>
  <c r="P654" i="18"/>
  <c r="E654" i="18"/>
  <c r="Q653" i="18"/>
  <c r="P653" i="18"/>
  <c r="E653" i="18"/>
  <c r="Q652" i="18"/>
  <c r="P652" i="18"/>
  <c r="E652" i="18"/>
  <c r="Q651" i="18"/>
  <c r="P651" i="18"/>
  <c r="E651" i="18"/>
  <c r="Q650" i="18"/>
  <c r="P650" i="18"/>
  <c r="E650" i="18"/>
  <c r="Q649" i="18"/>
  <c r="P649" i="18"/>
  <c r="E649" i="18"/>
  <c r="Q648" i="18"/>
  <c r="P648" i="18"/>
  <c r="E648" i="18"/>
  <c r="Q647" i="18"/>
  <c r="P647" i="18"/>
  <c r="E647" i="18"/>
  <c r="Q646" i="18"/>
  <c r="P646" i="18"/>
  <c r="E646" i="18"/>
  <c r="Q645" i="18"/>
  <c r="P645" i="18"/>
  <c r="E645" i="18"/>
  <c r="Q644" i="18"/>
  <c r="P644" i="18"/>
  <c r="E644" i="18"/>
  <c r="Q643" i="18"/>
  <c r="P643" i="18"/>
  <c r="E643" i="18"/>
  <c r="Q642" i="18"/>
  <c r="P642" i="18"/>
  <c r="E642" i="18"/>
  <c r="Q641" i="18"/>
  <c r="P641" i="18"/>
  <c r="E641" i="18"/>
  <c r="Q640" i="18"/>
  <c r="P640" i="18"/>
  <c r="E640" i="18"/>
  <c r="Q639" i="18"/>
  <c r="P639" i="18"/>
  <c r="E639" i="18"/>
  <c r="Q638" i="18"/>
  <c r="P638" i="18"/>
  <c r="E638" i="18"/>
  <c r="Q637" i="18"/>
  <c r="P637" i="18"/>
  <c r="E637" i="18"/>
  <c r="Q636" i="18"/>
  <c r="P636" i="18"/>
  <c r="E636" i="18"/>
  <c r="Q635" i="18"/>
  <c r="P635" i="18"/>
  <c r="E635" i="18"/>
  <c r="Q634" i="18"/>
  <c r="P634" i="18"/>
  <c r="E634" i="18"/>
  <c r="Q633" i="18"/>
  <c r="P633" i="18"/>
  <c r="E633" i="18"/>
  <c r="Q632" i="18"/>
  <c r="P632" i="18"/>
  <c r="E632" i="18"/>
  <c r="Q631" i="18"/>
  <c r="P631" i="18"/>
  <c r="E631" i="18"/>
  <c r="Q630" i="18"/>
  <c r="P630" i="18"/>
  <c r="E630" i="18"/>
  <c r="Q629" i="18"/>
  <c r="P629" i="18"/>
  <c r="E629" i="18"/>
  <c r="Q628" i="18"/>
  <c r="P628" i="18"/>
  <c r="E628" i="18"/>
  <c r="Q627" i="18"/>
  <c r="P627" i="18"/>
  <c r="E627" i="18"/>
  <c r="Q626" i="18"/>
  <c r="P626" i="18"/>
  <c r="E626" i="18"/>
  <c r="Q625" i="18"/>
  <c r="P625" i="18"/>
  <c r="E625" i="18"/>
  <c r="Q624" i="18"/>
  <c r="P624" i="18"/>
  <c r="E624" i="18"/>
  <c r="Q623" i="18"/>
  <c r="P623" i="18"/>
  <c r="E623" i="18"/>
  <c r="Q622" i="18"/>
  <c r="P622" i="18"/>
  <c r="E622" i="18"/>
  <c r="Q621" i="18"/>
  <c r="P621" i="18"/>
  <c r="E621" i="18"/>
  <c r="Q620" i="18"/>
  <c r="P620" i="18"/>
  <c r="E620" i="18"/>
  <c r="Q619" i="18"/>
  <c r="P619" i="18"/>
  <c r="E619" i="18"/>
  <c r="Q618" i="18"/>
  <c r="P618" i="18"/>
  <c r="E618" i="18"/>
  <c r="Q617" i="18"/>
  <c r="P617" i="18"/>
  <c r="E617" i="18"/>
  <c r="Q616" i="18"/>
  <c r="P616" i="18"/>
  <c r="E616" i="18"/>
  <c r="Q615" i="18"/>
  <c r="P615" i="18"/>
  <c r="E615" i="18"/>
  <c r="Q614" i="18"/>
  <c r="P614" i="18"/>
  <c r="E614" i="18"/>
  <c r="Q613" i="18"/>
  <c r="P613" i="18"/>
  <c r="E613" i="18"/>
  <c r="Q612" i="18"/>
  <c r="P612" i="18"/>
  <c r="E612" i="18"/>
  <c r="Q611" i="18"/>
  <c r="P611" i="18"/>
  <c r="E611" i="18"/>
  <c r="Q610" i="18"/>
  <c r="P610" i="18"/>
  <c r="E610" i="18"/>
  <c r="Q609" i="18"/>
  <c r="P609" i="18"/>
  <c r="E609" i="18"/>
  <c r="Q608" i="18"/>
  <c r="P608" i="18"/>
  <c r="E608" i="18"/>
  <c r="Q607" i="18"/>
  <c r="P607" i="18"/>
  <c r="E607" i="18"/>
  <c r="Q606" i="18"/>
  <c r="P606" i="18"/>
  <c r="E606" i="18"/>
  <c r="Q605" i="18"/>
  <c r="P605" i="18"/>
  <c r="E605" i="18"/>
  <c r="Q604" i="18"/>
  <c r="P604" i="18"/>
  <c r="E604" i="18"/>
  <c r="Q603" i="18"/>
  <c r="P603" i="18"/>
  <c r="E603" i="18"/>
  <c r="Q602" i="18"/>
  <c r="P602" i="18"/>
  <c r="E602" i="18"/>
  <c r="Q601" i="18"/>
  <c r="P601" i="18"/>
  <c r="E601" i="18"/>
  <c r="Q600" i="18"/>
  <c r="P600" i="18"/>
  <c r="E600" i="18"/>
  <c r="Q599" i="18"/>
  <c r="P599" i="18"/>
  <c r="E599" i="18"/>
  <c r="Q598" i="18"/>
  <c r="P598" i="18"/>
  <c r="E598" i="18"/>
  <c r="Q597" i="18"/>
  <c r="P597" i="18"/>
  <c r="E597" i="18"/>
  <c r="Q596" i="18"/>
  <c r="P596" i="18"/>
  <c r="E596" i="18"/>
  <c r="Q595" i="18"/>
  <c r="P595" i="18"/>
  <c r="E595" i="18"/>
  <c r="Q594" i="18"/>
  <c r="P594" i="18"/>
  <c r="E594" i="18"/>
  <c r="Q593" i="18"/>
  <c r="P593" i="18"/>
  <c r="E593" i="18"/>
  <c r="Q592" i="18"/>
  <c r="P592" i="18"/>
  <c r="E592" i="18"/>
  <c r="Q591" i="18"/>
  <c r="P591" i="18"/>
  <c r="E591" i="18"/>
  <c r="Q590" i="18"/>
  <c r="P590" i="18"/>
  <c r="E590" i="18"/>
  <c r="Q589" i="18"/>
  <c r="P589" i="18"/>
  <c r="E589" i="18"/>
  <c r="Q588" i="18"/>
  <c r="P588" i="18"/>
  <c r="E588" i="18"/>
  <c r="Q587" i="18"/>
  <c r="P587" i="18"/>
  <c r="E587" i="18"/>
  <c r="Q586" i="18"/>
  <c r="P586" i="18"/>
  <c r="E586" i="18"/>
  <c r="Q585" i="18"/>
  <c r="P585" i="18"/>
  <c r="E585" i="18"/>
  <c r="Q584" i="18"/>
  <c r="P584" i="18"/>
  <c r="E584" i="18"/>
  <c r="Q583" i="18"/>
  <c r="P583" i="18"/>
  <c r="E583" i="18"/>
  <c r="Q582" i="18"/>
  <c r="P582" i="18"/>
  <c r="E582" i="18"/>
  <c r="Q581" i="18"/>
  <c r="P581" i="18"/>
  <c r="E581" i="18"/>
  <c r="Q580" i="18"/>
  <c r="P580" i="18"/>
  <c r="E580" i="18"/>
  <c r="Q579" i="18"/>
  <c r="P579" i="18"/>
  <c r="E579" i="18"/>
  <c r="Q578" i="18"/>
  <c r="P578" i="18"/>
  <c r="E578" i="18"/>
  <c r="Q577" i="18"/>
  <c r="P577" i="18"/>
  <c r="E577" i="18"/>
  <c r="Q576" i="18"/>
  <c r="P576" i="18"/>
  <c r="E576" i="18"/>
  <c r="Q575" i="18"/>
  <c r="P575" i="18"/>
  <c r="E575" i="18"/>
  <c r="Q574" i="18"/>
  <c r="P574" i="18"/>
  <c r="E574" i="18"/>
  <c r="Q573" i="18"/>
  <c r="P573" i="18"/>
  <c r="E573" i="18"/>
  <c r="Q572" i="18"/>
  <c r="P572" i="18"/>
  <c r="E572" i="18"/>
  <c r="Q571" i="18"/>
  <c r="P571" i="18"/>
  <c r="E571" i="18"/>
  <c r="Q570" i="18"/>
  <c r="P570" i="18"/>
  <c r="E570" i="18"/>
  <c r="Q569" i="18"/>
  <c r="P569" i="18"/>
  <c r="E569" i="18"/>
  <c r="Q568" i="18"/>
  <c r="P568" i="18"/>
  <c r="E568" i="18"/>
  <c r="Q567" i="18"/>
  <c r="P567" i="18"/>
  <c r="E567" i="18"/>
  <c r="Q566" i="18"/>
  <c r="P566" i="18"/>
  <c r="E566" i="18"/>
  <c r="Q565" i="18"/>
  <c r="P565" i="18"/>
  <c r="E565" i="18"/>
  <c r="Q564" i="18"/>
  <c r="P564" i="18"/>
  <c r="E564" i="18"/>
  <c r="Q563" i="18"/>
  <c r="P563" i="18"/>
  <c r="E563" i="18"/>
  <c r="Q562" i="18"/>
  <c r="P562" i="18"/>
  <c r="E562" i="18"/>
  <c r="Q561" i="18"/>
  <c r="P561" i="18"/>
  <c r="E561" i="18"/>
  <c r="Q560" i="18"/>
  <c r="P560" i="18"/>
  <c r="E560" i="18"/>
  <c r="Q559" i="18"/>
  <c r="P559" i="18"/>
  <c r="E559" i="18"/>
  <c r="Q558" i="18"/>
  <c r="P558" i="18"/>
  <c r="E558" i="18"/>
  <c r="Q557" i="18"/>
  <c r="P557" i="18"/>
  <c r="E557" i="18"/>
  <c r="Q556" i="18"/>
  <c r="P556" i="18"/>
  <c r="E556" i="18"/>
  <c r="Q555" i="18"/>
  <c r="P555" i="18"/>
  <c r="E555" i="18"/>
  <c r="Q554" i="18"/>
  <c r="P554" i="18"/>
  <c r="E554" i="18"/>
  <c r="Q553" i="18"/>
  <c r="P553" i="18"/>
  <c r="E553" i="18"/>
  <c r="Q552" i="18"/>
  <c r="P552" i="18"/>
  <c r="E552" i="18"/>
  <c r="Q551" i="18"/>
  <c r="P551" i="18"/>
  <c r="E551" i="18"/>
  <c r="Q550" i="18"/>
  <c r="P550" i="18"/>
  <c r="E550" i="18"/>
  <c r="Q549" i="18"/>
  <c r="P549" i="18"/>
  <c r="E549" i="18"/>
  <c r="Q548" i="18"/>
  <c r="P548" i="18"/>
  <c r="E548" i="18"/>
  <c r="Q547" i="18"/>
  <c r="P547" i="18"/>
  <c r="E547" i="18"/>
  <c r="Q546" i="18"/>
  <c r="P546" i="18"/>
  <c r="E546" i="18"/>
  <c r="Q545" i="18"/>
  <c r="P545" i="18"/>
  <c r="E545" i="18"/>
  <c r="Q544" i="18"/>
  <c r="P544" i="18"/>
  <c r="E544" i="18"/>
  <c r="Q543" i="18"/>
  <c r="P543" i="18"/>
  <c r="E543" i="18"/>
  <c r="Q542" i="18"/>
  <c r="P542" i="18"/>
  <c r="E542" i="18"/>
  <c r="Q541" i="18"/>
  <c r="P541" i="18"/>
  <c r="E541" i="18"/>
  <c r="Q540" i="18"/>
  <c r="P540" i="18"/>
  <c r="E540" i="18"/>
  <c r="Q539" i="18"/>
  <c r="P539" i="18"/>
  <c r="E539" i="18"/>
  <c r="Q538" i="18"/>
  <c r="P538" i="18"/>
  <c r="E538" i="18"/>
  <c r="Q537" i="18"/>
  <c r="P537" i="18"/>
  <c r="E537" i="18"/>
  <c r="Q536" i="18"/>
  <c r="P536" i="18"/>
  <c r="E536" i="18"/>
  <c r="Q535" i="18"/>
  <c r="P535" i="18"/>
  <c r="E535" i="18"/>
  <c r="Q534" i="18"/>
  <c r="P534" i="18"/>
  <c r="E534" i="18"/>
  <c r="Q533" i="18"/>
  <c r="P533" i="18"/>
  <c r="E533" i="18"/>
  <c r="Q532" i="18"/>
  <c r="P532" i="18"/>
  <c r="E532" i="18"/>
  <c r="Q531" i="18"/>
  <c r="P531" i="18"/>
  <c r="E531" i="18"/>
  <c r="Q530" i="18"/>
  <c r="P530" i="18"/>
  <c r="E530" i="18"/>
  <c r="Q529" i="18"/>
  <c r="P529" i="18"/>
  <c r="E529" i="18"/>
  <c r="Q528" i="18"/>
  <c r="P528" i="18"/>
  <c r="E528" i="18"/>
  <c r="Q527" i="18"/>
  <c r="P527" i="18"/>
  <c r="E527" i="18"/>
  <c r="Q526" i="18"/>
  <c r="P526" i="18"/>
  <c r="E526" i="18"/>
  <c r="Q525" i="18"/>
  <c r="P525" i="18"/>
  <c r="E525" i="18"/>
  <c r="Q524" i="18"/>
  <c r="P524" i="18"/>
  <c r="E524" i="18"/>
  <c r="Q523" i="18"/>
  <c r="P523" i="18"/>
  <c r="E523" i="18"/>
  <c r="Q522" i="18"/>
  <c r="P522" i="18"/>
  <c r="E522" i="18"/>
  <c r="Q521" i="18"/>
  <c r="P521" i="18"/>
  <c r="E521" i="18"/>
  <c r="Q520" i="18"/>
  <c r="P520" i="18"/>
  <c r="E520" i="18"/>
  <c r="Q519" i="18"/>
  <c r="P519" i="18"/>
  <c r="E519" i="18"/>
  <c r="Q518" i="18"/>
  <c r="P518" i="18"/>
  <c r="E518" i="18"/>
  <c r="Q517" i="18"/>
  <c r="P517" i="18"/>
  <c r="E517" i="18"/>
  <c r="Q516" i="18"/>
  <c r="P516" i="18"/>
  <c r="E516" i="18"/>
  <c r="Q515" i="18"/>
  <c r="P515" i="18"/>
  <c r="E515" i="18"/>
  <c r="Q514" i="18"/>
  <c r="P514" i="18"/>
  <c r="E514" i="18"/>
  <c r="Q513" i="18"/>
  <c r="P513" i="18"/>
  <c r="E513" i="18"/>
  <c r="Q512" i="18"/>
  <c r="P512" i="18"/>
  <c r="E512" i="18"/>
  <c r="Q511" i="18"/>
  <c r="P511" i="18"/>
  <c r="E511" i="18"/>
  <c r="Q510" i="18"/>
  <c r="P510" i="18"/>
  <c r="E510" i="18"/>
  <c r="Q509" i="18"/>
  <c r="P509" i="18"/>
  <c r="E509" i="18"/>
  <c r="Q508" i="18"/>
  <c r="P508" i="18"/>
  <c r="E508" i="18"/>
  <c r="Q507" i="18"/>
  <c r="P507" i="18"/>
  <c r="E507" i="18"/>
  <c r="Q506" i="18"/>
  <c r="P506" i="18"/>
  <c r="E506" i="18"/>
  <c r="Q505" i="18"/>
  <c r="P505" i="18"/>
  <c r="E505" i="18"/>
  <c r="Q504" i="18"/>
  <c r="P504" i="18"/>
  <c r="E504" i="18"/>
  <c r="Q503" i="18"/>
  <c r="P503" i="18"/>
  <c r="E503" i="18"/>
  <c r="Q502" i="18"/>
  <c r="P502" i="18"/>
  <c r="E502" i="18"/>
  <c r="Q501" i="18"/>
  <c r="P501" i="18"/>
  <c r="E501" i="18"/>
  <c r="Q500" i="18"/>
  <c r="P500" i="18"/>
  <c r="E500" i="18"/>
  <c r="Q499" i="18"/>
  <c r="P499" i="18"/>
  <c r="E499" i="18"/>
  <c r="Q498" i="18"/>
  <c r="P498" i="18"/>
  <c r="E498" i="18"/>
  <c r="Q497" i="18"/>
  <c r="P497" i="18"/>
  <c r="E497" i="18"/>
  <c r="Q496" i="18"/>
  <c r="P496" i="18"/>
  <c r="E496" i="18"/>
  <c r="Q495" i="18"/>
  <c r="P495" i="18"/>
  <c r="E495" i="18"/>
  <c r="Q494" i="18"/>
  <c r="P494" i="18"/>
  <c r="E494" i="18"/>
  <c r="Q493" i="18"/>
  <c r="P493" i="18"/>
  <c r="E493" i="18"/>
  <c r="Q492" i="18"/>
  <c r="P492" i="18"/>
  <c r="E492" i="18"/>
  <c r="Q491" i="18"/>
  <c r="P491" i="18"/>
  <c r="E491" i="18"/>
  <c r="Q490" i="18"/>
  <c r="P490" i="18"/>
  <c r="E490" i="18"/>
  <c r="Q489" i="18"/>
  <c r="P489" i="18"/>
  <c r="E489" i="18"/>
  <c r="Q488" i="18"/>
  <c r="P488" i="18"/>
  <c r="E488" i="18"/>
  <c r="Q487" i="18"/>
  <c r="P487" i="18"/>
  <c r="E487" i="18"/>
  <c r="Q486" i="18"/>
  <c r="P486" i="18"/>
  <c r="E486" i="18"/>
  <c r="Q485" i="18"/>
  <c r="P485" i="18"/>
  <c r="E485" i="18"/>
  <c r="Q484" i="18"/>
  <c r="P484" i="18"/>
  <c r="E484" i="18"/>
  <c r="Q483" i="18"/>
  <c r="P483" i="18"/>
  <c r="E483" i="18"/>
  <c r="Q482" i="18"/>
  <c r="P482" i="18"/>
  <c r="E482" i="18"/>
  <c r="Q481" i="18"/>
  <c r="P481" i="18"/>
  <c r="E481" i="18"/>
  <c r="Q480" i="18"/>
  <c r="P480" i="18"/>
  <c r="E480" i="18"/>
  <c r="Q479" i="18"/>
  <c r="P479" i="18"/>
  <c r="E479" i="18"/>
  <c r="Q478" i="18"/>
  <c r="P478" i="18"/>
  <c r="E478" i="18"/>
  <c r="Q477" i="18"/>
  <c r="P477" i="18"/>
  <c r="E477" i="18"/>
  <c r="Q476" i="18"/>
  <c r="P476" i="18"/>
  <c r="E476" i="18"/>
  <c r="Q475" i="18"/>
  <c r="P475" i="18"/>
  <c r="E475" i="18"/>
  <c r="Q474" i="18"/>
  <c r="P474" i="18"/>
  <c r="E474" i="18"/>
  <c r="Q473" i="18"/>
  <c r="P473" i="18"/>
  <c r="E473" i="18"/>
  <c r="Q472" i="18"/>
  <c r="P472" i="18"/>
  <c r="E472" i="18"/>
  <c r="Q471" i="18"/>
  <c r="P471" i="18"/>
  <c r="E471" i="18"/>
  <c r="Q470" i="18"/>
  <c r="P470" i="18"/>
  <c r="E470" i="18"/>
  <c r="Q469" i="18"/>
  <c r="P469" i="18"/>
  <c r="E469" i="18"/>
  <c r="Q468" i="18"/>
  <c r="P468" i="18"/>
  <c r="E468" i="18"/>
  <c r="Q467" i="18"/>
  <c r="P467" i="18"/>
  <c r="E467" i="18"/>
  <c r="Q466" i="18"/>
  <c r="P466" i="18"/>
  <c r="E466" i="18"/>
  <c r="Q465" i="18"/>
  <c r="P465" i="18"/>
  <c r="E465" i="18"/>
  <c r="Q464" i="18"/>
  <c r="P464" i="18"/>
  <c r="E464" i="18"/>
  <c r="Q463" i="18"/>
  <c r="P463" i="18"/>
  <c r="E463" i="18"/>
  <c r="Q462" i="18"/>
  <c r="P462" i="18"/>
  <c r="E462" i="18"/>
  <c r="Q461" i="18"/>
  <c r="P461" i="18"/>
  <c r="E461" i="18"/>
  <c r="Q460" i="18"/>
  <c r="P460" i="18"/>
  <c r="E460" i="18"/>
  <c r="Q459" i="18"/>
  <c r="P459" i="18"/>
  <c r="E459" i="18"/>
  <c r="Q458" i="18"/>
  <c r="P458" i="18"/>
  <c r="E458" i="18"/>
  <c r="Q457" i="18"/>
  <c r="P457" i="18"/>
  <c r="E457" i="18"/>
  <c r="Q456" i="18"/>
  <c r="P456" i="18"/>
  <c r="E456" i="18"/>
  <c r="Q455" i="18"/>
  <c r="P455" i="18"/>
  <c r="E455" i="18"/>
  <c r="Q454" i="18"/>
  <c r="P454" i="18"/>
  <c r="E454" i="18"/>
  <c r="Q453" i="18"/>
  <c r="P453" i="18"/>
  <c r="E453" i="18"/>
  <c r="Q452" i="18"/>
  <c r="P452" i="18"/>
  <c r="E452" i="18"/>
  <c r="Q451" i="18"/>
  <c r="P451" i="18"/>
  <c r="E451" i="18"/>
  <c r="Q450" i="18"/>
  <c r="P450" i="18"/>
  <c r="E450" i="18"/>
  <c r="Q449" i="18"/>
  <c r="P449" i="18"/>
  <c r="E449" i="18"/>
  <c r="Q448" i="18"/>
  <c r="P448" i="18"/>
  <c r="E448" i="18"/>
  <c r="Q447" i="18"/>
  <c r="P447" i="18"/>
  <c r="E447" i="18"/>
  <c r="Q446" i="18"/>
  <c r="P446" i="18"/>
  <c r="E446" i="18"/>
  <c r="Q445" i="18"/>
  <c r="P445" i="18"/>
  <c r="E445" i="18"/>
  <c r="Q444" i="18"/>
  <c r="P444" i="18"/>
  <c r="E444" i="18"/>
  <c r="Q443" i="18"/>
  <c r="P443" i="18"/>
  <c r="E443" i="18"/>
  <c r="Q442" i="18"/>
  <c r="P442" i="18"/>
  <c r="E442" i="18"/>
  <c r="Q441" i="18"/>
  <c r="P441" i="18"/>
  <c r="E441" i="18"/>
  <c r="Q440" i="18"/>
  <c r="P440" i="18"/>
  <c r="E440" i="18"/>
  <c r="Q439" i="18"/>
  <c r="P439" i="18"/>
  <c r="E439" i="18"/>
  <c r="Q438" i="18"/>
  <c r="P438" i="18"/>
  <c r="E438" i="18"/>
  <c r="Q437" i="18"/>
  <c r="P437" i="18"/>
  <c r="E437" i="18"/>
  <c r="Q436" i="18"/>
  <c r="P436" i="18"/>
  <c r="E436" i="18"/>
  <c r="Q435" i="18"/>
  <c r="P435" i="18"/>
  <c r="E435" i="18"/>
  <c r="Q434" i="18"/>
  <c r="P434" i="18"/>
  <c r="E434" i="18"/>
  <c r="Q433" i="18"/>
  <c r="P433" i="18"/>
  <c r="E433" i="18"/>
  <c r="Q432" i="18"/>
  <c r="P432" i="18"/>
  <c r="E432" i="18"/>
  <c r="Q431" i="18"/>
  <c r="P431" i="18"/>
  <c r="E431" i="18"/>
  <c r="Q430" i="18"/>
  <c r="P430" i="18"/>
  <c r="E430" i="18"/>
  <c r="Q429" i="18"/>
  <c r="P429" i="18"/>
  <c r="E429" i="18"/>
  <c r="Q428" i="18"/>
  <c r="P428" i="18"/>
  <c r="E428" i="18"/>
  <c r="Q427" i="18"/>
  <c r="P427" i="18"/>
  <c r="E427" i="18"/>
  <c r="Q426" i="18"/>
  <c r="P426" i="18"/>
  <c r="E426" i="18"/>
  <c r="Q425" i="18"/>
  <c r="P425" i="18"/>
  <c r="E425" i="18"/>
  <c r="Q424" i="18"/>
  <c r="P424" i="18"/>
  <c r="E424" i="18"/>
  <c r="Q423" i="18"/>
  <c r="P423" i="18"/>
  <c r="E423" i="18"/>
  <c r="Q422" i="18"/>
  <c r="P422" i="18"/>
  <c r="E422" i="18"/>
  <c r="Q421" i="18"/>
  <c r="P421" i="18"/>
  <c r="E421" i="18"/>
  <c r="Q420" i="18"/>
  <c r="P420" i="18"/>
  <c r="E420" i="18"/>
  <c r="Q419" i="18"/>
  <c r="P419" i="18"/>
  <c r="E419" i="18"/>
  <c r="Q418" i="18"/>
  <c r="P418" i="18"/>
  <c r="E418" i="18"/>
  <c r="Q417" i="18"/>
  <c r="P417" i="18"/>
  <c r="E417" i="18"/>
  <c r="Q416" i="18"/>
  <c r="P416" i="18"/>
  <c r="E416" i="18"/>
  <c r="Q415" i="18"/>
  <c r="P415" i="18"/>
  <c r="E415" i="18"/>
  <c r="Q414" i="18"/>
  <c r="P414" i="18"/>
  <c r="E414" i="18"/>
  <c r="Q413" i="18"/>
  <c r="P413" i="18"/>
  <c r="E413" i="18"/>
  <c r="Q412" i="18"/>
  <c r="P412" i="18"/>
  <c r="E412" i="18"/>
  <c r="Q411" i="18"/>
  <c r="P411" i="18"/>
  <c r="E411" i="18"/>
  <c r="Q410" i="18"/>
  <c r="P410" i="18"/>
  <c r="E410" i="18"/>
  <c r="Q409" i="18"/>
  <c r="P409" i="18"/>
  <c r="E409" i="18"/>
  <c r="Q408" i="18"/>
  <c r="P408" i="18"/>
  <c r="E408" i="18"/>
  <c r="Q407" i="18"/>
  <c r="P407" i="18"/>
  <c r="E407" i="18"/>
  <c r="Q406" i="18"/>
  <c r="P406" i="18"/>
  <c r="E406" i="18"/>
  <c r="Q405" i="18"/>
  <c r="P405" i="18"/>
  <c r="E405" i="18"/>
  <c r="Q404" i="18"/>
  <c r="P404" i="18"/>
  <c r="E404" i="18"/>
  <c r="Q403" i="18"/>
  <c r="P403" i="18"/>
  <c r="E403" i="18"/>
  <c r="Q402" i="18"/>
  <c r="P402" i="18"/>
  <c r="E402" i="18"/>
  <c r="Q401" i="18"/>
  <c r="P401" i="18"/>
  <c r="E401" i="18"/>
  <c r="Q400" i="18"/>
  <c r="P400" i="18"/>
  <c r="E400" i="18"/>
  <c r="Q399" i="18"/>
  <c r="P399" i="18"/>
  <c r="E399" i="18"/>
  <c r="Q398" i="18"/>
  <c r="P398" i="18"/>
  <c r="E398" i="18"/>
  <c r="Q397" i="18"/>
  <c r="P397" i="18"/>
  <c r="E397" i="18"/>
  <c r="Q396" i="18"/>
  <c r="P396" i="18"/>
  <c r="E396" i="18"/>
  <c r="Q395" i="18"/>
  <c r="P395" i="18"/>
  <c r="E395" i="18"/>
  <c r="Q394" i="18"/>
  <c r="P394" i="18"/>
  <c r="E394" i="18"/>
  <c r="Q393" i="18"/>
  <c r="P393" i="18"/>
  <c r="E393" i="18"/>
  <c r="Q392" i="18"/>
  <c r="P392" i="18"/>
  <c r="E392" i="18"/>
  <c r="Q391" i="18"/>
  <c r="P391" i="18"/>
  <c r="E391" i="18"/>
  <c r="Q390" i="18"/>
  <c r="P390" i="18"/>
  <c r="E390" i="18"/>
  <c r="Q389" i="18"/>
  <c r="P389" i="18"/>
  <c r="E389" i="18"/>
  <c r="Q388" i="18"/>
  <c r="P388" i="18"/>
  <c r="E388" i="18"/>
  <c r="Q387" i="18"/>
  <c r="P387" i="18"/>
  <c r="E387" i="18"/>
  <c r="Q386" i="18"/>
  <c r="P386" i="18"/>
  <c r="E386" i="18"/>
  <c r="Q385" i="18"/>
  <c r="P385" i="18"/>
  <c r="E385" i="18"/>
  <c r="Q384" i="18"/>
  <c r="P384" i="18"/>
  <c r="E384" i="18"/>
  <c r="Q383" i="18"/>
  <c r="P383" i="18"/>
  <c r="E383" i="18"/>
  <c r="Q382" i="18"/>
  <c r="P382" i="18"/>
  <c r="E382" i="18"/>
  <c r="Q381" i="18"/>
  <c r="P381" i="18"/>
  <c r="E381" i="18"/>
  <c r="Q380" i="18"/>
  <c r="P380" i="18"/>
  <c r="E380" i="18"/>
  <c r="Q379" i="18"/>
  <c r="P379" i="18"/>
  <c r="E379" i="18"/>
  <c r="Q378" i="18"/>
  <c r="P378" i="18"/>
  <c r="E378" i="18"/>
  <c r="Q377" i="18"/>
  <c r="P377" i="18"/>
  <c r="E377" i="18"/>
  <c r="Q376" i="18"/>
  <c r="P376" i="18"/>
  <c r="E376" i="18"/>
  <c r="Q375" i="18"/>
  <c r="P375" i="18"/>
  <c r="E375" i="18"/>
  <c r="Q374" i="18"/>
  <c r="P374" i="18"/>
  <c r="E374" i="18"/>
  <c r="Q373" i="18"/>
  <c r="P373" i="18"/>
  <c r="E373" i="18"/>
  <c r="Q372" i="18"/>
  <c r="P372" i="18"/>
  <c r="E372" i="18"/>
  <c r="Q371" i="18"/>
  <c r="P371" i="18"/>
  <c r="E371" i="18"/>
  <c r="Q370" i="18"/>
  <c r="P370" i="18"/>
  <c r="E370" i="18"/>
  <c r="Q369" i="18"/>
  <c r="P369" i="18"/>
  <c r="E369" i="18"/>
  <c r="Q368" i="18"/>
  <c r="P368" i="18"/>
  <c r="E368" i="18"/>
  <c r="Q367" i="18"/>
  <c r="P367" i="18"/>
  <c r="E367" i="18"/>
  <c r="Q366" i="18"/>
  <c r="P366" i="18"/>
  <c r="E366" i="18"/>
  <c r="Q365" i="18"/>
  <c r="P365" i="18"/>
  <c r="E365" i="18"/>
  <c r="Q364" i="18"/>
  <c r="P364" i="18"/>
  <c r="E364" i="18"/>
  <c r="Q363" i="18"/>
  <c r="P363" i="18"/>
  <c r="E363" i="18"/>
  <c r="Q362" i="18"/>
  <c r="P362" i="18"/>
  <c r="E362" i="18"/>
  <c r="Q361" i="18"/>
  <c r="P361" i="18"/>
  <c r="E361" i="18"/>
  <c r="Q360" i="18"/>
  <c r="P360" i="18"/>
  <c r="E360" i="18"/>
  <c r="Q359" i="18"/>
  <c r="P359" i="18"/>
  <c r="E359" i="18"/>
  <c r="Q358" i="18"/>
  <c r="P358" i="18"/>
  <c r="E358" i="18"/>
  <c r="Q357" i="18"/>
  <c r="P357" i="18"/>
  <c r="E357" i="18"/>
  <c r="Q356" i="18"/>
  <c r="P356" i="18"/>
  <c r="E356" i="18"/>
  <c r="Q355" i="18"/>
  <c r="P355" i="18"/>
  <c r="E355" i="18"/>
  <c r="Q354" i="18"/>
  <c r="P354" i="18"/>
  <c r="E354" i="18"/>
  <c r="Q353" i="18"/>
  <c r="P353" i="18"/>
  <c r="E353" i="18"/>
  <c r="Q352" i="18"/>
  <c r="P352" i="18"/>
  <c r="E352" i="18"/>
  <c r="Q351" i="18"/>
  <c r="P351" i="18"/>
  <c r="E351" i="18"/>
  <c r="Q350" i="18"/>
  <c r="P350" i="18"/>
  <c r="E350" i="18"/>
  <c r="Q349" i="18"/>
  <c r="P349" i="18"/>
  <c r="E349" i="18"/>
  <c r="Q348" i="18"/>
  <c r="P348" i="18"/>
  <c r="E348" i="18"/>
  <c r="Q347" i="18"/>
  <c r="P347" i="18"/>
  <c r="E347" i="18"/>
  <c r="Q346" i="18"/>
  <c r="P346" i="18"/>
  <c r="E346" i="18"/>
  <c r="Q345" i="18"/>
  <c r="P345" i="18"/>
  <c r="E345" i="18"/>
  <c r="Q344" i="18"/>
  <c r="P344" i="18"/>
  <c r="E344" i="18"/>
  <c r="Q343" i="18"/>
  <c r="P343" i="18"/>
  <c r="E343" i="18"/>
  <c r="Q342" i="18"/>
  <c r="P342" i="18"/>
  <c r="E342" i="18"/>
  <c r="Q341" i="18"/>
  <c r="P341" i="18"/>
  <c r="E341" i="18"/>
  <c r="Q340" i="18"/>
  <c r="P340" i="18"/>
  <c r="E340" i="18"/>
  <c r="Q339" i="18"/>
  <c r="P339" i="18"/>
  <c r="E339" i="18"/>
  <c r="Q338" i="18"/>
  <c r="P338" i="18"/>
  <c r="E338" i="18"/>
  <c r="Q337" i="18"/>
  <c r="P337" i="18"/>
  <c r="E337" i="18"/>
  <c r="Q336" i="18"/>
  <c r="P336" i="18"/>
  <c r="E336" i="18"/>
  <c r="Q335" i="18"/>
  <c r="P335" i="18"/>
  <c r="E335" i="18"/>
  <c r="Q334" i="18"/>
  <c r="P334" i="18"/>
  <c r="E334" i="18"/>
  <c r="Q333" i="18"/>
  <c r="P333" i="18"/>
  <c r="E333" i="18"/>
  <c r="Q332" i="18"/>
  <c r="P332" i="18"/>
  <c r="E332" i="18"/>
  <c r="Q331" i="18"/>
  <c r="P331" i="18"/>
  <c r="E331" i="18"/>
  <c r="Q330" i="18"/>
  <c r="P330" i="18"/>
  <c r="E330" i="18"/>
  <c r="Q329" i="18"/>
  <c r="P329" i="18"/>
  <c r="E329" i="18"/>
  <c r="Q328" i="18"/>
  <c r="P328" i="18"/>
  <c r="E328" i="18"/>
  <c r="Q327" i="18"/>
  <c r="P327" i="18"/>
  <c r="E327" i="18"/>
  <c r="Q326" i="18"/>
  <c r="P326" i="18"/>
  <c r="E326" i="18"/>
  <c r="Q325" i="18"/>
  <c r="P325" i="18"/>
  <c r="E325" i="18"/>
  <c r="Q324" i="18"/>
  <c r="P324" i="18"/>
  <c r="E324" i="18"/>
  <c r="Q323" i="18"/>
  <c r="P323" i="18"/>
  <c r="E323" i="18"/>
  <c r="Q322" i="18"/>
  <c r="P322" i="18"/>
  <c r="E322" i="18"/>
  <c r="Q321" i="18"/>
  <c r="P321" i="18"/>
  <c r="E321" i="18"/>
  <c r="Q320" i="18"/>
  <c r="P320" i="18"/>
  <c r="E320" i="18"/>
  <c r="Q319" i="18"/>
  <c r="P319" i="18"/>
  <c r="E319" i="18"/>
  <c r="Q318" i="18"/>
  <c r="P318" i="18"/>
  <c r="E318" i="18"/>
  <c r="Q317" i="18"/>
  <c r="P317" i="18"/>
  <c r="E317" i="18"/>
  <c r="Q316" i="18"/>
  <c r="P316" i="18"/>
  <c r="E316" i="18"/>
  <c r="Q315" i="18"/>
  <c r="P315" i="18"/>
  <c r="E315" i="18"/>
  <c r="Q314" i="18"/>
  <c r="P314" i="18"/>
  <c r="E314" i="18"/>
  <c r="Q313" i="18"/>
  <c r="P313" i="18"/>
  <c r="E313" i="18"/>
  <c r="Q312" i="18"/>
  <c r="P312" i="18"/>
  <c r="E312" i="18"/>
  <c r="Q311" i="18"/>
  <c r="P311" i="18"/>
  <c r="E311" i="18"/>
  <c r="Q310" i="18"/>
  <c r="P310" i="18"/>
  <c r="E310" i="18"/>
  <c r="Q309" i="18"/>
  <c r="P309" i="18"/>
  <c r="E309" i="18"/>
  <c r="Q308" i="18"/>
  <c r="P308" i="18"/>
  <c r="E308" i="18"/>
  <c r="Q307" i="18"/>
  <c r="P307" i="18"/>
  <c r="E307" i="18"/>
  <c r="Q306" i="18"/>
  <c r="P306" i="18"/>
  <c r="E306" i="18"/>
  <c r="Q305" i="18"/>
  <c r="P305" i="18"/>
  <c r="E305" i="18"/>
  <c r="Q304" i="18"/>
  <c r="P304" i="18"/>
  <c r="E304" i="18"/>
  <c r="Q303" i="18"/>
  <c r="P303" i="18"/>
  <c r="E303" i="18"/>
  <c r="Q302" i="18"/>
  <c r="P302" i="18"/>
  <c r="E302" i="18"/>
  <c r="Q301" i="18"/>
  <c r="P301" i="18"/>
  <c r="E301" i="18"/>
  <c r="Q300" i="18"/>
  <c r="P300" i="18"/>
  <c r="E300" i="18"/>
  <c r="Q299" i="18"/>
  <c r="P299" i="18"/>
  <c r="E299" i="18"/>
  <c r="Q298" i="18"/>
  <c r="P298" i="18"/>
  <c r="E298" i="18"/>
  <c r="Q297" i="18"/>
  <c r="P297" i="18"/>
  <c r="E297" i="18"/>
  <c r="Q296" i="18"/>
  <c r="P296" i="18"/>
  <c r="E296" i="18"/>
  <c r="Q295" i="18"/>
  <c r="P295" i="18"/>
  <c r="E295" i="18"/>
  <c r="Q294" i="18"/>
  <c r="P294" i="18"/>
  <c r="E294" i="18"/>
  <c r="Q293" i="18"/>
  <c r="P293" i="18"/>
  <c r="E293" i="18"/>
  <c r="Q292" i="18"/>
  <c r="P292" i="18"/>
  <c r="E292" i="18"/>
  <c r="Q291" i="18"/>
  <c r="P291" i="18"/>
  <c r="E291" i="18"/>
  <c r="Q290" i="18"/>
  <c r="P290" i="18"/>
  <c r="E290" i="18"/>
  <c r="Q289" i="18"/>
  <c r="P289" i="18"/>
  <c r="E289" i="18"/>
  <c r="Q288" i="18"/>
  <c r="P288" i="18"/>
  <c r="E288" i="18"/>
  <c r="Q287" i="18"/>
  <c r="P287" i="18"/>
  <c r="E287" i="18"/>
  <c r="Q286" i="18"/>
  <c r="P286" i="18"/>
  <c r="E286" i="18"/>
  <c r="Q285" i="18"/>
  <c r="P285" i="18"/>
  <c r="E285" i="18"/>
  <c r="Q284" i="18"/>
  <c r="P284" i="18"/>
  <c r="E284" i="18"/>
  <c r="Q283" i="18"/>
  <c r="P283" i="18"/>
  <c r="E283" i="18"/>
  <c r="Q282" i="18"/>
  <c r="P282" i="18"/>
  <c r="E282" i="18"/>
  <c r="Q281" i="18"/>
  <c r="P281" i="18"/>
  <c r="E281" i="18"/>
  <c r="Q280" i="18"/>
  <c r="P280" i="18"/>
  <c r="E280" i="18"/>
  <c r="Q279" i="18"/>
  <c r="P279" i="18"/>
  <c r="E279" i="18"/>
  <c r="Q278" i="18"/>
  <c r="P278" i="18"/>
  <c r="E278" i="18"/>
  <c r="Q277" i="18"/>
  <c r="P277" i="18"/>
  <c r="E277" i="18"/>
  <c r="Q276" i="18"/>
  <c r="P276" i="18"/>
  <c r="E276" i="18"/>
  <c r="Q275" i="18"/>
  <c r="P275" i="18"/>
  <c r="E275" i="18"/>
  <c r="Q274" i="18"/>
  <c r="P274" i="18"/>
  <c r="E274" i="18"/>
  <c r="Q273" i="18"/>
  <c r="P273" i="18"/>
  <c r="E273" i="18"/>
  <c r="Q272" i="18"/>
  <c r="P272" i="18"/>
  <c r="E272" i="18"/>
  <c r="Q271" i="18"/>
  <c r="P271" i="18"/>
  <c r="E271" i="18"/>
  <c r="Q270" i="18"/>
  <c r="P270" i="18"/>
  <c r="E270" i="18"/>
  <c r="Q269" i="18"/>
  <c r="P269" i="18"/>
  <c r="E269" i="18"/>
  <c r="Q268" i="18"/>
  <c r="P268" i="18"/>
  <c r="E268" i="18"/>
  <c r="Q267" i="18"/>
  <c r="P267" i="18"/>
  <c r="E267" i="18"/>
  <c r="Q266" i="18"/>
  <c r="P266" i="18"/>
  <c r="E266" i="18"/>
  <c r="Q265" i="18"/>
  <c r="P265" i="18"/>
  <c r="E265" i="18"/>
  <c r="Q264" i="18"/>
  <c r="P264" i="18"/>
  <c r="E264" i="18"/>
  <c r="Q263" i="18"/>
  <c r="P263" i="18"/>
  <c r="E263" i="18"/>
  <c r="Q262" i="18"/>
  <c r="P262" i="18"/>
  <c r="E262" i="18"/>
  <c r="Q261" i="18"/>
  <c r="P261" i="18"/>
  <c r="E261" i="18"/>
  <c r="Q260" i="18"/>
  <c r="P260" i="18"/>
  <c r="E260" i="18"/>
  <c r="Q259" i="18"/>
  <c r="P259" i="18"/>
  <c r="E259" i="18"/>
  <c r="Q258" i="18"/>
  <c r="P258" i="18"/>
  <c r="E258" i="18"/>
  <c r="Q257" i="18"/>
  <c r="P257" i="18"/>
  <c r="E257" i="18"/>
  <c r="Q256" i="18"/>
  <c r="P256" i="18"/>
  <c r="E256" i="18"/>
  <c r="Q255" i="18"/>
  <c r="P255" i="18"/>
  <c r="E255" i="18"/>
  <c r="Q254" i="18"/>
  <c r="P254" i="18"/>
  <c r="E254" i="18"/>
  <c r="Q253" i="18"/>
  <c r="P253" i="18"/>
  <c r="E253" i="18"/>
  <c r="Q252" i="18"/>
  <c r="P252" i="18"/>
  <c r="E252" i="18"/>
  <c r="Q251" i="18"/>
  <c r="P251" i="18"/>
  <c r="E251" i="18"/>
  <c r="Q250" i="18"/>
  <c r="P250" i="18"/>
  <c r="E250" i="18"/>
  <c r="Q249" i="18"/>
  <c r="P249" i="18"/>
  <c r="E249" i="18"/>
  <c r="Q248" i="18"/>
  <c r="P248" i="18"/>
  <c r="E248" i="18"/>
  <c r="Q247" i="18"/>
  <c r="P247" i="18"/>
  <c r="E247" i="18"/>
  <c r="Q246" i="18"/>
  <c r="P246" i="18"/>
  <c r="E246" i="18"/>
  <c r="Q245" i="18"/>
  <c r="P245" i="18"/>
  <c r="E245" i="18"/>
  <c r="Q244" i="18"/>
  <c r="P244" i="18"/>
  <c r="E244" i="18"/>
  <c r="Q243" i="18"/>
  <c r="P243" i="18"/>
  <c r="E243" i="18"/>
  <c r="Q242" i="18"/>
  <c r="P242" i="18"/>
  <c r="E242" i="18"/>
  <c r="Q241" i="18"/>
  <c r="P241" i="18"/>
  <c r="E241" i="18"/>
  <c r="Q240" i="18"/>
  <c r="P240" i="18"/>
  <c r="E240" i="18"/>
  <c r="Q239" i="18"/>
  <c r="P239" i="18"/>
  <c r="E239" i="18"/>
  <c r="Q238" i="18"/>
  <c r="P238" i="18"/>
  <c r="E238" i="18"/>
  <c r="Q237" i="18"/>
  <c r="P237" i="18"/>
  <c r="E237" i="18"/>
  <c r="Q236" i="18"/>
  <c r="P236" i="18"/>
  <c r="E236" i="18"/>
  <c r="Q235" i="18"/>
  <c r="P235" i="18"/>
  <c r="E235" i="18"/>
  <c r="Q234" i="18"/>
  <c r="P234" i="18"/>
  <c r="E234" i="18"/>
  <c r="Q233" i="18"/>
  <c r="P233" i="18"/>
  <c r="E233" i="18"/>
  <c r="Q232" i="18"/>
  <c r="P232" i="18"/>
  <c r="E232" i="18"/>
  <c r="Q231" i="18"/>
  <c r="P231" i="18"/>
  <c r="E231" i="18"/>
  <c r="Q230" i="18"/>
  <c r="P230" i="18"/>
  <c r="E230" i="18"/>
  <c r="Q229" i="18"/>
  <c r="P229" i="18"/>
  <c r="E229" i="18"/>
  <c r="Q228" i="18"/>
  <c r="P228" i="18"/>
  <c r="E228" i="18"/>
  <c r="Q227" i="18"/>
  <c r="P227" i="18"/>
  <c r="E227" i="18"/>
  <c r="Q226" i="18"/>
  <c r="P226" i="18"/>
  <c r="E226" i="18"/>
  <c r="Q225" i="18"/>
  <c r="P225" i="18"/>
  <c r="E225" i="18"/>
  <c r="Q224" i="18"/>
  <c r="P224" i="18"/>
  <c r="E224" i="18"/>
  <c r="Q223" i="18"/>
  <c r="P223" i="18"/>
  <c r="E223" i="18"/>
  <c r="Q222" i="18"/>
  <c r="P222" i="18"/>
  <c r="E222" i="18"/>
  <c r="Q221" i="18"/>
  <c r="P221" i="18"/>
  <c r="E221" i="18"/>
  <c r="Q220" i="18"/>
  <c r="P220" i="18"/>
  <c r="E220" i="18"/>
  <c r="Q219" i="18"/>
  <c r="P219" i="18"/>
  <c r="E219" i="18"/>
  <c r="Q218" i="18"/>
  <c r="P218" i="18"/>
  <c r="E218" i="18"/>
  <c r="Q217" i="18"/>
  <c r="P217" i="18"/>
  <c r="E217" i="18"/>
  <c r="Q216" i="18"/>
  <c r="P216" i="18"/>
  <c r="E216" i="18"/>
  <c r="Q215" i="18"/>
  <c r="P215" i="18"/>
  <c r="E215" i="18"/>
  <c r="Q214" i="18"/>
  <c r="P214" i="18"/>
  <c r="E214" i="18"/>
  <c r="Q213" i="18"/>
  <c r="P213" i="18"/>
  <c r="E213" i="18"/>
  <c r="Q212" i="18"/>
  <c r="P212" i="18"/>
  <c r="E212" i="18"/>
  <c r="Q211" i="18"/>
  <c r="P211" i="18"/>
  <c r="E211" i="18"/>
  <c r="Q210" i="18"/>
  <c r="P210" i="18"/>
  <c r="E210" i="18"/>
  <c r="Q209" i="18"/>
  <c r="P209" i="18"/>
  <c r="E209" i="18"/>
  <c r="Q208" i="18"/>
  <c r="P208" i="18"/>
  <c r="E208" i="18"/>
  <c r="Q207" i="18"/>
  <c r="P207" i="18"/>
  <c r="E207" i="18"/>
  <c r="Q206" i="18"/>
  <c r="P206" i="18"/>
  <c r="E206" i="18"/>
  <c r="Q205" i="18"/>
  <c r="P205" i="18"/>
  <c r="E205" i="18"/>
  <c r="Q204" i="18"/>
  <c r="P204" i="18"/>
  <c r="E204" i="18"/>
  <c r="Q203" i="18"/>
  <c r="P203" i="18"/>
  <c r="E203" i="18"/>
  <c r="Q202" i="18"/>
  <c r="P202" i="18"/>
  <c r="E202" i="18"/>
  <c r="Q201" i="18"/>
  <c r="P201" i="18"/>
  <c r="E201" i="18"/>
  <c r="Q200" i="18"/>
  <c r="P200" i="18"/>
  <c r="E200" i="18"/>
  <c r="Q199" i="18"/>
  <c r="P199" i="18"/>
  <c r="E199" i="18"/>
  <c r="Q198" i="18"/>
  <c r="P198" i="18"/>
  <c r="E198" i="18"/>
  <c r="Q197" i="18"/>
  <c r="P197" i="18"/>
  <c r="E197" i="18"/>
  <c r="Q196" i="18"/>
  <c r="P196" i="18"/>
  <c r="E196" i="18"/>
  <c r="Q195" i="18"/>
  <c r="P195" i="18"/>
  <c r="E195" i="18"/>
  <c r="Q194" i="18"/>
  <c r="P194" i="18"/>
  <c r="E194" i="18"/>
  <c r="Q193" i="18"/>
  <c r="P193" i="18"/>
  <c r="E193" i="18"/>
  <c r="Q192" i="18"/>
  <c r="P192" i="18"/>
  <c r="E192" i="18"/>
  <c r="Q191" i="18"/>
  <c r="P191" i="18"/>
  <c r="E191" i="18"/>
  <c r="Q190" i="18"/>
  <c r="P190" i="18"/>
  <c r="E190" i="18"/>
  <c r="Q189" i="18"/>
  <c r="P189" i="18"/>
  <c r="E189" i="18"/>
  <c r="Q188" i="18"/>
  <c r="P188" i="18"/>
  <c r="E188" i="18"/>
  <c r="Q187" i="18"/>
  <c r="P187" i="18"/>
  <c r="E187" i="18"/>
  <c r="Q186" i="18"/>
  <c r="P186" i="18"/>
  <c r="E186" i="18"/>
  <c r="Q185" i="18"/>
  <c r="P185" i="18"/>
  <c r="E185" i="18"/>
  <c r="Q184" i="18"/>
  <c r="P184" i="18"/>
  <c r="E184" i="18"/>
  <c r="Q183" i="18"/>
  <c r="P183" i="18"/>
  <c r="E183" i="18"/>
  <c r="Q182" i="18"/>
  <c r="P182" i="18"/>
  <c r="E182" i="18"/>
  <c r="Q181" i="18"/>
  <c r="P181" i="18"/>
  <c r="E181" i="18"/>
  <c r="Q180" i="18"/>
  <c r="P180" i="18"/>
  <c r="E180" i="18"/>
  <c r="Q179" i="18"/>
  <c r="P179" i="18"/>
  <c r="E179" i="18"/>
  <c r="Q178" i="18"/>
  <c r="P178" i="18"/>
  <c r="E178" i="18"/>
  <c r="Q177" i="18"/>
  <c r="P177" i="18"/>
  <c r="E177" i="18"/>
  <c r="Q176" i="18"/>
  <c r="P176" i="18"/>
  <c r="E176" i="18"/>
  <c r="Q175" i="18"/>
  <c r="P175" i="18"/>
  <c r="E175" i="18"/>
  <c r="Q174" i="18"/>
  <c r="P174" i="18"/>
  <c r="E174" i="18"/>
  <c r="Q173" i="18"/>
  <c r="P173" i="18"/>
  <c r="E173" i="18"/>
  <c r="Q172" i="18"/>
  <c r="P172" i="18"/>
  <c r="E172" i="18"/>
  <c r="Q171" i="18"/>
  <c r="P171" i="18"/>
  <c r="E171" i="18"/>
  <c r="Q170" i="18"/>
  <c r="P170" i="18"/>
  <c r="E170" i="18"/>
  <c r="Q169" i="18"/>
  <c r="P169" i="18"/>
  <c r="E169" i="18"/>
  <c r="Q168" i="18"/>
  <c r="P168" i="18"/>
  <c r="E168" i="18"/>
  <c r="Q167" i="18"/>
  <c r="P167" i="18"/>
  <c r="E167" i="18"/>
  <c r="Q166" i="18"/>
  <c r="P166" i="18"/>
  <c r="E166" i="18"/>
  <c r="Q165" i="18"/>
  <c r="P165" i="18"/>
  <c r="E165" i="18"/>
  <c r="Q164" i="18"/>
  <c r="P164" i="18"/>
  <c r="E164" i="18"/>
  <c r="Q163" i="18"/>
  <c r="P163" i="18"/>
  <c r="E163" i="18"/>
  <c r="Q162" i="18"/>
  <c r="P162" i="18"/>
  <c r="E162" i="18"/>
  <c r="Q161" i="18"/>
  <c r="P161" i="18"/>
  <c r="E161" i="18"/>
  <c r="Q160" i="18"/>
  <c r="P160" i="18"/>
  <c r="E160" i="18"/>
  <c r="Q159" i="18"/>
  <c r="P159" i="18"/>
  <c r="E159" i="18"/>
  <c r="Q158" i="18"/>
  <c r="P158" i="18"/>
  <c r="E158" i="18"/>
  <c r="Q157" i="18"/>
  <c r="P157" i="18"/>
  <c r="E157" i="18"/>
  <c r="Q156" i="18"/>
  <c r="P156" i="18"/>
  <c r="E156" i="18"/>
  <c r="Q155" i="18"/>
  <c r="P155" i="18"/>
  <c r="E155" i="18"/>
  <c r="Q154" i="18"/>
  <c r="P154" i="18"/>
  <c r="E154" i="18"/>
  <c r="Q153" i="18"/>
  <c r="P153" i="18"/>
  <c r="E153" i="18"/>
  <c r="Q152" i="18"/>
  <c r="P152" i="18"/>
  <c r="E152" i="18"/>
  <c r="Q151" i="18"/>
  <c r="P151" i="18"/>
  <c r="E151" i="18"/>
  <c r="Q150" i="18"/>
  <c r="P150" i="18"/>
  <c r="E150" i="18"/>
  <c r="Q149" i="18"/>
  <c r="P149" i="18"/>
  <c r="E149" i="18"/>
  <c r="Q148" i="18"/>
  <c r="P148" i="18"/>
  <c r="E148" i="18"/>
  <c r="Q147" i="18"/>
  <c r="P147" i="18"/>
  <c r="E147" i="18"/>
  <c r="Q146" i="18"/>
  <c r="P146" i="18"/>
  <c r="E146" i="18"/>
  <c r="Q145" i="18"/>
  <c r="P145" i="18"/>
  <c r="E145" i="18"/>
  <c r="Q144" i="18"/>
  <c r="P144" i="18"/>
  <c r="E144" i="18"/>
  <c r="Q143" i="18"/>
  <c r="P143" i="18"/>
  <c r="E143" i="18"/>
  <c r="Q142" i="18"/>
  <c r="P142" i="18"/>
  <c r="E142" i="18"/>
  <c r="Q141" i="18"/>
  <c r="P141" i="18"/>
  <c r="E141" i="18"/>
  <c r="Q140" i="18"/>
  <c r="P140" i="18"/>
  <c r="E140" i="18"/>
  <c r="Q139" i="18"/>
  <c r="P139" i="18"/>
  <c r="E139" i="18"/>
  <c r="Q138" i="18"/>
  <c r="P138" i="18"/>
  <c r="E138" i="18"/>
  <c r="Q137" i="18"/>
  <c r="P137" i="18"/>
  <c r="E137" i="18"/>
  <c r="Q136" i="18"/>
  <c r="P136" i="18"/>
  <c r="E136" i="18"/>
  <c r="Q135" i="18"/>
  <c r="P135" i="18"/>
  <c r="E135" i="18"/>
  <c r="Q134" i="18"/>
  <c r="P134" i="18"/>
  <c r="E134" i="18"/>
  <c r="Q133" i="18"/>
  <c r="P133" i="18"/>
  <c r="E133" i="18"/>
  <c r="Q132" i="18"/>
  <c r="P132" i="18"/>
  <c r="E132" i="18"/>
  <c r="Q131" i="18"/>
  <c r="P131" i="18"/>
  <c r="E131" i="18"/>
  <c r="Q130" i="18"/>
  <c r="P130" i="18"/>
  <c r="E130" i="18"/>
  <c r="Q129" i="18"/>
  <c r="P129" i="18"/>
  <c r="E129" i="18"/>
  <c r="Q128" i="18"/>
  <c r="P128" i="18"/>
  <c r="E128" i="18"/>
  <c r="Q127" i="18"/>
  <c r="P127" i="18"/>
  <c r="E127" i="18"/>
  <c r="Q126" i="18"/>
  <c r="P126" i="18"/>
  <c r="E126" i="18"/>
  <c r="Q125" i="18"/>
  <c r="P125" i="18"/>
  <c r="E125" i="18"/>
  <c r="Q124" i="18"/>
  <c r="P124" i="18"/>
  <c r="E124" i="18"/>
  <c r="Q123" i="18"/>
  <c r="P123" i="18"/>
  <c r="E123" i="18"/>
  <c r="Q122" i="18"/>
  <c r="P122" i="18"/>
  <c r="E122" i="18"/>
  <c r="Q121" i="18"/>
  <c r="P121" i="18"/>
  <c r="E121" i="18"/>
  <c r="Q120" i="18"/>
  <c r="P120" i="18"/>
  <c r="E120" i="18"/>
  <c r="Q119" i="18"/>
  <c r="P119" i="18"/>
  <c r="E119" i="18"/>
  <c r="Q118" i="18"/>
  <c r="P118" i="18"/>
  <c r="E118" i="18"/>
  <c r="Q117" i="18"/>
  <c r="P117" i="18"/>
  <c r="E117" i="18"/>
  <c r="Q116" i="18"/>
  <c r="P116" i="18"/>
  <c r="E116" i="18"/>
  <c r="Q115" i="18"/>
  <c r="P115" i="18"/>
  <c r="E115" i="18"/>
  <c r="Q114" i="18"/>
  <c r="P114" i="18"/>
  <c r="E114" i="18"/>
  <c r="Q113" i="18"/>
  <c r="P113" i="18"/>
  <c r="E113" i="18"/>
  <c r="Q112" i="18"/>
  <c r="P112" i="18"/>
  <c r="E112" i="18"/>
  <c r="Q111" i="18"/>
  <c r="P111" i="18"/>
  <c r="E111" i="18"/>
  <c r="Q110" i="18"/>
  <c r="P110" i="18"/>
  <c r="E110" i="18"/>
  <c r="Q109" i="18"/>
  <c r="P109" i="18"/>
  <c r="E109" i="18"/>
  <c r="Q108" i="18"/>
  <c r="P108" i="18"/>
  <c r="E108" i="18"/>
  <c r="Q107" i="18"/>
  <c r="P107" i="18"/>
  <c r="E107" i="18"/>
  <c r="Q106" i="18"/>
  <c r="P106" i="18"/>
  <c r="E106" i="18"/>
  <c r="Q105" i="18"/>
  <c r="P105" i="18"/>
  <c r="E105" i="18"/>
  <c r="Q104" i="18"/>
  <c r="P104" i="18"/>
  <c r="E104" i="18"/>
  <c r="Q103" i="18"/>
  <c r="P103" i="18"/>
  <c r="E103" i="18"/>
  <c r="Q102" i="18"/>
  <c r="P102" i="18"/>
  <c r="E102" i="18"/>
  <c r="Q101" i="18"/>
  <c r="P101" i="18"/>
  <c r="E101" i="18"/>
  <c r="Q100" i="18"/>
  <c r="P100" i="18"/>
  <c r="E100" i="18"/>
  <c r="Q99" i="18"/>
  <c r="P99" i="18"/>
  <c r="E99" i="18"/>
  <c r="Q98" i="18"/>
  <c r="P98" i="18"/>
  <c r="E98" i="18"/>
  <c r="Q97" i="18"/>
  <c r="P97" i="18"/>
  <c r="E97" i="18"/>
  <c r="Q96" i="18"/>
  <c r="P96" i="18"/>
  <c r="E96" i="18"/>
  <c r="Q95" i="18"/>
  <c r="P95" i="18"/>
  <c r="E95" i="18"/>
  <c r="Q94" i="18"/>
  <c r="P94" i="18"/>
  <c r="E94" i="18"/>
  <c r="Q93" i="18"/>
  <c r="P93" i="18"/>
  <c r="E93" i="18"/>
  <c r="Q92" i="18"/>
  <c r="P92" i="18"/>
  <c r="E92" i="18"/>
  <c r="Q91" i="18"/>
  <c r="P91" i="18"/>
  <c r="E91" i="18"/>
  <c r="Q90" i="18"/>
  <c r="P90" i="18"/>
  <c r="E90" i="18"/>
  <c r="Q89" i="18"/>
  <c r="P89" i="18"/>
  <c r="E89" i="18"/>
  <c r="Q88" i="18"/>
  <c r="P88" i="18"/>
  <c r="E88" i="18"/>
  <c r="Q87" i="18"/>
  <c r="P87" i="18"/>
  <c r="E87" i="18"/>
  <c r="Q86" i="18"/>
  <c r="P86" i="18"/>
  <c r="E86" i="18"/>
  <c r="Q85" i="18"/>
  <c r="P85" i="18"/>
  <c r="E85" i="18"/>
  <c r="Q84" i="18"/>
  <c r="P84" i="18"/>
  <c r="E84" i="18"/>
  <c r="Q83" i="18"/>
  <c r="P83" i="18"/>
  <c r="E83" i="18"/>
  <c r="Q82" i="18"/>
  <c r="P82" i="18"/>
  <c r="E82" i="18"/>
  <c r="Q81" i="18"/>
  <c r="P81" i="18"/>
  <c r="E81" i="18"/>
  <c r="Q80" i="18"/>
  <c r="P80" i="18"/>
  <c r="E80" i="18"/>
  <c r="Q79" i="18"/>
  <c r="P79" i="18"/>
  <c r="E79" i="18"/>
  <c r="Q78" i="18"/>
  <c r="P78" i="18"/>
  <c r="E78" i="18"/>
  <c r="Q77" i="18"/>
  <c r="P77" i="18"/>
  <c r="E77" i="18"/>
  <c r="Q76" i="18"/>
  <c r="P76" i="18"/>
  <c r="E76" i="18"/>
  <c r="Q75" i="18"/>
  <c r="P75" i="18"/>
  <c r="E75" i="18"/>
  <c r="Q74" i="18"/>
  <c r="P74" i="18"/>
  <c r="E74" i="18"/>
  <c r="Q73" i="18"/>
  <c r="P73" i="18"/>
  <c r="E73" i="18"/>
  <c r="Q72" i="18"/>
  <c r="P72" i="18"/>
  <c r="E72" i="18"/>
  <c r="Q71" i="18"/>
  <c r="P71" i="18"/>
  <c r="E71" i="18"/>
  <c r="Q70" i="18"/>
  <c r="P70" i="18"/>
  <c r="E70" i="18"/>
  <c r="Q69" i="18"/>
  <c r="P69" i="18"/>
  <c r="E69" i="18"/>
  <c r="Q68" i="18"/>
  <c r="P68" i="18"/>
  <c r="E68" i="18"/>
  <c r="Q67" i="18"/>
  <c r="P67" i="18"/>
  <c r="E67" i="18"/>
  <c r="Q66" i="18"/>
  <c r="P66" i="18"/>
  <c r="E66" i="18"/>
  <c r="Q65" i="18"/>
  <c r="P65" i="18"/>
  <c r="E65" i="18"/>
  <c r="Q64" i="18"/>
  <c r="P64" i="18"/>
  <c r="E64" i="18"/>
  <c r="Q63" i="18"/>
  <c r="P63" i="18"/>
  <c r="E63" i="18"/>
  <c r="Q62" i="18"/>
  <c r="P62" i="18"/>
  <c r="E62" i="18"/>
  <c r="Q61" i="18"/>
  <c r="P61" i="18"/>
  <c r="E61" i="18"/>
  <c r="Q60" i="18"/>
  <c r="P60" i="18"/>
  <c r="E60" i="18"/>
  <c r="Q59" i="18"/>
  <c r="P59" i="18"/>
  <c r="E59" i="18"/>
  <c r="Q58" i="18"/>
  <c r="P58" i="18"/>
  <c r="E58" i="18"/>
  <c r="Q57" i="18"/>
  <c r="P57" i="18"/>
  <c r="E57" i="18"/>
  <c r="Q56" i="18"/>
  <c r="P56" i="18"/>
  <c r="E56" i="18"/>
  <c r="Q55" i="18"/>
  <c r="P55" i="18"/>
  <c r="E55" i="18"/>
  <c r="Q54" i="18"/>
  <c r="P54" i="18"/>
  <c r="E54" i="18"/>
  <c r="Q53" i="18"/>
  <c r="P53" i="18"/>
  <c r="E53" i="18"/>
  <c r="Q52" i="18"/>
  <c r="P52" i="18"/>
  <c r="E52" i="18"/>
  <c r="Q51" i="18"/>
  <c r="P51" i="18"/>
  <c r="E51" i="18"/>
  <c r="Q50" i="18"/>
  <c r="P50" i="18"/>
  <c r="E50" i="18"/>
  <c r="Q49" i="18"/>
  <c r="P49" i="18"/>
  <c r="E49" i="18"/>
  <c r="Q48" i="18"/>
  <c r="P48" i="18"/>
  <c r="E48" i="18"/>
  <c r="Q47" i="18"/>
  <c r="P47" i="18"/>
  <c r="E47" i="18"/>
  <c r="Q46" i="18"/>
  <c r="P46" i="18"/>
  <c r="E46" i="18"/>
  <c r="Q45" i="18"/>
  <c r="P45" i="18"/>
  <c r="E45" i="18"/>
  <c r="Q44" i="18"/>
  <c r="P44" i="18"/>
  <c r="E44" i="18"/>
  <c r="Q43" i="18"/>
  <c r="P43" i="18"/>
  <c r="E43" i="18"/>
  <c r="Q42" i="18"/>
  <c r="P42" i="18"/>
  <c r="E42" i="18"/>
  <c r="Q41" i="18"/>
  <c r="P41" i="18"/>
  <c r="E41" i="18"/>
  <c r="Q40" i="18"/>
  <c r="P40" i="18"/>
  <c r="E40" i="18"/>
  <c r="Q39" i="18"/>
  <c r="P39" i="18"/>
  <c r="E39" i="18"/>
  <c r="Q38" i="18"/>
  <c r="P38" i="18"/>
  <c r="E38" i="18"/>
  <c r="Q37" i="18"/>
  <c r="P37" i="18"/>
  <c r="E37" i="18"/>
  <c r="Q36" i="18"/>
  <c r="P36" i="18"/>
  <c r="E36" i="18"/>
  <c r="Q35" i="18"/>
  <c r="P35" i="18"/>
  <c r="E35" i="18"/>
  <c r="Q34" i="18"/>
  <c r="P34" i="18"/>
  <c r="E34" i="18"/>
  <c r="Q33" i="18"/>
  <c r="P33" i="18"/>
  <c r="E33" i="18"/>
  <c r="Q32" i="18"/>
  <c r="P32" i="18"/>
  <c r="E32" i="18"/>
  <c r="Q31" i="18"/>
  <c r="P31" i="18"/>
  <c r="E31" i="18"/>
  <c r="Q30" i="18"/>
  <c r="P30" i="18"/>
  <c r="E30" i="18"/>
  <c r="Q29" i="18"/>
  <c r="P29" i="18"/>
  <c r="E29" i="18"/>
  <c r="Q28" i="18"/>
  <c r="P28" i="18"/>
  <c r="E28" i="18"/>
  <c r="Q27" i="18"/>
  <c r="P27" i="18"/>
  <c r="E27" i="18"/>
  <c r="Q26" i="18"/>
  <c r="P26" i="18"/>
  <c r="E26" i="18"/>
  <c r="Q25" i="18"/>
  <c r="P25" i="18"/>
  <c r="E25" i="18"/>
  <c r="Q24" i="18"/>
  <c r="P24" i="18"/>
  <c r="E24" i="18"/>
  <c r="Q23" i="18"/>
  <c r="P23" i="18"/>
  <c r="E23" i="18"/>
  <c r="Q22" i="18"/>
  <c r="P22" i="18"/>
  <c r="E22" i="18"/>
  <c r="Q21" i="18"/>
  <c r="P21" i="18"/>
  <c r="E21" i="18"/>
  <c r="Q20" i="18"/>
  <c r="P20" i="18"/>
  <c r="E20" i="18"/>
  <c r="Y19" i="18"/>
  <c r="X19" i="18"/>
  <c r="Q19" i="18"/>
  <c r="P19" i="18"/>
  <c r="E19" i="18"/>
  <c r="Y18" i="18"/>
  <c r="X18" i="18"/>
  <c r="Q18" i="18"/>
  <c r="P18" i="18"/>
  <c r="E18" i="18"/>
  <c r="Q17" i="18"/>
  <c r="P17" i="18"/>
  <c r="E17" i="18"/>
  <c r="Y16" i="18"/>
  <c r="X16" i="18"/>
  <c r="Q16" i="18"/>
  <c r="P16" i="18"/>
  <c r="E16" i="18"/>
  <c r="Y15" i="18"/>
  <c r="X15" i="18"/>
  <c r="Q15" i="18"/>
  <c r="P15" i="18"/>
  <c r="E15" i="18"/>
  <c r="Q14" i="18"/>
  <c r="P14" i="18"/>
  <c r="E14" i="18"/>
  <c r="Q13" i="18"/>
  <c r="P13" i="18"/>
  <c r="E13" i="18"/>
  <c r="Q12" i="18"/>
  <c r="P12" i="18"/>
  <c r="E12" i="18"/>
  <c r="Q11" i="18"/>
  <c r="P11" i="18"/>
  <c r="E11" i="18"/>
  <c r="Q10" i="18"/>
  <c r="P10" i="18"/>
  <c r="E10" i="18"/>
  <c r="Q9" i="18"/>
  <c r="P9" i="18"/>
  <c r="E9" i="18"/>
  <c r="V8" i="18"/>
  <c r="Q8" i="18"/>
  <c r="P8" i="18"/>
  <c r="E8" i="18"/>
  <c r="V7" i="18"/>
  <c r="X4" i="18" s="1"/>
  <c r="Q7" i="18"/>
  <c r="P7" i="18"/>
  <c r="E7" i="18"/>
  <c r="V6" i="18"/>
  <c r="Q6" i="18"/>
  <c r="P6" i="18"/>
  <c r="E6" i="18"/>
  <c r="V5" i="18"/>
  <c r="Q5" i="18"/>
  <c r="P5" i="18"/>
  <c r="E5" i="18"/>
  <c r="V3" i="18"/>
  <c r="X3" i="18" s="1"/>
  <c r="Y3" i="18" s="1"/>
  <c r="Y4" i="18" s="1"/>
  <c r="V4" i="18"/>
  <c r="Q4" i="18"/>
  <c r="P4" i="18"/>
  <c r="E4" i="18"/>
  <c r="E3" i="18"/>
  <c r="C24" i="14"/>
  <c r="D24" i="14"/>
  <c r="E24" i="14"/>
  <c r="F24" i="14"/>
  <c r="G24" i="14"/>
  <c r="H24" i="14"/>
  <c r="I24" i="14"/>
  <c r="S46" i="4"/>
  <c r="R46" i="4"/>
  <c r="Q46" i="4"/>
  <c r="S45" i="4"/>
  <c r="R45" i="4"/>
  <c r="Q45" i="4"/>
  <c r="Q34" i="4"/>
  <c r="R34" i="4"/>
  <c r="S34" i="4"/>
  <c r="S43" i="4" s="1"/>
  <c r="S44" i="4" s="1"/>
  <c r="Q35" i="4"/>
  <c r="R35" i="4"/>
  <c r="S35" i="4"/>
  <c r="Q36" i="4"/>
  <c r="R36" i="4"/>
  <c r="S36" i="4"/>
  <c r="Q37" i="4"/>
  <c r="R37" i="4"/>
  <c r="S37" i="4"/>
  <c r="Q38" i="4"/>
  <c r="R38" i="4"/>
  <c r="S38" i="4"/>
  <c r="Q39" i="4"/>
  <c r="R39" i="4"/>
  <c r="S39" i="4"/>
  <c r="Q40" i="4"/>
  <c r="R40" i="4"/>
  <c r="S40" i="4"/>
  <c r="Q41" i="4"/>
  <c r="R41" i="4"/>
  <c r="S41" i="4"/>
  <c r="S33" i="4"/>
  <c r="S42" i="4" s="1"/>
  <c r="S47" i="4" s="1"/>
  <c r="R33" i="4"/>
  <c r="R42" i="4" s="1"/>
  <c r="R47" i="4" s="1"/>
  <c r="Q33" i="4"/>
  <c r="Q42" i="4" s="1"/>
  <c r="Q47" i="4" s="1"/>
  <c r="O35" i="8"/>
  <c r="X22" i="11"/>
  <c r="Y338" i="12"/>
  <c r="Y337" i="12"/>
  <c r="Y336" i="12"/>
  <c r="Y335" i="12"/>
  <c r="Y334" i="12"/>
  <c r="Y333" i="12"/>
  <c r="Y332" i="12"/>
  <c r="Y331" i="12"/>
  <c r="Y330" i="12"/>
  <c r="Y329" i="12"/>
  <c r="Y328" i="12"/>
  <c r="Y327" i="12"/>
  <c r="Y326" i="12"/>
  <c r="Y325" i="12"/>
  <c r="Y324" i="12"/>
  <c r="Y323" i="12"/>
  <c r="Y322" i="12"/>
  <c r="Y321" i="12"/>
  <c r="Y320" i="12"/>
  <c r="Y319" i="12"/>
  <c r="Y318" i="12"/>
  <c r="Y317" i="12"/>
  <c r="Y316" i="12"/>
  <c r="Y315" i="12"/>
  <c r="Y314" i="12"/>
  <c r="Y313" i="12"/>
  <c r="Y312" i="12"/>
  <c r="Y311" i="12"/>
  <c r="Y310" i="12"/>
  <c r="Y309" i="12"/>
  <c r="Y308" i="12"/>
  <c r="Y307" i="12"/>
  <c r="Y306" i="12"/>
  <c r="Y305" i="12"/>
  <c r="Y304" i="12"/>
  <c r="Y303" i="12"/>
  <c r="Y302" i="12"/>
  <c r="Y301" i="12"/>
  <c r="Y300" i="12"/>
  <c r="Y299" i="12"/>
  <c r="Y298" i="12"/>
  <c r="Y297" i="12"/>
  <c r="Y296" i="12"/>
  <c r="Y295" i="12"/>
  <c r="Y294" i="12"/>
  <c r="Y293" i="12"/>
  <c r="Y292" i="12"/>
  <c r="Y291" i="12"/>
  <c r="Y290" i="12"/>
  <c r="Y289" i="12"/>
  <c r="Y288" i="12"/>
  <c r="Y287" i="12"/>
  <c r="Y286" i="12"/>
  <c r="Y285" i="12"/>
  <c r="Y284" i="12"/>
  <c r="Y283" i="12"/>
  <c r="Y282" i="12"/>
  <c r="Y281" i="12"/>
  <c r="Y280" i="12"/>
  <c r="Y279" i="12"/>
  <c r="Y278" i="12"/>
  <c r="Y277" i="12"/>
  <c r="Y276" i="12"/>
  <c r="Y275" i="12"/>
  <c r="Y274" i="12"/>
  <c r="Y273" i="12"/>
  <c r="Y272" i="12"/>
  <c r="Y271" i="12"/>
  <c r="Y270" i="12"/>
  <c r="Y269" i="12"/>
  <c r="Y268" i="12"/>
  <c r="Y267" i="12"/>
  <c r="Y266" i="12"/>
  <c r="Y265" i="12"/>
  <c r="Y264" i="12"/>
  <c r="Y263" i="12"/>
  <c r="Y262" i="12"/>
  <c r="Y261" i="12"/>
  <c r="Y260" i="12"/>
  <c r="Y259" i="12"/>
  <c r="Y258" i="12"/>
  <c r="Y257" i="12"/>
  <c r="Y256" i="12"/>
  <c r="Y255" i="12"/>
  <c r="Y254" i="12"/>
  <c r="Y253" i="12"/>
  <c r="Y252" i="12"/>
  <c r="Y251" i="12"/>
  <c r="Y250" i="12"/>
  <c r="Y249" i="12"/>
  <c r="Y248" i="12"/>
  <c r="Y247" i="12"/>
  <c r="Y246" i="12"/>
  <c r="Y245" i="12"/>
  <c r="Y244" i="12"/>
  <c r="Y243" i="12"/>
  <c r="Y242" i="12"/>
  <c r="Y241" i="12"/>
  <c r="Y240" i="12"/>
  <c r="Y239" i="12"/>
  <c r="Y238" i="12"/>
  <c r="Y237" i="12"/>
  <c r="Y236" i="12"/>
  <c r="Y235" i="12"/>
  <c r="Y234" i="12"/>
  <c r="Y233" i="12"/>
  <c r="Y232" i="12"/>
  <c r="Y231" i="12"/>
  <c r="Y230" i="12"/>
  <c r="Y229" i="12"/>
  <c r="Y228" i="12"/>
  <c r="Y227" i="12"/>
  <c r="Y226" i="12"/>
  <c r="Y225" i="12"/>
  <c r="Y224" i="12"/>
  <c r="Y223" i="12"/>
  <c r="Y222" i="12"/>
  <c r="Y221" i="12"/>
  <c r="Y220" i="12"/>
  <c r="Y219" i="12"/>
  <c r="Y218" i="12"/>
  <c r="Y217" i="12"/>
  <c r="Y216" i="12"/>
  <c r="Y215" i="12"/>
  <c r="Y214" i="12"/>
  <c r="Y213" i="12"/>
  <c r="Y212" i="12"/>
  <c r="Y211" i="12"/>
  <c r="Y210" i="12"/>
  <c r="Y209" i="12"/>
  <c r="Y208" i="12"/>
  <c r="Y207" i="12"/>
  <c r="Y206" i="12"/>
  <c r="Y205" i="12"/>
  <c r="Y204" i="12"/>
  <c r="Y203" i="12"/>
  <c r="Y202" i="12"/>
  <c r="Y201" i="12"/>
  <c r="Y200" i="12"/>
  <c r="Y199" i="12"/>
  <c r="Y198" i="12"/>
  <c r="Y197" i="12"/>
  <c r="Y196" i="12"/>
  <c r="Y195" i="12"/>
  <c r="Y194" i="12"/>
  <c r="Y193" i="12"/>
  <c r="Y192" i="12"/>
  <c r="Y191" i="12"/>
  <c r="Y190" i="12"/>
  <c r="Y189" i="12"/>
  <c r="Y188" i="12"/>
  <c r="Y187" i="12"/>
  <c r="Y186" i="12"/>
  <c r="Y185" i="12"/>
  <c r="Y184" i="12"/>
  <c r="Y183" i="12"/>
  <c r="Y182" i="12"/>
  <c r="Y181" i="12"/>
  <c r="Y180" i="12"/>
  <c r="Y179" i="12"/>
  <c r="Y178" i="12"/>
  <c r="Y177" i="12"/>
  <c r="Y176" i="12"/>
  <c r="Y175" i="12"/>
  <c r="Y174" i="12"/>
  <c r="Y173" i="12"/>
  <c r="Y172" i="12"/>
  <c r="Y171" i="12"/>
  <c r="Y170" i="12"/>
  <c r="Y169" i="12"/>
  <c r="Y168" i="12"/>
  <c r="Y167" i="12"/>
  <c r="Y166" i="12"/>
  <c r="Y165" i="12"/>
  <c r="Y164" i="12"/>
  <c r="Y163" i="12"/>
  <c r="Y162" i="12"/>
  <c r="Y161" i="12"/>
  <c r="Y160" i="12"/>
  <c r="Y159" i="12"/>
  <c r="Y158" i="12"/>
  <c r="Y157" i="12"/>
  <c r="Y156" i="12"/>
  <c r="Y155" i="12"/>
  <c r="Y154" i="12"/>
  <c r="Y153" i="12"/>
  <c r="Y152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7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X259" i="12"/>
  <c r="X260" i="12"/>
  <c r="X261" i="12"/>
  <c r="X262" i="12"/>
  <c r="X263" i="12"/>
  <c r="X264" i="12"/>
  <c r="X265" i="12"/>
  <c r="X266" i="12"/>
  <c r="X267" i="12"/>
  <c r="X268" i="12"/>
  <c r="X269" i="12"/>
  <c r="X270" i="12"/>
  <c r="X271" i="12"/>
  <c r="X272" i="12"/>
  <c r="X273" i="12"/>
  <c r="X274" i="12"/>
  <c r="X275" i="12"/>
  <c r="X276" i="12"/>
  <c r="X277" i="12"/>
  <c r="X278" i="12"/>
  <c r="X279" i="12"/>
  <c r="X280" i="12"/>
  <c r="X281" i="12"/>
  <c r="X282" i="12"/>
  <c r="X283" i="12"/>
  <c r="X284" i="12"/>
  <c r="X285" i="12"/>
  <c r="X286" i="12"/>
  <c r="X287" i="12"/>
  <c r="X288" i="12"/>
  <c r="X289" i="12"/>
  <c r="X290" i="12"/>
  <c r="X291" i="12"/>
  <c r="X292" i="12"/>
  <c r="X293" i="12"/>
  <c r="X294" i="12"/>
  <c r="X295" i="12"/>
  <c r="X296" i="12"/>
  <c r="X297" i="12"/>
  <c r="X298" i="12"/>
  <c r="X299" i="12"/>
  <c r="X300" i="12"/>
  <c r="X301" i="12"/>
  <c r="X302" i="12"/>
  <c r="X303" i="12"/>
  <c r="X304" i="12"/>
  <c r="X305" i="12"/>
  <c r="X306" i="12"/>
  <c r="X307" i="12"/>
  <c r="X308" i="12"/>
  <c r="X309" i="12"/>
  <c r="X310" i="12"/>
  <c r="X311" i="12"/>
  <c r="X312" i="12"/>
  <c r="X313" i="12"/>
  <c r="X314" i="12"/>
  <c r="X315" i="12"/>
  <c r="X316" i="12"/>
  <c r="X317" i="12"/>
  <c r="X318" i="12"/>
  <c r="X319" i="12"/>
  <c r="X320" i="12"/>
  <c r="X321" i="12"/>
  <c r="X322" i="12"/>
  <c r="X323" i="12"/>
  <c r="X324" i="12"/>
  <c r="X325" i="12"/>
  <c r="X326" i="12"/>
  <c r="X327" i="12"/>
  <c r="X328" i="12"/>
  <c r="X329" i="12"/>
  <c r="X330" i="12"/>
  <c r="X331" i="12"/>
  <c r="X332" i="12"/>
  <c r="X333" i="12"/>
  <c r="X334" i="12"/>
  <c r="X335" i="12"/>
  <c r="X336" i="12"/>
  <c r="X337" i="12"/>
  <c r="X338" i="12"/>
  <c r="X258" i="12"/>
  <c r="X257" i="12"/>
  <c r="X256" i="12"/>
  <c r="X255" i="12"/>
  <c r="X254" i="12"/>
  <c r="X253" i="12"/>
  <c r="X252" i="12"/>
  <c r="X251" i="12"/>
  <c r="X250" i="12"/>
  <c r="X249" i="12"/>
  <c r="X248" i="12"/>
  <c r="X247" i="12"/>
  <c r="X246" i="12"/>
  <c r="X245" i="12"/>
  <c r="X244" i="12"/>
  <c r="X243" i="12"/>
  <c r="X242" i="12"/>
  <c r="X241" i="12"/>
  <c r="X240" i="12"/>
  <c r="X239" i="12"/>
  <c r="X238" i="12"/>
  <c r="X237" i="12"/>
  <c r="X236" i="12"/>
  <c r="X235" i="12"/>
  <c r="X234" i="12"/>
  <c r="X233" i="12"/>
  <c r="X232" i="12"/>
  <c r="X231" i="12"/>
  <c r="X230" i="12"/>
  <c r="X229" i="12"/>
  <c r="X228" i="12"/>
  <c r="X227" i="12"/>
  <c r="X226" i="12"/>
  <c r="X225" i="12"/>
  <c r="X224" i="12"/>
  <c r="X223" i="12"/>
  <c r="X222" i="12"/>
  <c r="X221" i="12"/>
  <c r="X220" i="12"/>
  <c r="X219" i="12"/>
  <c r="X218" i="12"/>
  <c r="X217" i="12"/>
  <c r="X216" i="12"/>
  <c r="X215" i="12"/>
  <c r="X214" i="12"/>
  <c r="X213" i="12"/>
  <c r="X212" i="12"/>
  <c r="X211" i="12"/>
  <c r="X210" i="12"/>
  <c r="X209" i="12"/>
  <c r="X208" i="12"/>
  <c r="X207" i="12"/>
  <c r="X206" i="12"/>
  <c r="X205" i="12"/>
  <c r="X204" i="12"/>
  <c r="X203" i="12"/>
  <c r="X202" i="12"/>
  <c r="X201" i="12"/>
  <c r="X200" i="12"/>
  <c r="X199" i="12"/>
  <c r="X198" i="12"/>
  <c r="X197" i="12"/>
  <c r="X196" i="12"/>
  <c r="X195" i="12"/>
  <c r="X194" i="12"/>
  <c r="X193" i="12"/>
  <c r="X192" i="12"/>
  <c r="X191" i="12"/>
  <c r="X190" i="12"/>
  <c r="X189" i="12"/>
  <c r="X188" i="12"/>
  <c r="X187" i="12"/>
  <c r="X186" i="12"/>
  <c r="X185" i="12"/>
  <c r="X184" i="12"/>
  <c r="X183" i="12"/>
  <c r="X182" i="12"/>
  <c r="X181" i="12"/>
  <c r="X180" i="12"/>
  <c r="X179" i="12"/>
  <c r="X178" i="12"/>
  <c r="X177" i="12"/>
  <c r="X176" i="12"/>
  <c r="X175" i="12"/>
  <c r="X174" i="12"/>
  <c r="X173" i="12"/>
  <c r="X172" i="12"/>
  <c r="X171" i="12"/>
  <c r="X170" i="12"/>
  <c r="X169" i="12"/>
  <c r="X168" i="12"/>
  <c r="X167" i="12"/>
  <c r="X166" i="12"/>
  <c r="X165" i="12"/>
  <c r="X164" i="12"/>
  <c r="X163" i="12"/>
  <c r="X162" i="12"/>
  <c r="X161" i="12"/>
  <c r="X160" i="12"/>
  <c r="X159" i="12"/>
  <c r="X158" i="12"/>
  <c r="X157" i="12"/>
  <c r="X156" i="12"/>
  <c r="X155" i="12"/>
  <c r="X154" i="12"/>
  <c r="X153" i="12"/>
  <c r="X152" i="12"/>
  <c r="X151" i="12"/>
  <c r="X150" i="12"/>
  <c r="X149" i="12"/>
  <c r="X148" i="12"/>
  <c r="X147" i="12"/>
  <c r="X146" i="12"/>
  <c r="X145" i="12"/>
  <c r="X144" i="12"/>
  <c r="X143" i="12"/>
  <c r="X142" i="12"/>
  <c r="X141" i="12"/>
  <c r="X140" i="12"/>
  <c r="X139" i="12"/>
  <c r="X138" i="12"/>
  <c r="X137" i="12"/>
  <c r="X136" i="12"/>
  <c r="X135" i="12"/>
  <c r="X134" i="12"/>
  <c r="X133" i="12"/>
  <c r="X132" i="12"/>
  <c r="X131" i="12"/>
  <c r="X130" i="12"/>
  <c r="X129" i="12"/>
  <c r="X128" i="12"/>
  <c r="X127" i="12"/>
  <c r="X126" i="12"/>
  <c r="X125" i="12"/>
  <c r="X124" i="12"/>
  <c r="X123" i="12"/>
  <c r="X122" i="12"/>
  <c r="X121" i="12"/>
  <c r="X120" i="12"/>
  <c r="X119" i="12"/>
  <c r="X118" i="12"/>
  <c r="X117" i="12"/>
  <c r="X116" i="12"/>
  <c r="X115" i="12"/>
  <c r="X114" i="12"/>
  <c r="X113" i="12"/>
  <c r="X112" i="12"/>
  <c r="X111" i="12"/>
  <c r="X110" i="12"/>
  <c r="X109" i="12"/>
  <c r="X108" i="12"/>
  <c r="X107" i="12"/>
  <c r="X106" i="12"/>
  <c r="X105" i="12"/>
  <c r="X104" i="12"/>
  <c r="X103" i="12"/>
  <c r="X102" i="12"/>
  <c r="X101" i="12"/>
  <c r="X100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X51" i="12"/>
  <c r="X50" i="12"/>
  <c r="X49" i="12"/>
  <c r="X48" i="12"/>
  <c r="X47" i="12"/>
  <c r="X46" i="12"/>
  <c r="X45" i="12"/>
  <c r="X44" i="12"/>
  <c r="X43" i="12"/>
  <c r="X42" i="12"/>
  <c r="X41" i="12"/>
  <c r="X40" i="12"/>
  <c r="X39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9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5" i="12"/>
  <c r="X4" i="12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K6" i="12"/>
  <c r="K5" i="12"/>
  <c r="K4" i="12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X55" i="11"/>
  <c r="X54" i="11"/>
  <c r="X53" i="11"/>
  <c r="X52" i="11"/>
  <c r="X51" i="11"/>
  <c r="X50" i="11"/>
  <c r="X49" i="11"/>
  <c r="X48" i="11"/>
  <c r="X47" i="11"/>
  <c r="X4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1" i="11"/>
  <c r="X20" i="11"/>
  <c r="X19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5" i="11"/>
  <c r="X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4" i="11"/>
  <c r="S14" i="4"/>
  <c r="O50" i="2"/>
  <c r="S8" i="4"/>
  <c r="P22" i="2"/>
  <c r="O4" i="2"/>
  <c r="P32" i="3"/>
  <c r="O4" i="3"/>
  <c r="O5" i="3"/>
  <c r="O6" i="3"/>
  <c r="O7" i="3"/>
  <c r="O8" i="3"/>
  <c r="S29" i="4"/>
  <c r="R29" i="4"/>
  <c r="Q29" i="4"/>
  <c r="S28" i="4"/>
  <c r="R28" i="4"/>
  <c r="Q28" i="4"/>
  <c r="S27" i="4"/>
  <c r="R27" i="4"/>
  <c r="Q27" i="4"/>
  <c r="S26" i="4"/>
  <c r="R26" i="4"/>
  <c r="Q26" i="4"/>
  <c r="S25" i="4"/>
  <c r="R25" i="4"/>
  <c r="Q25" i="4"/>
  <c r="S24" i="4"/>
  <c r="R24" i="4"/>
  <c r="Q24" i="4"/>
  <c r="S23" i="4"/>
  <c r="R23" i="4"/>
  <c r="Q23" i="4"/>
  <c r="S22" i="4"/>
  <c r="R22" i="4"/>
  <c r="Q22" i="4"/>
  <c r="S21" i="4"/>
  <c r="R21" i="4"/>
  <c r="Q21" i="4"/>
  <c r="S20" i="4"/>
  <c r="R20" i="4"/>
  <c r="Q20" i="4"/>
  <c r="S19" i="4"/>
  <c r="R19" i="4"/>
  <c r="Q19" i="4"/>
  <c r="S18" i="4"/>
  <c r="R18" i="4"/>
  <c r="Q18" i="4"/>
  <c r="S17" i="4"/>
  <c r="R17" i="4"/>
  <c r="Q17" i="4"/>
  <c r="S16" i="4"/>
  <c r="R16" i="4"/>
  <c r="Q16" i="4"/>
  <c r="S15" i="4"/>
  <c r="R15" i="4"/>
  <c r="Q15" i="4"/>
  <c r="R14" i="4"/>
  <c r="Q14" i="4"/>
  <c r="S11" i="4"/>
  <c r="R11" i="4"/>
  <c r="Q11" i="4"/>
  <c r="S10" i="4"/>
  <c r="R10" i="4"/>
  <c r="Q10" i="4"/>
  <c r="S9" i="4"/>
  <c r="R9" i="4"/>
  <c r="Q9" i="4"/>
  <c r="R8" i="4"/>
  <c r="Q8" i="4"/>
  <c r="S7" i="4"/>
  <c r="R7" i="4"/>
  <c r="Q7" i="4"/>
  <c r="S6" i="4"/>
  <c r="R6" i="4"/>
  <c r="Q6" i="4"/>
  <c r="S5" i="4"/>
  <c r="R5" i="4"/>
  <c r="Q5" i="4"/>
  <c r="S4" i="4"/>
  <c r="R4" i="4"/>
  <c r="Q4" i="4"/>
  <c r="S3" i="4"/>
  <c r="R3" i="4"/>
  <c r="Q3" i="4"/>
  <c r="O32" i="3"/>
  <c r="O31" i="3"/>
  <c r="P28" i="3"/>
  <c r="O28" i="3"/>
  <c r="P27" i="3"/>
  <c r="O27" i="3"/>
  <c r="P26" i="3"/>
  <c r="O26" i="3"/>
  <c r="P25" i="3"/>
  <c r="O25" i="3"/>
  <c r="P24" i="3"/>
  <c r="O24" i="3"/>
  <c r="P23" i="3"/>
  <c r="O23" i="3"/>
  <c r="P22" i="3"/>
  <c r="O22" i="3"/>
  <c r="P21" i="3"/>
  <c r="O21" i="3"/>
  <c r="P20" i="3"/>
  <c r="O20" i="3"/>
  <c r="P19" i="3"/>
  <c r="O19" i="3"/>
  <c r="P18" i="3"/>
  <c r="O18" i="3"/>
  <c r="P17" i="3"/>
  <c r="O17" i="3"/>
  <c r="P16" i="3"/>
  <c r="O16" i="3"/>
  <c r="P15" i="3"/>
  <c r="O15" i="3"/>
  <c r="P14" i="3"/>
  <c r="O14" i="3"/>
  <c r="P13" i="3"/>
  <c r="O13" i="3"/>
  <c r="P12" i="3"/>
  <c r="O12" i="3"/>
  <c r="P11" i="3"/>
  <c r="O11" i="3"/>
  <c r="N8" i="3"/>
  <c r="N7" i="3"/>
  <c r="N6" i="3"/>
  <c r="N5" i="3"/>
  <c r="N4" i="3"/>
  <c r="P58" i="2"/>
  <c r="O58" i="2"/>
  <c r="P57" i="2"/>
  <c r="O57" i="2"/>
  <c r="P56" i="2"/>
  <c r="O56" i="2"/>
  <c r="P55" i="2"/>
  <c r="O55" i="2"/>
  <c r="P54" i="2"/>
  <c r="O54" i="2"/>
  <c r="P53" i="2"/>
  <c r="O53" i="2"/>
  <c r="P52" i="2"/>
  <c r="O52" i="2"/>
  <c r="P51" i="2"/>
  <c r="O51" i="2"/>
  <c r="P50" i="2"/>
  <c r="P47" i="2"/>
  <c r="O47" i="2"/>
  <c r="P44" i="2"/>
  <c r="O44" i="2"/>
  <c r="P43" i="2"/>
  <c r="O43" i="2"/>
  <c r="P42" i="2"/>
  <c r="O42" i="2"/>
  <c r="P41" i="2"/>
  <c r="O41" i="2"/>
  <c r="P40" i="2"/>
  <c r="O40" i="2"/>
  <c r="P39" i="2"/>
  <c r="O39" i="2"/>
  <c r="P38" i="2"/>
  <c r="O38" i="2"/>
  <c r="P37" i="2"/>
  <c r="O37" i="2"/>
  <c r="P36" i="2"/>
  <c r="O36" i="2"/>
  <c r="P35" i="2"/>
  <c r="O35" i="2"/>
  <c r="P32" i="2"/>
  <c r="O32" i="2"/>
  <c r="P31" i="2"/>
  <c r="O31" i="2"/>
  <c r="P30" i="2"/>
  <c r="O30" i="2"/>
  <c r="P29" i="2"/>
  <c r="O29" i="2"/>
  <c r="P28" i="2"/>
  <c r="O28" i="2"/>
  <c r="P27" i="2"/>
  <c r="O27" i="2"/>
  <c r="P26" i="2"/>
  <c r="O26" i="2"/>
  <c r="P25" i="2"/>
  <c r="O25" i="2"/>
  <c r="P24" i="2"/>
  <c r="O24" i="2"/>
  <c r="P23" i="2"/>
  <c r="O23" i="2"/>
  <c r="O22" i="2"/>
  <c r="P21" i="2"/>
  <c r="O21" i="2"/>
  <c r="P20" i="2"/>
  <c r="O20" i="2"/>
  <c r="O17" i="2"/>
  <c r="N17" i="2"/>
  <c r="O16" i="2"/>
  <c r="N16" i="2"/>
  <c r="O15" i="2"/>
  <c r="N15" i="2"/>
  <c r="O14" i="2"/>
  <c r="N14" i="2"/>
  <c r="O13" i="2"/>
  <c r="N13" i="2"/>
  <c r="O12" i="2"/>
  <c r="N12" i="2"/>
  <c r="O11" i="2"/>
  <c r="N11" i="2"/>
  <c r="O10" i="2"/>
  <c r="N10" i="2"/>
  <c r="O9" i="2"/>
  <c r="N9" i="2"/>
  <c r="O8" i="2"/>
  <c r="N8" i="2"/>
  <c r="O7" i="2"/>
  <c r="N7" i="2"/>
  <c r="O6" i="2"/>
  <c r="N6" i="2"/>
  <c r="O5" i="2"/>
  <c r="N5" i="2"/>
  <c r="N4" i="2"/>
  <c r="Q43" i="4" l="1"/>
  <c r="Q44" i="4" s="1"/>
  <c r="R43" i="4"/>
  <c r="R44" i="4" s="1"/>
</calcChain>
</file>

<file path=xl/sharedStrings.xml><?xml version="1.0" encoding="utf-8"?>
<sst xmlns="http://schemas.openxmlformats.org/spreadsheetml/2006/main" count="45602" uniqueCount="909">
  <si>
    <t>SnO-11</t>
  </si>
  <si>
    <t>SnO-12</t>
  </si>
  <si>
    <t>SnO-15</t>
  </si>
  <si>
    <t>SnO-17</t>
  </si>
  <si>
    <t>SnO-19</t>
  </si>
  <si>
    <t>SnO-20</t>
  </si>
  <si>
    <t>SnO-21</t>
  </si>
  <si>
    <t>SnO-23</t>
  </si>
  <si>
    <t>SnO-24</t>
  </si>
  <si>
    <t>SnO-26</t>
  </si>
  <si>
    <t>SnO-27</t>
  </si>
  <si>
    <t>SnO-28</t>
  </si>
  <si>
    <t>SnO-29</t>
  </si>
  <si>
    <t>SnO-32</t>
  </si>
  <si>
    <t>SnO-33</t>
  </si>
  <si>
    <t>SnO-34</t>
  </si>
  <si>
    <t>SnO-35</t>
  </si>
  <si>
    <t>SnO-36</t>
  </si>
  <si>
    <t>DB 1A</t>
  </si>
  <si>
    <t>DB 2D</t>
  </si>
  <si>
    <t>DB 2E</t>
  </si>
  <si>
    <t>DB 3A</t>
  </si>
  <si>
    <t>DB 3C</t>
  </si>
  <si>
    <t>DB 4B</t>
  </si>
  <si>
    <t>DB 5C</t>
  </si>
  <si>
    <t>DB 6A</t>
  </si>
  <si>
    <t>DB 7B</t>
  </si>
  <si>
    <t>DB 8A</t>
  </si>
  <si>
    <t>DB 9B</t>
  </si>
  <si>
    <t>DB 9C</t>
  </si>
  <si>
    <t>DB 10A</t>
  </si>
  <si>
    <t>DB11A</t>
  </si>
  <si>
    <t>FeO</t>
  </si>
  <si>
    <t>MnO</t>
  </si>
  <si>
    <t>MgO</t>
  </si>
  <si>
    <t>CaO</t>
  </si>
  <si>
    <t>NiO</t>
  </si>
  <si>
    <t>Total</t>
  </si>
  <si>
    <t>Ti</t>
  </si>
  <si>
    <t>Cr</t>
  </si>
  <si>
    <t>Ni</t>
  </si>
  <si>
    <t>V</t>
  </si>
  <si>
    <t>-</t>
  </si>
  <si>
    <t xml:space="preserve">DB2D </t>
  </si>
  <si>
    <t xml:space="preserve">DB3C </t>
  </si>
  <si>
    <t xml:space="preserve">DB4B </t>
  </si>
  <si>
    <t>DBSC</t>
  </si>
  <si>
    <t>DB6A</t>
  </si>
  <si>
    <t xml:space="preserve">DB7B </t>
  </si>
  <si>
    <t>DB8A</t>
  </si>
  <si>
    <t>DB9B</t>
  </si>
  <si>
    <t>Sample</t>
  </si>
  <si>
    <t>DB2D</t>
  </si>
  <si>
    <t>DB2E</t>
  </si>
  <si>
    <t>DB3A</t>
  </si>
  <si>
    <t>DB3C</t>
  </si>
  <si>
    <t>DB4B</t>
  </si>
  <si>
    <t>DB7B</t>
  </si>
  <si>
    <t xml:space="preserve">DB1A </t>
  </si>
  <si>
    <t>Clinopyroxene</t>
  </si>
  <si>
    <t>Orthopyroxene</t>
  </si>
  <si>
    <t>DB1A</t>
  </si>
  <si>
    <t>DB5C</t>
  </si>
  <si>
    <t>DB10A</t>
  </si>
  <si>
    <t>Garnet</t>
  </si>
  <si>
    <t>Spinel</t>
  </si>
  <si>
    <t>Olivine</t>
  </si>
  <si>
    <t>SnO-1</t>
  </si>
  <si>
    <t>SnO-5</t>
  </si>
  <si>
    <t>Cr#</t>
  </si>
  <si>
    <t>Samples</t>
  </si>
  <si>
    <t>Mg#</t>
  </si>
  <si>
    <t>LOI</t>
  </si>
  <si>
    <t>Sr</t>
  </si>
  <si>
    <t>Zr</t>
  </si>
  <si>
    <t>Co</t>
  </si>
  <si>
    <t xml:space="preserve"> %Ol</t>
  </si>
  <si>
    <t>%Cpx</t>
  </si>
  <si>
    <t>%Opx</t>
  </si>
  <si>
    <t>%Sp</t>
  </si>
  <si>
    <t>%Grt</t>
  </si>
  <si>
    <t>RSS</t>
  </si>
  <si>
    <t xml:space="preserve">DB 8A </t>
  </si>
  <si>
    <t>DB 11A</t>
  </si>
  <si>
    <t>Parry Peninsula</t>
  </si>
  <si>
    <t>molar Mg/Si</t>
  </si>
  <si>
    <t>molar Ca/Al</t>
  </si>
  <si>
    <t>Central Victoria Island</t>
  </si>
  <si>
    <t>MINSQ Calculated Modes</t>
  </si>
  <si>
    <t>Ni60</t>
  </si>
  <si>
    <t>Ni61</t>
  </si>
  <si>
    <t>Nb</t>
  </si>
  <si>
    <t>Ba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</si>
  <si>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</si>
  <si>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</si>
  <si>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</si>
  <si>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</si>
  <si>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</si>
  <si>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</si>
  <si>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</si>
  <si>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</si>
  <si>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</si>
  <si>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</si>
  <si>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</si>
  <si>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</si>
  <si>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</si>
  <si>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</si>
  <si>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</si>
  <si>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La/Yb</t>
  </si>
  <si>
    <t>Lu/Hf</t>
  </si>
  <si>
    <t>Ni Average</t>
  </si>
  <si>
    <t>Y</t>
  </si>
  <si>
    <t>Note: Blank represent 'below detection limit'. Ratios are normalized to chondrite using the values of McDonough and Sun (1995).</t>
  </si>
  <si>
    <t>Lithology</t>
  </si>
  <si>
    <t>Ni in garnet (ppm)</t>
  </si>
  <si>
    <t>Ni in olivine (ppm)</t>
  </si>
  <si>
    <t xml:space="preserve">Samples </t>
  </si>
  <si>
    <t>Re (ppb)</t>
  </si>
  <si>
    <t>Os (ppb)</t>
  </si>
  <si>
    <t>Ir (ppb)</t>
  </si>
  <si>
    <t>Pt (ppb)</t>
  </si>
  <si>
    <t>Pd (ppb)</t>
  </si>
  <si>
    <t xml:space="preserve">Central Victoria Island Whole Rock </t>
  </si>
  <si>
    <t>DB2Eol</t>
  </si>
  <si>
    <t>DB3Aol</t>
  </si>
  <si>
    <t>DB4Bol</t>
  </si>
  <si>
    <t>DB6Aol</t>
  </si>
  <si>
    <t>DB9Col</t>
  </si>
  <si>
    <t>DB11Aol</t>
  </si>
  <si>
    <t>DB1Aol</t>
  </si>
  <si>
    <t>DB8Aol</t>
  </si>
  <si>
    <t>DB2Dol</t>
  </si>
  <si>
    <t>DB5Col</t>
  </si>
  <si>
    <t>Parry Peninsula Olivine separates</t>
  </si>
  <si>
    <r>
      <rPr>
        <b/>
        <vertAlign val="superscript"/>
        <sz val="9"/>
        <rFont val="Arial"/>
        <family val="2"/>
      </rPr>
      <t>187</t>
    </r>
    <r>
      <rPr>
        <b/>
        <sz val="9"/>
        <rFont val="Arial"/>
        <family val="2"/>
      </rPr>
      <t>Re/</t>
    </r>
    <r>
      <rPr>
        <b/>
        <vertAlign val="superscript"/>
        <sz val="9"/>
        <rFont val="Arial"/>
        <family val="2"/>
      </rPr>
      <t>188</t>
    </r>
    <r>
      <rPr>
        <b/>
        <sz val="9"/>
        <rFont val="Arial"/>
        <family val="2"/>
      </rPr>
      <t>Os</t>
    </r>
  </si>
  <si>
    <r>
      <rPr>
        <b/>
        <vertAlign val="superscript"/>
        <sz val="9"/>
        <rFont val="Arial"/>
        <family val="2"/>
      </rPr>
      <t>187</t>
    </r>
    <r>
      <rPr>
        <b/>
        <sz val="9"/>
        <rFont val="Arial"/>
        <family val="2"/>
      </rPr>
      <t>Os</t>
    </r>
    <r>
      <rPr>
        <b/>
        <vertAlign val="superscript"/>
        <sz val="9"/>
        <rFont val="Arial"/>
        <family val="2"/>
      </rPr>
      <t>/188</t>
    </r>
    <r>
      <rPr>
        <b/>
        <sz val="9"/>
        <rFont val="Arial"/>
        <family val="2"/>
      </rPr>
      <t xml:space="preserve">Os  </t>
    </r>
  </si>
  <si>
    <r>
      <t>T</t>
    </r>
    <r>
      <rPr>
        <b/>
        <vertAlign val="subscript"/>
        <sz val="9"/>
        <rFont val="Arial"/>
        <family val="2"/>
      </rPr>
      <t>MA</t>
    </r>
    <r>
      <rPr>
        <b/>
        <sz val="9"/>
        <rFont val="Arial"/>
        <family val="2"/>
      </rPr>
      <t xml:space="preserve"> (Ga)</t>
    </r>
  </si>
  <si>
    <t>negative</t>
  </si>
  <si>
    <t>Cr# (spinel)</t>
  </si>
  <si>
    <r>
      <t>SiO</t>
    </r>
    <r>
      <rPr>
        <vertAlign val="subscript"/>
        <sz val="9"/>
        <rFont val="Arial"/>
        <family val="2"/>
      </rPr>
      <t>2</t>
    </r>
  </si>
  <si>
    <r>
      <t>TiO</t>
    </r>
    <r>
      <rPr>
        <vertAlign val="subscript"/>
        <sz val="9"/>
        <rFont val="Arial"/>
        <family val="2"/>
      </rPr>
      <t>2</t>
    </r>
  </si>
  <si>
    <r>
      <t>Al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</t>
    </r>
    <r>
      <rPr>
        <vertAlign val="subscript"/>
        <sz val="9"/>
        <rFont val="Arial"/>
        <family val="2"/>
      </rPr>
      <t>3</t>
    </r>
  </si>
  <si>
    <r>
      <t>Na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</t>
    </r>
  </si>
  <si>
    <r>
      <t>K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</t>
    </r>
  </si>
  <si>
    <r>
      <t>Cr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</t>
    </r>
    <r>
      <rPr>
        <vertAlign val="subscript"/>
        <sz val="9"/>
        <rFont val="Arial"/>
        <family val="2"/>
      </rPr>
      <t>3</t>
    </r>
  </si>
  <si>
    <r>
      <t>V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</t>
    </r>
    <r>
      <rPr>
        <vertAlign val="subscript"/>
        <sz val="9"/>
        <rFont val="Arial"/>
        <family val="2"/>
      </rPr>
      <t>5</t>
    </r>
  </si>
  <si>
    <r>
      <t>P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</t>
    </r>
    <r>
      <rPr>
        <vertAlign val="subscript"/>
        <sz val="9"/>
        <rFont val="Arial"/>
        <family val="2"/>
      </rPr>
      <t>5</t>
    </r>
  </si>
  <si>
    <t>Carbonation</t>
  </si>
  <si>
    <t>Al enrichment</t>
  </si>
  <si>
    <t>Comment</t>
  </si>
  <si>
    <t>CaO (wt. %)</t>
  </si>
  <si>
    <t>Parry Peninsula Whole rock</t>
  </si>
  <si>
    <t>BIR-1G</t>
  </si>
  <si>
    <t>PN1</t>
  </si>
  <si>
    <t>PN2</t>
  </si>
  <si>
    <t xml:space="preserve">Lower crust (km) </t>
  </si>
  <si>
    <t xml:space="preserve">Upper crust (km) </t>
  </si>
  <si>
    <t>145-185</t>
  </si>
  <si>
    <t>119-215</t>
  </si>
  <si>
    <t>118-219</t>
  </si>
  <si>
    <t>117-215</t>
  </si>
  <si>
    <t>144-194</t>
  </si>
  <si>
    <t>144-182</t>
  </si>
  <si>
    <t>Crustal Heat Parameters</t>
  </si>
  <si>
    <t>Slave Crustal Heat Parameters</t>
  </si>
  <si>
    <t>Crustal Paremeters with Lower Crust Heat Generation</t>
  </si>
  <si>
    <r>
      <t>Mantle heat production (W/m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>)</t>
    </r>
  </si>
  <si>
    <t>Parry Peninsula estimated diamond window (km)</t>
  </si>
  <si>
    <t xml:space="preserve">Central Victoria  Island estimated diamond  window (km) </t>
  </si>
  <si>
    <r>
      <t>Upper cust heat production (W/m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>)</t>
    </r>
  </si>
  <si>
    <r>
      <t>Lower crust heat production (W/m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>)</t>
    </r>
  </si>
  <si>
    <t>SANDPIPER-GAR-4-64</t>
  </si>
  <si>
    <t>SANDPIPER-GAR-4-35</t>
  </si>
  <si>
    <t>PINTAIL-GAR-6-91</t>
  </si>
  <si>
    <t>PINTAIL-GAR-6-69</t>
  </si>
  <si>
    <t>PINTAIL-UAR-6-68</t>
  </si>
  <si>
    <t>PINTAIL-DAR-6-27</t>
  </si>
  <si>
    <t>PINTAIL-UAR-6-41</t>
  </si>
  <si>
    <t>JAEGER-GAR-6-6</t>
  </si>
  <si>
    <t>JAEGER-GAR-6-3</t>
  </si>
  <si>
    <t>JAEGER-GAR-6-20</t>
  </si>
  <si>
    <t>JAEGER-GAR-6-39</t>
  </si>
  <si>
    <t>J AEGER-GAR-6-43</t>
  </si>
  <si>
    <t>JAEGER-GAR-6-57</t>
  </si>
  <si>
    <t>J AEGER-GAR-6-64</t>
  </si>
  <si>
    <t>JAEGER-GAR-6-75</t>
  </si>
  <si>
    <t>JAEGER-GAR-6-77</t>
  </si>
  <si>
    <t>JAEGER-GAR-6-78</t>
  </si>
  <si>
    <t>JAEGER-GAR-6-81</t>
  </si>
  <si>
    <t>JAEGER-GAR-6-100</t>
  </si>
  <si>
    <t>JAEGER-GAR-6-92</t>
  </si>
  <si>
    <t>JAEGER-GAR-6-69</t>
  </si>
  <si>
    <t>JAEGER-GAR-6-54</t>
  </si>
  <si>
    <t>JAEGER-GAR-6-35</t>
  </si>
  <si>
    <t>JAEGER-GAR-6-36</t>
  </si>
  <si>
    <t>SANDPIPER-GAR-5-65</t>
  </si>
  <si>
    <t>SANDPIPER-GAR-5-66</t>
  </si>
  <si>
    <t>SANDPIPER-GAR-5-6?</t>
  </si>
  <si>
    <t>JAEGER-GAR-4-20</t>
  </si>
  <si>
    <t>JAEGER-GAR-4-18</t>
  </si>
  <si>
    <t>JAEGER-GAR-4-44</t>
  </si>
  <si>
    <t>JAEGER-GAR-4-58</t>
  </si>
  <si>
    <t>JAEGER-GAR-4-59</t>
  </si>
  <si>
    <t>JAEGER-GAR-4-83</t>
  </si>
  <si>
    <t>JAEGER-GAR-4-84</t>
  </si>
  <si>
    <t>JAEGER-GAR-4-77</t>
  </si>
  <si>
    <t>JAEGER-GAR-4-56</t>
  </si>
  <si>
    <t>JAEGER-GAR-4-35</t>
  </si>
  <si>
    <t>JAEGER-GAR-4-26</t>
  </si>
  <si>
    <t>JAEGER-GAR-4-7</t>
  </si>
  <si>
    <t>JAEGER-GAR-4-47</t>
  </si>
  <si>
    <t>JAEGER-GAR-4-33</t>
  </si>
  <si>
    <t>J AEGER-GAR-4-28</t>
  </si>
  <si>
    <t>JAEGER-GAR-4-29</t>
  </si>
  <si>
    <t>JAEGER-GAR-4-49</t>
  </si>
  <si>
    <t>JAEGER-GAR-4-71</t>
  </si>
  <si>
    <t>Grain No.</t>
  </si>
  <si>
    <t>KJNG.EIDER-GAR-3-2</t>
  </si>
  <si>
    <t>KING.EIDER-GAR-3-22</t>
  </si>
  <si>
    <t>KJNG.EIDER-GAR-3-18</t>
  </si>
  <si>
    <t>KING.EIDER-GAR-3-12</t>
  </si>
  <si>
    <t>KJNG.EIDER-GAR-3-69</t>
  </si>
  <si>
    <t>KING.EIDER-GAR-3-97</t>
  </si>
  <si>
    <t>KING.EIDER-GAR-3-77</t>
  </si>
  <si>
    <r>
      <t>SiO</t>
    </r>
    <r>
      <rPr>
        <vertAlign val="subscript"/>
        <sz val="10"/>
        <rFont val="Arial"/>
        <family val="2"/>
      </rPr>
      <t>2</t>
    </r>
  </si>
  <si>
    <r>
      <t>TiO</t>
    </r>
    <r>
      <rPr>
        <vertAlign val="subscript"/>
        <sz val="10"/>
        <rFont val="Arial"/>
        <family val="2"/>
      </rPr>
      <t>2</t>
    </r>
  </si>
  <si>
    <r>
      <t>Al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</si>
  <si>
    <r>
      <t>Na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</si>
  <si>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r>
      <t>Cr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3</t>
    </r>
  </si>
  <si>
    <t>a different grain from DeBeers</t>
  </si>
  <si>
    <t>University of Alberta Electron Microprobe garnet compositions</t>
  </si>
  <si>
    <t>SNOW_GOOSE-CPX-8-1</t>
  </si>
  <si>
    <t>SNOW_GOOSE-CPX-8-4</t>
  </si>
  <si>
    <t>SNOW_GOOSE-CPX-8-5</t>
  </si>
  <si>
    <t>SNOW_GOOSE-CPX-8-6</t>
  </si>
  <si>
    <t>SNOW_GOOSE-CPX-8-14</t>
  </si>
  <si>
    <t>SNOW_GOOSE-CPX-8-19</t>
  </si>
  <si>
    <t>SNOW_GOOSE-CPX-8-20</t>
  </si>
  <si>
    <t>SNOW_GOOSE-CPX-8-21</t>
  </si>
  <si>
    <t>SNOW_GOOSE-CPX-8-24</t>
  </si>
  <si>
    <t>SNOW_GOOSE-CPX-8-25</t>
  </si>
  <si>
    <t>SNOW_GOOSE-CPX-8-26</t>
  </si>
  <si>
    <t>SNOW_GOOSE-CPX-8-30</t>
  </si>
  <si>
    <t>SNOW_GOOSE-CPX-8-31</t>
  </si>
  <si>
    <t>SNOW_GOOSE-CPX-8-32</t>
  </si>
  <si>
    <t>SNOW_GOOSE-CPX-8-35</t>
  </si>
  <si>
    <t>SNOW_GOOSE-CPX-8-36</t>
  </si>
  <si>
    <t>SNOW_GOOSE-CPX-8-37</t>
  </si>
  <si>
    <t>SNOW_GOOSE-CPX-8-38</t>
  </si>
  <si>
    <t>SNOW_GOOSE-CPX-8-39</t>
  </si>
  <si>
    <t>SNOW_GOOSE-CPX-8-12</t>
  </si>
  <si>
    <t>SNOW_GOOSE-CPX-8-43</t>
  </si>
  <si>
    <t>SNOW_GOOSE-CPX-8-45</t>
  </si>
  <si>
    <t>SNOW_GOOSE-CPX-8-57</t>
  </si>
  <si>
    <t>SNOW_GOOSE-CPX-8-58</t>
  </si>
  <si>
    <t>SNOW_GOOSE-CPX-8-59</t>
  </si>
  <si>
    <t>SNOW_GOOSE-CPX-8-61</t>
  </si>
  <si>
    <t>SNOW_GOOSE-CPX-8-62</t>
  </si>
  <si>
    <t>SNOW_GOOSE-CPX-8-63</t>
  </si>
  <si>
    <t>SNOW_GOOSE-CPX-8-64</t>
  </si>
  <si>
    <t>SNOW_GOOSE-CPX-8-67</t>
  </si>
  <si>
    <t>SNOW_GOOSE-CPX-8-69</t>
  </si>
  <si>
    <t>SNOW_GOOSE-CPX-8-74</t>
  </si>
  <si>
    <t>SNOW_GOOSE-CPX-8-75</t>
  </si>
  <si>
    <t>SNOW_GOOSE-CPX-8-76</t>
  </si>
  <si>
    <t>SNOW_GOOSE-CPX-8-78</t>
  </si>
  <si>
    <t>SNOW_GOOSE-CPX-8-79</t>
  </si>
  <si>
    <t>SNOW_GOOSE-CPX-8-81</t>
  </si>
  <si>
    <t>SNOW_GOOSE-CPX-8-82</t>
  </si>
  <si>
    <t>SNOW_GOOSE-CPX-8-84</t>
  </si>
  <si>
    <t>SNOW_GOOSE-CPX-8-86</t>
  </si>
  <si>
    <t>SNOW_GOOSE-CPX-8-87</t>
  </si>
  <si>
    <t>SNOW_GOOSE-CPX-8-89</t>
  </si>
  <si>
    <t>SNOW_GOOSE-CPX-8-91</t>
  </si>
  <si>
    <t>SNOW_GOOSE-CPX-8-92</t>
  </si>
  <si>
    <t>SNOW_GOOSE-CPX-8-93</t>
  </si>
  <si>
    <t>SNOW_GOOSE-CPX-4-47</t>
  </si>
  <si>
    <t>SNOW_GOOSE-CPX-4-50</t>
  </si>
  <si>
    <t>SNOW_GOOSE-CPX-4-52</t>
  </si>
  <si>
    <t>SNOW_GOOSE-CPX-4-53</t>
  </si>
  <si>
    <t>SNOW_GOOSE-CPX-4-54</t>
  </si>
  <si>
    <t>SNOW_GOOSE-CPX-4-56</t>
  </si>
  <si>
    <t>SNOW_GOOSE-CPX-4-57</t>
  </si>
  <si>
    <t>SNOW_GOOSE-CPX-4-58</t>
  </si>
  <si>
    <t>SNOW_GOOSE-CPX-4-62</t>
  </si>
  <si>
    <t>SNOW_GOOSE-CPX-4-63</t>
  </si>
  <si>
    <t>SNOW_GOOSE-CPX-4-64</t>
  </si>
  <si>
    <t>SNOW_GOOSE-CPX-4-66</t>
  </si>
  <si>
    <t>SNOW_GOOSE-CPX-4-70</t>
  </si>
  <si>
    <t>SNOW_GOOSE-CPX-4-74</t>
  </si>
  <si>
    <t>SNOW_GOOSE-CPX-4-75</t>
  </si>
  <si>
    <t>SNOW_GOOSE-CPX-4-76</t>
  </si>
  <si>
    <t>SNOW_GOOSE-CPX-4-77</t>
  </si>
  <si>
    <t>SNOW_GOOSE-CPX-4-78</t>
  </si>
  <si>
    <t>SNOW_GOOSE-CPX-4-79</t>
  </si>
  <si>
    <t>SNOW_GOOSE-CPX-4-80</t>
  </si>
  <si>
    <t>SNOW_GOOSE-CPX-4-81</t>
  </si>
  <si>
    <t>SANDPIPER-CPX-8-41</t>
  </si>
  <si>
    <t>SANDPIPER-CPX-8-42</t>
  </si>
  <si>
    <t>SANDPIPER-CPX-8-44</t>
  </si>
  <si>
    <t>SANDPIPER-CPX-8-45</t>
  </si>
  <si>
    <t>SANDPIPER-CPX-8-47</t>
  </si>
  <si>
    <t>SANDPIPER-CPX-8-49</t>
  </si>
  <si>
    <t>SANDPIPER-CPX-8-50</t>
  </si>
  <si>
    <t>SANDPIPER-CPX-8-51</t>
  </si>
  <si>
    <t>SANDPIPER-CPX-8-52</t>
  </si>
  <si>
    <t>SANDPIPER-CPX-8-54</t>
  </si>
  <si>
    <t>SNOW_BUNTING-CPX-8-4</t>
  </si>
  <si>
    <t>SNOW_BUNTING-CPX-8-17</t>
  </si>
  <si>
    <t>SNOW_BUNTING-CPX-8-36</t>
  </si>
  <si>
    <t>SNOW_BUNTING-CPX-8-35</t>
  </si>
  <si>
    <t>SNOW_BUNTING-CPX-8-45</t>
  </si>
  <si>
    <t>SNOW_BUNTING-CPX-8-38</t>
  </si>
  <si>
    <t>SNOW_BUNTING-CPX-8-42</t>
  </si>
  <si>
    <t>SNOW_BUNTING-CPX-8-41</t>
  </si>
  <si>
    <t>SNOW_BUNTING-CPX-8-78</t>
  </si>
  <si>
    <t>SNOW_BUNTING-CPX-8-77</t>
  </si>
  <si>
    <t>SNOW_BUNTING-CPX-8-82</t>
  </si>
  <si>
    <t>SNOW_BUNTING-CPX-8-97</t>
  </si>
  <si>
    <t>SNOW_BUNTING-CPX-8-85</t>
  </si>
  <si>
    <t>SNOW_.BUNTING-CPX-8-86</t>
  </si>
  <si>
    <t>SNOW_BUNTING-CPX-8-75</t>
  </si>
  <si>
    <t>SNOW_BUNTING-CPX-8-49</t>
  </si>
  <si>
    <t>SNOW_BUNTING-CPX-8-51</t>
  </si>
  <si>
    <t>SNOW_BUNTING-CPX-8-69</t>
  </si>
  <si>
    <t>SNOW_BUNTING-CPX-8-73</t>
  </si>
  <si>
    <t>SNOW_BUNTING-CPX-8-88</t>
  </si>
  <si>
    <t>SNOW_BUNTING-CPX-8-93</t>
  </si>
  <si>
    <t>SNOW_BUNTING-CPX-8-89</t>
  </si>
  <si>
    <t>SNOW_BUNTlNG-CPX-8-71</t>
  </si>
  <si>
    <t>TURNSTONE-CPX-11-1</t>
  </si>
  <si>
    <t>TURNSTONE-CPX-11-2</t>
  </si>
  <si>
    <t>TURNSTONE-CPX-11-3</t>
  </si>
  <si>
    <t>TURNSTONE-CPX-11-4</t>
  </si>
  <si>
    <t>TURNSTONE-CPX-11-6</t>
  </si>
  <si>
    <t>TURNSTONE-CPX-11-7</t>
  </si>
  <si>
    <t>TURNSTONE-CPX-11-8</t>
  </si>
  <si>
    <t>TURNSTONE-CPX-11-9</t>
  </si>
  <si>
    <t>TURNSTONE-CPX-11-11</t>
  </si>
  <si>
    <t>TURNSTONE-CPX-11-29</t>
  </si>
  <si>
    <t>TURNSTONE-CPX-11-27</t>
  </si>
  <si>
    <t>TURNSTONE-CPX-11-26</t>
  </si>
  <si>
    <t>TURNSTONE-CPX-11-15</t>
  </si>
  <si>
    <t>TURNSTONE-CPX-11-16</t>
  </si>
  <si>
    <t>TURNSTONE-CPX-11-17</t>
  </si>
  <si>
    <t>TURNSTONE-CPX-11-18</t>
  </si>
  <si>
    <t>TURNSTONE-CPX-11-19</t>
  </si>
  <si>
    <t>TURNSTONE-CPX-11-20</t>
  </si>
  <si>
    <t>TURNSTONE-CPX-11-21</t>
  </si>
  <si>
    <t>TURNSTONE-CPX-11-22</t>
  </si>
  <si>
    <t>TURNSTONE-CPX-11-37</t>
  </si>
  <si>
    <t>TURNSTONE-CPX-11-43</t>
  </si>
  <si>
    <t>TURNSTONE-CPX-11-42</t>
  </si>
  <si>
    <t>TURNSTONE-CPX-11-59</t>
  </si>
  <si>
    <t>TURNSTONE-CPX-11-5H</t>
  </si>
  <si>
    <t>TURNSTONE-CPX-11-57</t>
  </si>
  <si>
    <t>TURNSTONE-CPX-11-45</t>
  </si>
  <si>
    <t>TURNSTONE-CPX-11-46</t>
  </si>
  <si>
    <t>TURNSTONE-CPX-11-48</t>
  </si>
  <si>
    <t>TURNSTONE-CPX-11-49</t>
  </si>
  <si>
    <t>TURNSTONE-CPX-11-50</t>
  </si>
  <si>
    <t>TURNSTONE-CPX-11-31</t>
  </si>
  <si>
    <t>TURNSTONE-CPX-11-51</t>
  </si>
  <si>
    <t>TURNSTONE-CPX-11-70</t>
  </si>
  <si>
    <t>TURNSTONE-CPX-11-69</t>
  </si>
  <si>
    <t>TURNSTONE-CPX-11-68</t>
  </si>
  <si>
    <t>TURNSTONE-CPX-11-67</t>
  </si>
  <si>
    <t>TURNSTONE-CPX-11-54</t>
  </si>
  <si>
    <t>TURNSTONE-CPX-11-66</t>
  </si>
  <si>
    <t>TURNSTONE-CPX-11-65</t>
  </si>
  <si>
    <t>TURNSTONE-CPX-11-77</t>
  </si>
  <si>
    <t>TURNSTONE-CPX-11-79</t>
  </si>
  <si>
    <t>TURNSTONE-CPX-11-82</t>
  </si>
  <si>
    <t>TURNSTONE-CPX-11-98</t>
  </si>
  <si>
    <t>TURNSTONE-CPX-11-97</t>
  </si>
  <si>
    <t>TURNSTONE-CPX-11-95</t>
  </si>
  <si>
    <t>TURNSTONE-CPX-11-94</t>
  </si>
  <si>
    <t>TURNSTONE-CPX-11-93</t>
  </si>
  <si>
    <t>TURNSTONE-CPX-11-92</t>
  </si>
  <si>
    <t>TURNSTONE-CPX-11-88</t>
  </si>
  <si>
    <t>TURNSTONE-CPX-11-87</t>
  </si>
  <si>
    <t>TURNSTONE-CPX-11-86</t>
  </si>
  <si>
    <t>JAEGER-CPX-7-4</t>
  </si>
  <si>
    <t>JAEGER-CPX-7-5</t>
  </si>
  <si>
    <t>JAEGER-CPX-7-6</t>
  </si>
  <si>
    <t>TURNSTONE-CPX-6-1</t>
  </si>
  <si>
    <t>TURNSTONE-CPX-6-2</t>
  </si>
  <si>
    <t>TURNSTONE-CPX-6-4</t>
  </si>
  <si>
    <t>TURNSTONE-CPX-6-5</t>
  </si>
  <si>
    <t>TURNSTONE-CPX-6-{;</t>
  </si>
  <si>
    <t>TURNSTONE-CPX-6-7</t>
  </si>
  <si>
    <t>TURNSTONE-CPX-6-8</t>
  </si>
  <si>
    <t>TURNSTONE-CPX-6-10</t>
  </si>
  <si>
    <t>TURNSTONE-CPX-6-11</t>
  </si>
  <si>
    <t>TURNSTONE-CPX-6-12</t>
  </si>
  <si>
    <t>TURNSTONE-CPX-6-13</t>
  </si>
  <si>
    <t>TURNSTONE-CPX-6-14</t>
  </si>
  <si>
    <t>TURNSTONE-CPX-6-15</t>
  </si>
  <si>
    <t>TURNSTONE-CPX-6-16</t>
  </si>
  <si>
    <t>TURNSTONE-CPX-6-25</t>
  </si>
  <si>
    <t>TURNSTONE-CPX-6-24</t>
  </si>
  <si>
    <t>TURNSTONE-CPX-6-18</t>
  </si>
  <si>
    <t>TURNSTONE-CPX-6-19</t>
  </si>
  <si>
    <t>TURNSTONE-CPX-6-20</t>
  </si>
  <si>
    <t>TURNSTONE-CPX-6-22</t>
  </si>
  <si>
    <t>TURNSTONE-CPX-6-30</t>
  </si>
  <si>
    <t>TURNSTONE-CPX-6-32</t>
  </si>
  <si>
    <t>TURNSTONE-CPX-6-33</t>
  </si>
  <si>
    <t>TURNSTONE-CPX-6-34</t>
  </si>
  <si>
    <t>TURNSTONE-CPX-6-36</t>
  </si>
  <si>
    <t>TURNSTONE-CPX-6-37</t>
  </si>
  <si>
    <t>TURNSTONE-CPX-6-38</t>
  </si>
  <si>
    <t>TURNSTONE-CPX-6-39</t>
  </si>
  <si>
    <t>TURNSTONE-CPX-6-40</t>
  </si>
  <si>
    <t>TURNSTONE-CPX-6-42</t>
  </si>
  <si>
    <t>SNOW_GOOSE-CPX-20-22</t>
  </si>
  <si>
    <t>SNOW_GOOSE-CPX-20-23</t>
  </si>
  <si>
    <t>SNOW_GOOSE-CPX-20-36</t>
  </si>
  <si>
    <t>SNOW_GOOSE-CPX-20-37</t>
  </si>
  <si>
    <t>SNOW_GOOSE-CPX-20-38</t>
  </si>
  <si>
    <t>SNOW_GOOSE-CPX-20-39</t>
  </si>
  <si>
    <t>SNOW_GOOSE-CPX-20-77</t>
  </si>
  <si>
    <t>SNOW_GOOSE-CPX-20-64</t>
  </si>
  <si>
    <t>SNOW_GOOSE-CPX-20-76</t>
  </si>
  <si>
    <t>SNOW_GOOSE-CPX-20-75</t>
  </si>
  <si>
    <t>SNOW_GOOSE-CPX-20-73</t>
  </si>
  <si>
    <t>SNOW_GOOSE-CPX-20-52</t>
  </si>
  <si>
    <t>SNOW_GOOSE-CPX-20-54</t>
  </si>
  <si>
    <t>SNOW_GOOSE-CPX-20-47</t>
  </si>
  <si>
    <t>SNOW_GOOSE-CPX-20-48</t>
  </si>
  <si>
    <t>SNOW_GOOSE-CPX-20-29</t>
  </si>
  <si>
    <t>SNOW_GOOSE-CPX-20-30</t>
  </si>
  <si>
    <t>SNOW_BUNTING-CPX-15·1</t>
  </si>
  <si>
    <t>SNOW_BUNTING-CPX-15-4</t>
  </si>
  <si>
    <t>SNOW_BUNTING-CPX-15-35</t>
  </si>
  <si>
    <t>SNOW_BUNTING-CPX-15-36</t>
  </si>
  <si>
    <t>SNOW_BUNTING-CPX-15-22</t>
  </si>
  <si>
    <t>SNOW_BUNTING-CPX-15-57</t>
  </si>
  <si>
    <t>SNOW_GOOSE-CPX-4</t>
  </si>
  <si>
    <t>SNOW_GOOSE-CPX-4-7</t>
  </si>
  <si>
    <t>SNOW_GOOSE-CPX-4-8</t>
  </si>
  <si>
    <t>SNOW_GOOSE-CPX-4-14</t>
  </si>
  <si>
    <t>SNOW_GOOSE-CPX-4-18</t>
  </si>
  <si>
    <t>SNOW_GOOSE-CPX-4-19</t>
  </si>
  <si>
    <t>SNOW_GOOSE-CPX-4-24</t>
  </si>
  <si>
    <t>SNOW_GOOSE-CPX-4-25</t>
  </si>
  <si>
    <t>SNOW_GOOSE-CPX-4-27</t>
  </si>
  <si>
    <t>SNOW_GOOSE-CPX-4-28</t>
  </si>
  <si>
    <t>SNOW_GOOSE-CPX-4-29</t>
  </si>
  <si>
    <t>SNOW_GOOSE-CPX-4-33</t>
  </si>
  <si>
    <t>SNOW_GOOSE-CPX-4-34</t>
  </si>
  <si>
    <t>SNOW_GOOSE-CPX-4-35</t>
  </si>
  <si>
    <t>SNOW_BUNTING-CPX-8-23</t>
  </si>
  <si>
    <t>SNOW_GOOSE-CPX-8-11</t>
  </si>
  <si>
    <t>SNOW_GOOSE-CPX-8-15</t>
  </si>
  <si>
    <t>SNOW_GOOSE-CPX-8-17</t>
  </si>
  <si>
    <t>SNOW_GOOSE-CPX-8-18</t>
  </si>
  <si>
    <t>SNOW_GOOSE-CPX-8-22</t>
  </si>
  <si>
    <t>SNOW_GOOSE-CPX-8-23</t>
  </si>
  <si>
    <t>SNOW_GOOSE-CPX-8-65</t>
  </si>
  <si>
    <t>SNOW_GOOSE-CPX-8-68</t>
  </si>
  <si>
    <t>SNOW_GOOSE-CPX-8-71</t>
  </si>
  <si>
    <t>SNOW_GOOSE-CPX-8-73</t>
  </si>
  <si>
    <t>SNOW_GOOSE-CPX-8-77</t>
  </si>
  <si>
    <t>SNOW_GOOSE-CPX-8-85</t>
  </si>
  <si>
    <t>SNOW_GOOSE-CPX-8-88</t>
  </si>
  <si>
    <t>SNOW_GOOSE-CPX-8-90</t>
  </si>
  <si>
    <t>SNOW_GOOSE-CPX-8-94</t>
  </si>
  <si>
    <t>SNOW_GOOSE-CPX-20-3</t>
  </si>
  <si>
    <t>SNOW_GOOSE-CPX-204</t>
  </si>
  <si>
    <t>SNOW_GOOSE-CPX-20-5</t>
  </si>
  <si>
    <t>SNOW_GOOSE-CPX-20-6</t>
  </si>
  <si>
    <t>SNOW_GOOSE-CPX-20-7</t>
  </si>
  <si>
    <t>SNOW_GOOSE-CPX-20-66</t>
  </si>
  <si>
    <t>SNOW_GOOSE-CPX-20-53</t>
  </si>
  <si>
    <t>SNOW_GOOSE-CPX-20-55</t>
  </si>
  <si>
    <t>SNOW_GOOSE-CPX-20-28</t>
  </si>
  <si>
    <t>SNOW_BUNTING-CPX-15-5</t>
  </si>
  <si>
    <t>SNOW_BUNTING-CPX-15-16</t>
  </si>
  <si>
    <t>SNOW_BUNTING-CPX-15·10</t>
  </si>
  <si>
    <t>SNOW_BUNTTNG-CPX-15-37</t>
  </si>
  <si>
    <t>SNOW_BUNTING-CPX-15-24</t>
  </si>
  <si>
    <t>SNOW_BUNTTNG-CPX-15-61</t>
  </si>
  <si>
    <t>SNOW_BUNTING-CPX-8-90</t>
  </si>
  <si>
    <t>SNOW_GOOSE-CPX-8-8</t>
  </si>
  <si>
    <t>SNOW_GOOSE-CPX-8-13</t>
  </si>
  <si>
    <t>SNOW_GOOSE-CPX-8-28</t>
  </si>
  <si>
    <t>SNOW_GOOSE-CPX-8-29</t>
  </si>
  <si>
    <t>SNOW_GOOSE-CPX-8-46</t>
  </si>
  <si>
    <t>SNOW_GOOSE-CPX-8-48</t>
  </si>
  <si>
    <t>SNOW_GOOSE-CPX-8-53</t>
  </si>
  <si>
    <t>SNOW_aoOSE-CPX-8-54</t>
  </si>
  <si>
    <t>SNOW_GOOSE-CPX-8-55</t>
  </si>
  <si>
    <t>SNOW_GOOSE-CPX-8-95</t>
  </si>
  <si>
    <t>SNOW_-GOOSE-CPX-8-96</t>
  </si>
  <si>
    <t>SNOW_-GOOSE-CPX-8-100</t>
  </si>
  <si>
    <t>SNOW_aoOSE-CPX-20-1</t>
  </si>
  <si>
    <t>SNOW_GOOSE-CPX-20-8</t>
  </si>
  <si>
    <t>SNOW_GOOSE-CPX-20-14</t>
  </si>
  <si>
    <t>SNOW_GOOSE-CPX-20-40</t>
  </si>
  <si>
    <t>SNOW_GOOSE-CPX-20-78</t>
  </si>
  <si>
    <t>SNOW_BUNTING-CPX-15-30</t>
  </si>
  <si>
    <t>SNOW_BUNTING-CPX-15-32</t>
  </si>
  <si>
    <t>SNOW_BUNTING-CPX-15-50</t>
  </si>
  <si>
    <t>SNOW_BUNTING-CPX-15-27</t>
  </si>
  <si>
    <t>SNOW_BUNTING-CPX-15-34</t>
  </si>
  <si>
    <t>SNOW_BUNTING-CPX-15-39</t>
  </si>
  <si>
    <t>SNOW_)UNTING-CPX-15-42</t>
  </si>
  <si>
    <t>SNOW_GOOSE-CPX-4-10</t>
  </si>
  <si>
    <t>SNOW_GOOSE-CPX-4-13</t>
  </si>
  <si>
    <t>SNOW_GOOSE-CPX-4-16</t>
  </si>
  <si>
    <t>SNOW_GOOSE-CPX-4-17</t>
  </si>
  <si>
    <t>SNOW_GOOSE-CPX-4-20</t>
  </si>
  <si>
    <t>SNOW_GOOSE-CPX-4-23</t>
  </si>
  <si>
    <t>SNOW_GOOSE-CPX-4-30</t>
  </si>
  <si>
    <t>SNOW_GOOSE-CPX-4-36</t>
  </si>
  <si>
    <t>SNOW_GOOSE-CPX-4-41</t>
  </si>
  <si>
    <t>SNOW_GOOSE-CPX-4-59</t>
  </si>
  <si>
    <t>SNOW_GOOSE-CPX-4-60</t>
  </si>
  <si>
    <t>SNOW_GOOSE-CPX-4-67</t>
  </si>
  <si>
    <t>SNOW_GOOSE-CPX-4-71</t>
  </si>
  <si>
    <t>SNOW_GOOSE-CPX-4-82</t>
  </si>
  <si>
    <t>SNOW_BUNTING-CPX-8-27</t>
  </si>
  <si>
    <t>SNOW_BUNTING-CPX-8-44</t>
  </si>
  <si>
    <t>SNOW_BUNTING-CPX-8-67</t>
  </si>
  <si>
    <t>SNOW_BUNTING-CPX-8-47</t>
  </si>
  <si>
    <t>SNOW_GOOSE-CPX-8-9</t>
  </si>
  <si>
    <t>SNOW_GOOSE-CPX-8-47</t>
  </si>
  <si>
    <t>SNOW_GOOSE-CPX-8-50</t>
  </si>
  <si>
    <t>SNOW_GOOSE-CPX-8-56</t>
  </si>
  <si>
    <t>SNOW_GOOSE-CPX-20-21</t>
  </si>
  <si>
    <t>SNOW_GOOSE-CPX-4-40</t>
  </si>
  <si>
    <t>SNOW_GOOSE-CPX-4-45</t>
  </si>
  <si>
    <t>SNOW_GOOSE-CPX-4-69</t>
  </si>
  <si>
    <t>SNOW_GOOSE-CPX-20-13</t>
  </si>
  <si>
    <t>SNOW_GOOSE-CPX-20-11</t>
  </si>
  <si>
    <t>SNOW_GOOSE-CPX-20-12</t>
  </si>
  <si>
    <t>SNOW_GOOSE-CPX-20-16</t>
  </si>
  <si>
    <t>SNOW_GOOSE-CPX-20-17</t>
  </si>
  <si>
    <t>SNOW_GOOSE-CPX-20-18</t>
  </si>
  <si>
    <t>SNOW_GOOSE-CPX-20-19</t>
  </si>
  <si>
    <t>SNOW_GOOSE-CPX-20-41</t>
  </si>
  <si>
    <t>SNOW_GOOSE-CPX-20-61</t>
  </si>
  <si>
    <t>SNOW_GOOSE-CPX-20-62</t>
  </si>
  <si>
    <t>SNOW_BUNTING-CPX-15-52</t>
  </si>
  <si>
    <t>SNOW_GOOSE-CPX-4-22</t>
  </si>
  <si>
    <t>SNOW_GOOSE-CPX-4-31</t>
  </si>
  <si>
    <t>SNOW_GOOSE-CPX-4-38</t>
  </si>
  <si>
    <t>SNOW_GOOSE-CPX-4-43</t>
  </si>
  <si>
    <t>SNOW_GOOSE-CPX-4-44</t>
  </si>
  <si>
    <t>SNOW_GOOSE-CPX-20-15</t>
  </si>
  <si>
    <t>SNOW_GOOSE-CPX-20-58</t>
  </si>
  <si>
    <t>SNOW_BUNTTNG-CPX-15-51</t>
  </si>
  <si>
    <t>SNOW_GOOSE-CPX-4-37</t>
  </si>
  <si>
    <t>SNOW_GOOSE-CPX-4-42</t>
  </si>
  <si>
    <t>SNOW-BUNTTNG-CPX-15-31</t>
  </si>
  <si>
    <t>SNOW_BUNTING-CPX-15-49</t>
  </si>
  <si>
    <t>SNOW_GOOSE-CPX-4-84</t>
  </si>
  <si>
    <t>SNOW_GOOSE-CPX-4-73</t>
  </si>
  <si>
    <t>SNOW_BUNTING-CPX-8-8</t>
  </si>
  <si>
    <t>SNOW_BUNTING-CPX-15-53</t>
  </si>
  <si>
    <t>SNOW_BUNTING-CPX-8-53</t>
  </si>
  <si>
    <t>SNOW_BUNTING-CPX-8-48</t>
  </si>
  <si>
    <t>Grain.name</t>
  </si>
  <si>
    <t>Grain ID</t>
  </si>
  <si>
    <t>SNOW  BUNTING-CPX-15-1</t>
  </si>
  <si>
    <t>SNOW  BUNTING-CPX-15-50</t>
  </si>
  <si>
    <t>SNOW  BUNTING-CPX-8-77</t>
  </si>
  <si>
    <t>SNOW  BUNTING-CPX-8-93</t>
  </si>
  <si>
    <t>SNOW_GOOSE-CPX-8-54</t>
  </si>
  <si>
    <t>SNOW_GOOSE-CPX-8-40</t>
  </si>
  <si>
    <t>SNOW_GOOSE-CPX-8-41</t>
  </si>
  <si>
    <t>Snow_GOOSE-CPX-8-9</t>
  </si>
  <si>
    <t>SNOW_GOOSE-CPX-8-100</t>
  </si>
  <si>
    <t>T (ºC}</t>
  </si>
  <si>
    <t>P (GPa)</t>
  </si>
  <si>
    <t>University of Alberta data</t>
  </si>
  <si>
    <t>Debeers data</t>
  </si>
  <si>
    <t>SNOW_GOOSE-CPX-8-42</t>
  </si>
  <si>
    <t>SNOW_BUNTING-CPX-15-1</t>
  </si>
  <si>
    <t>SNOW_BUNTING-CPX-1540</t>
  </si>
  <si>
    <t>TURNSTONE-CPX-6-6</t>
  </si>
  <si>
    <t>TURNSTONE-CPX-11-58</t>
  </si>
  <si>
    <t>University of Alberta Electron Microprobe clinopyroxene compositions</t>
  </si>
  <si>
    <t>spinel-garnet facies</t>
  </si>
  <si>
    <t>spinel facies</t>
  </si>
  <si>
    <t>garnet facies</t>
  </si>
  <si>
    <t xml:space="preserve"> Ni-in-garnet thermometer of Central Victoria Island peridotites</t>
  </si>
  <si>
    <t>Group 2</t>
  </si>
  <si>
    <t>DeBeers garnet compositions</t>
  </si>
  <si>
    <t>DeBeers clinopyroxene compositions</t>
  </si>
  <si>
    <t>Batch ID</t>
  </si>
  <si>
    <t>Sample ID</t>
  </si>
  <si>
    <t>L127-1</t>
  </si>
  <si>
    <t>L127-2</t>
  </si>
  <si>
    <t>UBN III</t>
  </si>
  <si>
    <t>L131-6</t>
  </si>
  <si>
    <t>L138-1</t>
  </si>
  <si>
    <t>L138-2</t>
  </si>
  <si>
    <t>L141-6</t>
  </si>
  <si>
    <t>L141-7</t>
  </si>
  <si>
    <t>L142-6</t>
  </si>
  <si>
    <t>L142-7</t>
  </si>
  <si>
    <t>Average</t>
  </si>
  <si>
    <t>All UBN data obtained on the same batch of powder (our UBN III batch)</t>
  </si>
  <si>
    <t xml:space="preserve">Table S1b. Mineral major element compositions (oxide, wt%) of Central Victoria Island peridotites </t>
  </si>
  <si>
    <t>Ru (ppb)</t>
  </si>
  <si>
    <t>Se (ppb)</t>
  </si>
  <si>
    <t>Te (ppb)</t>
  </si>
  <si>
    <t>n.d.</t>
  </si>
  <si>
    <t>SnO-15R</t>
  </si>
  <si>
    <t>SnO-20R</t>
  </si>
  <si>
    <t>SnO-21R</t>
  </si>
  <si>
    <t>SnO-24R</t>
  </si>
  <si>
    <t>SnO-27R</t>
  </si>
  <si>
    <t>SnO-28R</t>
  </si>
  <si>
    <t>SnO-32R</t>
  </si>
  <si>
    <t>SnO-33R</t>
  </si>
  <si>
    <t>SnO-34R</t>
  </si>
  <si>
    <t>SnO-35R</t>
  </si>
  <si>
    <t>b.d.l.</t>
  </si>
  <si>
    <t>2σ</t>
  </si>
  <si>
    <r>
      <t>Al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O</t>
    </r>
    <r>
      <rPr>
        <b/>
        <vertAlign val="subscript"/>
        <sz val="9"/>
        <rFont val="Arial"/>
        <family val="2"/>
      </rPr>
      <t xml:space="preserve">3 </t>
    </r>
    <r>
      <rPr>
        <b/>
        <sz val="9"/>
        <rFont val="Arial"/>
        <family val="2"/>
      </rPr>
      <t>(wt. %)</t>
    </r>
  </si>
  <si>
    <r>
      <t>(</t>
    </r>
    <r>
      <rPr>
        <b/>
        <vertAlign val="superscript"/>
        <sz val="9"/>
        <rFont val="Arial"/>
        <family val="2"/>
      </rPr>
      <t>187</t>
    </r>
    <r>
      <rPr>
        <b/>
        <sz val="9"/>
        <rFont val="Arial"/>
        <family val="2"/>
      </rPr>
      <t>Os/</t>
    </r>
    <r>
      <rPr>
        <b/>
        <vertAlign val="superscript"/>
        <sz val="9"/>
        <rFont val="Arial"/>
        <family val="2"/>
      </rPr>
      <t>188</t>
    </r>
    <r>
      <rPr>
        <b/>
        <sz val="9"/>
        <rFont val="Arial"/>
        <family val="2"/>
      </rPr>
      <t>Os)i</t>
    </r>
  </si>
  <si>
    <t>FITPLOTs provided in the text use crustal parameters, and the cases use Slave crustal parameters and crustal parameters with lower crust heat generation are shown for comparison.</t>
  </si>
  <si>
    <t>Parameters</t>
  </si>
  <si>
    <t>Blank</t>
  </si>
  <si>
    <t>Table S6a. Temperatures  and pressures for representative diopside grains for each Parry Peninsula peridotite, calculated using the Nimis and Taylor (2000) single clinopyroxene  thermobarometer.</t>
  </si>
  <si>
    <t>Table 6b. Comparison between University of Alberta WDS and Industry EDS and the resulting difference to single-clinopyroxene thermobarometry.</t>
  </si>
  <si>
    <t>DB2DR</t>
  </si>
  <si>
    <t>DB3CR</t>
  </si>
  <si>
    <t>Replicate analysis of international reference material MUH-1 during the analytical campaign</t>
  </si>
  <si>
    <t>STDEV</t>
  </si>
  <si>
    <t>RSD%</t>
  </si>
  <si>
    <t>MUH-1 certified</t>
  </si>
  <si>
    <t xml:space="preserve">MUH-1normalized anhydrous </t>
  </si>
  <si>
    <t>Difference</t>
  </si>
  <si>
    <t xml:space="preserve">Analysis No. </t>
  </si>
  <si>
    <t>Table S5a. Platinum group elements and Os isotopic compositions of reference material GP-13 and blanks meausred in University of Alberta</t>
  </si>
  <si>
    <t>Table S5b. Platinum group element, Se and Te concentrations of reference material UBN and blanks meausred in Universität Bonn</t>
  </si>
  <si>
    <t>UA#</t>
  </si>
  <si>
    <r>
      <rPr>
        <b/>
        <vertAlign val="superscript"/>
        <sz val="10"/>
        <rFont val="Arial"/>
        <family val="2"/>
      </rPr>
      <t>187</t>
    </r>
    <r>
      <rPr>
        <b/>
        <sz val="10"/>
        <rFont val="Arial"/>
        <family val="2"/>
      </rPr>
      <t>Os/</t>
    </r>
    <r>
      <rPr>
        <b/>
        <vertAlign val="superscript"/>
        <sz val="10"/>
        <rFont val="Arial"/>
        <family val="2"/>
      </rPr>
      <t>188</t>
    </r>
    <r>
      <rPr>
        <b/>
        <sz val="10"/>
        <rFont val="Arial"/>
        <family val="2"/>
      </rPr>
      <t>Os</t>
    </r>
  </si>
  <si>
    <t>GP-13</t>
  </si>
  <si>
    <t>P381</t>
  </si>
  <si>
    <t>P382</t>
  </si>
  <si>
    <t>P396</t>
  </si>
  <si>
    <t>P403</t>
  </si>
  <si>
    <t>1σ</t>
  </si>
  <si>
    <t>UBN</t>
  </si>
  <si>
    <t>OccurrenceCD</t>
  </si>
  <si>
    <t>OccurrenceName</t>
  </si>
  <si>
    <t>SizefractionCD</t>
  </si>
  <si>
    <t>ConsignmentCD</t>
  </si>
  <si>
    <t>DrillHoleCD</t>
  </si>
  <si>
    <t>SampleCD</t>
  </si>
  <si>
    <t>MountingLabCD</t>
  </si>
  <si>
    <t>MountNo</t>
  </si>
  <si>
    <t>MountGrainNo</t>
  </si>
  <si>
    <t>ProbeMineralCD</t>
  </si>
  <si>
    <t>AnalysisPositionCD</t>
  </si>
  <si>
    <t>SampleDepthFrom</t>
  </si>
  <si>
    <t>SampleDepthTo</t>
  </si>
  <si>
    <t>MineralCD</t>
  </si>
  <si>
    <t>AnalysisDuration</t>
  </si>
  <si>
    <t>SNOW_GOOSE</t>
  </si>
  <si>
    <t>+0.5(mm)</t>
  </si>
  <si>
    <t>CAN990141</t>
  </si>
  <si>
    <t>VIC99-001C</t>
  </si>
  <si>
    <t>302/281/0001/64</t>
  </si>
  <si>
    <t>M99X1320</t>
  </si>
  <si>
    <t>CPX</t>
  </si>
  <si>
    <t>C</t>
  </si>
  <si>
    <t>+0.3(mm)</t>
  </si>
  <si>
    <t>+1(mm)</t>
  </si>
  <si>
    <t>302/281/0001/65</t>
  </si>
  <si>
    <t>302/281/0002</t>
  </si>
  <si>
    <t>SANDPIPER</t>
  </si>
  <si>
    <t>CAN970071</t>
  </si>
  <si>
    <t>VIC97-45-7</t>
  </si>
  <si>
    <t>302/281/0002/6</t>
  </si>
  <si>
    <t>M97X0835</t>
  </si>
  <si>
    <t>302/281/0003</t>
  </si>
  <si>
    <t>JAEGER</t>
  </si>
  <si>
    <t>CAN970073</t>
  </si>
  <si>
    <t>VIC97-54-16</t>
  </si>
  <si>
    <t>302/281/0003/6</t>
  </si>
  <si>
    <t>M97X0836</t>
  </si>
  <si>
    <t>SNOW_BUNTING</t>
  </si>
  <si>
    <t>CAN970130</t>
  </si>
  <si>
    <t>VIC97-46C-11</t>
  </si>
  <si>
    <t>302/281/0004/6</t>
  </si>
  <si>
    <t>M97X1311</t>
  </si>
  <si>
    <t>302/281/0005</t>
  </si>
  <si>
    <t>TURNSTONE</t>
  </si>
  <si>
    <t>CAN970131</t>
  </si>
  <si>
    <t>VIC97-51C-4</t>
  </si>
  <si>
    <t>302/281/0005/6</t>
  </si>
  <si>
    <t>M97X0839</t>
  </si>
  <si>
    <t>302/281/0006</t>
  </si>
  <si>
    <t>KING_EIDER</t>
  </si>
  <si>
    <t>CAN970132</t>
  </si>
  <si>
    <t>VIC97-52-9</t>
  </si>
  <si>
    <t>302/281/0006/6</t>
  </si>
  <si>
    <t>M97X0837</t>
  </si>
  <si>
    <t>PINTAIL</t>
  </si>
  <si>
    <t>CAN980051</t>
  </si>
  <si>
    <t/>
  </si>
  <si>
    <t>302/281/0012/2</t>
  </si>
  <si>
    <t>M98X1087</t>
  </si>
  <si>
    <t>CAN970054</t>
  </si>
  <si>
    <t>VIC97-42A-12</t>
  </si>
  <si>
    <t>302/281/0001/6</t>
  </si>
  <si>
    <t>M97X0728</t>
  </si>
  <si>
    <t>GAR</t>
  </si>
  <si>
    <t>SANDERLING</t>
  </si>
  <si>
    <t>CAN980053</t>
  </si>
  <si>
    <t>302/281/0013/5</t>
  </si>
  <si>
    <t>M98X1088</t>
  </si>
  <si>
    <t>SPI</t>
  </si>
  <si>
    <t>MUH-1</t>
  </si>
  <si>
    <t>DarnleyBay</t>
  </si>
  <si>
    <t>mount</t>
  </si>
  <si>
    <t>grain</t>
  </si>
  <si>
    <t>size</t>
  </si>
  <si>
    <t>total</t>
  </si>
  <si>
    <t>VI</t>
  </si>
  <si>
    <t>Garnet Class</t>
  </si>
  <si>
    <t>Jcode</t>
  </si>
  <si>
    <t>Darnley Bay</t>
  </si>
  <si>
    <t>GA</t>
  </si>
  <si>
    <t>G9</t>
  </si>
  <si>
    <t>G9D</t>
  </si>
  <si>
    <t>G10</t>
  </si>
  <si>
    <t>G1</t>
  </si>
  <si>
    <t>G10D</t>
  </si>
  <si>
    <t>G4</t>
  </si>
  <si>
    <t>G3</t>
  </si>
  <si>
    <t>G11</t>
  </si>
  <si>
    <t>avg</t>
  </si>
  <si>
    <t>mode</t>
  </si>
  <si>
    <t>Ca</t>
  </si>
  <si>
    <t>G0</t>
  </si>
  <si>
    <t>G4D</t>
  </si>
  <si>
    <t>G12</t>
  </si>
  <si>
    <t>G5</t>
  </si>
  <si>
    <t>Occurrence Name</t>
  </si>
  <si>
    <t>size (mm)</t>
  </si>
  <si>
    <t>ID</t>
  </si>
  <si>
    <r>
      <t>SiO</t>
    </r>
    <r>
      <rPr>
        <b/>
        <vertAlign val="subscript"/>
        <sz val="8"/>
        <rFont val="Arial"/>
        <family val="2"/>
      </rPr>
      <t>2</t>
    </r>
  </si>
  <si>
    <r>
      <t>TiO</t>
    </r>
    <r>
      <rPr>
        <b/>
        <vertAlign val="subscript"/>
        <sz val="8"/>
        <rFont val="Arial"/>
        <family val="2"/>
      </rPr>
      <t>2</t>
    </r>
  </si>
  <si>
    <r>
      <t>Al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O</t>
    </r>
    <r>
      <rPr>
        <b/>
        <vertAlign val="subscript"/>
        <sz val="8"/>
        <rFont val="Arial"/>
        <family val="2"/>
      </rPr>
      <t>3</t>
    </r>
  </si>
  <si>
    <r>
      <t>Na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O</t>
    </r>
  </si>
  <si>
    <r>
      <t>Cr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O</t>
    </r>
    <r>
      <rPr>
        <b/>
        <vertAlign val="subscript"/>
        <sz val="8"/>
        <rFont val="Arial"/>
        <family val="2"/>
      </rPr>
      <t>3</t>
    </r>
  </si>
  <si>
    <t>SP</t>
  </si>
  <si>
    <t>Darnley Bay-2-2-0.5</t>
  </si>
  <si>
    <t>Darnley Bay-1-5-0.3</t>
  </si>
  <si>
    <t>LOD check and correction</t>
  </si>
  <si>
    <t>Comments</t>
  </si>
  <si>
    <t>J6grt-92</t>
  </si>
  <si>
    <t>J6grt-81</t>
  </si>
  <si>
    <t>J6grt-77</t>
  </si>
  <si>
    <t>J6grt-75</t>
  </si>
  <si>
    <t>J6grt-69</t>
  </si>
  <si>
    <t>J6grt-64</t>
  </si>
  <si>
    <t>J6grt-57</t>
  </si>
  <si>
    <t>J6grt-54</t>
  </si>
  <si>
    <t>J6grt-43</t>
  </si>
  <si>
    <t>J6grt-39</t>
  </si>
  <si>
    <t>J6grt-36</t>
  </si>
  <si>
    <t>J6grt-20</t>
  </si>
  <si>
    <t>J6grt-6</t>
  </si>
  <si>
    <t>J6grt-3</t>
  </si>
  <si>
    <t>KE3grt-97</t>
  </si>
  <si>
    <t>KE3grt-97a</t>
  </si>
  <si>
    <t>KE3grt-69</t>
  </si>
  <si>
    <t>KE3grt-65</t>
  </si>
  <si>
    <t>KE3grt-22</t>
  </si>
  <si>
    <t>KE3grt-18</t>
  </si>
  <si>
    <t>KE3grt-2</t>
  </si>
  <si>
    <t>KE3grt-59</t>
  </si>
  <si>
    <t>PT6grt-96</t>
  </si>
  <si>
    <t>PT6grt-92</t>
  </si>
  <si>
    <t>PT6grt-69</t>
  </si>
  <si>
    <t>PT6grt-68</t>
  </si>
  <si>
    <t>PT6grt-45</t>
  </si>
  <si>
    <t>PT6grt-41</t>
  </si>
  <si>
    <t>PT6grt-27</t>
  </si>
  <si>
    <t>J4grt-84</t>
  </si>
  <si>
    <t>J4grt-77</t>
  </si>
  <si>
    <t>J4grt-76</t>
  </si>
  <si>
    <t>J4grt-75</t>
  </si>
  <si>
    <t>J4grt-56</t>
  </si>
  <si>
    <t>J4grt-49</t>
  </si>
  <si>
    <t>J4grt-47</t>
  </si>
  <si>
    <t>J4grt-44</t>
  </si>
  <si>
    <t>J4grt-35</t>
  </si>
  <si>
    <t>J4grt-33</t>
  </si>
  <si>
    <t>J4grt-31</t>
  </si>
  <si>
    <t>J4grt-29</t>
  </si>
  <si>
    <t>J4grt-28</t>
  </si>
  <si>
    <t>J4grt-26</t>
  </si>
  <si>
    <t>J4grt-32</t>
  </si>
  <si>
    <t>J4grt-83</t>
  </si>
  <si>
    <t>J4grt-79</t>
  </si>
  <si>
    <t>J4grt-59</t>
  </si>
  <si>
    <t>J4grt-58</t>
  </si>
  <si>
    <t>J4grt-20</t>
  </si>
  <si>
    <t>J4grt-18</t>
  </si>
  <si>
    <t>J4grt-9</t>
  </si>
  <si>
    <t>J4grt-8</t>
  </si>
  <si>
    <t>J4grt-7</t>
  </si>
  <si>
    <t>J4grt-3</t>
  </si>
  <si>
    <t>J4grt-1</t>
  </si>
  <si>
    <t>Table S3b. Garnet trace elements (ppm) for Central Victoria Island concentrate garnets</t>
  </si>
  <si>
    <t>DB11AR</t>
  </si>
  <si>
    <t>Average values in literature (n=11)</t>
  </si>
  <si>
    <t>Average values in literature (n=18)</t>
  </si>
  <si>
    <r>
      <t>Average values were taken from those published in literature (Meisel et al., 2003, 2004; Puchtel et al., 2005, 2007, 2008; 2014;  Becker et al., 2006; Luguet et al., 2007, 2015; Fischer-G</t>
    </r>
    <r>
      <rPr>
        <sz val="11"/>
        <rFont val="Times New Roman"/>
        <family val="1"/>
      </rPr>
      <t>ö</t>
    </r>
    <r>
      <rPr>
        <sz val="11"/>
        <rFont val="Arial"/>
        <family val="2"/>
      </rPr>
      <t>dde et al., 2010; Li et al., 2014; Aulbach et al., 2014; Ishikawa et al., 2014</t>
    </r>
  </si>
  <si>
    <t>Average values were taken from those published in literature (Meisel et al., 2003, 2004; Puchtel et al., 2004, 2007, 2008, 2014; Day et al., 2008; Msier et al., 2012; Marchesi et al., 2014</t>
  </si>
  <si>
    <t>P699</t>
  </si>
  <si>
    <t>P670</t>
  </si>
  <si>
    <t>1stdev</t>
  </si>
  <si>
    <r>
      <t>T</t>
    </r>
    <r>
      <rPr>
        <b/>
        <vertAlign val="subscript"/>
        <sz val="9"/>
        <rFont val="Arial"/>
        <family val="2"/>
      </rPr>
      <t>RDeruption</t>
    </r>
    <r>
      <rPr>
        <b/>
        <sz val="9"/>
        <rFont val="Arial"/>
        <family val="2"/>
      </rPr>
      <t xml:space="preserve"> (Ga)</t>
    </r>
  </si>
  <si>
    <r>
      <t>Note: For HSE data, sample number ending with R represent the duplicate analyses done in the Universit</t>
    </r>
    <r>
      <rPr>
        <sz val="10"/>
        <rFont val="Times New Roman"/>
        <family val="1"/>
      </rPr>
      <t>ä</t>
    </r>
    <r>
      <rPr>
        <sz val="10"/>
        <rFont val="Arial"/>
        <family val="2"/>
      </rPr>
      <t>t Bonn, while all others were measured in the University of Alberta; all Se and Te data were measured in the Universit</t>
    </r>
    <r>
      <rPr>
        <sz val="10"/>
        <rFont val="Times New Roman"/>
        <family val="1"/>
      </rPr>
      <t>ä</t>
    </r>
    <r>
      <rPr>
        <sz val="10"/>
        <rFont val="Arial"/>
        <family val="2"/>
      </rPr>
      <t>t Bonn. Model ages calculated relative to average chondrite (</t>
    </r>
    <r>
      <rPr>
        <vertAlign val="superscript"/>
        <sz val="10"/>
        <rFont val="Arial"/>
        <family val="2"/>
      </rPr>
      <t>187</t>
    </r>
    <r>
      <rPr>
        <sz val="10"/>
        <rFont val="Arial"/>
        <family val="2"/>
      </rPr>
      <t>0s/</t>
    </r>
    <r>
      <rPr>
        <vertAlign val="superscript"/>
        <sz val="10"/>
        <rFont val="Arial"/>
        <family val="2"/>
      </rPr>
      <t>188</t>
    </r>
    <r>
      <rPr>
        <sz val="10"/>
        <rFont val="Arial"/>
        <family val="2"/>
      </rPr>
      <t xml:space="preserve">0s= 0.1283, </t>
    </r>
    <r>
      <rPr>
        <vertAlign val="superscript"/>
        <sz val="10"/>
        <rFont val="Arial"/>
        <family val="2"/>
      </rPr>
      <t>187</t>
    </r>
    <r>
      <rPr>
        <sz val="10"/>
        <rFont val="Arial"/>
        <family val="2"/>
      </rPr>
      <t>Re/</t>
    </r>
    <r>
      <rPr>
        <vertAlign val="superscript"/>
        <sz val="10"/>
        <rFont val="Arial"/>
        <family val="2"/>
      </rPr>
      <t>188</t>
    </r>
    <r>
      <rPr>
        <sz val="10"/>
        <rFont val="Arial"/>
        <family val="2"/>
      </rPr>
      <t xml:space="preserve">0s=0.422). Eruptions ages for host kimberlites: central Victoria Island=271Ma and Parry Peninsula=270Ma. </t>
    </r>
  </si>
  <si>
    <t xml:space="preserve">Table 1. Highly siderophile element, Se and Te concentrations and Re-Os isotopic systematics for Central Victoria Island peridotites, and Parry Peninsula peridotites and their olivines. </t>
  </si>
  <si>
    <t>Ti/Eu</t>
  </si>
  <si>
    <t>Zr/Hf</t>
  </si>
  <si>
    <t>bdl</t>
  </si>
  <si>
    <t>Reproducibility  of secondary standards at 2 standard deviations of the mean difference. BIR-lG is a glass, PNl  and PN2 well characterized  natural garnet megacrysts.</t>
  </si>
  <si>
    <t>Table S3a. Garnet trace elements (ppm) for Central Victoria Island xenolithic garnets</t>
  </si>
  <si>
    <t>HSE patterns</t>
  </si>
  <si>
    <t>0.91-1.09</t>
  </si>
  <si>
    <t>0.88-2.00</t>
  </si>
  <si>
    <t>0.70-1.51</t>
  </si>
  <si>
    <t>1.63-1.87</t>
  </si>
  <si>
    <r>
      <t>G</t>
    </r>
    <r>
      <rPr>
        <sz val="10"/>
        <rFont val="Arial"/>
        <family val="2"/>
      </rPr>
      <t>roup A</t>
    </r>
    <phoneticPr fontId="42" type="noConversion"/>
  </si>
  <si>
    <t>Group B</t>
    <phoneticPr fontId="42" type="noConversion"/>
  </si>
  <si>
    <t>Group C</t>
    <phoneticPr fontId="42" type="noConversion"/>
  </si>
  <si>
    <t>Group D</t>
    <phoneticPr fontId="42" type="noConversion"/>
  </si>
  <si>
    <t>Group E</t>
    <phoneticPr fontId="42" type="noConversion"/>
  </si>
  <si>
    <t>0.1130-0.1147</t>
    <phoneticPr fontId="42" type="noConversion"/>
  </si>
  <si>
    <r>
      <t>0</t>
    </r>
    <r>
      <rPr>
        <sz val="10"/>
        <rFont val="Arial"/>
        <family val="2"/>
      </rPr>
      <t>.1102-0.1133</t>
    </r>
    <phoneticPr fontId="42" type="noConversion"/>
  </si>
  <si>
    <r>
      <t>2</t>
    </r>
    <r>
      <rPr>
        <sz val="10"/>
        <rFont val="Arial"/>
        <family val="2"/>
      </rPr>
      <t xml:space="preserve"> (SnO-12, -21)</t>
    </r>
    <phoneticPr fontId="42" type="noConversion"/>
  </si>
  <si>
    <t>2 (SnO-27, -32)</t>
    <phoneticPr fontId="42" type="noConversion"/>
  </si>
  <si>
    <r>
      <t>0</t>
    </r>
    <r>
      <rPr>
        <sz val="10"/>
        <rFont val="Arial"/>
        <family val="2"/>
      </rPr>
      <t>.1135-0.1152</t>
    </r>
    <phoneticPr fontId="42" type="noConversion"/>
  </si>
  <si>
    <r>
      <t>3</t>
    </r>
    <r>
      <rPr>
        <sz val="10"/>
        <rFont val="Arial"/>
        <family val="2"/>
      </rPr>
      <t xml:space="preserve"> (SnO-15, -24, -33)</t>
    </r>
    <phoneticPr fontId="42" type="noConversion"/>
  </si>
  <si>
    <r>
      <t>0</t>
    </r>
    <r>
      <rPr>
        <sz val="10"/>
        <rFont val="Arial"/>
        <family val="2"/>
      </rPr>
      <t>.1140-0.1233</t>
    </r>
    <phoneticPr fontId="42" type="noConversion"/>
  </si>
  <si>
    <r>
      <t>7</t>
    </r>
    <r>
      <rPr>
        <sz val="10"/>
        <rFont val="Arial"/>
        <family val="2"/>
      </rPr>
      <t>(SnO-11, -17, -19, -20, -28, -34, -35)</t>
    </r>
    <phoneticPr fontId="42" type="noConversion"/>
  </si>
  <si>
    <r>
      <t>0</t>
    </r>
    <r>
      <rPr>
        <sz val="10"/>
        <rFont val="Arial"/>
        <family val="2"/>
      </rPr>
      <t>.1131-0.1152</t>
    </r>
    <phoneticPr fontId="42" type="noConversion"/>
  </si>
  <si>
    <r>
      <t>1.1</t>
    </r>
    <r>
      <rPr>
        <sz val="10"/>
        <rFont val="Arial"/>
        <family val="2"/>
      </rPr>
      <t>3</t>
    </r>
    <r>
      <rPr>
        <sz val="10"/>
        <rFont val="Arial"/>
      </rPr>
      <t>-4.61</t>
    </r>
    <phoneticPr fontId="42" type="noConversion"/>
  </si>
  <si>
    <r>
      <t>4</t>
    </r>
    <r>
      <rPr>
        <sz val="10"/>
        <rFont val="Arial"/>
        <family val="2"/>
      </rPr>
      <t>.8-7.3</t>
    </r>
    <phoneticPr fontId="42" type="noConversion"/>
  </si>
  <si>
    <r>
      <t>4</t>
    </r>
    <r>
      <rPr>
        <sz val="10"/>
        <rFont val="Arial"/>
        <family val="2"/>
      </rPr>
      <t>.4-6.4</t>
    </r>
    <phoneticPr fontId="42" type="noConversion"/>
  </si>
  <si>
    <r>
      <t>0</t>
    </r>
    <r>
      <rPr>
        <sz val="10"/>
        <rFont val="Arial"/>
        <family val="2"/>
      </rPr>
      <t>.99-1.05</t>
    </r>
    <phoneticPr fontId="42" type="noConversion"/>
  </si>
  <si>
    <r>
      <t>0</t>
    </r>
    <r>
      <rPr>
        <sz val="10"/>
        <rFont val="Arial"/>
        <family val="2"/>
      </rPr>
      <t>.57-0.63</t>
    </r>
    <phoneticPr fontId="42" type="noConversion"/>
  </si>
  <si>
    <r>
      <t>0</t>
    </r>
    <r>
      <rPr>
        <sz val="10"/>
        <rFont val="Arial"/>
        <family val="2"/>
      </rPr>
      <t>.02-0.04</t>
    </r>
    <phoneticPr fontId="42" type="noConversion"/>
  </si>
  <si>
    <r>
      <t>2</t>
    </r>
    <r>
      <rPr>
        <sz val="10"/>
        <rFont val="Arial"/>
        <family val="2"/>
      </rPr>
      <t>.4-3.9</t>
    </r>
    <phoneticPr fontId="42" type="noConversion"/>
  </si>
  <si>
    <r>
      <t>2</t>
    </r>
    <r>
      <rPr>
        <sz val="10"/>
        <rFont val="Arial"/>
        <family val="2"/>
      </rPr>
      <t>.5-3.9</t>
    </r>
    <phoneticPr fontId="42" type="noConversion"/>
  </si>
  <si>
    <r>
      <t>0</t>
    </r>
    <r>
      <rPr>
        <sz val="10"/>
        <rFont val="Arial"/>
        <family val="2"/>
      </rPr>
      <t>.25-0.37</t>
    </r>
    <phoneticPr fontId="42" type="noConversion"/>
  </si>
  <si>
    <r>
      <t>0</t>
    </r>
    <r>
      <rPr>
        <sz val="10"/>
        <rFont val="Arial"/>
        <family val="2"/>
      </rPr>
      <t>.16-0.24</t>
    </r>
    <phoneticPr fontId="42" type="noConversion"/>
  </si>
  <si>
    <r>
      <t>3</t>
    </r>
    <r>
      <rPr>
        <sz val="10"/>
        <rFont val="Arial"/>
        <family val="2"/>
      </rPr>
      <t>.5-7.1</t>
    </r>
    <phoneticPr fontId="42" type="noConversion"/>
  </si>
  <si>
    <r>
      <t>3</t>
    </r>
    <r>
      <rPr>
        <sz val="10"/>
        <rFont val="Arial"/>
        <family val="2"/>
      </rPr>
      <t>.5-6.9</t>
    </r>
    <phoneticPr fontId="42" type="noConversion"/>
  </si>
  <si>
    <r>
      <t>0</t>
    </r>
    <r>
      <rPr>
        <sz val="10"/>
        <rFont val="Arial"/>
        <family val="2"/>
      </rPr>
      <t>.72-0.98</t>
    </r>
    <phoneticPr fontId="42" type="noConversion"/>
  </si>
  <si>
    <r>
      <t>0</t>
    </r>
    <r>
      <rPr>
        <sz val="10"/>
        <rFont val="Arial"/>
        <family val="2"/>
      </rPr>
      <t>46-0.82</t>
    </r>
    <phoneticPr fontId="42" type="noConversion"/>
  </si>
  <si>
    <r>
      <t>0</t>
    </r>
    <r>
      <rPr>
        <sz val="10"/>
        <rFont val="Arial"/>
        <family val="2"/>
      </rPr>
      <t>.13-0.30</t>
    </r>
    <phoneticPr fontId="42" type="noConversion"/>
  </si>
  <si>
    <r>
      <t>2</t>
    </r>
    <r>
      <rPr>
        <sz val="10"/>
        <rFont val="Arial"/>
        <family val="2"/>
      </rPr>
      <t>.8-16.3</t>
    </r>
    <phoneticPr fontId="42" type="noConversion"/>
  </si>
  <si>
    <r>
      <t>2</t>
    </r>
    <r>
      <rPr>
        <sz val="10"/>
        <rFont val="Arial"/>
        <family val="2"/>
      </rPr>
      <t>.2-9.4</t>
    </r>
    <phoneticPr fontId="42" type="noConversion"/>
  </si>
  <si>
    <r>
      <t>0</t>
    </r>
    <r>
      <rPr>
        <sz val="10"/>
        <rFont val="Arial"/>
        <family val="2"/>
      </rPr>
      <t>.78-1.58</t>
    </r>
    <phoneticPr fontId="42" type="noConversion"/>
  </si>
  <si>
    <r>
      <t>0</t>
    </r>
    <r>
      <rPr>
        <sz val="10"/>
        <rFont val="Arial"/>
        <family val="2"/>
      </rPr>
      <t>.55-1.37</t>
    </r>
    <phoneticPr fontId="42" type="noConversion"/>
  </si>
  <si>
    <r>
      <t>0</t>
    </r>
    <r>
      <rPr>
        <sz val="10"/>
        <rFont val="Arial"/>
        <family val="2"/>
      </rPr>
      <t>.70-1.33</t>
    </r>
    <phoneticPr fontId="42" type="noConversion"/>
  </si>
  <si>
    <r>
      <t>0</t>
    </r>
    <r>
      <rPr>
        <sz val="10"/>
        <rFont val="Arial"/>
        <family val="2"/>
      </rPr>
      <t>.4-1.0</t>
    </r>
    <phoneticPr fontId="42" type="noConversion"/>
  </si>
  <si>
    <r>
      <t>1</t>
    </r>
    <r>
      <rPr>
        <sz val="10"/>
        <rFont val="Arial"/>
        <family val="2"/>
      </rPr>
      <t>.8-2.3</t>
    </r>
    <phoneticPr fontId="42" type="noConversion"/>
  </si>
  <si>
    <r>
      <t>0</t>
    </r>
    <r>
      <rPr>
        <sz val="10"/>
        <rFont val="Arial"/>
        <family val="2"/>
      </rPr>
      <t>.18-0.50</t>
    </r>
    <phoneticPr fontId="42" type="noConversion"/>
  </si>
  <si>
    <r>
      <t>0</t>
    </r>
    <r>
      <rPr>
        <sz val="10"/>
        <rFont val="Arial"/>
        <family val="2"/>
      </rPr>
      <t>.02-0.19</t>
    </r>
    <phoneticPr fontId="42" type="noConversion"/>
  </si>
  <si>
    <r>
      <t>0</t>
    </r>
    <r>
      <rPr>
        <sz val="10"/>
        <rFont val="Arial"/>
        <family val="2"/>
      </rPr>
      <t>.02-0.34</t>
    </r>
    <phoneticPr fontId="42" type="noConversion"/>
  </si>
  <si>
    <t>Os (ppb)</t>
    <phoneticPr fontId="42" type="noConversion"/>
  </si>
  <si>
    <t>Ir (ppb)</t>
    <phoneticPr fontId="42" type="noConversion"/>
  </si>
  <si>
    <r>
      <t>Os</t>
    </r>
    <r>
      <rPr>
        <b/>
        <vertAlign val="subscript"/>
        <sz val="10"/>
        <rFont val="Arial"/>
        <family val="2"/>
      </rPr>
      <t>N</t>
    </r>
    <r>
      <rPr>
        <b/>
        <sz val="10"/>
        <rFont val="Arial"/>
        <family val="2"/>
      </rPr>
      <t>/Ir</t>
    </r>
    <r>
      <rPr>
        <b/>
        <vertAlign val="subscript"/>
        <sz val="10"/>
        <rFont val="Arial"/>
        <family val="2"/>
      </rPr>
      <t>N</t>
    </r>
    <phoneticPr fontId="42" type="noConversion"/>
  </si>
  <si>
    <r>
      <t>Pt</t>
    </r>
    <r>
      <rPr>
        <b/>
        <vertAlign val="subscript"/>
        <sz val="10"/>
        <rFont val="Arial"/>
        <family val="2"/>
      </rPr>
      <t>N</t>
    </r>
    <r>
      <rPr>
        <b/>
        <sz val="10"/>
        <rFont val="Arial"/>
        <family val="2"/>
      </rPr>
      <t>/Ir</t>
    </r>
    <r>
      <rPr>
        <b/>
        <vertAlign val="subscript"/>
        <sz val="10"/>
        <rFont val="Arial"/>
        <family val="2"/>
      </rPr>
      <t>N</t>
    </r>
    <phoneticPr fontId="42" type="noConversion"/>
  </si>
  <si>
    <r>
      <t>Pd</t>
    </r>
    <r>
      <rPr>
        <b/>
        <vertAlign val="subscript"/>
        <sz val="10"/>
        <rFont val="Arial"/>
        <family val="2"/>
      </rPr>
      <t>N</t>
    </r>
    <r>
      <rPr>
        <b/>
        <sz val="10"/>
        <rFont val="Arial"/>
        <family val="2"/>
      </rPr>
      <t>/Ir</t>
    </r>
    <r>
      <rPr>
        <b/>
        <vertAlign val="subscript"/>
        <sz val="10"/>
        <rFont val="Arial"/>
        <family val="2"/>
      </rPr>
      <t>N</t>
    </r>
    <phoneticPr fontId="42" type="noConversion"/>
  </si>
  <si>
    <r>
      <rPr>
        <b/>
        <vertAlign val="superscript"/>
        <sz val="10"/>
        <rFont val="Arial"/>
        <family val="2"/>
      </rPr>
      <t>187</t>
    </r>
    <r>
      <rPr>
        <b/>
        <sz val="10"/>
        <rFont val="Arial"/>
        <family val="2"/>
      </rPr>
      <t>Os/</t>
    </r>
    <r>
      <rPr>
        <b/>
        <vertAlign val="superscript"/>
        <sz val="10"/>
        <rFont val="Arial"/>
        <family val="2"/>
      </rPr>
      <t>188</t>
    </r>
    <r>
      <rPr>
        <b/>
        <sz val="10"/>
        <rFont val="Arial"/>
        <family val="2"/>
      </rPr>
      <t>Os</t>
    </r>
    <phoneticPr fontId="42" type="noConversion"/>
  </si>
  <si>
    <t>Number of samples</t>
    <phoneticPr fontId="42" type="noConversion"/>
  </si>
  <si>
    <r>
      <t xml:space="preserve">Table 2. </t>
    </r>
    <r>
      <rPr>
        <sz val="12"/>
        <rFont val="Arial"/>
        <family val="2"/>
      </rPr>
      <t>Summary of the CVI peridotite grouping based on the HSE characteristics</t>
    </r>
    <phoneticPr fontId="42" type="noConversion"/>
  </si>
  <si>
    <r>
      <t xml:space="preserve">Table 3. </t>
    </r>
    <r>
      <rPr>
        <sz val="11"/>
        <color theme="1"/>
        <rFont val="Arial"/>
        <family val="2"/>
      </rPr>
      <t xml:space="preserve">FITPLOT parameters used for thermobarometry. </t>
    </r>
    <phoneticPr fontId="42" type="noConversion"/>
  </si>
  <si>
    <r>
      <t>Bulk Al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(wt. %)</t>
    </r>
    <phoneticPr fontId="42" type="noConversion"/>
  </si>
  <si>
    <t>Mg# = 100 x molar Mg/(Mg+Fe)</t>
  </si>
  <si>
    <t>Table S2a. Comparison of till garnet data (wt. %) between DeBeers and University of Alberta</t>
  </si>
  <si>
    <t>Table S2b. Comparison of till clinopyroxene data (wt. %) between DeBeers and University of Alberta</t>
  </si>
  <si>
    <r>
      <t xml:space="preserve">Table S2c. Compositions of all CVI till garnet data (wt. %) from DeBeers (n = 3244)  </t>
    </r>
    <r>
      <rPr>
        <sz val="11"/>
        <rFont val="Arial"/>
        <family val="2"/>
      </rPr>
      <t>(Mg# = 100 x molar Mg/(Mg+Fe), Cr# = 100 x molar Cr/(Cr+Al))</t>
    </r>
  </si>
  <si>
    <r>
      <t xml:space="preserve">Table S2e. Compositions of all CVI till clinopyroxene data (wt. %) from DeBeers (n = 1063) </t>
    </r>
    <r>
      <rPr>
        <sz val="11"/>
        <rFont val="Arial"/>
        <family val="2"/>
      </rPr>
      <t>(Mg# = 100 x molar Mg/(Mg+Fe), Cr# = 100 x molar Cr/(Cr+Al))</t>
    </r>
  </si>
  <si>
    <r>
      <t xml:space="preserve">Table S2f. Compositions of all Parry Peninsula till clinopyroxene data (wt. %) from Darnley Bay Inc. (n = 523) </t>
    </r>
    <r>
      <rPr>
        <sz val="11"/>
        <rFont val="Arial"/>
        <family val="2"/>
      </rPr>
      <t>(Mg# = 100 x molar Mg/(Mg+Fe), Cr# = 100 x molar Cr/(Cr+Al))</t>
    </r>
  </si>
  <si>
    <r>
      <t xml:space="preserve">Table S2g. Compositions of all CVI till spinel data (wt. %) from DeBeers (n = 36) </t>
    </r>
    <r>
      <rPr>
        <sz val="11"/>
        <rFont val="Arial"/>
        <family val="2"/>
      </rPr>
      <t>(Mg# = 100 x molar Mg/(Mg+Fe), Cr# = 100 x molar Cr/(Cr+Al))</t>
    </r>
  </si>
  <si>
    <r>
      <t xml:space="preserve">Table S2h. Compositions of all Parry Peninsula till spinel data (wt. %) from Darnley Bay Inc.  (n = 744) </t>
    </r>
    <r>
      <rPr>
        <sz val="11"/>
        <rFont val="Arial"/>
        <family val="2"/>
      </rPr>
      <t>(Mg# = 100 x molar Mg/(Mg+Fe), Cr# = 100 x molar Cr/(Cr+Al))</t>
    </r>
  </si>
  <si>
    <t>The data with empty blank are below detection limit</t>
  </si>
  <si>
    <t>T canil (using Ni in olivine = 3000 ppm)*</t>
  </si>
  <si>
    <t>T canil (using Ni in olivine = 3446 ppm)**</t>
  </si>
  <si>
    <t>Note: Ni-in-garnet thermometer after Canil (1996). * use the average Ni concentration (∼3000 ppm) in olivine from garnet peridotites worldwide. ** use the average Ni concentration (3446) of the four garnet peridotites from the CVI suite</t>
  </si>
  <si>
    <t>Canil, D., 1996. An experimental calibration of the “nickel in garnet” geothermometer with applications – reply. Contrib. Mineral. Petrol. 124, 219–223</t>
  </si>
  <si>
    <t>Thin Section available?</t>
  </si>
  <si>
    <t>Yes</t>
  </si>
  <si>
    <t>Table S4. Petrology and major element compositions (oxide, wt. %; normalized to a total of 100%) of peridotites from Parry Peninsula and central Victoria</t>
  </si>
  <si>
    <t>No</t>
  </si>
  <si>
    <t>Petrology</t>
  </si>
  <si>
    <t>Highly serpentinized, abundant sulfides with variable sizes in the serpentine</t>
  </si>
  <si>
    <t>Moderately serpentinized, no sizable sulfides found on thin section</t>
  </si>
  <si>
    <t>No thin section available</t>
  </si>
  <si>
    <r>
      <t>Slightly serpentinized, a few tiny grains of sulfides (&lt;5</t>
    </r>
    <r>
      <rPr>
        <sz val="9"/>
        <rFont val="Times New Roman"/>
        <family val="1"/>
      </rPr>
      <t>µ</t>
    </r>
    <r>
      <rPr>
        <sz val="8.8000000000000007"/>
        <rFont val="Arial"/>
        <family val="2"/>
      </rPr>
      <t>m)</t>
    </r>
    <r>
      <rPr>
        <sz val="9"/>
        <rFont val="Arial"/>
        <family val="2"/>
      </rPr>
      <t xml:space="preserve"> found within minerals, no sulfides found in the serpentine veins</t>
    </r>
  </si>
  <si>
    <r>
      <t>2</t>
    </r>
    <r>
      <rPr>
        <sz val="10"/>
        <rFont val="Arial"/>
        <family val="2"/>
      </rPr>
      <t xml:space="preserve"> (SnO-26, -36)</t>
    </r>
  </si>
  <si>
    <t xml:space="preserve">Table S1a. Mineral major element compositions (oxide, wt. %) of Parry Peninsula peridotites </t>
  </si>
  <si>
    <r>
      <t xml:space="preserve">Table S2d. Compositions of all Parry Peninsula till garnet data (wt. %) from Darnley Bay Inc.  (n = 868) </t>
    </r>
    <r>
      <rPr>
        <sz val="11"/>
        <rFont val="Arial"/>
        <family val="2"/>
      </rPr>
      <t>(Mg# = 100 x molar Mg/(Mg+Fe), Cr# = 100 x molar Cr/(Cr+Al))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</si>
</sst>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"/>
    <numFmt numFmtId="166" formatCode="0.00000"/>
    <numFmt numFmtId="167" formatCode="0.0000"/>
    <numFmt numFmtId="168" formatCode="0.0%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9"/>
      <name val="Arial"/>
      <family val="2"/>
    </font>
    <font>
      <b/>
      <vertAlign val="subscript"/>
      <sz val="9"/>
      <name val="Arial"/>
      <family val="2"/>
    </font>
    <font>
      <vertAlign val="subscript"/>
      <sz val="9"/>
      <name val="Arial"/>
      <family val="2"/>
    </font>
    <font>
      <sz val="12"/>
      <color theme="1"/>
      <name val="Calibri"/>
      <family val="2"/>
      <charset val="128"/>
      <scheme val="minor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vertAlign val="superscript"/>
      <sz val="10"/>
      <name val="Arial"/>
      <family val="2"/>
    </font>
    <font>
      <vertAlign val="superscript"/>
      <sz val="11"/>
      <color theme="1"/>
      <name val="Arial"/>
      <family val="2"/>
    </font>
    <font>
      <vertAlign val="subscript"/>
      <sz val="10"/>
      <name val="Arial"/>
      <family val="2"/>
    </font>
    <font>
      <b/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9"/>
      <name val="Helvetica"/>
    </font>
    <font>
      <b/>
      <vertAlign val="superscript"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8"/>
      <name val="Arial"/>
      <family val="2"/>
    </font>
    <font>
      <b/>
      <vertAlign val="subscript"/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name val="Times New Roman"/>
      <family val="1"/>
    </font>
    <font>
      <sz val="9"/>
      <name val="Calibri"/>
      <family val="3"/>
      <charset val="134"/>
      <scheme val="minor"/>
    </font>
    <font>
      <b/>
      <vertAlign val="subscript"/>
      <sz val="10"/>
      <name val="Arial"/>
      <family val="2"/>
    </font>
    <font>
      <sz val="9"/>
      <name val="Times New Roman"/>
      <family val="1"/>
    </font>
    <font>
      <sz val="8.800000000000000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3" fillId="0" borderId="0"/>
    <xf numFmtId="0" fontId="1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>
      <alignment vertical="top"/>
      <protection locked="0"/>
    </xf>
  </cellStyleXfs>
  <cellXfs count="258">
    <xf numFmtId="0" fontId="0" fillId="0" borderId="0" xfId="0"/>
    <xf numFmtId="0" fontId="4" fillId="0" borderId="0" xfId="1" applyFont="1" applyBorder="1"/>
    <xf numFmtId="0" fontId="6" fillId="0" borderId="0" xfId="1" applyFont="1" applyFill="1" applyBorder="1"/>
    <xf numFmtId="0" fontId="7" fillId="0" borderId="0" xfId="1" applyFont="1" applyBorder="1"/>
    <xf numFmtId="2" fontId="7" fillId="0" borderId="0" xfId="1" applyNumberFormat="1" applyFont="1" applyFill="1" applyBorder="1" applyAlignment="1">
      <alignment horizontal="center"/>
    </xf>
    <xf numFmtId="2" fontId="7" fillId="0" borderId="0" xfId="1" applyNumberFormat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164" fontId="7" fillId="0" borderId="0" xfId="1" applyNumberFormat="1" applyFont="1" applyBorder="1" applyAlignment="1">
      <alignment horizontal="center"/>
    </xf>
    <xf numFmtId="0" fontId="8" fillId="0" borderId="0" xfId="0" applyFont="1"/>
    <xf numFmtId="0" fontId="7" fillId="0" borderId="0" xfId="1" applyFont="1" applyFill="1" applyBorder="1"/>
    <xf numFmtId="164" fontId="2" fillId="0" borderId="0" xfId="1" applyNumberFormat="1" applyFont="1" applyFill="1" applyBorder="1" applyAlignment="1">
      <alignment horizontal="center"/>
    </xf>
    <xf numFmtId="0" fontId="9" fillId="0" borderId="0" xfId="0" applyFont="1"/>
    <xf numFmtId="164" fontId="7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1" fontId="7" fillId="0" borderId="0" xfId="1" applyNumberFormat="1" applyFont="1" applyFill="1" applyBorder="1" applyAlignment="1">
      <alignment horizontal="center"/>
    </xf>
    <xf numFmtId="1" fontId="6" fillId="0" borderId="0" xfId="1" applyNumberFormat="1" applyFont="1" applyFill="1" applyBorder="1" applyAlignment="1">
      <alignment horizontal="left"/>
    </xf>
    <xf numFmtId="0" fontId="7" fillId="0" borderId="0" xfId="1" applyFont="1" applyFill="1" applyBorder="1" applyAlignment="1">
      <alignment horizontal="center"/>
    </xf>
    <xf numFmtId="0" fontId="4" fillId="0" borderId="1" xfId="1" applyFont="1" applyFill="1" applyBorder="1"/>
    <xf numFmtId="0" fontId="7" fillId="0" borderId="1" xfId="1" applyFont="1" applyBorder="1"/>
    <xf numFmtId="2" fontId="7" fillId="0" borderId="1" xfId="1" applyNumberFormat="1" applyFont="1" applyBorder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164" fontId="7" fillId="0" borderId="1" xfId="1" applyNumberFormat="1" applyFont="1" applyBorder="1" applyAlignment="1">
      <alignment horizontal="center"/>
    </xf>
    <xf numFmtId="0" fontId="7" fillId="0" borderId="1" xfId="1" applyFont="1" applyFill="1" applyBorder="1"/>
    <xf numFmtId="2" fontId="7" fillId="0" borderId="1" xfId="1" applyNumberFormat="1" applyFont="1" applyFill="1" applyBorder="1" applyAlignment="1">
      <alignment horizontal="center"/>
    </xf>
    <xf numFmtId="164" fontId="7" fillId="0" borderId="1" xfId="1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left"/>
    </xf>
    <xf numFmtId="0" fontId="6" fillId="0" borderId="1" xfId="1" applyFont="1" applyFill="1" applyBorder="1" applyAlignment="1">
      <alignment horizontal="left"/>
    </xf>
    <xf numFmtId="1" fontId="7" fillId="0" borderId="1" xfId="1" applyNumberFormat="1" applyFont="1" applyFill="1" applyBorder="1" applyAlignment="1">
      <alignment horizontal="center"/>
    </xf>
    <xf numFmtId="0" fontId="7" fillId="0" borderId="1" xfId="1" applyFont="1" applyFill="1" applyBorder="1" applyAlignment="1">
      <alignment horizontal="center"/>
    </xf>
    <xf numFmtId="0" fontId="8" fillId="0" borderId="1" xfId="0" applyFont="1" applyBorder="1"/>
    <xf numFmtId="0" fontId="8" fillId="0" borderId="0" xfId="0" applyFont="1" applyBorder="1"/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0" fontId="7" fillId="0" borderId="1" xfId="1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2" fontId="7" fillId="0" borderId="0" xfId="2" applyNumberFormat="1" applyFont="1" applyFill="1" applyAlignment="1">
      <alignment horizontal="center"/>
    </xf>
    <xf numFmtId="0" fontId="7" fillId="0" borderId="0" xfId="1" applyFont="1" applyFill="1"/>
    <xf numFmtId="2" fontId="7" fillId="0" borderId="0" xfId="1" applyNumberFormat="1" applyFont="1" applyFill="1" applyAlignment="1">
      <alignment horizontal="center"/>
    </xf>
    <xf numFmtId="165" fontId="7" fillId="0" borderId="0" xfId="1" applyNumberFormat="1" applyFont="1" applyFill="1" applyAlignment="1">
      <alignment horizontal="center"/>
    </xf>
    <xf numFmtId="166" fontId="7" fillId="0" borderId="0" xfId="2" applyNumberFormat="1" applyFont="1" applyFill="1" applyBorder="1" applyAlignment="1">
      <alignment horizontal="center"/>
    </xf>
    <xf numFmtId="2" fontId="7" fillId="0" borderId="0" xfId="2" applyNumberFormat="1" applyFont="1" applyFill="1" applyBorder="1" applyAlignment="1">
      <alignment horizontal="center"/>
    </xf>
    <xf numFmtId="0" fontId="8" fillId="0" borderId="0" xfId="0" applyFont="1" applyFill="1"/>
    <xf numFmtId="0" fontId="0" fillId="0" borderId="0" xfId="0" applyFill="1"/>
    <xf numFmtId="0" fontId="1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0" fillId="0" borderId="1" xfId="0" applyBorder="1"/>
    <xf numFmtId="0" fontId="6" fillId="0" borderId="1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/>
    </xf>
    <xf numFmtId="166" fontId="7" fillId="0" borderId="0" xfId="1" applyNumberFormat="1" applyFont="1" applyFill="1" applyAlignment="1">
      <alignment horizontal="center"/>
    </xf>
    <xf numFmtId="167" fontId="7" fillId="0" borderId="0" xfId="1" applyNumberFormat="1" applyFont="1" applyFill="1" applyAlignment="1">
      <alignment horizontal="center"/>
    </xf>
    <xf numFmtId="0" fontId="6" fillId="0" borderId="0" xfId="1" applyFont="1" applyFill="1"/>
    <xf numFmtId="165" fontId="7" fillId="0" borderId="0" xfId="1" applyNumberFormat="1" applyFont="1" applyFill="1" applyBorder="1" applyAlignment="1">
      <alignment horizontal="center"/>
    </xf>
    <xf numFmtId="165" fontId="7" fillId="0" borderId="0" xfId="1" applyNumberFormat="1" applyFont="1" applyFill="1"/>
    <xf numFmtId="0" fontId="17" fillId="0" borderId="1" xfId="1" applyFont="1" applyFill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164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1" fontId="2" fillId="0" borderId="0" xfId="1" applyNumberFormat="1" applyFont="1" applyAlignment="1">
      <alignment horizontal="center"/>
    </xf>
    <xf numFmtId="2" fontId="8" fillId="0" borderId="0" xfId="0" applyNumberFormat="1" applyFont="1" applyBorder="1" applyAlignment="1">
      <alignment horizontal="center"/>
    </xf>
    <xf numFmtId="164" fontId="2" fillId="0" borderId="1" xfId="1" applyNumberFormat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11" fontId="15" fillId="0" borderId="0" xfId="0" applyNumberFormat="1" applyFont="1" applyAlignment="1">
      <alignment horizontal="center"/>
    </xf>
    <xf numFmtId="0" fontId="15" fillId="0" borderId="1" xfId="0" applyFont="1" applyBorder="1"/>
    <xf numFmtId="2" fontId="5" fillId="0" borderId="0" xfId="0" applyNumberFormat="1" applyFont="1"/>
    <xf numFmtId="0" fontId="2" fillId="0" borderId="0" xfId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Border="1"/>
    <xf numFmtId="0" fontId="23" fillId="0" borderId="0" xfId="0" applyFont="1"/>
    <xf numFmtId="164" fontId="5" fillId="0" borderId="0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2" borderId="0" xfId="0" applyFont="1" applyFill="1"/>
    <xf numFmtId="0" fontId="2" fillId="0" borderId="0" xfId="0" applyFont="1"/>
    <xf numFmtId="2" fontId="2" fillId="0" borderId="0" xfId="0" applyNumberFormat="1" applyFont="1"/>
    <xf numFmtId="0" fontId="2" fillId="2" borderId="0" xfId="0" applyFont="1" applyFill="1"/>
    <xf numFmtId="0" fontId="17" fillId="2" borderId="0" xfId="0" applyFont="1" applyFill="1"/>
    <xf numFmtId="0" fontId="17" fillId="0" borderId="0" xfId="0" applyFont="1"/>
    <xf numFmtId="2" fontId="17" fillId="0" borderId="0" xfId="0" applyNumberFormat="1" applyFont="1"/>
    <xf numFmtId="0" fontId="24" fillId="0" borderId="1" xfId="1" applyFont="1" applyBorder="1"/>
    <xf numFmtId="0" fontId="2" fillId="0" borderId="1" xfId="1" applyFont="1" applyBorder="1" applyAlignment="1">
      <alignment vertical="center" wrapText="1"/>
    </xf>
    <xf numFmtId="0" fontId="8" fillId="0" borderId="2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17" fillId="0" borderId="1" xfId="0" applyFont="1" applyFill="1" applyBorder="1"/>
    <xf numFmtId="0" fontId="17" fillId="0" borderId="0" xfId="0" applyFont="1" applyFill="1"/>
    <xf numFmtId="2" fontId="17" fillId="0" borderId="0" xfId="0" applyNumberFormat="1" applyFont="1" applyFill="1"/>
    <xf numFmtId="0" fontId="7" fillId="0" borderId="0" xfId="0" applyFont="1" applyFill="1"/>
    <xf numFmtId="166" fontId="7" fillId="0" borderId="0" xfId="1" applyNumberFormat="1" applyFont="1" applyFill="1" applyBorder="1" applyAlignment="1">
      <alignment horizontal="center"/>
    </xf>
    <xf numFmtId="0" fontId="15" fillId="0" borderId="2" xfId="0" applyFont="1" applyBorder="1"/>
    <xf numFmtId="0" fontId="25" fillId="0" borderId="1" xfId="0" applyFont="1" applyBorder="1"/>
    <xf numFmtId="0" fontId="17" fillId="0" borderId="1" xfId="0" applyFont="1" applyBorder="1"/>
    <xf numFmtId="0" fontId="17" fillId="2" borderId="1" xfId="0" applyFont="1" applyFill="1" applyBorder="1"/>
    <xf numFmtId="0" fontId="25" fillId="0" borderId="2" xfId="0" applyFont="1" applyBorder="1"/>
    <xf numFmtId="0" fontId="17" fillId="0" borderId="2" xfId="0" applyFont="1" applyBorder="1"/>
    <xf numFmtId="0" fontId="17" fillId="2" borderId="2" xfId="0" applyFont="1" applyFill="1" applyBorder="1"/>
    <xf numFmtId="0" fontId="2" fillId="0" borderId="1" xfId="0" applyFont="1" applyBorder="1"/>
    <xf numFmtId="2" fontId="2" fillId="0" borderId="1" xfId="0" applyNumberFormat="1" applyFont="1" applyBorder="1"/>
    <xf numFmtId="0" fontId="5" fillId="2" borderId="1" xfId="0" applyFont="1" applyFill="1" applyBorder="1"/>
    <xf numFmtId="0" fontId="21" fillId="0" borderId="2" xfId="0" applyFont="1" applyBorder="1"/>
    <xf numFmtId="0" fontId="5" fillId="2" borderId="2" xfId="0" applyFont="1" applyFill="1" applyBorder="1"/>
    <xf numFmtId="0" fontId="5" fillId="0" borderId="0" xfId="0" applyFont="1" applyFill="1"/>
    <xf numFmtId="2" fontId="5" fillId="0" borderId="1" xfId="0" applyNumberFormat="1" applyFont="1" applyBorder="1"/>
    <xf numFmtId="0" fontId="15" fillId="0" borderId="2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27" fillId="0" borderId="0" xfId="0" applyFont="1" applyFill="1"/>
    <xf numFmtId="1" fontId="27" fillId="0" borderId="0" xfId="0" applyNumberFormat="1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right"/>
    </xf>
    <xf numFmtId="0" fontId="27" fillId="0" borderId="1" xfId="0" applyFont="1" applyFill="1" applyBorder="1"/>
    <xf numFmtId="0" fontId="27" fillId="0" borderId="1" xfId="0" applyFont="1" applyFill="1" applyBorder="1" applyAlignment="1">
      <alignment horizontal="right"/>
    </xf>
    <xf numFmtId="0" fontId="27" fillId="0" borderId="1" xfId="0" applyFont="1" applyFill="1" applyBorder="1" applyAlignment="1">
      <alignment horizontal="center"/>
    </xf>
    <xf numFmtId="9" fontId="7" fillId="0" borderId="0" xfId="6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9" fontId="7" fillId="0" borderId="1" xfId="6" applyFont="1" applyFill="1" applyBorder="1" applyAlignment="1">
      <alignment horizontal="center"/>
    </xf>
    <xf numFmtId="168" fontId="7" fillId="0" borderId="0" xfId="6" applyNumberFormat="1" applyFont="1" applyFill="1" applyBorder="1" applyAlignment="1">
      <alignment horizontal="center"/>
    </xf>
    <xf numFmtId="168" fontId="7" fillId="0" borderId="1" xfId="6" applyNumberFormat="1" applyFont="1" applyFill="1" applyBorder="1" applyAlignment="1">
      <alignment horizontal="center"/>
    </xf>
    <xf numFmtId="168" fontId="7" fillId="0" borderId="1" xfId="1" applyNumberFormat="1" applyFont="1" applyFill="1" applyBorder="1" applyAlignment="1">
      <alignment horizontal="center"/>
    </xf>
    <xf numFmtId="168" fontId="28" fillId="0" borderId="1" xfId="6" applyNumberFormat="1" applyFont="1" applyBorder="1" applyAlignment="1">
      <alignment horizontal="center"/>
    </xf>
    <xf numFmtId="2" fontId="27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/>
    </xf>
    <xf numFmtId="0" fontId="27" fillId="0" borderId="0" xfId="0" applyFont="1" applyFill="1" applyBorder="1"/>
    <xf numFmtId="0" fontId="27" fillId="0" borderId="0" xfId="0" applyFont="1" applyBorder="1"/>
    <xf numFmtId="2" fontId="27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0" fillId="0" borderId="0" xfId="2" applyFont="1" applyFill="1" applyBorder="1" applyAlignment="1">
      <alignment horizontal="center"/>
    </xf>
    <xf numFmtId="2" fontId="17" fillId="0" borderId="0" xfId="0" applyNumberFormat="1" applyFont="1" applyAlignment="1">
      <alignment horizontal="center"/>
    </xf>
    <xf numFmtId="165" fontId="17" fillId="0" borderId="0" xfId="0" applyNumberFormat="1" applyFont="1" applyFill="1" applyAlignment="1">
      <alignment horizontal="center"/>
    </xf>
    <xf numFmtId="166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67" fontId="17" fillId="0" borderId="0" xfId="0" applyNumberFormat="1" applyFont="1" applyFill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167" fontId="17" fillId="0" borderId="1" xfId="0" applyNumberFormat="1" applyFont="1" applyFill="1" applyBorder="1" applyAlignment="1">
      <alignment horizontal="center"/>
    </xf>
    <xf numFmtId="2" fontId="27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Alignment="1">
      <alignment horizontal="center"/>
    </xf>
    <xf numFmtId="165" fontId="27" fillId="0" borderId="0" xfId="0" applyNumberFormat="1" applyFont="1" applyBorder="1" applyAlignment="1">
      <alignment horizontal="center"/>
    </xf>
    <xf numFmtId="165" fontId="27" fillId="0" borderId="0" xfId="0" applyNumberFormat="1" applyFont="1" applyFill="1" applyBorder="1" applyAlignment="1">
      <alignment horizontal="right"/>
    </xf>
    <xf numFmtId="167" fontId="27" fillId="0" borderId="0" xfId="0" applyNumberFormat="1" applyFont="1" applyFill="1" applyBorder="1" applyAlignment="1">
      <alignment horizontal="right"/>
    </xf>
    <xf numFmtId="2" fontId="27" fillId="0" borderId="1" xfId="0" applyNumberFormat="1" applyFont="1" applyBorder="1" applyAlignment="1">
      <alignment horizontal="center"/>
    </xf>
    <xf numFmtId="165" fontId="27" fillId="0" borderId="1" xfId="0" applyNumberFormat="1" applyFont="1" applyBorder="1" applyAlignment="1">
      <alignment horizontal="center"/>
    </xf>
    <xf numFmtId="1" fontId="27" fillId="0" borderId="1" xfId="0" applyNumberFormat="1" applyFont="1" applyFill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165" fontId="17" fillId="0" borderId="1" xfId="0" applyNumberFormat="1" applyFont="1" applyFill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7" fillId="0" borderId="1" xfId="1" applyFont="1" applyBorder="1" applyAlignment="1">
      <alignment horizontal="center"/>
    </xf>
    <xf numFmtId="0" fontId="31" fillId="0" borderId="1" xfId="7" applyBorder="1"/>
    <xf numFmtId="0" fontId="33" fillId="0" borderId="0" xfId="0" applyFont="1"/>
    <xf numFmtId="0" fontId="34" fillId="0" borderId="4" xfId="0" applyFont="1" applyFill="1" applyBorder="1" applyAlignment="1" applyProtection="1">
      <alignment vertical="center" wrapText="1"/>
    </xf>
    <xf numFmtId="0" fontId="2" fillId="0" borderId="1" xfId="7" applyFont="1" applyBorder="1"/>
    <xf numFmtId="0" fontId="2" fillId="0" borderId="0" xfId="7" applyFont="1"/>
    <xf numFmtId="0" fontId="35" fillId="0" borderId="0" xfId="7" applyFont="1"/>
    <xf numFmtId="1" fontId="35" fillId="0" borderId="0" xfId="7" applyNumberFormat="1" applyFont="1"/>
    <xf numFmtId="0" fontId="35" fillId="0" borderId="0" xfId="7" applyFont="1" applyFill="1" applyBorder="1"/>
    <xf numFmtId="0" fontId="31" fillId="0" borderId="0" xfId="7" applyBorder="1"/>
    <xf numFmtId="0" fontId="35" fillId="0" borderId="0" xfId="7" applyFont="1" applyBorder="1"/>
    <xf numFmtId="0" fontId="35" fillId="0" borderId="0" xfId="7" applyFont="1" applyBorder="1" applyAlignment="1">
      <alignment horizontal="center"/>
    </xf>
    <xf numFmtId="0" fontId="35" fillId="0" borderId="0" xfId="7" applyFont="1" applyFill="1" applyBorder="1" applyAlignment="1">
      <alignment horizontal="center"/>
    </xf>
    <xf numFmtId="0" fontId="35" fillId="0" borderId="0" xfId="7" applyFont="1" applyAlignment="1">
      <alignment horizontal="center"/>
    </xf>
    <xf numFmtId="164" fontId="35" fillId="0" borderId="0" xfId="7" applyNumberFormat="1" applyFont="1" applyAlignment="1">
      <alignment horizontal="center"/>
    </xf>
    <xf numFmtId="0" fontId="36" fillId="0" borderId="1" xfId="7" applyFont="1" applyBorder="1"/>
    <xf numFmtId="0" fontId="35" fillId="0" borderId="2" xfId="7" applyFont="1" applyBorder="1"/>
    <xf numFmtId="0" fontId="35" fillId="0" borderId="2" xfId="7" applyFont="1" applyBorder="1" applyAlignment="1">
      <alignment horizontal="center"/>
    </xf>
    <xf numFmtId="0" fontId="37" fillId="0" borderId="2" xfId="7" applyFont="1" applyBorder="1"/>
    <xf numFmtId="0" fontId="37" fillId="0" borderId="2" xfId="7" applyFont="1" applyBorder="1" applyAlignment="1">
      <alignment horizontal="center"/>
    </xf>
    <xf numFmtId="0" fontId="2" fillId="0" borderId="0" xfId="1"/>
    <xf numFmtId="0" fontId="35" fillId="0" borderId="0" xfId="1" applyFont="1"/>
    <xf numFmtId="0" fontId="35" fillId="0" borderId="0" xfId="1" applyFont="1" applyAlignment="1">
      <alignment horizontal="center"/>
    </xf>
    <xf numFmtId="164" fontId="35" fillId="0" borderId="0" xfId="1" applyNumberFormat="1" applyFont="1" applyAlignment="1">
      <alignment horizontal="center"/>
    </xf>
    <xf numFmtId="0" fontId="40" fillId="0" borderId="0" xfId="8" applyFont="1" applyAlignment="1" applyProtection="1">
      <alignment horizontal="center"/>
    </xf>
    <xf numFmtId="0" fontId="37" fillId="0" borderId="0" xfId="1" applyFont="1"/>
    <xf numFmtId="0" fontId="37" fillId="0" borderId="0" xfId="1" applyFont="1" applyAlignment="1">
      <alignment horizontal="center"/>
    </xf>
    <xf numFmtId="0" fontId="34" fillId="0" borderId="5" xfId="0" applyFont="1" applyFill="1" applyBorder="1" applyAlignment="1" applyProtection="1">
      <alignment vertical="center" wrapText="1"/>
    </xf>
    <xf numFmtId="0" fontId="33" fillId="0" borderId="0" xfId="0" applyFont="1" applyFill="1" applyBorder="1"/>
    <xf numFmtId="0" fontId="32" fillId="0" borderId="2" xfId="0" applyFont="1" applyFill="1" applyBorder="1" applyAlignment="1" applyProtection="1">
      <alignment horizontal="center" vertical="center"/>
    </xf>
    <xf numFmtId="2" fontId="32" fillId="0" borderId="2" xfId="0" applyNumberFormat="1" applyFont="1" applyFill="1" applyBorder="1" applyAlignment="1" applyProtection="1">
      <alignment horizontal="center" vertical="center"/>
    </xf>
    <xf numFmtId="0" fontId="32" fillId="0" borderId="2" xfId="0" applyFont="1" applyFill="1" applyBorder="1" applyAlignment="1" applyProtection="1">
      <alignment horizontal="left" vertical="center"/>
    </xf>
    <xf numFmtId="0" fontId="34" fillId="0" borderId="4" xfId="0" applyFont="1" applyFill="1" applyBorder="1" applyAlignment="1" applyProtection="1">
      <alignment horizontal="center" vertical="center" wrapText="1"/>
    </xf>
    <xf numFmtId="2" fontId="34" fillId="0" borderId="4" xfId="0" applyNumberFormat="1" applyFont="1" applyFill="1" applyBorder="1" applyAlignment="1" applyProtection="1">
      <alignment horizontal="center" vertical="center" wrapText="1"/>
    </xf>
    <xf numFmtId="0" fontId="34" fillId="0" borderId="5" xfId="0" applyFont="1" applyFill="1" applyBorder="1" applyAlignment="1" applyProtection="1">
      <alignment horizontal="center" vertical="center" wrapText="1"/>
    </xf>
    <xf numFmtId="2" fontId="34" fillId="0" borderId="5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Alignment="1">
      <alignment horizontal="center"/>
    </xf>
    <xf numFmtId="0" fontId="2" fillId="0" borderId="1" xfId="1" applyBorder="1"/>
    <xf numFmtId="0" fontId="37" fillId="0" borderId="1" xfId="1" applyFont="1" applyBorder="1" applyAlignment="1">
      <alignment horizontal="center"/>
    </xf>
    <xf numFmtId="0" fontId="4" fillId="0" borderId="0" xfId="0" applyFont="1" applyFill="1" applyBorder="1"/>
    <xf numFmtId="0" fontId="0" fillId="0" borderId="6" xfId="0" applyBorder="1"/>
    <xf numFmtId="1" fontId="15" fillId="0" borderId="0" xfId="0" applyNumberFormat="1" applyFont="1" applyAlignment="1">
      <alignment horizontal="center"/>
    </xf>
    <xf numFmtId="1" fontId="15" fillId="0" borderId="1" xfId="0" applyNumberFormat="1" applyFont="1" applyBorder="1" applyAlignment="1">
      <alignment horizontal="center"/>
    </xf>
    <xf numFmtId="2" fontId="15" fillId="0" borderId="0" xfId="0" applyNumberFormat="1" applyFont="1"/>
    <xf numFmtId="165" fontId="15" fillId="0" borderId="0" xfId="0" applyNumberFormat="1" applyFont="1"/>
    <xf numFmtId="0" fontId="34" fillId="0" borderId="7" xfId="0" applyFont="1" applyFill="1" applyBorder="1" applyAlignment="1" applyProtection="1">
      <alignment vertical="center" wrapText="1"/>
    </xf>
    <xf numFmtId="0" fontId="34" fillId="0" borderId="7" xfId="0" applyFont="1" applyFill="1" applyBorder="1" applyAlignment="1" applyProtection="1">
      <alignment horizontal="center" vertical="center" wrapText="1"/>
    </xf>
    <xf numFmtId="2" fontId="34" fillId="0" borderId="7" xfId="0" applyNumberFormat="1" applyFont="1" applyFill="1" applyBorder="1" applyAlignment="1" applyProtection="1">
      <alignment horizontal="center" vertical="center" wrapText="1"/>
    </xf>
    <xf numFmtId="0" fontId="33" fillId="0" borderId="1" xfId="0" applyFont="1" applyBorder="1" applyAlignment="1">
      <alignment horizontal="center"/>
    </xf>
    <xf numFmtId="164" fontId="35" fillId="0" borderId="1" xfId="7" applyNumberFormat="1" applyFont="1" applyBorder="1" applyAlignment="1">
      <alignment horizontal="center"/>
    </xf>
    <xf numFmtId="0" fontId="33" fillId="0" borderId="1" xfId="0" applyFont="1" applyBorder="1"/>
    <xf numFmtId="0" fontId="33" fillId="0" borderId="2" xfId="0" applyFont="1" applyFill="1" applyBorder="1" applyAlignment="1">
      <alignment horizontal="center"/>
    </xf>
    <xf numFmtId="166" fontId="27" fillId="0" borderId="0" xfId="0" applyNumberFormat="1" applyFont="1" applyFill="1" applyAlignment="1">
      <alignment horizontal="center"/>
    </xf>
    <xf numFmtId="166" fontId="27" fillId="0" borderId="0" xfId="0" applyNumberFormat="1" applyFont="1" applyBorder="1" applyAlignment="1">
      <alignment horizontal="center"/>
    </xf>
    <xf numFmtId="0" fontId="6" fillId="0" borderId="0" xfId="1" applyFont="1" applyFill="1" applyBorder="1" applyAlignment="1">
      <alignment horizontal="center" vertical="center"/>
    </xf>
    <xf numFmtId="164" fontId="0" fillId="0" borderId="0" xfId="0" applyNumberFormat="1"/>
    <xf numFmtId="1" fontId="8" fillId="0" borderId="0" xfId="0" applyNumberFormat="1" applyFont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0" fontId="0" fillId="0" borderId="0" xfId="0" applyFill="1" applyBorder="1"/>
    <xf numFmtId="0" fontId="2" fillId="0" borderId="0" xfId="7" applyFont="1" applyAlignment="1">
      <alignment horizontal="center" vertical="center"/>
    </xf>
    <xf numFmtId="0" fontId="31" fillId="0" borderId="0" xfId="7" applyAlignment="1">
      <alignment horizontal="center" vertical="center"/>
    </xf>
    <xf numFmtId="0" fontId="2" fillId="0" borderId="0" xfId="7" applyFont="1" applyAlignment="1">
      <alignment vertical="center"/>
    </xf>
    <xf numFmtId="0" fontId="2" fillId="0" borderId="0" xfId="7" applyFont="1" applyAlignment="1">
      <alignment horizontal="center" vertical="center" wrapText="1"/>
    </xf>
    <xf numFmtId="0" fontId="31" fillId="0" borderId="1" xfId="7" applyBorder="1" applyAlignment="1">
      <alignment horizontal="center"/>
    </xf>
    <xf numFmtId="0" fontId="2" fillId="0" borderId="1" xfId="7" applyFont="1" applyBorder="1" applyAlignment="1">
      <alignment horizontal="center" vertical="center"/>
    </xf>
    <xf numFmtId="0" fontId="31" fillId="0" borderId="1" xfId="7" applyBorder="1" applyAlignment="1">
      <alignment horizontal="center" vertical="center"/>
    </xf>
    <xf numFmtId="0" fontId="2" fillId="0" borderId="1" xfId="7" applyFont="1" applyBorder="1" applyAlignment="1">
      <alignment vertical="center"/>
    </xf>
    <xf numFmtId="0" fontId="24" fillId="0" borderId="1" xfId="7" applyFont="1" applyBorder="1" applyAlignment="1">
      <alignment horizontal="left"/>
    </xf>
    <xf numFmtId="0" fontId="4" fillId="0" borderId="2" xfId="7" applyFont="1" applyBorder="1" applyAlignment="1">
      <alignment horizontal="center" vertical="center"/>
    </xf>
    <xf numFmtId="2" fontId="31" fillId="0" borderId="0" xfId="7" applyNumberFormat="1" applyAlignment="1">
      <alignment horizontal="center" vertical="center"/>
    </xf>
    <xf numFmtId="9" fontId="8" fillId="0" borderId="0" xfId="6" applyFont="1" applyBorder="1" applyAlignment="1">
      <alignment horizontal="center"/>
    </xf>
    <xf numFmtId="9" fontId="8" fillId="0" borderId="0" xfId="6" applyFont="1" applyAlignment="1">
      <alignment horizontal="center"/>
    </xf>
    <xf numFmtId="9" fontId="8" fillId="0" borderId="1" xfId="6" applyFont="1" applyBorder="1" applyAlignment="1">
      <alignment horizontal="center"/>
    </xf>
    <xf numFmtId="0" fontId="15" fillId="0" borderId="0" xfId="0" applyFont="1" applyAlignment="1">
      <alignment vertical="top"/>
    </xf>
    <xf numFmtId="0" fontId="4" fillId="0" borderId="0" xfId="1" applyFont="1" applyFill="1" applyBorder="1" applyAlignment="1">
      <alignment horizontal="left"/>
    </xf>
    <xf numFmtId="0" fontId="2" fillId="0" borderId="3" xfId="0" applyFont="1" applyFill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21" fillId="0" borderId="1" xfId="0" applyFont="1" applyBorder="1" applyAlignment="1">
      <alignment wrapText="1"/>
    </xf>
    <xf numFmtId="0" fontId="26" fillId="0" borderId="1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0" fillId="0" borderId="3" xfId="0" applyBorder="1" applyAlignment="1">
      <alignment wrapText="1"/>
    </xf>
    <xf numFmtId="0" fontId="15" fillId="0" borderId="3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0" xfId="0" applyAlignment="1">
      <alignment vertical="top"/>
    </xf>
    <xf numFmtId="0" fontId="17" fillId="0" borderId="3" xfId="0" applyFont="1" applyBorder="1" applyAlignment="1">
      <alignment wrapText="1"/>
    </xf>
    <xf numFmtId="0" fontId="23" fillId="0" borderId="1" xfId="0" applyFont="1" applyBorder="1" applyAlignment="1">
      <alignment wrapText="1"/>
    </xf>
    <xf numFmtId="0" fontId="22" fillId="0" borderId="1" xfId="0" applyFont="1" applyBorder="1" applyAlignment="1">
      <alignment wrapText="1"/>
    </xf>
    <xf numFmtId="0" fontId="23" fillId="0" borderId="0" xfId="0" applyFont="1" applyAlignment="1">
      <alignment horizontal="center"/>
    </xf>
  </cellXfs>
  <cellStyles count="9">
    <cellStyle name="Hyperlink" xfId="8" builtinId="8"/>
    <cellStyle name="Normal" xfId="0" builtinId="0"/>
    <cellStyle name="Normal 10" xfId="4"/>
    <cellStyle name="Normal 3 3" xfId="5"/>
    <cellStyle name="Normal 8" xfId="3"/>
    <cellStyle name="Normal_China Set#3" xfId="2"/>
    <cellStyle name="Percent" xfId="6" builtinId="5"/>
    <cellStyle name="常规 2" xfId="1"/>
    <cellStyle name="常规 3" xfId="7"/>
  </cellStyles>
  <dxfs count="0"/>
  <tableStyles count="0" defaultTableStyle="TableStyleMedium2" defaultPivotStyle="PivotStyleLight16"/>
  <colors>
    <mruColors>
      <color rgb="FFFF33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428207921577581"/>
          <c:y val="9.7738715356254655E-2"/>
          <c:w val="0.63203478560750648"/>
          <c:h val="0.7214336317806073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[1]PlotDat14!$G$1:$G$2</c:f>
              <c:numCache>
                <c:formatCode>General</c:formatCode>
                <c:ptCount val="2"/>
                <c:pt idx="0">
                  <c:v>0</c:v>
                </c:pt>
                <c:pt idx="1">
                  <c:v>2.9984999999999999</c:v>
                </c:pt>
              </c:numCache>
            </c:numRef>
          </c:xVal>
          <c:yVal>
            <c:numRef>
              <c:f>[1]PlotDat14!$H$1:$H$2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89-491E-BB30-76FD44E11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543936"/>
        <c:axId val="391124864"/>
      </c:scatterChart>
      <c:scatterChart>
        <c:scatterStyle val="lineMarker"/>
        <c:varyColors val="0"/>
        <c:ser>
          <c:idx val="1"/>
          <c:order val="1"/>
          <c:spPr>
            <a:ln w="317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[1]PlotDat14!$C$1:$C$2000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1.5E-3</c:v>
                </c:pt>
                <c:pt idx="2">
                  <c:v>3.0000000000000001E-3</c:v>
                </c:pt>
                <c:pt idx="3">
                  <c:v>4.5000000000000005E-3</c:v>
                </c:pt>
                <c:pt idx="4">
                  <c:v>6.0000000000000001E-3</c:v>
                </c:pt>
                <c:pt idx="5">
                  <c:v>7.4999999999999997E-3</c:v>
                </c:pt>
                <c:pt idx="6">
                  <c:v>9.0000000000000011E-3</c:v>
                </c:pt>
                <c:pt idx="7">
                  <c:v>1.0500000000000001E-2</c:v>
                </c:pt>
                <c:pt idx="8">
                  <c:v>1.2E-2</c:v>
                </c:pt>
                <c:pt idx="9">
                  <c:v>1.35E-2</c:v>
                </c:pt>
                <c:pt idx="10">
                  <c:v>1.4999999999999999E-2</c:v>
                </c:pt>
                <c:pt idx="11">
                  <c:v>1.6500000000000001E-2</c:v>
                </c:pt>
                <c:pt idx="12">
                  <c:v>1.8000000000000002E-2</c:v>
                </c:pt>
                <c:pt idx="13">
                  <c:v>1.95E-2</c:v>
                </c:pt>
                <c:pt idx="14">
                  <c:v>2.1000000000000001E-2</c:v>
                </c:pt>
                <c:pt idx="15">
                  <c:v>2.2499999999999999E-2</c:v>
                </c:pt>
                <c:pt idx="16">
                  <c:v>2.4E-2</c:v>
                </c:pt>
                <c:pt idx="17">
                  <c:v>2.5500000000000002E-2</c:v>
                </c:pt>
                <c:pt idx="18">
                  <c:v>2.7E-2</c:v>
                </c:pt>
                <c:pt idx="19">
                  <c:v>2.8500000000000001E-2</c:v>
                </c:pt>
                <c:pt idx="20">
                  <c:v>0.03</c:v>
                </c:pt>
                <c:pt idx="21">
                  <c:v>3.15E-2</c:v>
                </c:pt>
                <c:pt idx="22">
                  <c:v>3.3000000000000002E-2</c:v>
                </c:pt>
                <c:pt idx="23">
                  <c:v>3.4500000000000003E-2</c:v>
                </c:pt>
                <c:pt idx="24">
                  <c:v>3.6000000000000004E-2</c:v>
                </c:pt>
                <c:pt idx="25">
                  <c:v>3.7499999999999999E-2</c:v>
                </c:pt>
                <c:pt idx="26">
                  <c:v>3.9E-2</c:v>
                </c:pt>
                <c:pt idx="27">
                  <c:v>4.0500000000000001E-2</c:v>
                </c:pt>
                <c:pt idx="28">
                  <c:v>4.2000000000000003E-2</c:v>
                </c:pt>
                <c:pt idx="29">
                  <c:v>4.3500000000000004E-2</c:v>
                </c:pt>
                <c:pt idx="30">
                  <c:v>4.4999999999999998E-2</c:v>
                </c:pt>
                <c:pt idx="31">
                  <c:v>4.65E-2</c:v>
                </c:pt>
                <c:pt idx="32">
                  <c:v>4.8000000000000001E-2</c:v>
                </c:pt>
                <c:pt idx="33">
                  <c:v>4.9500000000000002E-2</c:v>
                </c:pt>
                <c:pt idx="34">
                  <c:v>5.1000000000000004E-2</c:v>
                </c:pt>
                <c:pt idx="35">
                  <c:v>5.2499999999999998E-2</c:v>
                </c:pt>
                <c:pt idx="36">
                  <c:v>5.3999999999999999E-2</c:v>
                </c:pt>
                <c:pt idx="37">
                  <c:v>5.5500000000000001E-2</c:v>
                </c:pt>
                <c:pt idx="38">
                  <c:v>5.7000000000000002E-2</c:v>
                </c:pt>
                <c:pt idx="39">
                  <c:v>5.8500000000000003E-2</c:v>
                </c:pt>
                <c:pt idx="40">
                  <c:v>0.06</c:v>
                </c:pt>
                <c:pt idx="41">
                  <c:v>6.1499999999999999E-2</c:v>
                </c:pt>
                <c:pt idx="42">
                  <c:v>6.3E-2</c:v>
                </c:pt>
                <c:pt idx="43">
                  <c:v>6.4500000000000002E-2</c:v>
                </c:pt>
                <c:pt idx="44">
                  <c:v>6.6000000000000003E-2</c:v>
                </c:pt>
                <c:pt idx="45">
                  <c:v>6.7500000000000004E-2</c:v>
                </c:pt>
                <c:pt idx="46">
                  <c:v>6.9000000000000006E-2</c:v>
                </c:pt>
                <c:pt idx="47">
                  <c:v>7.0500000000000007E-2</c:v>
                </c:pt>
                <c:pt idx="48">
                  <c:v>7.2000000000000008E-2</c:v>
                </c:pt>
                <c:pt idx="49">
                  <c:v>7.3499999999999996E-2</c:v>
                </c:pt>
                <c:pt idx="50">
                  <c:v>7.4999999999999997E-2</c:v>
                </c:pt>
                <c:pt idx="51">
                  <c:v>7.6499999999999999E-2</c:v>
                </c:pt>
                <c:pt idx="52">
                  <c:v>7.8E-2</c:v>
                </c:pt>
                <c:pt idx="53">
                  <c:v>7.9500000000000001E-2</c:v>
                </c:pt>
                <c:pt idx="54">
                  <c:v>8.1000000000000003E-2</c:v>
                </c:pt>
                <c:pt idx="55">
                  <c:v>8.2500000000000004E-2</c:v>
                </c:pt>
                <c:pt idx="56">
                  <c:v>8.4000000000000005E-2</c:v>
                </c:pt>
                <c:pt idx="57">
                  <c:v>8.5500000000000007E-2</c:v>
                </c:pt>
                <c:pt idx="58">
                  <c:v>8.7000000000000008E-2</c:v>
                </c:pt>
                <c:pt idx="59">
                  <c:v>8.8499999999999995E-2</c:v>
                </c:pt>
                <c:pt idx="60">
                  <c:v>0.09</c:v>
                </c:pt>
                <c:pt idx="61">
                  <c:v>9.1499999999999998E-2</c:v>
                </c:pt>
                <c:pt idx="62">
                  <c:v>9.2999999999999999E-2</c:v>
                </c:pt>
                <c:pt idx="63">
                  <c:v>9.4500000000000001E-2</c:v>
                </c:pt>
                <c:pt idx="64">
                  <c:v>9.6000000000000002E-2</c:v>
                </c:pt>
                <c:pt idx="65">
                  <c:v>9.7500000000000003E-2</c:v>
                </c:pt>
                <c:pt idx="66">
                  <c:v>9.9000000000000005E-2</c:v>
                </c:pt>
                <c:pt idx="67">
                  <c:v>0.10050000000000001</c:v>
                </c:pt>
                <c:pt idx="68">
                  <c:v>0.10200000000000001</c:v>
                </c:pt>
                <c:pt idx="69">
                  <c:v>0.10350000000000001</c:v>
                </c:pt>
                <c:pt idx="70">
                  <c:v>0.105</c:v>
                </c:pt>
                <c:pt idx="71">
                  <c:v>0.1065</c:v>
                </c:pt>
                <c:pt idx="72">
                  <c:v>0.108</c:v>
                </c:pt>
                <c:pt idx="73">
                  <c:v>0.1095</c:v>
                </c:pt>
                <c:pt idx="74">
                  <c:v>0.111</c:v>
                </c:pt>
                <c:pt idx="75">
                  <c:v>0.1125</c:v>
                </c:pt>
                <c:pt idx="76">
                  <c:v>0.114</c:v>
                </c:pt>
                <c:pt idx="77">
                  <c:v>0.11550000000000001</c:v>
                </c:pt>
                <c:pt idx="78">
                  <c:v>0.11700000000000001</c:v>
                </c:pt>
                <c:pt idx="79">
                  <c:v>0.11850000000000001</c:v>
                </c:pt>
                <c:pt idx="80">
                  <c:v>0.12</c:v>
                </c:pt>
                <c:pt idx="81">
                  <c:v>0.1215</c:v>
                </c:pt>
                <c:pt idx="82">
                  <c:v>0.123</c:v>
                </c:pt>
                <c:pt idx="83">
                  <c:v>0.1245</c:v>
                </c:pt>
                <c:pt idx="84">
                  <c:v>0.126</c:v>
                </c:pt>
                <c:pt idx="85">
                  <c:v>0.1275</c:v>
                </c:pt>
                <c:pt idx="86">
                  <c:v>0.129</c:v>
                </c:pt>
                <c:pt idx="87">
                  <c:v>0.1305</c:v>
                </c:pt>
                <c:pt idx="88">
                  <c:v>0.13200000000000001</c:v>
                </c:pt>
                <c:pt idx="89">
                  <c:v>0.13350000000000001</c:v>
                </c:pt>
                <c:pt idx="90">
                  <c:v>0.13500000000000001</c:v>
                </c:pt>
                <c:pt idx="91">
                  <c:v>0.13650000000000001</c:v>
                </c:pt>
                <c:pt idx="92">
                  <c:v>0.13800000000000001</c:v>
                </c:pt>
                <c:pt idx="93">
                  <c:v>0.13950000000000001</c:v>
                </c:pt>
                <c:pt idx="94">
                  <c:v>0.14100000000000001</c:v>
                </c:pt>
                <c:pt idx="95">
                  <c:v>0.14250000000000002</c:v>
                </c:pt>
                <c:pt idx="96">
                  <c:v>0.14400000000000002</c:v>
                </c:pt>
                <c:pt idx="97">
                  <c:v>0.14549999999999999</c:v>
                </c:pt>
                <c:pt idx="98">
                  <c:v>0.14699999999999999</c:v>
                </c:pt>
                <c:pt idx="99">
                  <c:v>0.14849999999999999</c:v>
                </c:pt>
                <c:pt idx="100">
                  <c:v>0.15</c:v>
                </c:pt>
                <c:pt idx="101">
                  <c:v>0.1515</c:v>
                </c:pt>
                <c:pt idx="102">
                  <c:v>0.153</c:v>
                </c:pt>
                <c:pt idx="103">
                  <c:v>0.1545</c:v>
                </c:pt>
                <c:pt idx="104">
                  <c:v>0.156</c:v>
                </c:pt>
                <c:pt idx="105">
                  <c:v>0.1575</c:v>
                </c:pt>
                <c:pt idx="106">
                  <c:v>0.159</c:v>
                </c:pt>
                <c:pt idx="107">
                  <c:v>0.1605</c:v>
                </c:pt>
                <c:pt idx="108">
                  <c:v>0.16200000000000001</c:v>
                </c:pt>
                <c:pt idx="109">
                  <c:v>0.16350000000000001</c:v>
                </c:pt>
                <c:pt idx="110">
                  <c:v>0.16500000000000001</c:v>
                </c:pt>
                <c:pt idx="111">
                  <c:v>0.16650000000000001</c:v>
                </c:pt>
                <c:pt idx="112">
                  <c:v>0.16800000000000001</c:v>
                </c:pt>
                <c:pt idx="113">
                  <c:v>0.16950000000000001</c:v>
                </c:pt>
                <c:pt idx="114">
                  <c:v>0.17100000000000001</c:v>
                </c:pt>
                <c:pt idx="115">
                  <c:v>0.17250000000000001</c:v>
                </c:pt>
                <c:pt idx="116">
                  <c:v>0.17400000000000002</c:v>
                </c:pt>
                <c:pt idx="117">
                  <c:v>0.17550000000000002</c:v>
                </c:pt>
                <c:pt idx="118">
                  <c:v>0.17699999999999999</c:v>
                </c:pt>
                <c:pt idx="119">
                  <c:v>0.17849999999999999</c:v>
                </c:pt>
                <c:pt idx="120">
                  <c:v>0.18</c:v>
                </c:pt>
                <c:pt idx="121">
                  <c:v>0.18149999999999999</c:v>
                </c:pt>
                <c:pt idx="122">
                  <c:v>0.183</c:v>
                </c:pt>
                <c:pt idx="123">
                  <c:v>0.1845</c:v>
                </c:pt>
                <c:pt idx="124">
                  <c:v>0.186</c:v>
                </c:pt>
                <c:pt idx="125">
                  <c:v>0.1875</c:v>
                </c:pt>
                <c:pt idx="126">
                  <c:v>0.189</c:v>
                </c:pt>
                <c:pt idx="127">
                  <c:v>0.1905</c:v>
                </c:pt>
                <c:pt idx="128">
                  <c:v>0.192</c:v>
                </c:pt>
                <c:pt idx="129">
                  <c:v>0.19350000000000001</c:v>
                </c:pt>
                <c:pt idx="130">
                  <c:v>0.19500000000000001</c:v>
                </c:pt>
                <c:pt idx="131">
                  <c:v>0.19650000000000001</c:v>
                </c:pt>
                <c:pt idx="132">
                  <c:v>0.19800000000000001</c:v>
                </c:pt>
                <c:pt idx="133">
                  <c:v>0.19950000000000001</c:v>
                </c:pt>
                <c:pt idx="134">
                  <c:v>0.20100000000000001</c:v>
                </c:pt>
                <c:pt idx="135">
                  <c:v>0.20250000000000001</c:v>
                </c:pt>
                <c:pt idx="136">
                  <c:v>0.20400000000000001</c:v>
                </c:pt>
                <c:pt idx="137">
                  <c:v>0.20550000000000002</c:v>
                </c:pt>
                <c:pt idx="138">
                  <c:v>0.20700000000000002</c:v>
                </c:pt>
                <c:pt idx="139">
                  <c:v>0.20849999999999999</c:v>
                </c:pt>
                <c:pt idx="140">
                  <c:v>0.21</c:v>
                </c:pt>
                <c:pt idx="141">
                  <c:v>0.21149999999999999</c:v>
                </c:pt>
                <c:pt idx="142">
                  <c:v>0.21299999999999999</c:v>
                </c:pt>
                <c:pt idx="143">
                  <c:v>0.2145</c:v>
                </c:pt>
                <c:pt idx="144">
                  <c:v>0.216</c:v>
                </c:pt>
                <c:pt idx="145">
                  <c:v>0.2175</c:v>
                </c:pt>
                <c:pt idx="146">
                  <c:v>0.219</c:v>
                </c:pt>
                <c:pt idx="147">
                  <c:v>0.2205</c:v>
                </c:pt>
                <c:pt idx="148">
                  <c:v>0.222</c:v>
                </c:pt>
                <c:pt idx="149">
                  <c:v>0.2235</c:v>
                </c:pt>
                <c:pt idx="150">
                  <c:v>0.22500000000000001</c:v>
                </c:pt>
                <c:pt idx="151">
                  <c:v>0.22650000000000001</c:v>
                </c:pt>
                <c:pt idx="152">
                  <c:v>0.22800000000000001</c:v>
                </c:pt>
                <c:pt idx="153">
                  <c:v>0.22950000000000001</c:v>
                </c:pt>
                <c:pt idx="154">
                  <c:v>0.23100000000000001</c:v>
                </c:pt>
                <c:pt idx="155">
                  <c:v>0.23250000000000001</c:v>
                </c:pt>
                <c:pt idx="156">
                  <c:v>0.23400000000000001</c:v>
                </c:pt>
                <c:pt idx="157">
                  <c:v>0.23550000000000001</c:v>
                </c:pt>
                <c:pt idx="158">
                  <c:v>0.23700000000000002</c:v>
                </c:pt>
                <c:pt idx="159">
                  <c:v>0.23850000000000002</c:v>
                </c:pt>
                <c:pt idx="160">
                  <c:v>0.24</c:v>
                </c:pt>
                <c:pt idx="161">
                  <c:v>0.24149999999999999</c:v>
                </c:pt>
                <c:pt idx="162">
                  <c:v>0.24299999999999999</c:v>
                </c:pt>
                <c:pt idx="163">
                  <c:v>0.2445</c:v>
                </c:pt>
                <c:pt idx="164">
                  <c:v>0.246</c:v>
                </c:pt>
                <c:pt idx="165">
                  <c:v>0.2475</c:v>
                </c:pt>
                <c:pt idx="166">
                  <c:v>0.249</c:v>
                </c:pt>
                <c:pt idx="167">
                  <c:v>0.2505</c:v>
                </c:pt>
                <c:pt idx="168">
                  <c:v>0.252</c:v>
                </c:pt>
                <c:pt idx="169">
                  <c:v>0.2535</c:v>
                </c:pt>
                <c:pt idx="170">
                  <c:v>0.255</c:v>
                </c:pt>
                <c:pt idx="171">
                  <c:v>0.25650000000000001</c:v>
                </c:pt>
                <c:pt idx="172">
                  <c:v>0.25800000000000001</c:v>
                </c:pt>
                <c:pt idx="173">
                  <c:v>0.25950000000000001</c:v>
                </c:pt>
                <c:pt idx="174">
                  <c:v>0.26100000000000001</c:v>
                </c:pt>
                <c:pt idx="175">
                  <c:v>0.26250000000000001</c:v>
                </c:pt>
                <c:pt idx="176">
                  <c:v>0.26400000000000001</c:v>
                </c:pt>
                <c:pt idx="177">
                  <c:v>0.26550000000000001</c:v>
                </c:pt>
                <c:pt idx="178">
                  <c:v>0.26700000000000002</c:v>
                </c:pt>
                <c:pt idx="179">
                  <c:v>0.26850000000000002</c:v>
                </c:pt>
                <c:pt idx="180">
                  <c:v>0.27</c:v>
                </c:pt>
                <c:pt idx="181">
                  <c:v>0.27150000000000002</c:v>
                </c:pt>
                <c:pt idx="182">
                  <c:v>0.27300000000000002</c:v>
                </c:pt>
                <c:pt idx="183">
                  <c:v>0.27450000000000002</c:v>
                </c:pt>
                <c:pt idx="184">
                  <c:v>0.27600000000000002</c:v>
                </c:pt>
                <c:pt idx="185">
                  <c:v>0.27750000000000002</c:v>
                </c:pt>
                <c:pt idx="186">
                  <c:v>0.27900000000000003</c:v>
                </c:pt>
                <c:pt idx="187">
                  <c:v>0.28050000000000003</c:v>
                </c:pt>
                <c:pt idx="188">
                  <c:v>0.28200000000000003</c:v>
                </c:pt>
                <c:pt idx="189">
                  <c:v>0.28350000000000003</c:v>
                </c:pt>
                <c:pt idx="190">
                  <c:v>0.28500000000000003</c:v>
                </c:pt>
                <c:pt idx="191">
                  <c:v>0.28650000000000003</c:v>
                </c:pt>
                <c:pt idx="192">
                  <c:v>0.28800000000000003</c:v>
                </c:pt>
                <c:pt idx="193">
                  <c:v>0.28949999999999998</c:v>
                </c:pt>
                <c:pt idx="194">
                  <c:v>0.29099999999999998</c:v>
                </c:pt>
                <c:pt idx="195">
                  <c:v>0.29249999999999998</c:v>
                </c:pt>
                <c:pt idx="196">
                  <c:v>0.29399999999999998</c:v>
                </c:pt>
                <c:pt idx="197">
                  <c:v>0.29549999999999998</c:v>
                </c:pt>
                <c:pt idx="198">
                  <c:v>0.29699999999999999</c:v>
                </c:pt>
                <c:pt idx="199">
                  <c:v>0.29849999999999999</c:v>
                </c:pt>
                <c:pt idx="200">
                  <c:v>0.3</c:v>
                </c:pt>
                <c:pt idx="201">
                  <c:v>0.30149999999999999</c:v>
                </c:pt>
                <c:pt idx="202">
                  <c:v>0.30299999999999999</c:v>
                </c:pt>
                <c:pt idx="203">
                  <c:v>0.30449999999999999</c:v>
                </c:pt>
                <c:pt idx="204">
                  <c:v>0.30599999999999999</c:v>
                </c:pt>
                <c:pt idx="205">
                  <c:v>0.3075</c:v>
                </c:pt>
                <c:pt idx="206">
                  <c:v>0.309</c:v>
                </c:pt>
                <c:pt idx="207">
                  <c:v>0.3105</c:v>
                </c:pt>
                <c:pt idx="208">
                  <c:v>0.312</c:v>
                </c:pt>
                <c:pt idx="209">
                  <c:v>0.3135</c:v>
                </c:pt>
                <c:pt idx="210">
                  <c:v>0.315</c:v>
                </c:pt>
                <c:pt idx="211">
                  <c:v>0.3165</c:v>
                </c:pt>
                <c:pt idx="212">
                  <c:v>0.318</c:v>
                </c:pt>
                <c:pt idx="213">
                  <c:v>0.31950000000000001</c:v>
                </c:pt>
                <c:pt idx="214">
                  <c:v>0.32100000000000001</c:v>
                </c:pt>
                <c:pt idx="215">
                  <c:v>0.32250000000000001</c:v>
                </c:pt>
                <c:pt idx="216">
                  <c:v>0.32400000000000001</c:v>
                </c:pt>
                <c:pt idx="217">
                  <c:v>0.32550000000000001</c:v>
                </c:pt>
                <c:pt idx="218">
                  <c:v>0.32700000000000001</c:v>
                </c:pt>
                <c:pt idx="219">
                  <c:v>0.32850000000000001</c:v>
                </c:pt>
                <c:pt idx="220">
                  <c:v>0.33</c:v>
                </c:pt>
                <c:pt idx="221">
                  <c:v>0.33150000000000002</c:v>
                </c:pt>
                <c:pt idx="222">
                  <c:v>0.33300000000000002</c:v>
                </c:pt>
                <c:pt idx="223">
                  <c:v>0.33450000000000002</c:v>
                </c:pt>
                <c:pt idx="224">
                  <c:v>0.33600000000000002</c:v>
                </c:pt>
                <c:pt idx="225">
                  <c:v>0.33750000000000002</c:v>
                </c:pt>
                <c:pt idx="226">
                  <c:v>0.33900000000000002</c:v>
                </c:pt>
                <c:pt idx="227">
                  <c:v>0.34050000000000002</c:v>
                </c:pt>
                <c:pt idx="228">
                  <c:v>0.34200000000000003</c:v>
                </c:pt>
                <c:pt idx="229">
                  <c:v>0.34350000000000003</c:v>
                </c:pt>
                <c:pt idx="230">
                  <c:v>0.34500000000000003</c:v>
                </c:pt>
                <c:pt idx="231">
                  <c:v>0.34650000000000003</c:v>
                </c:pt>
                <c:pt idx="232">
                  <c:v>0.34800000000000003</c:v>
                </c:pt>
                <c:pt idx="233">
                  <c:v>0.34950000000000003</c:v>
                </c:pt>
                <c:pt idx="234">
                  <c:v>0.35100000000000003</c:v>
                </c:pt>
                <c:pt idx="235">
                  <c:v>0.35249999999999998</c:v>
                </c:pt>
                <c:pt idx="236">
                  <c:v>0.35399999999999998</c:v>
                </c:pt>
                <c:pt idx="237">
                  <c:v>0.35549999999999998</c:v>
                </c:pt>
                <c:pt idx="238">
                  <c:v>0.35699999999999998</c:v>
                </c:pt>
                <c:pt idx="239">
                  <c:v>0.35849999999999999</c:v>
                </c:pt>
                <c:pt idx="240">
                  <c:v>0.36</c:v>
                </c:pt>
                <c:pt idx="241">
                  <c:v>0.36149999999999999</c:v>
                </c:pt>
                <c:pt idx="242">
                  <c:v>0.36299999999999999</c:v>
                </c:pt>
                <c:pt idx="243">
                  <c:v>0.36449999999999999</c:v>
                </c:pt>
                <c:pt idx="244">
                  <c:v>0.36599999999999999</c:v>
                </c:pt>
                <c:pt idx="245">
                  <c:v>0.36749999999999999</c:v>
                </c:pt>
                <c:pt idx="246">
                  <c:v>0.36899999999999999</c:v>
                </c:pt>
                <c:pt idx="247">
                  <c:v>0.3705</c:v>
                </c:pt>
                <c:pt idx="248">
                  <c:v>0.372</c:v>
                </c:pt>
                <c:pt idx="249">
                  <c:v>0.3735</c:v>
                </c:pt>
                <c:pt idx="250">
                  <c:v>0.375</c:v>
                </c:pt>
                <c:pt idx="251">
                  <c:v>0.3765</c:v>
                </c:pt>
                <c:pt idx="252">
                  <c:v>0.378</c:v>
                </c:pt>
                <c:pt idx="253">
                  <c:v>0.3795</c:v>
                </c:pt>
                <c:pt idx="254">
                  <c:v>0.38100000000000001</c:v>
                </c:pt>
                <c:pt idx="255">
                  <c:v>0.38250000000000001</c:v>
                </c:pt>
                <c:pt idx="256">
                  <c:v>0.38400000000000001</c:v>
                </c:pt>
                <c:pt idx="257">
                  <c:v>0.38550000000000001</c:v>
                </c:pt>
                <c:pt idx="258">
                  <c:v>0.38700000000000001</c:v>
                </c:pt>
                <c:pt idx="259">
                  <c:v>0.38850000000000001</c:v>
                </c:pt>
                <c:pt idx="260">
                  <c:v>0.39</c:v>
                </c:pt>
                <c:pt idx="261">
                  <c:v>0.39150000000000001</c:v>
                </c:pt>
                <c:pt idx="262">
                  <c:v>0.39300000000000002</c:v>
                </c:pt>
                <c:pt idx="263">
                  <c:v>0.39450000000000002</c:v>
                </c:pt>
                <c:pt idx="264">
                  <c:v>0.39600000000000002</c:v>
                </c:pt>
                <c:pt idx="265">
                  <c:v>0.39750000000000002</c:v>
                </c:pt>
                <c:pt idx="266">
                  <c:v>0.39900000000000002</c:v>
                </c:pt>
                <c:pt idx="267">
                  <c:v>0.40050000000000002</c:v>
                </c:pt>
                <c:pt idx="268">
                  <c:v>0.40200000000000002</c:v>
                </c:pt>
                <c:pt idx="269">
                  <c:v>0.40350000000000003</c:v>
                </c:pt>
                <c:pt idx="270">
                  <c:v>0.40500000000000003</c:v>
                </c:pt>
                <c:pt idx="271">
                  <c:v>0.40650000000000003</c:v>
                </c:pt>
                <c:pt idx="272">
                  <c:v>0.40800000000000003</c:v>
                </c:pt>
                <c:pt idx="273">
                  <c:v>0.40950000000000003</c:v>
                </c:pt>
                <c:pt idx="274">
                  <c:v>0.41100000000000003</c:v>
                </c:pt>
                <c:pt idx="275">
                  <c:v>0.41250000000000003</c:v>
                </c:pt>
                <c:pt idx="276">
                  <c:v>0.41400000000000003</c:v>
                </c:pt>
                <c:pt idx="277">
                  <c:v>0.41550000000000004</c:v>
                </c:pt>
                <c:pt idx="278">
                  <c:v>0.41699999999999998</c:v>
                </c:pt>
                <c:pt idx="279">
                  <c:v>0.41849999999999998</c:v>
                </c:pt>
                <c:pt idx="280">
                  <c:v>0.42</c:v>
                </c:pt>
                <c:pt idx="281">
                  <c:v>0.42149999999999999</c:v>
                </c:pt>
                <c:pt idx="282">
                  <c:v>0.42299999999999999</c:v>
                </c:pt>
                <c:pt idx="283">
                  <c:v>0.42449999999999999</c:v>
                </c:pt>
                <c:pt idx="284">
                  <c:v>0.42599999999999999</c:v>
                </c:pt>
                <c:pt idx="285">
                  <c:v>0.42749999999999999</c:v>
                </c:pt>
                <c:pt idx="286">
                  <c:v>0.42899999999999999</c:v>
                </c:pt>
                <c:pt idx="287">
                  <c:v>0.43049999999999999</c:v>
                </c:pt>
                <c:pt idx="288">
                  <c:v>0.432</c:v>
                </c:pt>
                <c:pt idx="289">
                  <c:v>0.4335</c:v>
                </c:pt>
                <c:pt idx="290">
                  <c:v>0.435</c:v>
                </c:pt>
                <c:pt idx="291">
                  <c:v>0.4365</c:v>
                </c:pt>
                <c:pt idx="292">
                  <c:v>0.438</c:v>
                </c:pt>
                <c:pt idx="293">
                  <c:v>0.4395</c:v>
                </c:pt>
                <c:pt idx="294">
                  <c:v>0.441</c:v>
                </c:pt>
                <c:pt idx="295">
                  <c:v>0.4425</c:v>
                </c:pt>
                <c:pt idx="296">
                  <c:v>0.44400000000000001</c:v>
                </c:pt>
                <c:pt idx="297">
                  <c:v>0.44550000000000001</c:v>
                </c:pt>
                <c:pt idx="298">
                  <c:v>0.44700000000000001</c:v>
                </c:pt>
                <c:pt idx="299">
                  <c:v>0.44850000000000001</c:v>
                </c:pt>
                <c:pt idx="300">
                  <c:v>0.45</c:v>
                </c:pt>
                <c:pt idx="301">
                  <c:v>0.45150000000000001</c:v>
                </c:pt>
                <c:pt idx="302">
                  <c:v>0.45300000000000001</c:v>
                </c:pt>
                <c:pt idx="303">
                  <c:v>0.45450000000000002</c:v>
                </c:pt>
                <c:pt idx="304">
                  <c:v>0.45600000000000002</c:v>
                </c:pt>
                <c:pt idx="305">
                  <c:v>0.45750000000000002</c:v>
                </c:pt>
                <c:pt idx="306">
                  <c:v>0.45900000000000002</c:v>
                </c:pt>
                <c:pt idx="307">
                  <c:v>0.46050000000000002</c:v>
                </c:pt>
                <c:pt idx="308">
                  <c:v>0.46200000000000002</c:v>
                </c:pt>
                <c:pt idx="309">
                  <c:v>0.46350000000000002</c:v>
                </c:pt>
                <c:pt idx="310">
                  <c:v>0.46500000000000002</c:v>
                </c:pt>
                <c:pt idx="311">
                  <c:v>0.46650000000000003</c:v>
                </c:pt>
                <c:pt idx="312">
                  <c:v>0.46800000000000003</c:v>
                </c:pt>
                <c:pt idx="313">
                  <c:v>0.46950000000000003</c:v>
                </c:pt>
                <c:pt idx="314">
                  <c:v>0.47100000000000003</c:v>
                </c:pt>
                <c:pt idx="315">
                  <c:v>0.47250000000000003</c:v>
                </c:pt>
                <c:pt idx="316">
                  <c:v>0.47400000000000003</c:v>
                </c:pt>
                <c:pt idx="317">
                  <c:v>0.47550000000000003</c:v>
                </c:pt>
                <c:pt idx="318">
                  <c:v>0.47700000000000004</c:v>
                </c:pt>
                <c:pt idx="319">
                  <c:v>0.47850000000000004</c:v>
                </c:pt>
                <c:pt idx="320">
                  <c:v>0.48</c:v>
                </c:pt>
                <c:pt idx="321">
                  <c:v>0.48149999999999998</c:v>
                </c:pt>
                <c:pt idx="322">
                  <c:v>0.48299999999999998</c:v>
                </c:pt>
                <c:pt idx="323">
                  <c:v>0.48449999999999999</c:v>
                </c:pt>
                <c:pt idx="324">
                  <c:v>0.48599999999999999</c:v>
                </c:pt>
                <c:pt idx="325">
                  <c:v>0.48749999999999999</c:v>
                </c:pt>
                <c:pt idx="326">
                  <c:v>0.48899999999999999</c:v>
                </c:pt>
                <c:pt idx="327">
                  <c:v>0.49049999999999999</c:v>
                </c:pt>
                <c:pt idx="328">
                  <c:v>0.49199999999999999</c:v>
                </c:pt>
                <c:pt idx="329">
                  <c:v>0.49349999999999999</c:v>
                </c:pt>
                <c:pt idx="330">
                  <c:v>0.495</c:v>
                </c:pt>
                <c:pt idx="331">
                  <c:v>0.4965</c:v>
                </c:pt>
                <c:pt idx="332">
                  <c:v>0.498</c:v>
                </c:pt>
                <c:pt idx="333">
                  <c:v>0.4995</c:v>
                </c:pt>
                <c:pt idx="334">
                  <c:v>0.501</c:v>
                </c:pt>
                <c:pt idx="335">
                  <c:v>0.50250000000000006</c:v>
                </c:pt>
                <c:pt idx="336">
                  <c:v>0.504</c:v>
                </c:pt>
                <c:pt idx="337">
                  <c:v>0.50550000000000006</c:v>
                </c:pt>
                <c:pt idx="338">
                  <c:v>0.50700000000000001</c:v>
                </c:pt>
                <c:pt idx="339">
                  <c:v>0.50850000000000006</c:v>
                </c:pt>
                <c:pt idx="340">
                  <c:v>0.51</c:v>
                </c:pt>
                <c:pt idx="341">
                  <c:v>0.51150000000000007</c:v>
                </c:pt>
                <c:pt idx="342">
                  <c:v>0.51300000000000001</c:v>
                </c:pt>
                <c:pt idx="343">
                  <c:v>0.51449999999999996</c:v>
                </c:pt>
                <c:pt idx="344">
                  <c:v>0.51600000000000001</c:v>
                </c:pt>
                <c:pt idx="345">
                  <c:v>0.51749999999999996</c:v>
                </c:pt>
                <c:pt idx="346">
                  <c:v>0.51900000000000002</c:v>
                </c:pt>
                <c:pt idx="347">
                  <c:v>0.52049999999999996</c:v>
                </c:pt>
                <c:pt idx="348">
                  <c:v>0.52200000000000002</c:v>
                </c:pt>
                <c:pt idx="349">
                  <c:v>0.52349999999999997</c:v>
                </c:pt>
                <c:pt idx="350">
                  <c:v>0.52500000000000002</c:v>
                </c:pt>
                <c:pt idx="351">
                  <c:v>0.52649999999999997</c:v>
                </c:pt>
                <c:pt idx="352">
                  <c:v>0.52800000000000002</c:v>
                </c:pt>
                <c:pt idx="353">
                  <c:v>0.52949999999999997</c:v>
                </c:pt>
                <c:pt idx="354">
                  <c:v>0.53100000000000003</c:v>
                </c:pt>
                <c:pt idx="355">
                  <c:v>0.53249999999999997</c:v>
                </c:pt>
                <c:pt idx="356">
                  <c:v>0.53400000000000003</c:v>
                </c:pt>
                <c:pt idx="357">
                  <c:v>0.53549999999999998</c:v>
                </c:pt>
                <c:pt idx="358">
                  <c:v>0.53700000000000003</c:v>
                </c:pt>
                <c:pt idx="359">
                  <c:v>0.53849999999999998</c:v>
                </c:pt>
                <c:pt idx="360">
                  <c:v>0.54</c:v>
                </c:pt>
                <c:pt idx="361">
                  <c:v>0.54149999999999998</c:v>
                </c:pt>
                <c:pt idx="362">
                  <c:v>0.54300000000000004</c:v>
                </c:pt>
                <c:pt idx="363">
                  <c:v>0.54449999999999998</c:v>
                </c:pt>
                <c:pt idx="364">
                  <c:v>0.54600000000000004</c:v>
                </c:pt>
                <c:pt idx="365">
                  <c:v>0.54749999999999999</c:v>
                </c:pt>
                <c:pt idx="366">
                  <c:v>0.54900000000000004</c:v>
                </c:pt>
                <c:pt idx="367">
                  <c:v>0.55049999999999999</c:v>
                </c:pt>
                <c:pt idx="368">
                  <c:v>0.55200000000000005</c:v>
                </c:pt>
                <c:pt idx="369">
                  <c:v>0.55349999999999999</c:v>
                </c:pt>
                <c:pt idx="370">
                  <c:v>0.55500000000000005</c:v>
                </c:pt>
                <c:pt idx="371">
                  <c:v>0.55649999999999999</c:v>
                </c:pt>
                <c:pt idx="372">
                  <c:v>0.55800000000000005</c:v>
                </c:pt>
                <c:pt idx="373">
                  <c:v>0.5595</c:v>
                </c:pt>
                <c:pt idx="374">
                  <c:v>0.56100000000000005</c:v>
                </c:pt>
                <c:pt idx="375">
                  <c:v>0.5625</c:v>
                </c:pt>
                <c:pt idx="376">
                  <c:v>0.56400000000000006</c:v>
                </c:pt>
                <c:pt idx="377">
                  <c:v>0.5655</c:v>
                </c:pt>
                <c:pt idx="378">
                  <c:v>0.56700000000000006</c:v>
                </c:pt>
                <c:pt idx="379">
                  <c:v>0.56850000000000001</c:v>
                </c:pt>
                <c:pt idx="380">
                  <c:v>0.57000000000000006</c:v>
                </c:pt>
                <c:pt idx="381">
                  <c:v>0.57150000000000001</c:v>
                </c:pt>
                <c:pt idx="382">
                  <c:v>0.57300000000000006</c:v>
                </c:pt>
                <c:pt idx="383">
                  <c:v>0.57450000000000001</c:v>
                </c:pt>
                <c:pt idx="384">
                  <c:v>0.57600000000000007</c:v>
                </c:pt>
                <c:pt idx="385">
                  <c:v>0.57750000000000001</c:v>
                </c:pt>
                <c:pt idx="386">
                  <c:v>0.57899999999999996</c:v>
                </c:pt>
                <c:pt idx="387">
                  <c:v>0.58050000000000002</c:v>
                </c:pt>
                <c:pt idx="388">
                  <c:v>0.58199999999999996</c:v>
                </c:pt>
                <c:pt idx="389">
                  <c:v>0.58350000000000002</c:v>
                </c:pt>
                <c:pt idx="390">
                  <c:v>0.58499999999999996</c:v>
                </c:pt>
                <c:pt idx="391">
                  <c:v>0.58650000000000002</c:v>
                </c:pt>
                <c:pt idx="392">
                  <c:v>0.58799999999999997</c:v>
                </c:pt>
                <c:pt idx="393">
                  <c:v>0.58950000000000002</c:v>
                </c:pt>
                <c:pt idx="394">
                  <c:v>0.59099999999999997</c:v>
                </c:pt>
                <c:pt idx="395">
                  <c:v>0.59250000000000003</c:v>
                </c:pt>
                <c:pt idx="396">
                  <c:v>0.59399999999999997</c:v>
                </c:pt>
                <c:pt idx="397">
                  <c:v>0.59550000000000003</c:v>
                </c:pt>
                <c:pt idx="398">
                  <c:v>0.59699999999999998</c:v>
                </c:pt>
                <c:pt idx="399">
                  <c:v>0.59850000000000003</c:v>
                </c:pt>
                <c:pt idx="400">
                  <c:v>0.6</c:v>
                </c:pt>
                <c:pt idx="401">
                  <c:v>0.60150000000000003</c:v>
                </c:pt>
                <c:pt idx="402">
                  <c:v>0.60299999999999998</c:v>
                </c:pt>
                <c:pt idx="403">
                  <c:v>0.60450000000000004</c:v>
                </c:pt>
                <c:pt idx="404">
                  <c:v>0.60599999999999998</c:v>
                </c:pt>
                <c:pt idx="405">
                  <c:v>0.60750000000000004</c:v>
                </c:pt>
                <c:pt idx="406">
                  <c:v>0.60899999999999999</c:v>
                </c:pt>
                <c:pt idx="407">
                  <c:v>0.61050000000000004</c:v>
                </c:pt>
                <c:pt idx="408">
                  <c:v>0.61199999999999999</c:v>
                </c:pt>
                <c:pt idx="409">
                  <c:v>0.61350000000000005</c:v>
                </c:pt>
                <c:pt idx="410">
                  <c:v>0.61499999999999999</c:v>
                </c:pt>
                <c:pt idx="411">
                  <c:v>0.61650000000000005</c:v>
                </c:pt>
                <c:pt idx="412">
                  <c:v>0.61799999999999999</c:v>
                </c:pt>
                <c:pt idx="413">
                  <c:v>0.61950000000000005</c:v>
                </c:pt>
                <c:pt idx="414">
                  <c:v>0.621</c:v>
                </c:pt>
                <c:pt idx="415">
                  <c:v>0.62250000000000005</c:v>
                </c:pt>
                <c:pt idx="416">
                  <c:v>0.624</c:v>
                </c:pt>
                <c:pt idx="417">
                  <c:v>0.62550000000000006</c:v>
                </c:pt>
                <c:pt idx="418">
                  <c:v>0.627</c:v>
                </c:pt>
                <c:pt idx="419">
                  <c:v>0.62850000000000006</c:v>
                </c:pt>
                <c:pt idx="420">
                  <c:v>0.63</c:v>
                </c:pt>
                <c:pt idx="421">
                  <c:v>0.63150000000000006</c:v>
                </c:pt>
                <c:pt idx="422">
                  <c:v>0.63300000000000001</c:v>
                </c:pt>
                <c:pt idx="423">
                  <c:v>0.63450000000000006</c:v>
                </c:pt>
                <c:pt idx="424">
                  <c:v>0.63600000000000001</c:v>
                </c:pt>
                <c:pt idx="425">
                  <c:v>0.63750000000000007</c:v>
                </c:pt>
                <c:pt idx="426">
                  <c:v>0.63900000000000001</c:v>
                </c:pt>
                <c:pt idx="427">
                  <c:v>0.64049999999999996</c:v>
                </c:pt>
                <c:pt idx="428">
                  <c:v>0.64200000000000002</c:v>
                </c:pt>
                <c:pt idx="429">
                  <c:v>0.64349999999999996</c:v>
                </c:pt>
                <c:pt idx="430">
                  <c:v>0.64500000000000002</c:v>
                </c:pt>
                <c:pt idx="431">
                  <c:v>0.64649999999999996</c:v>
                </c:pt>
                <c:pt idx="432">
                  <c:v>0.64800000000000002</c:v>
                </c:pt>
                <c:pt idx="433">
                  <c:v>0.64949999999999997</c:v>
                </c:pt>
                <c:pt idx="434">
                  <c:v>0.65100000000000002</c:v>
                </c:pt>
                <c:pt idx="435">
                  <c:v>0.65249999999999997</c:v>
                </c:pt>
                <c:pt idx="436">
                  <c:v>0.65400000000000003</c:v>
                </c:pt>
                <c:pt idx="437">
                  <c:v>0.65549999999999997</c:v>
                </c:pt>
                <c:pt idx="438">
                  <c:v>0.65700000000000003</c:v>
                </c:pt>
                <c:pt idx="439">
                  <c:v>0.65849999999999997</c:v>
                </c:pt>
                <c:pt idx="440">
                  <c:v>0.66</c:v>
                </c:pt>
                <c:pt idx="441">
                  <c:v>0.66149999999999998</c:v>
                </c:pt>
                <c:pt idx="442">
                  <c:v>0.66300000000000003</c:v>
                </c:pt>
                <c:pt idx="443">
                  <c:v>0.66449999999999998</c:v>
                </c:pt>
                <c:pt idx="444">
                  <c:v>0.66600000000000004</c:v>
                </c:pt>
                <c:pt idx="445">
                  <c:v>0.66749999999999998</c:v>
                </c:pt>
                <c:pt idx="446">
                  <c:v>0.66900000000000004</c:v>
                </c:pt>
                <c:pt idx="447">
                  <c:v>0.67049999999999998</c:v>
                </c:pt>
                <c:pt idx="448">
                  <c:v>0.67200000000000004</c:v>
                </c:pt>
                <c:pt idx="449">
                  <c:v>0.67349999999999999</c:v>
                </c:pt>
                <c:pt idx="450">
                  <c:v>0.67500000000000004</c:v>
                </c:pt>
                <c:pt idx="451">
                  <c:v>0.67649999999999999</c:v>
                </c:pt>
                <c:pt idx="452">
                  <c:v>0.67800000000000005</c:v>
                </c:pt>
                <c:pt idx="453">
                  <c:v>0.67949999999999999</c:v>
                </c:pt>
                <c:pt idx="454">
                  <c:v>0.68100000000000005</c:v>
                </c:pt>
                <c:pt idx="455">
                  <c:v>0.6825</c:v>
                </c:pt>
                <c:pt idx="456">
                  <c:v>0.68400000000000005</c:v>
                </c:pt>
                <c:pt idx="457">
                  <c:v>0.6855</c:v>
                </c:pt>
                <c:pt idx="458">
                  <c:v>0.68700000000000006</c:v>
                </c:pt>
                <c:pt idx="459">
                  <c:v>0.6885</c:v>
                </c:pt>
                <c:pt idx="460">
                  <c:v>0.69000000000000006</c:v>
                </c:pt>
                <c:pt idx="461">
                  <c:v>0.6915</c:v>
                </c:pt>
                <c:pt idx="462">
                  <c:v>0.69300000000000006</c:v>
                </c:pt>
                <c:pt idx="463">
                  <c:v>0.69450000000000001</c:v>
                </c:pt>
                <c:pt idx="464">
                  <c:v>0.69600000000000006</c:v>
                </c:pt>
                <c:pt idx="465">
                  <c:v>0.69750000000000001</c:v>
                </c:pt>
                <c:pt idx="466">
                  <c:v>0.69900000000000007</c:v>
                </c:pt>
                <c:pt idx="467">
                  <c:v>0.70050000000000001</c:v>
                </c:pt>
                <c:pt idx="468">
                  <c:v>0.70200000000000007</c:v>
                </c:pt>
                <c:pt idx="469">
                  <c:v>0.70350000000000001</c:v>
                </c:pt>
                <c:pt idx="470">
                  <c:v>0.70499999999999996</c:v>
                </c:pt>
                <c:pt idx="471">
                  <c:v>0.70650000000000002</c:v>
                </c:pt>
                <c:pt idx="472">
                  <c:v>0.70799999999999996</c:v>
                </c:pt>
                <c:pt idx="473">
                  <c:v>0.70950000000000002</c:v>
                </c:pt>
                <c:pt idx="474">
                  <c:v>0.71099999999999997</c:v>
                </c:pt>
                <c:pt idx="475">
                  <c:v>0.71250000000000002</c:v>
                </c:pt>
                <c:pt idx="476">
                  <c:v>0.71399999999999997</c:v>
                </c:pt>
                <c:pt idx="477">
                  <c:v>0.71550000000000002</c:v>
                </c:pt>
                <c:pt idx="478">
                  <c:v>0.71699999999999997</c:v>
                </c:pt>
                <c:pt idx="479">
                  <c:v>0.71850000000000003</c:v>
                </c:pt>
                <c:pt idx="480">
                  <c:v>0.72</c:v>
                </c:pt>
                <c:pt idx="481">
                  <c:v>0.72150000000000003</c:v>
                </c:pt>
                <c:pt idx="482">
                  <c:v>0.72299999999999998</c:v>
                </c:pt>
                <c:pt idx="483">
                  <c:v>0.72450000000000003</c:v>
                </c:pt>
                <c:pt idx="484">
                  <c:v>0.72599999999999998</c:v>
                </c:pt>
                <c:pt idx="485">
                  <c:v>0.72750000000000004</c:v>
                </c:pt>
                <c:pt idx="486">
                  <c:v>0.72899999999999998</c:v>
                </c:pt>
                <c:pt idx="487">
                  <c:v>0.73050000000000004</c:v>
                </c:pt>
                <c:pt idx="488">
                  <c:v>0.73199999999999998</c:v>
                </c:pt>
                <c:pt idx="489">
                  <c:v>0.73350000000000004</c:v>
                </c:pt>
                <c:pt idx="490">
                  <c:v>0.73499999999999999</c:v>
                </c:pt>
                <c:pt idx="491">
                  <c:v>0.73650000000000004</c:v>
                </c:pt>
                <c:pt idx="492">
                  <c:v>0.73799999999999999</c:v>
                </c:pt>
                <c:pt idx="493">
                  <c:v>0.73950000000000005</c:v>
                </c:pt>
                <c:pt idx="494">
                  <c:v>0.74099999999999999</c:v>
                </c:pt>
                <c:pt idx="495">
                  <c:v>0.74250000000000005</c:v>
                </c:pt>
                <c:pt idx="496">
                  <c:v>0.74399999999999999</c:v>
                </c:pt>
                <c:pt idx="497">
                  <c:v>0.74550000000000005</c:v>
                </c:pt>
                <c:pt idx="498">
                  <c:v>0.747</c:v>
                </c:pt>
                <c:pt idx="499">
                  <c:v>0.74850000000000005</c:v>
                </c:pt>
                <c:pt idx="500">
                  <c:v>0.75</c:v>
                </c:pt>
                <c:pt idx="501">
                  <c:v>0.75150000000000006</c:v>
                </c:pt>
                <c:pt idx="502">
                  <c:v>0.753</c:v>
                </c:pt>
                <c:pt idx="503">
                  <c:v>0.75450000000000006</c:v>
                </c:pt>
                <c:pt idx="504">
                  <c:v>0.75600000000000001</c:v>
                </c:pt>
                <c:pt idx="505">
                  <c:v>0.75750000000000006</c:v>
                </c:pt>
                <c:pt idx="506">
                  <c:v>0.75900000000000001</c:v>
                </c:pt>
                <c:pt idx="507">
                  <c:v>0.76050000000000006</c:v>
                </c:pt>
                <c:pt idx="508">
                  <c:v>0.76200000000000001</c:v>
                </c:pt>
                <c:pt idx="509">
                  <c:v>0.76350000000000007</c:v>
                </c:pt>
                <c:pt idx="510">
                  <c:v>0.76500000000000001</c:v>
                </c:pt>
                <c:pt idx="511">
                  <c:v>0.76650000000000007</c:v>
                </c:pt>
                <c:pt idx="512">
                  <c:v>0.76800000000000002</c:v>
                </c:pt>
                <c:pt idx="513">
                  <c:v>0.76949999999999996</c:v>
                </c:pt>
                <c:pt idx="514">
                  <c:v>0.77100000000000002</c:v>
                </c:pt>
                <c:pt idx="515">
                  <c:v>0.77249999999999996</c:v>
                </c:pt>
                <c:pt idx="516">
                  <c:v>0.77400000000000002</c:v>
                </c:pt>
                <c:pt idx="517">
                  <c:v>0.77549999999999997</c:v>
                </c:pt>
                <c:pt idx="518">
                  <c:v>0.77700000000000002</c:v>
                </c:pt>
                <c:pt idx="519">
                  <c:v>0.77849999999999997</c:v>
                </c:pt>
                <c:pt idx="520">
                  <c:v>0.78</c:v>
                </c:pt>
                <c:pt idx="521">
                  <c:v>0.78149999999999997</c:v>
                </c:pt>
                <c:pt idx="522">
                  <c:v>0.78300000000000003</c:v>
                </c:pt>
                <c:pt idx="523">
                  <c:v>0.78449999999999998</c:v>
                </c:pt>
                <c:pt idx="524">
                  <c:v>0.78600000000000003</c:v>
                </c:pt>
                <c:pt idx="525">
                  <c:v>0.78749999999999998</c:v>
                </c:pt>
                <c:pt idx="526">
                  <c:v>0.78900000000000003</c:v>
                </c:pt>
                <c:pt idx="527">
                  <c:v>0.79049999999999998</c:v>
                </c:pt>
                <c:pt idx="528">
                  <c:v>0.79200000000000004</c:v>
                </c:pt>
                <c:pt idx="529">
                  <c:v>0.79349999999999998</c:v>
                </c:pt>
                <c:pt idx="530">
                  <c:v>0.79500000000000004</c:v>
                </c:pt>
                <c:pt idx="531">
                  <c:v>0.79649999999999999</c:v>
                </c:pt>
                <c:pt idx="532">
                  <c:v>0.79800000000000004</c:v>
                </c:pt>
                <c:pt idx="533">
                  <c:v>0.79949999999999999</c:v>
                </c:pt>
                <c:pt idx="534">
                  <c:v>0.80100000000000005</c:v>
                </c:pt>
                <c:pt idx="535">
                  <c:v>0.80249999999999999</c:v>
                </c:pt>
                <c:pt idx="536">
                  <c:v>0.80400000000000005</c:v>
                </c:pt>
                <c:pt idx="537">
                  <c:v>0.80549999999999999</c:v>
                </c:pt>
                <c:pt idx="538">
                  <c:v>0.80700000000000005</c:v>
                </c:pt>
                <c:pt idx="539">
                  <c:v>0.8085</c:v>
                </c:pt>
                <c:pt idx="540">
                  <c:v>0.81</c:v>
                </c:pt>
                <c:pt idx="541">
                  <c:v>0.8115</c:v>
                </c:pt>
                <c:pt idx="542">
                  <c:v>0.81300000000000006</c:v>
                </c:pt>
                <c:pt idx="543">
                  <c:v>0.8145</c:v>
                </c:pt>
                <c:pt idx="544">
                  <c:v>0.81600000000000006</c:v>
                </c:pt>
                <c:pt idx="545">
                  <c:v>0.8175</c:v>
                </c:pt>
                <c:pt idx="546">
                  <c:v>0.81900000000000006</c:v>
                </c:pt>
                <c:pt idx="547">
                  <c:v>0.82050000000000001</c:v>
                </c:pt>
                <c:pt idx="548">
                  <c:v>0.82200000000000006</c:v>
                </c:pt>
                <c:pt idx="549">
                  <c:v>0.82350000000000001</c:v>
                </c:pt>
                <c:pt idx="550">
                  <c:v>0.82500000000000007</c:v>
                </c:pt>
                <c:pt idx="551">
                  <c:v>0.82650000000000001</c:v>
                </c:pt>
                <c:pt idx="552">
                  <c:v>0.82800000000000007</c:v>
                </c:pt>
                <c:pt idx="553">
                  <c:v>0.82950000000000002</c:v>
                </c:pt>
                <c:pt idx="554">
                  <c:v>0.83100000000000007</c:v>
                </c:pt>
                <c:pt idx="555">
                  <c:v>0.83250000000000002</c:v>
                </c:pt>
                <c:pt idx="556">
                  <c:v>0.83399999999999996</c:v>
                </c:pt>
                <c:pt idx="557">
                  <c:v>0.83550000000000002</c:v>
                </c:pt>
                <c:pt idx="558">
                  <c:v>0.83699999999999997</c:v>
                </c:pt>
                <c:pt idx="559">
                  <c:v>0.83850000000000002</c:v>
                </c:pt>
                <c:pt idx="560">
                  <c:v>0.84</c:v>
                </c:pt>
                <c:pt idx="561">
                  <c:v>0.84150000000000003</c:v>
                </c:pt>
                <c:pt idx="562">
                  <c:v>0.84299999999999997</c:v>
                </c:pt>
                <c:pt idx="563">
                  <c:v>0.84450000000000003</c:v>
                </c:pt>
                <c:pt idx="564">
                  <c:v>0.84599999999999997</c:v>
                </c:pt>
                <c:pt idx="565">
                  <c:v>0.84750000000000003</c:v>
                </c:pt>
                <c:pt idx="566">
                  <c:v>0.84899999999999998</c:v>
                </c:pt>
                <c:pt idx="567">
                  <c:v>0.85050000000000003</c:v>
                </c:pt>
                <c:pt idx="568">
                  <c:v>0.85199999999999998</c:v>
                </c:pt>
                <c:pt idx="569">
                  <c:v>0.85350000000000004</c:v>
                </c:pt>
                <c:pt idx="570">
                  <c:v>0.85499999999999998</c:v>
                </c:pt>
                <c:pt idx="571">
                  <c:v>0.85650000000000004</c:v>
                </c:pt>
                <c:pt idx="572">
                  <c:v>0.85799999999999998</c:v>
                </c:pt>
                <c:pt idx="573">
                  <c:v>0.85950000000000004</c:v>
                </c:pt>
                <c:pt idx="574">
                  <c:v>0.86099999999999999</c:v>
                </c:pt>
                <c:pt idx="575">
                  <c:v>0.86250000000000004</c:v>
                </c:pt>
                <c:pt idx="576">
                  <c:v>0.86399999999999999</c:v>
                </c:pt>
                <c:pt idx="577">
                  <c:v>0.86550000000000005</c:v>
                </c:pt>
                <c:pt idx="578">
                  <c:v>0.86699999999999999</c:v>
                </c:pt>
                <c:pt idx="579">
                  <c:v>0.86850000000000005</c:v>
                </c:pt>
                <c:pt idx="580">
                  <c:v>0.87</c:v>
                </c:pt>
                <c:pt idx="581">
                  <c:v>0.87150000000000005</c:v>
                </c:pt>
                <c:pt idx="582">
                  <c:v>0.873</c:v>
                </c:pt>
                <c:pt idx="583">
                  <c:v>0.87450000000000006</c:v>
                </c:pt>
                <c:pt idx="584">
                  <c:v>0.876</c:v>
                </c:pt>
                <c:pt idx="585">
                  <c:v>0.87750000000000006</c:v>
                </c:pt>
                <c:pt idx="586">
                  <c:v>0.879</c:v>
                </c:pt>
                <c:pt idx="587">
                  <c:v>0.88050000000000006</c:v>
                </c:pt>
                <c:pt idx="588">
                  <c:v>0.88200000000000001</c:v>
                </c:pt>
                <c:pt idx="589">
                  <c:v>0.88350000000000006</c:v>
                </c:pt>
                <c:pt idx="590">
                  <c:v>0.88500000000000001</c:v>
                </c:pt>
                <c:pt idx="591">
                  <c:v>0.88650000000000007</c:v>
                </c:pt>
                <c:pt idx="592">
                  <c:v>0.88800000000000001</c:v>
                </c:pt>
                <c:pt idx="593">
                  <c:v>0.88950000000000007</c:v>
                </c:pt>
                <c:pt idx="594">
                  <c:v>0.89100000000000001</c:v>
                </c:pt>
                <c:pt idx="595">
                  <c:v>0.89250000000000007</c:v>
                </c:pt>
                <c:pt idx="596">
                  <c:v>0.89400000000000002</c:v>
                </c:pt>
                <c:pt idx="597">
                  <c:v>0.89550000000000007</c:v>
                </c:pt>
                <c:pt idx="598">
                  <c:v>0.89700000000000002</c:v>
                </c:pt>
                <c:pt idx="599">
                  <c:v>0.89849999999999997</c:v>
                </c:pt>
                <c:pt idx="600">
                  <c:v>0.9</c:v>
                </c:pt>
                <c:pt idx="601">
                  <c:v>0.90149999999999997</c:v>
                </c:pt>
                <c:pt idx="602">
                  <c:v>0.90300000000000002</c:v>
                </c:pt>
                <c:pt idx="603">
                  <c:v>0.90449999999999997</c:v>
                </c:pt>
                <c:pt idx="604">
                  <c:v>0.90600000000000003</c:v>
                </c:pt>
                <c:pt idx="605">
                  <c:v>0.90749999999999997</c:v>
                </c:pt>
                <c:pt idx="606">
                  <c:v>0.90900000000000003</c:v>
                </c:pt>
                <c:pt idx="607">
                  <c:v>0.91049999999999998</c:v>
                </c:pt>
                <c:pt idx="608">
                  <c:v>0.91200000000000003</c:v>
                </c:pt>
                <c:pt idx="609">
                  <c:v>0.91349999999999998</c:v>
                </c:pt>
                <c:pt idx="610">
                  <c:v>0.91500000000000004</c:v>
                </c:pt>
                <c:pt idx="611">
                  <c:v>0.91649999999999998</c:v>
                </c:pt>
                <c:pt idx="612">
                  <c:v>0.91800000000000004</c:v>
                </c:pt>
                <c:pt idx="613">
                  <c:v>0.91949999999999998</c:v>
                </c:pt>
                <c:pt idx="614">
                  <c:v>0.92100000000000004</c:v>
                </c:pt>
                <c:pt idx="615">
                  <c:v>0.92249999999999999</c:v>
                </c:pt>
                <c:pt idx="616">
                  <c:v>0.92400000000000004</c:v>
                </c:pt>
                <c:pt idx="617">
                  <c:v>0.92549999999999999</c:v>
                </c:pt>
                <c:pt idx="618">
                  <c:v>0.92700000000000005</c:v>
                </c:pt>
                <c:pt idx="619">
                  <c:v>0.92849999999999999</c:v>
                </c:pt>
                <c:pt idx="620">
                  <c:v>0.93</c:v>
                </c:pt>
                <c:pt idx="621">
                  <c:v>0.93149999999999999</c:v>
                </c:pt>
                <c:pt idx="622">
                  <c:v>0.93300000000000005</c:v>
                </c:pt>
                <c:pt idx="623">
                  <c:v>0.9345</c:v>
                </c:pt>
                <c:pt idx="624">
                  <c:v>0.93600000000000005</c:v>
                </c:pt>
                <c:pt idx="625">
                  <c:v>0.9375</c:v>
                </c:pt>
                <c:pt idx="626">
                  <c:v>0.93900000000000006</c:v>
                </c:pt>
                <c:pt idx="627">
                  <c:v>0.9405</c:v>
                </c:pt>
                <c:pt idx="628">
                  <c:v>0.94200000000000006</c:v>
                </c:pt>
                <c:pt idx="629">
                  <c:v>0.94350000000000001</c:v>
                </c:pt>
                <c:pt idx="630">
                  <c:v>0.94500000000000006</c:v>
                </c:pt>
                <c:pt idx="631">
                  <c:v>0.94650000000000001</c:v>
                </c:pt>
                <c:pt idx="632">
                  <c:v>0.94800000000000006</c:v>
                </c:pt>
                <c:pt idx="633">
                  <c:v>0.94950000000000001</c:v>
                </c:pt>
                <c:pt idx="634">
                  <c:v>0.95100000000000007</c:v>
                </c:pt>
                <c:pt idx="635">
                  <c:v>0.95250000000000001</c:v>
                </c:pt>
                <c:pt idx="636">
                  <c:v>0.95400000000000007</c:v>
                </c:pt>
                <c:pt idx="637">
                  <c:v>0.95550000000000002</c:v>
                </c:pt>
                <c:pt idx="638">
                  <c:v>0.95700000000000007</c:v>
                </c:pt>
                <c:pt idx="639">
                  <c:v>0.95850000000000002</c:v>
                </c:pt>
                <c:pt idx="640">
                  <c:v>0.96</c:v>
                </c:pt>
                <c:pt idx="641">
                  <c:v>0.96150000000000002</c:v>
                </c:pt>
                <c:pt idx="642">
                  <c:v>0.96299999999999997</c:v>
                </c:pt>
                <c:pt idx="643">
                  <c:v>0.96450000000000002</c:v>
                </c:pt>
                <c:pt idx="644">
                  <c:v>0.96599999999999997</c:v>
                </c:pt>
                <c:pt idx="645">
                  <c:v>0.96750000000000003</c:v>
                </c:pt>
                <c:pt idx="646">
                  <c:v>0.96899999999999997</c:v>
                </c:pt>
                <c:pt idx="647">
                  <c:v>0.97050000000000003</c:v>
                </c:pt>
                <c:pt idx="648">
                  <c:v>0.97199999999999998</c:v>
                </c:pt>
                <c:pt idx="649">
                  <c:v>0.97350000000000003</c:v>
                </c:pt>
                <c:pt idx="650">
                  <c:v>0.97499999999999998</c:v>
                </c:pt>
                <c:pt idx="651">
                  <c:v>0.97650000000000003</c:v>
                </c:pt>
                <c:pt idx="652">
                  <c:v>0.97799999999999998</c:v>
                </c:pt>
                <c:pt idx="653">
                  <c:v>0.97950000000000004</c:v>
                </c:pt>
                <c:pt idx="654">
                  <c:v>0.98099999999999998</c:v>
                </c:pt>
                <c:pt idx="655">
                  <c:v>0.98250000000000004</c:v>
                </c:pt>
                <c:pt idx="656">
                  <c:v>0.98399999999999999</c:v>
                </c:pt>
                <c:pt idx="657">
                  <c:v>0.98550000000000004</c:v>
                </c:pt>
                <c:pt idx="658">
                  <c:v>0.98699999999999999</c:v>
                </c:pt>
                <c:pt idx="659">
                  <c:v>0.98850000000000005</c:v>
                </c:pt>
                <c:pt idx="660">
                  <c:v>0.99</c:v>
                </c:pt>
                <c:pt idx="661">
                  <c:v>0.99150000000000005</c:v>
                </c:pt>
                <c:pt idx="662">
                  <c:v>0.99299999999999999</c:v>
                </c:pt>
                <c:pt idx="663">
                  <c:v>0.99450000000000005</c:v>
                </c:pt>
                <c:pt idx="664">
                  <c:v>0.996</c:v>
                </c:pt>
                <c:pt idx="665">
                  <c:v>0.99750000000000005</c:v>
                </c:pt>
                <c:pt idx="666">
                  <c:v>0.999</c:v>
                </c:pt>
                <c:pt idx="667">
                  <c:v>1.0004999999999999</c:v>
                </c:pt>
                <c:pt idx="668">
                  <c:v>1.002</c:v>
                </c:pt>
                <c:pt idx="669">
                  <c:v>1.0035000000000001</c:v>
                </c:pt>
                <c:pt idx="670">
                  <c:v>1.0050000000000001</c:v>
                </c:pt>
                <c:pt idx="671">
                  <c:v>1.0065</c:v>
                </c:pt>
                <c:pt idx="672">
                  <c:v>1.008</c:v>
                </c:pt>
                <c:pt idx="673">
                  <c:v>1.0095000000000001</c:v>
                </c:pt>
                <c:pt idx="674">
                  <c:v>1.0110000000000001</c:v>
                </c:pt>
                <c:pt idx="675">
                  <c:v>1.0125</c:v>
                </c:pt>
                <c:pt idx="676">
                  <c:v>1.014</c:v>
                </c:pt>
                <c:pt idx="677">
                  <c:v>1.0155000000000001</c:v>
                </c:pt>
                <c:pt idx="678">
                  <c:v>1.0170000000000001</c:v>
                </c:pt>
                <c:pt idx="679">
                  <c:v>1.0185</c:v>
                </c:pt>
                <c:pt idx="680">
                  <c:v>1.02</c:v>
                </c:pt>
                <c:pt idx="681">
                  <c:v>1.0215000000000001</c:v>
                </c:pt>
                <c:pt idx="682">
                  <c:v>1.0230000000000001</c:v>
                </c:pt>
                <c:pt idx="683">
                  <c:v>1.0245</c:v>
                </c:pt>
                <c:pt idx="684">
                  <c:v>1.026</c:v>
                </c:pt>
                <c:pt idx="685">
                  <c:v>1.0275000000000001</c:v>
                </c:pt>
                <c:pt idx="686">
                  <c:v>1.0289999999999999</c:v>
                </c:pt>
                <c:pt idx="687">
                  <c:v>1.0305</c:v>
                </c:pt>
                <c:pt idx="688">
                  <c:v>1.032</c:v>
                </c:pt>
                <c:pt idx="689">
                  <c:v>1.0335000000000001</c:v>
                </c:pt>
                <c:pt idx="690">
                  <c:v>1.0349999999999999</c:v>
                </c:pt>
                <c:pt idx="691">
                  <c:v>1.0365</c:v>
                </c:pt>
                <c:pt idx="692">
                  <c:v>1.038</c:v>
                </c:pt>
                <c:pt idx="693">
                  <c:v>1.0395000000000001</c:v>
                </c:pt>
                <c:pt idx="694">
                  <c:v>1.0409999999999999</c:v>
                </c:pt>
                <c:pt idx="695">
                  <c:v>1.0425</c:v>
                </c:pt>
                <c:pt idx="696">
                  <c:v>1.044</c:v>
                </c:pt>
                <c:pt idx="697">
                  <c:v>1.0455000000000001</c:v>
                </c:pt>
                <c:pt idx="698">
                  <c:v>1.0469999999999999</c:v>
                </c:pt>
                <c:pt idx="699">
                  <c:v>1.0485</c:v>
                </c:pt>
                <c:pt idx="700">
                  <c:v>1.05</c:v>
                </c:pt>
                <c:pt idx="701">
                  <c:v>1.0515000000000001</c:v>
                </c:pt>
                <c:pt idx="702">
                  <c:v>1.0529999999999999</c:v>
                </c:pt>
                <c:pt idx="703">
                  <c:v>1.0545</c:v>
                </c:pt>
                <c:pt idx="704">
                  <c:v>1.056</c:v>
                </c:pt>
                <c:pt idx="705">
                  <c:v>1.0575000000000001</c:v>
                </c:pt>
                <c:pt idx="706">
                  <c:v>1.0589999999999999</c:v>
                </c:pt>
                <c:pt idx="707">
                  <c:v>1.0605</c:v>
                </c:pt>
                <c:pt idx="708">
                  <c:v>1.0620000000000001</c:v>
                </c:pt>
                <c:pt idx="709">
                  <c:v>1.0635000000000001</c:v>
                </c:pt>
                <c:pt idx="710">
                  <c:v>1.0649999999999999</c:v>
                </c:pt>
                <c:pt idx="711">
                  <c:v>1.0665</c:v>
                </c:pt>
                <c:pt idx="712">
                  <c:v>1.0680000000000001</c:v>
                </c:pt>
                <c:pt idx="713">
                  <c:v>1.0695000000000001</c:v>
                </c:pt>
                <c:pt idx="714">
                  <c:v>1.071</c:v>
                </c:pt>
                <c:pt idx="715">
                  <c:v>1.0725</c:v>
                </c:pt>
                <c:pt idx="716">
                  <c:v>1.0740000000000001</c:v>
                </c:pt>
                <c:pt idx="717">
                  <c:v>1.0755000000000001</c:v>
                </c:pt>
                <c:pt idx="718">
                  <c:v>1.077</c:v>
                </c:pt>
                <c:pt idx="719">
                  <c:v>1.0785</c:v>
                </c:pt>
                <c:pt idx="720">
                  <c:v>1.08</c:v>
                </c:pt>
                <c:pt idx="721">
                  <c:v>1.0815000000000001</c:v>
                </c:pt>
                <c:pt idx="722">
                  <c:v>1.083</c:v>
                </c:pt>
                <c:pt idx="723">
                  <c:v>1.0845</c:v>
                </c:pt>
                <c:pt idx="724">
                  <c:v>1.0860000000000001</c:v>
                </c:pt>
                <c:pt idx="725">
                  <c:v>1.0875000000000001</c:v>
                </c:pt>
                <c:pt idx="726">
                  <c:v>1.089</c:v>
                </c:pt>
                <c:pt idx="727">
                  <c:v>1.0905</c:v>
                </c:pt>
                <c:pt idx="728">
                  <c:v>1.0920000000000001</c:v>
                </c:pt>
                <c:pt idx="729">
                  <c:v>1.0934999999999999</c:v>
                </c:pt>
                <c:pt idx="730">
                  <c:v>1.095</c:v>
                </c:pt>
                <c:pt idx="731">
                  <c:v>1.0965</c:v>
                </c:pt>
                <c:pt idx="732">
                  <c:v>1.0980000000000001</c:v>
                </c:pt>
                <c:pt idx="733">
                  <c:v>1.0994999999999999</c:v>
                </c:pt>
                <c:pt idx="734">
                  <c:v>1.101</c:v>
                </c:pt>
                <c:pt idx="735">
                  <c:v>1.1025</c:v>
                </c:pt>
                <c:pt idx="736">
                  <c:v>1.1040000000000001</c:v>
                </c:pt>
                <c:pt idx="737">
                  <c:v>1.1054999999999999</c:v>
                </c:pt>
                <c:pt idx="738">
                  <c:v>1.107</c:v>
                </c:pt>
                <c:pt idx="739">
                  <c:v>1.1085</c:v>
                </c:pt>
                <c:pt idx="740">
                  <c:v>1.1100000000000001</c:v>
                </c:pt>
                <c:pt idx="741">
                  <c:v>1.1114999999999999</c:v>
                </c:pt>
                <c:pt idx="742">
                  <c:v>1.113</c:v>
                </c:pt>
                <c:pt idx="743">
                  <c:v>1.1145</c:v>
                </c:pt>
                <c:pt idx="744">
                  <c:v>1.1160000000000001</c:v>
                </c:pt>
                <c:pt idx="745">
                  <c:v>1.1174999999999999</c:v>
                </c:pt>
                <c:pt idx="746">
                  <c:v>1.119</c:v>
                </c:pt>
                <c:pt idx="747">
                  <c:v>1.1205000000000001</c:v>
                </c:pt>
                <c:pt idx="748">
                  <c:v>1.1220000000000001</c:v>
                </c:pt>
                <c:pt idx="749">
                  <c:v>1.1234999999999999</c:v>
                </c:pt>
                <c:pt idx="750">
                  <c:v>1.125</c:v>
                </c:pt>
                <c:pt idx="751">
                  <c:v>1.1265000000000001</c:v>
                </c:pt>
                <c:pt idx="752">
                  <c:v>1.1280000000000001</c:v>
                </c:pt>
                <c:pt idx="753">
                  <c:v>1.1294999999999999</c:v>
                </c:pt>
                <c:pt idx="754">
                  <c:v>1.131</c:v>
                </c:pt>
                <c:pt idx="755">
                  <c:v>1.1325000000000001</c:v>
                </c:pt>
                <c:pt idx="756">
                  <c:v>1.1340000000000001</c:v>
                </c:pt>
                <c:pt idx="757">
                  <c:v>1.1355</c:v>
                </c:pt>
                <c:pt idx="758">
                  <c:v>1.137</c:v>
                </c:pt>
                <c:pt idx="759">
                  <c:v>1.1385000000000001</c:v>
                </c:pt>
                <c:pt idx="760">
                  <c:v>1.1400000000000001</c:v>
                </c:pt>
                <c:pt idx="761">
                  <c:v>1.1415</c:v>
                </c:pt>
                <c:pt idx="762">
                  <c:v>1.143</c:v>
                </c:pt>
                <c:pt idx="763">
                  <c:v>1.1445000000000001</c:v>
                </c:pt>
                <c:pt idx="764">
                  <c:v>1.1460000000000001</c:v>
                </c:pt>
                <c:pt idx="765">
                  <c:v>1.1475</c:v>
                </c:pt>
                <c:pt idx="766">
                  <c:v>1.149</c:v>
                </c:pt>
                <c:pt idx="767">
                  <c:v>1.1505000000000001</c:v>
                </c:pt>
                <c:pt idx="768">
                  <c:v>1.1520000000000001</c:v>
                </c:pt>
                <c:pt idx="769">
                  <c:v>1.1535</c:v>
                </c:pt>
                <c:pt idx="770">
                  <c:v>1.155</c:v>
                </c:pt>
                <c:pt idx="771">
                  <c:v>1.1565000000000001</c:v>
                </c:pt>
                <c:pt idx="772">
                  <c:v>1.1579999999999999</c:v>
                </c:pt>
                <c:pt idx="773">
                  <c:v>1.1595</c:v>
                </c:pt>
                <c:pt idx="774">
                  <c:v>1.161</c:v>
                </c:pt>
                <c:pt idx="775">
                  <c:v>1.1625000000000001</c:v>
                </c:pt>
                <c:pt idx="776">
                  <c:v>1.1639999999999999</c:v>
                </c:pt>
                <c:pt idx="777">
                  <c:v>1.1655</c:v>
                </c:pt>
                <c:pt idx="778">
                  <c:v>1.167</c:v>
                </c:pt>
                <c:pt idx="779">
                  <c:v>1.1685000000000001</c:v>
                </c:pt>
                <c:pt idx="780">
                  <c:v>1.17</c:v>
                </c:pt>
                <c:pt idx="781">
                  <c:v>1.1715</c:v>
                </c:pt>
                <c:pt idx="782">
                  <c:v>1.173</c:v>
                </c:pt>
                <c:pt idx="783">
                  <c:v>1.1745000000000001</c:v>
                </c:pt>
                <c:pt idx="784">
                  <c:v>1.1759999999999999</c:v>
                </c:pt>
                <c:pt idx="785">
                  <c:v>1.1775</c:v>
                </c:pt>
                <c:pt idx="786">
                  <c:v>1.179</c:v>
                </c:pt>
                <c:pt idx="787">
                  <c:v>1.1805000000000001</c:v>
                </c:pt>
                <c:pt idx="788">
                  <c:v>1.1819999999999999</c:v>
                </c:pt>
                <c:pt idx="789">
                  <c:v>1.1835</c:v>
                </c:pt>
                <c:pt idx="790">
                  <c:v>1.1850000000000001</c:v>
                </c:pt>
                <c:pt idx="791">
                  <c:v>1.1865000000000001</c:v>
                </c:pt>
                <c:pt idx="792">
                  <c:v>1.1879999999999999</c:v>
                </c:pt>
                <c:pt idx="793">
                  <c:v>1.1895</c:v>
                </c:pt>
                <c:pt idx="794">
                  <c:v>1.1910000000000001</c:v>
                </c:pt>
                <c:pt idx="795">
                  <c:v>1.1925000000000001</c:v>
                </c:pt>
                <c:pt idx="796">
                  <c:v>1.194</c:v>
                </c:pt>
                <c:pt idx="797">
                  <c:v>1.1955</c:v>
                </c:pt>
                <c:pt idx="798">
                  <c:v>1.1970000000000001</c:v>
                </c:pt>
                <c:pt idx="799">
                  <c:v>1.1985000000000001</c:v>
                </c:pt>
                <c:pt idx="800">
                  <c:v>1.2</c:v>
                </c:pt>
                <c:pt idx="801">
                  <c:v>1.2015</c:v>
                </c:pt>
                <c:pt idx="802">
                  <c:v>1.2030000000000001</c:v>
                </c:pt>
                <c:pt idx="803">
                  <c:v>1.2045000000000001</c:v>
                </c:pt>
                <c:pt idx="804">
                  <c:v>1.206</c:v>
                </c:pt>
                <c:pt idx="805">
                  <c:v>1.2075</c:v>
                </c:pt>
                <c:pt idx="806">
                  <c:v>1.2090000000000001</c:v>
                </c:pt>
                <c:pt idx="807">
                  <c:v>1.2105000000000001</c:v>
                </c:pt>
                <c:pt idx="808">
                  <c:v>1.212</c:v>
                </c:pt>
                <c:pt idx="809">
                  <c:v>1.2135</c:v>
                </c:pt>
                <c:pt idx="810">
                  <c:v>1.2150000000000001</c:v>
                </c:pt>
                <c:pt idx="811">
                  <c:v>1.2164999999999999</c:v>
                </c:pt>
                <c:pt idx="812">
                  <c:v>1.218</c:v>
                </c:pt>
                <c:pt idx="813">
                  <c:v>1.2195</c:v>
                </c:pt>
                <c:pt idx="814">
                  <c:v>1.2210000000000001</c:v>
                </c:pt>
                <c:pt idx="815">
                  <c:v>1.2224999999999999</c:v>
                </c:pt>
                <c:pt idx="816">
                  <c:v>1.224</c:v>
                </c:pt>
                <c:pt idx="817">
                  <c:v>1.2255</c:v>
                </c:pt>
                <c:pt idx="818">
                  <c:v>1.2270000000000001</c:v>
                </c:pt>
                <c:pt idx="819">
                  <c:v>1.2284999999999999</c:v>
                </c:pt>
                <c:pt idx="820">
                  <c:v>1.23</c:v>
                </c:pt>
                <c:pt idx="821">
                  <c:v>1.2315</c:v>
                </c:pt>
                <c:pt idx="822">
                  <c:v>1.2330000000000001</c:v>
                </c:pt>
                <c:pt idx="823">
                  <c:v>1.2344999999999999</c:v>
                </c:pt>
                <c:pt idx="824">
                  <c:v>1.236</c:v>
                </c:pt>
                <c:pt idx="825">
                  <c:v>1.2375</c:v>
                </c:pt>
                <c:pt idx="826">
                  <c:v>1.2390000000000001</c:v>
                </c:pt>
                <c:pt idx="827">
                  <c:v>1.2404999999999999</c:v>
                </c:pt>
                <c:pt idx="828">
                  <c:v>1.242</c:v>
                </c:pt>
                <c:pt idx="829">
                  <c:v>1.2435</c:v>
                </c:pt>
                <c:pt idx="830">
                  <c:v>1.2450000000000001</c:v>
                </c:pt>
                <c:pt idx="831">
                  <c:v>1.2464999999999999</c:v>
                </c:pt>
                <c:pt idx="832">
                  <c:v>1.248</c:v>
                </c:pt>
                <c:pt idx="833">
                  <c:v>1.2495000000000001</c:v>
                </c:pt>
                <c:pt idx="834">
                  <c:v>1.2510000000000001</c:v>
                </c:pt>
                <c:pt idx="835">
                  <c:v>1.2524999999999999</c:v>
                </c:pt>
                <c:pt idx="836">
                  <c:v>1.254</c:v>
                </c:pt>
                <c:pt idx="837">
                  <c:v>1.2555000000000001</c:v>
                </c:pt>
                <c:pt idx="838">
                  <c:v>1.2570000000000001</c:v>
                </c:pt>
                <c:pt idx="839">
                  <c:v>1.2585</c:v>
                </c:pt>
                <c:pt idx="840">
                  <c:v>1.26</c:v>
                </c:pt>
                <c:pt idx="841">
                  <c:v>1.2615000000000001</c:v>
                </c:pt>
                <c:pt idx="842">
                  <c:v>1.2630000000000001</c:v>
                </c:pt>
                <c:pt idx="843">
                  <c:v>1.2645</c:v>
                </c:pt>
                <c:pt idx="844">
                  <c:v>1.266</c:v>
                </c:pt>
                <c:pt idx="845">
                  <c:v>1.2675000000000001</c:v>
                </c:pt>
                <c:pt idx="846">
                  <c:v>1.2690000000000001</c:v>
                </c:pt>
                <c:pt idx="847">
                  <c:v>1.2705</c:v>
                </c:pt>
                <c:pt idx="848">
                  <c:v>1.272</c:v>
                </c:pt>
                <c:pt idx="849">
                  <c:v>1.2735000000000001</c:v>
                </c:pt>
                <c:pt idx="850">
                  <c:v>1.2750000000000001</c:v>
                </c:pt>
                <c:pt idx="851">
                  <c:v>1.2765</c:v>
                </c:pt>
                <c:pt idx="852">
                  <c:v>1.278</c:v>
                </c:pt>
                <c:pt idx="853">
                  <c:v>1.2795000000000001</c:v>
                </c:pt>
                <c:pt idx="854">
                  <c:v>1.2809999999999999</c:v>
                </c:pt>
                <c:pt idx="855">
                  <c:v>1.2825</c:v>
                </c:pt>
                <c:pt idx="856">
                  <c:v>1.284</c:v>
                </c:pt>
                <c:pt idx="857">
                  <c:v>1.2855000000000001</c:v>
                </c:pt>
                <c:pt idx="858">
                  <c:v>1.2869999999999999</c:v>
                </c:pt>
                <c:pt idx="859">
                  <c:v>1.2885</c:v>
                </c:pt>
                <c:pt idx="860">
                  <c:v>1.29</c:v>
                </c:pt>
                <c:pt idx="861">
                  <c:v>1.2915000000000001</c:v>
                </c:pt>
                <c:pt idx="862">
                  <c:v>1.2929999999999999</c:v>
                </c:pt>
                <c:pt idx="863">
                  <c:v>1.2945</c:v>
                </c:pt>
                <c:pt idx="864">
                  <c:v>1.296</c:v>
                </c:pt>
                <c:pt idx="865">
                  <c:v>1.2975000000000001</c:v>
                </c:pt>
                <c:pt idx="866">
                  <c:v>1.2989999999999999</c:v>
                </c:pt>
                <c:pt idx="867">
                  <c:v>1.3005</c:v>
                </c:pt>
                <c:pt idx="868">
                  <c:v>1.302</c:v>
                </c:pt>
                <c:pt idx="869">
                  <c:v>1.3035000000000001</c:v>
                </c:pt>
                <c:pt idx="870">
                  <c:v>1.3049999999999999</c:v>
                </c:pt>
                <c:pt idx="871">
                  <c:v>1.3065</c:v>
                </c:pt>
                <c:pt idx="872">
                  <c:v>1.3080000000000001</c:v>
                </c:pt>
                <c:pt idx="873">
                  <c:v>1.3095000000000001</c:v>
                </c:pt>
                <c:pt idx="874">
                  <c:v>1.3109999999999999</c:v>
                </c:pt>
                <c:pt idx="875">
                  <c:v>1.3125</c:v>
                </c:pt>
                <c:pt idx="876">
                  <c:v>1.3140000000000001</c:v>
                </c:pt>
                <c:pt idx="877">
                  <c:v>1.3155000000000001</c:v>
                </c:pt>
                <c:pt idx="878">
                  <c:v>1.3169999999999999</c:v>
                </c:pt>
                <c:pt idx="879">
                  <c:v>1.3185</c:v>
                </c:pt>
                <c:pt idx="880">
                  <c:v>1.32</c:v>
                </c:pt>
                <c:pt idx="881">
                  <c:v>1.3215000000000001</c:v>
                </c:pt>
                <c:pt idx="882">
                  <c:v>1.323</c:v>
                </c:pt>
                <c:pt idx="883">
                  <c:v>1.3245</c:v>
                </c:pt>
                <c:pt idx="884">
                  <c:v>1.3260000000000001</c:v>
                </c:pt>
                <c:pt idx="885">
                  <c:v>1.3275000000000001</c:v>
                </c:pt>
                <c:pt idx="886">
                  <c:v>1.329</c:v>
                </c:pt>
                <c:pt idx="887">
                  <c:v>1.3305</c:v>
                </c:pt>
                <c:pt idx="888">
                  <c:v>1.3320000000000001</c:v>
                </c:pt>
                <c:pt idx="889">
                  <c:v>1.3335000000000001</c:v>
                </c:pt>
                <c:pt idx="890">
                  <c:v>1.335</c:v>
                </c:pt>
                <c:pt idx="891">
                  <c:v>1.3365</c:v>
                </c:pt>
                <c:pt idx="892">
                  <c:v>1.3380000000000001</c:v>
                </c:pt>
                <c:pt idx="893">
                  <c:v>1.3395000000000001</c:v>
                </c:pt>
                <c:pt idx="894">
                  <c:v>1.341</c:v>
                </c:pt>
                <c:pt idx="895">
                  <c:v>1.3425</c:v>
                </c:pt>
                <c:pt idx="896">
                  <c:v>1.3440000000000001</c:v>
                </c:pt>
                <c:pt idx="897">
                  <c:v>1.3454999999999999</c:v>
                </c:pt>
                <c:pt idx="898">
                  <c:v>1.347</c:v>
                </c:pt>
                <c:pt idx="899">
                  <c:v>1.3485</c:v>
                </c:pt>
                <c:pt idx="900">
                  <c:v>1.35</c:v>
                </c:pt>
                <c:pt idx="901">
                  <c:v>1.3514999999999999</c:v>
                </c:pt>
                <c:pt idx="902">
                  <c:v>1.353</c:v>
                </c:pt>
                <c:pt idx="903">
                  <c:v>1.3545</c:v>
                </c:pt>
                <c:pt idx="904">
                  <c:v>1.3560000000000001</c:v>
                </c:pt>
                <c:pt idx="905">
                  <c:v>1.3574999999999999</c:v>
                </c:pt>
                <c:pt idx="906">
                  <c:v>1.359</c:v>
                </c:pt>
                <c:pt idx="907">
                  <c:v>1.3605</c:v>
                </c:pt>
                <c:pt idx="908">
                  <c:v>1.3620000000000001</c:v>
                </c:pt>
                <c:pt idx="909">
                  <c:v>1.3634999999999999</c:v>
                </c:pt>
                <c:pt idx="910">
                  <c:v>1.365</c:v>
                </c:pt>
                <c:pt idx="911">
                  <c:v>1.3665</c:v>
                </c:pt>
                <c:pt idx="912">
                  <c:v>1.3680000000000001</c:v>
                </c:pt>
                <c:pt idx="913">
                  <c:v>1.3694999999999999</c:v>
                </c:pt>
                <c:pt idx="914">
                  <c:v>1.371</c:v>
                </c:pt>
                <c:pt idx="915">
                  <c:v>1.3725000000000001</c:v>
                </c:pt>
                <c:pt idx="916">
                  <c:v>1.3740000000000001</c:v>
                </c:pt>
                <c:pt idx="917">
                  <c:v>1.3754999999999999</c:v>
                </c:pt>
                <c:pt idx="918">
                  <c:v>1.377</c:v>
                </c:pt>
                <c:pt idx="919">
                  <c:v>1.3785000000000001</c:v>
                </c:pt>
                <c:pt idx="920">
                  <c:v>1.3800000000000001</c:v>
                </c:pt>
                <c:pt idx="921">
                  <c:v>1.3815</c:v>
                </c:pt>
                <c:pt idx="922">
                  <c:v>1.383</c:v>
                </c:pt>
                <c:pt idx="923">
                  <c:v>1.3845000000000001</c:v>
                </c:pt>
                <c:pt idx="924">
                  <c:v>1.3860000000000001</c:v>
                </c:pt>
                <c:pt idx="925">
                  <c:v>1.3875</c:v>
                </c:pt>
                <c:pt idx="926">
                  <c:v>1.389</c:v>
                </c:pt>
                <c:pt idx="927">
                  <c:v>1.3905000000000001</c:v>
                </c:pt>
                <c:pt idx="928">
                  <c:v>1.3920000000000001</c:v>
                </c:pt>
                <c:pt idx="929">
                  <c:v>1.3935</c:v>
                </c:pt>
                <c:pt idx="930">
                  <c:v>1.395</c:v>
                </c:pt>
                <c:pt idx="931">
                  <c:v>1.3965000000000001</c:v>
                </c:pt>
                <c:pt idx="932">
                  <c:v>1.3980000000000001</c:v>
                </c:pt>
                <c:pt idx="933">
                  <c:v>1.3995</c:v>
                </c:pt>
                <c:pt idx="934">
                  <c:v>1.401</c:v>
                </c:pt>
                <c:pt idx="935">
                  <c:v>1.4025000000000001</c:v>
                </c:pt>
                <c:pt idx="936">
                  <c:v>1.4040000000000001</c:v>
                </c:pt>
                <c:pt idx="937">
                  <c:v>1.4055</c:v>
                </c:pt>
                <c:pt idx="938">
                  <c:v>1.407</c:v>
                </c:pt>
                <c:pt idx="939">
                  <c:v>1.4085000000000001</c:v>
                </c:pt>
                <c:pt idx="940">
                  <c:v>1.41</c:v>
                </c:pt>
                <c:pt idx="941">
                  <c:v>1.4115</c:v>
                </c:pt>
                <c:pt idx="942">
                  <c:v>1.413</c:v>
                </c:pt>
                <c:pt idx="943">
                  <c:v>1.4145000000000001</c:v>
                </c:pt>
                <c:pt idx="944">
                  <c:v>1.4159999999999999</c:v>
                </c:pt>
                <c:pt idx="945">
                  <c:v>1.4175</c:v>
                </c:pt>
                <c:pt idx="946">
                  <c:v>1.419</c:v>
                </c:pt>
                <c:pt idx="947">
                  <c:v>1.4205000000000001</c:v>
                </c:pt>
                <c:pt idx="948">
                  <c:v>1.4219999999999999</c:v>
                </c:pt>
                <c:pt idx="949">
                  <c:v>1.4235</c:v>
                </c:pt>
                <c:pt idx="950">
                  <c:v>1.425</c:v>
                </c:pt>
                <c:pt idx="951">
                  <c:v>1.4265000000000001</c:v>
                </c:pt>
                <c:pt idx="952">
                  <c:v>1.4279999999999999</c:v>
                </c:pt>
                <c:pt idx="953">
                  <c:v>1.4295</c:v>
                </c:pt>
                <c:pt idx="954">
                  <c:v>1.431</c:v>
                </c:pt>
                <c:pt idx="955">
                  <c:v>1.4325000000000001</c:v>
                </c:pt>
                <c:pt idx="956">
                  <c:v>1.4339999999999999</c:v>
                </c:pt>
                <c:pt idx="957">
                  <c:v>1.4355</c:v>
                </c:pt>
                <c:pt idx="958">
                  <c:v>1.4370000000000001</c:v>
                </c:pt>
                <c:pt idx="959">
                  <c:v>1.4385000000000001</c:v>
                </c:pt>
                <c:pt idx="960">
                  <c:v>1.44</c:v>
                </c:pt>
                <c:pt idx="961">
                  <c:v>1.4415</c:v>
                </c:pt>
                <c:pt idx="962">
                  <c:v>1.4430000000000001</c:v>
                </c:pt>
                <c:pt idx="963">
                  <c:v>1.4445000000000001</c:v>
                </c:pt>
                <c:pt idx="964">
                  <c:v>1.446</c:v>
                </c:pt>
                <c:pt idx="965">
                  <c:v>1.4475</c:v>
                </c:pt>
                <c:pt idx="966">
                  <c:v>1.4490000000000001</c:v>
                </c:pt>
                <c:pt idx="967">
                  <c:v>1.4505000000000001</c:v>
                </c:pt>
                <c:pt idx="968">
                  <c:v>1.452</c:v>
                </c:pt>
                <c:pt idx="969">
                  <c:v>1.4535</c:v>
                </c:pt>
                <c:pt idx="970">
                  <c:v>1.4550000000000001</c:v>
                </c:pt>
                <c:pt idx="971">
                  <c:v>1.4565000000000001</c:v>
                </c:pt>
                <c:pt idx="972">
                  <c:v>1.458</c:v>
                </c:pt>
                <c:pt idx="973">
                  <c:v>1.4595</c:v>
                </c:pt>
                <c:pt idx="974">
                  <c:v>1.4610000000000001</c:v>
                </c:pt>
                <c:pt idx="975">
                  <c:v>1.4625000000000001</c:v>
                </c:pt>
                <c:pt idx="976">
                  <c:v>1.464</c:v>
                </c:pt>
                <c:pt idx="977">
                  <c:v>1.4655</c:v>
                </c:pt>
                <c:pt idx="978">
                  <c:v>1.4670000000000001</c:v>
                </c:pt>
                <c:pt idx="979">
                  <c:v>1.4685000000000001</c:v>
                </c:pt>
                <c:pt idx="980">
                  <c:v>1.47</c:v>
                </c:pt>
                <c:pt idx="981">
                  <c:v>1.4715</c:v>
                </c:pt>
                <c:pt idx="982">
                  <c:v>1.4730000000000001</c:v>
                </c:pt>
                <c:pt idx="983">
                  <c:v>1.4744999999999999</c:v>
                </c:pt>
                <c:pt idx="984">
                  <c:v>1.476</c:v>
                </c:pt>
                <c:pt idx="985">
                  <c:v>1.4775</c:v>
                </c:pt>
                <c:pt idx="986">
                  <c:v>1.4790000000000001</c:v>
                </c:pt>
                <c:pt idx="987">
                  <c:v>1.4804999999999999</c:v>
                </c:pt>
                <c:pt idx="988">
                  <c:v>1.482</c:v>
                </c:pt>
                <c:pt idx="989">
                  <c:v>1.4835</c:v>
                </c:pt>
                <c:pt idx="990">
                  <c:v>1.4850000000000001</c:v>
                </c:pt>
                <c:pt idx="991">
                  <c:v>1.4864999999999999</c:v>
                </c:pt>
                <c:pt idx="992">
                  <c:v>1.488</c:v>
                </c:pt>
                <c:pt idx="993">
                  <c:v>1.4895</c:v>
                </c:pt>
                <c:pt idx="994">
                  <c:v>1.4910000000000001</c:v>
                </c:pt>
                <c:pt idx="995">
                  <c:v>1.4924999999999999</c:v>
                </c:pt>
                <c:pt idx="996">
                  <c:v>1.494</c:v>
                </c:pt>
                <c:pt idx="997">
                  <c:v>1.4955000000000001</c:v>
                </c:pt>
                <c:pt idx="998">
                  <c:v>1.4970000000000001</c:v>
                </c:pt>
                <c:pt idx="999">
                  <c:v>1.4984999999999999</c:v>
                </c:pt>
                <c:pt idx="1000">
                  <c:v>1.5</c:v>
                </c:pt>
                <c:pt idx="1001">
                  <c:v>1.5015000000000001</c:v>
                </c:pt>
                <c:pt idx="1002">
                  <c:v>1.5030000000000001</c:v>
                </c:pt>
                <c:pt idx="1003">
                  <c:v>1.5044999999999999</c:v>
                </c:pt>
                <c:pt idx="1004">
                  <c:v>1.506</c:v>
                </c:pt>
                <c:pt idx="1005">
                  <c:v>1.5075000000000001</c:v>
                </c:pt>
                <c:pt idx="1006">
                  <c:v>1.5090000000000001</c:v>
                </c:pt>
                <c:pt idx="1007">
                  <c:v>1.5105</c:v>
                </c:pt>
                <c:pt idx="1008">
                  <c:v>1.512</c:v>
                </c:pt>
                <c:pt idx="1009">
                  <c:v>1.5135000000000001</c:v>
                </c:pt>
                <c:pt idx="1010">
                  <c:v>1.5150000000000001</c:v>
                </c:pt>
                <c:pt idx="1011">
                  <c:v>1.5165</c:v>
                </c:pt>
                <c:pt idx="1012">
                  <c:v>1.518</c:v>
                </c:pt>
                <c:pt idx="1013">
                  <c:v>1.5195000000000001</c:v>
                </c:pt>
                <c:pt idx="1014">
                  <c:v>1.5210000000000001</c:v>
                </c:pt>
                <c:pt idx="1015">
                  <c:v>1.5225</c:v>
                </c:pt>
                <c:pt idx="1016">
                  <c:v>1.524</c:v>
                </c:pt>
                <c:pt idx="1017">
                  <c:v>1.5255000000000001</c:v>
                </c:pt>
                <c:pt idx="1018">
                  <c:v>1.5270000000000001</c:v>
                </c:pt>
                <c:pt idx="1019">
                  <c:v>1.5285</c:v>
                </c:pt>
                <c:pt idx="1020">
                  <c:v>1.53</c:v>
                </c:pt>
                <c:pt idx="1021">
                  <c:v>1.5315000000000001</c:v>
                </c:pt>
                <c:pt idx="1022">
                  <c:v>1.5330000000000001</c:v>
                </c:pt>
                <c:pt idx="1023">
                  <c:v>1.5345</c:v>
                </c:pt>
                <c:pt idx="1024">
                  <c:v>1.536</c:v>
                </c:pt>
                <c:pt idx="1025">
                  <c:v>1.5375000000000001</c:v>
                </c:pt>
                <c:pt idx="1026">
                  <c:v>1.5389999999999999</c:v>
                </c:pt>
                <c:pt idx="1027">
                  <c:v>1.5405</c:v>
                </c:pt>
                <c:pt idx="1028">
                  <c:v>1.542</c:v>
                </c:pt>
                <c:pt idx="1029">
                  <c:v>1.5435000000000001</c:v>
                </c:pt>
                <c:pt idx="1030">
                  <c:v>1.5449999999999999</c:v>
                </c:pt>
                <c:pt idx="1031">
                  <c:v>1.5465</c:v>
                </c:pt>
                <c:pt idx="1032">
                  <c:v>1.548</c:v>
                </c:pt>
                <c:pt idx="1033">
                  <c:v>1.5495000000000001</c:v>
                </c:pt>
                <c:pt idx="1034">
                  <c:v>1.5509999999999999</c:v>
                </c:pt>
                <c:pt idx="1035">
                  <c:v>1.5525</c:v>
                </c:pt>
                <c:pt idx="1036">
                  <c:v>1.554</c:v>
                </c:pt>
                <c:pt idx="1037">
                  <c:v>1.5555000000000001</c:v>
                </c:pt>
                <c:pt idx="1038">
                  <c:v>1.5569999999999999</c:v>
                </c:pt>
                <c:pt idx="1039">
                  <c:v>1.5585</c:v>
                </c:pt>
                <c:pt idx="1040">
                  <c:v>1.56</c:v>
                </c:pt>
                <c:pt idx="1041">
                  <c:v>1.5615000000000001</c:v>
                </c:pt>
                <c:pt idx="1042">
                  <c:v>1.5629999999999999</c:v>
                </c:pt>
                <c:pt idx="1043">
                  <c:v>1.5645</c:v>
                </c:pt>
                <c:pt idx="1044">
                  <c:v>1.5660000000000001</c:v>
                </c:pt>
                <c:pt idx="1045">
                  <c:v>1.5675000000000001</c:v>
                </c:pt>
                <c:pt idx="1046">
                  <c:v>1.569</c:v>
                </c:pt>
                <c:pt idx="1047">
                  <c:v>1.5705</c:v>
                </c:pt>
                <c:pt idx="1048">
                  <c:v>1.5720000000000001</c:v>
                </c:pt>
                <c:pt idx="1049">
                  <c:v>1.5735000000000001</c:v>
                </c:pt>
                <c:pt idx="1050">
                  <c:v>1.575</c:v>
                </c:pt>
                <c:pt idx="1051">
                  <c:v>1.5765</c:v>
                </c:pt>
                <c:pt idx="1052">
                  <c:v>1.5780000000000001</c:v>
                </c:pt>
                <c:pt idx="1053">
                  <c:v>1.5795000000000001</c:v>
                </c:pt>
                <c:pt idx="1054">
                  <c:v>1.581</c:v>
                </c:pt>
                <c:pt idx="1055">
                  <c:v>1.5825</c:v>
                </c:pt>
                <c:pt idx="1056">
                  <c:v>1.5840000000000001</c:v>
                </c:pt>
                <c:pt idx="1057">
                  <c:v>1.5855000000000001</c:v>
                </c:pt>
                <c:pt idx="1058">
                  <c:v>1.587</c:v>
                </c:pt>
                <c:pt idx="1059">
                  <c:v>1.5885</c:v>
                </c:pt>
                <c:pt idx="1060">
                  <c:v>1.59</c:v>
                </c:pt>
                <c:pt idx="1061">
                  <c:v>1.5915000000000001</c:v>
                </c:pt>
                <c:pt idx="1062">
                  <c:v>1.593</c:v>
                </c:pt>
                <c:pt idx="1063">
                  <c:v>1.5945</c:v>
                </c:pt>
                <c:pt idx="1064">
                  <c:v>1.5960000000000001</c:v>
                </c:pt>
                <c:pt idx="1065">
                  <c:v>1.5975000000000001</c:v>
                </c:pt>
                <c:pt idx="1066">
                  <c:v>1.599</c:v>
                </c:pt>
                <c:pt idx="1067">
                  <c:v>1.6005</c:v>
                </c:pt>
                <c:pt idx="1068">
                  <c:v>1.6020000000000001</c:v>
                </c:pt>
                <c:pt idx="1069">
                  <c:v>1.6034999999999999</c:v>
                </c:pt>
                <c:pt idx="1070">
                  <c:v>1.605</c:v>
                </c:pt>
                <c:pt idx="1071">
                  <c:v>1.6065</c:v>
                </c:pt>
                <c:pt idx="1072">
                  <c:v>1.6080000000000001</c:v>
                </c:pt>
                <c:pt idx="1073">
                  <c:v>1.6094999999999999</c:v>
                </c:pt>
                <c:pt idx="1074">
                  <c:v>1.611</c:v>
                </c:pt>
                <c:pt idx="1075">
                  <c:v>1.6125</c:v>
                </c:pt>
                <c:pt idx="1076">
                  <c:v>1.6140000000000001</c:v>
                </c:pt>
                <c:pt idx="1077">
                  <c:v>1.6154999999999999</c:v>
                </c:pt>
                <c:pt idx="1078">
                  <c:v>1.617</c:v>
                </c:pt>
                <c:pt idx="1079">
                  <c:v>1.6185</c:v>
                </c:pt>
                <c:pt idx="1080">
                  <c:v>1.62</c:v>
                </c:pt>
                <c:pt idx="1081">
                  <c:v>1.6214999999999999</c:v>
                </c:pt>
                <c:pt idx="1082">
                  <c:v>1.623</c:v>
                </c:pt>
                <c:pt idx="1083">
                  <c:v>1.6245000000000001</c:v>
                </c:pt>
                <c:pt idx="1084">
                  <c:v>1.6260000000000001</c:v>
                </c:pt>
                <c:pt idx="1085">
                  <c:v>1.6274999999999999</c:v>
                </c:pt>
                <c:pt idx="1086">
                  <c:v>1.629</c:v>
                </c:pt>
                <c:pt idx="1087">
                  <c:v>1.6305000000000001</c:v>
                </c:pt>
                <c:pt idx="1088">
                  <c:v>1.6320000000000001</c:v>
                </c:pt>
                <c:pt idx="1089">
                  <c:v>1.6335</c:v>
                </c:pt>
                <c:pt idx="1090">
                  <c:v>1.635</c:v>
                </c:pt>
                <c:pt idx="1091">
                  <c:v>1.6365000000000001</c:v>
                </c:pt>
                <c:pt idx="1092">
                  <c:v>1.6380000000000001</c:v>
                </c:pt>
                <c:pt idx="1093">
                  <c:v>1.6395</c:v>
                </c:pt>
                <c:pt idx="1094">
                  <c:v>1.641</c:v>
                </c:pt>
                <c:pt idx="1095">
                  <c:v>1.6425000000000001</c:v>
                </c:pt>
                <c:pt idx="1096">
                  <c:v>1.6440000000000001</c:v>
                </c:pt>
                <c:pt idx="1097">
                  <c:v>1.6455</c:v>
                </c:pt>
                <c:pt idx="1098">
                  <c:v>1.647</c:v>
                </c:pt>
                <c:pt idx="1099">
                  <c:v>1.6485000000000001</c:v>
                </c:pt>
                <c:pt idx="1100">
                  <c:v>1.6500000000000001</c:v>
                </c:pt>
                <c:pt idx="1101">
                  <c:v>1.6515</c:v>
                </c:pt>
                <c:pt idx="1102">
                  <c:v>1.653</c:v>
                </c:pt>
                <c:pt idx="1103">
                  <c:v>1.6545000000000001</c:v>
                </c:pt>
                <c:pt idx="1104">
                  <c:v>1.6560000000000001</c:v>
                </c:pt>
                <c:pt idx="1105">
                  <c:v>1.6575</c:v>
                </c:pt>
                <c:pt idx="1106">
                  <c:v>1.659</c:v>
                </c:pt>
                <c:pt idx="1107">
                  <c:v>1.6605000000000001</c:v>
                </c:pt>
                <c:pt idx="1108">
                  <c:v>1.6620000000000001</c:v>
                </c:pt>
                <c:pt idx="1109">
                  <c:v>1.6635</c:v>
                </c:pt>
                <c:pt idx="1110">
                  <c:v>1.665</c:v>
                </c:pt>
                <c:pt idx="1111">
                  <c:v>1.6665000000000001</c:v>
                </c:pt>
                <c:pt idx="1112">
                  <c:v>1.6679999999999999</c:v>
                </c:pt>
                <c:pt idx="1113">
                  <c:v>1.6695</c:v>
                </c:pt>
                <c:pt idx="1114">
                  <c:v>1.671</c:v>
                </c:pt>
                <c:pt idx="1115">
                  <c:v>1.6725000000000001</c:v>
                </c:pt>
                <c:pt idx="1116">
                  <c:v>1.6739999999999999</c:v>
                </c:pt>
                <c:pt idx="1117">
                  <c:v>1.6755</c:v>
                </c:pt>
                <c:pt idx="1118">
                  <c:v>1.677</c:v>
                </c:pt>
                <c:pt idx="1119">
                  <c:v>1.6785000000000001</c:v>
                </c:pt>
                <c:pt idx="1120">
                  <c:v>1.68</c:v>
                </c:pt>
                <c:pt idx="1121">
                  <c:v>1.6815</c:v>
                </c:pt>
                <c:pt idx="1122">
                  <c:v>1.6830000000000001</c:v>
                </c:pt>
                <c:pt idx="1123">
                  <c:v>1.6845000000000001</c:v>
                </c:pt>
                <c:pt idx="1124">
                  <c:v>1.6859999999999999</c:v>
                </c:pt>
                <c:pt idx="1125">
                  <c:v>1.6875</c:v>
                </c:pt>
                <c:pt idx="1126">
                  <c:v>1.6890000000000001</c:v>
                </c:pt>
                <c:pt idx="1127">
                  <c:v>1.6905000000000001</c:v>
                </c:pt>
                <c:pt idx="1128">
                  <c:v>1.6919999999999999</c:v>
                </c:pt>
                <c:pt idx="1129">
                  <c:v>1.6935</c:v>
                </c:pt>
                <c:pt idx="1130">
                  <c:v>1.6950000000000001</c:v>
                </c:pt>
                <c:pt idx="1131">
                  <c:v>1.6965000000000001</c:v>
                </c:pt>
                <c:pt idx="1132">
                  <c:v>1.698</c:v>
                </c:pt>
                <c:pt idx="1133">
                  <c:v>1.6995</c:v>
                </c:pt>
                <c:pt idx="1134">
                  <c:v>1.7010000000000001</c:v>
                </c:pt>
                <c:pt idx="1135">
                  <c:v>1.7025000000000001</c:v>
                </c:pt>
                <c:pt idx="1136">
                  <c:v>1.704</c:v>
                </c:pt>
                <c:pt idx="1137">
                  <c:v>1.7055</c:v>
                </c:pt>
                <c:pt idx="1138">
                  <c:v>1.7070000000000001</c:v>
                </c:pt>
                <c:pt idx="1139">
                  <c:v>1.7085000000000001</c:v>
                </c:pt>
                <c:pt idx="1140">
                  <c:v>1.71</c:v>
                </c:pt>
                <c:pt idx="1141">
                  <c:v>1.7115</c:v>
                </c:pt>
                <c:pt idx="1142">
                  <c:v>1.7130000000000001</c:v>
                </c:pt>
                <c:pt idx="1143">
                  <c:v>1.7145000000000001</c:v>
                </c:pt>
                <c:pt idx="1144">
                  <c:v>1.716</c:v>
                </c:pt>
                <c:pt idx="1145">
                  <c:v>1.7175</c:v>
                </c:pt>
                <c:pt idx="1146">
                  <c:v>1.7190000000000001</c:v>
                </c:pt>
                <c:pt idx="1147">
                  <c:v>1.7205000000000001</c:v>
                </c:pt>
                <c:pt idx="1148">
                  <c:v>1.722</c:v>
                </c:pt>
                <c:pt idx="1149">
                  <c:v>1.7235</c:v>
                </c:pt>
                <c:pt idx="1150">
                  <c:v>1.7250000000000001</c:v>
                </c:pt>
                <c:pt idx="1151">
                  <c:v>1.7265000000000001</c:v>
                </c:pt>
                <c:pt idx="1152">
                  <c:v>1.728</c:v>
                </c:pt>
                <c:pt idx="1153">
                  <c:v>1.7295</c:v>
                </c:pt>
                <c:pt idx="1154">
                  <c:v>1.7310000000000001</c:v>
                </c:pt>
                <c:pt idx="1155">
                  <c:v>1.7324999999999999</c:v>
                </c:pt>
                <c:pt idx="1156">
                  <c:v>1.734</c:v>
                </c:pt>
                <c:pt idx="1157">
                  <c:v>1.7355</c:v>
                </c:pt>
                <c:pt idx="1158">
                  <c:v>1.7370000000000001</c:v>
                </c:pt>
                <c:pt idx="1159">
                  <c:v>1.7384999999999999</c:v>
                </c:pt>
                <c:pt idx="1160">
                  <c:v>1.74</c:v>
                </c:pt>
                <c:pt idx="1161">
                  <c:v>1.7415</c:v>
                </c:pt>
                <c:pt idx="1162">
                  <c:v>1.7430000000000001</c:v>
                </c:pt>
                <c:pt idx="1163">
                  <c:v>1.7444999999999999</c:v>
                </c:pt>
                <c:pt idx="1164">
                  <c:v>1.746</c:v>
                </c:pt>
                <c:pt idx="1165">
                  <c:v>1.7475000000000001</c:v>
                </c:pt>
                <c:pt idx="1166">
                  <c:v>1.7490000000000001</c:v>
                </c:pt>
                <c:pt idx="1167">
                  <c:v>1.7504999999999999</c:v>
                </c:pt>
                <c:pt idx="1168">
                  <c:v>1.752</c:v>
                </c:pt>
                <c:pt idx="1169">
                  <c:v>1.7535000000000001</c:v>
                </c:pt>
                <c:pt idx="1170">
                  <c:v>1.7550000000000001</c:v>
                </c:pt>
                <c:pt idx="1171">
                  <c:v>1.7565</c:v>
                </c:pt>
                <c:pt idx="1172">
                  <c:v>1.758</c:v>
                </c:pt>
                <c:pt idx="1173">
                  <c:v>1.7595000000000001</c:v>
                </c:pt>
                <c:pt idx="1174">
                  <c:v>1.7610000000000001</c:v>
                </c:pt>
                <c:pt idx="1175">
                  <c:v>1.7625</c:v>
                </c:pt>
                <c:pt idx="1176">
                  <c:v>1.764</c:v>
                </c:pt>
                <c:pt idx="1177">
                  <c:v>1.7655000000000001</c:v>
                </c:pt>
                <c:pt idx="1178">
                  <c:v>1.7670000000000001</c:v>
                </c:pt>
                <c:pt idx="1179">
                  <c:v>1.7685</c:v>
                </c:pt>
                <c:pt idx="1180">
                  <c:v>1.77</c:v>
                </c:pt>
                <c:pt idx="1181">
                  <c:v>1.7715000000000001</c:v>
                </c:pt>
                <c:pt idx="1182">
                  <c:v>1.7730000000000001</c:v>
                </c:pt>
                <c:pt idx="1183">
                  <c:v>1.7745</c:v>
                </c:pt>
                <c:pt idx="1184">
                  <c:v>1.776</c:v>
                </c:pt>
                <c:pt idx="1185">
                  <c:v>1.7775000000000001</c:v>
                </c:pt>
                <c:pt idx="1186">
                  <c:v>1.7790000000000001</c:v>
                </c:pt>
                <c:pt idx="1187">
                  <c:v>1.7805</c:v>
                </c:pt>
                <c:pt idx="1188">
                  <c:v>1.782</c:v>
                </c:pt>
                <c:pt idx="1189">
                  <c:v>1.7835000000000001</c:v>
                </c:pt>
                <c:pt idx="1190">
                  <c:v>1.7850000000000001</c:v>
                </c:pt>
                <c:pt idx="1191">
                  <c:v>1.7865</c:v>
                </c:pt>
                <c:pt idx="1192">
                  <c:v>1.788</c:v>
                </c:pt>
                <c:pt idx="1193">
                  <c:v>1.7895000000000001</c:v>
                </c:pt>
                <c:pt idx="1194">
                  <c:v>1.7910000000000001</c:v>
                </c:pt>
                <c:pt idx="1195">
                  <c:v>1.7925</c:v>
                </c:pt>
                <c:pt idx="1196">
                  <c:v>1.794</c:v>
                </c:pt>
                <c:pt idx="1197">
                  <c:v>1.7955000000000001</c:v>
                </c:pt>
                <c:pt idx="1198">
                  <c:v>1.7969999999999999</c:v>
                </c:pt>
                <c:pt idx="1199">
                  <c:v>1.7985</c:v>
                </c:pt>
                <c:pt idx="1200">
                  <c:v>1.8</c:v>
                </c:pt>
                <c:pt idx="1201">
                  <c:v>1.8015000000000001</c:v>
                </c:pt>
                <c:pt idx="1202">
                  <c:v>1.8029999999999999</c:v>
                </c:pt>
                <c:pt idx="1203">
                  <c:v>1.8045</c:v>
                </c:pt>
                <c:pt idx="1204">
                  <c:v>1.806</c:v>
                </c:pt>
                <c:pt idx="1205">
                  <c:v>1.8075000000000001</c:v>
                </c:pt>
                <c:pt idx="1206">
                  <c:v>1.8089999999999999</c:v>
                </c:pt>
                <c:pt idx="1207">
                  <c:v>1.8105</c:v>
                </c:pt>
                <c:pt idx="1208">
                  <c:v>1.8120000000000001</c:v>
                </c:pt>
                <c:pt idx="1209">
                  <c:v>1.8135000000000001</c:v>
                </c:pt>
                <c:pt idx="1210">
                  <c:v>1.8149999999999999</c:v>
                </c:pt>
                <c:pt idx="1211">
                  <c:v>1.8165</c:v>
                </c:pt>
                <c:pt idx="1212">
                  <c:v>1.8180000000000001</c:v>
                </c:pt>
                <c:pt idx="1213">
                  <c:v>1.8195000000000001</c:v>
                </c:pt>
                <c:pt idx="1214">
                  <c:v>1.821</c:v>
                </c:pt>
                <c:pt idx="1215">
                  <c:v>1.8225</c:v>
                </c:pt>
                <c:pt idx="1216">
                  <c:v>1.8240000000000001</c:v>
                </c:pt>
                <c:pt idx="1217">
                  <c:v>1.8255000000000001</c:v>
                </c:pt>
                <c:pt idx="1218">
                  <c:v>1.827</c:v>
                </c:pt>
                <c:pt idx="1219">
                  <c:v>1.8285</c:v>
                </c:pt>
                <c:pt idx="1220">
                  <c:v>1.83</c:v>
                </c:pt>
                <c:pt idx="1221">
                  <c:v>1.8315000000000001</c:v>
                </c:pt>
                <c:pt idx="1222">
                  <c:v>1.833</c:v>
                </c:pt>
                <c:pt idx="1223">
                  <c:v>1.8345</c:v>
                </c:pt>
                <c:pt idx="1224">
                  <c:v>1.8360000000000001</c:v>
                </c:pt>
                <c:pt idx="1225">
                  <c:v>1.8375000000000001</c:v>
                </c:pt>
                <c:pt idx="1226">
                  <c:v>1.839</c:v>
                </c:pt>
                <c:pt idx="1227">
                  <c:v>1.8405</c:v>
                </c:pt>
                <c:pt idx="1228">
                  <c:v>1.8420000000000001</c:v>
                </c:pt>
                <c:pt idx="1229">
                  <c:v>1.8435000000000001</c:v>
                </c:pt>
                <c:pt idx="1230">
                  <c:v>1.845</c:v>
                </c:pt>
                <c:pt idx="1231">
                  <c:v>1.8465</c:v>
                </c:pt>
                <c:pt idx="1232">
                  <c:v>1.8480000000000001</c:v>
                </c:pt>
                <c:pt idx="1233">
                  <c:v>1.8495000000000001</c:v>
                </c:pt>
                <c:pt idx="1234">
                  <c:v>1.851</c:v>
                </c:pt>
                <c:pt idx="1235">
                  <c:v>1.8525</c:v>
                </c:pt>
                <c:pt idx="1236">
                  <c:v>1.8540000000000001</c:v>
                </c:pt>
                <c:pt idx="1237">
                  <c:v>1.8555000000000001</c:v>
                </c:pt>
                <c:pt idx="1238">
                  <c:v>1.857</c:v>
                </c:pt>
                <c:pt idx="1239">
                  <c:v>1.8585</c:v>
                </c:pt>
                <c:pt idx="1240">
                  <c:v>1.86</c:v>
                </c:pt>
                <c:pt idx="1241">
                  <c:v>1.8614999999999999</c:v>
                </c:pt>
                <c:pt idx="1242">
                  <c:v>1.863</c:v>
                </c:pt>
                <c:pt idx="1243">
                  <c:v>1.8645</c:v>
                </c:pt>
                <c:pt idx="1244">
                  <c:v>1.8660000000000001</c:v>
                </c:pt>
                <c:pt idx="1245">
                  <c:v>1.8674999999999999</c:v>
                </c:pt>
                <c:pt idx="1246">
                  <c:v>1.869</c:v>
                </c:pt>
                <c:pt idx="1247">
                  <c:v>1.8705000000000001</c:v>
                </c:pt>
                <c:pt idx="1248">
                  <c:v>1.8720000000000001</c:v>
                </c:pt>
                <c:pt idx="1249">
                  <c:v>1.8734999999999999</c:v>
                </c:pt>
                <c:pt idx="1250">
                  <c:v>1.875</c:v>
                </c:pt>
                <c:pt idx="1251">
                  <c:v>1.8765000000000001</c:v>
                </c:pt>
                <c:pt idx="1252">
                  <c:v>1.8780000000000001</c:v>
                </c:pt>
                <c:pt idx="1253">
                  <c:v>1.8794999999999999</c:v>
                </c:pt>
                <c:pt idx="1254">
                  <c:v>1.881</c:v>
                </c:pt>
                <c:pt idx="1255">
                  <c:v>1.8825000000000001</c:v>
                </c:pt>
                <c:pt idx="1256">
                  <c:v>1.8840000000000001</c:v>
                </c:pt>
                <c:pt idx="1257">
                  <c:v>1.8855</c:v>
                </c:pt>
                <c:pt idx="1258">
                  <c:v>1.887</c:v>
                </c:pt>
                <c:pt idx="1259">
                  <c:v>1.8885000000000001</c:v>
                </c:pt>
                <c:pt idx="1260">
                  <c:v>1.8900000000000001</c:v>
                </c:pt>
                <c:pt idx="1261">
                  <c:v>1.8915</c:v>
                </c:pt>
                <c:pt idx="1262">
                  <c:v>1.893</c:v>
                </c:pt>
                <c:pt idx="1263">
                  <c:v>1.8945000000000001</c:v>
                </c:pt>
                <c:pt idx="1264">
                  <c:v>1.8960000000000001</c:v>
                </c:pt>
                <c:pt idx="1265">
                  <c:v>1.8975</c:v>
                </c:pt>
                <c:pt idx="1266">
                  <c:v>1.899</c:v>
                </c:pt>
                <c:pt idx="1267">
                  <c:v>1.9005000000000001</c:v>
                </c:pt>
                <c:pt idx="1268">
                  <c:v>1.9020000000000001</c:v>
                </c:pt>
                <c:pt idx="1269">
                  <c:v>1.9035</c:v>
                </c:pt>
                <c:pt idx="1270">
                  <c:v>1.905</c:v>
                </c:pt>
                <c:pt idx="1271">
                  <c:v>1.9065000000000001</c:v>
                </c:pt>
                <c:pt idx="1272">
                  <c:v>1.9080000000000001</c:v>
                </c:pt>
                <c:pt idx="1273">
                  <c:v>1.9095</c:v>
                </c:pt>
                <c:pt idx="1274">
                  <c:v>1.911</c:v>
                </c:pt>
                <c:pt idx="1275">
                  <c:v>1.9125000000000001</c:v>
                </c:pt>
                <c:pt idx="1276">
                  <c:v>1.9140000000000001</c:v>
                </c:pt>
                <c:pt idx="1277">
                  <c:v>1.9155</c:v>
                </c:pt>
                <c:pt idx="1278">
                  <c:v>1.917</c:v>
                </c:pt>
                <c:pt idx="1279">
                  <c:v>1.9185000000000001</c:v>
                </c:pt>
                <c:pt idx="1280">
                  <c:v>1.92</c:v>
                </c:pt>
                <c:pt idx="1281">
                  <c:v>1.9215</c:v>
                </c:pt>
                <c:pt idx="1282">
                  <c:v>1.923</c:v>
                </c:pt>
                <c:pt idx="1283">
                  <c:v>1.9245000000000001</c:v>
                </c:pt>
                <c:pt idx="1284">
                  <c:v>1.9259999999999999</c:v>
                </c:pt>
                <c:pt idx="1285">
                  <c:v>1.9275</c:v>
                </c:pt>
                <c:pt idx="1286">
                  <c:v>1.929</c:v>
                </c:pt>
                <c:pt idx="1287">
                  <c:v>1.9305000000000001</c:v>
                </c:pt>
                <c:pt idx="1288">
                  <c:v>1.9319999999999999</c:v>
                </c:pt>
                <c:pt idx="1289">
                  <c:v>1.9335</c:v>
                </c:pt>
                <c:pt idx="1290">
                  <c:v>1.9350000000000001</c:v>
                </c:pt>
                <c:pt idx="1291">
                  <c:v>1.9365000000000001</c:v>
                </c:pt>
                <c:pt idx="1292">
                  <c:v>1.9379999999999999</c:v>
                </c:pt>
                <c:pt idx="1293">
                  <c:v>1.9395</c:v>
                </c:pt>
                <c:pt idx="1294">
                  <c:v>1.9410000000000001</c:v>
                </c:pt>
                <c:pt idx="1295">
                  <c:v>1.9425000000000001</c:v>
                </c:pt>
                <c:pt idx="1296">
                  <c:v>1.944</c:v>
                </c:pt>
                <c:pt idx="1297">
                  <c:v>1.9455</c:v>
                </c:pt>
                <c:pt idx="1298">
                  <c:v>1.9470000000000001</c:v>
                </c:pt>
                <c:pt idx="1299">
                  <c:v>1.9485000000000001</c:v>
                </c:pt>
                <c:pt idx="1300">
                  <c:v>1.95</c:v>
                </c:pt>
                <c:pt idx="1301">
                  <c:v>1.9515</c:v>
                </c:pt>
                <c:pt idx="1302">
                  <c:v>1.9530000000000001</c:v>
                </c:pt>
                <c:pt idx="1303">
                  <c:v>1.9545000000000001</c:v>
                </c:pt>
                <c:pt idx="1304">
                  <c:v>1.956</c:v>
                </c:pt>
                <c:pt idx="1305">
                  <c:v>1.9575</c:v>
                </c:pt>
                <c:pt idx="1306">
                  <c:v>1.9590000000000001</c:v>
                </c:pt>
                <c:pt idx="1307">
                  <c:v>1.9605000000000001</c:v>
                </c:pt>
                <c:pt idx="1308">
                  <c:v>1.962</c:v>
                </c:pt>
                <c:pt idx="1309">
                  <c:v>1.9635</c:v>
                </c:pt>
                <c:pt idx="1310">
                  <c:v>1.9650000000000001</c:v>
                </c:pt>
                <c:pt idx="1311">
                  <c:v>1.9665000000000001</c:v>
                </c:pt>
                <c:pt idx="1312">
                  <c:v>1.968</c:v>
                </c:pt>
                <c:pt idx="1313">
                  <c:v>1.9695</c:v>
                </c:pt>
                <c:pt idx="1314">
                  <c:v>1.9710000000000001</c:v>
                </c:pt>
                <c:pt idx="1315">
                  <c:v>1.9725000000000001</c:v>
                </c:pt>
                <c:pt idx="1316">
                  <c:v>1.974</c:v>
                </c:pt>
                <c:pt idx="1317">
                  <c:v>1.9755</c:v>
                </c:pt>
                <c:pt idx="1318">
                  <c:v>1.9770000000000001</c:v>
                </c:pt>
                <c:pt idx="1319">
                  <c:v>1.9785000000000001</c:v>
                </c:pt>
                <c:pt idx="1320">
                  <c:v>1.98</c:v>
                </c:pt>
                <c:pt idx="1321">
                  <c:v>1.9815</c:v>
                </c:pt>
                <c:pt idx="1322">
                  <c:v>1.9830000000000001</c:v>
                </c:pt>
                <c:pt idx="1323">
                  <c:v>1.9844999999999999</c:v>
                </c:pt>
                <c:pt idx="1324">
                  <c:v>1.986</c:v>
                </c:pt>
                <c:pt idx="1325">
                  <c:v>1.9875</c:v>
                </c:pt>
                <c:pt idx="1326">
                  <c:v>1.9890000000000001</c:v>
                </c:pt>
                <c:pt idx="1327">
                  <c:v>1.9904999999999999</c:v>
                </c:pt>
                <c:pt idx="1328">
                  <c:v>1.992</c:v>
                </c:pt>
                <c:pt idx="1329">
                  <c:v>1.9935</c:v>
                </c:pt>
                <c:pt idx="1330">
                  <c:v>1.9950000000000001</c:v>
                </c:pt>
                <c:pt idx="1331">
                  <c:v>1.9964999999999999</c:v>
                </c:pt>
                <c:pt idx="1332">
                  <c:v>1.998</c:v>
                </c:pt>
                <c:pt idx="1333">
                  <c:v>1.9995000000000001</c:v>
                </c:pt>
                <c:pt idx="1334">
                  <c:v>2.0009999999999999</c:v>
                </c:pt>
                <c:pt idx="1335">
                  <c:v>2.0024999999999999</c:v>
                </c:pt>
                <c:pt idx="1336">
                  <c:v>2.004</c:v>
                </c:pt>
                <c:pt idx="1337">
                  <c:v>2.0055000000000001</c:v>
                </c:pt>
                <c:pt idx="1338">
                  <c:v>2.0070000000000001</c:v>
                </c:pt>
                <c:pt idx="1339">
                  <c:v>2.0085000000000002</c:v>
                </c:pt>
                <c:pt idx="1340">
                  <c:v>2.0100000000000002</c:v>
                </c:pt>
                <c:pt idx="1341">
                  <c:v>2.0114999999999998</c:v>
                </c:pt>
                <c:pt idx="1342">
                  <c:v>2.0129999999999999</c:v>
                </c:pt>
                <c:pt idx="1343">
                  <c:v>2.0145</c:v>
                </c:pt>
                <c:pt idx="1344">
                  <c:v>2.016</c:v>
                </c:pt>
                <c:pt idx="1345">
                  <c:v>2.0175000000000001</c:v>
                </c:pt>
                <c:pt idx="1346">
                  <c:v>2.0190000000000001</c:v>
                </c:pt>
                <c:pt idx="1347">
                  <c:v>2.0205000000000002</c:v>
                </c:pt>
                <c:pt idx="1348">
                  <c:v>2.0220000000000002</c:v>
                </c:pt>
                <c:pt idx="1349">
                  <c:v>2.0234999999999999</c:v>
                </c:pt>
                <c:pt idx="1350">
                  <c:v>2.0249999999999999</c:v>
                </c:pt>
                <c:pt idx="1351">
                  <c:v>2.0265</c:v>
                </c:pt>
                <c:pt idx="1352">
                  <c:v>2.028</c:v>
                </c:pt>
                <c:pt idx="1353">
                  <c:v>2.0295000000000001</c:v>
                </c:pt>
                <c:pt idx="1354">
                  <c:v>2.0310000000000001</c:v>
                </c:pt>
                <c:pt idx="1355">
                  <c:v>2.0325000000000002</c:v>
                </c:pt>
                <c:pt idx="1356">
                  <c:v>2.0340000000000003</c:v>
                </c:pt>
                <c:pt idx="1357">
                  <c:v>2.0354999999999999</c:v>
                </c:pt>
                <c:pt idx="1358">
                  <c:v>2.0369999999999999</c:v>
                </c:pt>
                <c:pt idx="1359">
                  <c:v>2.0385</c:v>
                </c:pt>
                <c:pt idx="1360">
                  <c:v>2.04</c:v>
                </c:pt>
                <c:pt idx="1361">
                  <c:v>2.0415000000000001</c:v>
                </c:pt>
                <c:pt idx="1362">
                  <c:v>2.0430000000000001</c:v>
                </c:pt>
                <c:pt idx="1363">
                  <c:v>2.0445000000000002</c:v>
                </c:pt>
                <c:pt idx="1364">
                  <c:v>2.0460000000000003</c:v>
                </c:pt>
                <c:pt idx="1365">
                  <c:v>2.0474999999999999</c:v>
                </c:pt>
                <c:pt idx="1366">
                  <c:v>2.0489999999999999</c:v>
                </c:pt>
                <c:pt idx="1367">
                  <c:v>2.0505</c:v>
                </c:pt>
                <c:pt idx="1368">
                  <c:v>2.052</c:v>
                </c:pt>
                <c:pt idx="1369">
                  <c:v>2.0535000000000001</c:v>
                </c:pt>
                <c:pt idx="1370">
                  <c:v>2.0550000000000002</c:v>
                </c:pt>
                <c:pt idx="1371">
                  <c:v>2.0565000000000002</c:v>
                </c:pt>
                <c:pt idx="1372">
                  <c:v>2.0579999999999998</c:v>
                </c:pt>
                <c:pt idx="1373">
                  <c:v>2.0594999999999999</c:v>
                </c:pt>
                <c:pt idx="1374">
                  <c:v>2.0609999999999999</c:v>
                </c:pt>
                <c:pt idx="1375">
                  <c:v>2.0625</c:v>
                </c:pt>
                <c:pt idx="1376">
                  <c:v>2.0640000000000001</c:v>
                </c:pt>
                <c:pt idx="1377">
                  <c:v>2.0655000000000001</c:v>
                </c:pt>
                <c:pt idx="1378">
                  <c:v>2.0670000000000002</c:v>
                </c:pt>
                <c:pt idx="1379">
                  <c:v>2.0685000000000002</c:v>
                </c:pt>
                <c:pt idx="1380">
                  <c:v>2.0699999999999998</c:v>
                </c:pt>
                <c:pt idx="1381">
                  <c:v>2.0714999999999999</c:v>
                </c:pt>
                <c:pt idx="1382">
                  <c:v>2.073</c:v>
                </c:pt>
                <c:pt idx="1383">
                  <c:v>2.0745</c:v>
                </c:pt>
                <c:pt idx="1384">
                  <c:v>2.0760000000000001</c:v>
                </c:pt>
                <c:pt idx="1385">
                  <c:v>2.0775000000000001</c:v>
                </c:pt>
                <c:pt idx="1386">
                  <c:v>2.0790000000000002</c:v>
                </c:pt>
                <c:pt idx="1387">
                  <c:v>2.0805000000000002</c:v>
                </c:pt>
                <c:pt idx="1388">
                  <c:v>2.0819999999999999</c:v>
                </c:pt>
                <c:pt idx="1389">
                  <c:v>2.0834999999999999</c:v>
                </c:pt>
                <c:pt idx="1390">
                  <c:v>2.085</c:v>
                </c:pt>
                <c:pt idx="1391">
                  <c:v>2.0865</c:v>
                </c:pt>
                <c:pt idx="1392">
                  <c:v>2.0880000000000001</c:v>
                </c:pt>
                <c:pt idx="1393">
                  <c:v>2.0895000000000001</c:v>
                </c:pt>
                <c:pt idx="1394">
                  <c:v>2.0910000000000002</c:v>
                </c:pt>
                <c:pt idx="1395">
                  <c:v>2.0925000000000002</c:v>
                </c:pt>
                <c:pt idx="1396">
                  <c:v>2.0939999999999999</c:v>
                </c:pt>
                <c:pt idx="1397">
                  <c:v>2.0954999999999999</c:v>
                </c:pt>
                <c:pt idx="1398">
                  <c:v>2.097</c:v>
                </c:pt>
                <c:pt idx="1399">
                  <c:v>2.0985</c:v>
                </c:pt>
                <c:pt idx="1400">
                  <c:v>2.1</c:v>
                </c:pt>
                <c:pt idx="1401">
                  <c:v>2.1015000000000001</c:v>
                </c:pt>
                <c:pt idx="1402">
                  <c:v>2.1030000000000002</c:v>
                </c:pt>
                <c:pt idx="1403">
                  <c:v>2.1045000000000003</c:v>
                </c:pt>
                <c:pt idx="1404">
                  <c:v>2.1059999999999999</c:v>
                </c:pt>
                <c:pt idx="1405">
                  <c:v>2.1074999999999999</c:v>
                </c:pt>
                <c:pt idx="1406">
                  <c:v>2.109</c:v>
                </c:pt>
                <c:pt idx="1407">
                  <c:v>2.1105</c:v>
                </c:pt>
                <c:pt idx="1408">
                  <c:v>2.1120000000000001</c:v>
                </c:pt>
                <c:pt idx="1409">
                  <c:v>2.1135000000000002</c:v>
                </c:pt>
                <c:pt idx="1410">
                  <c:v>2.1150000000000002</c:v>
                </c:pt>
                <c:pt idx="1411">
                  <c:v>2.1164999999999998</c:v>
                </c:pt>
                <c:pt idx="1412">
                  <c:v>2.1179999999999999</c:v>
                </c:pt>
                <c:pt idx="1413">
                  <c:v>2.1194999999999999</c:v>
                </c:pt>
                <c:pt idx="1414">
                  <c:v>2.121</c:v>
                </c:pt>
                <c:pt idx="1415">
                  <c:v>2.1225000000000001</c:v>
                </c:pt>
                <c:pt idx="1416">
                  <c:v>2.1240000000000001</c:v>
                </c:pt>
                <c:pt idx="1417">
                  <c:v>2.1255000000000002</c:v>
                </c:pt>
                <c:pt idx="1418">
                  <c:v>2.1270000000000002</c:v>
                </c:pt>
                <c:pt idx="1419">
                  <c:v>2.1284999999999998</c:v>
                </c:pt>
                <c:pt idx="1420">
                  <c:v>2.13</c:v>
                </c:pt>
                <c:pt idx="1421">
                  <c:v>2.1315</c:v>
                </c:pt>
                <c:pt idx="1422">
                  <c:v>2.133</c:v>
                </c:pt>
                <c:pt idx="1423">
                  <c:v>2.1345000000000001</c:v>
                </c:pt>
                <c:pt idx="1424">
                  <c:v>2.1360000000000001</c:v>
                </c:pt>
                <c:pt idx="1425">
                  <c:v>2.1375000000000002</c:v>
                </c:pt>
                <c:pt idx="1426">
                  <c:v>2.1390000000000002</c:v>
                </c:pt>
                <c:pt idx="1427">
                  <c:v>2.1404999999999998</c:v>
                </c:pt>
                <c:pt idx="1428">
                  <c:v>2.1419999999999999</c:v>
                </c:pt>
                <c:pt idx="1429">
                  <c:v>2.1435</c:v>
                </c:pt>
                <c:pt idx="1430">
                  <c:v>2.145</c:v>
                </c:pt>
                <c:pt idx="1431">
                  <c:v>2.1465000000000001</c:v>
                </c:pt>
                <c:pt idx="1432">
                  <c:v>2.1480000000000001</c:v>
                </c:pt>
                <c:pt idx="1433">
                  <c:v>2.1495000000000002</c:v>
                </c:pt>
                <c:pt idx="1434">
                  <c:v>2.1510000000000002</c:v>
                </c:pt>
                <c:pt idx="1435">
                  <c:v>2.1524999999999999</c:v>
                </c:pt>
                <c:pt idx="1436">
                  <c:v>2.1539999999999999</c:v>
                </c:pt>
                <c:pt idx="1437">
                  <c:v>2.1555</c:v>
                </c:pt>
                <c:pt idx="1438">
                  <c:v>2.157</c:v>
                </c:pt>
                <c:pt idx="1439">
                  <c:v>2.1585000000000001</c:v>
                </c:pt>
                <c:pt idx="1440">
                  <c:v>2.16</c:v>
                </c:pt>
                <c:pt idx="1441">
                  <c:v>2.1615000000000002</c:v>
                </c:pt>
                <c:pt idx="1442">
                  <c:v>2.1630000000000003</c:v>
                </c:pt>
                <c:pt idx="1443">
                  <c:v>2.1644999999999999</c:v>
                </c:pt>
                <c:pt idx="1444">
                  <c:v>2.1659999999999999</c:v>
                </c:pt>
                <c:pt idx="1445">
                  <c:v>2.1675</c:v>
                </c:pt>
                <c:pt idx="1446">
                  <c:v>2.169</c:v>
                </c:pt>
                <c:pt idx="1447">
                  <c:v>2.1705000000000001</c:v>
                </c:pt>
                <c:pt idx="1448">
                  <c:v>2.1720000000000002</c:v>
                </c:pt>
                <c:pt idx="1449">
                  <c:v>2.1735000000000002</c:v>
                </c:pt>
                <c:pt idx="1450">
                  <c:v>2.1750000000000003</c:v>
                </c:pt>
                <c:pt idx="1451">
                  <c:v>2.1764999999999999</c:v>
                </c:pt>
                <c:pt idx="1452">
                  <c:v>2.1779999999999999</c:v>
                </c:pt>
                <c:pt idx="1453">
                  <c:v>2.1795</c:v>
                </c:pt>
                <c:pt idx="1454">
                  <c:v>2.181</c:v>
                </c:pt>
                <c:pt idx="1455">
                  <c:v>2.1825000000000001</c:v>
                </c:pt>
                <c:pt idx="1456">
                  <c:v>2.1840000000000002</c:v>
                </c:pt>
                <c:pt idx="1457">
                  <c:v>2.1855000000000002</c:v>
                </c:pt>
                <c:pt idx="1458">
                  <c:v>2.1869999999999998</c:v>
                </c:pt>
                <c:pt idx="1459">
                  <c:v>2.1884999999999999</c:v>
                </c:pt>
                <c:pt idx="1460">
                  <c:v>2.19</c:v>
                </c:pt>
                <c:pt idx="1461">
                  <c:v>2.1915</c:v>
                </c:pt>
                <c:pt idx="1462">
                  <c:v>2.1930000000000001</c:v>
                </c:pt>
                <c:pt idx="1463">
                  <c:v>2.1945000000000001</c:v>
                </c:pt>
                <c:pt idx="1464">
                  <c:v>2.1960000000000002</c:v>
                </c:pt>
                <c:pt idx="1465">
                  <c:v>2.1975000000000002</c:v>
                </c:pt>
                <c:pt idx="1466">
                  <c:v>2.1989999999999998</c:v>
                </c:pt>
                <c:pt idx="1467">
                  <c:v>2.2004999999999999</c:v>
                </c:pt>
                <c:pt idx="1468">
                  <c:v>2.202</c:v>
                </c:pt>
                <c:pt idx="1469">
                  <c:v>2.2035</c:v>
                </c:pt>
                <c:pt idx="1470">
                  <c:v>2.2050000000000001</c:v>
                </c:pt>
                <c:pt idx="1471">
                  <c:v>2.2065000000000001</c:v>
                </c:pt>
                <c:pt idx="1472">
                  <c:v>2.2080000000000002</c:v>
                </c:pt>
                <c:pt idx="1473">
                  <c:v>2.2095000000000002</c:v>
                </c:pt>
                <c:pt idx="1474">
                  <c:v>2.2109999999999999</c:v>
                </c:pt>
                <c:pt idx="1475">
                  <c:v>2.2124999999999999</c:v>
                </c:pt>
                <c:pt idx="1476">
                  <c:v>2.214</c:v>
                </c:pt>
                <c:pt idx="1477">
                  <c:v>2.2155</c:v>
                </c:pt>
                <c:pt idx="1478">
                  <c:v>2.2170000000000001</c:v>
                </c:pt>
                <c:pt idx="1479">
                  <c:v>2.2185000000000001</c:v>
                </c:pt>
                <c:pt idx="1480">
                  <c:v>2.2200000000000002</c:v>
                </c:pt>
                <c:pt idx="1481">
                  <c:v>2.2215000000000003</c:v>
                </c:pt>
                <c:pt idx="1482">
                  <c:v>2.2229999999999999</c:v>
                </c:pt>
                <c:pt idx="1483">
                  <c:v>2.2244999999999999</c:v>
                </c:pt>
                <c:pt idx="1484">
                  <c:v>2.226</c:v>
                </c:pt>
                <c:pt idx="1485">
                  <c:v>2.2275</c:v>
                </c:pt>
                <c:pt idx="1486">
                  <c:v>2.2290000000000001</c:v>
                </c:pt>
                <c:pt idx="1487">
                  <c:v>2.2305000000000001</c:v>
                </c:pt>
                <c:pt idx="1488">
                  <c:v>2.2320000000000002</c:v>
                </c:pt>
                <c:pt idx="1489">
                  <c:v>2.2335000000000003</c:v>
                </c:pt>
                <c:pt idx="1490">
                  <c:v>2.2349999999999999</c:v>
                </c:pt>
                <c:pt idx="1491">
                  <c:v>2.2364999999999999</c:v>
                </c:pt>
                <c:pt idx="1492">
                  <c:v>2.238</c:v>
                </c:pt>
                <c:pt idx="1493">
                  <c:v>2.2395</c:v>
                </c:pt>
                <c:pt idx="1494">
                  <c:v>2.2410000000000001</c:v>
                </c:pt>
                <c:pt idx="1495">
                  <c:v>2.2425000000000002</c:v>
                </c:pt>
                <c:pt idx="1496">
                  <c:v>2.2440000000000002</c:v>
                </c:pt>
                <c:pt idx="1497">
                  <c:v>2.2454999999999998</c:v>
                </c:pt>
                <c:pt idx="1498">
                  <c:v>2.2469999999999999</c:v>
                </c:pt>
                <c:pt idx="1499">
                  <c:v>2.2484999999999999</c:v>
                </c:pt>
                <c:pt idx="1500">
                  <c:v>2.25</c:v>
                </c:pt>
                <c:pt idx="1501">
                  <c:v>2.2515000000000001</c:v>
                </c:pt>
                <c:pt idx="1502">
                  <c:v>2.2530000000000001</c:v>
                </c:pt>
                <c:pt idx="1503">
                  <c:v>2.2545000000000002</c:v>
                </c:pt>
                <c:pt idx="1504">
                  <c:v>2.2560000000000002</c:v>
                </c:pt>
                <c:pt idx="1505">
                  <c:v>2.2574999999999998</c:v>
                </c:pt>
                <c:pt idx="1506">
                  <c:v>2.2589999999999999</c:v>
                </c:pt>
                <c:pt idx="1507">
                  <c:v>2.2605</c:v>
                </c:pt>
                <c:pt idx="1508">
                  <c:v>2.262</c:v>
                </c:pt>
                <c:pt idx="1509">
                  <c:v>2.2635000000000001</c:v>
                </c:pt>
                <c:pt idx="1510">
                  <c:v>2.2650000000000001</c:v>
                </c:pt>
                <c:pt idx="1511">
                  <c:v>2.2665000000000002</c:v>
                </c:pt>
                <c:pt idx="1512">
                  <c:v>2.2680000000000002</c:v>
                </c:pt>
                <c:pt idx="1513">
                  <c:v>2.2694999999999999</c:v>
                </c:pt>
                <c:pt idx="1514">
                  <c:v>2.2709999999999999</c:v>
                </c:pt>
                <c:pt idx="1515">
                  <c:v>2.2725</c:v>
                </c:pt>
                <c:pt idx="1516">
                  <c:v>2.274</c:v>
                </c:pt>
                <c:pt idx="1517">
                  <c:v>2.2755000000000001</c:v>
                </c:pt>
                <c:pt idx="1518">
                  <c:v>2.2770000000000001</c:v>
                </c:pt>
                <c:pt idx="1519">
                  <c:v>2.2785000000000002</c:v>
                </c:pt>
                <c:pt idx="1520">
                  <c:v>2.2800000000000002</c:v>
                </c:pt>
                <c:pt idx="1521">
                  <c:v>2.2814999999999999</c:v>
                </c:pt>
                <c:pt idx="1522">
                  <c:v>2.2829999999999999</c:v>
                </c:pt>
                <c:pt idx="1523">
                  <c:v>2.2845</c:v>
                </c:pt>
                <c:pt idx="1524">
                  <c:v>2.286</c:v>
                </c:pt>
                <c:pt idx="1525">
                  <c:v>2.2875000000000001</c:v>
                </c:pt>
                <c:pt idx="1526">
                  <c:v>2.2890000000000001</c:v>
                </c:pt>
                <c:pt idx="1527">
                  <c:v>2.2905000000000002</c:v>
                </c:pt>
                <c:pt idx="1528">
                  <c:v>2.2920000000000003</c:v>
                </c:pt>
                <c:pt idx="1529">
                  <c:v>2.2934999999999999</c:v>
                </c:pt>
                <c:pt idx="1530">
                  <c:v>2.2949999999999999</c:v>
                </c:pt>
                <c:pt idx="1531">
                  <c:v>2.2965</c:v>
                </c:pt>
                <c:pt idx="1532">
                  <c:v>2.298</c:v>
                </c:pt>
                <c:pt idx="1533">
                  <c:v>2.2995000000000001</c:v>
                </c:pt>
                <c:pt idx="1534">
                  <c:v>2.3010000000000002</c:v>
                </c:pt>
                <c:pt idx="1535">
                  <c:v>2.3025000000000002</c:v>
                </c:pt>
                <c:pt idx="1536">
                  <c:v>2.3040000000000003</c:v>
                </c:pt>
                <c:pt idx="1537">
                  <c:v>2.3054999999999999</c:v>
                </c:pt>
                <c:pt idx="1538">
                  <c:v>2.3069999999999999</c:v>
                </c:pt>
                <c:pt idx="1539">
                  <c:v>2.3085</c:v>
                </c:pt>
                <c:pt idx="1540">
                  <c:v>2.31</c:v>
                </c:pt>
                <c:pt idx="1541">
                  <c:v>2.3115000000000001</c:v>
                </c:pt>
                <c:pt idx="1542">
                  <c:v>2.3130000000000002</c:v>
                </c:pt>
                <c:pt idx="1543">
                  <c:v>2.3145000000000002</c:v>
                </c:pt>
                <c:pt idx="1544">
                  <c:v>2.3159999999999998</c:v>
                </c:pt>
                <c:pt idx="1545">
                  <c:v>2.3174999999999999</c:v>
                </c:pt>
                <c:pt idx="1546">
                  <c:v>2.319</c:v>
                </c:pt>
                <c:pt idx="1547">
                  <c:v>2.3205</c:v>
                </c:pt>
                <c:pt idx="1548">
                  <c:v>2.3220000000000001</c:v>
                </c:pt>
                <c:pt idx="1549">
                  <c:v>2.3235000000000001</c:v>
                </c:pt>
                <c:pt idx="1550">
                  <c:v>2.3250000000000002</c:v>
                </c:pt>
                <c:pt idx="1551">
                  <c:v>2.3265000000000002</c:v>
                </c:pt>
                <c:pt idx="1552">
                  <c:v>2.3279999999999998</c:v>
                </c:pt>
                <c:pt idx="1553">
                  <c:v>2.3294999999999999</c:v>
                </c:pt>
                <c:pt idx="1554">
                  <c:v>2.331</c:v>
                </c:pt>
                <c:pt idx="1555">
                  <c:v>2.3325</c:v>
                </c:pt>
                <c:pt idx="1556">
                  <c:v>2.3340000000000001</c:v>
                </c:pt>
                <c:pt idx="1557">
                  <c:v>2.3355000000000001</c:v>
                </c:pt>
                <c:pt idx="1558">
                  <c:v>2.3370000000000002</c:v>
                </c:pt>
                <c:pt idx="1559">
                  <c:v>2.3385000000000002</c:v>
                </c:pt>
                <c:pt idx="1560">
                  <c:v>2.34</c:v>
                </c:pt>
                <c:pt idx="1561">
                  <c:v>2.3414999999999999</c:v>
                </c:pt>
                <c:pt idx="1562">
                  <c:v>2.343</c:v>
                </c:pt>
                <c:pt idx="1563">
                  <c:v>2.3445</c:v>
                </c:pt>
                <c:pt idx="1564">
                  <c:v>2.3460000000000001</c:v>
                </c:pt>
                <c:pt idx="1565">
                  <c:v>2.3475000000000001</c:v>
                </c:pt>
                <c:pt idx="1566">
                  <c:v>2.3490000000000002</c:v>
                </c:pt>
                <c:pt idx="1567">
                  <c:v>2.3505000000000003</c:v>
                </c:pt>
                <c:pt idx="1568">
                  <c:v>2.3519999999999999</c:v>
                </c:pt>
                <c:pt idx="1569">
                  <c:v>2.3534999999999999</c:v>
                </c:pt>
                <c:pt idx="1570">
                  <c:v>2.355</c:v>
                </c:pt>
                <c:pt idx="1571">
                  <c:v>2.3565</c:v>
                </c:pt>
                <c:pt idx="1572">
                  <c:v>2.3580000000000001</c:v>
                </c:pt>
                <c:pt idx="1573">
                  <c:v>2.3595000000000002</c:v>
                </c:pt>
                <c:pt idx="1574">
                  <c:v>2.3610000000000002</c:v>
                </c:pt>
                <c:pt idx="1575">
                  <c:v>2.3625000000000003</c:v>
                </c:pt>
                <c:pt idx="1576">
                  <c:v>2.3639999999999999</c:v>
                </c:pt>
                <c:pt idx="1577">
                  <c:v>2.3654999999999999</c:v>
                </c:pt>
                <c:pt idx="1578">
                  <c:v>2.367</c:v>
                </c:pt>
                <c:pt idx="1579">
                  <c:v>2.3685</c:v>
                </c:pt>
                <c:pt idx="1580">
                  <c:v>2.37</c:v>
                </c:pt>
                <c:pt idx="1581">
                  <c:v>2.3715000000000002</c:v>
                </c:pt>
                <c:pt idx="1582">
                  <c:v>2.3730000000000002</c:v>
                </c:pt>
                <c:pt idx="1583">
                  <c:v>2.3744999999999998</c:v>
                </c:pt>
                <c:pt idx="1584">
                  <c:v>2.3759999999999999</c:v>
                </c:pt>
                <c:pt idx="1585">
                  <c:v>2.3774999999999999</c:v>
                </c:pt>
                <c:pt idx="1586">
                  <c:v>2.379</c:v>
                </c:pt>
                <c:pt idx="1587">
                  <c:v>2.3805000000000001</c:v>
                </c:pt>
                <c:pt idx="1588">
                  <c:v>2.3820000000000001</c:v>
                </c:pt>
                <c:pt idx="1589">
                  <c:v>2.3835000000000002</c:v>
                </c:pt>
                <c:pt idx="1590">
                  <c:v>2.3850000000000002</c:v>
                </c:pt>
                <c:pt idx="1591">
                  <c:v>2.3864999999999998</c:v>
                </c:pt>
                <c:pt idx="1592">
                  <c:v>2.3879999999999999</c:v>
                </c:pt>
                <c:pt idx="1593">
                  <c:v>2.3895</c:v>
                </c:pt>
                <c:pt idx="1594">
                  <c:v>2.391</c:v>
                </c:pt>
                <c:pt idx="1595">
                  <c:v>2.3925000000000001</c:v>
                </c:pt>
                <c:pt idx="1596">
                  <c:v>2.3940000000000001</c:v>
                </c:pt>
                <c:pt idx="1597">
                  <c:v>2.3955000000000002</c:v>
                </c:pt>
                <c:pt idx="1598">
                  <c:v>2.3970000000000002</c:v>
                </c:pt>
                <c:pt idx="1599">
                  <c:v>2.3984999999999999</c:v>
                </c:pt>
                <c:pt idx="1600">
                  <c:v>2.4</c:v>
                </c:pt>
                <c:pt idx="1601">
                  <c:v>2.4015</c:v>
                </c:pt>
                <c:pt idx="1602">
                  <c:v>2.403</c:v>
                </c:pt>
                <c:pt idx="1603">
                  <c:v>2.4045000000000001</c:v>
                </c:pt>
                <c:pt idx="1604">
                  <c:v>2.4060000000000001</c:v>
                </c:pt>
                <c:pt idx="1605">
                  <c:v>2.4075000000000002</c:v>
                </c:pt>
                <c:pt idx="1606">
                  <c:v>2.4090000000000003</c:v>
                </c:pt>
                <c:pt idx="1607">
                  <c:v>2.4104999999999999</c:v>
                </c:pt>
                <c:pt idx="1608">
                  <c:v>2.4119999999999999</c:v>
                </c:pt>
                <c:pt idx="1609">
                  <c:v>2.4135</c:v>
                </c:pt>
                <c:pt idx="1610">
                  <c:v>2.415</c:v>
                </c:pt>
                <c:pt idx="1611">
                  <c:v>2.4165000000000001</c:v>
                </c:pt>
                <c:pt idx="1612">
                  <c:v>2.4180000000000001</c:v>
                </c:pt>
                <c:pt idx="1613">
                  <c:v>2.4195000000000002</c:v>
                </c:pt>
                <c:pt idx="1614">
                  <c:v>2.4210000000000003</c:v>
                </c:pt>
                <c:pt idx="1615">
                  <c:v>2.4224999999999999</c:v>
                </c:pt>
                <c:pt idx="1616">
                  <c:v>2.4239999999999999</c:v>
                </c:pt>
                <c:pt idx="1617">
                  <c:v>2.4255</c:v>
                </c:pt>
                <c:pt idx="1618">
                  <c:v>2.427</c:v>
                </c:pt>
                <c:pt idx="1619">
                  <c:v>2.4285000000000001</c:v>
                </c:pt>
                <c:pt idx="1620">
                  <c:v>2.4300000000000002</c:v>
                </c:pt>
                <c:pt idx="1621">
                  <c:v>2.4315000000000002</c:v>
                </c:pt>
                <c:pt idx="1622">
                  <c:v>2.4329999999999998</c:v>
                </c:pt>
                <c:pt idx="1623">
                  <c:v>2.4344999999999999</c:v>
                </c:pt>
                <c:pt idx="1624">
                  <c:v>2.4359999999999999</c:v>
                </c:pt>
                <c:pt idx="1625">
                  <c:v>2.4375</c:v>
                </c:pt>
                <c:pt idx="1626">
                  <c:v>2.4390000000000001</c:v>
                </c:pt>
                <c:pt idx="1627">
                  <c:v>2.4405000000000001</c:v>
                </c:pt>
                <c:pt idx="1628">
                  <c:v>2.4420000000000002</c:v>
                </c:pt>
                <c:pt idx="1629">
                  <c:v>2.4435000000000002</c:v>
                </c:pt>
                <c:pt idx="1630">
                  <c:v>2.4449999999999998</c:v>
                </c:pt>
                <c:pt idx="1631">
                  <c:v>2.4464999999999999</c:v>
                </c:pt>
                <c:pt idx="1632">
                  <c:v>2.448</c:v>
                </c:pt>
                <c:pt idx="1633">
                  <c:v>2.4495</c:v>
                </c:pt>
                <c:pt idx="1634">
                  <c:v>2.4510000000000001</c:v>
                </c:pt>
                <c:pt idx="1635">
                  <c:v>2.4525000000000001</c:v>
                </c:pt>
                <c:pt idx="1636">
                  <c:v>2.4540000000000002</c:v>
                </c:pt>
                <c:pt idx="1637">
                  <c:v>2.4555000000000002</c:v>
                </c:pt>
                <c:pt idx="1638">
                  <c:v>2.4569999999999999</c:v>
                </c:pt>
                <c:pt idx="1639">
                  <c:v>2.4584999999999999</c:v>
                </c:pt>
                <c:pt idx="1640">
                  <c:v>2.46</c:v>
                </c:pt>
                <c:pt idx="1641">
                  <c:v>2.4615</c:v>
                </c:pt>
                <c:pt idx="1642">
                  <c:v>2.4630000000000001</c:v>
                </c:pt>
                <c:pt idx="1643">
                  <c:v>2.4645000000000001</c:v>
                </c:pt>
                <c:pt idx="1644">
                  <c:v>2.4660000000000002</c:v>
                </c:pt>
                <c:pt idx="1645">
                  <c:v>2.4675000000000002</c:v>
                </c:pt>
                <c:pt idx="1646">
                  <c:v>2.4689999999999999</c:v>
                </c:pt>
                <c:pt idx="1647">
                  <c:v>2.4704999999999999</c:v>
                </c:pt>
                <c:pt idx="1648">
                  <c:v>2.472</c:v>
                </c:pt>
                <c:pt idx="1649">
                  <c:v>2.4735</c:v>
                </c:pt>
                <c:pt idx="1650">
                  <c:v>2.4750000000000001</c:v>
                </c:pt>
                <c:pt idx="1651">
                  <c:v>2.4765000000000001</c:v>
                </c:pt>
                <c:pt idx="1652">
                  <c:v>2.4780000000000002</c:v>
                </c:pt>
                <c:pt idx="1653">
                  <c:v>2.4795000000000003</c:v>
                </c:pt>
                <c:pt idx="1654">
                  <c:v>2.4809999999999999</c:v>
                </c:pt>
                <c:pt idx="1655">
                  <c:v>2.4824999999999999</c:v>
                </c:pt>
                <c:pt idx="1656">
                  <c:v>2.484</c:v>
                </c:pt>
                <c:pt idx="1657">
                  <c:v>2.4855</c:v>
                </c:pt>
                <c:pt idx="1658">
                  <c:v>2.4870000000000001</c:v>
                </c:pt>
                <c:pt idx="1659">
                  <c:v>2.4885000000000002</c:v>
                </c:pt>
                <c:pt idx="1660">
                  <c:v>2.4900000000000002</c:v>
                </c:pt>
                <c:pt idx="1661">
                  <c:v>2.4915000000000003</c:v>
                </c:pt>
                <c:pt idx="1662">
                  <c:v>2.4929999999999999</c:v>
                </c:pt>
                <c:pt idx="1663">
                  <c:v>2.4944999999999999</c:v>
                </c:pt>
                <c:pt idx="1664">
                  <c:v>2.496</c:v>
                </c:pt>
                <c:pt idx="1665">
                  <c:v>2.4975000000000001</c:v>
                </c:pt>
                <c:pt idx="1666">
                  <c:v>2.4990000000000001</c:v>
                </c:pt>
                <c:pt idx="1667">
                  <c:v>2.5005000000000002</c:v>
                </c:pt>
                <c:pt idx="1668">
                  <c:v>2.5020000000000002</c:v>
                </c:pt>
                <c:pt idx="1669">
                  <c:v>2.5034999999999998</c:v>
                </c:pt>
                <c:pt idx="1670">
                  <c:v>2.5049999999999999</c:v>
                </c:pt>
                <c:pt idx="1671">
                  <c:v>2.5065</c:v>
                </c:pt>
                <c:pt idx="1672">
                  <c:v>2.508</c:v>
                </c:pt>
                <c:pt idx="1673">
                  <c:v>2.5095000000000001</c:v>
                </c:pt>
                <c:pt idx="1674">
                  <c:v>2.5110000000000001</c:v>
                </c:pt>
                <c:pt idx="1675">
                  <c:v>2.5125000000000002</c:v>
                </c:pt>
                <c:pt idx="1676">
                  <c:v>2.5140000000000002</c:v>
                </c:pt>
                <c:pt idx="1677">
                  <c:v>2.5154999999999998</c:v>
                </c:pt>
                <c:pt idx="1678">
                  <c:v>2.5169999999999999</c:v>
                </c:pt>
                <c:pt idx="1679">
                  <c:v>2.5185</c:v>
                </c:pt>
                <c:pt idx="1680">
                  <c:v>2.52</c:v>
                </c:pt>
                <c:pt idx="1681">
                  <c:v>2.5215000000000001</c:v>
                </c:pt>
                <c:pt idx="1682">
                  <c:v>2.5230000000000001</c:v>
                </c:pt>
                <c:pt idx="1683">
                  <c:v>2.5245000000000002</c:v>
                </c:pt>
                <c:pt idx="1684">
                  <c:v>2.5260000000000002</c:v>
                </c:pt>
                <c:pt idx="1685">
                  <c:v>2.5274999999999999</c:v>
                </c:pt>
                <c:pt idx="1686">
                  <c:v>2.5289999999999999</c:v>
                </c:pt>
                <c:pt idx="1687">
                  <c:v>2.5305</c:v>
                </c:pt>
                <c:pt idx="1688">
                  <c:v>2.532</c:v>
                </c:pt>
                <c:pt idx="1689">
                  <c:v>2.5335000000000001</c:v>
                </c:pt>
                <c:pt idx="1690">
                  <c:v>2.5350000000000001</c:v>
                </c:pt>
                <c:pt idx="1691">
                  <c:v>2.5365000000000002</c:v>
                </c:pt>
                <c:pt idx="1692">
                  <c:v>2.5380000000000003</c:v>
                </c:pt>
                <c:pt idx="1693">
                  <c:v>2.5394999999999999</c:v>
                </c:pt>
                <c:pt idx="1694">
                  <c:v>2.5409999999999999</c:v>
                </c:pt>
                <c:pt idx="1695">
                  <c:v>2.5425</c:v>
                </c:pt>
                <c:pt idx="1696">
                  <c:v>2.544</c:v>
                </c:pt>
                <c:pt idx="1697">
                  <c:v>2.5455000000000001</c:v>
                </c:pt>
                <c:pt idx="1698">
                  <c:v>2.5470000000000002</c:v>
                </c:pt>
                <c:pt idx="1699">
                  <c:v>2.5485000000000002</c:v>
                </c:pt>
                <c:pt idx="1700">
                  <c:v>2.5500000000000003</c:v>
                </c:pt>
                <c:pt idx="1701">
                  <c:v>2.5514999999999999</c:v>
                </c:pt>
                <c:pt idx="1702">
                  <c:v>2.5529999999999999</c:v>
                </c:pt>
                <c:pt idx="1703">
                  <c:v>2.5545</c:v>
                </c:pt>
                <c:pt idx="1704">
                  <c:v>2.556</c:v>
                </c:pt>
                <c:pt idx="1705">
                  <c:v>2.5575000000000001</c:v>
                </c:pt>
                <c:pt idx="1706">
                  <c:v>2.5590000000000002</c:v>
                </c:pt>
                <c:pt idx="1707">
                  <c:v>2.5605000000000002</c:v>
                </c:pt>
                <c:pt idx="1708">
                  <c:v>2.5619999999999998</c:v>
                </c:pt>
                <c:pt idx="1709">
                  <c:v>2.5634999999999999</c:v>
                </c:pt>
                <c:pt idx="1710">
                  <c:v>2.5649999999999999</c:v>
                </c:pt>
                <c:pt idx="1711">
                  <c:v>2.5665</c:v>
                </c:pt>
                <c:pt idx="1712">
                  <c:v>2.5680000000000001</c:v>
                </c:pt>
                <c:pt idx="1713">
                  <c:v>2.5695000000000001</c:v>
                </c:pt>
                <c:pt idx="1714">
                  <c:v>2.5710000000000002</c:v>
                </c:pt>
                <c:pt idx="1715">
                  <c:v>2.5725000000000002</c:v>
                </c:pt>
                <c:pt idx="1716">
                  <c:v>2.5739999999999998</c:v>
                </c:pt>
                <c:pt idx="1717">
                  <c:v>2.5754999999999999</c:v>
                </c:pt>
                <c:pt idx="1718">
                  <c:v>2.577</c:v>
                </c:pt>
                <c:pt idx="1719">
                  <c:v>2.5785</c:v>
                </c:pt>
                <c:pt idx="1720">
                  <c:v>2.58</c:v>
                </c:pt>
                <c:pt idx="1721">
                  <c:v>2.5815000000000001</c:v>
                </c:pt>
                <c:pt idx="1722">
                  <c:v>2.5830000000000002</c:v>
                </c:pt>
                <c:pt idx="1723">
                  <c:v>2.5845000000000002</c:v>
                </c:pt>
                <c:pt idx="1724">
                  <c:v>2.5859999999999999</c:v>
                </c:pt>
                <c:pt idx="1725">
                  <c:v>2.5874999999999999</c:v>
                </c:pt>
                <c:pt idx="1726">
                  <c:v>2.589</c:v>
                </c:pt>
                <c:pt idx="1727">
                  <c:v>2.5905</c:v>
                </c:pt>
                <c:pt idx="1728">
                  <c:v>2.5920000000000001</c:v>
                </c:pt>
                <c:pt idx="1729">
                  <c:v>2.5935000000000001</c:v>
                </c:pt>
                <c:pt idx="1730">
                  <c:v>2.5950000000000002</c:v>
                </c:pt>
                <c:pt idx="1731">
                  <c:v>2.5965000000000003</c:v>
                </c:pt>
                <c:pt idx="1732">
                  <c:v>2.5979999999999999</c:v>
                </c:pt>
                <c:pt idx="1733">
                  <c:v>2.5994999999999999</c:v>
                </c:pt>
                <c:pt idx="1734">
                  <c:v>2.601</c:v>
                </c:pt>
                <c:pt idx="1735">
                  <c:v>2.6025</c:v>
                </c:pt>
                <c:pt idx="1736">
                  <c:v>2.6040000000000001</c:v>
                </c:pt>
                <c:pt idx="1737">
                  <c:v>2.6055000000000001</c:v>
                </c:pt>
                <c:pt idx="1738">
                  <c:v>2.6070000000000002</c:v>
                </c:pt>
                <c:pt idx="1739">
                  <c:v>2.6085000000000003</c:v>
                </c:pt>
                <c:pt idx="1740">
                  <c:v>2.61</c:v>
                </c:pt>
                <c:pt idx="1741">
                  <c:v>2.6114999999999999</c:v>
                </c:pt>
                <c:pt idx="1742">
                  <c:v>2.613</c:v>
                </c:pt>
                <c:pt idx="1743">
                  <c:v>2.6145</c:v>
                </c:pt>
                <c:pt idx="1744">
                  <c:v>2.6160000000000001</c:v>
                </c:pt>
                <c:pt idx="1745">
                  <c:v>2.6175000000000002</c:v>
                </c:pt>
                <c:pt idx="1746">
                  <c:v>2.6190000000000002</c:v>
                </c:pt>
                <c:pt idx="1747">
                  <c:v>2.6205000000000003</c:v>
                </c:pt>
                <c:pt idx="1748">
                  <c:v>2.6219999999999999</c:v>
                </c:pt>
                <c:pt idx="1749">
                  <c:v>2.6234999999999999</c:v>
                </c:pt>
                <c:pt idx="1750">
                  <c:v>2.625</c:v>
                </c:pt>
                <c:pt idx="1751">
                  <c:v>2.6265000000000001</c:v>
                </c:pt>
                <c:pt idx="1752">
                  <c:v>2.6280000000000001</c:v>
                </c:pt>
                <c:pt idx="1753">
                  <c:v>2.6295000000000002</c:v>
                </c:pt>
                <c:pt idx="1754">
                  <c:v>2.6310000000000002</c:v>
                </c:pt>
                <c:pt idx="1755">
                  <c:v>2.6324999999999998</c:v>
                </c:pt>
                <c:pt idx="1756">
                  <c:v>2.6339999999999999</c:v>
                </c:pt>
                <c:pt idx="1757">
                  <c:v>2.6355</c:v>
                </c:pt>
                <c:pt idx="1758">
                  <c:v>2.637</c:v>
                </c:pt>
                <c:pt idx="1759">
                  <c:v>2.6385000000000001</c:v>
                </c:pt>
                <c:pt idx="1760">
                  <c:v>2.64</c:v>
                </c:pt>
                <c:pt idx="1761">
                  <c:v>2.6415000000000002</c:v>
                </c:pt>
                <c:pt idx="1762">
                  <c:v>2.6430000000000002</c:v>
                </c:pt>
                <c:pt idx="1763">
                  <c:v>2.6444999999999999</c:v>
                </c:pt>
                <c:pt idx="1764">
                  <c:v>2.6459999999999999</c:v>
                </c:pt>
                <c:pt idx="1765">
                  <c:v>2.6475</c:v>
                </c:pt>
                <c:pt idx="1766">
                  <c:v>2.649</c:v>
                </c:pt>
                <c:pt idx="1767">
                  <c:v>2.6505000000000001</c:v>
                </c:pt>
                <c:pt idx="1768">
                  <c:v>2.6520000000000001</c:v>
                </c:pt>
                <c:pt idx="1769">
                  <c:v>2.6535000000000002</c:v>
                </c:pt>
                <c:pt idx="1770">
                  <c:v>2.6550000000000002</c:v>
                </c:pt>
                <c:pt idx="1771">
                  <c:v>2.6564999999999999</c:v>
                </c:pt>
                <c:pt idx="1772">
                  <c:v>2.6579999999999999</c:v>
                </c:pt>
                <c:pt idx="1773">
                  <c:v>2.6595</c:v>
                </c:pt>
                <c:pt idx="1774">
                  <c:v>2.661</c:v>
                </c:pt>
                <c:pt idx="1775">
                  <c:v>2.6625000000000001</c:v>
                </c:pt>
                <c:pt idx="1776">
                  <c:v>2.6640000000000001</c:v>
                </c:pt>
                <c:pt idx="1777">
                  <c:v>2.6655000000000002</c:v>
                </c:pt>
                <c:pt idx="1778">
                  <c:v>2.6670000000000003</c:v>
                </c:pt>
                <c:pt idx="1779">
                  <c:v>2.6684999999999999</c:v>
                </c:pt>
                <c:pt idx="1780">
                  <c:v>2.67</c:v>
                </c:pt>
                <c:pt idx="1781">
                  <c:v>2.6715</c:v>
                </c:pt>
                <c:pt idx="1782">
                  <c:v>2.673</c:v>
                </c:pt>
                <c:pt idx="1783">
                  <c:v>2.6745000000000001</c:v>
                </c:pt>
                <c:pt idx="1784">
                  <c:v>2.6760000000000002</c:v>
                </c:pt>
                <c:pt idx="1785">
                  <c:v>2.6775000000000002</c:v>
                </c:pt>
                <c:pt idx="1786">
                  <c:v>2.6790000000000003</c:v>
                </c:pt>
                <c:pt idx="1787">
                  <c:v>2.6804999999999999</c:v>
                </c:pt>
                <c:pt idx="1788">
                  <c:v>2.6819999999999999</c:v>
                </c:pt>
                <c:pt idx="1789">
                  <c:v>2.6835</c:v>
                </c:pt>
                <c:pt idx="1790">
                  <c:v>2.6850000000000001</c:v>
                </c:pt>
                <c:pt idx="1791">
                  <c:v>2.6865000000000001</c:v>
                </c:pt>
                <c:pt idx="1792">
                  <c:v>2.6880000000000002</c:v>
                </c:pt>
                <c:pt idx="1793">
                  <c:v>2.6895000000000002</c:v>
                </c:pt>
                <c:pt idx="1794">
                  <c:v>2.6909999999999998</c:v>
                </c:pt>
                <c:pt idx="1795">
                  <c:v>2.6924999999999999</c:v>
                </c:pt>
                <c:pt idx="1796">
                  <c:v>2.694</c:v>
                </c:pt>
                <c:pt idx="1797">
                  <c:v>2.6955</c:v>
                </c:pt>
                <c:pt idx="1798">
                  <c:v>2.6970000000000001</c:v>
                </c:pt>
                <c:pt idx="1799">
                  <c:v>2.6985000000000001</c:v>
                </c:pt>
                <c:pt idx="1800">
                  <c:v>2.7</c:v>
                </c:pt>
                <c:pt idx="1801">
                  <c:v>2.7015000000000002</c:v>
                </c:pt>
                <c:pt idx="1802">
                  <c:v>2.7029999999999998</c:v>
                </c:pt>
                <c:pt idx="1803">
                  <c:v>2.7044999999999999</c:v>
                </c:pt>
                <c:pt idx="1804">
                  <c:v>2.706</c:v>
                </c:pt>
                <c:pt idx="1805">
                  <c:v>2.7075</c:v>
                </c:pt>
                <c:pt idx="1806">
                  <c:v>2.7090000000000001</c:v>
                </c:pt>
                <c:pt idx="1807">
                  <c:v>2.7105000000000001</c:v>
                </c:pt>
                <c:pt idx="1808">
                  <c:v>2.7120000000000002</c:v>
                </c:pt>
                <c:pt idx="1809">
                  <c:v>2.7135000000000002</c:v>
                </c:pt>
                <c:pt idx="1810">
                  <c:v>2.7149999999999999</c:v>
                </c:pt>
                <c:pt idx="1811">
                  <c:v>2.7164999999999999</c:v>
                </c:pt>
                <c:pt idx="1812">
                  <c:v>2.718</c:v>
                </c:pt>
                <c:pt idx="1813">
                  <c:v>2.7195</c:v>
                </c:pt>
                <c:pt idx="1814">
                  <c:v>2.7210000000000001</c:v>
                </c:pt>
                <c:pt idx="1815">
                  <c:v>2.7225000000000001</c:v>
                </c:pt>
                <c:pt idx="1816">
                  <c:v>2.7240000000000002</c:v>
                </c:pt>
                <c:pt idx="1817">
                  <c:v>2.7255000000000003</c:v>
                </c:pt>
                <c:pt idx="1818">
                  <c:v>2.7269999999999999</c:v>
                </c:pt>
                <c:pt idx="1819">
                  <c:v>2.7284999999999999</c:v>
                </c:pt>
                <c:pt idx="1820">
                  <c:v>2.73</c:v>
                </c:pt>
                <c:pt idx="1821">
                  <c:v>2.7315</c:v>
                </c:pt>
                <c:pt idx="1822">
                  <c:v>2.7330000000000001</c:v>
                </c:pt>
                <c:pt idx="1823">
                  <c:v>2.7345000000000002</c:v>
                </c:pt>
                <c:pt idx="1824">
                  <c:v>2.7360000000000002</c:v>
                </c:pt>
                <c:pt idx="1825">
                  <c:v>2.7375000000000003</c:v>
                </c:pt>
                <c:pt idx="1826">
                  <c:v>2.7389999999999999</c:v>
                </c:pt>
                <c:pt idx="1827">
                  <c:v>2.7404999999999999</c:v>
                </c:pt>
                <c:pt idx="1828">
                  <c:v>2.742</c:v>
                </c:pt>
                <c:pt idx="1829">
                  <c:v>2.7435</c:v>
                </c:pt>
                <c:pt idx="1830">
                  <c:v>2.7450000000000001</c:v>
                </c:pt>
                <c:pt idx="1831">
                  <c:v>2.7465000000000002</c:v>
                </c:pt>
                <c:pt idx="1832">
                  <c:v>2.7480000000000002</c:v>
                </c:pt>
                <c:pt idx="1833">
                  <c:v>2.7495000000000003</c:v>
                </c:pt>
                <c:pt idx="1834">
                  <c:v>2.7509999999999999</c:v>
                </c:pt>
                <c:pt idx="1835">
                  <c:v>2.7524999999999999</c:v>
                </c:pt>
                <c:pt idx="1836">
                  <c:v>2.754</c:v>
                </c:pt>
                <c:pt idx="1837">
                  <c:v>2.7555000000000001</c:v>
                </c:pt>
                <c:pt idx="1838">
                  <c:v>2.7570000000000001</c:v>
                </c:pt>
                <c:pt idx="1839">
                  <c:v>2.7585000000000002</c:v>
                </c:pt>
                <c:pt idx="1840">
                  <c:v>2.7600000000000002</c:v>
                </c:pt>
                <c:pt idx="1841">
                  <c:v>2.7614999999999998</c:v>
                </c:pt>
                <c:pt idx="1842">
                  <c:v>2.7629999999999999</c:v>
                </c:pt>
                <c:pt idx="1843">
                  <c:v>2.7645</c:v>
                </c:pt>
                <c:pt idx="1844">
                  <c:v>2.766</c:v>
                </c:pt>
                <c:pt idx="1845">
                  <c:v>2.7675000000000001</c:v>
                </c:pt>
                <c:pt idx="1846">
                  <c:v>2.7690000000000001</c:v>
                </c:pt>
                <c:pt idx="1847">
                  <c:v>2.7705000000000002</c:v>
                </c:pt>
                <c:pt idx="1848">
                  <c:v>2.7720000000000002</c:v>
                </c:pt>
                <c:pt idx="1849">
                  <c:v>2.7734999999999999</c:v>
                </c:pt>
                <c:pt idx="1850">
                  <c:v>2.7749999999999999</c:v>
                </c:pt>
                <c:pt idx="1851">
                  <c:v>2.7765</c:v>
                </c:pt>
                <c:pt idx="1852">
                  <c:v>2.778</c:v>
                </c:pt>
                <c:pt idx="1853">
                  <c:v>2.7795000000000001</c:v>
                </c:pt>
                <c:pt idx="1854">
                  <c:v>2.7810000000000001</c:v>
                </c:pt>
                <c:pt idx="1855">
                  <c:v>2.7825000000000002</c:v>
                </c:pt>
                <c:pt idx="1856">
                  <c:v>2.7840000000000003</c:v>
                </c:pt>
                <c:pt idx="1857">
                  <c:v>2.7854999999999999</c:v>
                </c:pt>
                <c:pt idx="1858">
                  <c:v>2.7869999999999999</c:v>
                </c:pt>
                <c:pt idx="1859">
                  <c:v>2.7885</c:v>
                </c:pt>
                <c:pt idx="1860">
                  <c:v>2.79</c:v>
                </c:pt>
                <c:pt idx="1861">
                  <c:v>2.7915000000000001</c:v>
                </c:pt>
                <c:pt idx="1862">
                  <c:v>2.7930000000000001</c:v>
                </c:pt>
                <c:pt idx="1863">
                  <c:v>2.7945000000000002</c:v>
                </c:pt>
                <c:pt idx="1864">
                  <c:v>2.7960000000000003</c:v>
                </c:pt>
                <c:pt idx="1865">
                  <c:v>2.7974999999999999</c:v>
                </c:pt>
                <c:pt idx="1866">
                  <c:v>2.7989999999999999</c:v>
                </c:pt>
                <c:pt idx="1867">
                  <c:v>2.8005</c:v>
                </c:pt>
                <c:pt idx="1868">
                  <c:v>2.802</c:v>
                </c:pt>
                <c:pt idx="1869">
                  <c:v>2.8035000000000001</c:v>
                </c:pt>
                <c:pt idx="1870">
                  <c:v>2.8050000000000002</c:v>
                </c:pt>
                <c:pt idx="1871">
                  <c:v>2.8065000000000002</c:v>
                </c:pt>
                <c:pt idx="1872">
                  <c:v>2.8080000000000003</c:v>
                </c:pt>
                <c:pt idx="1873">
                  <c:v>2.8094999999999999</c:v>
                </c:pt>
                <c:pt idx="1874">
                  <c:v>2.8109999999999999</c:v>
                </c:pt>
                <c:pt idx="1875">
                  <c:v>2.8125</c:v>
                </c:pt>
                <c:pt idx="1876">
                  <c:v>2.8140000000000001</c:v>
                </c:pt>
                <c:pt idx="1877">
                  <c:v>2.8155000000000001</c:v>
                </c:pt>
                <c:pt idx="1878">
                  <c:v>2.8170000000000002</c:v>
                </c:pt>
                <c:pt idx="1879">
                  <c:v>2.8185000000000002</c:v>
                </c:pt>
                <c:pt idx="1880">
                  <c:v>2.82</c:v>
                </c:pt>
                <c:pt idx="1881">
                  <c:v>2.8214999999999999</c:v>
                </c:pt>
                <c:pt idx="1882">
                  <c:v>2.823</c:v>
                </c:pt>
                <c:pt idx="1883">
                  <c:v>2.8245</c:v>
                </c:pt>
                <c:pt idx="1884">
                  <c:v>2.8260000000000001</c:v>
                </c:pt>
                <c:pt idx="1885">
                  <c:v>2.8275000000000001</c:v>
                </c:pt>
                <c:pt idx="1886">
                  <c:v>2.8290000000000002</c:v>
                </c:pt>
                <c:pt idx="1887">
                  <c:v>2.8305000000000002</c:v>
                </c:pt>
                <c:pt idx="1888">
                  <c:v>2.8319999999999999</c:v>
                </c:pt>
                <c:pt idx="1889">
                  <c:v>2.8334999999999999</c:v>
                </c:pt>
                <c:pt idx="1890">
                  <c:v>2.835</c:v>
                </c:pt>
                <c:pt idx="1891">
                  <c:v>2.8365</c:v>
                </c:pt>
                <c:pt idx="1892">
                  <c:v>2.8380000000000001</c:v>
                </c:pt>
                <c:pt idx="1893">
                  <c:v>2.8395000000000001</c:v>
                </c:pt>
                <c:pt idx="1894">
                  <c:v>2.8410000000000002</c:v>
                </c:pt>
                <c:pt idx="1895">
                  <c:v>2.8425000000000002</c:v>
                </c:pt>
                <c:pt idx="1896">
                  <c:v>2.8439999999999999</c:v>
                </c:pt>
                <c:pt idx="1897">
                  <c:v>2.8454999999999999</c:v>
                </c:pt>
                <c:pt idx="1898">
                  <c:v>2.847</c:v>
                </c:pt>
                <c:pt idx="1899">
                  <c:v>2.8485</c:v>
                </c:pt>
                <c:pt idx="1900">
                  <c:v>2.85</c:v>
                </c:pt>
                <c:pt idx="1901">
                  <c:v>2.8515000000000001</c:v>
                </c:pt>
                <c:pt idx="1902">
                  <c:v>2.8530000000000002</c:v>
                </c:pt>
                <c:pt idx="1903">
                  <c:v>2.8545000000000003</c:v>
                </c:pt>
                <c:pt idx="1904">
                  <c:v>2.8559999999999999</c:v>
                </c:pt>
                <c:pt idx="1905">
                  <c:v>2.8574999999999999</c:v>
                </c:pt>
                <c:pt idx="1906">
                  <c:v>2.859</c:v>
                </c:pt>
                <c:pt idx="1907">
                  <c:v>2.8605</c:v>
                </c:pt>
                <c:pt idx="1908">
                  <c:v>2.8620000000000001</c:v>
                </c:pt>
                <c:pt idx="1909">
                  <c:v>2.8635000000000002</c:v>
                </c:pt>
                <c:pt idx="1910">
                  <c:v>2.8650000000000002</c:v>
                </c:pt>
                <c:pt idx="1911">
                  <c:v>2.8665000000000003</c:v>
                </c:pt>
                <c:pt idx="1912">
                  <c:v>2.8679999999999999</c:v>
                </c:pt>
                <c:pt idx="1913">
                  <c:v>2.8694999999999999</c:v>
                </c:pt>
                <c:pt idx="1914">
                  <c:v>2.871</c:v>
                </c:pt>
                <c:pt idx="1915">
                  <c:v>2.8725000000000001</c:v>
                </c:pt>
                <c:pt idx="1916">
                  <c:v>2.8740000000000001</c:v>
                </c:pt>
                <c:pt idx="1917">
                  <c:v>2.8755000000000002</c:v>
                </c:pt>
                <c:pt idx="1918">
                  <c:v>2.8770000000000002</c:v>
                </c:pt>
                <c:pt idx="1919">
                  <c:v>2.8785000000000003</c:v>
                </c:pt>
                <c:pt idx="1920">
                  <c:v>2.88</c:v>
                </c:pt>
                <c:pt idx="1921">
                  <c:v>2.8815</c:v>
                </c:pt>
                <c:pt idx="1922">
                  <c:v>2.883</c:v>
                </c:pt>
                <c:pt idx="1923">
                  <c:v>2.8845000000000001</c:v>
                </c:pt>
                <c:pt idx="1924">
                  <c:v>2.8860000000000001</c:v>
                </c:pt>
                <c:pt idx="1925">
                  <c:v>2.8875000000000002</c:v>
                </c:pt>
                <c:pt idx="1926">
                  <c:v>2.8890000000000002</c:v>
                </c:pt>
                <c:pt idx="1927">
                  <c:v>2.8904999999999998</c:v>
                </c:pt>
                <c:pt idx="1928">
                  <c:v>2.8919999999999999</c:v>
                </c:pt>
                <c:pt idx="1929">
                  <c:v>2.8935</c:v>
                </c:pt>
                <c:pt idx="1930">
                  <c:v>2.895</c:v>
                </c:pt>
                <c:pt idx="1931">
                  <c:v>2.8965000000000001</c:v>
                </c:pt>
                <c:pt idx="1932">
                  <c:v>2.8980000000000001</c:v>
                </c:pt>
                <c:pt idx="1933">
                  <c:v>2.8995000000000002</c:v>
                </c:pt>
                <c:pt idx="1934">
                  <c:v>2.9010000000000002</c:v>
                </c:pt>
                <c:pt idx="1935">
                  <c:v>2.9024999999999999</c:v>
                </c:pt>
                <c:pt idx="1936">
                  <c:v>2.9039999999999999</c:v>
                </c:pt>
                <c:pt idx="1937">
                  <c:v>2.9055</c:v>
                </c:pt>
                <c:pt idx="1938">
                  <c:v>2.907</c:v>
                </c:pt>
                <c:pt idx="1939">
                  <c:v>2.9085000000000001</c:v>
                </c:pt>
                <c:pt idx="1940">
                  <c:v>2.91</c:v>
                </c:pt>
                <c:pt idx="1941">
                  <c:v>2.9115000000000002</c:v>
                </c:pt>
                <c:pt idx="1942">
                  <c:v>2.9130000000000003</c:v>
                </c:pt>
                <c:pt idx="1943">
                  <c:v>2.9144999999999999</c:v>
                </c:pt>
                <c:pt idx="1944">
                  <c:v>2.9159999999999999</c:v>
                </c:pt>
                <c:pt idx="1945">
                  <c:v>2.9175</c:v>
                </c:pt>
                <c:pt idx="1946">
                  <c:v>2.919</c:v>
                </c:pt>
                <c:pt idx="1947">
                  <c:v>2.9205000000000001</c:v>
                </c:pt>
                <c:pt idx="1948">
                  <c:v>2.9220000000000002</c:v>
                </c:pt>
                <c:pt idx="1949">
                  <c:v>2.9235000000000002</c:v>
                </c:pt>
                <c:pt idx="1950">
                  <c:v>2.9250000000000003</c:v>
                </c:pt>
                <c:pt idx="1951">
                  <c:v>2.9264999999999999</c:v>
                </c:pt>
                <c:pt idx="1952">
                  <c:v>2.9279999999999999</c:v>
                </c:pt>
                <c:pt idx="1953">
                  <c:v>2.9295</c:v>
                </c:pt>
                <c:pt idx="1954">
                  <c:v>2.931</c:v>
                </c:pt>
                <c:pt idx="1955">
                  <c:v>2.9325000000000001</c:v>
                </c:pt>
                <c:pt idx="1956">
                  <c:v>2.9340000000000002</c:v>
                </c:pt>
                <c:pt idx="1957">
                  <c:v>2.9355000000000002</c:v>
                </c:pt>
                <c:pt idx="1958">
                  <c:v>2.9370000000000003</c:v>
                </c:pt>
                <c:pt idx="1959">
                  <c:v>2.9384999999999999</c:v>
                </c:pt>
                <c:pt idx="1960">
                  <c:v>2.94</c:v>
                </c:pt>
                <c:pt idx="1961">
                  <c:v>2.9415</c:v>
                </c:pt>
                <c:pt idx="1962">
                  <c:v>2.9430000000000001</c:v>
                </c:pt>
                <c:pt idx="1963">
                  <c:v>2.9445000000000001</c:v>
                </c:pt>
                <c:pt idx="1964">
                  <c:v>2.9460000000000002</c:v>
                </c:pt>
                <c:pt idx="1965">
                  <c:v>2.9475000000000002</c:v>
                </c:pt>
                <c:pt idx="1966">
                  <c:v>2.9489999999999998</c:v>
                </c:pt>
                <c:pt idx="1967">
                  <c:v>2.9504999999999999</c:v>
                </c:pt>
                <c:pt idx="1968">
                  <c:v>2.952</c:v>
                </c:pt>
                <c:pt idx="1969">
                  <c:v>2.9535</c:v>
                </c:pt>
                <c:pt idx="1970">
                  <c:v>2.9550000000000001</c:v>
                </c:pt>
                <c:pt idx="1971">
                  <c:v>2.9565000000000001</c:v>
                </c:pt>
                <c:pt idx="1972">
                  <c:v>2.9580000000000002</c:v>
                </c:pt>
                <c:pt idx="1973">
                  <c:v>2.9595000000000002</c:v>
                </c:pt>
                <c:pt idx="1974">
                  <c:v>2.9609999999999999</c:v>
                </c:pt>
                <c:pt idx="1975">
                  <c:v>2.9624999999999999</c:v>
                </c:pt>
                <c:pt idx="1976">
                  <c:v>2.964</c:v>
                </c:pt>
                <c:pt idx="1977">
                  <c:v>2.9655</c:v>
                </c:pt>
                <c:pt idx="1978">
                  <c:v>2.9670000000000001</c:v>
                </c:pt>
                <c:pt idx="1979">
                  <c:v>2.9685000000000001</c:v>
                </c:pt>
                <c:pt idx="1980">
                  <c:v>2.97</c:v>
                </c:pt>
                <c:pt idx="1981">
                  <c:v>2.9715000000000003</c:v>
                </c:pt>
                <c:pt idx="1982">
                  <c:v>2.9729999999999999</c:v>
                </c:pt>
                <c:pt idx="1983">
                  <c:v>2.9744999999999999</c:v>
                </c:pt>
                <c:pt idx="1984">
                  <c:v>2.976</c:v>
                </c:pt>
                <c:pt idx="1985">
                  <c:v>2.9775</c:v>
                </c:pt>
                <c:pt idx="1986">
                  <c:v>2.9790000000000001</c:v>
                </c:pt>
                <c:pt idx="1987">
                  <c:v>2.9805000000000001</c:v>
                </c:pt>
                <c:pt idx="1988">
                  <c:v>2.9820000000000002</c:v>
                </c:pt>
                <c:pt idx="1989">
                  <c:v>2.9835000000000003</c:v>
                </c:pt>
                <c:pt idx="1990">
                  <c:v>2.9849999999999999</c:v>
                </c:pt>
                <c:pt idx="1991">
                  <c:v>2.9864999999999999</c:v>
                </c:pt>
                <c:pt idx="1992">
                  <c:v>2.988</c:v>
                </c:pt>
                <c:pt idx="1993">
                  <c:v>2.9895</c:v>
                </c:pt>
                <c:pt idx="1994">
                  <c:v>2.9910000000000001</c:v>
                </c:pt>
                <c:pt idx="1995">
                  <c:v>2.9925000000000002</c:v>
                </c:pt>
                <c:pt idx="1996">
                  <c:v>2.9940000000000002</c:v>
                </c:pt>
                <c:pt idx="1997">
                  <c:v>2.9955000000000003</c:v>
                </c:pt>
                <c:pt idx="1998">
                  <c:v>2.9969999999999999</c:v>
                </c:pt>
                <c:pt idx="1999">
                  <c:v>2.9984999999999999</c:v>
                </c:pt>
              </c:numCache>
            </c:numRef>
          </c:xVal>
          <c:yVal>
            <c:numRef>
              <c:f>[1]PlotDat14!$D$1:$D$2000</c:f>
              <c:numCache>
                <c:formatCode>General</c:formatCode>
                <c:ptCount val="2000"/>
                <c:pt idx="0">
                  <c:v>2.2789447233469371E-6</c:v>
                </c:pt>
                <c:pt idx="1">
                  <c:v>2.3904240726453206E-6</c:v>
                </c:pt>
                <c:pt idx="2">
                  <c:v>2.5071102687977446E-6</c:v>
                </c:pt>
                <c:pt idx="3">
                  <c:v>2.6292340066978087E-6</c:v>
                </c:pt>
                <c:pt idx="4">
                  <c:v>2.7570355915732144E-6</c:v>
                </c:pt>
                <c:pt idx="5">
                  <c:v>2.8907653106623748E-6</c:v>
                </c:pt>
                <c:pt idx="6">
                  <c:v>3.0306838179759629E-6</c:v>
                </c:pt>
                <c:pt idx="7">
                  <c:v>3.1770625325485263E-6</c:v>
                </c:pt>
                <c:pt idx="8">
                  <c:v>3.330184050595744E-6</c:v>
                </c:pt>
                <c:pt idx="9">
                  <c:v>3.4903425720028741E-6</c:v>
                </c:pt>
                <c:pt idx="10">
                  <c:v>3.6578443415811025E-6</c:v>
                </c:pt>
                <c:pt idx="11">
                  <c:v>3.8330081055386567E-6</c:v>
                </c:pt>
                <c:pt idx="12">
                  <c:v>4.0161655836251348E-6</c:v>
                </c:pt>
                <c:pt idx="13">
                  <c:v>4.2076619574177909E-6</c:v>
                </c:pt>
                <c:pt idx="14">
                  <c:v>4.4078563752304586E-6</c:v>
                </c:pt>
                <c:pt idx="15">
                  <c:v>4.6171224741366681E-6</c:v>
                </c:pt>
                <c:pt idx="16">
                  <c:v>4.8358489196105198E-6</c:v>
                </c:pt>
                <c:pt idx="17">
                  <c:v>5.064439963300044E-6</c:v>
                </c:pt>
                <c:pt idx="18">
                  <c:v>5.3033160194599866E-6</c:v>
                </c:pt>
                <c:pt idx="19">
                  <c:v>5.5529142605829783E-6</c:v>
                </c:pt>
                <c:pt idx="20">
                  <c:v>5.8136892327797504E-6</c:v>
                </c:pt>
                <c:pt idx="21">
                  <c:v>6.0861134914719786E-6</c:v>
                </c:pt>
                <c:pt idx="22">
                  <c:v>6.3706782579729724E-6</c:v>
                </c:pt>
                <c:pt idx="23">
                  <c:v>6.6678940975446085E-6</c:v>
                </c:pt>
                <c:pt idx="24">
                  <c:v>6.9782916195310557E-6</c:v>
                </c:pt>
                <c:pt idx="25">
                  <c:v>7.302422200183169E-6</c:v>
                </c:pt>
                <c:pt idx="26">
                  <c:v>7.6408587287994384E-6</c:v>
                </c:pt>
                <c:pt idx="27">
                  <c:v>7.99419637782323E-6</c:v>
                </c:pt>
                <c:pt idx="28">
                  <c:v>8.3630533975486146E-6</c:v>
                </c:pt>
                <c:pt idx="29">
                  <c:v>8.7480719361005309E-6</c:v>
                </c:pt>
                <c:pt idx="30">
                  <c:v>9.1499188853678046E-6</c:v>
                </c:pt>
                <c:pt idx="31">
                  <c:v>9.5692867535816047E-6</c:v>
                </c:pt>
                <c:pt idx="32">
                  <c:v>1.000689456524434E-5</c:v>
                </c:pt>
                <c:pt idx="33">
                  <c:v>1.0463488789128873E-5</c:v>
                </c:pt>
                <c:pt idx="34">
                  <c:v>1.0939844295079465E-5</c:v>
                </c:pt>
                <c:pt idx="35">
                  <c:v>1.1436765340361492E-5</c:v>
                </c:pt>
                <c:pt idx="36">
                  <c:v>1.1955086586318685E-5</c:v>
                </c:pt>
                <c:pt idx="37">
                  <c:v>1.2495674146112005E-5</c:v>
                </c:pt>
                <c:pt idx="38">
                  <c:v>1.3059426664326011E-5</c:v>
                </c:pt>
                <c:pt idx="39">
                  <c:v>1.3710036819892224E-5</c:v>
                </c:pt>
                <c:pt idx="40">
                  <c:v>1.4326455453443184E-5</c:v>
                </c:pt>
                <c:pt idx="41">
                  <c:v>1.4969130156500886E-5</c:v>
                </c:pt>
                <c:pt idx="42">
                  <c:v>1.5639110918848183E-5</c:v>
                </c:pt>
                <c:pt idx="43">
                  <c:v>1.6337486648372204E-5</c:v>
                </c:pt>
                <c:pt idx="44">
                  <c:v>1.7065386481772533E-5</c:v>
                </c:pt>
                <c:pt idx="45">
                  <c:v>1.7823981134020831E-5</c:v>
                </c:pt>
                <c:pt idx="46">
                  <c:v>1.8614484287508013E-5</c:v>
                </c:pt>
                <c:pt idx="47">
                  <c:v>1.9438154021827799E-5</c:v>
                </c:pt>
                <c:pt idx="48">
                  <c:v>2.0296294285161557E-5</c:v>
                </c:pt>
                <c:pt idx="49">
                  <c:v>2.1190256408243174E-5</c:v>
                </c:pt>
                <c:pt idx="50">
                  <c:v>2.212144066189736E-5</c:v>
                </c:pt>
                <c:pt idx="51">
                  <c:v>2.3091297859157924E-5</c:v>
                </c:pt>
                <c:pt idx="52">
                  <c:v>2.4101331002988197E-5</c:v>
                </c:pt>
                <c:pt idx="53">
                  <c:v>2.5153096980638141E-5</c:v>
                </c:pt>
                <c:pt idx="54">
                  <c:v>2.6248208305688101E-5</c:v>
                </c:pt>
                <c:pt idx="55">
                  <c:v>2.7388334908840179E-5</c:v>
                </c:pt>
                <c:pt idx="56">
                  <c:v>2.8575205978534322E-5</c:v>
                </c:pt>
                <c:pt idx="57">
                  <c:v>2.9810611852476468E-5</c:v>
                </c:pt>
                <c:pt idx="58">
                  <c:v>3.1096405961181726E-5</c:v>
                </c:pt>
                <c:pt idx="59">
                  <c:v>3.2434506824645228E-5</c:v>
                </c:pt>
                <c:pt idx="60">
                  <c:v>3.3826900103267268E-5</c:v>
                </c:pt>
                <c:pt idx="61">
                  <c:v>3.5275640704170379E-5</c:v>
                </c:pt>
                <c:pt idx="62">
                  <c:v>3.6782854944058495E-5</c:v>
                </c:pt>
                <c:pt idx="63">
                  <c:v>3.8350742769777322E-5</c:v>
                </c:pt>
                <c:pt idx="64">
                  <c:v>3.9981580037748527E-5</c:v>
                </c:pt>
                <c:pt idx="65">
                  <c:v>4.1677720853457167E-5</c:v>
                </c:pt>
                <c:pt idx="66">
                  <c:v>4.3441599972186319E-5</c:v>
                </c:pt>
                <c:pt idx="67">
                  <c:v>4.5275735262196399E-5</c:v>
                </c:pt>
                <c:pt idx="68">
                  <c:v>4.7182730231560465E-5</c:v>
                </c:pt>
                <c:pt idx="69">
                  <c:v>4.9165276619871426E-5</c:v>
                </c:pt>
                <c:pt idx="70">
                  <c:v>5.1226157056048648E-5</c:v>
                </c:pt>
                <c:pt idx="71">
                  <c:v>5.3368247783473442E-5</c:v>
                </c:pt>
                <c:pt idx="72">
                  <c:v>5.5594521453693732E-5</c:v>
                </c:pt>
                <c:pt idx="73">
                  <c:v>5.7908049989941828E-5</c:v>
                </c:pt>
                <c:pt idx="74">
                  <c:v>6.0312007521715057E-5</c:v>
                </c:pt>
                <c:pt idx="75">
                  <c:v>6.2809673391673777E-5</c:v>
                </c:pt>
                <c:pt idx="76">
                  <c:v>6.5404435236112693E-5</c:v>
                </c:pt>
                <c:pt idx="77">
                  <c:v>6.8099792140266345E-5</c:v>
                </c:pt>
                <c:pt idx="78">
                  <c:v>7.0899357869713112E-5</c:v>
                </c:pt>
                <c:pt idx="79">
                  <c:v>7.3806864179137366E-5</c:v>
                </c:pt>
                <c:pt idx="80">
                  <c:v>7.6826164199717705E-5</c:v>
                </c:pt>
                <c:pt idx="81">
                  <c:v>7.9961235906399506E-5</c:v>
                </c:pt>
                <c:pt idx="82">
                  <c:v>8.3216185666318607E-5</c:v>
                </c:pt>
                <c:pt idx="83">
                  <c:v>8.659525186962934E-5</c:v>
                </c:pt>
                <c:pt idx="84">
                  <c:v>9.0102808643995974E-5</c:v>
                </c:pt>
                <c:pt idx="85">
                  <c:v>9.3743369653995253E-5</c:v>
                </c:pt>
                <c:pt idx="86">
                  <c:v>9.7521591986675992E-5</c:v>
                </c:pt>
                <c:pt idx="87">
                  <c:v>1.0144228012451093E-4</c:v>
                </c:pt>
                <c:pt idx="88">
                  <c:v>1.0551039000697295E-4</c:v>
                </c:pt>
                <c:pt idx="89">
                  <c:v>1.0973103318195126E-4</c:v>
                </c:pt>
                <c:pt idx="90">
                  <c:v>1.1410948104822026E-4</c:v>
                </c:pt>
                <c:pt idx="91">
                  <c:v>1.1865116919015403E-4</c:v>
                </c:pt>
                <c:pt idx="92">
                  <c:v>1.2336170180587432E-4</c:v>
                </c:pt>
                <c:pt idx="93">
                  <c:v>1.282468562299948E-4</c:v>
                </c:pt>
                <c:pt idx="94">
                  <c:v>1.3331258755212033E-4</c:v>
                </c:pt>
                <c:pt idx="95">
                  <c:v>1.3856503333222955E-4</c:v>
                </c:pt>
                <c:pt idx="96">
                  <c:v>1.4401051841406301E-4</c:v>
                </c:pt>
                <c:pt idx="97">
                  <c:v>1.4965555983760358E-4</c:v>
                </c:pt>
                <c:pt idx="98">
                  <c:v>1.5550687185172956E-4</c:v>
                </c:pt>
                <c:pt idx="99">
                  <c:v>1.6157137102808315E-4</c:v>
                </c:pt>
                <c:pt idx="100">
                  <c:v>1.6785618147717831E-4</c:v>
                </c:pt>
                <c:pt idx="101">
                  <c:v>1.7436864016774644E-4</c:v>
                </c:pt>
                <c:pt idx="102">
                  <c:v>1.8111630235027922E-4</c:v>
                </c:pt>
                <c:pt idx="103">
                  <c:v>1.8810694708571305E-4</c:v>
                </c:pt>
                <c:pt idx="104">
                  <c:v>1.9534858288014774E-4</c:v>
                </c:pt>
                <c:pt idx="105">
                  <c:v>2.0284945342647604E-4</c:v>
                </c:pt>
                <c:pt idx="106">
                  <c:v>2.1061804345374677E-4</c:v>
                </c:pt>
                <c:pt idx="107">
                  <c:v>2.1866308468506321E-4</c:v>
                </c:pt>
                <c:pt idx="108">
                  <c:v>2.2699356190475955E-4</c:v>
                </c:pt>
                <c:pt idx="109">
                  <c:v>2.3561871913557348E-4</c:v>
                </c:pt>
                <c:pt idx="110">
                  <c:v>2.4454806592647118E-4</c:v>
                </c:pt>
                <c:pt idx="111">
                  <c:v>2.5379138375175179E-4</c:v>
                </c:pt>
                <c:pt idx="112">
                  <c:v>2.6335873252199092E-4</c:v>
                </c:pt>
                <c:pt idx="113">
                  <c:v>2.7326045720735124E-4</c:v>
                </c:pt>
                <c:pt idx="114">
                  <c:v>2.8350719457371256E-4</c:v>
                </c:pt>
                <c:pt idx="115">
                  <c:v>2.9410988003204553E-4</c:v>
                </c:pt>
                <c:pt idx="116">
                  <c:v>3.0507975460136185E-4</c:v>
                </c:pt>
                <c:pt idx="117">
                  <c:v>3.1642837198555114E-4</c:v>
                </c:pt>
                <c:pt idx="118">
                  <c:v>3.2816760576431222E-4</c:v>
                </c:pt>
                <c:pt idx="119">
                  <c:v>3.4030965669836334E-4</c:v>
                </c:pt>
                <c:pt idx="120">
                  <c:v>3.5286706014900642E-4</c:v>
                </c:pt>
                <c:pt idx="121">
                  <c:v>3.6585269361208531E-4</c:v>
                </c:pt>
                <c:pt idx="122">
                  <c:v>3.7927978436628628E-4</c:v>
                </c:pt>
                <c:pt idx="123">
                  <c:v>3.9316191723565527E-4</c:v>
                </c:pt>
                <c:pt idx="124">
                  <c:v>4.075130424661444E-4</c:v>
                </c:pt>
                <c:pt idx="125">
                  <c:v>4.223474837158908E-4</c:v>
                </c:pt>
                <c:pt idx="126">
                  <c:v>4.3767994615888627E-4</c:v>
                </c:pt>
                <c:pt idx="127">
                  <c:v>4.5352552470157194E-4</c:v>
                </c:pt>
                <c:pt idx="128">
                  <c:v>4.6989971231184061E-4</c:v>
                </c:pt>
                <c:pt idx="129">
                  <c:v>4.8681840845980295E-4</c:v>
                </c:pt>
                <c:pt idx="130">
                  <c:v>5.0429792766962104E-4</c:v>
                </c:pt>
                <c:pt idx="131">
                  <c:v>5.2235500818157083E-4</c:v>
                </c:pt>
                <c:pt idx="132">
                  <c:v>5.410068207234456E-4</c:v>
                </c:pt>
                <c:pt idx="133">
                  <c:v>5.6027097739026201E-4</c:v>
                </c:pt>
                <c:pt idx="134">
                  <c:v>5.8016554063117687E-4</c:v>
                </c:pt>
                <c:pt idx="135">
                  <c:v>6.0070903234236473E-4</c:v>
                </c:pt>
                <c:pt idx="136">
                  <c:v>6.2192044306454565E-4</c:v>
                </c:pt>
                <c:pt idx="137">
                  <c:v>6.4381924128369909E-4</c:v>
                </c:pt>
                <c:pt idx="138">
                  <c:v>6.6642538283341742E-4</c:v>
                </c:pt>
                <c:pt idx="139">
                  <c:v>6.8975932039721263E-4</c:v>
                </c:pt>
                <c:pt idx="140">
                  <c:v>7.1384201310898711E-4</c:v>
                </c:pt>
                <c:pt idx="141">
                  <c:v>7.3869493624973879E-4</c:v>
                </c:pt>
                <c:pt idx="142">
                  <c:v>7.6434009103845549E-4</c:v>
                </c:pt>
                <c:pt idx="143">
                  <c:v>7.9080001451504295E-4</c:v>
                </c:pt>
                <c:pt idx="144">
                  <c:v>8.1809778951295127E-4</c:v>
                </c:pt>
                <c:pt idx="145">
                  <c:v>8.4625705471908853E-4</c:v>
                </c:pt>
                <c:pt idx="146">
                  <c:v>8.7530201481843132E-4</c:v>
                </c:pt>
                <c:pt idx="147">
                  <c:v>9.0525745072063467E-4</c:v>
                </c:pt>
                <c:pt idx="148">
                  <c:v>9.3614872986576606E-4</c:v>
                </c:pt>
                <c:pt idx="149">
                  <c:v>9.6800181660619663E-4</c:v>
                </c:pt>
                <c:pt idx="150">
                  <c:v>1.0008432826614756E-3</c:v>
                </c:pt>
                <c:pt idx="151">
                  <c:v>1.0347003176429251E-3</c:v>
                </c:pt>
                <c:pt idx="152">
                  <c:v>1.0696007396444893E-3</c:v>
                </c:pt>
                <c:pt idx="153">
                  <c:v>1.1055730058962632E-3</c:v>
                </c:pt>
                <c:pt idx="154">
                  <c:v>1.1426462234769342E-3</c:v>
                </c:pt>
                <c:pt idx="155">
                  <c:v>1.1808501600812501E-3</c:v>
                </c:pt>
                <c:pt idx="156">
                  <c:v>1.2202152548384114E-3</c:v>
                </c:pt>
                <c:pt idx="157">
                  <c:v>1.2607726291772093E-3</c:v>
                </c:pt>
                <c:pt idx="158">
                  <c:v>1.3025540977334583E-3</c:v>
                </c:pt>
                <c:pt idx="159">
                  <c:v>1.345592179295222E-3</c:v>
                </c:pt>
                <c:pt idx="160">
                  <c:v>1.389920107781051E-3</c:v>
                </c:pt>
                <c:pt idx="161">
                  <c:v>1.4355718432464005E-3</c:v>
                </c:pt>
                <c:pt idx="162">
                  <c:v>1.4825820829130843E-3</c:v>
                </c:pt>
                <c:pt idx="163">
                  <c:v>1.5309862722166093E-3</c:v>
                </c:pt>
                <c:pt idx="164">
                  <c:v>1.5808206158659003E-3</c:v>
                </c:pt>
                <c:pt idx="165">
                  <c:v>1.632122088909889E-3</c:v>
                </c:pt>
                <c:pt idx="166">
                  <c:v>1.6849284478051515E-3</c:v>
                </c:pt>
                <c:pt idx="167">
                  <c:v>1.7392782414786957E-3</c:v>
                </c:pt>
                <c:pt idx="168">
                  <c:v>1.7952108223797229E-3</c:v>
                </c:pt>
                <c:pt idx="169">
                  <c:v>1.8527663575141201E-3</c:v>
                </c:pt>
                <c:pt idx="170">
                  <c:v>1.9119858394551366E-3</c:v>
                </c:pt>
                <c:pt idx="171">
                  <c:v>1.9729110973236378E-3</c:v>
                </c:pt>
                <c:pt idx="172">
                  <c:v>2.0355848077310201E-3</c:v>
                </c:pt>
                <c:pt idx="173">
                  <c:v>2.1000505056778338E-3</c:v>
                </c:pt>
                <c:pt idx="174">
                  <c:v>2.1663525954008092E-3</c:v>
                </c:pt>
                <c:pt idx="175">
                  <c:v>2.2345363611609792E-3</c:v>
                </c:pt>
                <c:pt idx="176">
                  <c:v>2.3046479779652122E-3</c:v>
                </c:pt>
                <c:pt idx="177">
                  <c:v>2.3767345222135078E-3</c:v>
                </c:pt>
                <c:pt idx="178">
                  <c:v>2.4508439822639649E-3</c:v>
                </c:pt>
                <c:pt idx="179">
                  <c:v>2.5270252689074354E-3</c:v>
                </c:pt>
                <c:pt idx="180">
                  <c:v>2.6053282257434097E-3</c:v>
                </c:pt>
                <c:pt idx="181">
                  <c:v>2.6858036394487592E-3</c:v>
                </c:pt>
                <c:pt idx="182">
                  <c:v>2.7685032499305271E-3</c:v>
                </c:pt>
                <c:pt idx="183">
                  <c:v>2.8534797603540596E-3</c:v>
                </c:pt>
                <c:pt idx="184">
                  <c:v>2.9407868470372588E-3</c:v>
                </c:pt>
                <c:pt idx="185">
                  <c:v>3.0304791692019402E-3</c:v>
                </c:pt>
                <c:pt idx="186">
                  <c:v>3.1226123785727099E-3</c:v>
                </c:pt>
                <c:pt idx="187">
                  <c:v>3.2172431288139537E-3</c:v>
                </c:pt>
                <c:pt idx="188">
                  <c:v>3.3144290847950762E-3</c:v>
                </c:pt>
                <c:pt idx="189">
                  <c:v>3.4142289316741988E-3</c:v>
                </c:pt>
                <c:pt idx="190">
                  <c:v>3.5167023837901065E-3</c:v>
                </c:pt>
                <c:pt idx="191">
                  <c:v>3.6219101933523449E-3</c:v>
                </c:pt>
                <c:pt idx="192">
                  <c:v>3.7299141589189435E-3</c:v>
                </c:pt>
                <c:pt idx="193">
                  <c:v>3.8407771336512768E-3</c:v>
                </c:pt>
                <c:pt idx="194">
                  <c:v>3.9545630333353132E-3</c:v>
                </c:pt>
                <c:pt idx="195">
                  <c:v>4.0713368441583821E-3</c:v>
                </c:pt>
                <c:pt idx="196">
                  <c:v>4.1911646302304388E-3</c:v>
                </c:pt>
                <c:pt idx="197">
                  <c:v>4.3141135408386842E-3</c:v>
                </c:pt>
                <c:pt idx="198">
                  <c:v>4.4402518174241736E-3</c:v>
                </c:pt>
                <c:pt idx="199">
                  <c:v>4.5696488002690445E-3</c:v>
                </c:pt>
                <c:pt idx="200">
                  <c:v>4.7023749348826995E-3</c:v>
                </c:pt>
                <c:pt idx="201">
                  <c:v>4.8385017780753405E-3</c:v>
                </c:pt>
                <c:pt idx="202">
                  <c:v>4.9781020037069071E-3</c:v>
                </c:pt>
                <c:pt idx="203">
                  <c:v>5.1212494080995815E-3</c:v>
                </c:pt>
                <c:pt idx="204">
                  <c:v>5.2680189151017203E-3</c:v>
                </c:pt>
                <c:pt idx="205">
                  <c:v>5.4184865807911167E-3</c:v>
                </c:pt>
                <c:pt idx="206">
                  <c:v>5.5727295978052196E-3</c:v>
                </c:pt>
                <c:pt idx="207">
                  <c:v>5.7308262992861007E-3</c:v>
                </c:pt>
                <c:pt idx="208">
                  <c:v>5.8928561624275655E-3</c:v>
                </c:pt>
                <c:pt idx="209">
                  <c:v>6.0588998116119725E-3</c:v>
                </c:pt>
                <c:pt idx="210">
                  <c:v>6.2290390211241168E-3</c:v>
                </c:pt>
                <c:pt idx="211">
                  <c:v>6.4033567174295297E-3</c:v>
                </c:pt>
                <c:pt idx="212">
                  <c:v>6.5819369810043863E-3</c:v>
                </c:pt>
                <c:pt idx="213">
                  <c:v>6.7648650477043527E-3</c:v>
                </c:pt>
                <c:pt idx="214">
                  <c:v>6.9522273096593911E-3</c:v>
                </c:pt>
                <c:pt idx="215">
                  <c:v>7.1441113156817931E-3</c:v>
                </c:pt>
                <c:pt idx="216">
                  <c:v>7.3406057711744152E-3</c:v>
                </c:pt>
                <c:pt idx="217">
                  <c:v>7.5418005375263121E-3</c:v>
                </c:pt>
                <c:pt idx="218">
                  <c:v>7.7477866309826806E-3</c:v>
                </c:pt>
                <c:pt idx="219">
                  <c:v>7.9586562209763793E-3</c:v>
                </c:pt>
                <c:pt idx="220">
                  <c:v>8.1745026279078491E-3</c:v>
                </c:pt>
                <c:pt idx="221">
                  <c:v>8.3954203203607629E-3</c:v>
                </c:pt>
                <c:pt idx="222">
                  <c:v>8.6215049117403155E-3</c:v>
                </c:pt>
                <c:pt idx="223">
                  <c:v>8.8528531563213959E-3</c:v>
                </c:pt>
                <c:pt idx="224">
                  <c:v>9.0895629446938048E-3</c:v>
                </c:pt>
                <c:pt idx="225">
                  <c:v>9.3317332985917625E-3</c:v>
                </c:pt>
                <c:pt idx="226">
                  <c:v>9.5794643650949848E-3</c:v>
                </c:pt>
                <c:pt idx="227">
                  <c:v>9.8328574101887826E-3</c:v>
                </c:pt>
                <c:pt idx="228">
                  <c:v>1.0092014811670514E-2</c:v>
                </c:pt>
                <c:pt idx="229">
                  <c:v>1.0357102826533536E-2</c:v>
                </c:pt>
                <c:pt idx="230">
                  <c:v>1.0628103987295091E-2</c:v>
                </c:pt>
                <c:pt idx="231">
                  <c:v>1.0905183416449324E-2</c:v>
                </c:pt>
                <c:pt idx="232">
                  <c:v>1.118844786436261E-2</c:v>
                </c:pt>
                <c:pt idx="233">
                  <c:v>1.1478005147993525E-2</c:v>
                </c:pt>
                <c:pt idx="234">
                  <c:v>1.1773964139643614E-2</c:v>
                </c:pt>
                <c:pt idx="235">
                  <c:v>1.2076434754971275E-2</c:v>
                </c:pt>
                <c:pt idx="236">
                  <c:v>1.2385527940257305E-2</c:v>
                </c:pt>
                <c:pt idx="237">
                  <c:v>1.2701355658910887E-2</c:v>
                </c:pt>
                <c:pt idx="238">
                  <c:v>1.3024030877205064E-2</c:v>
                </c:pt>
                <c:pt idx="239">
                  <c:v>1.3353667549230985E-2</c:v>
                </c:pt>
                <c:pt idx="240">
                  <c:v>1.3690380601060181E-2</c:v>
                </c:pt>
                <c:pt idx="241">
                  <c:v>1.4034285914104796E-2</c:v>
                </c:pt>
                <c:pt idx="242">
                  <c:v>1.4385500307665536E-2</c:v>
                </c:pt>
                <c:pt idx="243">
                  <c:v>1.474414152065771E-2</c:v>
                </c:pt>
                <c:pt idx="244">
                  <c:v>1.5110328192505688E-2</c:v>
                </c:pt>
                <c:pt idx="245">
                  <c:v>1.5484179843196803E-2</c:v>
                </c:pt>
                <c:pt idx="246">
                  <c:v>1.5865816852485472E-2</c:v>
                </c:pt>
                <c:pt idx="247">
                  <c:v>1.6255360438239431E-2</c:v>
                </c:pt>
                <c:pt idx="248">
                  <c:v>1.6652932633919214E-2</c:v>
                </c:pt>
                <c:pt idx="249">
                  <c:v>1.7058656265183676E-2</c:v>
                </c:pt>
                <c:pt idx="250">
                  <c:v>1.7472654925613378E-2</c:v>
                </c:pt>
                <c:pt idx="251">
                  <c:v>1.7895052951545219E-2</c:v>
                </c:pt>
                <c:pt idx="252">
                  <c:v>1.8325975396011069E-2</c:v>
                </c:pt>
                <c:pt idx="253">
                  <c:v>1.8765548001774435E-2</c:v>
                </c:pt>
                <c:pt idx="254">
                  <c:v>1.9213897173458866E-2</c:v>
                </c:pt>
                <c:pt idx="255">
                  <c:v>1.967114994876281E-2</c:v>
                </c:pt>
                <c:pt idx="256">
                  <c:v>2.0137433968755617E-2</c:v>
                </c:pt>
                <c:pt idx="257">
                  <c:v>2.0612877447250256E-2</c:v>
                </c:pt>
                <c:pt idx="258">
                  <c:v>2.1097609139248359E-2</c:v>
                </c:pt>
                <c:pt idx="259">
                  <c:v>2.1591758308454036E-2</c:v>
                </c:pt>
                <c:pt idx="260">
                  <c:v>2.2095454693853166E-2</c:v>
                </c:pt>
                <c:pt idx="261">
                  <c:v>2.2608828475355544E-2</c:v>
                </c:pt>
                <c:pt idx="262">
                  <c:v>2.3132010238497498E-2</c:v>
                </c:pt>
                <c:pt idx="263">
                  <c:v>2.3665130938203632E-2</c:v>
                </c:pt>
                <c:pt idx="264">
                  <c:v>2.4208321861606156E-2</c:v>
                </c:pt>
                <c:pt idx="265">
                  <c:v>2.4761714589921675E-2</c:v>
                </c:pt>
                <c:pt idx="266">
                  <c:v>2.5325440959384948E-2</c:v>
                </c:pt>
                <c:pt idx="267">
                  <c:v>2.5899633021240692E-2</c:v>
                </c:pt>
                <c:pt idx="268">
                  <c:v>2.6484423000794073E-2</c:v>
                </c:pt>
                <c:pt idx="269">
                  <c:v>2.7079943255522033E-2</c:v>
                </c:pt>
                <c:pt idx="270">
                  <c:v>2.7686326232247493E-2</c:v>
                </c:pt>
                <c:pt idx="271">
                  <c:v>2.8303704423379723E-2</c:v>
                </c:pt>
                <c:pt idx="272">
                  <c:v>2.8932210322224133E-2</c:v>
                </c:pt>
                <c:pt idx="273">
                  <c:v>2.9571976377366006E-2</c:v>
                </c:pt>
                <c:pt idx="274">
                  <c:v>3.0223134946132837E-2</c:v>
                </c:pt>
                <c:pt idx="275">
                  <c:v>3.0885818247141053E-2</c:v>
                </c:pt>
                <c:pt idx="276">
                  <c:v>3.1560158311933005E-2</c:v>
                </c:pt>
                <c:pt idx="277">
                  <c:v>3.2246286935711542E-2</c:v>
                </c:pt>
                <c:pt idx="278">
                  <c:v>3.2944335627179182E-2</c:v>
                </c:pt>
                <c:pt idx="279">
                  <c:v>3.3654435557490862E-2</c:v>
                </c:pt>
                <c:pt idx="280">
                  <c:v>3.4376717508328256E-2</c:v>
                </c:pt>
                <c:pt idx="281">
                  <c:v>3.5111311819106338E-2</c:v>
                </c:pt>
                <c:pt idx="282">
                  <c:v>3.5858348333321861E-2</c:v>
                </c:pt>
                <c:pt idx="283">
                  <c:v>3.6617956344055083E-2</c:v>
                </c:pt>
                <c:pt idx="284">
                  <c:v>3.7390264538636621E-2</c:v>
                </c:pt>
                <c:pt idx="285">
                  <c:v>3.8175400942491722E-2</c:v>
                </c:pt>
                <c:pt idx="286">
                  <c:v>3.8973492862175642E-2</c:v>
                </c:pt>
                <c:pt idx="287">
                  <c:v>3.9784666827613585E-2</c:v>
                </c:pt>
                <c:pt idx="288">
                  <c:v>4.0609048533560607E-2</c:v>
                </c:pt>
                <c:pt idx="289">
                  <c:v>4.1446762780296381E-2</c:v>
                </c:pt>
                <c:pt idx="290">
                  <c:v>4.2297933413571506E-2</c:v>
                </c:pt>
                <c:pt idx="291">
                  <c:v>4.3162683263822089E-2</c:v>
                </c:pt>
                <c:pt idx="292">
                  <c:v>4.4041134084670634E-2</c:v>
                </c:pt>
                <c:pt idx="293">
                  <c:v>4.4933406490731305E-2</c:v>
                </c:pt>
                <c:pt idx="294">
                  <c:v>4.5839619894739413E-2</c:v>
                </c:pt>
                <c:pt idx="295">
                  <c:v>4.6759892444024564E-2</c:v>
                </c:pt>
                <c:pt idx="296">
                  <c:v>4.7694340956348669E-2</c:v>
                </c:pt>
                <c:pt idx="297">
                  <c:v>4.8643080855130021E-2</c:v>
                </c:pt>
                <c:pt idx="298">
                  <c:v>4.9606226104076098E-2</c:v>
                </c:pt>
                <c:pt idx="299">
                  <c:v>5.0583889141247541E-2</c:v>
                </c:pt>
                <c:pt idx="300">
                  <c:v>5.1576180812577789E-2</c:v>
                </c:pt>
                <c:pt idx="301">
                  <c:v>5.2583210304872188E-2</c:v>
                </c:pt>
                <c:pt idx="302">
                  <c:v>5.3605085078312409E-2</c:v>
                </c:pt>
                <c:pt idx="303">
                  <c:v>5.4641910798491601E-2</c:v>
                </c:pt>
                <c:pt idx="304">
                  <c:v>5.5693791268007699E-2</c:v>
                </c:pt>
                <c:pt idx="305">
                  <c:v>5.6760828357641402E-2</c:v>
                </c:pt>
                <c:pt idx="306">
                  <c:v>5.7843121937147995E-2</c:v>
                </c:pt>
                <c:pt idx="307">
                  <c:v>5.89407698056909E-2</c:v>
                </c:pt>
                <c:pt idx="308">
                  <c:v>6.0053867621947352E-2</c:v>
                </c:pt>
                <c:pt idx="309">
                  <c:v>6.1182508833915739E-2</c:v>
                </c:pt>
                <c:pt idx="310">
                  <c:v>6.2326784608456191E-2</c:v>
                </c:pt>
                <c:pt idx="311">
                  <c:v>6.3486783760595328E-2</c:v>
                </c:pt>
                <c:pt idx="312">
                  <c:v>6.4662592682628278E-2</c:v>
                </c:pt>
                <c:pt idx="313">
                  <c:v>6.5854295273049854E-2</c:v>
                </c:pt>
                <c:pt idx="314">
                  <c:v>6.7061972865349526E-2</c:v>
                </c:pt>
                <c:pt idx="315">
                  <c:v>6.8285704156703472E-2</c:v>
                </c:pt>
                <c:pt idx="316">
                  <c:v>6.9525565136599049E-2</c:v>
                </c:pt>
                <c:pt idx="317">
                  <c:v>7.0781629015426742E-2</c:v>
                </c:pt>
                <c:pt idx="318">
                  <c:v>7.2053966153076146E-2</c:v>
                </c:pt>
                <c:pt idx="319">
                  <c:v>7.3342643987571274E-2</c:v>
                </c:pt>
                <c:pt idx="320">
                  <c:v>7.4647726963784106E-2</c:v>
                </c:pt>
                <c:pt idx="321">
                  <c:v>7.5969276462262314E-2</c:v>
                </c:pt>
                <c:pt idx="322">
                  <c:v>7.730735072821017E-2</c:v>
                </c:pt>
                <c:pt idx="323">
                  <c:v>7.8662004800661336E-2</c:v>
                </c:pt>
                <c:pt idx="324">
                  <c:v>8.0033290441882274E-2</c:v>
                </c:pt>
                <c:pt idx="325">
                  <c:v>8.1421256067046213E-2</c:v>
                </c:pt>
                <c:pt idx="326">
                  <c:v>8.2825946674217416E-2</c:v>
                </c:pt>
                <c:pt idx="327">
                  <c:v>8.4247403774686536E-2</c:v>
                </c:pt>
                <c:pt idx="328">
                  <c:v>8.568566532369766E-2</c:v>
                </c:pt>
                <c:pt idx="329">
                  <c:v>8.7140765651608457E-2</c:v>
                </c:pt>
                <c:pt idx="330">
                  <c:v>8.861273539552493E-2</c:v>
                </c:pt>
                <c:pt idx="331">
                  <c:v>9.0101601431452863E-2</c:v>
                </c:pt>
                <c:pt idx="332">
                  <c:v>9.1607386807007987E-2</c:v>
                </c:pt>
                <c:pt idx="333">
                  <c:v>9.3130110674727679E-2</c:v>
                </c:pt>
                <c:pt idx="334">
                  <c:v>9.4669788226026855E-2</c:v>
                </c:pt>
                <c:pt idx="335">
                  <c:v>9.6226430625841144E-2</c:v>
                </c:pt>
                <c:pt idx="336">
                  <c:v>9.7800044948000389E-2</c:v>
                </c:pt>
                <c:pt idx="337">
                  <c:v>9.9390634111376844E-2</c:v>
                </c:pt>
                <c:pt idx="338">
                  <c:v>0.10099819681684982</c:v>
                </c:pt>
                <c:pt idx="339">
                  <c:v>0.10262272748513324</c:v>
                </c:pt>
                <c:pt idx="340">
                  <c:v>0.10426421619550685</c:v>
                </c:pt>
                <c:pt idx="341">
                  <c:v>0.10592264862549826</c:v>
                </c:pt>
                <c:pt idx="342">
                  <c:v>0.10759800599155657</c:v>
                </c:pt>
                <c:pt idx="343">
                  <c:v>0.10929026499076477</c:v>
                </c:pt>
                <c:pt idx="344">
                  <c:v>0.11099939774363263</c:v>
                </c:pt>
                <c:pt idx="345">
                  <c:v>0.11272537173801433</c:v>
                </c:pt>
                <c:pt idx="346">
                  <c:v>0.11446814977419721</c:v>
                </c:pt>
                <c:pt idx="347">
                  <c:v>0.11622768991120114</c:v>
                </c:pt>
                <c:pt idx="348">
                  <c:v>0.11800394541433701</c:v>
                </c:pt>
                <c:pt idx="349">
                  <c:v>0.11979686470406359</c:v>
                </c:pt>
                <c:pt idx="350">
                  <c:v>0.12160639130619014</c:v>
                </c:pt>
                <c:pt idx="351">
                  <c:v>0.12343246380346386</c:v>
                </c:pt>
                <c:pt idx="352">
                  <c:v>0.1252750157885896</c:v>
                </c:pt>
                <c:pt idx="353">
                  <c:v>0.12713397581871963</c:v>
                </c:pt>
                <c:pt idx="354">
                  <c:v>0.12900926737146115</c:v>
                </c:pt>
                <c:pt idx="355">
                  <c:v>0.13090080880243773</c:v>
                </c:pt>
                <c:pt idx="356">
                  <c:v>0.13280851330445248</c:v>
                </c:pt>
                <c:pt idx="357">
                  <c:v>0.13473228886828825</c:v>
                </c:pt>
                <c:pt idx="358">
                  <c:v>0.13667203824519131</c:v>
                </c:pt>
                <c:pt idx="359">
                  <c:v>0.13862765891107345</c:v>
                </c:pt>
                <c:pt idx="360">
                  <c:v>0.14059904303247794</c:v>
                </c:pt>
                <c:pt idx="361">
                  <c:v>0.14258607743434284</c:v>
                </c:pt>
                <c:pt idx="362">
                  <c:v>0.14458864356960646</c:v>
                </c:pt>
                <c:pt idx="363">
                  <c:v>0.1466066174906874</c:v>
                </c:pt>
                <c:pt idx="364">
                  <c:v>0.14863986982288233</c:v>
                </c:pt>
                <c:pt idx="365">
                  <c:v>0.15068826573971283</c:v>
                </c:pt>
                <c:pt idx="366">
                  <c:v>0.15275166494026357</c:v>
                </c:pt>
                <c:pt idx="367">
                  <c:v>0.15482992162854073</c:v>
                </c:pt>
                <c:pt idx="368">
                  <c:v>0.15692288449489264</c:v>
                </c:pt>
                <c:pt idx="369">
                  <c:v>0.15903039669951974</c:v>
                </c:pt>
                <c:pt idx="370">
                  <c:v>0.16115229585811322</c:v>
                </c:pt>
                <c:pt idx="371">
                  <c:v>0.16328841402964905</c:v>
                </c:pt>
                <c:pt idx="372">
                  <c:v>0.16543857770637518</c:v>
                </c:pt>
                <c:pt idx="373">
                  <c:v>0.16760260780601552</c:v>
                </c:pt>
                <c:pt idx="374">
                  <c:v>0.16978031966622753</c:v>
                </c:pt>
                <c:pt idx="375">
                  <c:v>0.17197152304133589</c:v>
                </c:pt>
                <c:pt idx="376">
                  <c:v>0.17417602210137556</c:v>
                </c:pt>
                <c:pt idx="377">
                  <c:v>0.17639361543346582</c:v>
                </c:pt>
                <c:pt idx="378">
                  <c:v>0.17862409604554644</c:v>
                </c:pt>
                <c:pt idx="379">
                  <c:v>0.18086725137249507</c:v>
                </c:pt>
                <c:pt idx="380">
                  <c:v>0.18312286328465532</c:v>
                </c:pt>
                <c:pt idx="381">
                  <c:v>0.18539070809879196</c:v>
                </c:pt>
                <c:pt idx="382">
                  <c:v>0.18767055659150089</c:v>
                </c:pt>
                <c:pt idx="383">
                  <c:v>0.18996217401508803</c:v>
                </c:pt>
                <c:pt idx="384">
                  <c:v>0.19226532011594186</c:v>
                </c:pt>
                <c:pt idx="385">
                  <c:v>0.19457974915541199</c:v>
                </c:pt>
                <c:pt idx="386">
                  <c:v>0.19690520993321564</c:v>
                </c:pt>
                <c:pt idx="387">
                  <c:v>0.19924144581338321</c:v>
                </c:pt>
                <c:pt idx="388">
                  <c:v>0.20158819475275835</c:v>
                </c:pt>
                <c:pt idx="389">
                  <c:v>0.20394518933206776</c:v>
                </c:pt>
                <c:pt idx="390">
                  <c:v>0.2063121567895671</c:v>
                </c:pt>
                <c:pt idx="391">
                  <c:v>0.20868881905727915</c:v>
                </c:pt>
                <c:pt idx="392">
                  <c:v>0.21107489279982677</c:v>
                </c:pt>
                <c:pt idx="393">
                  <c:v>0.21347008945587492</c:v>
                </c:pt>
                <c:pt idx="394">
                  <c:v>0.21587411528218012</c:v>
                </c:pt>
                <c:pt idx="395">
                  <c:v>0.21828667140026015</c:v>
                </c:pt>
                <c:pt idx="396">
                  <c:v>0.22070745384567916</c:v>
                </c:pt>
                <c:pt idx="397">
                  <c:v>0.22313615361995751</c:v>
                </c:pt>
                <c:pt idx="398">
                  <c:v>0.22557245674509974</c:v>
                </c:pt>
                <c:pt idx="399">
                  <c:v>0.22801604432074621</c:v>
                </c:pt>
                <c:pt idx="400">
                  <c:v>0.23046659258393909</c:v>
                </c:pt>
                <c:pt idx="401">
                  <c:v>0.23292377297150571</c:v>
                </c:pt>
                <c:pt idx="402">
                  <c:v>0.23538731503424246</c:v>
                </c:pt>
                <c:pt idx="403">
                  <c:v>0.23785675861705366</c:v>
                </c:pt>
                <c:pt idx="404">
                  <c:v>0.24033182068526379</c:v>
                </c:pt>
                <c:pt idx="405">
                  <c:v>0.24281215416047136</c:v>
                </c:pt>
                <c:pt idx="406">
                  <c:v>0.24529740751540802</c:v>
                </c:pt>
                <c:pt idx="407">
                  <c:v>0.24778722485185761</c:v>
                </c:pt>
                <c:pt idx="408">
                  <c:v>0.2502812459811164</c:v>
                </c:pt>
                <c:pt idx="409">
                  <c:v>0.25277910650698454</c:v>
                </c:pt>
                <c:pt idx="410">
                  <c:v>0.25528043791126476</c:v>
                </c:pt>
                <c:pt idx="411">
                  <c:v>0.25778486764175568</c:v>
                </c:pt>
                <c:pt idx="412">
                  <c:v>0.26029201920271222</c:v>
                </c:pt>
                <c:pt idx="413">
                  <c:v>0.262801512247758</c:v>
                </c:pt>
                <c:pt idx="414">
                  <c:v>0.26531296267521887</c:v>
                </c:pt>
                <c:pt idx="415">
                  <c:v>0.2678259827258585</c:v>
                </c:pt>
                <c:pt idx="416">
                  <c:v>0.27034018108298402</c:v>
                </c:pt>
                <c:pt idx="417">
                  <c:v>0.27285516297489842</c:v>
                </c:pt>
                <c:pt idx="418">
                  <c:v>0.27537053027966418</c:v>
                </c:pt>
                <c:pt idx="419">
                  <c:v>0.27788588163215278</c:v>
                </c:pt>
                <c:pt idx="420">
                  <c:v>0.28040081253334137</c:v>
                </c:pt>
                <c:pt idx="421">
                  <c:v>0.28291491546182829</c:v>
                </c:pt>
                <c:pt idx="422">
                  <c:v>0.28542777998752533</c:v>
                </c:pt>
                <c:pt idx="423">
                  <c:v>0.28793899288749558</c:v>
                </c:pt>
                <c:pt idx="424">
                  <c:v>0.29044813826389249</c:v>
                </c:pt>
                <c:pt idx="425">
                  <c:v>0.29295479766396526</c:v>
                </c:pt>
                <c:pt idx="426">
                  <c:v>0.29545855020208384</c:v>
                </c:pt>
                <c:pt idx="427">
                  <c:v>0.29795897268374588</c:v>
                </c:pt>
                <c:pt idx="428">
                  <c:v>0.30045563973151607</c:v>
                </c:pt>
                <c:pt idx="429">
                  <c:v>0.3029481239128553</c:v>
                </c:pt>
                <c:pt idx="430">
                  <c:v>0.30543599586979298</c:v>
                </c:pt>
                <c:pt idx="431">
                  <c:v>0.30791882445039026</c:v>
                </c:pt>
                <c:pt idx="432">
                  <c:v>0.31039617684194998</c:v>
                </c:pt>
                <c:pt idx="433">
                  <c:v>0.31286761870591606</c:v>
                </c:pt>
                <c:pt idx="434">
                  <c:v>0.31533271431441617</c:v>
                </c:pt>
                <c:pt idx="435">
                  <c:v>0.31779102668838821</c:v>
                </c:pt>
                <c:pt idx="436">
                  <c:v>0.32024211773724132</c:v>
                </c:pt>
                <c:pt idx="437">
                  <c:v>0.32268554839999031</c:v>
                </c:pt>
                <c:pt idx="438">
                  <c:v>0.32512087878781037</c:v>
                </c:pt>
                <c:pt idx="439">
                  <c:v>0.32754766832795101</c:v>
                </c:pt>
                <c:pt idx="440">
                  <c:v>0.32996547590895148</c:v>
                </c:pt>
                <c:pt idx="441">
                  <c:v>0.33237386002709546</c:v>
                </c:pt>
                <c:pt idx="442">
                  <c:v>0.3347723789340456</c:v>
                </c:pt>
                <c:pt idx="443">
                  <c:v>0.33716059078559196</c:v>
                </c:pt>
                <c:pt idx="444">
                  <c:v>0.33953805379145502</c:v>
                </c:pt>
                <c:pt idx="445">
                  <c:v>0.34190432636607415</c:v>
                </c:pt>
                <c:pt idx="446">
                  <c:v>0.34425896728031896</c:v>
                </c:pt>
                <c:pt idx="447">
                  <c:v>0.34660153581405573</c:v>
                </c:pt>
                <c:pt idx="448">
                  <c:v>0.34893159190950235</c:v>
                </c:pt>
                <c:pt idx="449">
                  <c:v>0.35124869632530192</c:v>
                </c:pt>
                <c:pt idx="450">
                  <c:v>0.35355241079124855</c:v>
                </c:pt>
                <c:pt idx="451">
                  <c:v>0.35584229816359275</c:v>
                </c:pt>
                <c:pt idx="452">
                  <c:v>0.35811792258085795</c:v>
                </c:pt>
                <c:pt idx="453">
                  <c:v>0.36037884962009586</c:v>
                </c:pt>
                <c:pt idx="454">
                  <c:v>0.36262464645350945</c:v>
                </c:pt>
                <c:pt idx="455">
                  <c:v>0.36485488200536981</c:v>
                </c:pt>
                <c:pt idx="456">
                  <c:v>0.36706912710915585</c:v>
                </c:pt>
                <c:pt idx="457">
                  <c:v>0.36926695466484016</c:v>
                </c:pt>
                <c:pt idx="458">
                  <c:v>0.37144793979625096</c:v>
                </c:pt>
                <c:pt idx="459">
                  <c:v>0.3736116600084306</c:v>
                </c:pt>
                <c:pt idx="460">
                  <c:v>0.37575769534492082</c:v>
                </c:pt>
                <c:pt idx="461">
                  <c:v>0.37788562854489377</c:v>
                </c:pt>
                <c:pt idx="462">
                  <c:v>0.37999504520005867</c:v>
                </c:pt>
                <c:pt idx="463">
                  <c:v>0.38208553391126304</c:v>
                </c:pt>
                <c:pt idx="464">
                  <c:v>0.38415668644471596</c:v>
                </c:pt>
                <c:pt idx="465">
                  <c:v>0.38620809788775351</c:v>
                </c:pt>
                <c:pt idx="466">
                  <c:v>0.38823936680407356</c:v>
                </c:pt>
                <c:pt idx="467">
                  <c:v>0.39025009538835753</c:v>
                </c:pt>
                <c:pt idx="468">
                  <c:v>0.39223988962020939</c:v>
                </c:pt>
                <c:pt idx="469">
                  <c:v>0.39420835941732724</c:v>
                </c:pt>
                <c:pt idx="470">
                  <c:v>0.39615511878783599</c:v>
                </c:pt>
                <c:pt idx="471">
                  <c:v>0.39807978598170241</c:v>
                </c:pt>
                <c:pt idx="472">
                  <c:v>0.39998198364115434</c:v>
                </c:pt>
                <c:pt idx="473">
                  <c:v>0.40186133895002907</c:v>
                </c:pt>
                <c:pt idx="474">
                  <c:v>0.40371748378197408</c:v>
                </c:pt>
                <c:pt idx="475">
                  <c:v>0.40555005484742257</c:v>
                </c:pt>
                <c:pt idx="476">
                  <c:v>0.40735869383926848</c:v>
                </c:pt>
                <c:pt idx="477">
                  <c:v>0.40914304757716602</c:v>
                </c:pt>
                <c:pt idx="478">
                  <c:v>0.41090276815037591</c:v>
                </c:pt>
                <c:pt idx="479">
                  <c:v>0.4126375130590858</c:v>
                </c:pt>
                <c:pt idx="480">
                  <c:v>0.41434694535412842</c:v>
                </c:pt>
                <c:pt idx="481">
                  <c:v>0.4160307337750242</c:v>
                </c:pt>
                <c:pt idx="482">
                  <c:v>0.41768855288627404</c:v>
                </c:pt>
                <c:pt idx="483">
                  <c:v>0.41932008321183062</c:v>
                </c:pt>
                <c:pt idx="484">
                  <c:v>0.42092501136767291</c:v>
                </c:pt>
                <c:pt idx="485">
                  <c:v>0.42250303019241564</c:v>
                </c:pt>
                <c:pt idx="486">
                  <c:v>0.42405383887587889</c:v>
                </c:pt>
                <c:pt idx="487">
                  <c:v>0.425577143085552</c:v>
                </c:pt>
                <c:pt idx="488">
                  <c:v>0.42707265509087572</c:v>
                </c:pt>
                <c:pt idx="489">
                  <c:v>0.42854009388528147</c:v>
                </c:pt>
                <c:pt idx="490">
                  <c:v>0.42997918530591334</c:v>
                </c:pt>
                <c:pt idx="491">
                  <c:v>0.43138966215096891</c:v>
                </c:pt>
                <c:pt idx="492">
                  <c:v>0.43277126429459278</c:v>
                </c:pt>
                <c:pt idx="493">
                  <c:v>0.43412373879925698</c:v>
                </c:pt>
                <c:pt idx="494">
                  <c:v>0.43544684002556394</c:v>
                </c:pt>
                <c:pt idx="495">
                  <c:v>0.43674032973941002</c:v>
                </c:pt>
                <c:pt idx="496">
                  <c:v>0.43800397721644735</c:v>
                </c:pt>
                <c:pt idx="497">
                  <c:v>0.4392375593437825</c:v>
                </c:pt>
                <c:pt idx="498">
                  <c:v>0.44044086071885352</c:v>
                </c:pt>
                <c:pt idx="499">
                  <c:v>0.44161367374542676</c:v>
                </c:pt>
                <c:pt idx="500">
                  <c:v>0.44275579872665494</c:v>
                </c:pt>
                <c:pt idx="501">
                  <c:v>0.44386704395514387</c:v>
                </c:pt>
                <c:pt idx="502">
                  <c:v>0.44494722579996981</c:v>
                </c:pt>
                <c:pt idx="503">
                  <c:v>0.44599616879059711</c:v>
                </c:pt>
                <c:pt idx="504">
                  <c:v>0.44701370569764237</c:v>
                </c:pt>
                <c:pt idx="505">
                  <c:v>0.44799967761043757</c:v>
                </c:pt>
                <c:pt idx="506">
                  <c:v>0.44895393401133971</c:v>
                </c:pt>
                <c:pt idx="507">
                  <c:v>0.44987633284674378</c:v>
                </c:pt>
                <c:pt idx="508">
                  <c:v>0.45076674059475019</c:v>
                </c:pt>
                <c:pt idx="509">
                  <c:v>0.45162503232944395</c:v>
                </c:pt>
                <c:pt idx="510">
                  <c:v>0.45245109178174292</c:v>
                </c:pt>
                <c:pt idx="511">
                  <c:v>0.4532448113967748</c:v>
                </c:pt>
                <c:pt idx="512">
                  <c:v>0.45400609238774109</c:v>
                </c:pt>
                <c:pt idx="513">
                  <c:v>0.45473484478623449</c:v>
                </c:pt>
                <c:pt idx="514">
                  <c:v>0.45543098748897071</c:v>
                </c:pt>
                <c:pt idx="515">
                  <c:v>0.45609444830090107</c:v>
                </c:pt>
                <c:pt idx="516">
                  <c:v>0.45672516397467572</c:v>
                </c:pt>
                <c:pt idx="517">
                  <c:v>0.45732308024642349</c:v>
                </c:pt>
                <c:pt idx="518">
                  <c:v>0.4578881518678225</c:v>
                </c:pt>
                <c:pt idx="519">
                  <c:v>0.45842034263443393</c:v>
                </c:pt>
                <c:pt idx="520">
                  <c:v>0.4589196254102732</c:v>
                </c:pt>
                <c:pt idx="521">
                  <c:v>0.45938598214859538</c:v>
                </c:pt>
                <c:pt idx="522">
                  <c:v>0.45981940390887505</c:v>
                </c:pt>
                <c:pt idx="523">
                  <c:v>0.46021989086996029</c:v>
                </c:pt>
                <c:pt idx="524">
                  <c:v>0.46058745233938281</c:v>
                </c:pt>
                <c:pt idx="525">
                  <c:v>0.46092210675881023</c:v>
                </c:pt>
                <c:pt idx="526">
                  <c:v>0.46122388170562617</c:v>
                </c:pt>
                <c:pt idx="527">
                  <c:v>0.46149281389062663</c:v>
                </c:pt>
                <c:pt idx="528">
                  <c:v>0.46172894915182466</c:v>
                </c:pt>
                <c:pt idx="529">
                  <c:v>0.46193234244435366</c:v>
                </c:pt>
                <c:pt idx="530">
                  <c:v>0.4621030578264651</c:v>
                </c:pt>
                <c:pt idx="531">
                  <c:v>0.46224116844161955</c:v>
                </c:pt>
                <c:pt idx="532">
                  <c:v>0.46234675649666362</c:v>
                </c:pt>
                <c:pt idx="533">
                  <c:v>0.46241991323610177</c:v>
                </c:pt>
                <c:pt idx="534">
                  <c:v>0.46246073891245876</c:v>
                </c:pt>
                <c:pt idx="535">
                  <c:v>0.46246934275274143</c:v>
                </c:pt>
                <c:pt idx="536">
                  <c:v>0.46244584292100699</c:v>
                </c:pt>
                <c:pt idx="537">
                  <c:v>0.4623903664770434</c:v>
                </c:pt>
                <c:pt idx="538">
                  <c:v>0.46230304933117894</c:v>
                </c:pt>
                <c:pt idx="539">
                  <c:v>0.46218403619522758</c:v>
                </c:pt>
                <c:pt idx="540">
                  <c:v>0.46203348052959137</c:v>
                </c:pt>
                <c:pt idx="541">
                  <c:v>0.46185154448653309</c:v>
                </c:pt>
                <c:pt idx="542">
                  <c:v>0.46163839884964164</c:v>
                </c:pt>
                <c:pt idx="543">
                  <c:v>0.46139422296950977</c:v>
                </c:pt>
                <c:pt idx="544">
                  <c:v>0.46111920469564927</c:v>
                </c:pt>
                <c:pt idx="545">
                  <c:v>0.46081354030466881</c:v>
                </c:pt>
                <c:pt idx="546">
                  <c:v>0.46047743442474293</c:v>
                </c:pt>
                <c:pt idx="547">
                  <c:v>0.46011109995640009</c:v>
                </c:pt>
                <c:pt idx="548">
                  <c:v>0.45971475798966593</c:v>
                </c:pt>
                <c:pt idx="549">
                  <c:v>0.45928863771759121</c:v>
                </c:pt>
                <c:pt idx="550">
                  <c:v>0.45883297634620346</c:v>
                </c:pt>
                <c:pt idx="551">
                  <c:v>0.45834801900091965</c:v>
                </c:pt>
                <c:pt idx="552">
                  <c:v>0.45783401862945988</c:v>
                </c:pt>
                <c:pt idx="553">
                  <c:v>0.45729123590130494</c:v>
                </c:pt>
                <c:pt idx="554">
                  <c:v>0.45671993910374004</c:v>
                </c:pt>
                <c:pt idx="555">
                  <c:v>0.45612040403453386</c:v>
                </c:pt>
                <c:pt idx="556">
                  <c:v>0.45549291389129759</c:v>
                </c:pt>
                <c:pt idx="557">
                  <c:v>0.45483775915757635</c:v>
                </c:pt>
                <c:pt idx="558">
                  <c:v>0.45415523748572417</c:v>
                </c:pt>
                <c:pt idx="559">
                  <c:v>0.45344565357661526</c:v>
                </c:pt>
                <c:pt idx="560">
                  <c:v>0.45270931905624917</c:v>
                </c:pt>
                <c:pt idx="561">
                  <c:v>0.45194655234930536</c:v>
                </c:pt>
                <c:pt idx="562">
                  <c:v>0.45115767854970756</c:v>
                </c:pt>
                <c:pt idx="563">
                  <c:v>0.45034302928825859</c:v>
                </c:pt>
                <c:pt idx="564">
                  <c:v>0.44950294259740808</c:v>
                </c:pt>
                <c:pt idx="565">
                  <c:v>0.44863776277321926</c:v>
                </c:pt>
                <c:pt idx="566">
                  <c:v>0.44774784023459802</c:v>
                </c:pt>
                <c:pt idx="567">
                  <c:v>0.4468335313798546</c:v>
                </c:pt>
                <c:pt idx="568">
                  <c:v>0.44589519844066761</c:v>
                </c:pt>
                <c:pt idx="569">
                  <c:v>0.4449332093335186</c:v>
                </c:pt>
                <c:pt idx="570">
                  <c:v>0.44394793750867362</c:v>
                </c:pt>
                <c:pt idx="571">
                  <c:v>0.44293976179678213</c:v>
                </c:pt>
                <c:pt idx="572">
                  <c:v>0.44190906625317328</c:v>
                </c:pt>
                <c:pt idx="573">
                  <c:v>0.4408562399999213</c:v>
                </c:pt>
                <c:pt idx="574">
                  <c:v>0.43978167706576432</c:v>
                </c:pt>
                <c:pt idx="575">
                  <c:v>0.43868577622395127</c:v>
                </c:pt>
                <c:pt idx="576">
                  <c:v>0.43756894082810227</c:v>
                </c:pt>
                <c:pt idx="577">
                  <c:v>0.43643157864616161</c:v>
                </c:pt>
                <c:pt idx="578">
                  <c:v>0.43527410169253</c:v>
                </c:pt>
                <c:pt idx="579">
                  <c:v>0.43409692605845818</c:v>
                </c:pt>
                <c:pt idx="580">
                  <c:v>0.43290047174079072</c:v>
                </c:pt>
                <c:pt idx="581">
                  <c:v>0.43168516246914479</c:v>
                </c:pt>
                <c:pt idx="582">
                  <c:v>0.43045142553161397</c:v>
                </c:pt>
                <c:pt idx="583">
                  <c:v>0.42919969159908483</c:v>
                </c:pt>
                <c:pt idx="584">
                  <c:v>0.42793039454825776</c:v>
                </c:pt>
                <c:pt idx="585">
                  <c:v>0.4266439712834621</c:v>
                </c:pt>
                <c:pt idx="586">
                  <c:v>0.42534086155735829</c:v>
                </c:pt>
                <c:pt idx="587">
                  <c:v>0.4240215077906192</c:v>
                </c:pt>
                <c:pt idx="588">
                  <c:v>0.42268635489068457</c:v>
                </c:pt>
                <c:pt idx="589">
                  <c:v>0.42133585006968222</c:v>
                </c:pt>
                <c:pt idx="590">
                  <c:v>0.41997044266161188</c:v>
                </c:pt>
                <c:pt idx="591">
                  <c:v>0.41859058393888487</c:v>
                </c:pt>
                <c:pt idx="592">
                  <c:v>0.41719672692831977</c:v>
                </c:pt>
                <c:pt idx="593">
                  <c:v>0.41578932622668424</c:v>
                </c:pt>
                <c:pt idx="594">
                  <c:v>0.4143688378158864</c:v>
                </c:pt>
                <c:pt idx="595">
                  <c:v>0.41293571887790786</c:v>
                </c:pt>
                <c:pt idx="596">
                  <c:v>0.4114904276095796</c:v>
                </c:pt>
                <c:pt idx="597">
                  <c:v>0.41003342303729456</c:v>
                </c:pt>
                <c:pt idx="598">
                  <c:v>0.40856516483175981</c:v>
                </c:pt>
                <c:pt idx="599">
                  <c:v>0.40708611312288057</c:v>
                </c:pt>
                <c:pt idx="600">
                  <c:v>0.4055967283148792</c:v>
                </c:pt>
                <c:pt idx="601">
                  <c:v>0.40409747090174486</c:v>
                </c:pt>
                <c:pt idx="602">
                  <c:v>0.40258880128311075</c:v>
                </c:pt>
                <c:pt idx="603">
                  <c:v>0.40107117958066002</c:v>
                </c:pt>
                <c:pt idx="604">
                  <c:v>0.39954506545515511</c:v>
                </c:pt>
                <c:pt idx="605">
                  <c:v>0.39801091792418952</c:v>
                </c:pt>
                <c:pt idx="606">
                  <c:v>0.39646919518075885</c:v>
                </c:pt>
                <c:pt idx="607">
                  <c:v>0.39492035441274764</c:v>
                </c:pt>
                <c:pt idx="608">
                  <c:v>0.39336485162342794</c:v>
                </c:pt>
                <c:pt idx="609">
                  <c:v>0.39180314145306799</c:v>
                </c:pt>
                <c:pt idx="610">
                  <c:v>0.39023567700174161</c:v>
                </c:pt>
                <c:pt idx="611">
                  <c:v>0.3886629096534388</c:v>
                </c:pt>
                <c:pt idx="612">
                  <c:v>0.38708528890156507</c:v>
                </c:pt>
                <c:pt idx="613">
                  <c:v>0.38550326217592978</c:v>
                </c:pt>
                <c:pt idx="614">
                  <c:v>0.38391727467130915</c:v>
                </c:pt>
                <c:pt idx="615">
                  <c:v>0.38232776917768069</c:v>
                </c:pt>
                <c:pt idx="616">
                  <c:v>0.38073518591221689</c:v>
                </c:pt>
                <c:pt idx="617">
                  <c:v>0.37913996235312891</c:v>
                </c:pt>
                <c:pt idx="618">
                  <c:v>0.37754253307544788</c:v>
                </c:pt>
                <c:pt idx="619">
                  <c:v>0.37594332958883336</c:v>
                </c:pt>
                <c:pt idx="620">
                  <c:v>0.37434278017749184</c:v>
                </c:pt>
                <c:pt idx="621">
                  <c:v>0.37274130974229497</c:v>
                </c:pt>
                <c:pt idx="622">
                  <c:v>0.37113933964517587</c:v>
                </c:pt>
                <c:pt idx="623">
                  <c:v>0.36953728755589171</c:v>
                </c:pt>
                <c:pt idx="624">
                  <c:v>0.36793556730122806</c:v>
                </c:pt>
                <c:pt idx="625">
                  <c:v>0.36633458871672947</c:v>
                </c:pt>
                <c:pt idx="626">
                  <c:v>0.36473475750102968</c:v>
                </c:pt>
                <c:pt idx="627">
                  <c:v>0.36313647507286323</c:v>
                </c:pt>
                <c:pt idx="628">
                  <c:v>0.36154013843082689</c:v>
                </c:pt>
                <c:pt idx="629">
                  <c:v>0.35994614001597108</c:v>
                </c:pt>
                <c:pt idx="630">
                  <c:v>0.35835486757728535</c:v>
                </c:pt>
                <c:pt idx="631">
                  <c:v>0.35676670404015498</c:v>
                </c:pt>
                <c:pt idx="632">
                  <c:v>0.35518202737784937</c:v>
                </c:pt>
                <c:pt idx="633">
                  <c:v>0.35360121048611404</c:v>
                </c:pt>
                <c:pt idx="634">
                  <c:v>0.35202462106092552</c:v>
                </c:pt>
                <c:pt idx="635">
                  <c:v>0.35045262147947481</c:v>
                </c:pt>
                <c:pt idx="636">
                  <c:v>0.34888556868443571</c:v>
                </c:pt>
                <c:pt idx="637">
                  <c:v>0.34732381407157947</c:v>
                </c:pt>
                <c:pt idx="638">
                  <c:v>0.34576770338078788</c:v>
                </c:pt>
                <c:pt idx="639">
                  <c:v>0.34421757659052182</c:v>
                </c:pt>
                <c:pt idx="640">
                  <c:v>0.34267376781579262</c:v>
                </c:pt>
                <c:pt idx="641">
                  <c:v>0.34113660520968886</c:v>
                </c:pt>
                <c:pt idx="642">
                  <c:v>0.33960641086850435</c:v>
                </c:pt>
                <c:pt idx="643">
                  <c:v>0.3380835007405083</c:v>
                </c:pt>
                <c:pt idx="644">
                  <c:v>0.33656818453840659</c:v>
                </c:pt>
                <c:pt idx="645">
                  <c:v>0.33506076565552628</c:v>
                </c:pt>
                <c:pt idx="646">
                  <c:v>0.3335615410857663</c:v>
                </c:pt>
                <c:pt idx="647">
                  <c:v>0.33207080134734529</c:v>
                </c:pt>
                <c:pt idx="648">
                  <c:v>0.33058883041038173</c:v>
                </c:pt>
                <c:pt idx="649">
                  <c:v>0.32911590562833359</c:v>
                </c:pt>
                <c:pt idx="650">
                  <c:v>0.32765229767332621</c:v>
                </c:pt>
                <c:pt idx="651">
                  <c:v>0.32619827047539257</c:v>
                </c:pt>
                <c:pt idx="652">
                  <c:v>0.32475408116564819</c:v>
                </c:pt>
                <c:pt idx="653">
                  <c:v>0.32331998002341911</c:v>
                </c:pt>
                <c:pt idx="654">
                  <c:v>0.32189621042734134</c:v>
                </c:pt>
                <c:pt idx="655">
                  <c:v>0.32048300881044461</c:v>
                </c:pt>
                <c:pt idx="656">
                  <c:v>0.31908060461923221</c:v>
                </c:pt>
                <c:pt idx="657">
                  <c:v>0.31768922027676516</c:v>
                </c:pt>
                <c:pt idx="658">
                  <c:v>0.31630907114975942</c:v>
                </c:pt>
                <c:pt idx="659">
                  <c:v>0.31494036551969473</c:v>
                </c:pt>
                <c:pt idx="660">
                  <c:v>0.31358330455794131</c:v>
                </c:pt>
                <c:pt idx="661">
                  <c:v>0.31223808230489708</c:v>
                </c:pt>
                <c:pt idx="662">
                  <c:v>0.3109048856531359</c:v>
                </c:pt>
                <c:pt idx="663">
                  <c:v>0.30958389433455424</c:v>
                </c:pt>
                <c:pt idx="664">
                  <c:v>0.30827528091151124</c:v>
                </c:pt>
                <c:pt idx="665">
                  <c:v>0.30697921077194429</c:v>
                </c:pt>
                <c:pt idx="666">
                  <c:v>0.30569584212844908</c:v>
                </c:pt>
                <c:pt idx="667">
                  <c:v>0.30442532602130301</c:v>
                </c:pt>
                <c:pt idx="668">
                  <c:v>0.30316780632541201</c:v>
                </c:pt>
                <c:pt idx="669">
                  <c:v>0.30192341976115733</c:v>
                </c:pt>
                <c:pt idx="670">
                  <c:v>0.300692295909116</c:v>
                </c:pt>
                <c:pt idx="671">
                  <c:v>0.29947455722862598</c:v>
                </c:pt>
                <c:pt idx="672">
                  <c:v>0.2982703190801641</c:v>
                </c:pt>
                <c:pt idx="673">
                  <c:v>0.29707968975150434</c:v>
                </c:pt>
                <c:pt idx="674">
                  <c:v>0.29590277048761748</c:v>
                </c:pt>
                <c:pt idx="675">
                  <c:v>0.294739655524275</c:v>
                </c:pt>
                <c:pt idx="676">
                  <c:v>0.29359049575734608</c:v>
                </c:pt>
                <c:pt idx="677">
                  <c:v>0.29245524780706461</c:v>
                </c:pt>
                <c:pt idx="678">
                  <c:v>0.29133404539126678</c:v>
                </c:pt>
                <c:pt idx="679">
                  <c:v>0.29022701947652002</c:v>
                </c:pt>
                <c:pt idx="680">
                  <c:v>0.28913410478546525</c:v>
                </c:pt>
                <c:pt idx="681">
                  <c:v>0.2880554153691684</c:v>
                </c:pt>
                <c:pt idx="682">
                  <c:v>0.28699099766299824</c:v>
                </c:pt>
                <c:pt idx="683">
                  <c:v>0.28594089149080754</c:v>
                </c:pt>
                <c:pt idx="684">
                  <c:v>0.28490519474560327</c:v>
                </c:pt>
                <c:pt idx="685">
                  <c:v>0.28388380859861512</c:v>
                </c:pt>
                <c:pt idx="686">
                  <c:v>0.28287681464592096</c:v>
                </c:pt>
                <c:pt idx="687">
                  <c:v>0.28188422695494819</c:v>
                </c:pt>
                <c:pt idx="688">
                  <c:v>0.28090605333732233</c:v>
                </c:pt>
                <c:pt idx="689">
                  <c:v>0.27994229542893967</c:v>
                </c:pt>
                <c:pt idx="690">
                  <c:v>0.27899294877287445</c:v>
                </c:pt>
                <c:pt idx="691">
                  <c:v>0.27805800290505017</c:v>
                </c:pt>
                <c:pt idx="692">
                  <c:v>0.27713744144259728</c:v>
                </c:pt>
                <c:pt idx="693">
                  <c:v>0.27623124217481687</c:v>
                </c:pt>
                <c:pt idx="694">
                  <c:v>0.27533937715667228</c:v>
                </c:pt>
                <c:pt idx="695">
                  <c:v>0.27446181280472759</c:v>
                </c:pt>
                <c:pt idx="696">
                  <c:v>0.27359850999544855</c:v>
                </c:pt>
                <c:pt idx="697">
                  <c:v>0.27274942416578191</c:v>
                </c:pt>
                <c:pt idx="698">
                  <c:v>0.27191450541592699</c:v>
                </c:pt>
                <c:pt idx="699">
                  <c:v>0.27109369861421218</c:v>
                </c:pt>
                <c:pt idx="700">
                  <c:v>0.27028694350398869</c:v>
                </c:pt>
                <c:pt idx="701">
                  <c:v>0.26949417481244953</c:v>
                </c:pt>
                <c:pt idx="702">
                  <c:v>0.26871532236128426</c:v>
                </c:pt>
                <c:pt idx="703">
                  <c:v>0.26795031117907803</c:v>
                </c:pt>
                <c:pt idx="704">
                  <c:v>0.26719906161536</c:v>
                </c:pt>
                <c:pt idx="705">
                  <c:v>0.26646148945620912</c:v>
                </c:pt>
                <c:pt idx="706">
                  <c:v>0.26573750604132024</c:v>
                </c:pt>
                <c:pt idx="707">
                  <c:v>0.26502701838243803</c:v>
                </c:pt>
                <c:pt idx="708">
                  <c:v>0.26432992928305937</c:v>
                </c:pt>
                <c:pt idx="709">
                  <c:v>0.26364613745931004</c:v>
                </c:pt>
                <c:pt idx="710">
                  <c:v>0.26297553766189619</c:v>
                </c:pt>
                <c:pt idx="711">
                  <c:v>0.26231802079903416</c:v>
                </c:pt>
                <c:pt idx="712">
                  <c:v>0.26167347406026042</c:v>
                </c:pt>
                <c:pt idx="713">
                  <c:v>0.26104178104102332</c:v>
                </c:pt>
                <c:pt idx="714">
                  <c:v>0.26042282186795668</c:v>
                </c:pt>
                <c:pt idx="715">
                  <c:v>0.25981647332473834</c:v>
                </c:pt>
                <c:pt idx="716">
                  <c:v>0.25922260897843524</c:v>
                </c:pt>
                <c:pt idx="717">
                  <c:v>0.25864109930623319</c:v>
                </c:pt>
                <c:pt idx="718">
                  <c:v>0.2580718118224572</c:v>
                </c:pt>
                <c:pt idx="719">
                  <c:v>0.2575146112057804</c:v>
                </c:pt>
                <c:pt idx="720">
                  <c:v>0.25696935942652643</c:v>
                </c:pt>
                <c:pt idx="721">
                  <c:v>0.25643591587396553</c:v>
                </c:pt>
                <c:pt idx="722">
                  <c:v>0.25591413748350822</c:v>
                </c:pt>
                <c:pt idx="723">
                  <c:v>0.25540387886370042</c:v>
                </c:pt>
                <c:pt idx="724">
                  <c:v>0.25490505721702711</c:v>
                </c:pt>
                <c:pt idx="725">
                  <c:v>0.25441739690390019</c:v>
                </c:pt>
                <c:pt idx="726">
                  <c:v>0.25394080768519228</c:v>
                </c:pt>
                <c:pt idx="727">
                  <c:v>0.25347513613465544</c:v>
                </c:pt>
                <c:pt idx="728">
                  <c:v>0.25302022712833216</c:v>
                </c:pt>
                <c:pt idx="729">
                  <c:v>0.25257592396839251</c:v>
                </c:pt>
                <c:pt idx="730">
                  <c:v>0.25214206850612148</c:v>
                </c:pt>
                <c:pt idx="731">
                  <c:v>0.25171850126396483</c:v>
                </c:pt>
                <c:pt idx="732">
                  <c:v>0.25130506155654758</c:v>
                </c:pt>
                <c:pt idx="733">
                  <c:v>0.25090158761057696</c:v>
                </c:pt>
                <c:pt idx="734">
                  <c:v>0.25050791668354522</c:v>
                </c:pt>
                <c:pt idx="735">
                  <c:v>0.25012388518115036</c:v>
                </c:pt>
                <c:pt idx="736">
                  <c:v>0.24974932877335013</c:v>
                </c:pt>
                <c:pt idx="737">
                  <c:v>0.24938408250897076</c:v>
                </c:pt>
                <c:pt idx="738">
                  <c:v>0.24902798092879078</c:v>
                </c:pt>
                <c:pt idx="739">
                  <c:v>0.24868085817702468</c:v>
                </c:pt>
                <c:pt idx="740">
                  <c:v>0.24834254811112857</c:v>
                </c:pt>
                <c:pt idx="741">
                  <c:v>0.24801288440985794</c:v>
                </c:pt>
                <c:pt idx="742">
                  <c:v>0.24769170067950338</c:v>
                </c:pt>
                <c:pt idx="743">
                  <c:v>0.24737883055823792</c:v>
                </c:pt>
                <c:pt idx="744">
                  <c:v>0.24707410781850644</c:v>
                </c:pt>
                <c:pt idx="745">
                  <c:v>0.24677736646739415</c:v>
                </c:pt>
                <c:pt idx="746">
                  <c:v>0.24648844084491034</c:v>
                </c:pt>
                <c:pt idx="747">
                  <c:v>0.24620716572012763</c:v>
                </c:pt>
                <c:pt idx="748">
                  <c:v>0.24593337638511809</c:v>
                </c:pt>
                <c:pt idx="749">
                  <c:v>0.24566690874663125</c:v>
                </c:pt>
                <c:pt idx="750">
                  <c:v>0.24540759941545892</c:v>
                </c:pt>
                <c:pt idx="751">
                  <c:v>0.24515528579343854</c:v>
                </c:pt>
                <c:pt idx="752">
                  <c:v>0.24490980615804425</c:v>
                </c:pt>
                <c:pt idx="753">
                  <c:v>0.24467099974452106</c:v>
                </c:pt>
                <c:pt idx="754">
                  <c:v>0.2444387068255178</c:v>
                </c:pt>
                <c:pt idx="755">
                  <c:v>0.24421276878818007</c:v>
                </c:pt>
                <c:pt idx="756">
                  <c:v>0.24399302820866259</c:v>
                </c:pt>
                <c:pt idx="757">
                  <c:v>0.24377932892402709</c:v>
                </c:pt>
                <c:pt idx="758">
                  <c:v>0.24357151610149269</c:v>
                </c:pt>
                <c:pt idx="759">
                  <c:v>0.24336943630500868</c:v>
                </c:pt>
                <c:pt idx="760">
                  <c:v>0.24317300311845996</c:v>
                </c:pt>
                <c:pt idx="761">
                  <c:v>0.24298193862473558</c:v>
                </c:pt>
                <c:pt idx="762">
                  <c:v>0.2427961560507943</c:v>
                </c:pt>
                <c:pt idx="763">
                  <c:v>0.24261550816892763</c:v>
                </c:pt>
                <c:pt idx="764">
                  <c:v>0.24243984944049909</c:v>
                </c:pt>
                <c:pt idx="765">
                  <c:v>0.24226903606599931</c:v>
                </c:pt>
                <c:pt idx="766">
                  <c:v>0.24210292603229108</c:v>
                </c:pt>
                <c:pt idx="767">
                  <c:v>0.24194137915703912</c:v>
                </c:pt>
                <c:pt idx="768">
                  <c:v>0.24178425713031684</c:v>
                </c:pt>
                <c:pt idx="769">
                  <c:v>0.24163142355339073</c:v>
                </c:pt>
                <c:pt idx="770">
                  <c:v>0.24148274397468122</c:v>
                </c:pt>
                <c:pt idx="771">
                  <c:v>0.24133808592290509</c:v>
                </c:pt>
                <c:pt idx="772">
                  <c:v>0.24119731893740487</c:v>
                </c:pt>
                <c:pt idx="773">
                  <c:v>0.24106031459567473</c:v>
                </c:pt>
                <c:pt idx="774">
                  <c:v>0.24092694653809577</c:v>
                </c:pt>
                <c:pt idx="775">
                  <c:v>0.24079709048989364</c:v>
                </c:pt>
                <c:pt idx="776">
                  <c:v>0.24067062428033795</c:v>
                </c:pt>
                <c:pt idx="777">
                  <c:v>0.24054742785920236</c:v>
                </c:pt>
                <c:pt idx="778">
                  <c:v>0.24042738331050903</c:v>
                </c:pt>
                <c:pt idx="779">
                  <c:v>0.24031037486358237</c:v>
                </c:pt>
                <c:pt idx="780">
                  <c:v>0.24019628890144112</c:v>
                </c:pt>
                <c:pt idx="781">
                  <c:v>0.24008501396655874</c:v>
                </c:pt>
                <c:pt idx="782">
                  <c:v>0.23997644076402597</c:v>
                </c:pt>
                <c:pt idx="783">
                  <c:v>0.23987046216215141</c:v>
                </c:pt>
                <c:pt idx="784">
                  <c:v>0.23976697319053869</c:v>
                </c:pt>
                <c:pt idx="785">
                  <c:v>0.23966587103567991</c:v>
                </c:pt>
                <c:pt idx="786">
                  <c:v>0.23956705503411063</c:v>
                </c:pt>
                <c:pt idx="787">
                  <c:v>0.23947049265127471</c:v>
                </c:pt>
                <c:pt idx="788">
                  <c:v>0.23937595919586979</c:v>
                </c:pt>
                <c:pt idx="789">
                  <c:v>0.23928342289722923</c:v>
                </c:pt>
                <c:pt idx="790">
                  <c:v>0.23919279158665749</c:v>
                </c:pt>
                <c:pt idx="791">
                  <c:v>0.23910397517685658</c:v>
                </c:pt>
                <c:pt idx="792">
                  <c:v>0.2390168856415017</c:v>
                </c:pt>
                <c:pt idx="793">
                  <c:v>0.23893143699274239</c:v>
                </c:pt>
                <c:pt idx="794">
                  <c:v>0.23884754525669233</c:v>
                </c:pt>
                <c:pt idx="795">
                  <c:v>0.2387651284469669</c:v>
                </c:pt>
                <c:pt idx="796">
                  <c:v>0.23868410653633565</c:v>
                </c:pt>
                <c:pt idx="797">
                  <c:v>0.23860440142655359</c:v>
                </c:pt>
                <c:pt idx="798">
                  <c:v>0.23852593691643936</c:v>
                </c:pt>
                <c:pt idx="799">
                  <c:v>0.23844863866827071</c:v>
                </c:pt>
                <c:pt idx="800">
                  <c:v>0.23837243417256598</c:v>
                </c:pt>
                <c:pt idx="801">
                  <c:v>0.23829725271132549</c:v>
                </c:pt>
                <c:pt idx="802">
                  <c:v>0.23822302531980552</c:v>
                </c:pt>
                <c:pt idx="803">
                  <c:v>0.2381496847469001</c:v>
                </c:pt>
                <c:pt idx="804">
                  <c:v>0.23807716541420637</c:v>
                </c:pt>
                <c:pt idx="805">
                  <c:v>0.23800540337385154</c:v>
                </c:pt>
                <c:pt idx="806">
                  <c:v>0.23793433626515889</c:v>
                </c:pt>
                <c:pt idx="807">
                  <c:v>0.23786390327023196</c:v>
                </c:pt>
                <c:pt idx="808">
                  <c:v>0.23779404506853907</c:v>
                </c:pt>
                <c:pt idx="809">
                  <c:v>0.2377247037905757</c:v>
                </c:pt>
                <c:pt idx="810">
                  <c:v>0.2376558229706906</c:v>
                </c:pt>
                <c:pt idx="811">
                  <c:v>0.23758734749915406</c:v>
                </c:pt>
                <c:pt idx="812">
                  <c:v>0.23751922357355426</c:v>
                </c:pt>
                <c:pt idx="813">
                  <c:v>0.23745139864960368</c:v>
                </c:pt>
                <c:pt idx="814">
                  <c:v>0.23738382139143932</c:v>
                </c:pt>
                <c:pt idx="815">
                  <c:v>0.23731644162150151</c:v>
                </c:pt>
                <c:pt idx="816">
                  <c:v>0.23724921027007517</c:v>
                </c:pt>
                <c:pt idx="817">
                  <c:v>0.23718207932457816</c:v>
                </c:pt>
                <c:pt idx="818">
                  <c:v>0.23711500177868039</c:v>
                </c:pt>
                <c:pt idx="819">
                  <c:v>0.23704793158133972</c:v>
                </c:pt>
                <c:pt idx="820">
                  <c:v>0.23698082358583733</c:v>
                </c:pt>
                <c:pt idx="821">
                  <c:v>0.23691363349889763</c:v>
                </c:pt>
                <c:pt idx="822">
                  <c:v>0.23684631782997553</c:v>
                </c:pt>
                <c:pt idx="823">
                  <c:v>0.23677883384079543</c:v>
                </c:pt>
                <c:pt idx="824">
                  <c:v>0.23671113949522418</c:v>
                </c:pt>
                <c:pt idx="825">
                  <c:v>0.23664319340956044</c:v>
                </c:pt>
                <c:pt idx="826">
                  <c:v>0.23657495480332169</c:v>
                </c:pt>
                <c:pt idx="827">
                  <c:v>0.2365063834506107</c:v>
                </c:pt>
                <c:pt idx="828">
                  <c:v>0.23643743963214031</c:v>
                </c:pt>
                <c:pt idx="829">
                  <c:v>0.23636808408799714</c:v>
                </c:pt>
                <c:pt idx="830">
                  <c:v>0.2362982779712208</c:v>
                </c:pt>
                <c:pt idx="831">
                  <c:v>0.23622798280227703</c:v>
                </c:pt>
                <c:pt idx="832">
                  <c:v>0.23615716042449983</c:v>
                </c:pt>
                <c:pt idx="833">
                  <c:v>0.23608577296057864</c:v>
                </c:pt>
                <c:pt idx="834">
                  <c:v>0.23601378277016197</c:v>
                </c:pt>
                <c:pt idx="835">
                  <c:v>0.23594115240865146</c:v>
                </c:pt>
                <c:pt idx="836">
                  <c:v>0.23586790759229387</c:v>
                </c:pt>
                <c:pt idx="837">
                  <c:v>0.23579388865714393</c:v>
                </c:pt>
                <c:pt idx="838">
                  <c:v>0.23571911818826238</c:v>
                </c:pt>
                <c:pt idx="839">
                  <c:v>0.23564355914802884</c:v>
                </c:pt>
                <c:pt idx="840">
                  <c:v>0.23556717450929313</c:v>
                </c:pt>
                <c:pt idx="841">
                  <c:v>0.23548992722275827</c:v>
                </c:pt>
                <c:pt idx="842">
                  <c:v>0.23541178018601433</c:v>
                </c:pt>
                <c:pt idx="843">
                  <c:v>0.23533269621428188</c:v>
                </c:pt>
                <c:pt idx="844">
                  <c:v>0.23525263801292215</c:v>
                </c:pt>
                <c:pt idx="845">
                  <c:v>0.2351715681517679</c:v>
                </c:pt>
                <c:pt idx="846">
                  <c:v>0.23508944904132742</c:v>
                </c:pt>
                <c:pt idx="847">
                  <c:v>0.23500624291091379</c:v>
                </c:pt>
                <c:pt idx="848">
                  <c:v>0.23492191178874502</c:v>
                </c:pt>
                <c:pt idx="849">
                  <c:v>0.23483641748406359</c:v>
                </c:pt>
                <c:pt idx="850">
                  <c:v>0.23474972157131754</c:v>
                </c:pt>
                <c:pt idx="851">
                  <c:v>0.23466178537644519</c:v>
                </c:pt>
                <c:pt idx="852">
                  <c:v>0.23457256996530226</c:v>
                </c:pt>
                <c:pt idx="853">
                  <c:v>0.23448203613426896</c:v>
                </c:pt>
                <c:pt idx="854">
                  <c:v>0.23439014440306963</c:v>
                </c:pt>
                <c:pt idx="855">
                  <c:v>0.23429685500983807</c:v>
                </c:pt>
                <c:pt idx="856">
                  <c:v>0.23420212790845754</c:v>
                </c:pt>
                <c:pt idx="857">
                  <c:v>0.23410592276820158</c:v>
                </c:pt>
                <c:pt idx="858">
                  <c:v>0.23400826312084266</c:v>
                </c:pt>
                <c:pt idx="859">
                  <c:v>0.23390898336354715</c:v>
                </c:pt>
                <c:pt idx="860">
                  <c:v>0.23380810309151517</c:v>
                </c:pt>
                <c:pt idx="861">
                  <c:v>0.23370558088875609</c:v>
                </c:pt>
                <c:pt idx="862">
                  <c:v>0.23360137508863893</c:v>
                </c:pt>
                <c:pt idx="863">
                  <c:v>0.23349544378777987</c:v>
                </c:pt>
                <c:pt idx="864">
                  <c:v>0.23338774486234612</c:v>
                </c:pt>
                <c:pt idx="865">
                  <c:v>0.2332782359867826</c:v>
                </c:pt>
                <c:pt idx="866">
                  <c:v>0.23316687465496325</c:v>
                </c:pt>
                <c:pt idx="867">
                  <c:v>0.23305361820376846</c:v>
                </c:pt>
                <c:pt idx="868">
                  <c:v>0.23293842383908567</c:v>
                </c:pt>
                <c:pt idx="869">
                  <c:v>0.23282124866422912</c:v>
                </c:pt>
                <c:pt idx="870">
                  <c:v>0.23270204971076944</c:v>
                </c:pt>
                <c:pt idx="871">
                  <c:v>0.23258078397176513</c:v>
                </c:pt>
                <c:pt idx="872">
                  <c:v>0.23245740843738061</c:v>
                </c:pt>
                <c:pt idx="873">
                  <c:v>0.23233188013287734</c:v>
                </c:pt>
                <c:pt idx="874">
                  <c:v>0.23220415615895798</c:v>
                </c:pt>
                <c:pt idx="875">
                  <c:v>0.23207419373444449</c:v>
                </c:pt>
                <c:pt idx="876">
                  <c:v>0.23194195024126535</c:v>
                </c:pt>
                <c:pt idx="877">
                  <c:v>0.2318074488196577</c:v>
                </c:pt>
                <c:pt idx="878">
                  <c:v>0.231670519880638</c:v>
                </c:pt>
                <c:pt idx="879">
                  <c:v>0.2315312486063475</c:v>
                </c:pt>
                <c:pt idx="880">
                  <c:v>0.23138946730062365</c:v>
                </c:pt>
                <c:pt idx="881">
                  <c:v>0.23124519642722152</c:v>
                </c:pt>
                <c:pt idx="882">
                  <c:v>0.23109839543842461</c:v>
                </c:pt>
                <c:pt idx="883">
                  <c:v>0.23094902432775477</c:v>
                </c:pt>
                <c:pt idx="884">
                  <c:v>0.23079704369234219</c:v>
                </c:pt>
                <c:pt idx="885">
                  <c:v>0.23064241479728453</c:v>
                </c:pt>
                <c:pt idx="886">
                  <c:v>0.23048509964194808</c:v>
                </c:pt>
                <c:pt idx="887">
                  <c:v>0.23032506102815997</c:v>
                </c:pt>
                <c:pt idx="888">
                  <c:v>0.23016226263024206</c:v>
                </c:pt>
                <c:pt idx="889">
                  <c:v>0.22999666906682878</c:v>
                </c:pt>
                <c:pt idx="890">
                  <c:v>0.22982824597441695</c:v>
                </c:pt>
                <c:pt idx="891">
                  <c:v>0.22965696008258552</c:v>
                </c:pt>
                <c:pt idx="892">
                  <c:v>0.22948277929082758</c:v>
                </c:pt>
                <c:pt idx="893">
                  <c:v>0.22930567274693225</c:v>
                </c:pt>
                <c:pt idx="894">
                  <c:v>0.22912561092685185</c:v>
                </c:pt>
                <c:pt idx="895">
                  <c:v>0.22894256571598881</c:v>
                </c:pt>
                <c:pt idx="896">
                  <c:v>0.22875651049183637</c:v>
                </c:pt>
                <c:pt idx="897">
                  <c:v>0.22856742020790122</c:v>
                </c:pt>
                <c:pt idx="898">
                  <c:v>0.2283752714788409</c:v>
                </c:pt>
                <c:pt idx="899">
                  <c:v>0.22818004266674036</c:v>
                </c:pt>
                <c:pt idx="900">
                  <c:v>0.22798171396845646</c:v>
                </c:pt>
                <c:pt idx="901">
                  <c:v>0.22778026750395458</c:v>
                </c:pt>
                <c:pt idx="902">
                  <c:v>0.22757568740555983</c:v>
                </c:pt>
                <c:pt idx="903">
                  <c:v>0.22736795990804706</c:v>
                </c:pt>
                <c:pt idx="904">
                  <c:v>0.22715707343948929</c:v>
                </c:pt>
                <c:pt idx="905">
                  <c:v>0.22694301871278541</c:v>
                </c:pt>
                <c:pt idx="906">
                  <c:v>0.2267257888177846</c:v>
                </c:pt>
                <c:pt idx="907">
                  <c:v>0.226505379313928</c:v>
                </c:pt>
                <c:pt idx="908">
                  <c:v>0.2262817883233216</c:v>
                </c:pt>
                <c:pt idx="909">
                  <c:v>0.22605501662415842</c:v>
                </c:pt>
                <c:pt idx="910">
                  <c:v>0.22582506774440478</c:v>
                </c:pt>
                <c:pt idx="911">
                  <c:v>0.22559194805566518</c:v>
                </c:pt>
                <c:pt idx="912">
                  <c:v>0.22535566686713962</c:v>
                </c:pt>
                <c:pt idx="913">
                  <c:v>0.22511623651958793</c:v>
                </c:pt>
                <c:pt idx="914">
                  <c:v>0.22487367247921183</c:v>
                </c:pt>
                <c:pt idx="915">
                  <c:v>0.22462799343137038</c:v>
                </c:pt>
                <c:pt idx="916">
                  <c:v>0.22437922137403776</c:v>
                </c:pt>
                <c:pt idx="917">
                  <c:v>0.22412738171091803</c:v>
                </c:pt>
                <c:pt idx="918">
                  <c:v>0.22387250334412695</c:v>
                </c:pt>
                <c:pt idx="919">
                  <c:v>0.22361461876635358</c:v>
                </c:pt>
                <c:pt idx="920">
                  <c:v>0.22335376415241251</c:v>
                </c:pt>
                <c:pt idx="921">
                  <c:v>0.22308997945009912</c:v>
                </c:pt>
                <c:pt idx="922">
                  <c:v>0.22282330847025864</c:v>
                </c:pt>
                <c:pt idx="923">
                  <c:v>0.22255379897598229</c:v>
                </c:pt>
                <c:pt idx="924">
                  <c:v>0.22228150277084177</c:v>
                </c:pt>
                <c:pt idx="925">
                  <c:v>0.22200647578607463</c:v>
                </c:pt>
                <c:pt idx="926">
                  <c:v>0.22172877816663403</c:v>
                </c:pt>
                <c:pt idx="927">
                  <c:v>0.22144847435601589</c:v>
                </c:pt>
                <c:pt idx="928">
                  <c:v>0.22116563317977742</c:v>
                </c:pt>
                <c:pt idx="929">
                  <c:v>0.22088032792766135</c:v>
                </c:pt>
                <c:pt idx="930">
                  <c:v>0.22059263643424173</c:v>
                </c:pt>
                <c:pt idx="931">
                  <c:v>0.22030264115800635</c:v>
                </c:pt>
                <c:pt idx="932">
                  <c:v>0.22001042925879336</c:v>
                </c:pt>
                <c:pt idx="933">
                  <c:v>0.21971609267349887</c:v>
                </c:pt>
                <c:pt idx="934">
                  <c:v>0.21941972818997496</c:v>
                </c:pt>
                <c:pt idx="935">
                  <c:v>0.21912143751903693</c:v>
                </c:pt>
                <c:pt idx="936">
                  <c:v>0.21882132736450063</c:v>
                </c:pt>
                <c:pt idx="937">
                  <c:v>0.21851950949117174</c:v>
                </c:pt>
                <c:pt idx="938">
                  <c:v>0.21821610079070947</c:v>
                </c:pt>
                <c:pt idx="939">
                  <c:v>0.21791122334528948</c:v>
                </c:pt>
                <c:pt idx="940">
                  <c:v>0.21760500448899056</c:v>
                </c:pt>
                <c:pt idx="941">
                  <c:v>0.2172975768668324</c:v>
                </c:pt>
                <c:pt idx="942">
                  <c:v>0.21698907849139276</c:v>
                </c:pt>
                <c:pt idx="943">
                  <c:v>0.2166796527969331</c:v>
                </c:pt>
                <c:pt idx="944">
                  <c:v>0.21636944869096358</c:v>
                </c:pt>
                <c:pt idx="945">
                  <c:v>0.21605862060318159</c:v>
                </c:pt>
                <c:pt idx="946">
                  <c:v>0.21574732853171616</c:v>
                </c:pt>
                <c:pt idx="947">
                  <c:v>0.21543573808661509</c:v>
                </c:pt>
                <c:pt idx="948">
                  <c:v>0.21512402053051288</c:v>
                </c:pt>
                <c:pt idx="949">
                  <c:v>0.21481235281641717</c:v>
                </c:pt>
                <c:pt idx="950">
                  <c:v>0.21450091762255727</c:v>
                </c:pt>
                <c:pt idx="951">
                  <c:v>0.21418990338423496</c:v>
                </c:pt>
                <c:pt idx="952">
                  <c:v>0.21387950432262454</c:v>
                </c:pt>
                <c:pt idx="953">
                  <c:v>0.21356992047046727</c:v>
                </c:pt>
                <c:pt idx="954">
                  <c:v>0.21326135769461046</c:v>
                </c:pt>
                <c:pt idx="955">
                  <c:v>0.21295402771533981</c:v>
                </c:pt>
                <c:pt idx="956">
                  <c:v>0.21264814812245902</c:v>
                </c:pt>
                <c:pt idx="957">
                  <c:v>0.21234394238807106</c:v>
                </c:pt>
                <c:pt idx="958">
                  <c:v>0.21204163987601704</c:v>
                </c:pt>
                <c:pt idx="959">
                  <c:v>0.21174147584793226</c:v>
                </c:pt>
                <c:pt idx="960">
                  <c:v>0.21144369146588027</c:v>
                </c:pt>
                <c:pt idx="961">
                  <c:v>0.2111485337915264</c:v>
                </c:pt>
                <c:pt idx="962">
                  <c:v>0.21085625578181863</c:v>
                </c:pt>
                <c:pt idx="963">
                  <c:v>0.21056711628114086</c:v>
                </c:pt>
                <c:pt idx="964">
                  <c:v>0.21028138000990867</c:v>
                </c:pt>
                <c:pt idx="965">
                  <c:v>0.20999931754958015</c:v>
                </c:pt>
                <c:pt idx="966">
                  <c:v>0.20972120532405467</c:v>
                </c:pt>
                <c:pt idx="967">
                  <c:v>0.20944732557743664</c:v>
                </c:pt>
                <c:pt idx="968">
                  <c:v>0.20917796634814217</c:v>
                </c:pt>
                <c:pt idx="969">
                  <c:v>0.20891342143932962</c:v>
                </c:pt>
                <c:pt idx="970">
                  <c:v>0.20865399038563762</c:v>
                </c:pt>
                <c:pt idx="971">
                  <c:v>0.20839997841621485</c:v>
                </c:pt>
                <c:pt idx="972">
                  <c:v>0.20815169641403003</c:v>
                </c:pt>
                <c:pt idx="973">
                  <c:v>0.20790946087145187</c:v>
                </c:pt>
                <c:pt idx="974">
                  <c:v>0.20767359384209114</c:v>
                </c:pt>
                <c:pt idx="975">
                  <c:v>0.20744442288889969</c:v>
                </c:pt>
                <c:pt idx="976">
                  <c:v>0.20722228102852289</c:v>
                </c:pt>
                <c:pt idx="977">
                  <c:v>0.20700750667190507</c:v>
                </c:pt>
                <c:pt idx="978">
                  <c:v>0.2068004435611496</c:v>
                </c:pt>
                <c:pt idx="979">
                  <c:v>0.20660144070263686</c:v>
                </c:pt>
                <c:pt idx="980">
                  <c:v>0.20641085229640702</c:v>
                </c:pt>
                <c:pt idx="981">
                  <c:v>0.20622903766181511</c:v>
                </c:pt>
                <c:pt idx="982">
                  <c:v>0.20605636115947054</c:v>
                </c:pt>
                <c:pt idx="983">
                  <c:v>0.20589319210947288</c:v>
                </c:pt>
                <c:pt idx="984">
                  <c:v>0.20573990470595915</c:v>
                </c:pt>
                <c:pt idx="985">
                  <c:v>0.20559687792798159</c:v>
                </c:pt>
                <c:pt idx="986">
                  <c:v>0.2054644954467342</c:v>
                </c:pt>
                <c:pt idx="987">
                  <c:v>0.20534314552915159</c:v>
                </c:pt>
                <c:pt idx="988">
                  <c:v>0.20523322093790267</c:v>
                </c:pt>
                <c:pt idx="989">
                  <c:v>0.2051351188278078</c:v>
                </c:pt>
                <c:pt idx="990">
                  <c:v>0.20504924063870658</c:v>
                </c:pt>
                <c:pt idx="991">
                  <c:v>0.20497599198480826</c:v>
                </c:pt>
                <c:pt idx="992">
                  <c:v>0.20491578254055687</c:v>
                </c:pt>
                <c:pt idx="993">
                  <c:v>0.2048690259230474</c:v>
                </c:pt>
                <c:pt idx="994">
                  <c:v>0.20483613957103042</c:v>
                </c:pt>
                <c:pt idx="995">
                  <c:v>0.20481754462054289</c:v>
                </c:pt>
                <c:pt idx="996">
                  <c:v>0.20481366577720928</c:v>
                </c:pt>
                <c:pt idx="997">
                  <c:v>0.20482493118525552</c:v>
                </c:pt>
                <c:pt idx="998">
                  <c:v>0.20485177229328058</c:v>
                </c:pt>
                <c:pt idx="999">
                  <c:v>0.20489462371683523</c:v>
                </c:pt>
                <c:pt idx="1000">
                  <c:v>0.20495392309785687</c:v>
                </c:pt>
                <c:pt idx="1001">
                  <c:v>0.20503011096101156</c:v>
                </c:pt>
                <c:pt idx="1002">
                  <c:v>0.20512363056699781</c:v>
                </c:pt>
                <c:pt idx="1003">
                  <c:v>0.20523492776286789</c:v>
                </c:pt>
                <c:pt idx="1004">
                  <c:v>0.20536445082942292</c:v>
                </c:pt>
                <c:pt idx="1005">
                  <c:v>0.20551265032574256</c:v>
                </c:pt>
                <c:pt idx="1006">
                  <c:v>0.20567997893090914</c:v>
                </c:pt>
                <c:pt idx="1007">
                  <c:v>0.20586689128299038</c:v>
                </c:pt>
                <c:pt idx="1008">
                  <c:v>0.20607384381534466</c:v>
                </c:pt>
                <c:pt idx="1009">
                  <c:v>0.2063012945903156</c:v>
                </c:pt>
                <c:pt idx="1010">
                  <c:v>0.20654970313038459</c:v>
                </c:pt>
                <c:pt idx="1011">
                  <c:v>0.20681953024684985</c:v>
                </c:pt>
                <c:pt idx="1012">
                  <c:v>0.20711123786610594</c:v>
                </c:pt>
                <c:pt idx="1013">
                  <c:v>0.20742528885359363</c:v>
                </c:pt>
                <c:pt idx="1014">
                  <c:v>0.20776214683549837</c:v>
                </c:pt>
                <c:pt idx="1015">
                  <c:v>0.20812227601827057</c:v>
                </c:pt>
                <c:pt idx="1016">
                  <c:v>0.20850614100604783</c:v>
                </c:pt>
                <c:pt idx="1017">
                  <c:v>0.2089142066160567</c:v>
                </c:pt>
                <c:pt idx="1018">
                  <c:v>0.20934693769207582</c:v>
                </c:pt>
                <c:pt idx="1019">
                  <c:v>0.20980473782724185</c:v>
                </c:pt>
                <c:pt idx="1020">
                  <c:v>0.21028819676853283</c:v>
                </c:pt>
                <c:pt idx="1021">
                  <c:v>0.21079771380745502</c:v>
                </c:pt>
                <c:pt idx="1022">
                  <c:v>0.21133375200098289</c:v>
                </c:pt>
                <c:pt idx="1023">
                  <c:v>0.21189677347340127</c:v>
                </c:pt>
                <c:pt idx="1024">
                  <c:v>0.21248723921992288</c:v>
                </c:pt>
                <c:pt idx="1025">
                  <c:v>0.21310560890896774</c:v>
                </c:pt>
                <c:pt idx="1026">
                  <c:v>0.21375234068319593</c:v>
                </c:pt>
                <c:pt idx="1027">
                  <c:v>0.21442789095938611</c:v>
                </c:pt>
                <c:pt idx="1028">
                  <c:v>0.21513271422725172</c:v>
                </c:pt>
                <c:pt idx="1029">
                  <c:v>0.21586726284728935</c:v>
                </c:pt>
                <c:pt idx="1030">
                  <c:v>0.21663198684775528</c:v>
                </c:pt>
                <c:pt idx="1031">
                  <c:v>0.21742733372086517</c:v>
                </c:pt>
                <c:pt idx="1032">
                  <c:v>0.21825374821831303</c:v>
                </c:pt>
                <c:pt idx="1033">
                  <c:v>0.21911167214620891</c:v>
                </c:pt>
                <c:pt idx="1034">
                  <c:v>0.22000154415953321</c:v>
                </c:pt>
                <c:pt idx="1035">
                  <c:v>0.22092379955620581</c:v>
                </c:pt>
                <c:pt idx="1036">
                  <c:v>0.22187887007087087</c:v>
                </c:pt>
                <c:pt idx="1037">
                  <c:v>0.22286718366849867</c:v>
                </c:pt>
                <c:pt idx="1038">
                  <c:v>0.22388916433790351</c:v>
                </c:pt>
                <c:pt idx="1039">
                  <c:v>0.22494523188528262</c:v>
                </c:pt>
                <c:pt idx="1040">
                  <c:v>0.22603580172787477</c:v>
                </c:pt>
                <c:pt idx="1041">
                  <c:v>0.22716128468784461</c:v>
                </c:pt>
                <c:pt idx="1042">
                  <c:v>0.22832208678649443</c:v>
                </c:pt>
                <c:pt idx="1043">
                  <c:v>0.22951860903890769</c:v>
                </c:pt>
                <c:pt idx="1044">
                  <c:v>0.2307512472491268</c:v>
                </c:pt>
                <c:pt idx="1045">
                  <c:v>0.23202039180597178</c:v>
                </c:pt>
                <c:pt idx="1046">
                  <c:v>0.23332642747960256</c:v>
                </c:pt>
                <c:pt idx="1047">
                  <c:v>0.23466973321893131</c:v>
                </c:pt>
                <c:pt idx="1048">
                  <c:v>0.23605068194998693</c:v>
                </c:pt>
                <c:pt idx="1049">
                  <c:v>0.23746964037533971</c:v>
                </c:pt>
                <c:pt idx="1050">
                  <c:v>0.23892696877468952</c:v>
                </c:pt>
                <c:pt idx="1051">
                  <c:v>0.24042302080672412</c:v>
                </c:pt>
                <c:pt idx="1052">
                  <c:v>0.24195814331234888</c:v>
                </c:pt>
                <c:pt idx="1053">
                  <c:v>0.24353267611939766</c:v>
                </c:pt>
                <c:pt idx="1054">
                  <c:v>0.24514695184892638</c:v>
                </c:pt>
                <c:pt idx="1055">
                  <c:v>0.24680129572319526</c:v>
                </c:pt>
                <c:pt idx="1056">
                  <c:v>0.24849602537544185</c:v>
                </c:pt>
                <c:pt idx="1057">
                  <c:v>0.25023145066155161</c:v>
                </c:pt>
                <c:pt idx="1058">
                  <c:v>0.25200787347372833</c:v>
                </c:pt>
                <c:pt idx="1059">
                  <c:v>0.253825587556267</c:v>
                </c:pt>
                <c:pt idx="1060">
                  <c:v>0.25568487832353193</c:v>
                </c:pt>
                <c:pt idx="1061">
                  <c:v>0.25758602268024278</c:v>
                </c:pt>
                <c:pt idx="1062">
                  <c:v>0.25952928884417004</c:v>
                </c:pt>
                <c:pt idx="1063">
                  <c:v>0.26151493617134158</c:v>
                </c:pt>
                <c:pt idx="1064">
                  <c:v>0.26354321498385608</c:v>
                </c:pt>
                <c:pt idx="1065">
                  <c:v>0.2656143664004097</c:v>
                </c:pt>
                <c:pt idx="1066">
                  <c:v>0.26772862216962906</c:v>
                </c:pt>
                <c:pt idx="1067">
                  <c:v>0.26988620450631173</c:v>
                </c:pt>
                <c:pt idx="1068">
                  <c:v>0.27208732593066687</c:v>
                </c:pt>
                <c:pt idx="1069">
                  <c:v>0.27433218911065632</c:v>
                </c:pt>
                <c:pt idx="1070">
                  <c:v>0.27662098670753071</c:v>
                </c:pt>
                <c:pt idx="1071">
                  <c:v>0.27895390122464769</c:v>
                </c:pt>
                <c:pt idx="1072">
                  <c:v>0.28133104249421109</c:v>
                </c:pt>
                <c:pt idx="1073">
                  <c:v>0.28375270029970051</c:v>
                </c:pt>
                <c:pt idx="1074">
                  <c:v>0.2862189599580659</c:v>
                </c:pt>
                <c:pt idx="1075">
                  <c:v>0.2887299619066524</c:v>
                </c:pt>
                <c:pt idx="1076">
                  <c:v>0.29128583572111988</c:v>
                </c:pt>
                <c:pt idx="1077">
                  <c:v>0.29388669998590111</c:v>
                </c:pt>
                <c:pt idx="1078">
                  <c:v>0.29653266216856972</c:v>
                </c:pt>
                <c:pt idx="1079">
                  <c:v>0.29922381849819085</c:v>
                </c:pt>
                <c:pt idx="1080">
                  <c:v>0.30196025384774855</c:v>
                </c:pt>
                <c:pt idx="1081">
                  <c:v>0.30474204162071766</c:v>
                </c:pt>
                <c:pt idx="1082">
                  <c:v>0.30756924364186755</c:v>
                </c:pt>
                <c:pt idx="1083">
                  <c:v>0.31044191005236421</c:v>
                </c:pt>
                <c:pt idx="1084">
                  <c:v>0.31336007920925296</c:v>
                </c:pt>
                <c:pt idx="1085">
                  <c:v>0.31632377758938951</c:v>
                </c:pt>
                <c:pt idx="1086">
                  <c:v>0.31933301969789246</c:v>
                </c:pt>
                <c:pt idx="1087">
                  <c:v>0.32238780798117883</c:v>
                </c:pt>
                <c:pt idx="1088">
                  <c:v>0.32548813274465871</c:v>
                </c:pt>
                <c:pt idx="1089">
                  <c:v>0.32863397207514439</c:v>
                </c:pt>
                <c:pt idx="1090">
                  <c:v>0.33182529176804165</c:v>
                </c:pt>
                <c:pt idx="1091">
                  <c:v>0.335062045259376</c:v>
                </c:pt>
                <c:pt idx="1092">
                  <c:v>0.33834417356271879</c:v>
                </c:pt>
                <c:pt idx="1093">
                  <c:v>0.34167160521106205</c:v>
                </c:pt>
                <c:pt idx="1094">
                  <c:v>0.34504425620369944</c:v>
                </c:pt>
                <c:pt idx="1095">
                  <c:v>0.34846202995815551</c:v>
                </c:pt>
                <c:pt idx="1096">
                  <c:v>0.35192481726721997</c:v>
                </c:pt>
                <c:pt idx="1097">
                  <c:v>0.35543249626112577</c:v>
                </c:pt>
                <c:pt idx="1098">
                  <c:v>0.35898493237491713</c:v>
                </c:pt>
                <c:pt idx="1099">
                  <c:v>0.36258197832103983</c:v>
                </c:pt>
                <c:pt idx="1100">
                  <c:v>0.36622347406720102</c:v>
                </c:pt>
                <c:pt idx="1101">
                  <c:v>0.36990924681952425</c:v>
                </c:pt>
                <c:pt idx="1102">
                  <c:v>0.37363911101103769</c:v>
                </c:pt>
                <c:pt idx="1103">
                  <c:v>0.37741286829551496</c:v>
                </c:pt>
                <c:pt idx="1104">
                  <c:v>0.38123030754670462</c:v>
                </c:pt>
                <c:pt idx="1105">
                  <c:v>0.38509120486296389</c:v>
                </c:pt>
                <c:pt idx="1106">
                  <c:v>0.38899532357732103</c:v>
                </c:pt>
                <c:pt idx="1107">
                  <c:v>0.39294241427297566</c:v>
                </c:pt>
                <c:pt idx="1108">
                  <c:v>0.39693221480426066</c:v>
                </c:pt>
                <c:pt idx="1109">
                  <c:v>0.40096445032306843</c:v>
                </c:pt>
                <c:pt idx="1110">
                  <c:v>0.40503883331075535</c:v>
                </c:pt>
                <c:pt idx="1111">
                  <c:v>0.4091550636155189</c:v>
                </c:pt>
                <c:pt idx="1112">
                  <c:v>0.41331282849526096</c:v>
                </c:pt>
                <c:pt idx="1113">
                  <c:v>0.41751180266592935</c:v>
                </c:pt>
                <c:pt idx="1114">
                  <c:v>0.42175164835532697</c:v>
                </c:pt>
                <c:pt idx="1115">
                  <c:v>0.42603201536239199</c:v>
                </c:pt>
                <c:pt idx="1116">
                  <c:v>0.43035254112192689</c:v>
                </c:pt>
                <c:pt idx="1117">
                  <c:v>0.43471285077476957</c:v>
                </c:pt>
                <c:pt idx="1118">
                  <c:v>0.43911255724337805</c:v>
                </c:pt>
                <c:pt idx="1119">
                  <c:v>0.44355126131282013</c:v>
                </c:pt>
                <c:pt idx="1120">
                  <c:v>0.44802855171713118</c:v>
                </c:pt>
                <c:pt idx="1121">
                  <c:v>0.45254400523102201</c:v>
                </c:pt>
                <c:pt idx="1122">
                  <c:v>0.45709718676689387</c:v>
                </c:pt>
                <c:pt idx="1123">
                  <c:v>0.46168764947713697</c:v>
                </c:pt>
                <c:pt idx="1124">
                  <c:v>0.46631493486166775</c:v>
                </c:pt>
                <c:pt idx="1125">
                  <c:v>0.47097857288066636</c:v>
                </c:pt>
                <c:pt idx="1126">
                  <c:v>0.4756780820724627</c:v>
                </c:pt>
                <c:pt idx="1127">
                  <c:v>0.4804129078165158</c:v>
                </c:pt>
                <c:pt idx="1128">
                  <c:v>0.4851826731805296</c:v>
                </c:pt>
                <c:pt idx="1129">
                  <c:v>0.48998679788814326</c:v>
                </c:pt>
                <c:pt idx="1130">
                  <c:v>0.49482475607882964</c:v>
                </c:pt>
                <c:pt idx="1131">
                  <c:v>0.49969601113476181</c:v>
                </c:pt>
                <c:pt idx="1132">
                  <c:v>0.50460001582851066</c:v>
                </c:pt>
                <c:pt idx="1133">
                  <c:v>0.50953621247548964</c:v>
                </c:pt>
                <c:pt idx="1134">
                  <c:v>0.51450409582955325</c:v>
                </c:pt>
                <c:pt idx="1135">
                  <c:v>0.51950296579413935</c:v>
                </c:pt>
                <c:pt idx="1136">
                  <c:v>0.52453229369795873</c:v>
                </c:pt>
                <c:pt idx="1137">
                  <c:v>0.52959148165430847</c:v>
                </c:pt>
                <c:pt idx="1138">
                  <c:v>0.53467992215058679</c:v>
                </c:pt>
                <c:pt idx="1139">
                  <c:v>0.53979699822762017</c:v>
                </c:pt>
                <c:pt idx="1140">
                  <c:v>0.5449420836631681</c:v>
                </c:pt>
                <c:pt idx="1141">
                  <c:v>0.55011454315951769</c:v>
                </c:pt>
                <c:pt idx="1142">
                  <c:v>0.555313732535063</c:v>
                </c:pt>
                <c:pt idx="1143">
                  <c:v>0.56053899891978265</c:v>
                </c:pt>
                <c:pt idx="1144">
                  <c:v>0.5657896809545041</c:v>
                </c:pt>
                <c:pt idx="1145">
                  <c:v>0.57106510899385776</c:v>
                </c:pt>
                <c:pt idx="1146">
                  <c:v>0.57636460531280131</c:v>
                </c:pt>
                <c:pt idx="1147">
                  <c:v>0.58168748431662121</c:v>
                </c:pt>
                <c:pt idx="1148">
                  <c:v>0.58703305275428419</c:v>
                </c:pt>
                <c:pt idx="1149">
                  <c:v>0.59240060993503474</c:v>
                </c:pt>
                <c:pt idx="1150">
                  <c:v>0.59778944794810751</c:v>
                </c:pt>
                <c:pt idx="1151">
                  <c:v>0.60319885188545153</c:v>
                </c:pt>
                <c:pt idx="1152">
                  <c:v>0.60862810006732926</c:v>
                </c:pt>
                <c:pt idx="1153">
                  <c:v>0.61407646427067708</c:v>
                </c:pt>
                <c:pt idx="1154">
                  <c:v>0.61954320996008827</c:v>
                </c:pt>
                <c:pt idx="1155">
                  <c:v>0.62502759652130246</c:v>
                </c:pt>
                <c:pt idx="1156">
                  <c:v>0.6305288774970661</c:v>
                </c:pt>
                <c:pt idx="1157">
                  <c:v>0.63604630082522229</c:v>
                </c:pt>
                <c:pt idx="1158">
                  <c:v>0.64157910907891214</c:v>
                </c:pt>
                <c:pt idx="1159">
                  <c:v>0.64712653970873635</c:v>
                </c:pt>
                <c:pt idx="1160">
                  <c:v>0.65268782528675184</c:v>
                </c:pt>
                <c:pt idx="1161">
                  <c:v>0.65826219375214823</c:v>
                </c:pt>
                <c:pt idx="1162">
                  <c:v>0.66384886865848181</c:v>
                </c:pt>
                <c:pt idx="1163">
                  <c:v>0.66944706942230858</c:v>
                </c:pt>
                <c:pt idx="1164">
                  <c:v>0.67505601157308792</c:v>
                </c:pt>
                <c:pt idx="1165">
                  <c:v>0.68067490700419364</c:v>
                </c:pt>
                <c:pt idx="1166">
                  <c:v>0.686302964224907</c:v>
                </c:pt>
                <c:pt idx="1167">
                  <c:v>0.69193938861322968</c:v>
                </c:pt>
                <c:pt idx="1168">
                  <c:v>0.69758338266938325</c:v>
                </c:pt>
                <c:pt idx="1169">
                  <c:v>0.70323414626982739</c:v>
                </c:pt>
                <c:pt idx="1170">
                  <c:v>0.7088908769216713</c:v>
                </c:pt>
                <c:pt idx="1171">
                  <c:v>0.71455277001731221</c:v>
                </c:pt>
                <c:pt idx="1172">
                  <c:v>0.72021901908916419</c:v>
                </c:pt>
                <c:pt idx="1173">
                  <c:v>0.72588881606431055</c:v>
                </c:pt>
                <c:pt idx="1174">
                  <c:v>0.73156135151895174</c:v>
                </c:pt>
                <c:pt idx="1175">
                  <c:v>0.73723581493248225</c:v>
                </c:pt>
                <c:pt idx="1176">
                  <c:v>0.74291139494105729</c:v>
                </c:pt>
                <c:pt idx="1177">
                  <c:v>0.74858727959048843</c:v>
                </c:pt>
                <c:pt idx="1178">
                  <c:v>0.75426265658833458</c:v>
                </c:pt>
                <c:pt idx="1179">
                  <c:v>0.7599367135550269</c:v>
                </c:pt>
                <c:pt idx="1180">
                  <c:v>0.76560863827388959</c:v>
                </c:pt>
                <c:pt idx="1181">
                  <c:v>0.77127761893989744</c:v>
                </c:pt>
                <c:pt idx="1182">
                  <c:v>0.77694284440703787</c:v>
                </c:pt>
                <c:pt idx="1183">
                  <c:v>0.78260350443412341</c:v>
                </c:pt>
                <c:pt idx="1184">
                  <c:v>0.78825878992891574</c:v>
                </c:pt>
                <c:pt idx="1185">
                  <c:v>0.79390789319040855</c:v>
                </c:pt>
                <c:pt idx="1186">
                  <c:v>0.7995500081491429</c:v>
                </c:pt>
                <c:pt idx="1187">
                  <c:v>0.80518433060540251</c:v>
                </c:pt>
                <c:pt idx="1188">
                  <c:v>0.81081005846516019</c:v>
                </c:pt>
                <c:pt idx="1189">
                  <c:v>0.81642639197362532</c:v>
                </c:pt>
                <c:pt idx="1190">
                  <c:v>0.82203253394627551</c:v>
                </c:pt>
                <c:pt idx="1191">
                  <c:v>0.82762768999722369</c:v>
                </c:pt>
                <c:pt idx="1192">
                  <c:v>0.83321106876480344</c:v>
                </c:pt>
                <c:pt idx="1193">
                  <c:v>0.838781882134228</c:v>
                </c:pt>
                <c:pt idx="1194">
                  <c:v>0.84433934545721356</c:v>
                </c:pt>
                <c:pt idx="1195">
                  <c:v>0.84988267776843229</c:v>
                </c:pt>
                <c:pt idx="1196">
                  <c:v>0.85541110199868065</c:v>
                </c:pt>
                <c:pt idx="1197">
                  <c:v>0.86092384518463239</c:v>
                </c:pt>
                <c:pt idx="1198">
                  <c:v>0.86642013867507817</c:v>
                </c:pt>
                <c:pt idx="1199">
                  <c:v>0.87189921833352713</c:v>
                </c:pt>
                <c:pt idx="1200">
                  <c:v>0.87736032473705827</c:v>
                </c:pt>
                <c:pt idx="1201">
                  <c:v>0.88280270337132527</c:v>
                </c:pt>
                <c:pt idx="1202">
                  <c:v>0.88822560482160173</c:v>
                </c:pt>
                <c:pt idx="1203">
                  <c:v>0.89362828495977475</c:v>
                </c:pt>
                <c:pt idx="1204">
                  <c:v>0.89901000512717599</c:v>
                </c:pt>
                <c:pt idx="1205">
                  <c:v>0.90437003231317581</c:v>
                </c:pt>
                <c:pt idx="1206">
                  <c:v>0.90970763932943344</c:v>
                </c:pt>
                <c:pt idx="1207">
                  <c:v>0.91502210497972836</c:v>
                </c:pt>
                <c:pt idx="1208">
                  <c:v>0.92031271422528083</c:v>
                </c:pt>
                <c:pt idx="1209">
                  <c:v>0.92557875834549086</c:v>
                </c:pt>
                <c:pt idx="1210">
                  <c:v>0.9308195350940166</c:v>
                </c:pt>
                <c:pt idx="1211">
                  <c:v>0.93603434885012382</c:v>
                </c:pt>
                <c:pt idx="1212">
                  <c:v>0.94122251076523067</c:v>
                </c:pt>
                <c:pt idx="1213">
                  <c:v>0.94638333890459969</c:v>
                </c:pt>
                <c:pt idx="1214">
                  <c:v>0.95151615838410519</c:v>
                </c:pt>
                <c:pt idx="1215">
                  <c:v>0.95662030150203137</c:v>
                </c:pt>
                <c:pt idx="1216">
                  <c:v>0.96169510786583834</c:v>
                </c:pt>
                <c:pt idx="1217">
                  <c:v>0.96673992451386526</c:v>
                </c:pt>
                <c:pt idx="1218">
                  <c:v>0.97175410603191736</c:v>
                </c:pt>
                <c:pt idx="1219">
                  <c:v>0.97673701466471041</c:v>
                </c:pt>
                <c:pt idx="1220">
                  <c:v>0.98168802042212022</c:v>
                </c:pt>
                <c:pt idx="1221">
                  <c:v>0.98660650118023663</c:v>
                </c:pt>
                <c:pt idx="1222">
                  <c:v>0.99149184277717461</c:v>
                </c:pt>
                <c:pt idx="1223">
                  <c:v>0.99634343910363976</c:v>
                </c:pt>
                <c:pt idx="1224">
                  <c:v>1.001160692188217</c:v>
                </c:pt>
                <c:pt idx="1225">
                  <c:v>1.0059430122773891</c:v>
                </c:pt>
                <c:pt idx="1226">
                  <c:v>1.0106898179102706</c:v>
                </c:pt>
                <c:pt idx="1227">
                  <c:v>1.0154005359880587</c:v>
                </c:pt>
                <c:pt idx="1228">
                  <c:v>1.0200746018382003</c:v>
                </c:pt>
                <c:pt idx="1229">
                  <c:v>1.0247114592732913</c:v>
                </c:pt>
                <c:pt idx="1230">
                  <c:v>1.029310560644717</c:v>
                </c:pt>
                <c:pt idx="1231">
                  <c:v>1.0338713668910513</c:v>
                </c:pt>
                <c:pt idx="1232">
                  <c:v>1.0383933475812337</c:v>
                </c:pt>
                <c:pt idx="1233">
                  <c:v>1.0428759809525596</c:v>
                </c:pt>
                <c:pt idx="1234">
                  <c:v>1.0473187539435054</c:v>
                </c:pt>
                <c:pt idx="1235">
                  <c:v>1.0517211622214329</c:v>
                </c:pt>
                <c:pt idx="1236">
                  <c:v>1.0560827102052011</c:v>
                </c:pt>
                <c:pt idx="1237">
                  <c:v>1.060402911082748</c:v>
                </c:pt>
                <c:pt idx="1238">
                  <c:v>1.0646812868236719</c:v>
                </c:pt>
                <c:pt idx="1239">
                  <c:v>1.0689173681868827</c:v>
                </c:pt>
                <c:pt idx="1240">
                  <c:v>1.073110694723366</c:v>
                </c:pt>
                <c:pt idx="1241">
                  <c:v>1.0772608147741338</c:v>
                </c:pt>
                <c:pt idx="1242">
                  <c:v>1.0813672854634246</c:v>
                </c:pt>
                <c:pt idx="1243">
                  <c:v>1.0854296726872155</c:v>
                </c:pt>
                <c:pt idx="1244">
                  <c:v>1.0894475510971331</c:v>
                </c:pt>
                <c:pt idx="1245">
                  <c:v>1.0934205040798313</c:v>
                </c:pt>
                <c:pt idx="1246">
                  <c:v>1.0973481237319269</c:v>
                </c:pt>
                <c:pt idx="1247">
                  <c:v>1.1012300108305684</c:v>
                </c:pt>
                <c:pt idx="1248">
                  <c:v>1.1050657747997374</c:v>
                </c:pt>
                <c:pt idx="1249">
                  <c:v>1.1088550336723701</c:v>
                </c:pt>
                <c:pt idx="1250">
                  <c:v>1.1125974140484043</c:v>
                </c:pt>
                <c:pt idx="1251">
                  <c:v>1.1162925510488337</c:v>
                </c:pt>
                <c:pt idx="1252">
                  <c:v>1.1199400882658976</c:v>
                </c:pt>
                <c:pt idx="1253">
                  <c:v>1.1235396777094937</c:v>
                </c:pt>
                <c:pt idx="1254">
                  <c:v>1.1270909797499349</c:v>
                </c:pt>
                <c:pt idx="1255">
                  <c:v>1.1305936630571569</c:v>
                </c:pt>
                <c:pt idx="1256">
                  <c:v>1.1340474045364972</c:v>
                </c:pt>
                <c:pt idx="1257">
                  <c:v>1.1374518892611618</c:v>
                </c:pt>
                <c:pt idx="1258">
                  <c:v>1.1408068104015032</c:v>
                </c:pt>
                <c:pt idx="1259">
                  <c:v>1.1441118691512298</c:v>
                </c:pt>
                <c:pt idx="1260">
                  <c:v>1.147366774650677</c:v>
                </c:pt>
                <c:pt idx="1261">
                  <c:v>1.1505712439072704</c:v>
                </c:pt>
                <c:pt idx="1262">
                  <c:v>1.1537250017133058</c:v>
                </c:pt>
                <c:pt idx="1263">
                  <c:v>1.156827780561182</c:v>
                </c:pt>
                <c:pt idx="1264">
                  <c:v>1.1598793205562248</c:v>
                </c:pt>
                <c:pt idx="1265">
                  <c:v>1.1628793693272339</c:v>
                </c:pt>
                <c:pt idx="1266">
                  <c:v>1.1658276819348943</c:v>
                </c:pt>
                <c:pt idx="1267">
                  <c:v>1.1687240207781868</c:v>
                </c:pt>
                <c:pt idx="1268">
                  <c:v>1.1715681554989443</c:v>
                </c:pt>
                <c:pt idx="1269">
                  <c:v>1.174359862884695</c:v>
                </c:pt>
                <c:pt idx="1270">
                  <c:v>1.1770989267699339</c:v>
                </c:pt>
                <c:pt idx="1271">
                  <c:v>1.1797851379359656</c:v>
                </c:pt>
                <c:pt idx="1272">
                  <c:v>1.1824182940094643</c:v>
                </c:pt>
                <c:pt idx="1273">
                  <c:v>1.1849981993599008</c:v>
                </c:pt>
                <c:pt idx="1274">
                  <c:v>1.1875246649959754</c:v>
                </c:pt>
                <c:pt idx="1275">
                  <c:v>1.1899975084612044</c:v>
                </c:pt>
                <c:pt idx="1276">
                  <c:v>1.1924165537288114</c:v>
                </c:pt>
                <c:pt idx="1277">
                  <c:v>1.1947816310960593</c:v>
                </c:pt>
                <c:pt idx="1278">
                  <c:v>1.1970925770781848</c:v>
                </c:pt>
                <c:pt idx="1279">
                  <c:v>1.1993492343020602</c:v>
                </c:pt>
                <c:pt idx="1280">
                  <c:v>1.2015514513997458</c:v>
                </c:pt>
                <c:pt idx="1281">
                  <c:v>1.2036990829020688</c:v>
                </c:pt>
                <c:pt idx="1282">
                  <c:v>1.2057919891323714</c:v>
                </c:pt>
                <c:pt idx="1283">
                  <c:v>1.2078300361005734</c:v>
                </c:pt>
                <c:pt idx="1284">
                  <c:v>1.2098130953976918</c:v>
                </c:pt>
                <c:pt idx="1285">
                  <c:v>1.2117410440909526</c:v>
                </c:pt>
                <c:pt idx="1286">
                  <c:v>1.2136137646196408</c:v>
                </c:pt>
                <c:pt idx="1287">
                  <c:v>1.2154311446918156</c:v>
                </c:pt>
                <c:pt idx="1288">
                  <c:v>1.2171930771820394</c:v>
                </c:pt>
                <c:pt idx="1289">
                  <c:v>1.2188994600302434</c:v>
                </c:pt>
                <c:pt idx="1290">
                  <c:v>1.2205501961418634</c:v>
                </c:pt>
                <c:pt idx="1291">
                  <c:v>1.2221451932893812</c:v>
                </c:pt>
                <c:pt idx="1292">
                  <c:v>1.2236843640153914</c:v>
                </c:pt>
                <c:pt idx="1293">
                  <c:v>1.2251676255373243</c:v>
                </c:pt>
                <c:pt idx="1294">
                  <c:v>1.2265948996539406</c:v>
                </c:pt>
                <c:pt idx="1295">
                  <c:v>1.2279661126537262</c:v>
                </c:pt>
                <c:pt idx="1296">
                  <c:v>1.2292811952252936</c:v>
                </c:pt>
                <c:pt idx="1297">
                  <c:v>1.2305400823699133</c:v>
                </c:pt>
                <c:pt idx="1298">
                  <c:v>1.2317427133162784</c:v>
                </c:pt>
                <c:pt idx="1299">
                  <c:v>1.2328890314376171</c:v>
                </c:pt>
                <c:pt idx="1300">
                  <c:v>1.233978984171247</c:v>
                </c:pt>
                <c:pt idx="1301">
                  <c:v>1.2350125229406854</c:v>
                </c:pt>
                <c:pt idx="1302">
                  <c:v>1.2359896030804021</c:v>
                </c:pt>
                <c:pt idx="1303">
                  <c:v>1.2369101837633112</c:v>
                </c:pt>
                <c:pt idx="1304">
                  <c:v>1.2377742279310966</c:v>
                </c:pt>
                <c:pt idx="1305">
                  <c:v>1.2385817022274535</c:v>
                </c:pt>
                <c:pt idx="1306">
                  <c:v>1.2393325769343231</c:v>
                </c:pt>
                <c:pt idx="1307">
                  <c:v>1.2400268259112095</c:v>
                </c:pt>
                <c:pt idx="1308">
                  <c:v>1.2406644265376479</c:v>
                </c:pt>
                <c:pt idx="1309">
                  <c:v>1.2412453596588886</c:v>
                </c:pt>
                <c:pt idx="1310">
                  <c:v>1.2417696095348738</c:v>
                </c:pt>
                <c:pt idx="1311">
                  <c:v>1.2422371637925573</c:v>
                </c:pt>
                <c:pt idx="1312">
                  <c:v>1.2426480133816338</c:v>
                </c:pt>
                <c:pt idx="1313">
                  <c:v>1.2430021525337236</c:v>
                </c:pt>
                <c:pt idx="1314">
                  <c:v>1.2432995787250634</c:v>
                </c:pt>
                <c:pt idx="1315">
                  <c:v>1.2435402926427472</c:v>
                </c:pt>
                <c:pt idx="1316">
                  <c:v>1.243724298154558</c:v>
                </c:pt>
                <c:pt idx="1317">
                  <c:v>1.2438515404369437</c:v>
                </c:pt>
                <c:pt idx="1318">
                  <c:v>1.2439221566122676</c:v>
                </c:pt>
                <c:pt idx="1319">
                  <c:v>1.2439360946537736</c:v>
                </c:pt>
                <c:pt idx="1320">
                  <c:v>1.2438933709314905</c:v>
                </c:pt>
                <c:pt idx="1321">
                  <c:v>1.2437940048997498</c:v>
                </c:pt>
                <c:pt idx="1322">
                  <c:v>1.2436380190891236</c:v>
                </c:pt>
                <c:pt idx="1323">
                  <c:v>1.2434254391020871</c:v>
                </c:pt>
                <c:pt idx="1324">
                  <c:v>1.243156293612413</c:v>
                </c:pt>
                <c:pt idx="1325">
                  <c:v>1.2428306143682901</c:v>
                </c:pt>
                <c:pt idx="1326">
                  <c:v>1.2424484361991639</c:v>
                </c:pt>
                <c:pt idx="1327">
                  <c:v>1.2420097970262753</c:v>
                </c:pt>
                <c:pt idx="1328">
                  <c:v>1.2415147378768925</c:v>
                </c:pt>
                <c:pt idx="1329">
                  <c:v>1.2409633029022014</c:v>
                </c:pt>
                <c:pt idx="1330">
                  <c:v>1.2403555393988337</c:v>
                </c:pt>
                <c:pt idx="1331">
                  <c:v>1.2396914978339999</c:v>
                </c:pt>
                <c:pt idx="1332">
                  <c:v>1.238971231874187</c:v>
                </c:pt>
                <c:pt idx="1333">
                  <c:v>1.238194798417382</c:v>
                </c:pt>
                <c:pt idx="1334">
                  <c:v>1.2373622576287784</c:v>
                </c:pt>
                <c:pt idx="1335">
                  <c:v>1.2364736729799013</c:v>
                </c:pt>
                <c:pt idx="1336">
                  <c:v>1.2355291112911189</c:v>
                </c:pt>
                <c:pt idx="1337">
                  <c:v>1.2345286427774562</c:v>
                </c:pt>
                <c:pt idx="1338">
                  <c:v>1.2334723410976658</c:v>
                </c:pt>
                <c:pt idx="1339">
                  <c:v>1.2323602834064766</c:v>
                </c:pt>
                <c:pt idx="1340">
                  <c:v>1.231192550409953</c:v>
                </c:pt>
                <c:pt idx="1341">
                  <c:v>1.2299692264238866</c:v>
                </c:pt>
                <c:pt idx="1342">
                  <c:v>1.2286903994351379</c:v>
                </c:pt>
                <c:pt idx="1343">
                  <c:v>1.2273561611658501</c:v>
                </c:pt>
                <c:pt idx="1344">
                  <c:v>1.225966607140436</c:v>
                </c:pt>
                <c:pt idx="1345">
                  <c:v>1.2245218367552566</c:v>
                </c:pt>
                <c:pt idx="1346">
                  <c:v>1.2230219533508846</c:v>
                </c:pt>
                <c:pt idx="1347">
                  <c:v>1.2214670642868664</c:v>
                </c:pt>
                <c:pt idx="1348">
                  <c:v>1.2198572810188661</c:v>
                </c:pt>
                <c:pt idx="1349">
                  <c:v>1.218192719178095</c:v>
                </c:pt>
                <c:pt idx="1350">
                  <c:v>1.2164734986529104</c:v>
                </c:pt>
                <c:pt idx="1351">
                  <c:v>1.2146997436724789</c:v>
                </c:pt>
                <c:pt idx="1352">
                  <c:v>1.2128715828923771</c:v>
                </c:pt>
                <c:pt idx="1353">
                  <c:v>1.210989149482024</c:v>
                </c:pt>
                <c:pt idx="1354">
                  <c:v>1.2090525812138115</c:v>
                </c:pt>
                <c:pt idx="1355">
                  <c:v>1.2070620205538207</c:v>
                </c:pt>
                <c:pt idx="1356">
                  <c:v>1.2050176147539853</c:v>
                </c:pt>
                <c:pt idx="1357">
                  <c:v>1.2029195159455874</c:v>
                </c:pt>
                <c:pt idx="1358">
                  <c:v>1.200767881233936</c:v>
                </c:pt>
                <c:pt idx="1359">
                  <c:v>1.1985628727941202</c:v>
                </c:pt>
                <c:pt idx="1360">
                  <c:v>1.1963046579676748</c:v>
                </c:pt>
                <c:pt idx="1361">
                  <c:v>1.1939934093600419</c:v>
                </c:pt>
                <c:pt idx="1362">
                  <c:v>1.1916293049386797</c:v>
                </c:pt>
                <c:pt idx="1363">
                  <c:v>1.1892125281316821</c:v>
                </c:pt>
                <c:pt idx="1364">
                  <c:v>1.1867432679267695</c:v>
                </c:pt>
                <c:pt idx="1365">
                  <c:v>1.1842217189705009</c:v>
                </c:pt>
                <c:pt idx="1366">
                  <c:v>1.1816480816675696</c:v>
                </c:pt>
                <c:pt idx="1367">
                  <c:v>1.1790225622800434</c:v>
                </c:pt>
                <c:pt idx="1368">
                  <c:v>1.1763453730263906</c:v>
                </c:pt>
                <c:pt idx="1369">
                  <c:v>1.1736167321801549</c:v>
                </c:pt>
                <c:pt idx="1370">
                  <c:v>1.1708368641681326</c:v>
                </c:pt>
                <c:pt idx="1371">
                  <c:v>1.1680059996679042</c:v>
                </c:pt>
                <c:pt idx="1372">
                  <c:v>1.1651243757045733</c:v>
                </c:pt>
                <c:pt idx="1373">
                  <c:v>1.1621922357465635</c:v>
                </c:pt>
                <c:pt idx="1374">
                  <c:v>1.1592098298003395</c:v>
                </c:pt>
                <c:pt idx="1375">
                  <c:v>1.1561774145038872</c:v>
                </c:pt>
                <c:pt idx="1376">
                  <c:v>1.1530952532188214</c:v>
                </c:pt>
                <c:pt idx="1377">
                  <c:v>1.1499636161209728</c:v>
                </c:pt>
                <c:pt idx="1378">
                  <c:v>1.1467827802893074</c:v>
                </c:pt>
                <c:pt idx="1379">
                  <c:v>1.143553029793039</c:v>
                </c:pt>
                <c:pt idx="1380">
                  <c:v>1.1402746557767922</c:v>
                </c:pt>
                <c:pt idx="1381">
                  <c:v>1.1369479565436673</c:v>
                </c:pt>
                <c:pt idx="1382">
                  <c:v>1.1335732376360861</c:v>
                </c:pt>
                <c:pt idx="1383">
                  <c:v>1.13015081191426</c:v>
                </c:pt>
                <c:pt idx="1384">
                  <c:v>1.1266809996321561</c:v>
                </c:pt>
                <c:pt idx="1385">
                  <c:v>1.1231641285108276</c:v>
                </c:pt>
                <c:pt idx="1386">
                  <c:v>1.1196005338089694</c:v>
                </c:pt>
                <c:pt idx="1387">
                  <c:v>1.1159905583905785</c:v>
                </c:pt>
                <c:pt idx="1388">
                  <c:v>1.1123345527895787</c:v>
                </c:pt>
                <c:pt idx="1389">
                  <c:v>1.1086328752712939</c:v>
                </c:pt>
                <c:pt idx="1390">
                  <c:v>1.1048858918906501</c:v>
                </c:pt>
                <c:pt idx="1391">
                  <c:v>1.1010939765469738</c:v>
                </c:pt>
                <c:pt idx="1392">
                  <c:v>1.0972575110352745</c:v>
                </c:pt>
                <c:pt idx="1393">
                  <c:v>1.0933768850939056</c:v>
                </c:pt>
                <c:pt idx="1394">
                  <c:v>1.0894524964484764</c:v>
                </c:pt>
                <c:pt idx="1395">
                  <c:v>1.0854847508519205</c:v>
                </c:pt>
                <c:pt idx="1396">
                  <c:v>1.0814740621206078</c:v>
                </c:pt>
                <c:pt idx="1397">
                  <c:v>1.0774208521663964</c:v>
                </c:pt>
                <c:pt idx="1398">
                  <c:v>1.0733255510245407</c:v>
                </c:pt>
                <c:pt idx="1399">
                  <c:v>1.0691885968773391</c:v>
                </c:pt>
                <c:pt idx="1400">
                  <c:v>1.0650104360734456</c:v>
                </c:pt>
                <c:pt idx="1401">
                  <c:v>1.0607915231427536</c:v>
                </c:pt>
                <c:pt idx="1402">
                  <c:v>1.0565323208067692</c:v>
                </c:pt>
                <c:pt idx="1403">
                  <c:v>1.052233299984392</c:v>
                </c:pt>
                <c:pt idx="1404">
                  <c:v>1.0478949397930291</c:v>
                </c:pt>
                <c:pt idx="1405">
                  <c:v>1.0435177275449672</c:v>
                </c:pt>
                <c:pt idx="1406">
                  <c:v>1.0391021587389535</c:v>
                </c:pt>
                <c:pt idx="1407">
                  <c:v>1.0346487370468869</c:v>
                </c:pt>
                <c:pt idx="1408">
                  <c:v>1.0301579742955986</c:v>
                </c:pt>
                <c:pt idx="1409">
                  <c:v>1.0256303904436408</c:v>
                </c:pt>
                <c:pt idx="1410">
                  <c:v>1.0210665135530486</c:v>
                </c:pt>
                <c:pt idx="1411">
                  <c:v>1.016466879756023</c:v>
                </c:pt>
                <c:pt idx="1412">
                  <c:v>1.0118320332164867</c:v>
                </c:pt>
                <c:pt idx="1413">
                  <c:v>1.0071625260865011</c:v>
                </c:pt>
                <c:pt idx="1414">
                  <c:v>1.0024589184574795</c:v>
                </c:pt>
                <c:pt idx="1415">
                  <c:v>0.99772177830619269</c:v>
                </c:pt>
                <c:pt idx="1416">
                  <c:v>0.99295168143553558</c:v>
                </c:pt>
                <c:pt idx="1417">
                  <c:v>0.98814921141003698</c:v>
                </c:pt>
                <c:pt idx="1418">
                  <c:v>0.98331495948610015</c:v>
                </c:pt>
                <c:pt idx="1419">
                  <c:v>0.97844952453696665</c:v>
                </c:pt>
                <c:pt idx="1420">
                  <c:v>0.97355351297239034</c:v>
                </c:pt>
                <c:pt idx="1421">
                  <c:v>0.96862753865304452</c:v>
                </c:pt>
                <c:pt idx="1422">
                  <c:v>0.9636722227996366</c:v>
                </c:pt>
                <c:pt idx="1423">
                  <c:v>0.95868819389676652</c:v>
                </c:pt>
                <c:pt idx="1424">
                  <c:v>0.95367608759152833</c:v>
                </c:pt>
                <c:pt idx="1425">
                  <c:v>0.94863654658688312</c:v>
                </c:pt>
                <c:pt idx="1426">
                  <c:v>0.94357022052982109</c:v>
                </c:pt>
                <c:pt idx="1427">
                  <c:v>0.93847776589434651</c:v>
                </c:pt>
                <c:pt idx="1428">
                  <c:v>0.93335984585930842</c:v>
                </c:pt>
                <c:pt idx="1429">
                  <c:v>0.92821713018113994</c:v>
                </c:pt>
                <c:pt idx="1430">
                  <c:v>0.92305029506151237</c:v>
                </c:pt>
                <c:pt idx="1431">
                  <c:v>0.91786002300998193</c:v>
                </c:pt>
                <c:pt idx="1432">
                  <c:v>0.91264700270166432</c:v>
                </c:pt>
                <c:pt idx="1433">
                  <c:v>0.90741192882999788</c:v>
                </c:pt>
                <c:pt idx="1434">
                  <c:v>0.90215550195465466</c:v>
                </c:pt>
                <c:pt idx="1435">
                  <c:v>0.89687842834466514</c:v>
                </c:pt>
                <c:pt idx="1436">
                  <c:v>0.8915814198168166</c:v>
                </c:pt>
                <c:pt idx="1437">
                  <c:v>0.88626519356941924</c:v>
                </c:pt>
                <c:pt idx="1438">
                  <c:v>0.880930472011488</c:v>
                </c:pt>
                <c:pt idx="1439">
                  <c:v>0.87557798258744257</c:v>
                </c:pt>
                <c:pt idx="1440">
                  <c:v>0.87020845759740317</c:v>
                </c:pt>
                <c:pt idx="1441">
                  <c:v>0.86482263401316817</c:v>
                </c:pt>
                <c:pt idx="1442">
                  <c:v>0.85942125328997299</c:v>
                </c:pt>
                <c:pt idx="1443">
                  <c:v>0.85400506117411734</c:v>
                </c:pt>
                <c:pt idx="1444">
                  <c:v>0.84857480750656455</c:v>
                </c:pt>
                <c:pt idx="1445">
                  <c:v>0.84313124602262723</c:v>
                </c:pt>
                <c:pt idx="1446">
                  <c:v>0.83767513414782235</c:v>
                </c:pt>
                <c:pt idx="1447">
                  <c:v>0.83220723279002518</c:v>
                </c:pt>
                <c:pt idx="1448">
                  <c:v>0.82672830612803028</c:v>
                </c:pt>
                <c:pt idx="1449">
                  <c:v>0.8212391213966308</c:v>
                </c:pt>
                <c:pt idx="1450">
                  <c:v>0.81574044866834261</c:v>
                </c:pt>
                <c:pt idx="1451">
                  <c:v>0.81023306063189116</c:v>
                </c:pt>
                <c:pt idx="1452">
                  <c:v>0.80471773236758093</c:v>
                </c:pt>
                <c:pt idx="1453">
                  <c:v>0.79919524111969509</c:v>
                </c:pt>
                <c:pt idx="1454">
                  <c:v>0.79366636606602736</c:v>
                </c:pt>
                <c:pt idx="1455">
                  <c:v>0.78813188808470036</c:v>
                </c:pt>
                <c:pt idx="1456">
                  <c:v>0.78259258951839761</c:v>
                </c:pt>
                <c:pt idx="1457">
                  <c:v>0.77704925393614488</c:v>
                </c:pt>
                <c:pt idx="1458">
                  <c:v>0.7715026658927856</c:v>
                </c:pt>
                <c:pt idx="1459">
                  <c:v>0.76595361068628098</c:v>
                </c:pt>
                <c:pt idx="1460">
                  <c:v>0.76040287411299923</c:v>
                </c:pt>
                <c:pt idx="1461">
                  <c:v>0.75485124222111133</c:v>
                </c:pt>
                <c:pt idx="1462">
                  <c:v>0.74929950106226006</c:v>
                </c:pt>
                <c:pt idx="1463">
                  <c:v>0.74374843644164035</c:v>
                </c:pt>
                <c:pt idx="1464">
                  <c:v>0.73819883366664873</c:v>
                </c:pt>
                <c:pt idx="1465">
                  <c:v>0.73265147729424074</c:v>
                </c:pt>
                <c:pt idx="1466">
                  <c:v>0.72710715087716027</c:v>
                </c:pt>
                <c:pt idx="1467">
                  <c:v>0.72156663670917731</c:v>
                </c:pt>
                <c:pt idx="1468">
                  <c:v>0.71603071556951503</c:v>
                </c:pt>
                <c:pt idx="1469">
                  <c:v>0.71050016646658543</c:v>
                </c:pt>
                <c:pt idx="1470">
                  <c:v>0.70497576638121473</c:v>
                </c:pt>
                <c:pt idx="1471">
                  <c:v>0.69945829000950221</c:v>
                </c:pt>
                <c:pt idx="1472">
                  <c:v>0.69394850950547071</c:v>
                </c:pt>
                <c:pt idx="1473">
                  <c:v>0.68844719422366529</c:v>
                </c:pt>
                <c:pt idx="1474">
                  <c:v>0.68295511046185264</c:v>
                </c:pt>
                <c:pt idx="1475">
                  <c:v>0.67747302120397601</c:v>
                </c:pt>
                <c:pt idx="1476">
                  <c:v>0.67200168586353448</c:v>
                </c:pt>
                <c:pt idx="1477">
                  <c:v>0.66654186002752092</c:v>
                </c:pt>
                <c:pt idx="1478">
                  <c:v>0.66109429520108598</c:v>
                </c:pt>
                <c:pt idx="1479">
                  <c:v>0.65565973855308446</c:v>
                </c:pt>
                <c:pt idx="1480">
                  <c:v>0.65023893266264909</c:v>
                </c:pt>
                <c:pt idx="1481">
                  <c:v>0.64483261526695079</c:v>
                </c:pt>
                <c:pt idx="1482">
                  <c:v>0.63944151901029611</c:v>
                </c:pt>
                <c:pt idx="1483">
                  <c:v>0.63406637119470555</c:v>
                </c:pt>
                <c:pt idx="1484">
                  <c:v>0.62870789353214385</c:v>
                </c:pt>
                <c:pt idx="1485">
                  <c:v>0.62336680189851834</c:v>
                </c:pt>
                <c:pt idx="1486">
                  <c:v>0.61804380608962195</c:v>
                </c:pt>
                <c:pt idx="1487">
                  <c:v>0.61273960957915052</c:v>
                </c:pt>
                <c:pt idx="1488">
                  <c:v>0.60745490927894241</c:v>
                </c:pt>
                <c:pt idx="1489">
                  <c:v>0.60219039530158502</c:v>
                </c:pt>
                <c:pt idx="1490">
                  <c:v>0.59694668895296576</c:v>
                </c:pt>
                <c:pt idx="1491">
                  <c:v>0.59172459286478618</c:v>
                </c:pt>
                <c:pt idx="1492">
                  <c:v>0.58652471013815299</c:v>
                </c:pt>
                <c:pt idx="1493">
                  <c:v>0.58134770137521652</c:v>
                </c:pt>
                <c:pt idx="1494">
                  <c:v>0.576194219231845</c:v>
                </c:pt>
                <c:pt idx="1495">
                  <c:v>0.57106490819732658</c:v>
                </c:pt>
                <c:pt idx="1496">
                  <c:v>0.56596040437737816</c:v>
                </c:pt>
                <c:pt idx="1497">
                  <c:v>0.56088133528058637</c:v>
                </c:pt>
                <c:pt idx="1498">
                  <c:v>0.55582831960839985</c:v>
                </c:pt>
                <c:pt idx="1499">
                  <c:v>0.5508019670488099</c:v>
                </c:pt>
                <c:pt idx="1500">
                  <c:v>0.54580287807381322</c:v>
                </c:pt>
                <c:pt idx="1501">
                  <c:v>0.54083164374079062</c:v>
                </c:pt>
                <c:pt idx="1502">
                  <c:v>0.53588884549790472</c:v>
                </c:pt>
                <c:pt idx="1503">
                  <c:v>0.53097505499363273</c:v>
                </c:pt>
                <c:pt idx="1504">
                  <c:v>0.52609083389053435</c:v>
                </c:pt>
                <c:pt idx="1505">
                  <c:v>0.52123673368336532</c:v>
                </c:pt>
                <c:pt idx="1506">
                  <c:v>0.51641329552162363</c:v>
                </c:pt>
                <c:pt idx="1507">
                  <c:v>0.51162105003665304</c:v>
                </c:pt>
                <c:pt idx="1508">
                  <c:v>0.50686051717336378</c:v>
                </c:pt>
                <c:pt idx="1509">
                  <c:v>0.50213220602668751</c:v>
                </c:pt>
                <c:pt idx="1510">
                  <c:v>0.49743661468284245</c:v>
                </c:pt>
                <c:pt idx="1511">
                  <c:v>0.49277423006549714</c:v>
                </c:pt>
                <c:pt idx="1512">
                  <c:v>0.48814552778691289</c:v>
                </c:pt>
                <c:pt idx="1513">
                  <c:v>0.48355097200414254</c:v>
                </c:pt>
                <c:pt idx="1514">
                  <c:v>0.4789910152803547</c:v>
                </c:pt>
                <c:pt idx="1515">
                  <c:v>0.47446609845137289</c:v>
                </c:pt>
                <c:pt idx="1516">
                  <c:v>0.46997665049746878</c:v>
                </c:pt>
                <c:pt idx="1517">
                  <c:v>0.46552308842049689</c:v>
                </c:pt>
                <c:pt idx="1518">
                  <c:v>0.46110581712641929</c:v>
                </c:pt>
                <c:pt idx="1519">
                  <c:v>0.45672522931328047</c:v>
                </c:pt>
                <c:pt idx="1520">
                  <c:v>0.45238170536468669</c:v>
                </c:pt>
                <c:pt idx="1521">
                  <c:v>0.44807561324883649</c:v>
                </c:pt>
                <c:pt idx="1522">
                  <c:v>0.44380730842314553</c:v>
                </c:pt>
                <c:pt idx="1523">
                  <c:v>0.43957713374452362</c:v>
                </c:pt>
                <c:pt idx="1524">
                  <c:v>0.43538541938531938</c:v>
                </c:pt>
                <c:pt idx="1525">
                  <c:v>0.4312324827549851</c:v>
                </c:pt>
                <c:pt idx="1526">
                  <c:v>0.42711862842748693</c:v>
                </c:pt>
                <c:pt idx="1527">
                  <c:v>0.42304414807448837</c:v>
                </c:pt>
                <c:pt idx="1528">
                  <c:v>0.41900932040433314</c:v>
                </c:pt>
                <c:pt idx="1529">
                  <c:v>0.41501441110684584</c:v>
                </c:pt>
                <c:pt idx="1530">
                  <c:v>0.41105967280396427</c:v>
                </c:pt>
                <c:pt idx="1531">
                  <c:v>0.40714534500623134</c:v>
                </c:pt>
                <c:pt idx="1532">
                  <c:v>0.40327165407513488</c:v>
                </c:pt>
                <c:pt idx="1533">
                  <c:v>0.39943881319131791</c:v>
                </c:pt>
                <c:pt idx="1534">
                  <c:v>0.39564702232865523</c:v>
                </c:pt>
                <c:pt idx="1535">
                  <c:v>0.39189646823419844</c:v>
                </c:pt>
                <c:pt idx="1536">
                  <c:v>0.38818732441398124</c:v>
                </c:pt>
                <c:pt idx="1537">
                  <c:v>0.3845197511246834</c:v>
                </c:pt>
                <c:pt idx="1538">
                  <c:v>0.38089389537113094</c:v>
                </c:pt>
                <c:pt idx="1539">
                  <c:v>0.37730989090963646</c:v>
                </c:pt>
                <c:pt idx="1540">
                  <c:v>0.37376785825714065</c:v>
                </c:pt>
                <c:pt idx="1541">
                  <c:v>0.37026790470614784</c:v>
                </c:pt>
                <c:pt idx="1542">
                  <c:v>0.36681012434542565</c:v>
                </c:pt>
                <c:pt idx="1543">
                  <c:v>0.36339459808644109</c:v>
                </c:pt>
                <c:pt idx="1544">
                  <c:v>0.36002139369550545</c:v>
                </c:pt>
                <c:pt idx="1545">
                  <c:v>0.35669056583158237</c:v>
                </c:pt>
                <c:pt idx="1546">
                  <c:v>0.35340215608974362</c:v>
                </c:pt>
                <c:pt idx="1547">
                  <c:v>0.35015619305020446</c:v>
                </c:pt>
                <c:pt idx="1548">
                  <c:v>0.34695269233291648</c:v>
                </c:pt>
                <c:pt idx="1549">
                  <c:v>0.34379165665766132</c:v>
                </c:pt>
                <c:pt idx="1550">
                  <c:v>0.34067307590959839</c:v>
                </c:pt>
                <c:pt idx="1551">
                  <c:v>0.33759692721021184</c:v>
                </c:pt>
                <c:pt idx="1552">
                  <c:v>0.3345631749936071</c:v>
                </c:pt>
                <c:pt idx="1553">
                  <c:v>0.33157177108808694</c:v>
                </c:pt>
                <c:pt idx="1554">
                  <c:v>0.3286226548029656</c:v>
                </c:pt>
                <c:pt idx="1555">
                  <c:v>0.32571575302053607</c:v>
                </c:pt>
                <c:pt idx="1556">
                  <c:v>0.32285098029313786</c:v>
                </c:pt>
                <c:pt idx="1557">
                  <c:v>0.32002823894525401</c:v>
                </c:pt>
                <c:pt idx="1558">
                  <c:v>0.31724741918056304</c:v>
                </c:pt>
                <c:pt idx="1559">
                  <c:v>0.31450839919387497</c:v>
                </c:pt>
                <c:pt idx="1560">
                  <c:v>0.31181104528787545</c:v>
                </c:pt>
                <c:pt idx="1561">
                  <c:v>0.30915521199459423</c:v>
                </c:pt>
                <c:pt idx="1562">
                  <c:v>0.30654074220152977</c:v>
                </c:pt>
                <c:pt idx="1563">
                  <c:v>0.30396746728233237</c:v>
                </c:pt>
                <c:pt idx="1564">
                  <c:v>0.30143520723197015</c:v>
                </c:pt>
                <c:pt idx="1565">
                  <c:v>0.29894377080628859</c:v>
                </c:pt>
                <c:pt idx="1566">
                  <c:v>0.29649295566587475</c:v>
                </c:pt>
                <c:pt idx="1567">
                  <c:v>0.29408254852413446</c:v>
                </c:pt>
                <c:pt idx="1568">
                  <c:v>0.29171232529949215</c:v>
                </c:pt>
                <c:pt idx="1569">
                  <c:v>0.28938205127161226</c:v>
                </c:pt>
                <c:pt idx="1570">
                  <c:v>0.28709148124155914</c:v>
                </c:pt>
                <c:pt idx="1571">
                  <c:v>0.28484035969578098</c:v>
                </c:pt>
                <c:pt idx="1572">
                  <c:v>0.28262842097383073</c:v>
                </c:pt>
                <c:pt idx="1573">
                  <c:v>0.28045538943971854</c:v>
                </c:pt>
                <c:pt idx="1574">
                  <c:v>0.27832097965679192</c:v>
                </c:pt>
                <c:pt idx="1575">
                  <c:v>0.27622489656604349</c:v>
                </c:pt>
                <c:pt idx="1576">
                  <c:v>0.27416683566773858</c:v>
                </c:pt>
                <c:pt idx="1577">
                  <c:v>0.27214648320625434</c:v>
                </c:pt>
                <c:pt idx="1578">
                  <c:v>0.27016351635803099</c:v>
                </c:pt>
                <c:pt idx="1579">
                  <c:v>0.26821760342251622</c:v>
                </c:pt>
                <c:pt idx="1580">
                  <c:v>0.26630840401599998</c:v>
                </c:pt>
                <c:pt idx="1581">
                  <c:v>0.26443556926822698</c:v>
                </c:pt>
                <c:pt idx="1582">
                  <c:v>0.2625987420216756</c:v>
                </c:pt>
                <c:pt idx="1583">
                  <c:v>0.26079755703339164</c:v>
                </c:pt>
                <c:pt idx="1584">
                  <c:v>0.25903164117925975</c:v>
                </c:pt>
                <c:pt idx="1585">
                  <c:v>0.2573006136606088</c:v>
                </c:pt>
                <c:pt idx="1586">
                  <c:v>0.25560408621302383</c:v>
                </c:pt>
                <c:pt idx="1587">
                  <c:v>0.25394166331726004</c:v>
                </c:pt>
                <c:pt idx="1588">
                  <c:v>0.25231294241213825</c:v>
                </c:pt>
                <c:pt idx="1589">
                  <c:v>0.2507175141093077</c:v>
                </c:pt>
                <c:pt idx="1590">
                  <c:v>0.24915496240976095</c:v>
                </c:pt>
                <c:pt idx="1591">
                  <c:v>0.24762486492198205</c:v>
                </c:pt>
                <c:pt idx="1592">
                  <c:v>0.246126793081613</c:v>
                </c:pt>
                <c:pt idx="1593">
                  <c:v>0.24466031237252397</c:v>
                </c:pt>
                <c:pt idx="1594">
                  <c:v>0.2432249825491658</c:v>
                </c:pt>
                <c:pt idx="1595">
                  <c:v>0.24182035786009046</c:v>
                </c:pt>
                <c:pt idx="1596">
                  <c:v>0.24044598727252448</c:v>
                </c:pt>
                <c:pt idx="1597">
                  <c:v>0.23910141469787533</c:v>
                </c:pt>
                <c:pt idx="1598">
                  <c:v>0.23778617921805634</c:v>
                </c:pt>
                <c:pt idx="1599">
                  <c:v>0.23649981531251446</c:v>
                </c:pt>
                <c:pt idx="1600">
                  <c:v>0.23524185308584109</c:v>
                </c:pt>
                <c:pt idx="1601">
                  <c:v>0.23401181849585784</c:v>
                </c:pt>
                <c:pt idx="1602">
                  <c:v>0.23280923358205402</c:v>
                </c:pt>
                <c:pt idx="1603">
                  <c:v>0.2316336166942656</c:v>
                </c:pt>
                <c:pt idx="1604">
                  <c:v>0.23048448272148134</c:v>
                </c:pt>
                <c:pt idx="1605">
                  <c:v>0.22936134332066166</c:v>
                </c:pt>
                <c:pt idx="1606">
                  <c:v>0.22826370714545749</c:v>
                </c:pt>
                <c:pt idx="1607">
                  <c:v>0.227191080074718</c:v>
                </c:pt>
                <c:pt idx="1608">
                  <c:v>0.22614296544067208</c:v>
                </c:pt>
                <c:pt idx="1609">
                  <c:v>0.22511886425668143</c:v>
                </c:pt>
                <c:pt idx="1610">
                  <c:v>0.22411827544444432</c:v>
                </c:pt>
                <c:pt idx="1611">
                  <c:v>0.22314069606055056</c:v>
                </c:pt>
                <c:pt idx="1612">
                  <c:v>0.22218562152227481</c:v>
                </c:pt>
                <c:pt idx="1613">
                  <c:v>0.22125254583250389</c:v>
                </c:pt>
                <c:pt idx="1614">
                  <c:v>0.22034096180369109</c:v>
                </c:pt>
                <c:pt idx="1615">
                  <c:v>0.21945036128073409</c:v>
                </c:pt>
                <c:pt idx="1616">
                  <c:v>0.21858023536267099</c:v>
                </c:pt>
                <c:pt idx="1617">
                  <c:v>0.21773007462309638</c:v>
                </c:pt>
                <c:pt idx="1618">
                  <c:v>0.2168993693291921</c:v>
                </c:pt>
                <c:pt idx="1619">
                  <c:v>0.21608760965927565</c:v>
                </c:pt>
                <c:pt idx="1620">
                  <c:v>0.21529428591876845</c:v>
                </c:pt>
                <c:pt idx="1621">
                  <c:v>0.21451888875448522</c:v>
                </c:pt>
                <c:pt idx="1622">
                  <c:v>0.21376090936715156</c:v>
                </c:pt>
                <c:pt idx="1623">
                  <c:v>0.21301983972205349</c:v>
                </c:pt>
                <c:pt idx="1624">
                  <c:v>0.21229517275772991</c:v>
                </c:pt>
                <c:pt idx="1625">
                  <c:v>0.21158640259261355</c:v>
                </c:pt>
                <c:pt idx="1626">
                  <c:v>0.21089302472953411</c:v>
                </c:pt>
                <c:pt idx="1627">
                  <c:v>0.21021453625799533</c:v>
                </c:pt>
                <c:pt idx="1628">
                  <c:v>0.20955043605413987</c:v>
                </c:pt>
                <c:pt idx="1629">
                  <c:v>0.20890022497831892</c:v>
                </c:pt>
                <c:pt idx="1630">
                  <c:v>0.20826340607018387</c:v>
                </c:pt>
                <c:pt idx="1631">
                  <c:v>0.20763948474121813</c:v>
                </c:pt>
                <c:pt idx="1632">
                  <c:v>0.2070279689646348</c:v>
                </c:pt>
                <c:pt idx="1633">
                  <c:v>0.20642836946255802</c:v>
                </c:pt>
                <c:pt idx="1634">
                  <c:v>0.20584019989041677</c:v>
                </c:pt>
                <c:pt idx="1635">
                  <c:v>0.2052629770184777</c:v>
                </c:pt>
                <c:pt idx="1636">
                  <c:v>0.20469622091044451</c:v>
                </c:pt>
                <c:pt idx="1637">
                  <c:v>0.20413945509905715</c:v>
                </c:pt>
                <c:pt idx="1638">
                  <c:v>0.20359220675862169</c:v>
                </c:pt>
                <c:pt idx="1639">
                  <c:v>0.20305400687440653</c:v>
                </c:pt>
                <c:pt idx="1640">
                  <c:v>0.20252439040884437</c:v>
                </c:pt>
                <c:pt idx="1641">
                  <c:v>0.20200289646447467</c:v>
                </c:pt>
                <c:pt idx="1642">
                  <c:v>0.20148906844357226</c:v>
                </c:pt>
                <c:pt idx="1643">
                  <c:v>0.20098245420440197</c:v>
                </c:pt>
                <c:pt idx="1644">
                  <c:v>0.20048260621404795</c:v>
                </c:pt>
                <c:pt idx="1645">
                  <c:v>0.19998908169776225</c:v>
                </c:pt>
                <c:pt idx="1646">
                  <c:v>0.19950144278478577</c:v>
                </c:pt>
                <c:pt idx="1647">
                  <c:v>0.19901925665058973</c:v>
                </c:pt>
                <c:pt idx="1648">
                  <c:v>0.19854209565549663</c:v>
                </c:pt>
                <c:pt idx="1649">
                  <c:v>0.19806953747963257</c:v>
                </c:pt>
                <c:pt idx="1650">
                  <c:v>0.19760116525417257</c:v>
                </c:pt>
                <c:pt idx="1651">
                  <c:v>0.19713656768883858</c:v>
                </c:pt>
                <c:pt idx="1652">
                  <c:v>0.19667533919561414</c:v>
                </c:pt>
                <c:pt idx="1653">
                  <c:v>0.19621708000863977</c:v>
                </c:pt>
                <c:pt idx="1654">
                  <c:v>0.19576139630025868</c:v>
                </c:pt>
                <c:pt idx="1655">
                  <c:v>0.19530790029318068</c:v>
                </c:pt>
                <c:pt idx="1656">
                  <c:v>0.19485621036873871</c:v>
                </c:pt>
                <c:pt idx="1657">
                  <c:v>0.19440595117121029</c:v>
                </c:pt>
                <c:pt idx="1658">
                  <c:v>0.19395675370818252</c:v>
                </c:pt>
                <c:pt idx="1659">
                  <c:v>0.1935082554469385</c:v>
                </c:pt>
                <c:pt idx="1660">
                  <c:v>0.19306010040684723</c:v>
                </c:pt>
                <c:pt idx="1661">
                  <c:v>0.19261193924774025</c:v>
                </c:pt>
                <c:pt idx="1662">
                  <c:v>0.19216342935426128</c:v>
                </c:pt>
                <c:pt idx="1663">
                  <c:v>0.19171423491617626</c:v>
                </c:pt>
                <c:pt idx="1664">
                  <c:v>0.19126402700463579</c:v>
                </c:pt>
                <c:pt idx="1665">
                  <c:v>0.190812483644381</c:v>
                </c:pt>
                <c:pt idx="1666">
                  <c:v>0.19035928988188888</c:v>
                </c:pt>
                <c:pt idx="1667">
                  <c:v>0.18990413784945342</c:v>
                </c:pt>
                <c:pt idx="1668">
                  <c:v>0.18944672682520375</c:v>
                </c:pt>
                <c:pt idx="1669">
                  <c:v>0.18898676328905878</c:v>
                </c:pt>
                <c:pt idx="1670">
                  <c:v>0.18852396097462343</c:v>
                </c:pt>
                <c:pt idx="1671">
                  <c:v>0.18805804091703315</c:v>
                </c:pt>
                <c:pt idx="1672">
                  <c:v>0.18758873149675345</c:v>
                </c:pt>
                <c:pt idx="1673">
                  <c:v>0.1871157684793458</c:v>
                </c:pt>
                <c:pt idx="1674">
                  <c:v>0.18663889505121303</c:v>
                </c:pt>
                <c:pt idx="1675">
                  <c:v>0.18615786185133767</c:v>
                </c:pt>
                <c:pt idx="1676">
                  <c:v>0.1856724269990313</c:v>
                </c:pt>
                <c:pt idx="1677">
                  <c:v>0.18518235611771314</c:v>
                </c:pt>
                <c:pt idx="1678">
                  <c:v>0.18468742235473845</c:v>
                </c:pt>
                <c:pt idx="1679">
                  <c:v>0.18418740639730213</c:v>
                </c:pt>
                <c:pt idx="1680">
                  <c:v>0.18368209648443928</c:v>
                </c:pt>
                <c:pt idx="1681">
                  <c:v>0.18317128841515209</c:v>
                </c:pt>
                <c:pt idx="1682">
                  <c:v>0.18265478555269152</c:v>
                </c:pt>
                <c:pt idx="1683">
                  <c:v>0.18213239882502466</c:v>
                </c:pt>
                <c:pt idx="1684">
                  <c:v>0.18160394672152091</c:v>
                </c:pt>
                <c:pt idx="1685">
                  <c:v>0.18106925528589157</c:v>
                </c:pt>
                <c:pt idx="1686">
                  <c:v>0.1805281581054185</c:v>
                </c:pt>
                <c:pt idx="1687">
                  <c:v>0.17998049629651394</c:v>
                </c:pt>
                <c:pt idx="1688">
                  <c:v>0.17942611848664644</c:v>
                </c:pt>
                <c:pt idx="1689">
                  <c:v>0.17886488079267945</c:v>
                </c:pt>
                <c:pt idx="1690">
                  <c:v>0.1782966467956634</c:v>
                </c:pt>
                <c:pt idx="1691">
                  <c:v>0.17772128751212871</c:v>
                </c:pt>
                <c:pt idx="1692">
                  <c:v>0.17713868136192557</c:v>
                </c:pt>
                <c:pt idx="1693">
                  <c:v>0.17654871413265991</c:v>
                </c:pt>
                <c:pt idx="1694">
                  <c:v>0.17595127894077381</c:v>
                </c:pt>
                <c:pt idx="1695">
                  <c:v>0.17534627618932672</c:v>
                </c:pt>
                <c:pt idx="1696">
                  <c:v>0.17473361352252512</c:v>
                </c:pt>
                <c:pt idx="1697">
                  <c:v>0.17411320577705935</c:v>
                </c:pt>
                <c:pt idx="1698">
                  <c:v>0.17348497493030238</c:v>
                </c:pt>
                <c:pt idx="1699">
                  <c:v>0.17284885004542774</c:v>
                </c:pt>
                <c:pt idx="1700">
                  <c:v>0.17220476721350619</c:v>
                </c:pt>
                <c:pt idx="1701">
                  <c:v>0.17155266949264078</c:v>
                </c:pt>
                <c:pt idx="1702">
                  <c:v>0.17089250684420121</c:v>
                </c:pt>
                <c:pt idx="1703">
                  <c:v>0.17022423606622203</c:v>
                </c:pt>
                <c:pt idx="1704">
                  <c:v>0.16954782072402486</c:v>
                </c:pt>
                <c:pt idx="1705">
                  <c:v>0.168863231078133</c:v>
                </c:pt>
                <c:pt idx="1706">
                  <c:v>0.16817044400954267</c:v>
                </c:pt>
                <c:pt idx="1707">
                  <c:v>0.1674694429424162</c:v>
                </c:pt>
                <c:pt idx="1708">
                  <c:v>0.16676021776426861</c:v>
                </c:pt>
                <c:pt idx="1709">
                  <c:v>0.16604276474371221</c:v>
                </c:pt>
                <c:pt idx="1710">
                  <c:v>0.1653170864458326</c:v>
                </c:pt>
                <c:pt idx="1711">
                  <c:v>0.16458319164526314</c:v>
                </c:pt>
                <c:pt idx="1712">
                  <c:v>0.16384109523703075</c:v>
                </c:pt>
                <c:pt idx="1713">
                  <c:v>0.1630908181452452</c:v>
                </c:pt>
                <c:pt idx="1714">
                  <c:v>0.16233238722970272</c:v>
                </c:pt>
                <c:pt idx="1715">
                  <c:v>0.1615658351904789</c:v>
                </c:pt>
                <c:pt idx="1716">
                  <c:v>0.1607912004705831</c:v>
                </c:pt>
                <c:pt idx="1717">
                  <c:v>0.16000852715674865</c:v>
                </c:pt>
                <c:pt idx="1718">
                  <c:v>0.15921786487843576</c:v>
                </c:pt>
                <c:pt idx="1719">
                  <c:v>0.15841926870511808</c:v>
                </c:pt>
                <c:pt idx="1720">
                  <c:v>0.15761279904193151</c:v>
                </c:pt>
                <c:pt idx="1721">
                  <c:v>0.15679852152375992</c:v>
                </c:pt>
                <c:pt idx="1722">
                  <c:v>0.15597650690783324</c:v>
                </c:pt>
                <c:pt idx="1723">
                  <c:v>0.15514683096491547</c:v>
                </c:pt>
                <c:pt idx="1724">
                  <c:v>0.1543095743691569</c:v>
                </c:pt>
                <c:pt idx="1725">
                  <c:v>0.15346482258668775</c:v>
                </c:pt>
                <c:pt idx="1726">
                  <c:v>0.15261266576303159</c:v>
                </c:pt>
                <c:pt idx="1727">
                  <c:v>0.1517531986094115</c:v>
                </c:pt>
                <c:pt idx="1728">
                  <c:v>0.15088652028802765</c:v>
                </c:pt>
                <c:pt idx="1729">
                  <c:v>0.15001273429638215</c:v>
                </c:pt>
                <c:pt idx="1730">
                  <c:v>0.14913194835072738</c:v>
                </c:pt>
                <c:pt idx="1731">
                  <c:v>0.14824427426871276</c:v>
                </c:pt>
                <c:pt idx="1732">
                  <c:v>0.14734982785130771</c:v>
                </c:pt>
                <c:pt idx="1733">
                  <c:v>0.14644872876407306</c:v>
                </c:pt>
                <c:pt idx="1734">
                  <c:v>0.14554110041786009</c:v>
                </c:pt>
                <c:pt idx="1735">
                  <c:v>0.14462706984900786</c:v>
                </c:pt>
                <c:pt idx="1736">
                  <c:v>0.14370676759911574</c:v>
                </c:pt>
                <c:pt idx="1737">
                  <c:v>0.14278032759446294</c:v>
                </c:pt>
                <c:pt idx="1738">
                  <c:v>0.14184788702515091</c:v>
                </c:pt>
                <c:pt idx="1739">
                  <c:v>0.14090958622403815</c:v>
                </c:pt>
                <c:pt idx="1740">
                  <c:v>0.13996556854554187</c:v>
                </c:pt>
                <c:pt idx="1741">
                  <c:v>0.13901598024437589</c:v>
                </c:pt>
                <c:pt idx="1742">
                  <c:v>0.13806097035429873</c:v>
                </c:pt>
                <c:pt idx="1743">
                  <c:v>0.13710069056693758</c:v>
                </c:pt>
                <c:pt idx="1744">
                  <c:v>0.13613529511075997</c:v>
                </c:pt>
                <c:pt idx="1745">
                  <c:v>0.13516494063026163</c:v>
                </c:pt>
                <c:pt idx="1746">
                  <c:v>0.1341897860654368</c:v>
                </c:pt>
                <c:pt idx="1747">
                  <c:v>0.13320999253159782</c:v>
                </c:pt>
                <c:pt idx="1748">
                  <c:v>0.13222572319961123</c:v>
                </c:pt>
                <c:pt idx="1749">
                  <c:v>0.13123714317661123</c:v>
                </c:pt>
                <c:pt idx="1750">
                  <c:v>0.13024441938726056</c:v>
                </c:pt>
                <c:pt idx="1751">
                  <c:v>0.12924772045561395</c:v>
                </c:pt>
                <c:pt idx="1752">
                  <c:v>0.12824721658765162</c:v>
                </c:pt>
                <c:pt idx="1753">
                  <c:v>0.12724307945453997</c:v>
                </c:pt>
                <c:pt idx="1754">
                  <c:v>0.12623548207668039</c:v>
                </c:pt>
                <c:pt idx="1755">
                  <c:v>0.12522459870860406</c:v>
                </c:pt>
                <c:pt idx="1756">
                  <c:v>0.12421060472476764</c:v>
                </c:pt>
                <c:pt idx="1757">
                  <c:v>0.12319367650631076</c:v>
                </c:pt>
                <c:pt idx="1758">
                  <c:v>0.12217399132882338</c:v>
                </c:pt>
                <c:pt idx="1759">
                  <c:v>0.12115172725118065</c:v>
                </c:pt>
                <c:pt idx="1760">
                  <c:v>0.1201270630054955</c:v>
                </c:pt>
                <c:pt idx="1761">
                  <c:v>0.1191001778882405</c:v>
                </c:pt>
                <c:pt idx="1762">
                  <c:v>0.1180712516525866</c:v>
                </c:pt>
                <c:pt idx="1763">
                  <c:v>0.11704046440200924</c:v>
                </c:pt>
                <c:pt idx="1764">
                  <c:v>0.11600793547335798</c:v>
                </c:pt>
                <c:pt idx="1765">
                  <c:v>0.11497397061602092</c:v>
                </c:pt>
                <c:pt idx="1766">
                  <c:v>0.11393868594590321</c:v>
                </c:pt>
                <c:pt idx="1767">
                  <c:v>0.11290220160816214</c:v>
                </c:pt>
                <c:pt idx="1768">
                  <c:v>0.11186482177919838</c:v>
                </c:pt>
                <c:pt idx="1769">
                  <c:v>0.11082666281837963</c:v>
                </c:pt>
                <c:pt idx="1770">
                  <c:v>0.10978790443324106</c:v>
                </c:pt>
                <c:pt idx="1771">
                  <c:v>0.10874872588058712</c:v>
                </c:pt>
                <c:pt idx="1772">
                  <c:v>0.10770924579233686</c:v>
                </c:pt>
                <c:pt idx="1773">
                  <c:v>0.1066697655963174</c:v>
                </c:pt>
                <c:pt idx="1774">
                  <c:v>0.10563039921293922</c:v>
                </c:pt>
                <c:pt idx="1775">
                  <c:v>0.10459132319052385</c:v>
                </c:pt>
                <c:pt idx="1776">
                  <c:v>0.10355271317799469</c:v>
                </c:pt>
                <c:pt idx="1777">
                  <c:v>0.1025147438404742</c:v>
                </c:pt>
                <c:pt idx="1778">
                  <c:v>0.10147758877668958</c:v>
                </c:pt>
                <c:pt idx="1779">
                  <c:v>0.10044142043821151</c:v>
                </c:pt>
                <c:pt idx="1780">
                  <c:v>9.9406410050546901E-2</c:v>
                </c:pt>
                <c:pt idx="1781">
                  <c:v>9.8372727536111926E-2</c:v>
                </c:pt>
                <c:pt idx="1782">
                  <c:v>9.7340541439098455E-2</c:v>
                </c:pt>
                <c:pt idx="1783">
                  <c:v>9.6310018852257193E-2</c:v>
                </c:pt>
                <c:pt idx="1784">
                  <c:v>9.5281325345612317E-2</c:v>
                </c:pt>
                <c:pt idx="1785">
                  <c:v>9.4254624897123357E-2</c:v>
                </c:pt>
                <c:pt idx="1786">
                  <c:v>9.323007982530726E-2</c:v>
                </c:pt>
                <c:pt idx="1787">
                  <c:v>9.2207850723834972E-2</c:v>
                </c:pt>
                <c:pt idx="1788">
                  <c:v>9.1188096398109361E-2</c:v>
                </c:pt>
                <c:pt idx="1789">
                  <c:v>9.017097380384001E-2</c:v>
                </c:pt>
                <c:pt idx="1790">
                  <c:v>8.9156637987616014E-2</c:v>
                </c:pt>
                <c:pt idx="1791">
                  <c:v>8.8145242029487508E-2</c:v>
                </c:pt>
                <c:pt idx="1792">
                  <c:v>8.7136936987560157E-2</c:v>
                </c:pt>
                <c:pt idx="1793">
                  <c:v>8.6131871844604996E-2</c:v>
                </c:pt>
                <c:pt idx="1794">
                  <c:v>8.5130193456687306E-2</c:v>
                </c:pt>
                <c:pt idx="1795">
                  <c:v>8.4132046503813382E-2</c:v>
                </c:pt>
                <c:pt idx="1796">
                  <c:v>8.3137573442598034E-2</c:v>
                </c:pt>
                <c:pt idx="1797">
                  <c:v>8.214691446094681E-2</c:v>
                </c:pt>
                <c:pt idx="1798">
                  <c:v>8.1160207434752482E-2</c:v>
                </c:pt>
                <c:pt idx="1799">
                  <c:v>8.0177587886600149E-2</c:v>
                </c:pt>
                <c:pt idx="1800">
                  <c:v>7.9199188946475776E-2</c:v>
                </c:pt>
                <c:pt idx="1801">
                  <c:v>7.8225141314470573E-2</c:v>
                </c:pt>
                <c:pt idx="1802">
                  <c:v>7.725557322547319E-2</c:v>
                </c:pt>
                <c:pt idx="1803">
                  <c:v>7.6290610415838928E-2</c:v>
                </c:pt>
                <c:pt idx="1804">
                  <c:v>7.5330376092028806E-2</c:v>
                </c:pt>
                <c:pt idx="1805">
                  <c:v>7.4374990901201754E-2</c:v>
                </c:pt>
                <c:pt idx="1806">
                  <c:v>7.3424572903750276E-2</c:v>
                </c:pt>
                <c:pt idx="1807">
                  <c:v>7.2479237547764391E-2</c:v>
                </c:pt>
                <c:pt idx="1808">
                  <c:v>7.1539097645408417E-2</c:v>
                </c:pt>
                <c:pt idx="1809">
                  <c:v>7.0604263351194643E-2</c:v>
                </c:pt>
                <c:pt idx="1810">
                  <c:v>6.9674842142136678E-2</c:v>
                </c:pt>
                <c:pt idx="1811">
                  <c:v>6.8750938799762115E-2</c:v>
                </c:pt>
                <c:pt idx="1812">
                  <c:v>6.7832595478568403E-2</c:v>
                </c:pt>
                <c:pt idx="1813">
                  <c:v>6.6920034532552991E-2</c:v>
                </c:pt>
                <c:pt idx="1814">
                  <c:v>6.6013289309212186E-2</c:v>
                </c:pt>
                <c:pt idx="1815">
                  <c:v>6.5112453672892381E-2</c:v>
                </c:pt>
                <c:pt idx="1816">
                  <c:v>6.4217618729345297E-2</c:v>
                </c:pt>
                <c:pt idx="1817">
                  <c:v>6.3328872818487064E-2</c:v>
                </c:pt>
                <c:pt idx="1818">
                  <c:v>6.2446301508863856E-2</c:v>
                </c:pt>
                <c:pt idx="1819">
                  <c:v>6.1569987593796602E-2</c:v>
                </c:pt>
                <c:pt idx="1820">
                  <c:v>6.0700011089182881E-2</c:v>
                </c:pt>
                <c:pt idx="1821">
                  <c:v>5.9836449232924124E-2</c:v>
                </c:pt>
                <c:pt idx="1822">
                  <c:v>5.8979376485954312E-2</c:v>
                </c:pt>
                <c:pt idx="1823">
                  <c:v>5.8128864534840452E-2</c:v>
                </c:pt>
                <c:pt idx="1824">
                  <c:v>5.7284982295926899E-2</c:v>
                </c:pt>
                <c:pt idx="1825">
                  <c:v>5.644779592099352E-2</c:v>
                </c:pt>
                <c:pt idx="1826">
                  <c:v>5.56173688043985E-2</c:v>
                </c:pt>
                <c:pt idx="1827">
                  <c:v>5.4793761591673915E-2</c:v>
                </c:pt>
                <c:pt idx="1828">
                  <c:v>5.3977032189546692E-2</c:v>
                </c:pt>
                <c:pt idx="1829">
                  <c:v>5.3167235777348984E-2</c:v>
                </c:pt>
                <c:pt idx="1830">
                  <c:v>5.2364424819789597E-2</c:v>
                </c:pt>
                <c:pt idx="1831">
                  <c:v>5.1568649081053054E-2</c:v>
                </c:pt>
                <c:pt idx="1832">
                  <c:v>5.0779955640194142E-2</c:v>
                </c:pt>
                <c:pt idx="1833">
                  <c:v>4.9998388907794622E-2</c:v>
                </c:pt>
                <c:pt idx="1834">
                  <c:v>4.922399064384974E-2</c:v>
                </c:pt>
                <c:pt idx="1835">
                  <c:v>4.8456799976849381E-2</c:v>
                </c:pt>
                <c:pt idx="1836">
                  <c:v>4.769685342402382E-2</c:v>
                </c:pt>
                <c:pt idx="1837">
                  <c:v>4.6944184912715493E-2</c:v>
                </c:pt>
                <c:pt idx="1838">
                  <c:v>4.6198825802846323E-2</c:v>
                </c:pt>
                <c:pt idx="1839">
                  <c:v>4.5460804910444706E-2</c:v>
                </c:pt>
                <c:pt idx="1840">
                  <c:v>4.473014853219856E-2</c:v>
                </c:pt>
                <c:pt idx="1841">
                  <c:v>4.4006880470999793E-2</c:v>
                </c:pt>
                <c:pt idx="1842">
                  <c:v>4.3291022062444361E-2</c:v>
                </c:pt>
                <c:pt idx="1843">
                  <c:v>4.2582592202257109E-2</c:v>
                </c:pt>
                <c:pt idx="1844">
                  <c:v>4.1881607374601913E-2</c:v>
                </c:pt>
                <c:pt idx="1845">
                  <c:v>4.1188081681246373E-2</c:v>
                </c:pt>
                <c:pt idx="1846">
                  <c:v>4.0502026871544777E-2</c:v>
                </c:pt>
                <c:pt idx="1847">
                  <c:v>3.982345237320542E-2</c:v>
                </c:pt>
                <c:pt idx="1848">
                  <c:v>3.9152306109880464E-2</c:v>
                </c:pt>
                <c:pt idx="1849">
                  <c:v>3.8488714532346958E-2</c:v>
                </c:pt>
                <c:pt idx="1850">
                  <c:v>3.7832617776599659E-2</c:v>
                </c:pt>
                <c:pt idx="1851">
                  <c:v>3.7184016313933074E-2</c:v>
                </c:pt>
                <c:pt idx="1852">
                  <c:v>3.6542908458017644E-2</c:v>
                </c:pt>
                <c:pt idx="1853">
                  <c:v>3.5909290399674304E-2</c:v>
                </c:pt>
                <c:pt idx="1854">
                  <c:v>3.5283156242194844E-2</c:v>
                </c:pt>
                <c:pt idx="1855">
                  <c:v>3.4664498037176097E-2</c:v>
                </c:pt>
                <c:pt idx="1856">
                  <c:v>3.4053305820834649E-2</c:v>
                </c:pt>
                <c:pt idx="1857">
                  <c:v>3.3449567650769986E-2</c:v>
                </c:pt>
                <c:pt idx="1858">
                  <c:v>3.2853269643142918E-2</c:v>
                </c:pt>
                <c:pt idx="1859">
                  <c:v>3.2264396010240212E-2</c:v>
                </c:pt>
                <c:pt idx="1860">
                  <c:v>3.1682929098390149E-2</c:v>
                </c:pt>
                <c:pt idx="1861">
                  <c:v>3.1108849426201117E-2</c:v>
                </c:pt>
                <c:pt idx="1862">
                  <c:v>3.054213572309096E-2</c:v>
                </c:pt>
                <c:pt idx="1863">
                  <c:v>2.9982764968077225E-2</c:v>
                </c:pt>
                <c:pt idx="1864">
                  <c:v>2.9430712428798592E-2</c:v>
                </c:pt>
                <c:pt idx="1865">
                  <c:v>2.8885951700737916E-2</c:v>
                </c:pt>
                <c:pt idx="1866">
                  <c:v>2.8348454746617104E-2</c:v>
                </c:pt>
                <c:pt idx="1867">
                  <c:v>2.7818191935937753E-2</c:v>
                </c:pt>
                <c:pt idx="1868">
                  <c:v>2.7295132084636145E-2</c:v>
                </c:pt>
                <c:pt idx="1869">
                  <c:v>2.6779242494827677E-2</c:v>
                </c:pt>
                <c:pt idx="1870">
                  <c:v>2.6270488994612443E-2</c:v>
                </c:pt>
                <c:pt idx="1871">
                  <c:v>2.5768835977915776E-2</c:v>
                </c:pt>
                <c:pt idx="1872">
                  <c:v>2.5274246444337685E-2</c:v>
                </c:pt>
                <c:pt idx="1873">
                  <c:v>2.4786682038985819E-2</c:v>
                </c:pt>
                <c:pt idx="1874">
                  <c:v>2.430604097216674E-2</c:v>
                </c:pt>
                <c:pt idx="1875">
                  <c:v>2.3832409831838468E-2</c:v>
                </c:pt>
                <c:pt idx="1876">
                  <c:v>2.3365680856741414E-2</c:v>
                </c:pt>
                <c:pt idx="1877">
                  <c:v>2.2905810679507629E-2</c:v>
                </c:pt>
                <c:pt idx="1878">
                  <c:v>2.2452754775940095E-2</c:v>
                </c:pt>
                <c:pt idx="1879">
                  <c:v>2.2006467504259351E-2</c:v>
                </c:pt>
                <c:pt idx="1880">
                  <c:v>2.1566902144170105E-2</c:v>
                </c:pt>
                <c:pt idx="1881">
                  <c:v>2.1134010935725766E-2</c:v>
                </c:pt>
                <c:pt idx="1882">
                  <c:v>2.0707745117972999E-2</c:v>
                </c:pt>
                <c:pt idx="1883">
                  <c:v>2.0288054967353482E-2</c:v>
                </c:pt>
                <c:pt idx="1884">
                  <c:v>1.9874889835845913E-2</c:v>
                </c:pt>
                <c:pt idx="1885">
                  <c:v>1.9468198188829024E-2</c:v>
                </c:pt>
                <c:pt idx="1886">
                  <c:v>1.9067927642647441E-2</c:v>
                </c:pt>
                <c:pt idx="1887">
                  <c:v>1.8674025001863319E-2</c:v>
                </c:pt>
                <c:pt idx="1888">
                  <c:v>1.8286436296177169E-2</c:v>
                </c:pt>
                <c:pt idx="1889">
                  <c:v>1.7905106817000683E-2</c:v>
                </c:pt>
                <c:pt idx="1890">
                  <c:v>1.7529981153668175E-2</c:v>
                </c:pt>
                <c:pt idx="1891">
                  <c:v>1.7161003229269098E-2</c:v>
                </c:pt>
                <c:pt idx="1892">
                  <c:v>1.6798116336089096E-2</c:v>
                </c:pt>
                <c:pt idx="1893">
                  <c:v>1.6441263170645315E-2</c:v>
                </c:pt>
                <c:pt idx="1894">
                  <c:v>1.6090385868302675E-2</c:v>
                </c:pt>
                <c:pt idx="1895">
                  <c:v>1.5745426037458751E-2</c:v>
                </c:pt>
                <c:pt idx="1896">
                  <c:v>1.5406324793285424E-2</c:v>
                </c:pt>
                <c:pt idx="1897">
                  <c:v>1.5073022791015077E-2</c:v>
                </c:pt>
                <c:pt idx="1898">
                  <c:v>1.4745460258762446E-2</c:v>
                </c:pt>
                <c:pt idx="1899">
                  <c:v>1.4423577029869482E-2</c:v>
                </c:pt>
                <c:pt idx="1900">
                  <c:v>1.4107312574765416E-2</c:v>
                </c:pt>
                <c:pt idx="1901">
                  <c:v>1.3796606032332237E-2</c:v>
                </c:pt>
                <c:pt idx="1902">
                  <c:v>1.3491396240767079E-2</c:v>
                </c:pt>
                <c:pt idx="1903">
                  <c:v>1.319162176793374E-2</c:v>
                </c:pt>
                <c:pt idx="1904">
                  <c:v>1.2897220941195933E-2</c:v>
                </c:pt>
                <c:pt idx="1905">
                  <c:v>1.2608131876724769E-2</c:v>
                </c:pt>
                <c:pt idx="1906">
                  <c:v>1.232429250827575E-2</c:v>
                </c:pt>
                <c:pt idx="1907">
                  <c:v>1.2045640615427355E-2</c:v>
                </c:pt>
                <c:pt idx="1908">
                  <c:v>1.1772113851277542E-2</c:v>
                </c:pt>
                <c:pt idx="1909">
                  <c:v>1.1503649769592839E-2</c:v>
                </c:pt>
                <c:pt idx="1910">
                  <c:v>1.1240185851405581E-2</c:v>
                </c:pt>
                <c:pt idx="1911">
                  <c:v>1.0981659531055921E-2</c:v>
                </c:pt>
                <c:pt idx="1912">
                  <c:v>1.0728008221675191E-2</c:v>
                </c:pt>
                <c:pt idx="1913">
                  <c:v>1.0479169340107248E-2</c:v>
                </c:pt>
                <c:pt idx="1914">
                  <c:v>1.023508033126695E-2</c:v>
                </c:pt>
                <c:pt idx="1915">
                  <c:v>9.9956786919319883E-3</c:v>
                </c:pt>
                <c:pt idx="1916">
                  <c:v>9.7609019939680838E-3</c:v>
                </c:pt>
                <c:pt idx="1917">
                  <c:v>9.5306879069859927E-3</c:v>
                </c:pt>
                <c:pt idx="1918">
                  <c:v>9.3049742204297185E-3</c:v>
                </c:pt>
                <c:pt idx="1919">
                  <c:v>9.0836988650960897E-3</c:v>
                </c:pt>
                <c:pt idx="1920">
                  <c:v>8.8667999340858034E-3</c:v>
                </c:pt>
                <c:pt idx="1921">
                  <c:v>8.6542157031862139E-3</c:v>
                </c:pt>
                <c:pt idx="1922">
                  <c:v>8.4458846506881603E-3</c:v>
                </c:pt>
                <c:pt idx="1923">
                  <c:v>8.2417454766366086E-3</c:v>
                </c:pt>
                <c:pt idx="1924">
                  <c:v>8.0416755018497838E-3</c:v>
                </c:pt>
                <c:pt idx="1925">
                  <c:v>7.8457404313929599E-3</c:v>
                </c:pt>
                <c:pt idx="1926">
                  <c:v>7.6538146864611172E-3</c:v>
                </c:pt>
                <c:pt idx="1927">
                  <c:v>7.4658380436904564E-3</c:v>
                </c:pt>
                <c:pt idx="1928">
                  <c:v>7.2817505889270495E-3</c:v>
                </c:pt>
                <c:pt idx="1929">
                  <c:v>7.1014927331541789E-3</c:v>
                </c:pt>
                <c:pt idx="1930">
                  <c:v>6.9250052278728652E-3</c:v>
                </c:pt>
                <c:pt idx="1931">
                  <c:v>6.7522291799404152E-3</c:v>
                </c:pt>
                <c:pt idx="1932">
                  <c:v>6.5831060658712061E-3</c:v>
                </c:pt>
                <c:pt idx="1933">
                  <c:v>6.4175777456043533E-3</c:v>
                </c:pt>
                <c:pt idx="1934">
                  <c:v>6.255586475743132E-3</c:v>
                </c:pt>
                <c:pt idx="1935">
                  <c:v>6.0970749222715257E-3</c:v>
                </c:pt>
                <c:pt idx="1936">
                  <c:v>5.9419861727529489E-3</c:v>
                </c:pt>
                <c:pt idx="1937">
                  <c:v>5.7902637480174478E-3</c:v>
                </c:pt>
                <c:pt idx="1938">
                  <c:v>5.6418516133424808E-3</c:v>
                </c:pt>
                <c:pt idx="1939">
                  <c:v>5.4966941891338291E-3</c:v>
                </c:pt>
                <c:pt idx="1940">
                  <c:v>5.3547363611127965E-3</c:v>
                </c:pt>
                <c:pt idx="1941">
                  <c:v>5.215923490016176E-3</c:v>
                </c:pt>
                <c:pt idx="1942">
                  <c:v>5.0802014208155034E-3</c:v>
                </c:pt>
                <c:pt idx="1943">
                  <c:v>4.9475164914625997E-3</c:v>
                </c:pt>
                <c:pt idx="1944">
                  <c:v>4.8178155411680093E-3</c:v>
                </c:pt>
                <c:pt idx="1945">
                  <c:v>4.6910459182200577E-3</c:v>
                </c:pt>
                <c:pt idx="1946">
                  <c:v>4.5670949643745132E-3</c:v>
                </c:pt>
                <c:pt idx="1947">
                  <c:v>4.4460353241069861E-3</c:v>
                </c:pt>
                <c:pt idx="1948">
                  <c:v>4.3277520170926665E-3</c:v>
                </c:pt>
                <c:pt idx="1949">
                  <c:v>4.2121945053478311E-3</c:v>
                </c:pt>
                <c:pt idx="1950">
                  <c:v>4.0993127920331846E-3</c:v>
                </c:pt>
                <c:pt idx="1951">
                  <c:v>3.9890574266880537E-3</c:v>
                </c:pt>
                <c:pt idx="1952">
                  <c:v>3.8813795100569562E-3</c:v>
                </c:pt>
                <c:pt idx="1953">
                  <c:v>3.7762306985169728E-3</c:v>
                </c:pt>
                <c:pt idx="1954">
                  <c:v>3.6735632081134127E-3</c:v>
                </c:pt>
                <c:pt idx="1955">
                  <c:v>3.5733298182122411E-3</c:v>
                </c:pt>
                <c:pt idx="1956">
                  <c:v>3.4754838747773327E-3</c:v>
                </c:pt>
                <c:pt idx="1957">
                  <c:v>3.37997929328071E-3</c:v>
                </c:pt>
                <c:pt idx="1958">
                  <c:v>3.2867705612539765E-3</c:v>
                </c:pt>
                <c:pt idx="1959">
                  <c:v>3.195812740489285E-3</c:v>
                </c:pt>
                <c:pt idx="1960">
                  <c:v>3.1070614688978961E-3</c:v>
                </c:pt>
                <c:pt idx="1961">
                  <c:v>3.0204729620349896E-3</c:v>
                </c:pt>
                <c:pt idx="1962">
                  <c:v>2.9360040142985631E-3</c:v>
                </c:pt>
                <c:pt idx="1963">
                  <c:v>2.8536119998109578E-3</c:v>
                </c:pt>
                <c:pt idx="1964">
                  <c:v>2.7732548729912732E-3</c:v>
                </c:pt>
                <c:pt idx="1965">
                  <c:v>2.6948319445590707E-3</c:v>
                </c:pt>
                <c:pt idx="1966">
                  <c:v>2.618423922353055E-3</c:v>
                </c:pt>
                <c:pt idx="1967">
                  <c:v>2.5438681815434902E-3</c:v>
                </c:pt>
                <c:pt idx="1968">
                  <c:v>2.471247760439851E-3</c:v>
                </c:pt>
                <c:pt idx="1969">
                  <c:v>2.4004603940440202E-3</c:v>
                </c:pt>
                <c:pt idx="1970">
                  <c:v>2.3314675296451184E-3</c:v>
                </c:pt>
                <c:pt idx="1971">
                  <c:v>2.2642311901370457E-3</c:v>
                </c:pt>
                <c:pt idx="1972">
                  <c:v>2.1987139724456372E-3</c:v>
                </c:pt>
                <c:pt idx="1973">
                  <c:v>2.1348790457182752E-3</c:v>
                </c:pt>
                <c:pt idx="1974">
                  <c:v>2.0726901492838369E-3</c:v>
                </c:pt>
                <c:pt idx="1975">
                  <c:v>2.0121115903908192E-3</c:v>
                </c:pt>
                <c:pt idx="1976">
                  <c:v>1.9531082417315897E-3</c:v>
                </c:pt>
                <c:pt idx="1977">
                  <c:v>1.8956455387601717E-3</c:v>
                </c:pt>
                <c:pt idx="1978">
                  <c:v>1.8396894768114118E-3</c:v>
                </c:pt>
                <c:pt idx="1979">
                  <c:v>1.785206608028952E-3</c:v>
                </c:pt>
                <c:pt idx="1980">
                  <c:v>1.7321640381094832E-3</c:v>
                </c:pt>
                <c:pt idx="1981">
                  <c:v>1.680529422870627E-3</c:v>
                </c:pt>
                <c:pt idx="1982">
                  <c:v>1.6302709646496729E-3</c:v>
                </c:pt>
                <c:pt idx="1983">
                  <c:v>1.581357408540291E-3</c:v>
                </c:pt>
                <c:pt idx="1984">
                  <c:v>1.5337580384744631E-3</c:v>
                </c:pt>
                <c:pt idx="1985">
                  <c:v>1.4874426731562725E-3</c:v>
                </c:pt>
                <c:pt idx="1986">
                  <c:v>1.4423816618546656E-3</c:v>
                </c:pt>
                <c:pt idx="1987">
                  <c:v>1.3985458800617608E-3</c:v>
                </c:pt>
                <c:pt idx="1988">
                  <c:v>1.3559067250234127E-3</c:v>
                </c:pt>
                <c:pt idx="1989">
                  <c:v>1.3144361111484966E-3</c:v>
                </c:pt>
                <c:pt idx="1990">
                  <c:v>1.2741064653033266E-3</c:v>
                </c:pt>
                <c:pt idx="1991">
                  <c:v>1.2348907219974566E-3</c:v>
                </c:pt>
                <c:pt idx="1992">
                  <c:v>1.1967623184671503E-3</c:v>
                </c:pt>
                <c:pt idx="1993">
                  <c:v>1.1596951896623662E-3</c:v>
                </c:pt>
                <c:pt idx="1994">
                  <c:v>1.1236637631433701E-3</c:v>
                </c:pt>
                <c:pt idx="1995">
                  <c:v>1.0886429538926629E-3</c:v>
                </c:pt>
                <c:pt idx="1996">
                  <c:v>1.0546081590479799E-3</c:v>
                </c:pt>
                <c:pt idx="1997">
                  <c:v>1.0215352525618903E-3</c:v>
                </c:pt>
                <c:pt idx="1998">
                  <c:v>9.8940057979344468E-4</c:v>
                </c:pt>
                <c:pt idx="1999">
                  <c:v>9.5818095203715884E-4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89-491E-BB30-76FD44E11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123744"/>
        <c:axId val="391124304"/>
      </c:scatterChart>
      <c:valAx>
        <c:axId val="384543936"/>
        <c:scaling>
          <c:orientation val="minMax"/>
          <c:max val="3.3899999999999997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endParaRPr lang="zh-CN" altLang="en-US" sz="1600"/>
              </a:p>
            </c:rich>
          </c:tx>
          <c:overlay val="0"/>
        </c:title>
        <c:numFmt formatCode="0.0" sourceLinked="0"/>
        <c:majorTickMark val="out"/>
        <c:minorTickMark val="in"/>
        <c:tickLblPos val="nextTo"/>
        <c:spPr>
          <a:ln w="1270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391124864"/>
        <c:crosses val="autoZero"/>
        <c:crossBetween val="midCat"/>
        <c:majorUnit val="0.4"/>
        <c:minorUnit val="0.2"/>
      </c:valAx>
      <c:valAx>
        <c:axId val="391124864"/>
        <c:scaling>
          <c:orientation val="minMax"/>
          <c:max val="6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altLang="zh-CN" sz="1600">
                    <a:latin typeface="Arial" panose="020B0604020202020204" pitchFamily="34" charset="0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 w="1270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384543936"/>
        <c:crossesAt val="0"/>
        <c:crossBetween val="midCat"/>
        <c:majorUnit val="1"/>
      </c:valAx>
      <c:valAx>
        <c:axId val="391124304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altLang="zh-CN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0.8222568590483279"/>
              <c:y val="0.29603432773751548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spPr>
          <a:ln w="12700">
            <a:noFill/>
          </a:ln>
        </c:spPr>
        <c:crossAx val="391123744"/>
        <c:crosses val="max"/>
        <c:crossBetween val="midCat"/>
      </c:valAx>
      <c:valAx>
        <c:axId val="391123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124304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16102254102721"/>
          <c:y val="8.1414137097264652E-2"/>
          <c:w val="0.68263142697488499"/>
          <c:h val="0.7828282413198525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[1]PlotDat8!$G$1:$G$2</c:f>
              <c:numCache>
                <c:formatCode>General</c:formatCode>
                <c:ptCount val="2"/>
                <c:pt idx="0">
                  <c:v>1</c:v>
                </c:pt>
                <c:pt idx="1">
                  <c:v>2.7990999999999997</c:v>
                </c:pt>
              </c:numCache>
            </c:numRef>
          </c:xVal>
          <c:yVal>
            <c:numRef>
              <c:f>[1]PlotDat8!$H$1:$H$2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97-4FD1-8374-87B1A789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890144"/>
        <c:axId val="465041440"/>
      </c:scatterChart>
      <c:scatterChart>
        <c:scatterStyle val="lineMarker"/>
        <c:varyColors val="0"/>
        <c:ser>
          <c:idx val="1"/>
          <c:order val="1"/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[1]PlotDat8!$C$1:$C$2000</c:f>
              <c:numCache>
                <c:formatCode>General</c:formatCode>
                <c:ptCount val="2000"/>
                <c:pt idx="0">
                  <c:v>1</c:v>
                </c:pt>
                <c:pt idx="1">
                  <c:v>1.0008999999999999</c:v>
                </c:pt>
                <c:pt idx="2">
                  <c:v>1.0018</c:v>
                </c:pt>
                <c:pt idx="3">
                  <c:v>1.0026999999999999</c:v>
                </c:pt>
                <c:pt idx="4">
                  <c:v>1.0036</c:v>
                </c:pt>
                <c:pt idx="5">
                  <c:v>1.0044999999999999</c:v>
                </c:pt>
                <c:pt idx="6">
                  <c:v>1.0054000000000001</c:v>
                </c:pt>
                <c:pt idx="7">
                  <c:v>1.0063</c:v>
                </c:pt>
                <c:pt idx="8">
                  <c:v>1.0072000000000001</c:v>
                </c:pt>
                <c:pt idx="9">
                  <c:v>1.0081</c:v>
                </c:pt>
                <c:pt idx="10">
                  <c:v>1.0089999999999999</c:v>
                </c:pt>
                <c:pt idx="11">
                  <c:v>1.0099</c:v>
                </c:pt>
                <c:pt idx="12">
                  <c:v>1.0107999999999999</c:v>
                </c:pt>
                <c:pt idx="13">
                  <c:v>1.0117</c:v>
                </c:pt>
                <c:pt idx="14">
                  <c:v>1.0125999999999999</c:v>
                </c:pt>
                <c:pt idx="15">
                  <c:v>1.0135000000000001</c:v>
                </c:pt>
                <c:pt idx="16">
                  <c:v>1.0144</c:v>
                </c:pt>
                <c:pt idx="17">
                  <c:v>1.0153000000000001</c:v>
                </c:pt>
                <c:pt idx="18">
                  <c:v>1.0162</c:v>
                </c:pt>
                <c:pt idx="19">
                  <c:v>1.0170999999999999</c:v>
                </c:pt>
                <c:pt idx="20">
                  <c:v>1.018</c:v>
                </c:pt>
                <c:pt idx="21">
                  <c:v>1.0188999999999999</c:v>
                </c:pt>
                <c:pt idx="22">
                  <c:v>1.0198</c:v>
                </c:pt>
                <c:pt idx="23">
                  <c:v>1.0206999999999999</c:v>
                </c:pt>
                <c:pt idx="24">
                  <c:v>1.0216000000000001</c:v>
                </c:pt>
                <c:pt idx="25">
                  <c:v>1.0225</c:v>
                </c:pt>
                <c:pt idx="26">
                  <c:v>1.0234000000000001</c:v>
                </c:pt>
                <c:pt idx="27">
                  <c:v>1.0243</c:v>
                </c:pt>
                <c:pt idx="28">
                  <c:v>1.0251999999999999</c:v>
                </c:pt>
                <c:pt idx="29">
                  <c:v>1.0261</c:v>
                </c:pt>
                <c:pt idx="30">
                  <c:v>1.0269999999999999</c:v>
                </c:pt>
                <c:pt idx="31">
                  <c:v>1.0279</c:v>
                </c:pt>
                <c:pt idx="32">
                  <c:v>1.0287999999999999</c:v>
                </c:pt>
                <c:pt idx="33">
                  <c:v>1.0297000000000001</c:v>
                </c:pt>
                <c:pt idx="34">
                  <c:v>1.0306</c:v>
                </c:pt>
                <c:pt idx="35">
                  <c:v>1.0315000000000001</c:v>
                </c:pt>
                <c:pt idx="36">
                  <c:v>1.0324</c:v>
                </c:pt>
                <c:pt idx="37">
                  <c:v>1.0332999999999999</c:v>
                </c:pt>
                <c:pt idx="38">
                  <c:v>1.0342</c:v>
                </c:pt>
                <c:pt idx="39">
                  <c:v>1.0350999999999999</c:v>
                </c:pt>
                <c:pt idx="40">
                  <c:v>1.036</c:v>
                </c:pt>
                <c:pt idx="41">
                  <c:v>1.0368999999999999</c:v>
                </c:pt>
                <c:pt idx="42">
                  <c:v>1.0378000000000001</c:v>
                </c:pt>
                <c:pt idx="43">
                  <c:v>1.0387</c:v>
                </c:pt>
                <c:pt idx="44">
                  <c:v>1.0396000000000001</c:v>
                </c:pt>
                <c:pt idx="45">
                  <c:v>1.0405</c:v>
                </c:pt>
                <c:pt idx="46">
                  <c:v>1.0414000000000001</c:v>
                </c:pt>
                <c:pt idx="47">
                  <c:v>1.0423</c:v>
                </c:pt>
                <c:pt idx="48">
                  <c:v>1.0431999999999999</c:v>
                </c:pt>
                <c:pt idx="49">
                  <c:v>1.0441</c:v>
                </c:pt>
                <c:pt idx="50">
                  <c:v>1.0449999999999999</c:v>
                </c:pt>
                <c:pt idx="51">
                  <c:v>1.0459000000000001</c:v>
                </c:pt>
                <c:pt idx="52">
                  <c:v>1.0468</c:v>
                </c:pt>
                <c:pt idx="53">
                  <c:v>1.0477000000000001</c:v>
                </c:pt>
                <c:pt idx="54">
                  <c:v>1.0486</c:v>
                </c:pt>
                <c:pt idx="55">
                  <c:v>1.0495000000000001</c:v>
                </c:pt>
                <c:pt idx="56">
                  <c:v>1.0504</c:v>
                </c:pt>
                <c:pt idx="57">
                  <c:v>1.0512999999999999</c:v>
                </c:pt>
                <c:pt idx="58">
                  <c:v>1.0522</c:v>
                </c:pt>
                <c:pt idx="59">
                  <c:v>1.0530999999999999</c:v>
                </c:pt>
                <c:pt idx="60">
                  <c:v>1.054</c:v>
                </c:pt>
                <c:pt idx="61">
                  <c:v>1.0548999999999999</c:v>
                </c:pt>
                <c:pt idx="62">
                  <c:v>1.0558000000000001</c:v>
                </c:pt>
                <c:pt idx="63">
                  <c:v>1.0567</c:v>
                </c:pt>
                <c:pt idx="64">
                  <c:v>1.0576000000000001</c:v>
                </c:pt>
                <c:pt idx="65">
                  <c:v>1.0585</c:v>
                </c:pt>
                <c:pt idx="66">
                  <c:v>1.0593999999999999</c:v>
                </c:pt>
                <c:pt idx="67">
                  <c:v>1.0603</c:v>
                </c:pt>
                <c:pt idx="68">
                  <c:v>1.0611999999999999</c:v>
                </c:pt>
                <c:pt idx="69">
                  <c:v>1.0621</c:v>
                </c:pt>
                <c:pt idx="70">
                  <c:v>1.0629999999999999</c:v>
                </c:pt>
                <c:pt idx="71">
                  <c:v>1.0639000000000001</c:v>
                </c:pt>
                <c:pt idx="72">
                  <c:v>1.0648</c:v>
                </c:pt>
                <c:pt idx="73">
                  <c:v>1.0657000000000001</c:v>
                </c:pt>
                <c:pt idx="74">
                  <c:v>1.0666</c:v>
                </c:pt>
                <c:pt idx="75">
                  <c:v>1.0674999999999999</c:v>
                </c:pt>
                <c:pt idx="76">
                  <c:v>1.0684</c:v>
                </c:pt>
                <c:pt idx="77">
                  <c:v>1.0692999999999999</c:v>
                </c:pt>
                <c:pt idx="78">
                  <c:v>1.0702</c:v>
                </c:pt>
                <c:pt idx="79">
                  <c:v>1.0710999999999999</c:v>
                </c:pt>
                <c:pt idx="80">
                  <c:v>1.0720000000000001</c:v>
                </c:pt>
                <c:pt idx="81">
                  <c:v>1.0729</c:v>
                </c:pt>
                <c:pt idx="82">
                  <c:v>1.0738000000000001</c:v>
                </c:pt>
                <c:pt idx="83">
                  <c:v>1.0747</c:v>
                </c:pt>
                <c:pt idx="84">
                  <c:v>1.0755999999999999</c:v>
                </c:pt>
                <c:pt idx="85">
                  <c:v>1.0765</c:v>
                </c:pt>
                <c:pt idx="86">
                  <c:v>1.0773999999999999</c:v>
                </c:pt>
                <c:pt idx="87">
                  <c:v>1.0783</c:v>
                </c:pt>
                <c:pt idx="88">
                  <c:v>1.0791999999999999</c:v>
                </c:pt>
                <c:pt idx="89">
                  <c:v>1.0801000000000001</c:v>
                </c:pt>
                <c:pt idx="90">
                  <c:v>1.081</c:v>
                </c:pt>
                <c:pt idx="91">
                  <c:v>1.0819000000000001</c:v>
                </c:pt>
                <c:pt idx="92">
                  <c:v>1.0828</c:v>
                </c:pt>
                <c:pt idx="93">
                  <c:v>1.0836999999999999</c:v>
                </c:pt>
                <c:pt idx="94">
                  <c:v>1.0846</c:v>
                </c:pt>
                <c:pt idx="95">
                  <c:v>1.0854999999999999</c:v>
                </c:pt>
                <c:pt idx="96">
                  <c:v>1.0864</c:v>
                </c:pt>
                <c:pt idx="97">
                  <c:v>1.0872999999999999</c:v>
                </c:pt>
                <c:pt idx="98">
                  <c:v>1.0882000000000001</c:v>
                </c:pt>
                <c:pt idx="99">
                  <c:v>1.0891</c:v>
                </c:pt>
                <c:pt idx="100">
                  <c:v>1.0900000000000001</c:v>
                </c:pt>
                <c:pt idx="101">
                  <c:v>1.0909</c:v>
                </c:pt>
                <c:pt idx="102">
                  <c:v>1.0917999999999999</c:v>
                </c:pt>
                <c:pt idx="103">
                  <c:v>1.0927</c:v>
                </c:pt>
                <c:pt idx="104">
                  <c:v>1.0935999999999999</c:v>
                </c:pt>
                <c:pt idx="105">
                  <c:v>1.0945</c:v>
                </c:pt>
                <c:pt idx="106">
                  <c:v>1.0953999999999999</c:v>
                </c:pt>
                <c:pt idx="107">
                  <c:v>1.0963000000000001</c:v>
                </c:pt>
                <c:pt idx="108">
                  <c:v>1.0972</c:v>
                </c:pt>
                <c:pt idx="109">
                  <c:v>1.0981000000000001</c:v>
                </c:pt>
                <c:pt idx="110">
                  <c:v>1.099</c:v>
                </c:pt>
                <c:pt idx="111">
                  <c:v>1.0998999999999999</c:v>
                </c:pt>
                <c:pt idx="112">
                  <c:v>1.1008</c:v>
                </c:pt>
                <c:pt idx="113">
                  <c:v>1.1016999999999999</c:v>
                </c:pt>
                <c:pt idx="114">
                  <c:v>1.1026</c:v>
                </c:pt>
                <c:pt idx="115">
                  <c:v>1.1034999999999999</c:v>
                </c:pt>
                <c:pt idx="116">
                  <c:v>1.1044</c:v>
                </c:pt>
                <c:pt idx="117">
                  <c:v>1.1052999999999999</c:v>
                </c:pt>
                <c:pt idx="118">
                  <c:v>1.1062000000000001</c:v>
                </c:pt>
                <c:pt idx="119">
                  <c:v>1.1071</c:v>
                </c:pt>
                <c:pt idx="120">
                  <c:v>1.1079999999999999</c:v>
                </c:pt>
                <c:pt idx="121">
                  <c:v>1.1089</c:v>
                </c:pt>
                <c:pt idx="122">
                  <c:v>1.1097999999999999</c:v>
                </c:pt>
                <c:pt idx="123">
                  <c:v>1.1107</c:v>
                </c:pt>
                <c:pt idx="124">
                  <c:v>1.1115999999999999</c:v>
                </c:pt>
                <c:pt idx="125">
                  <c:v>1.1125</c:v>
                </c:pt>
                <c:pt idx="126">
                  <c:v>1.1133999999999999</c:v>
                </c:pt>
                <c:pt idx="127">
                  <c:v>1.1143000000000001</c:v>
                </c:pt>
                <c:pt idx="128">
                  <c:v>1.1152</c:v>
                </c:pt>
                <c:pt idx="129">
                  <c:v>1.1161000000000001</c:v>
                </c:pt>
                <c:pt idx="130">
                  <c:v>1.117</c:v>
                </c:pt>
                <c:pt idx="131">
                  <c:v>1.1178999999999999</c:v>
                </c:pt>
                <c:pt idx="132">
                  <c:v>1.1188</c:v>
                </c:pt>
                <c:pt idx="133">
                  <c:v>1.1196999999999999</c:v>
                </c:pt>
                <c:pt idx="134">
                  <c:v>1.1206</c:v>
                </c:pt>
                <c:pt idx="135">
                  <c:v>1.1214999999999999</c:v>
                </c:pt>
                <c:pt idx="136">
                  <c:v>1.1224000000000001</c:v>
                </c:pt>
                <c:pt idx="137">
                  <c:v>1.1233</c:v>
                </c:pt>
                <c:pt idx="138">
                  <c:v>1.1242000000000001</c:v>
                </c:pt>
                <c:pt idx="139">
                  <c:v>1.1251</c:v>
                </c:pt>
                <c:pt idx="140">
                  <c:v>1.1259999999999999</c:v>
                </c:pt>
                <c:pt idx="141">
                  <c:v>1.1269</c:v>
                </c:pt>
                <c:pt idx="142">
                  <c:v>1.1277999999999999</c:v>
                </c:pt>
                <c:pt idx="143">
                  <c:v>1.1287</c:v>
                </c:pt>
                <c:pt idx="144">
                  <c:v>1.1295999999999999</c:v>
                </c:pt>
                <c:pt idx="145">
                  <c:v>1.1305000000000001</c:v>
                </c:pt>
                <c:pt idx="146">
                  <c:v>1.1314</c:v>
                </c:pt>
                <c:pt idx="147">
                  <c:v>1.1323000000000001</c:v>
                </c:pt>
                <c:pt idx="148">
                  <c:v>1.1332</c:v>
                </c:pt>
                <c:pt idx="149">
                  <c:v>1.1340999999999999</c:v>
                </c:pt>
                <c:pt idx="150">
                  <c:v>1.135</c:v>
                </c:pt>
                <c:pt idx="151">
                  <c:v>1.1358999999999999</c:v>
                </c:pt>
                <c:pt idx="152">
                  <c:v>1.1368</c:v>
                </c:pt>
                <c:pt idx="153">
                  <c:v>1.1376999999999999</c:v>
                </c:pt>
                <c:pt idx="154">
                  <c:v>1.1386000000000001</c:v>
                </c:pt>
                <c:pt idx="155">
                  <c:v>1.1395</c:v>
                </c:pt>
                <c:pt idx="156">
                  <c:v>1.1404000000000001</c:v>
                </c:pt>
                <c:pt idx="157">
                  <c:v>1.1413</c:v>
                </c:pt>
                <c:pt idx="158">
                  <c:v>1.1421999999999999</c:v>
                </c:pt>
                <c:pt idx="159">
                  <c:v>1.1431</c:v>
                </c:pt>
                <c:pt idx="160">
                  <c:v>1.1439999999999999</c:v>
                </c:pt>
                <c:pt idx="161">
                  <c:v>1.1449</c:v>
                </c:pt>
                <c:pt idx="162">
                  <c:v>1.1457999999999999</c:v>
                </c:pt>
                <c:pt idx="163">
                  <c:v>1.1467000000000001</c:v>
                </c:pt>
                <c:pt idx="164">
                  <c:v>1.1476</c:v>
                </c:pt>
                <c:pt idx="165">
                  <c:v>1.1485000000000001</c:v>
                </c:pt>
                <c:pt idx="166">
                  <c:v>1.1494</c:v>
                </c:pt>
                <c:pt idx="167">
                  <c:v>1.1502999999999999</c:v>
                </c:pt>
                <c:pt idx="168">
                  <c:v>1.1512</c:v>
                </c:pt>
                <c:pt idx="169">
                  <c:v>1.1520999999999999</c:v>
                </c:pt>
                <c:pt idx="170">
                  <c:v>1.153</c:v>
                </c:pt>
                <c:pt idx="171">
                  <c:v>1.1538999999999999</c:v>
                </c:pt>
                <c:pt idx="172">
                  <c:v>1.1548</c:v>
                </c:pt>
                <c:pt idx="173">
                  <c:v>1.1556999999999999</c:v>
                </c:pt>
                <c:pt idx="174">
                  <c:v>1.1566000000000001</c:v>
                </c:pt>
                <c:pt idx="175">
                  <c:v>1.1575</c:v>
                </c:pt>
                <c:pt idx="176">
                  <c:v>1.1583999999999999</c:v>
                </c:pt>
                <c:pt idx="177">
                  <c:v>1.1593</c:v>
                </c:pt>
                <c:pt idx="178">
                  <c:v>1.1601999999999999</c:v>
                </c:pt>
                <c:pt idx="179">
                  <c:v>1.1611</c:v>
                </c:pt>
                <c:pt idx="180">
                  <c:v>1.1619999999999999</c:v>
                </c:pt>
                <c:pt idx="181">
                  <c:v>1.1629</c:v>
                </c:pt>
                <c:pt idx="182">
                  <c:v>1.1637999999999999</c:v>
                </c:pt>
                <c:pt idx="183">
                  <c:v>1.1647000000000001</c:v>
                </c:pt>
                <c:pt idx="184">
                  <c:v>1.1656</c:v>
                </c:pt>
                <c:pt idx="185">
                  <c:v>1.1664999999999999</c:v>
                </c:pt>
                <c:pt idx="186">
                  <c:v>1.1674</c:v>
                </c:pt>
                <c:pt idx="187">
                  <c:v>1.1682999999999999</c:v>
                </c:pt>
                <c:pt idx="188">
                  <c:v>1.1692</c:v>
                </c:pt>
                <c:pt idx="189">
                  <c:v>1.1700999999999999</c:v>
                </c:pt>
                <c:pt idx="190">
                  <c:v>1.171</c:v>
                </c:pt>
                <c:pt idx="191">
                  <c:v>1.1718999999999999</c:v>
                </c:pt>
                <c:pt idx="192">
                  <c:v>1.1728000000000001</c:v>
                </c:pt>
                <c:pt idx="193">
                  <c:v>1.1737</c:v>
                </c:pt>
                <c:pt idx="194">
                  <c:v>1.1745999999999999</c:v>
                </c:pt>
                <c:pt idx="195">
                  <c:v>1.1755</c:v>
                </c:pt>
                <c:pt idx="196">
                  <c:v>1.1763999999999999</c:v>
                </c:pt>
                <c:pt idx="197">
                  <c:v>1.1773</c:v>
                </c:pt>
                <c:pt idx="198">
                  <c:v>1.1781999999999999</c:v>
                </c:pt>
                <c:pt idx="199">
                  <c:v>1.1791</c:v>
                </c:pt>
                <c:pt idx="200">
                  <c:v>1.18</c:v>
                </c:pt>
                <c:pt idx="201">
                  <c:v>1.1809000000000001</c:v>
                </c:pt>
                <c:pt idx="202">
                  <c:v>1.1818</c:v>
                </c:pt>
                <c:pt idx="203">
                  <c:v>1.1826999999999999</c:v>
                </c:pt>
                <c:pt idx="204">
                  <c:v>1.1836</c:v>
                </c:pt>
                <c:pt idx="205">
                  <c:v>1.1844999999999999</c:v>
                </c:pt>
                <c:pt idx="206">
                  <c:v>1.1854</c:v>
                </c:pt>
                <c:pt idx="207">
                  <c:v>1.1862999999999999</c:v>
                </c:pt>
                <c:pt idx="208">
                  <c:v>1.1872</c:v>
                </c:pt>
                <c:pt idx="209">
                  <c:v>1.1880999999999999</c:v>
                </c:pt>
                <c:pt idx="210">
                  <c:v>1.1890000000000001</c:v>
                </c:pt>
                <c:pt idx="211">
                  <c:v>1.1899</c:v>
                </c:pt>
                <c:pt idx="212">
                  <c:v>1.1908000000000001</c:v>
                </c:pt>
                <c:pt idx="213">
                  <c:v>1.1917</c:v>
                </c:pt>
                <c:pt idx="214">
                  <c:v>1.1925999999999999</c:v>
                </c:pt>
                <c:pt idx="215">
                  <c:v>1.1935</c:v>
                </c:pt>
                <c:pt idx="216">
                  <c:v>1.1943999999999999</c:v>
                </c:pt>
                <c:pt idx="217">
                  <c:v>1.1953</c:v>
                </c:pt>
                <c:pt idx="218">
                  <c:v>1.1961999999999999</c:v>
                </c:pt>
                <c:pt idx="219">
                  <c:v>1.1971000000000001</c:v>
                </c:pt>
                <c:pt idx="220">
                  <c:v>1.198</c:v>
                </c:pt>
                <c:pt idx="221">
                  <c:v>1.1989000000000001</c:v>
                </c:pt>
                <c:pt idx="222">
                  <c:v>1.1998</c:v>
                </c:pt>
                <c:pt idx="223">
                  <c:v>1.2006999999999999</c:v>
                </c:pt>
                <c:pt idx="224">
                  <c:v>1.2016</c:v>
                </c:pt>
                <c:pt idx="225">
                  <c:v>1.2024999999999999</c:v>
                </c:pt>
                <c:pt idx="226">
                  <c:v>1.2034</c:v>
                </c:pt>
                <c:pt idx="227">
                  <c:v>1.2042999999999999</c:v>
                </c:pt>
                <c:pt idx="228">
                  <c:v>1.2052</c:v>
                </c:pt>
                <c:pt idx="229">
                  <c:v>1.2060999999999999</c:v>
                </c:pt>
                <c:pt idx="230">
                  <c:v>1.2070000000000001</c:v>
                </c:pt>
                <c:pt idx="231">
                  <c:v>1.2079</c:v>
                </c:pt>
                <c:pt idx="232">
                  <c:v>1.2087999999999999</c:v>
                </c:pt>
                <c:pt idx="233">
                  <c:v>1.2097</c:v>
                </c:pt>
                <c:pt idx="234">
                  <c:v>1.2105999999999999</c:v>
                </c:pt>
                <c:pt idx="235">
                  <c:v>1.2115</c:v>
                </c:pt>
                <c:pt idx="236">
                  <c:v>1.2123999999999999</c:v>
                </c:pt>
                <c:pt idx="237">
                  <c:v>1.2133</c:v>
                </c:pt>
                <c:pt idx="238">
                  <c:v>1.2141999999999999</c:v>
                </c:pt>
                <c:pt idx="239">
                  <c:v>1.2151000000000001</c:v>
                </c:pt>
                <c:pt idx="240">
                  <c:v>1.216</c:v>
                </c:pt>
                <c:pt idx="241">
                  <c:v>1.2168999999999999</c:v>
                </c:pt>
                <c:pt idx="242">
                  <c:v>1.2178</c:v>
                </c:pt>
                <c:pt idx="243">
                  <c:v>1.2186999999999999</c:v>
                </c:pt>
                <c:pt idx="244">
                  <c:v>1.2196</c:v>
                </c:pt>
                <c:pt idx="245">
                  <c:v>1.2204999999999999</c:v>
                </c:pt>
                <c:pt idx="246">
                  <c:v>1.2214</c:v>
                </c:pt>
                <c:pt idx="247">
                  <c:v>1.2222999999999999</c:v>
                </c:pt>
                <c:pt idx="248">
                  <c:v>1.2232000000000001</c:v>
                </c:pt>
                <c:pt idx="249">
                  <c:v>1.2241</c:v>
                </c:pt>
                <c:pt idx="250">
                  <c:v>1.2249999999999999</c:v>
                </c:pt>
                <c:pt idx="251">
                  <c:v>1.2259</c:v>
                </c:pt>
                <c:pt idx="252">
                  <c:v>1.2267999999999999</c:v>
                </c:pt>
                <c:pt idx="253">
                  <c:v>1.2277</c:v>
                </c:pt>
                <c:pt idx="254">
                  <c:v>1.2285999999999999</c:v>
                </c:pt>
                <c:pt idx="255">
                  <c:v>1.2295</c:v>
                </c:pt>
                <c:pt idx="256">
                  <c:v>1.2303999999999999</c:v>
                </c:pt>
                <c:pt idx="257">
                  <c:v>1.2313000000000001</c:v>
                </c:pt>
                <c:pt idx="258">
                  <c:v>1.2322</c:v>
                </c:pt>
                <c:pt idx="259">
                  <c:v>1.2330999999999999</c:v>
                </c:pt>
                <c:pt idx="260">
                  <c:v>1.234</c:v>
                </c:pt>
                <c:pt idx="261">
                  <c:v>1.2348999999999999</c:v>
                </c:pt>
                <c:pt idx="262">
                  <c:v>1.2358</c:v>
                </c:pt>
                <c:pt idx="263">
                  <c:v>1.2366999999999999</c:v>
                </c:pt>
                <c:pt idx="264">
                  <c:v>1.2376</c:v>
                </c:pt>
                <c:pt idx="265">
                  <c:v>1.2384999999999999</c:v>
                </c:pt>
                <c:pt idx="266">
                  <c:v>1.2394000000000001</c:v>
                </c:pt>
                <c:pt idx="267">
                  <c:v>1.2403</c:v>
                </c:pt>
                <c:pt idx="268">
                  <c:v>1.2411999999999999</c:v>
                </c:pt>
                <c:pt idx="269">
                  <c:v>1.2421</c:v>
                </c:pt>
                <c:pt idx="270">
                  <c:v>1.2429999999999999</c:v>
                </c:pt>
                <c:pt idx="271">
                  <c:v>1.2439</c:v>
                </c:pt>
                <c:pt idx="272">
                  <c:v>1.2447999999999999</c:v>
                </c:pt>
                <c:pt idx="273">
                  <c:v>1.2457</c:v>
                </c:pt>
                <c:pt idx="274">
                  <c:v>1.2465999999999999</c:v>
                </c:pt>
                <c:pt idx="275">
                  <c:v>1.2475000000000001</c:v>
                </c:pt>
                <c:pt idx="276">
                  <c:v>1.2484</c:v>
                </c:pt>
                <c:pt idx="277">
                  <c:v>1.2492999999999999</c:v>
                </c:pt>
                <c:pt idx="278">
                  <c:v>1.2502</c:v>
                </c:pt>
                <c:pt idx="279">
                  <c:v>1.2510999999999999</c:v>
                </c:pt>
                <c:pt idx="280">
                  <c:v>1.252</c:v>
                </c:pt>
                <c:pt idx="281">
                  <c:v>1.2528999999999999</c:v>
                </c:pt>
                <c:pt idx="282">
                  <c:v>1.2538</c:v>
                </c:pt>
                <c:pt idx="283">
                  <c:v>1.2546999999999999</c:v>
                </c:pt>
                <c:pt idx="284">
                  <c:v>1.2556</c:v>
                </c:pt>
                <c:pt idx="285">
                  <c:v>1.2565</c:v>
                </c:pt>
                <c:pt idx="286">
                  <c:v>1.2573999999999999</c:v>
                </c:pt>
                <c:pt idx="287">
                  <c:v>1.2583</c:v>
                </c:pt>
                <c:pt idx="288">
                  <c:v>1.2591999999999999</c:v>
                </c:pt>
                <c:pt idx="289">
                  <c:v>1.2601</c:v>
                </c:pt>
                <c:pt idx="290">
                  <c:v>1.2609999999999999</c:v>
                </c:pt>
                <c:pt idx="291">
                  <c:v>1.2619</c:v>
                </c:pt>
                <c:pt idx="292">
                  <c:v>1.2627999999999999</c:v>
                </c:pt>
                <c:pt idx="293">
                  <c:v>1.2637</c:v>
                </c:pt>
                <c:pt idx="294">
                  <c:v>1.2645999999999999</c:v>
                </c:pt>
                <c:pt idx="295">
                  <c:v>1.2655000000000001</c:v>
                </c:pt>
                <c:pt idx="296">
                  <c:v>1.2664</c:v>
                </c:pt>
                <c:pt idx="297">
                  <c:v>1.2672999999999999</c:v>
                </c:pt>
                <c:pt idx="298">
                  <c:v>1.2682</c:v>
                </c:pt>
                <c:pt idx="299">
                  <c:v>1.2690999999999999</c:v>
                </c:pt>
                <c:pt idx="300">
                  <c:v>1.27</c:v>
                </c:pt>
                <c:pt idx="301">
                  <c:v>1.2708999999999999</c:v>
                </c:pt>
                <c:pt idx="302">
                  <c:v>1.2718</c:v>
                </c:pt>
                <c:pt idx="303">
                  <c:v>1.2726999999999999</c:v>
                </c:pt>
                <c:pt idx="304">
                  <c:v>1.2736000000000001</c:v>
                </c:pt>
                <c:pt idx="305">
                  <c:v>1.2745</c:v>
                </c:pt>
                <c:pt idx="306">
                  <c:v>1.2753999999999999</c:v>
                </c:pt>
                <c:pt idx="307">
                  <c:v>1.2763</c:v>
                </c:pt>
                <c:pt idx="308">
                  <c:v>1.2771999999999999</c:v>
                </c:pt>
                <c:pt idx="309">
                  <c:v>1.2781</c:v>
                </c:pt>
                <c:pt idx="310">
                  <c:v>1.2789999999999999</c:v>
                </c:pt>
                <c:pt idx="311">
                  <c:v>1.2799</c:v>
                </c:pt>
                <c:pt idx="312">
                  <c:v>1.2807999999999999</c:v>
                </c:pt>
                <c:pt idx="313">
                  <c:v>1.2817000000000001</c:v>
                </c:pt>
                <c:pt idx="314">
                  <c:v>1.2826</c:v>
                </c:pt>
                <c:pt idx="315">
                  <c:v>1.2834999999999999</c:v>
                </c:pt>
                <c:pt idx="316">
                  <c:v>1.2844</c:v>
                </c:pt>
                <c:pt idx="317">
                  <c:v>1.2852999999999999</c:v>
                </c:pt>
                <c:pt idx="318">
                  <c:v>1.2862</c:v>
                </c:pt>
                <c:pt idx="319">
                  <c:v>1.2870999999999999</c:v>
                </c:pt>
                <c:pt idx="320">
                  <c:v>1.288</c:v>
                </c:pt>
                <c:pt idx="321">
                  <c:v>1.2888999999999999</c:v>
                </c:pt>
                <c:pt idx="322">
                  <c:v>1.2898000000000001</c:v>
                </c:pt>
                <c:pt idx="323">
                  <c:v>1.2907</c:v>
                </c:pt>
                <c:pt idx="324">
                  <c:v>1.2915999999999999</c:v>
                </c:pt>
                <c:pt idx="325">
                  <c:v>1.2925</c:v>
                </c:pt>
                <c:pt idx="326">
                  <c:v>1.2933999999999999</c:v>
                </c:pt>
                <c:pt idx="327">
                  <c:v>1.2943</c:v>
                </c:pt>
                <c:pt idx="328">
                  <c:v>1.2951999999999999</c:v>
                </c:pt>
                <c:pt idx="329">
                  <c:v>1.2961</c:v>
                </c:pt>
                <c:pt idx="330">
                  <c:v>1.2969999999999999</c:v>
                </c:pt>
                <c:pt idx="331">
                  <c:v>1.2979000000000001</c:v>
                </c:pt>
                <c:pt idx="332">
                  <c:v>1.2988</c:v>
                </c:pt>
                <c:pt idx="333">
                  <c:v>1.2996999999999999</c:v>
                </c:pt>
                <c:pt idx="334">
                  <c:v>1.3006</c:v>
                </c:pt>
                <c:pt idx="335">
                  <c:v>1.3014999999999999</c:v>
                </c:pt>
                <c:pt idx="336">
                  <c:v>1.3024</c:v>
                </c:pt>
                <c:pt idx="337">
                  <c:v>1.3032999999999999</c:v>
                </c:pt>
                <c:pt idx="338">
                  <c:v>1.3042</c:v>
                </c:pt>
                <c:pt idx="339">
                  <c:v>1.3050999999999999</c:v>
                </c:pt>
                <c:pt idx="340">
                  <c:v>1.306</c:v>
                </c:pt>
                <c:pt idx="341">
                  <c:v>1.3069</c:v>
                </c:pt>
                <c:pt idx="342">
                  <c:v>1.3077999999999999</c:v>
                </c:pt>
                <c:pt idx="343">
                  <c:v>1.3087</c:v>
                </c:pt>
                <c:pt idx="344">
                  <c:v>1.3095999999999999</c:v>
                </c:pt>
                <c:pt idx="345">
                  <c:v>1.3105</c:v>
                </c:pt>
                <c:pt idx="346">
                  <c:v>1.3113999999999999</c:v>
                </c:pt>
                <c:pt idx="347">
                  <c:v>1.3123</c:v>
                </c:pt>
                <c:pt idx="348">
                  <c:v>1.3131999999999999</c:v>
                </c:pt>
                <c:pt idx="349">
                  <c:v>1.3141</c:v>
                </c:pt>
                <c:pt idx="350">
                  <c:v>1.3149999999999999</c:v>
                </c:pt>
                <c:pt idx="351">
                  <c:v>1.3158999999999998</c:v>
                </c:pt>
                <c:pt idx="352">
                  <c:v>1.3168</c:v>
                </c:pt>
                <c:pt idx="353">
                  <c:v>1.3176999999999999</c:v>
                </c:pt>
                <c:pt idx="354">
                  <c:v>1.3186</c:v>
                </c:pt>
                <c:pt idx="355">
                  <c:v>1.3194999999999999</c:v>
                </c:pt>
                <c:pt idx="356">
                  <c:v>1.3204</c:v>
                </c:pt>
                <c:pt idx="357">
                  <c:v>1.3212999999999999</c:v>
                </c:pt>
                <c:pt idx="358">
                  <c:v>1.3222</c:v>
                </c:pt>
                <c:pt idx="359">
                  <c:v>1.3230999999999999</c:v>
                </c:pt>
                <c:pt idx="360">
                  <c:v>1.3239999999999998</c:v>
                </c:pt>
                <c:pt idx="361">
                  <c:v>1.3249</c:v>
                </c:pt>
                <c:pt idx="362">
                  <c:v>1.3257999999999999</c:v>
                </c:pt>
                <c:pt idx="363">
                  <c:v>1.3267</c:v>
                </c:pt>
                <c:pt idx="364">
                  <c:v>1.3275999999999999</c:v>
                </c:pt>
                <c:pt idx="365">
                  <c:v>1.3285</c:v>
                </c:pt>
                <c:pt idx="366">
                  <c:v>1.3293999999999999</c:v>
                </c:pt>
                <c:pt idx="367">
                  <c:v>1.3303</c:v>
                </c:pt>
                <c:pt idx="368">
                  <c:v>1.3311999999999999</c:v>
                </c:pt>
                <c:pt idx="369">
                  <c:v>1.3321000000000001</c:v>
                </c:pt>
                <c:pt idx="370">
                  <c:v>1.333</c:v>
                </c:pt>
                <c:pt idx="371">
                  <c:v>1.3338999999999999</c:v>
                </c:pt>
                <c:pt idx="372">
                  <c:v>1.3348</c:v>
                </c:pt>
                <c:pt idx="373">
                  <c:v>1.3356999999999999</c:v>
                </c:pt>
                <c:pt idx="374">
                  <c:v>1.3366</c:v>
                </c:pt>
                <c:pt idx="375">
                  <c:v>1.3374999999999999</c:v>
                </c:pt>
                <c:pt idx="376">
                  <c:v>1.3384</c:v>
                </c:pt>
                <c:pt idx="377">
                  <c:v>1.3392999999999999</c:v>
                </c:pt>
                <c:pt idx="378">
                  <c:v>1.3402000000000001</c:v>
                </c:pt>
                <c:pt idx="379">
                  <c:v>1.3411</c:v>
                </c:pt>
                <c:pt idx="380">
                  <c:v>1.3419999999999999</c:v>
                </c:pt>
                <c:pt idx="381">
                  <c:v>1.3429</c:v>
                </c:pt>
                <c:pt idx="382">
                  <c:v>1.3437999999999999</c:v>
                </c:pt>
                <c:pt idx="383">
                  <c:v>1.3447</c:v>
                </c:pt>
                <c:pt idx="384">
                  <c:v>1.3455999999999999</c:v>
                </c:pt>
                <c:pt idx="385">
                  <c:v>1.3465</c:v>
                </c:pt>
                <c:pt idx="386">
                  <c:v>1.3473999999999999</c:v>
                </c:pt>
                <c:pt idx="387">
                  <c:v>1.3483000000000001</c:v>
                </c:pt>
                <c:pt idx="388">
                  <c:v>1.3492</c:v>
                </c:pt>
                <c:pt idx="389">
                  <c:v>1.3500999999999999</c:v>
                </c:pt>
                <c:pt idx="390">
                  <c:v>1.351</c:v>
                </c:pt>
                <c:pt idx="391">
                  <c:v>1.3518999999999999</c:v>
                </c:pt>
                <c:pt idx="392">
                  <c:v>1.3528</c:v>
                </c:pt>
                <c:pt idx="393">
                  <c:v>1.3536999999999999</c:v>
                </c:pt>
                <c:pt idx="394">
                  <c:v>1.3546</c:v>
                </c:pt>
                <c:pt idx="395">
                  <c:v>1.3554999999999999</c:v>
                </c:pt>
                <c:pt idx="396">
                  <c:v>1.3564000000000001</c:v>
                </c:pt>
                <c:pt idx="397">
                  <c:v>1.3573</c:v>
                </c:pt>
                <c:pt idx="398">
                  <c:v>1.3581999999999999</c:v>
                </c:pt>
                <c:pt idx="399">
                  <c:v>1.3591</c:v>
                </c:pt>
                <c:pt idx="400">
                  <c:v>1.3599999999999999</c:v>
                </c:pt>
                <c:pt idx="401">
                  <c:v>1.3609</c:v>
                </c:pt>
                <c:pt idx="402">
                  <c:v>1.3617999999999999</c:v>
                </c:pt>
                <c:pt idx="403">
                  <c:v>1.3627</c:v>
                </c:pt>
                <c:pt idx="404">
                  <c:v>1.3635999999999999</c:v>
                </c:pt>
                <c:pt idx="405">
                  <c:v>1.3645</c:v>
                </c:pt>
                <c:pt idx="406">
                  <c:v>1.3653999999999999</c:v>
                </c:pt>
                <c:pt idx="407">
                  <c:v>1.3662999999999998</c:v>
                </c:pt>
                <c:pt idx="408">
                  <c:v>1.3672</c:v>
                </c:pt>
                <c:pt idx="409">
                  <c:v>1.3680999999999999</c:v>
                </c:pt>
                <c:pt idx="410">
                  <c:v>1.369</c:v>
                </c:pt>
                <c:pt idx="411">
                  <c:v>1.3698999999999999</c:v>
                </c:pt>
                <c:pt idx="412">
                  <c:v>1.3708</c:v>
                </c:pt>
                <c:pt idx="413">
                  <c:v>1.3716999999999999</c:v>
                </c:pt>
                <c:pt idx="414">
                  <c:v>1.3726</c:v>
                </c:pt>
                <c:pt idx="415">
                  <c:v>1.3734999999999999</c:v>
                </c:pt>
                <c:pt idx="416">
                  <c:v>1.3743999999999998</c:v>
                </c:pt>
                <c:pt idx="417">
                  <c:v>1.3753</c:v>
                </c:pt>
                <c:pt idx="418">
                  <c:v>1.3761999999999999</c:v>
                </c:pt>
                <c:pt idx="419">
                  <c:v>1.3771</c:v>
                </c:pt>
                <c:pt idx="420">
                  <c:v>1.3779999999999999</c:v>
                </c:pt>
                <c:pt idx="421">
                  <c:v>1.3789</c:v>
                </c:pt>
                <c:pt idx="422">
                  <c:v>1.3797999999999999</c:v>
                </c:pt>
                <c:pt idx="423">
                  <c:v>1.3807</c:v>
                </c:pt>
                <c:pt idx="424">
                  <c:v>1.3815999999999999</c:v>
                </c:pt>
                <c:pt idx="425">
                  <c:v>1.3824999999999998</c:v>
                </c:pt>
                <c:pt idx="426">
                  <c:v>1.3834</c:v>
                </c:pt>
                <c:pt idx="427">
                  <c:v>1.3842999999999999</c:v>
                </c:pt>
                <c:pt idx="428">
                  <c:v>1.3852</c:v>
                </c:pt>
                <c:pt idx="429">
                  <c:v>1.3860999999999999</c:v>
                </c:pt>
                <c:pt idx="430">
                  <c:v>1.387</c:v>
                </c:pt>
                <c:pt idx="431">
                  <c:v>1.3878999999999999</c:v>
                </c:pt>
                <c:pt idx="432">
                  <c:v>1.3888</c:v>
                </c:pt>
                <c:pt idx="433">
                  <c:v>1.3896999999999999</c:v>
                </c:pt>
                <c:pt idx="434">
                  <c:v>1.3905999999999998</c:v>
                </c:pt>
                <c:pt idx="435">
                  <c:v>1.3915</c:v>
                </c:pt>
                <c:pt idx="436">
                  <c:v>1.3923999999999999</c:v>
                </c:pt>
                <c:pt idx="437">
                  <c:v>1.3933</c:v>
                </c:pt>
                <c:pt idx="438">
                  <c:v>1.3941999999999999</c:v>
                </c:pt>
                <c:pt idx="439">
                  <c:v>1.3951</c:v>
                </c:pt>
                <c:pt idx="440">
                  <c:v>1.3959999999999999</c:v>
                </c:pt>
                <c:pt idx="441">
                  <c:v>1.3969</c:v>
                </c:pt>
                <c:pt idx="442">
                  <c:v>1.3977999999999999</c:v>
                </c:pt>
                <c:pt idx="443">
                  <c:v>1.3986999999999998</c:v>
                </c:pt>
                <c:pt idx="444">
                  <c:v>1.3996</c:v>
                </c:pt>
                <c:pt idx="445">
                  <c:v>1.4004999999999999</c:v>
                </c:pt>
                <c:pt idx="446">
                  <c:v>1.4014</c:v>
                </c:pt>
                <c:pt idx="447">
                  <c:v>1.4022999999999999</c:v>
                </c:pt>
                <c:pt idx="448">
                  <c:v>1.4032</c:v>
                </c:pt>
                <c:pt idx="449">
                  <c:v>1.4040999999999999</c:v>
                </c:pt>
                <c:pt idx="450">
                  <c:v>1.405</c:v>
                </c:pt>
                <c:pt idx="451">
                  <c:v>1.4058999999999999</c:v>
                </c:pt>
                <c:pt idx="452">
                  <c:v>1.4068000000000001</c:v>
                </c:pt>
                <c:pt idx="453">
                  <c:v>1.4077</c:v>
                </c:pt>
                <c:pt idx="454">
                  <c:v>1.4085999999999999</c:v>
                </c:pt>
                <c:pt idx="455">
                  <c:v>1.4095</c:v>
                </c:pt>
                <c:pt idx="456">
                  <c:v>1.4103999999999999</c:v>
                </c:pt>
                <c:pt idx="457">
                  <c:v>1.4113</c:v>
                </c:pt>
                <c:pt idx="458">
                  <c:v>1.4121999999999999</c:v>
                </c:pt>
                <c:pt idx="459">
                  <c:v>1.4131</c:v>
                </c:pt>
                <c:pt idx="460">
                  <c:v>1.4139999999999999</c:v>
                </c:pt>
                <c:pt idx="461">
                  <c:v>1.4149</c:v>
                </c:pt>
                <c:pt idx="462">
                  <c:v>1.4157999999999999</c:v>
                </c:pt>
                <c:pt idx="463">
                  <c:v>1.4166999999999998</c:v>
                </c:pt>
                <c:pt idx="464">
                  <c:v>1.4176</c:v>
                </c:pt>
                <c:pt idx="465">
                  <c:v>1.4184999999999999</c:v>
                </c:pt>
                <c:pt idx="466">
                  <c:v>1.4194</c:v>
                </c:pt>
                <c:pt idx="467">
                  <c:v>1.4202999999999999</c:v>
                </c:pt>
                <c:pt idx="468">
                  <c:v>1.4212</c:v>
                </c:pt>
                <c:pt idx="469">
                  <c:v>1.4220999999999999</c:v>
                </c:pt>
                <c:pt idx="470">
                  <c:v>1.423</c:v>
                </c:pt>
                <c:pt idx="471">
                  <c:v>1.4238999999999999</c:v>
                </c:pt>
                <c:pt idx="472">
                  <c:v>1.4247999999999998</c:v>
                </c:pt>
                <c:pt idx="473">
                  <c:v>1.4257</c:v>
                </c:pt>
                <c:pt idx="474">
                  <c:v>1.4265999999999999</c:v>
                </c:pt>
                <c:pt idx="475">
                  <c:v>1.4275</c:v>
                </c:pt>
                <c:pt idx="476">
                  <c:v>1.4283999999999999</c:v>
                </c:pt>
                <c:pt idx="477">
                  <c:v>1.4293</c:v>
                </c:pt>
                <c:pt idx="478">
                  <c:v>1.4301999999999999</c:v>
                </c:pt>
                <c:pt idx="479">
                  <c:v>1.4311</c:v>
                </c:pt>
                <c:pt idx="480">
                  <c:v>1.4319999999999999</c:v>
                </c:pt>
                <c:pt idx="481">
                  <c:v>1.4328999999999998</c:v>
                </c:pt>
                <c:pt idx="482">
                  <c:v>1.4338</c:v>
                </c:pt>
                <c:pt idx="483">
                  <c:v>1.4346999999999999</c:v>
                </c:pt>
                <c:pt idx="484">
                  <c:v>1.4356</c:v>
                </c:pt>
                <c:pt idx="485">
                  <c:v>1.4364999999999999</c:v>
                </c:pt>
                <c:pt idx="486">
                  <c:v>1.4374</c:v>
                </c:pt>
                <c:pt idx="487">
                  <c:v>1.4382999999999999</c:v>
                </c:pt>
                <c:pt idx="488">
                  <c:v>1.4392</c:v>
                </c:pt>
                <c:pt idx="489">
                  <c:v>1.4400999999999999</c:v>
                </c:pt>
                <c:pt idx="490">
                  <c:v>1.4409999999999998</c:v>
                </c:pt>
                <c:pt idx="491">
                  <c:v>1.4419</c:v>
                </c:pt>
                <c:pt idx="492">
                  <c:v>1.4427999999999999</c:v>
                </c:pt>
                <c:pt idx="493">
                  <c:v>1.4437</c:v>
                </c:pt>
                <c:pt idx="494">
                  <c:v>1.4445999999999999</c:v>
                </c:pt>
                <c:pt idx="495">
                  <c:v>1.4455</c:v>
                </c:pt>
                <c:pt idx="496">
                  <c:v>1.4463999999999999</c:v>
                </c:pt>
                <c:pt idx="497">
                  <c:v>1.4473</c:v>
                </c:pt>
                <c:pt idx="498">
                  <c:v>1.4481999999999999</c:v>
                </c:pt>
                <c:pt idx="499">
                  <c:v>1.4490999999999998</c:v>
                </c:pt>
                <c:pt idx="500">
                  <c:v>1.45</c:v>
                </c:pt>
                <c:pt idx="501">
                  <c:v>1.4508999999999999</c:v>
                </c:pt>
                <c:pt idx="502">
                  <c:v>1.4518</c:v>
                </c:pt>
                <c:pt idx="503">
                  <c:v>1.4526999999999999</c:v>
                </c:pt>
                <c:pt idx="504">
                  <c:v>1.4536</c:v>
                </c:pt>
                <c:pt idx="505">
                  <c:v>1.4544999999999999</c:v>
                </c:pt>
                <c:pt idx="506">
                  <c:v>1.4554</c:v>
                </c:pt>
                <c:pt idx="507">
                  <c:v>1.4562999999999999</c:v>
                </c:pt>
                <c:pt idx="508">
                  <c:v>1.4571999999999998</c:v>
                </c:pt>
                <c:pt idx="509">
                  <c:v>1.4581</c:v>
                </c:pt>
                <c:pt idx="510">
                  <c:v>1.4589999999999999</c:v>
                </c:pt>
                <c:pt idx="511">
                  <c:v>1.4599</c:v>
                </c:pt>
                <c:pt idx="512">
                  <c:v>1.4607999999999999</c:v>
                </c:pt>
                <c:pt idx="513">
                  <c:v>1.4617</c:v>
                </c:pt>
                <c:pt idx="514">
                  <c:v>1.4625999999999999</c:v>
                </c:pt>
                <c:pt idx="515">
                  <c:v>1.4635</c:v>
                </c:pt>
                <c:pt idx="516">
                  <c:v>1.4643999999999999</c:v>
                </c:pt>
                <c:pt idx="517">
                  <c:v>1.4652999999999998</c:v>
                </c:pt>
                <c:pt idx="518">
                  <c:v>1.4661999999999999</c:v>
                </c:pt>
                <c:pt idx="519">
                  <c:v>1.4670999999999998</c:v>
                </c:pt>
                <c:pt idx="520">
                  <c:v>1.468</c:v>
                </c:pt>
                <c:pt idx="521">
                  <c:v>1.4688999999999999</c:v>
                </c:pt>
                <c:pt idx="522">
                  <c:v>1.4698</c:v>
                </c:pt>
                <c:pt idx="523">
                  <c:v>1.4706999999999999</c:v>
                </c:pt>
                <c:pt idx="524">
                  <c:v>1.4716</c:v>
                </c:pt>
                <c:pt idx="525">
                  <c:v>1.4724999999999999</c:v>
                </c:pt>
                <c:pt idx="526">
                  <c:v>1.4733999999999998</c:v>
                </c:pt>
                <c:pt idx="527">
                  <c:v>1.4742999999999999</c:v>
                </c:pt>
                <c:pt idx="528">
                  <c:v>1.4751999999999998</c:v>
                </c:pt>
                <c:pt idx="529">
                  <c:v>1.4761</c:v>
                </c:pt>
                <c:pt idx="530">
                  <c:v>1.4769999999999999</c:v>
                </c:pt>
                <c:pt idx="531">
                  <c:v>1.4779</c:v>
                </c:pt>
                <c:pt idx="532">
                  <c:v>1.4787999999999999</c:v>
                </c:pt>
                <c:pt idx="533">
                  <c:v>1.4797</c:v>
                </c:pt>
                <c:pt idx="534">
                  <c:v>1.4805999999999999</c:v>
                </c:pt>
                <c:pt idx="535">
                  <c:v>1.4815</c:v>
                </c:pt>
                <c:pt idx="536">
                  <c:v>1.4823999999999999</c:v>
                </c:pt>
                <c:pt idx="537">
                  <c:v>1.4832999999999998</c:v>
                </c:pt>
                <c:pt idx="538">
                  <c:v>1.4842</c:v>
                </c:pt>
                <c:pt idx="539">
                  <c:v>1.4850999999999999</c:v>
                </c:pt>
                <c:pt idx="540">
                  <c:v>1.486</c:v>
                </c:pt>
                <c:pt idx="541">
                  <c:v>1.4868999999999999</c:v>
                </c:pt>
                <c:pt idx="542">
                  <c:v>1.4878</c:v>
                </c:pt>
                <c:pt idx="543">
                  <c:v>1.4886999999999999</c:v>
                </c:pt>
                <c:pt idx="544">
                  <c:v>1.4896</c:v>
                </c:pt>
                <c:pt idx="545">
                  <c:v>1.4904999999999999</c:v>
                </c:pt>
                <c:pt idx="546">
                  <c:v>1.4913999999999998</c:v>
                </c:pt>
                <c:pt idx="547">
                  <c:v>1.4923</c:v>
                </c:pt>
                <c:pt idx="548">
                  <c:v>1.4931999999999999</c:v>
                </c:pt>
                <c:pt idx="549">
                  <c:v>1.4941</c:v>
                </c:pt>
                <c:pt idx="550">
                  <c:v>1.4949999999999999</c:v>
                </c:pt>
                <c:pt idx="551">
                  <c:v>1.4959</c:v>
                </c:pt>
                <c:pt idx="552">
                  <c:v>1.4967999999999999</c:v>
                </c:pt>
                <c:pt idx="553">
                  <c:v>1.4977</c:v>
                </c:pt>
                <c:pt idx="554">
                  <c:v>1.4985999999999999</c:v>
                </c:pt>
                <c:pt idx="555">
                  <c:v>1.4994999999999998</c:v>
                </c:pt>
                <c:pt idx="556">
                  <c:v>1.5004</c:v>
                </c:pt>
                <c:pt idx="557">
                  <c:v>1.5012999999999999</c:v>
                </c:pt>
                <c:pt idx="558">
                  <c:v>1.5022</c:v>
                </c:pt>
                <c:pt idx="559">
                  <c:v>1.5030999999999999</c:v>
                </c:pt>
                <c:pt idx="560">
                  <c:v>1.504</c:v>
                </c:pt>
                <c:pt idx="561">
                  <c:v>1.5048999999999999</c:v>
                </c:pt>
                <c:pt idx="562">
                  <c:v>1.5058</c:v>
                </c:pt>
                <c:pt idx="563">
                  <c:v>1.5066999999999999</c:v>
                </c:pt>
                <c:pt idx="564">
                  <c:v>1.5075999999999998</c:v>
                </c:pt>
                <c:pt idx="565">
                  <c:v>1.5085</c:v>
                </c:pt>
                <c:pt idx="566">
                  <c:v>1.5093999999999999</c:v>
                </c:pt>
                <c:pt idx="567">
                  <c:v>1.5103</c:v>
                </c:pt>
                <c:pt idx="568">
                  <c:v>1.5111999999999999</c:v>
                </c:pt>
                <c:pt idx="569">
                  <c:v>1.5121</c:v>
                </c:pt>
                <c:pt idx="570">
                  <c:v>1.5129999999999999</c:v>
                </c:pt>
                <c:pt idx="571">
                  <c:v>1.5139</c:v>
                </c:pt>
                <c:pt idx="572">
                  <c:v>1.5147999999999999</c:v>
                </c:pt>
                <c:pt idx="573">
                  <c:v>1.5156999999999998</c:v>
                </c:pt>
                <c:pt idx="574">
                  <c:v>1.5165999999999999</c:v>
                </c:pt>
                <c:pt idx="575">
                  <c:v>1.5174999999999998</c:v>
                </c:pt>
                <c:pt idx="576">
                  <c:v>1.5184</c:v>
                </c:pt>
                <c:pt idx="577">
                  <c:v>1.5192999999999999</c:v>
                </c:pt>
                <c:pt idx="578">
                  <c:v>1.5202</c:v>
                </c:pt>
                <c:pt idx="579">
                  <c:v>1.5210999999999999</c:v>
                </c:pt>
                <c:pt idx="580">
                  <c:v>1.522</c:v>
                </c:pt>
                <c:pt idx="581">
                  <c:v>1.5228999999999999</c:v>
                </c:pt>
                <c:pt idx="582">
                  <c:v>1.5237999999999998</c:v>
                </c:pt>
                <c:pt idx="583">
                  <c:v>1.5246999999999999</c:v>
                </c:pt>
                <c:pt idx="584">
                  <c:v>1.5255999999999998</c:v>
                </c:pt>
                <c:pt idx="585">
                  <c:v>1.5265</c:v>
                </c:pt>
                <c:pt idx="586">
                  <c:v>1.5273999999999999</c:v>
                </c:pt>
                <c:pt idx="587">
                  <c:v>1.5283</c:v>
                </c:pt>
                <c:pt idx="588">
                  <c:v>1.5291999999999999</c:v>
                </c:pt>
                <c:pt idx="589">
                  <c:v>1.5301</c:v>
                </c:pt>
                <c:pt idx="590">
                  <c:v>1.5309999999999999</c:v>
                </c:pt>
                <c:pt idx="591">
                  <c:v>1.5318999999999998</c:v>
                </c:pt>
                <c:pt idx="592">
                  <c:v>1.5327999999999999</c:v>
                </c:pt>
                <c:pt idx="593">
                  <c:v>1.5336999999999998</c:v>
                </c:pt>
                <c:pt idx="594">
                  <c:v>1.5346</c:v>
                </c:pt>
                <c:pt idx="595">
                  <c:v>1.5354999999999999</c:v>
                </c:pt>
                <c:pt idx="596">
                  <c:v>1.5364</c:v>
                </c:pt>
                <c:pt idx="597">
                  <c:v>1.5372999999999999</c:v>
                </c:pt>
                <c:pt idx="598">
                  <c:v>1.5382</c:v>
                </c:pt>
                <c:pt idx="599">
                  <c:v>1.5390999999999999</c:v>
                </c:pt>
                <c:pt idx="600">
                  <c:v>1.5399999999999998</c:v>
                </c:pt>
                <c:pt idx="601">
                  <c:v>1.5408999999999999</c:v>
                </c:pt>
                <c:pt idx="602">
                  <c:v>1.5417999999999998</c:v>
                </c:pt>
                <c:pt idx="603">
                  <c:v>1.5427</c:v>
                </c:pt>
                <c:pt idx="604">
                  <c:v>1.5435999999999999</c:v>
                </c:pt>
                <c:pt idx="605">
                  <c:v>1.5445</c:v>
                </c:pt>
                <c:pt idx="606">
                  <c:v>1.5453999999999999</c:v>
                </c:pt>
                <c:pt idx="607">
                  <c:v>1.5463</c:v>
                </c:pt>
                <c:pt idx="608">
                  <c:v>1.5471999999999999</c:v>
                </c:pt>
                <c:pt idx="609">
                  <c:v>1.5480999999999998</c:v>
                </c:pt>
                <c:pt idx="610">
                  <c:v>1.5489999999999999</c:v>
                </c:pt>
                <c:pt idx="611">
                  <c:v>1.5498999999999998</c:v>
                </c:pt>
                <c:pt idx="612">
                  <c:v>1.5508</c:v>
                </c:pt>
                <c:pt idx="613">
                  <c:v>1.5516999999999999</c:v>
                </c:pt>
                <c:pt idx="614">
                  <c:v>1.5526</c:v>
                </c:pt>
                <c:pt idx="615">
                  <c:v>1.5534999999999999</c:v>
                </c:pt>
                <c:pt idx="616">
                  <c:v>1.5544</c:v>
                </c:pt>
                <c:pt idx="617">
                  <c:v>1.5552999999999999</c:v>
                </c:pt>
                <c:pt idx="618">
                  <c:v>1.5562</c:v>
                </c:pt>
                <c:pt idx="619">
                  <c:v>1.5570999999999999</c:v>
                </c:pt>
                <c:pt idx="620">
                  <c:v>1.5579999999999998</c:v>
                </c:pt>
                <c:pt idx="621">
                  <c:v>1.5589</c:v>
                </c:pt>
                <c:pt idx="622">
                  <c:v>1.5597999999999999</c:v>
                </c:pt>
                <c:pt idx="623">
                  <c:v>1.5607</c:v>
                </c:pt>
                <c:pt idx="624">
                  <c:v>1.5615999999999999</c:v>
                </c:pt>
                <c:pt idx="625">
                  <c:v>1.5625</c:v>
                </c:pt>
                <c:pt idx="626">
                  <c:v>1.5633999999999999</c:v>
                </c:pt>
                <c:pt idx="627">
                  <c:v>1.5643</c:v>
                </c:pt>
                <c:pt idx="628">
                  <c:v>1.5651999999999999</c:v>
                </c:pt>
                <c:pt idx="629">
                  <c:v>1.5660999999999998</c:v>
                </c:pt>
                <c:pt idx="630">
                  <c:v>1.5669999999999999</c:v>
                </c:pt>
                <c:pt idx="631">
                  <c:v>1.5678999999999998</c:v>
                </c:pt>
                <c:pt idx="632">
                  <c:v>1.5688</c:v>
                </c:pt>
                <c:pt idx="633">
                  <c:v>1.5696999999999999</c:v>
                </c:pt>
                <c:pt idx="634">
                  <c:v>1.5706</c:v>
                </c:pt>
                <c:pt idx="635">
                  <c:v>1.5714999999999999</c:v>
                </c:pt>
                <c:pt idx="636">
                  <c:v>1.5724</c:v>
                </c:pt>
                <c:pt idx="637">
                  <c:v>1.5732999999999999</c:v>
                </c:pt>
                <c:pt idx="638">
                  <c:v>1.5741999999999998</c:v>
                </c:pt>
                <c:pt idx="639">
                  <c:v>1.5750999999999999</c:v>
                </c:pt>
                <c:pt idx="640">
                  <c:v>1.5759999999999998</c:v>
                </c:pt>
                <c:pt idx="641">
                  <c:v>1.5769</c:v>
                </c:pt>
                <c:pt idx="642">
                  <c:v>1.5777999999999999</c:v>
                </c:pt>
                <c:pt idx="643">
                  <c:v>1.5787</c:v>
                </c:pt>
                <c:pt idx="644">
                  <c:v>1.5795999999999999</c:v>
                </c:pt>
                <c:pt idx="645">
                  <c:v>1.5805</c:v>
                </c:pt>
                <c:pt idx="646">
                  <c:v>1.5813999999999999</c:v>
                </c:pt>
                <c:pt idx="647">
                  <c:v>1.5822999999999998</c:v>
                </c:pt>
                <c:pt idx="648">
                  <c:v>1.5831999999999999</c:v>
                </c:pt>
                <c:pt idx="649">
                  <c:v>1.5840999999999998</c:v>
                </c:pt>
                <c:pt idx="650">
                  <c:v>1.585</c:v>
                </c:pt>
                <c:pt idx="651">
                  <c:v>1.5858999999999999</c:v>
                </c:pt>
                <c:pt idx="652">
                  <c:v>1.5868</c:v>
                </c:pt>
                <c:pt idx="653">
                  <c:v>1.5876999999999999</c:v>
                </c:pt>
                <c:pt idx="654">
                  <c:v>1.5886</c:v>
                </c:pt>
                <c:pt idx="655">
                  <c:v>1.5894999999999999</c:v>
                </c:pt>
                <c:pt idx="656">
                  <c:v>1.5903999999999998</c:v>
                </c:pt>
                <c:pt idx="657">
                  <c:v>1.5912999999999999</c:v>
                </c:pt>
                <c:pt idx="658">
                  <c:v>1.5921999999999998</c:v>
                </c:pt>
                <c:pt idx="659">
                  <c:v>1.5931</c:v>
                </c:pt>
                <c:pt idx="660">
                  <c:v>1.5939999999999999</c:v>
                </c:pt>
                <c:pt idx="661">
                  <c:v>1.5949</c:v>
                </c:pt>
                <c:pt idx="662">
                  <c:v>1.5957999999999999</c:v>
                </c:pt>
                <c:pt idx="663">
                  <c:v>1.5967</c:v>
                </c:pt>
                <c:pt idx="664">
                  <c:v>1.5975999999999999</c:v>
                </c:pt>
                <c:pt idx="665">
                  <c:v>1.5984999999999998</c:v>
                </c:pt>
                <c:pt idx="666">
                  <c:v>1.5993999999999999</c:v>
                </c:pt>
                <c:pt idx="667">
                  <c:v>1.6002999999999998</c:v>
                </c:pt>
                <c:pt idx="668">
                  <c:v>1.6012</c:v>
                </c:pt>
                <c:pt idx="669">
                  <c:v>1.6020999999999999</c:v>
                </c:pt>
                <c:pt idx="670">
                  <c:v>1.603</c:v>
                </c:pt>
                <c:pt idx="671">
                  <c:v>1.6038999999999999</c:v>
                </c:pt>
                <c:pt idx="672">
                  <c:v>1.6048</c:v>
                </c:pt>
                <c:pt idx="673">
                  <c:v>1.6056999999999999</c:v>
                </c:pt>
                <c:pt idx="674">
                  <c:v>1.6065999999999998</c:v>
                </c:pt>
                <c:pt idx="675">
                  <c:v>1.6074999999999999</c:v>
                </c:pt>
                <c:pt idx="676">
                  <c:v>1.6083999999999998</c:v>
                </c:pt>
                <c:pt idx="677">
                  <c:v>1.6093</c:v>
                </c:pt>
                <c:pt idx="678">
                  <c:v>1.6101999999999999</c:v>
                </c:pt>
                <c:pt idx="679">
                  <c:v>1.6111</c:v>
                </c:pt>
                <c:pt idx="680">
                  <c:v>1.6119999999999999</c:v>
                </c:pt>
                <c:pt idx="681">
                  <c:v>1.6129</c:v>
                </c:pt>
                <c:pt idx="682">
                  <c:v>1.6137999999999999</c:v>
                </c:pt>
                <c:pt idx="683">
                  <c:v>1.6146999999999998</c:v>
                </c:pt>
                <c:pt idx="684">
                  <c:v>1.6155999999999999</c:v>
                </c:pt>
                <c:pt idx="685">
                  <c:v>1.6164999999999998</c:v>
                </c:pt>
                <c:pt idx="686">
                  <c:v>1.6173999999999999</c:v>
                </c:pt>
                <c:pt idx="687">
                  <c:v>1.6182999999999998</c:v>
                </c:pt>
                <c:pt idx="688">
                  <c:v>1.6192</c:v>
                </c:pt>
                <c:pt idx="689">
                  <c:v>1.6200999999999999</c:v>
                </c:pt>
                <c:pt idx="690">
                  <c:v>1.621</c:v>
                </c:pt>
                <c:pt idx="691">
                  <c:v>1.6218999999999999</c:v>
                </c:pt>
                <c:pt idx="692">
                  <c:v>1.6227999999999998</c:v>
                </c:pt>
                <c:pt idx="693">
                  <c:v>1.6236999999999999</c:v>
                </c:pt>
                <c:pt idx="694">
                  <c:v>1.6245999999999998</c:v>
                </c:pt>
                <c:pt idx="695">
                  <c:v>1.6254999999999999</c:v>
                </c:pt>
                <c:pt idx="696">
                  <c:v>1.6263999999999998</c:v>
                </c:pt>
                <c:pt idx="697">
                  <c:v>1.6273</c:v>
                </c:pt>
                <c:pt idx="698">
                  <c:v>1.6281999999999999</c:v>
                </c:pt>
                <c:pt idx="699">
                  <c:v>1.6291</c:v>
                </c:pt>
                <c:pt idx="700">
                  <c:v>1.63</c:v>
                </c:pt>
                <c:pt idx="701">
                  <c:v>1.6309</c:v>
                </c:pt>
                <c:pt idx="702">
                  <c:v>1.6317999999999999</c:v>
                </c:pt>
                <c:pt idx="703">
                  <c:v>1.6326999999999998</c:v>
                </c:pt>
                <c:pt idx="704">
                  <c:v>1.6335999999999999</c:v>
                </c:pt>
                <c:pt idx="705">
                  <c:v>1.6344999999999998</c:v>
                </c:pt>
                <c:pt idx="706">
                  <c:v>1.6354</c:v>
                </c:pt>
                <c:pt idx="707">
                  <c:v>1.6362999999999999</c:v>
                </c:pt>
                <c:pt idx="708">
                  <c:v>1.6372</c:v>
                </c:pt>
                <c:pt idx="709">
                  <c:v>1.6380999999999999</c:v>
                </c:pt>
                <c:pt idx="710">
                  <c:v>1.639</c:v>
                </c:pt>
                <c:pt idx="711">
                  <c:v>1.6398999999999999</c:v>
                </c:pt>
                <c:pt idx="712">
                  <c:v>1.6407999999999998</c:v>
                </c:pt>
                <c:pt idx="713">
                  <c:v>1.6416999999999999</c:v>
                </c:pt>
                <c:pt idx="714">
                  <c:v>1.6425999999999998</c:v>
                </c:pt>
                <c:pt idx="715">
                  <c:v>1.6435</c:v>
                </c:pt>
                <c:pt idx="716">
                  <c:v>1.6443999999999999</c:v>
                </c:pt>
                <c:pt idx="717">
                  <c:v>1.6453</c:v>
                </c:pt>
                <c:pt idx="718">
                  <c:v>1.6461999999999999</c:v>
                </c:pt>
                <c:pt idx="719">
                  <c:v>1.6471</c:v>
                </c:pt>
                <c:pt idx="720">
                  <c:v>1.6479999999999999</c:v>
                </c:pt>
                <c:pt idx="721">
                  <c:v>1.6488999999999998</c:v>
                </c:pt>
                <c:pt idx="722">
                  <c:v>1.6497999999999999</c:v>
                </c:pt>
                <c:pt idx="723">
                  <c:v>1.6506999999999998</c:v>
                </c:pt>
                <c:pt idx="724">
                  <c:v>1.6516</c:v>
                </c:pt>
                <c:pt idx="725">
                  <c:v>1.6524999999999999</c:v>
                </c:pt>
                <c:pt idx="726">
                  <c:v>1.6534</c:v>
                </c:pt>
                <c:pt idx="727">
                  <c:v>1.6542999999999999</c:v>
                </c:pt>
                <c:pt idx="728">
                  <c:v>1.6552</c:v>
                </c:pt>
                <c:pt idx="729">
                  <c:v>1.6560999999999999</c:v>
                </c:pt>
                <c:pt idx="730">
                  <c:v>1.6569999999999998</c:v>
                </c:pt>
                <c:pt idx="731">
                  <c:v>1.6578999999999999</c:v>
                </c:pt>
                <c:pt idx="732">
                  <c:v>1.6587999999999998</c:v>
                </c:pt>
                <c:pt idx="733">
                  <c:v>1.6597</c:v>
                </c:pt>
                <c:pt idx="734">
                  <c:v>1.6605999999999999</c:v>
                </c:pt>
                <c:pt idx="735">
                  <c:v>1.6615</c:v>
                </c:pt>
                <c:pt idx="736">
                  <c:v>1.6623999999999999</c:v>
                </c:pt>
                <c:pt idx="737">
                  <c:v>1.6633</c:v>
                </c:pt>
                <c:pt idx="738">
                  <c:v>1.6641999999999999</c:v>
                </c:pt>
                <c:pt idx="739">
                  <c:v>1.6650999999999998</c:v>
                </c:pt>
                <c:pt idx="740">
                  <c:v>1.6659999999999999</c:v>
                </c:pt>
                <c:pt idx="741">
                  <c:v>1.6668999999999998</c:v>
                </c:pt>
                <c:pt idx="742">
                  <c:v>1.6677999999999999</c:v>
                </c:pt>
                <c:pt idx="743">
                  <c:v>1.6686999999999999</c:v>
                </c:pt>
                <c:pt idx="744">
                  <c:v>1.6696</c:v>
                </c:pt>
                <c:pt idx="745">
                  <c:v>1.6704999999999999</c:v>
                </c:pt>
                <c:pt idx="746">
                  <c:v>1.6714</c:v>
                </c:pt>
                <c:pt idx="747">
                  <c:v>1.6722999999999999</c:v>
                </c:pt>
                <c:pt idx="748">
                  <c:v>1.6731999999999998</c:v>
                </c:pt>
                <c:pt idx="749">
                  <c:v>1.6740999999999999</c:v>
                </c:pt>
                <c:pt idx="750">
                  <c:v>1.6749999999999998</c:v>
                </c:pt>
                <c:pt idx="751">
                  <c:v>1.6758999999999999</c:v>
                </c:pt>
                <c:pt idx="752">
                  <c:v>1.6767999999999998</c:v>
                </c:pt>
                <c:pt idx="753">
                  <c:v>1.6777</c:v>
                </c:pt>
                <c:pt idx="754">
                  <c:v>1.6785999999999999</c:v>
                </c:pt>
                <c:pt idx="755">
                  <c:v>1.6795</c:v>
                </c:pt>
                <c:pt idx="756">
                  <c:v>1.6803999999999999</c:v>
                </c:pt>
                <c:pt idx="757">
                  <c:v>1.6812999999999998</c:v>
                </c:pt>
                <c:pt idx="758">
                  <c:v>1.6821999999999999</c:v>
                </c:pt>
                <c:pt idx="759">
                  <c:v>1.6830999999999998</c:v>
                </c:pt>
                <c:pt idx="760">
                  <c:v>1.6839999999999999</c:v>
                </c:pt>
                <c:pt idx="761">
                  <c:v>1.6848999999999998</c:v>
                </c:pt>
                <c:pt idx="762">
                  <c:v>1.6858</c:v>
                </c:pt>
                <c:pt idx="763">
                  <c:v>1.6866999999999999</c:v>
                </c:pt>
                <c:pt idx="764">
                  <c:v>1.6876</c:v>
                </c:pt>
                <c:pt idx="765">
                  <c:v>1.6884999999999999</c:v>
                </c:pt>
                <c:pt idx="766">
                  <c:v>1.6893999999999998</c:v>
                </c:pt>
                <c:pt idx="767">
                  <c:v>1.6902999999999999</c:v>
                </c:pt>
                <c:pt idx="768">
                  <c:v>1.6911999999999998</c:v>
                </c:pt>
                <c:pt idx="769">
                  <c:v>1.6920999999999999</c:v>
                </c:pt>
                <c:pt idx="770">
                  <c:v>1.6929999999999998</c:v>
                </c:pt>
                <c:pt idx="771">
                  <c:v>1.6939</c:v>
                </c:pt>
                <c:pt idx="772">
                  <c:v>1.6947999999999999</c:v>
                </c:pt>
                <c:pt idx="773">
                  <c:v>1.6957</c:v>
                </c:pt>
                <c:pt idx="774">
                  <c:v>1.6965999999999999</c:v>
                </c:pt>
                <c:pt idx="775">
                  <c:v>1.6974999999999998</c:v>
                </c:pt>
                <c:pt idx="776">
                  <c:v>1.6983999999999999</c:v>
                </c:pt>
                <c:pt idx="777">
                  <c:v>1.6992999999999998</c:v>
                </c:pt>
                <c:pt idx="778">
                  <c:v>1.7001999999999999</c:v>
                </c:pt>
                <c:pt idx="779">
                  <c:v>1.7010999999999998</c:v>
                </c:pt>
                <c:pt idx="780">
                  <c:v>1.702</c:v>
                </c:pt>
                <c:pt idx="781">
                  <c:v>1.7028999999999999</c:v>
                </c:pt>
                <c:pt idx="782">
                  <c:v>1.7038</c:v>
                </c:pt>
                <c:pt idx="783">
                  <c:v>1.7046999999999999</c:v>
                </c:pt>
                <c:pt idx="784">
                  <c:v>1.7056</c:v>
                </c:pt>
                <c:pt idx="785">
                  <c:v>1.7064999999999999</c:v>
                </c:pt>
                <c:pt idx="786">
                  <c:v>1.7073999999999998</c:v>
                </c:pt>
                <c:pt idx="787">
                  <c:v>1.7082999999999999</c:v>
                </c:pt>
                <c:pt idx="788">
                  <c:v>1.7091999999999998</c:v>
                </c:pt>
                <c:pt idx="789">
                  <c:v>1.7101</c:v>
                </c:pt>
                <c:pt idx="790">
                  <c:v>1.7109999999999999</c:v>
                </c:pt>
                <c:pt idx="791">
                  <c:v>1.7119</c:v>
                </c:pt>
                <c:pt idx="792">
                  <c:v>1.7127999999999999</c:v>
                </c:pt>
                <c:pt idx="793">
                  <c:v>1.7137</c:v>
                </c:pt>
                <c:pt idx="794">
                  <c:v>1.7145999999999999</c:v>
                </c:pt>
                <c:pt idx="795">
                  <c:v>1.7154999999999998</c:v>
                </c:pt>
                <c:pt idx="796">
                  <c:v>1.7163999999999999</c:v>
                </c:pt>
                <c:pt idx="797">
                  <c:v>1.7172999999999998</c:v>
                </c:pt>
                <c:pt idx="798">
                  <c:v>1.7181999999999999</c:v>
                </c:pt>
                <c:pt idx="799">
                  <c:v>1.7190999999999999</c:v>
                </c:pt>
                <c:pt idx="800">
                  <c:v>1.72</c:v>
                </c:pt>
                <c:pt idx="801">
                  <c:v>1.7208999999999999</c:v>
                </c:pt>
                <c:pt idx="802">
                  <c:v>1.7218</c:v>
                </c:pt>
                <c:pt idx="803">
                  <c:v>1.7226999999999999</c:v>
                </c:pt>
                <c:pt idx="804">
                  <c:v>1.7235999999999998</c:v>
                </c:pt>
                <c:pt idx="805">
                  <c:v>1.7244999999999999</c:v>
                </c:pt>
                <c:pt idx="806">
                  <c:v>1.7253999999999998</c:v>
                </c:pt>
                <c:pt idx="807">
                  <c:v>1.7262999999999999</c:v>
                </c:pt>
                <c:pt idx="808">
                  <c:v>1.7271999999999998</c:v>
                </c:pt>
                <c:pt idx="809">
                  <c:v>1.7281</c:v>
                </c:pt>
                <c:pt idx="810">
                  <c:v>1.7289999999999999</c:v>
                </c:pt>
                <c:pt idx="811">
                  <c:v>1.7299</c:v>
                </c:pt>
                <c:pt idx="812">
                  <c:v>1.7307999999999999</c:v>
                </c:pt>
                <c:pt idx="813">
                  <c:v>1.7316999999999998</c:v>
                </c:pt>
                <c:pt idx="814">
                  <c:v>1.7325999999999999</c:v>
                </c:pt>
                <c:pt idx="815">
                  <c:v>1.7334999999999998</c:v>
                </c:pt>
                <c:pt idx="816">
                  <c:v>1.7343999999999999</c:v>
                </c:pt>
                <c:pt idx="817">
                  <c:v>1.7352999999999998</c:v>
                </c:pt>
                <c:pt idx="818">
                  <c:v>1.7362</c:v>
                </c:pt>
                <c:pt idx="819">
                  <c:v>1.7370999999999999</c:v>
                </c:pt>
                <c:pt idx="820">
                  <c:v>1.738</c:v>
                </c:pt>
                <c:pt idx="821">
                  <c:v>1.7388999999999999</c:v>
                </c:pt>
                <c:pt idx="822">
                  <c:v>1.7397999999999998</c:v>
                </c:pt>
                <c:pt idx="823">
                  <c:v>1.7406999999999999</c:v>
                </c:pt>
                <c:pt idx="824">
                  <c:v>1.7415999999999998</c:v>
                </c:pt>
                <c:pt idx="825">
                  <c:v>1.7424999999999999</c:v>
                </c:pt>
                <c:pt idx="826">
                  <c:v>1.7433999999999998</c:v>
                </c:pt>
                <c:pt idx="827">
                  <c:v>1.7443</c:v>
                </c:pt>
                <c:pt idx="828">
                  <c:v>1.7451999999999999</c:v>
                </c:pt>
                <c:pt idx="829">
                  <c:v>1.7461</c:v>
                </c:pt>
                <c:pt idx="830">
                  <c:v>1.7469999999999999</c:v>
                </c:pt>
                <c:pt idx="831">
                  <c:v>1.7478999999999998</c:v>
                </c:pt>
                <c:pt idx="832">
                  <c:v>1.7487999999999999</c:v>
                </c:pt>
                <c:pt idx="833">
                  <c:v>1.7496999999999998</c:v>
                </c:pt>
                <c:pt idx="834">
                  <c:v>1.7505999999999999</c:v>
                </c:pt>
                <c:pt idx="835">
                  <c:v>1.7514999999999998</c:v>
                </c:pt>
                <c:pt idx="836">
                  <c:v>1.7524</c:v>
                </c:pt>
                <c:pt idx="837">
                  <c:v>1.7532999999999999</c:v>
                </c:pt>
                <c:pt idx="838">
                  <c:v>1.7542</c:v>
                </c:pt>
                <c:pt idx="839">
                  <c:v>1.7550999999999999</c:v>
                </c:pt>
                <c:pt idx="840">
                  <c:v>1.7559999999999998</c:v>
                </c:pt>
                <c:pt idx="841">
                  <c:v>1.7568999999999999</c:v>
                </c:pt>
                <c:pt idx="842">
                  <c:v>1.7577999999999998</c:v>
                </c:pt>
                <c:pt idx="843">
                  <c:v>1.7586999999999999</c:v>
                </c:pt>
                <c:pt idx="844">
                  <c:v>1.7595999999999998</c:v>
                </c:pt>
                <c:pt idx="845">
                  <c:v>1.7605</c:v>
                </c:pt>
                <c:pt idx="846">
                  <c:v>1.7613999999999999</c:v>
                </c:pt>
                <c:pt idx="847">
                  <c:v>1.7623</c:v>
                </c:pt>
                <c:pt idx="848">
                  <c:v>1.7631999999999999</c:v>
                </c:pt>
                <c:pt idx="849">
                  <c:v>1.7640999999999998</c:v>
                </c:pt>
                <c:pt idx="850">
                  <c:v>1.7649999999999999</c:v>
                </c:pt>
                <c:pt idx="851">
                  <c:v>1.7658999999999998</c:v>
                </c:pt>
                <c:pt idx="852">
                  <c:v>1.7667999999999999</c:v>
                </c:pt>
                <c:pt idx="853">
                  <c:v>1.7676999999999998</c:v>
                </c:pt>
                <c:pt idx="854">
                  <c:v>1.7685999999999999</c:v>
                </c:pt>
                <c:pt idx="855">
                  <c:v>1.7694999999999999</c:v>
                </c:pt>
                <c:pt idx="856">
                  <c:v>1.7704</c:v>
                </c:pt>
                <c:pt idx="857">
                  <c:v>1.7712999999999999</c:v>
                </c:pt>
                <c:pt idx="858">
                  <c:v>1.7721999999999998</c:v>
                </c:pt>
                <c:pt idx="859">
                  <c:v>1.7730999999999999</c:v>
                </c:pt>
                <c:pt idx="860">
                  <c:v>1.7739999999999998</c:v>
                </c:pt>
                <c:pt idx="861">
                  <c:v>1.7748999999999999</c:v>
                </c:pt>
                <c:pt idx="862">
                  <c:v>1.7757999999999998</c:v>
                </c:pt>
                <c:pt idx="863">
                  <c:v>1.7766999999999999</c:v>
                </c:pt>
                <c:pt idx="864">
                  <c:v>1.7775999999999998</c:v>
                </c:pt>
                <c:pt idx="865">
                  <c:v>1.7785</c:v>
                </c:pt>
                <c:pt idx="866">
                  <c:v>1.7793999999999999</c:v>
                </c:pt>
                <c:pt idx="867">
                  <c:v>1.7803</c:v>
                </c:pt>
                <c:pt idx="868">
                  <c:v>1.7811999999999999</c:v>
                </c:pt>
                <c:pt idx="869">
                  <c:v>1.7820999999999998</c:v>
                </c:pt>
                <c:pt idx="870">
                  <c:v>1.7829999999999999</c:v>
                </c:pt>
                <c:pt idx="871">
                  <c:v>1.7838999999999998</c:v>
                </c:pt>
                <c:pt idx="872">
                  <c:v>1.7847999999999999</c:v>
                </c:pt>
                <c:pt idx="873">
                  <c:v>1.7856999999999998</c:v>
                </c:pt>
                <c:pt idx="874">
                  <c:v>1.7866</c:v>
                </c:pt>
                <c:pt idx="875">
                  <c:v>1.7874999999999999</c:v>
                </c:pt>
                <c:pt idx="876">
                  <c:v>1.7884</c:v>
                </c:pt>
                <c:pt idx="877">
                  <c:v>1.7892999999999999</c:v>
                </c:pt>
                <c:pt idx="878">
                  <c:v>1.7901999999999998</c:v>
                </c:pt>
                <c:pt idx="879">
                  <c:v>1.7910999999999999</c:v>
                </c:pt>
                <c:pt idx="880">
                  <c:v>1.7919999999999998</c:v>
                </c:pt>
                <c:pt idx="881">
                  <c:v>1.7928999999999999</c:v>
                </c:pt>
                <c:pt idx="882">
                  <c:v>1.7937999999999998</c:v>
                </c:pt>
                <c:pt idx="883">
                  <c:v>1.7947</c:v>
                </c:pt>
                <c:pt idx="884">
                  <c:v>1.7955999999999999</c:v>
                </c:pt>
                <c:pt idx="885">
                  <c:v>1.7965</c:v>
                </c:pt>
                <c:pt idx="886">
                  <c:v>1.7973999999999999</c:v>
                </c:pt>
                <c:pt idx="887">
                  <c:v>1.7982999999999998</c:v>
                </c:pt>
                <c:pt idx="888">
                  <c:v>1.7991999999999999</c:v>
                </c:pt>
                <c:pt idx="889">
                  <c:v>1.8000999999999998</c:v>
                </c:pt>
                <c:pt idx="890">
                  <c:v>1.8009999999999999</c:v>
                </c:pt>
                <c:pt idx="891">
                  <c:v>1.8018999999999998</c:v>
                </c:pt>
                <c:pt idx="892">
                  <c:v>1.8028</c:v>
                </c:pt>
                <c:pt idx="893">
                  <c:v>1.8036999999999999</c:v>
                </c:pt>
                <c:pt idx="894">
                  <c:v>1.8046</c:v>
                </c:pt>
                <c:pt idx="895">
                  <c:v>1.8054999999999999</c:v>
                </c:pt>
                <c:pt idx="896">
                  <c:v>1.8063999999999998</c:v>
                </c:pt>
                <c:pt idx="897">
                  <c:v>1.8072999999999999</c:v>
                </c:pt>
                <c:pt idx="898">
                  <c:v>1.8081999999999998</c:v>
                </c:pt>
                <c:pt idx="899">
                  <c:v>1.8090999999999999</c:v>
                </c:pt>
                <c:pt idx="900">
                  <c:v>1.8099999999999998</c:v>
                </c:pt>
                <c:pt idx="901">
                  <c:v>1.8109</c:v>
                </c:pt>
                <c:pt idx="902">
                  <c:v>1.8117999999999999</c:v>
                </c:pt>
                <c:pt idx="903">
                  <c:v>1.8127</c:v>
                </c:pt>
                <c:pt idx="904">
                  <c:v>1.8135999999999999</c:v>
                </c:pt>
                <c:pt idx="905">
                  <c:v>1.8144999999999998</c:v>
                </c:pt>
                <c:pt idx="906">
                  <c:v>1.8153999999999999</c:v>
                </c:pt>
                <c:pt idx="907">
                  <c:v>1.8162999999999998</c:v>
                </c:pt>
                <c:pt idx="908">
                  <c:v>1.8171999999999999</c:v>
                </c:pt>
                <c:pt idx="909">
                  <c:v>1.8180999999999998</c:v>
                </c:pt>
                <c:pt idx="910">
                  <c:v>1.819</c:v>
                </c:pt>
                <c:pt idx="911">
                  <c:v>1.8198999999999999</c:v>
                </c:pt>
                <c:pt idx="912">
                  <c:v>1.8208</c:v>
                </c:pt>
                <c:pt idx="913">
                  <c:v>1.8216999999999999</c:v>
                </c:pt>
                <c:pt idx="914">
                  <c:v>1.8225999999999998</c:v>
                </c:pt>
                <c:pt idx="915">
                  <c:v>1.8234999999999999</c:v>
                </c:pt>
                <c:pt idx="916">
                  <c:v>1.8243999999999998</c:v>
                </c:pt>
                <c:pt idx="917">
                  <c:v>1.8252999999999999</c:v>
                </c:pt>
                <c:pt idx="918">
                  <c:v>1.8261999999999998</c:v>
                </c:pt>
                <c:pt idx="919">
                  <c:v>1.8270999999999999</c:v>
                </c:pt>
                <c:pt idx="920">
                  <c:v>1.8279999999999998</c:v>
                </c:pt>
                <c:pt idx="921">
                  <c:v>1.8289</c:v>
                </c:pt>
                <c:pt idx="922">
                  <c:v>1.8297999999999999</c:v>
                </c:pt>
                <c:pt idx="923">
                  <c:v>1.8306999999999998</c:v>
                </c:pt>
                <c:pt idx="924">
                  <c:v>1.8315999999999999</c:v>
                </c:pt>
                <c:pt idx="925">
                  <c:v>1.8324999999999998</c:v>
                </c:pt>
                <c:pt idx="926">
                  <c:v>1.8333999999999999</c:v>
                </c:pt>
                <c:pt idx="927">
                  <c:v>1.8342999999999998</c:v>
                </c:pt>
                <c:pt idx="928">
                  <c:v>1.8351999999999999</c:v>
                </c:pt>
                <c:pt idx="929">
                  <c:v>1.8360999999999998</c:v>
                </c:pt>
                <c:pt idx="930">
                  <c:v>1.837</c:v>
                </c:pt>
                <c:pt idx="931">
                  <c:v>1.8378999999999999</c:v>
                </c:pt>
                <c:pt idx="932">
                  <c:v>1.8387999999999998</c:v>
                </c:pt>
                <c:pt idx="933">
                  <c:v>1.8396999999999999</c:v>
                </c:pt>
                <c:pt idx="934">
                  <c:v>1.8405999999999998</c:v>
                </c:pt>
                <c:pt idx="935">
                  <c:v>1.8414999999999999</c:v>
                </c:pt>
                <c:pt idx="936">
                  <c:v>1.8423999999999998</c:v>
                </c:pt>
                <c:pt idx="937">
                  <c:v>1.8432999999999999</c:v>
                </c:pt>
                <c:pt idx="938">
                  <c:v>1.8441999999999998</c:v>
                </c:pt>
                <c:pt idx="939">
                  <c:v>1.8451</c:v>
                </c:pt>
                <c:pt idx="940">
                  <c:v>1.8459999999999999</c:v>
                </c:pt>
                <c:pt idx="941">
                  <c:v>1.8468999999999998</c:v>
                </c:pt>
                <c:pt idx="942">
                  <c:v>1.8477999999999999</c:v>
                </c:pt>
                <c:pt idx="943">
                  <c:v>1.8486999999999998</c:v>
                </c:pt>
                <c:pt idx="944">
                  <c:v>1.8495999999999999</c:v>
                </c:pt>
                <c:pt idx="945">
                  <c:v>1.8504999999999998</c:v>
                </c:pt>
                <c:pt idx="946">
                  <c:v>1.8513999999999999</c:v>
                </c:pt>
                <c:pt idx="947">
                  <c:v>1.8522999999999998</c:v>
                </c:pt>
                <c:pt idx="948">
                  <c:v>1.8532</c:v>
                </c:pt>
                <c:pt idx="949">
                  <c:v>1.8540999999999999</c:v>
                </c:pt>
                <c:pt idx="950">
                  <c:v>1.855</c:v>
                </c:pt>
                <c:pt idx="951">
                  <c:v>1.8558999999999999</c:v>
                </c:pt>
                <c:pt idx="952">
                  <c:v>1.8567999999999998</c:v>
                </c:pt>
                <c:pt idx="953">
                  <c:v>1.8576999999999999</c:v>
                </c:pt>
                <c:pt idx="954">
                  <c:v>1.8585999999999998</c:v>
                </c:pt>
                <c:pt idx="955">
                  <c:v>1.8594999999999999</c:v>
                </c:pt>
                <c:pt idx="956">
                  <c:v>1.8603999999999998</c:v>
                </c:pt>
                <c:pt idx="957">
                  <c:v>1.8613</c:v>
                </c:pt>
                <c:pt idx="958">
                  <c:v>1.8621999999999999</c:v>
                </c:pt>
                <c:pt idx="959">
                  <c:v>1.8631</c:v>
                </c:pt>
                <c:pt idx="960">
                  <c:v>1.8639999999999999</c:v>
                </c:pt>
                <c:pt idx="961">
                  <c:v>1.8648999999999998</c:v>
                </c:pt>
                <c:pt idx="962">
                  <c:v>1.8657999999999999</c:v>
                </c:pt>
                <c:pt idx="963">
                  <c:v>1.8666999999999998</c:v>
                </c:pt>
                <c:pt idx="964">
                  <c:v>1.8675999999999999</c:v>
                </c:pt>
                <c:pt idx="965">
                  <c:v>1.8684999999999998</c:v>
                </c:pt>
                <c:pt idx="966">
                  <c:v>1.8694</c:v>
                </c:pt>
                <c:pt idx="967">
                  <c:v>1.8702999999999999</c:v>
                </c:pt>
                <c:pt idx="968">
                  <c:v>1.8712</c:v>
                </c:pt>
                <c:pt idx="969">
                  <c:v>1.8720999999999999</c:v>
                </c:pt>
                <c:pt idx="970">
                  <c:v>1.8729999999999998</c:v>
                </c:pt>
                <c:pt idx="971">
                  <c:v>1.8738999999999999</c:v>
                </c:pt>
                <c:pt idx="972">
                  <c:v>1.8747999999999998</c:v>
                </c:pt>
                <c:pt idx="973">
                  <c:v>1.8756999999999999</c:v>
                </c:pt>
                <c:pt idx="974">
                  <c:v>1.8765999999999998</c:v>
                </c:pt>
                <c:pt idx="975">
                  <c:v>1.8774999999999999</c:v>
                </c:pt>
                <c:pt idx="976">
                  <c:v>1.8783999999999998</c:v>
                </c:pt>
                <c:pt idx="977">
                  <c:v>1.8793</c:v>
                </c:pt>
                <c:pt idx="978">
                  <c:v>1.8801999999999999</c:v>
                </c:pt>
                <c:pt idx="979">
                  <c:v>1.8810999999999998</c:v>
                </c:pt>
                <c:pt idx="980">
                  <c:v>1.8819999999999999</c:v>
                </c:pt>
                <c:pt idx="981">
                  <c:v>1.8828999999999998</c:v>
                </c:pt>
                <c:pt idx="982">
                  <c:v>1.8837999999999999</c:v>
                </c:pt>
                <c:pt idx="983">
                  <c:v>1.8846999999999998</c:v>
                </c:pt>
                <c:pt idx="984">
                  <c:v>1.8855999999999999</c:v>
                </c:pt>
                <c:pt idx="985">
                  <c:v>1.8864999999999998</c:v>
                </c:pt>
                <c:pt idx="986">
                  <c:v>1.8874</c:v>
                </c:pt>
                <c:pt idx="987">
                  <c:v>1.8882999999999999</c:v>
                </c:pt>
                <c:pt idx="988">
                  <c:v>1.8891999999999998</c:v>
                </c:pt>
                <c:pt idx="989">
                  <c:v>1.8900999999999999</c:v>
                </c:pt>
                <c:pt idx="990">
                  <c:v>1.8909999999999998</c:v>
                </c:pt>
                <c:pt idx="991">
                  <c:v>1.8918999999999999</c:v>
                </c:pt>
                <c:pt idx="992">
                  <c:v>1.8927999999999998</c:v>
                </c:pt>
                <c:pt idx="993">
                  <c:v>1.8936999999999999</c:v>
                </c:pt>
                <c:pt idx="994">
                  <c:v>1.8945999999999998</c:v>
                </c:pt>
                <c:pt idx="995">
                  <c:v>1.8955</c:v>
                </c:pt>
                <c:pt idx="996">
                  <c:v>1.8963999999999999</c:v>
                </c:pt>
                <c:pt idx="997">
                  <c:v>1.8972999999999998</c:v>
                </c:pt>
                <c:pt idx="998">
                  <c:v>1.8981999999999999</c:v>
                </c:pt>
                <c:pt idx="999">
                  <c:v>1.8990999999999998</c:v>
                </c:pt>
                <c:pt idx="1000">
                  <c:v>1.9</c:v>
                </c:pt>
                <c:pt idx="1001">
                  <c:v>1.9008999999999998</c:v>
                </c:pt>
                <c:pt idx="1002">
                  <c:v>1.9017999999999999</c:v>
                </c:pt>
                <c:pt idx="1003">
                  <c:v>1.9026999999999998</c:v>
                </c:pt>
                <c:pt idx="1004">
                  <c:v>1.9036</c:v>
                </c:pt>
                <c:pt idx="1005">
                  <c:v>1.9044999999999999</c:v>
                </c:pt>
                <c:pt idx="1006">
                  <c:v>1.9053999999999998</c:v>
                </c:pt>
                <c:pt idx="1007">
                  <c:v>1.9062999999999999</c:v>
                </c:pt>
                <c:pt idx="1008">
                  <c:v>1.9071999999999998</c:v>
                </c:pt>
                <c:pt idx="1009">
                  <c:v>1.9080999999999999</c:v>
                </c:pt>
                <c:pt idx="1010">
                  <c:v>1.9089999999999998</c:v>
                </c:pt>
                <c:pt idx="1011">
                  <c:v>1.9098999999999999</c:v>
                </c:pt>
                <c:pt idx="1012">
                  <c:v>1.9107999999999998</c:v>
                </c:pt>
                <c:pt idx="1013">
                  <c:v>1.9117</c:v>
                </c:pt>
                <c:pt idx="1014">
                  <c:v>1.9125999999999999</c:v>
                </c:pt>
                <c:pt idx="1015">
                  <c:v>1.9134999999999998</c:v>
                </c:pt>
                <c:pt idx="1016">
                  <c:v>1.9143999999999999</c:v>
                </c:pt>
                <c:pt idx="1017">
                  <c:v>1.9152999999999998</c:v>
                </c:pt>
                <c:pt idx="1018">
                  <c:v>1.9161999999999999</c:v>
                </c:pt>
                <c:pt idx="1019">
                  <c:v>1.9170999999999998</c:v>
                </c:pt>
                <c:pt idx="1020">
                  <c:v>1.9179999999999999</c:v>
                </c:pt>
                <c:pt idx="1021">
                  <c:v>1.9188999999999998</c:v>
                </c:pt>
                <c:pt idx="1022">
                  <c:v>1.9198</c:v>
                </c:pt>
                <c:pt idx="1023">
                  <c:v>1.9206999999999999</c:v>
                </c:pt>
                <c:pt idx="1024">
                  <c:v>1.9215999999999998</c:v>
                </c:pt>
                <c:pt idx="1025">
                  <c:v>1.9224999999999999</c:v>
                </c:pt>
                <c:pt idx="1026">
                  <c:v>1.9233999999999998</c:v>
                </c:pt>
                <c:pt idx="1027">
                  <c:v>1.9242999999999999</c:v>
                </c:pt>
                <c:pt idx="1028">
                  <c:v>1.9251999999999998</c:v>
                </c:pt>
                <c:pt idx="1029">
                  <c:v>1.9260999999999999</c:v>
                </c:pt>
                <c:pt idx="1030">
                  <c:v>1.9269999999999998</c:v>
                </c:pt>
                <c:pt idx="1031">
                  <c:v>1.9278999999999999</c:v>
                </c:pt>
                <c:pt idx="1032">
                  <c:v>1.9287999999999998</c:v>
                </c:pt>
                <c:pt idx="1033">
                  <c:v>1.9297</c:v>
                </c:pt>
                <c:pt idx="1034">
                  <c:v>1.9305999999999999</c:v>
                </c:pt>
                <c:pt idx="1035">
                  <c:v>1.9314999999999998</c:v>
                </c:pt>
                <c:pt idx="1036">
                  <c:v>1.9323999999999999</c:v>
                </c:pt>
                <c:pt idx="1037">
                  <c:v>1.9332999999999998</c:v>
                </c:pt>
                <c:pt idx="1038">
                  <c:v>1.9341999999999999</c:v>
                </c:pt>
                <c:pt idx="1039">
                  <c:v>1.9350999999999998</c:v>
                </c:pt>
                <c:pt idx="1040">
                  <c:v>1.9359999999999999</c:v>
                </c:pt>
                <c:pt idx="1041">
                  <c:v>1.9368999999999998</c:v>
                </c:pt>
                <c:pt idx="1042">
                  <c:v>1.9378</c:v>
                </c:pt>
                <c:pt idx="1043">
                  <c:v>1.9386999999999999</c:v>
                </c:pt>
                <c:pt idx="1044">
                  <c:v>1.9395999999999998</c:v>
                </c:pt>
                <c:pt idx="1045">
                  <c:v>1.9404999999999999</c:v>
                </c:pt>
                <c:pt idx="1046">
                  <c:v>1.9413999999999998</c:v>
                </c:pt>
                <c:pt idx="1047">
                  <c:v>1.9422999999999999</c:v>
                </c:pt>
                <c:pt idx="1048">
                  <c:v>1.9431999999999998</c:v>
                </c:pt>
                <c:pt idx="1049">
                  <c:v>1.9440999999999999</c:v>
                </c:pt>
                <c:pt idx="1050">
                  <c:v>1.9449999999999998</c:v>
                </c:pt>
                <c:pt idx="1051">
                  <c:v>1.9459</c:v>
                </c:pt>
                <c:pt idx="1052">
                  <c:v>1.9467999999999999</c:v>
                </c:pt>
                <c:pt idx="1053">
                  <c:v>1.9476999999999998</c:v>
                </c:pt>
                <c:pt idx="1054">
                  <c:v>1.9485999999999999</c:v>
                </c:pt>
                <c:pt idx="1055">
                  <c:v>1.9494999999999998</c:v>
                </c:pt>
                <c:pt idx="1056">
                  <c:v>1.9503999999999999</c:v>
                </c:pt>
                <c:pt idx="1057">
                  <c:v>1.9512999999999998</c:v>
                </c:pt>
                <c:pt idx="1058">
                  <c:v>1.9521999999999999</c:v>
                </c:pt>
                <c:pt idx="1059">
                  <c:v>1.9530999999999998</c:v>
                </c:pt>
                <c:pt idx="1060">
                  <c:v>1.954</c:v>
                </c:pt>
                <c:pt idx="1061">
                  <c:v>1.9548999999999999</c:v>
                </c:pt>
                <c:pt idx="1062">
                  <c:v>1.9557999999999998</c:v>
                </c:pt>
                <c:pt idx="1063">
                  <c:v>1.9566999999999999</c:v>
                </c:pt>
                <c:pt idx="1064">
                  <c:v>1.9575999999999998</c:v>
                </c:pt>
                <c:pt idx="1065">
                  <c:v>1.9584999999999999</c:v>
                </c:pt>
                <c:pt idx="1066">
                  <c:v>1.9593999999999998</c:v>
                </c:pt>
                <c:pt idx="1067">
                  <c:v>1.9602999999999999</c:v>
                </c:pt>
                <c:pt idx="1068">
                  <c:v>1.9611999999999998</c:v>
                </c:pt>
                <c:pt idx="1069">
                  <c:v>1.9621</c:v>
                </c:pt>
                <c:pt idx="1070">
                  <c:v>1.9629999999999999</c:v>
                </c:pt>
                <c:pt idx="1071">
                  <c:v>1.9638999999999998</c:v>
                </c:pt>
                <c:pt idx="1072">
                  <c:v>1.9647999999999999</c:v>
                </c:pt>
                <c:pt idx="1073">
                  <c:v>1.9656999999999998</c:v>
                </c:pt>
                <c:pt idx="1074">
                  <c:v>1.9665999999999999</c:v>
                </c:pt>
                <c:pt idx="1075">
                  <c:v>1.9674999999999998</c:v>
                </c:pt>
                <c:pt idx="1076">
                  <c:v>1.9683999999999999</c:v>
                </c:pt>
                <c:pt idx="1077">
                  <c:v>1.9692999999999998</c:v>
                </c:pt>
                <c:pt idx="1078">
                  <c:v>1.9702</c:v>
                </c:pt>
                <c:pt idx="1079">
                  <c:v>1.9710999999999999</c:v>
                </c:pt>
                <c:pt idx="1080">
                  <c:v>1.9719999999999998</c:v>
                </c:pt>
                <c:pt idx="1081">
                  <c:v>1.9728999999999999</c:v>
                </c:pt>
                <c:pt idx="1082">
                  <c:v>1.9737999999999998</c:v>
                </c:pt>
                <c:pt idx="1083">
                  <c:v>1.9746999999999999</c:v>
                </c:pt>
                <c:pt idx="1084">
                  <c:v>1.9755999999999998</c:v>
                </c:pt>
                <c:pt idx="1085">
                  <c:v>1.9764999999999999</c:v>
                </c:pt>
                <c:pt idx="1086">
                  <c:v>1.9773999999999998</c:v>
                </c:pt>
                <c:pt idx="1087">
                  <c:v>1.9782999999999999</c:v>
                </c:pt>
                <c:pt idx="1088">
                  <c:v>1.9791999999999998</c:v>
                </c:pt>
                <c:pt idx="1089">
                  <c:v>1.9800999999999997</c:v>
                </c:pt>
                <c:pt idx="1090">
                  <c:v>1.9809999999999999</c:v>
                </c:pt>
                <c:pt idx="1091">
                  <c:v>1.9818999999999998</c:v>
                </c:pt>
                <c:pt idx="1092">
                  <c:v>1.9827999999999999</c:v>
                </c:pt>
                <c:pt idx="1093">
                  <c:v>1.9836999999999998</c:v>
                </c:pt>
                <c:pt idx="1094">
                  <c:v>1.9845999999999999</c:v>
                </c:pt>
                <c:pt idx="1095">
                  <c:v>1.9854999999999998</c:v>
                </c:pt>
                <c:pt idx="1096">
                  <c:v>1.9863999999999999</c:v>
                </c:pt>
                <c:pt idx="1097">
                  <c:v>1.9872999999999998</c:v>
                </c:pt>
                <c:pt idx="1098">
                  <c:v>1.9881999999999997</c:v>
                </c:pt>
                <c:pt idx="1099">
                  <c:v>1.9890999999999999</c:v>
                </c:pt>
                <c:pt idx="1100">
                  <c:v>1.9899999999999998</c:v>
                </c:pt>
                <c:pt idx="1101">
                  <c:v>1.9908999999999999</c:v>
                </c:pt>
                <c:pt idx="1102">
                  <c:v>1.9917999999999998</c:v>
                </c:pt>
                <c:pt idx="1103">
                  <c:v>1.9926999999999999</c:v>
                </c:pt>
                <c:pt idx="1104">
                  <c:v>1.9935999999999998</c:v>
                </c:pt>
                <c:pt idx="1105">
                  <c:v>1.9944999999999999</c:v>
                </c:pt>
                <c:pt idx="1106">
                  <c:v>1.9953999999999998</c:v>
                </c:pt>
                <c:pt idx="1107">
                  <c:v>1.9963</c:v>
                </c:pt>
                <c:pt idx="1108">
                  <c:v>1.9971999999999999</c:v>
                </c:pt>
                <c:pt idx="1109">
                  <c:v>1.9980999999999998</c:v>
                </c:pt>
                <c:pt idx="1110">
                  <c:v>1.9989999999999999</c:v>
                </c:pt>
                <c:pt idx="1111">
                  <c:v>1.9998999999999998</c:v>
                </c:pt>
                <c:pt idx="1112">
                  <c:v>2.0007999999999999</c:v>
                </c:pt>
                <c:pt idx="1113">
                  <c:v>2.0017</c:v>
                </c:pt>
                <c:pt idx="1114">
                  <c:v>2.0025999999999997</c:v>
                </c:pt>
                <c:pt idx="1115">
                  <c:v>2.0034999999999998</c:v>
                </c:pt>
                <c:pt idx="1116">
                  <c:v>2.0044</c:v>
                </c:pt>
                <c:pt idx="1117">
                  <c:v>2.0052999999999996</c:v>
                </c:pt>
                <c:pt idx="1118">
                  <c:v>2.0061999999999998</c:v>
                </c:pt>
                <c:pt idx="1119">
                  <c:v>2.0070999999999999</c:v>
                </c:pt>
                <c:pt idx="1120">
                  <c:v>2.008</c:v>
                </c:pt>
                <c:pt idx="1121">
                  <c:v>2.0088999999999997</c:v>
                </c:pt>
                <c:pt idx="1122">
                  <c:v>2.0097999999999998</c:v>
                </c:pt>
                <c:pt idx="1123">
                  <c:v>2.0106999999999999</c:v>
                </c:pt>
                <c:pt idx="1124">
                  <c:v>2.0116000000000001</c:v>
                </c:pt>
                <c:pt idx="1125">
                  <c:v>2.0124999999999997</c:v>
                </c:pt>
                <c:pt idx="1126">
                  <c:v>2.0133999999999999</c:v>
                </c:pt>
                <c:pt idx="1127">
                  <c:v>2.0143</c:v>
                </c:pt>
                <c:pt idx="1128">
                  <c:v>2.0151999999999997</c:v>
                </c:pt>
                <c:pt idx="1129">
                  <c:v>2.0160999999999998</c:v>
                </c:pt>
                <c:pt idx="1130">
                  <c:v>2.0169999999999999</c:v>
                </c:pt>
                <c:pt idx="1131">
                  <c:v>2.0179</c:v>
                </c:pt>
                <c:pt idx="1132">
                  <c:v>2.0187999999999997</c:v>
                </c:pt>
                <c:pt idx="1133">
                  <c:v>2.0196999999999998</c:v>
                </c:pt>
                <c:pt idx="1134">
                  <c:v>2.0206</c:v>
                </c:pt>
                <c:pt idx="1135">
                  <c:v>2.0214999999999996</c:v>
                </c:pt>
                <c:pt idx="1136">
                  <c:v>2.0223999999999998</c:v>
                </c:pt>
                <c:pt idx="1137">
                  <c:v>2.0232999999999999</c:v>
                </c:pt>
                <c:pt idx="1138">
                  <c:v>2.0242</c:v>
                </c:pt>
                <c:pt idx="1139">
                  <c:v>2.0250999999999997</c:v>
                </c:pt>
                <c:pt idx="1140">
                  <c:v>2.0259999999999998</c:v>
                </c:pt>
                <c:pt idx="1141">
                  <c:v>2.0268999999999999</c:v>
                </c:pt>
                <c:pt idx="1142">
                  <c:v>2.0278</c:v>
                </c:pt>
                <c:pt idx="1143">
                  <c:v>2.0286999999999997</c:v>
                </c:pt>
                <c:pt idx="1144">
                  <c:v>2.0295999999999998</c:v>
                </c:pt>
                <c:pt idx="1145">
                  <c:v>2.0305</c:v>
                </c:pt>
                <c:pt idx="1146">
                  <c:v>2.0313999999999997</c:v>
                </c:pt>
                <c:pt idx="1147">
                  <c:v>2.0322999999999998</c:v>
                </c:pt>
                <c:pt idx="1148">
                  <c:v>2.0331999999999999</c:v>
                </c:pt>
                <c:pt idx="1149">
                  <c:v>2.0341</c:v>
                </c:pt>
                <c:pt idx="1150">
                  <c:v>2.0349999999999997</c:v>
                </c:pt>
                <c:pt idx="1151">
                  <c:v>2.0358999999999998</c:v>
                </c:pt>
                <c:pt idx="1152">
                  <c:v>2.0367999999999999</c:v>
                </c:pt>
                <c:pt idx="1153">
                  <c:v>2.0377000000000001</c:v>
                </c:pt>
                <c:pt idx="1154">
                  <c:v>2.0385999999999997</c:v>
                </c:pt>
                <c:pt idx="1155">
                  <c:v>2.0394999999999999</c:v>
                </c:pt>
                <c:pt idx="1156">
                  <c:v>2.0404</c:v>
                </c:pt>
                <c:pt idx="1157">
                  <c:v>2.0412999999999997</c:v>
                </c:pt>
                <c:pt idx="1158">
                  <c:v>2.0421999999999998</c:v>
                </c:pt>
                <c:pt idx="1159">
                  <c:v>2.0430999999999999</c:v>
                </c:pt>
                <c:pt idx="1160">
                  <c:v>2.044</c:v>
                </c:pt>
                <c:pt idx="1161">
                  <c:v>2.0448999999999997</c:v>
                </c:pt>
                <c:pt idx="1162">
                  <c:v>2.0457999999999998</c:v>
                </c:pt>
                <c:pt idx="1163">
                  <c:v>2.0467</c:v>
                </c:pt>
                <c:pt idx="1164">
                  <c:v>2.0475999999999996</c:v>
                </c:pt>
                <c:pt idx="1165">
                  <c:v>2.0484999999999998</c:v>
                </c:pt>
                <c:pt idx="1166">
                  <c:v>2.0493999999999999</c:v>
                </c:pt>
                <c:pt idx="1167">
                  <c:v>2.0503</c:v>
                </c:pt>
                <c:pt idx="1168">
                  <c:v>2.0511999999999997</c:v>
                </c:pt>
                <c:pt idx="1169">
                  <c:v>2.0520999999999998</c:v>
                </c:pt>
                <c:pt idx="1170">
                  <c:v>2.0529999999999999</c:v>
                </c:pt>
                <c:pt idx="1171">
                  <c:v>2.0539000000000001</c:v>
                </c:pt>
                <c:pt idx="1172">
                  <c:v>2.0547999999999997</c:v>
                </c:pt>
                <c:pt idx="1173">
                  <c:v>2.0556999999999999</c:v>
                </c:pt>
                <c:pt idx="1174">
                  <c:v>2.0566</c:v>
                </c:pt>
                <c:pt idx="1175">
                  <c:v>2.0574999999999997</c:v>
                </c:pt>
                <c:pt idx="1176">
                  <c:v>2.0583999999999998</c:v>
                </c:pt>
                <c:pt idx="1177">
                  <c:v>2.0592999999999999</c:v>
                </c:pt>
                <c:pt idx="1178">
                  <c:v>2.0602</c:v>
                </c:pt>
                <c:pt idx="1179">
                  <c:v>2.0610999999999997</c:v>
                </c:pt>
                <c:pt idx="1180">
                  <c:v>2.0619999999999998</c:v>
                </c:pt>
                <c:pt idx="1181">
                  <c:v>2.0629</c:v>
                </c:pt>
                <c:pt idx="1182">
                  <c:v>2.0637999999999996</c:v>
                </c:pt>
                <c:pt idx="1183">
                  <c:v>2.0646999999999998</c:v>
                </c:pt>
                <c:pt idx="1184">
                  <c:v>2.0655999999999999</c:v>
                </c:pt>
                <c:pt idx="1185">
                  <c:v>2.0665</c:v>
                </c:pt>
                <c:pt idx="1186">
                  <c:v>2.0673999999999997</c:v>
                </c:pt>
                <c:pt idx="1187">
                  <c:v>2.0682999999999998</c:v>
                </c:pt>
                <c:pt idx="1188">
                  <c:v>2.0691999999999999</c:v>
                </c:pt>
                <c:pt idx="1189">
                  <c:v>2.0701000000000001</c:v>
                </c:pt>
                <c:pt idx="1190">
                  <c:v>2.0709999999999997</c:v>
                </c:pt>
                <c:pt idx="1191">
                  <c:v>2.0718999999999999</c:v>
                </c:pt>
                <c:pt idx="1192">
                  <c:v>2.0728</c:v>
                </c:pt>
                <c:pt idx="1193">
                  <c:v>2.0736999999999997</c:v>
                </c:pt>
                <c:pt idx="1194">
                  <c:v>2.0745999999999998</c:v>
                </c:pt>
                <c:pt idx="1195">
                  <c:v>2.0754999999999999</c:v>
                </c:pt>
                <c:pt idx="1196">
                  <c:v>2.0764</c:v>
                </c:pt>
                <c:pt idx="1197">
                  <c:v>2.0772999999999997</c:v>
                </c:pt>
                <c:pt idx="1198">
                  <c:v>2.0781999999999998</c:v>
                </c:pt>
                <c:pt idx="1199">
                  <c:v>2.0790999999999999</c:v>
                </c:pt>
                <c:pt idx="1200">
                  <c:v>2.0799999999999996</c:v>
                </c:pt>
                <c:pt idx="1201">
                  <c:v>2.0808999999999997</c:v>
                </c:pt>
                <c:pt idx="1202">
                  <c:v>2.0817999999999999</c:v>
                </c:pt>
                <c:pt idx="1203">
                  <c:v>2.0827</c:v>
                </c:pt>
                <c:pt idx="1204">
                  <c:v>2.0835999999999997</c:v>
                </c:pt>
                <c:pt idx="1205">
                  <c:v>2.0844999999999998</c:v>
                </c:pt>
                <c:pt idx="1206">
                  <c:v>2.0853999999999999</c:v>
                </c:pt>
                <c:pt idx="1207">
                  <c:v>2.0863</c:v>
                </c:pt>
                <c:pt idx="1208">
                  <c:v>2.0871999999999997</c:v>
                </c:pt>
                <c:pt idx="1209">
                  <c:v>2.0880999999999998</c:v>
                </c:pt>
                <c:pt idx="1210">
                  <c:v>2.089</c:v>
                </c:pt>
                <c:pt idx="1211">
                  <c:v>2.0898999999999996</c:v>
                </c:pt>
                <c:pt idx="1212">
                  <c:v>2.0907999999999998</c:v>
                </c:pt>
                <c:pt idx="1213">
                  <c:v>2.0916999999999999</c:v>
                </c:pt>
                <c:pt idx="1214">
                  <c:v>2.0926</c:v>
                </c:pt>
                <c:pt idx="1215">
                  <c:v>2.0934999999999997</c:v>
                </c:pt>
                <c:pt idx="1216">
                  <c:v>2.0943999999999998</c:v>
                </c:pt>
                <c:pt idx="1217">
                  <c:v>2.0952999999999999</c:v>
                </c:pt>
                <c:pt idx="1218">
                  <c:v>2.0961999999999996</c:v>
                </c:pt>
                <c:pt idx="1219">
                  <c:v>2.0970999999999997</c:v>
                </c:pt>
                <c:pt idx="1220">
                  <c:v>2.0979999999999999</c:v>
                </c:pt>
                <c:pt idx="1221">
                  <c:v>2.0989</c:v>
                </c:pt>
                <c:pt idx="1222">
                  <c:v>2.0997999999999997</c:v>
                </c:pt>
                <c:pt idx="1223">
                  <c:v>2.1006999999999998</c:v>
                </c:pt>
                <c:pt idx="1224">
                  <c:v>2.1015999999999999</c:v>
                </c:pt>
                <c:pt idx="1225">
                  <c:v>2.1025</c:v>
                </c:pt>
                <c:pt idx="1226">
                  <c:v>2.1033999999999997</c:v>
                </c:pt>
                <c:pt idx="1227">
                  <c:v>2.1042999999999998</c:v>
                </c:pt>
                <c:pt idx="1228">
                  <c:v>2.1052</c:v>
                </c:pt>
                <c:pt idx="1229">
                  <c:v>2.1060999999999996</c:v>
                </c:pt>
                <c:pt idx="1230">
                  <c:v>2.1069999999999998</c:v>
                </c:pt>
                <c:pt idx="1231">
                  <c:v>2.1078999999999999</c:v>
                </c:pt>
                <c:pt idx="1232">
                  <c:v>2.1088</c:v>
                </c:pt>
                <c:pt idx="1233">
                  <c:v>2.1096999999999997</c:v>
                </c:pt>
                <c:pt idx="1234">
                  <c:v>2.1105999999999998</c:v>
                </c:pt>
                <c:pt idx="1235">
                  <c:v>2.1114999999999999</c:v>
                </c:pt>
                <c:pt idx="1236">
                  <c:v>2.1124000000000001</c:v>
                </c:pt>
                <c:pt idx="1237">
                  <c:v>2.1132999999999997</c:v>
                </c:pt>
                <c:pt idx="1238">
                  <c:v>2.1141999999999999</c:v>
                </c:pt>
                <c:pt idx="1239">
                  <c:v>2.1151</c:v>
                </c:pt>
                <c:pt idx="1240">
                  <c:v>2.1159999999999997</c:v>
                </c:pt>
                <c:pt idx="1241">
                  <c:v>2.1168999999999998</c:v>
                </c:pt>
                <c:pt idx="1242">
                  <c:v>2.1177999999999999</c:v>
                </c:pt>
                <c:pt idx="1243">
                  <c:v>2.1187</c:v>
                </c:pt>
                <c:pt idx="1244">
                  <c:v>2.1195999999999997</c:v>
                </c:pt>
                <c:pt idx="1245">
                  <c:v>2.1204999999999998</c:v>
                </c:pt>
                <c:pt idx="1246">
                  <c:v>2.1214</c:v>
                </c:pt>
                <c:pt idx="1247">
                  <c:v>2.1222999999999996</c:v>
                </c:pt>
                <c:pt idx="1248">
                  <c:v>2.1231999999999998</c:v>
                </c:pt>
                <c:pt idx="1249">
                  <c:v>2.1240999999999999</c:v>
                </c:pt>
                <c:pt idx="1250">
                  <c:v>2.125</c:v>
                </c:pt>
                <c:pt idx="1251">
                  <c:v>2.1258999999999997</c:v>
                </c:pt>
                <c:pt idx="1252">
                  <c:v>2.1267999999999998</c:v>
                </c:pt>
                <c:pt idx="1253">
                  <c:v>2.1276999999999999</c:v>
                </c:pt>
                <c:pt idx="1254">
                  <c:v>2.1286</c:v>
                </c:pt>
                <c:pt idx="1255">
                  <c:v>2.1294999999999997</c:v>
                </c:pt>
                <c:pt idx="1256">
                  <c:v>2.1303999999999998</c:v>
                </c:pt>
                <c:pt idx="1257">
                  <c:v>2.1313</c:v>
                </c:pt>
                <c:pt idx="1258">
                  <c:v>2.1321999999999997</c:v>
                </c:pt>
                <c:pt idx="1259">
                  <c:v>2.1330999999999998</c:v>
                </c:pt>
                <c:pt idx="1260">
                  <c:v>2.1339999999999999</c:v>
                </c:pt>
                <c:pt idx="1261">
                  <c:v>2.1349</c:v>
                </c:pt>
                <c:pt idx="1262">
                  <c:v>2.1357999999999997</c:v>
                </c:pt>
                <c:pt idx="1263">
                  <c:v>2.1366999999999998</c:v>
                </c:pt>
                <c:pt idx="1264">
                  <c:v>2.1375999999999999</c:v>
                </c:pt>
                <c:pt idx="1265">
                  <c:v>2.1384999999999996</c:v>
                </c:pt>
                <c:pt idx="1266">
                  <c:v>2.1393999999999997</c:v>
                </c:pt>
                <c:pt idx="1267">
                  <c:v>2.1402999999999999</c:v>
                </c:pt>
                <c:pt idx="1268">
                  <c:v>2.1412</c:v>
                </c:pt>
                <c:pt idx="1269">
                  <c:v>2.1420999999999997</c:v>
                </c:pt>
                <c:pt idx="1270">
                  <c:v>2.1429999999999998</c:v>
                </c:pt>
                <c:pt idx="1271">
                  <c:v>2.1438999999999999</c:v>
                </c:pt>
                <c:pt idx="1272">
                  <c:v>2.1448</c:v>
                </c:pt>
                <c:pt idx="1273">
                  <c:v>2.1456999999999997</c:v>
                </c:pt>
                <c:pt idx="1274">
                  <c:v>2.1465999999999998</c:v>
                </c:pt>
                <c:pt idx="1275">
                  <c:v>2.1475</c:v>
                </c:pt>
                <c:pt idx="1276">
                  <c:v>2.1483999999999996</c:v>
                </c:pt>
                <c:pt idx="1277">
                  <c:v>2.1492999999999998</c:v>
                </c:pt>
                <c:pt idx="1278">
                  <c:v>2.1501999999999999</c:v>
                </c:pt>
                <c:pt idx="1279">
                  <c:v>2.1511</c:v>
                </c:pt>
                <c:pt idx="1280">
                  <c:v>2.1519999999999997</c:v>
                </c:pt>
                <c:pt idx="1281">
                  <c:v>2.1528999999999998</c:v>
                </c:pt>
                <c:pt idx="1282">
                  <c:v>2.1537999999999999</c:v>
                </c:pt>
                <c:pt idx="1283">
                  <c:v>2.1546999999999996</c:v>
                </c:pt>
                <c:pt idx="1284">
                  <c:v>2.1555999999999997</c:v>
                </c:pt>
                <c:pt idx="1285">
                  <c:v>2.1564999999999999</c:v>
                </c:pt>
                <c:pt idx="1286">
                  <c:v>2.1574</c:v>
                </c:pt>
                <c:pt idx="1287">
                  <c:v>2.1582999999999997</c:v>
                </c:pt>
                <c:pt idx="1288">
                  <c:v>2.1591999999999998</c:v>
                </c:pt>
                <c:pt idx="1289">
                  <c:v>2.1600999999999999</c:v>
                </c:pt>
                <c:pt idx="1290">
                  <c:v>2.161</c:v>
                </c:pt>
                <c:pt idx="1291">
                  <c:v>2.1618999999999997</c:v>
                </c:pt>
                <c:pt idx="1292">
                  <c:v>2.1627999999999998</c:v>
                </c:pt>
                <c:pt idx="1293">
                  <c:v>2.1637</c:v>
                </c:pt>
                <c:pt idx="1294">
                  <c:v>2.1645999999999996</c:v>
                </c:pt>
                <c:pt idx="1295">
                  <c:v>2.1654999999999998</c:v>
                </c:pt>
                <c:pt idx="1296">
                  <c:v>2.1663999999999999</c:v>
                </c:pt>
                <c:pt idx="1297">
                  <c:v>2.1673</c:v>
                </c:pt>
                <c:pt idx="1298">
                  <c:v>2.1681999999999997</c:v>
                </c:pt>
                <c:pt idx="1299">
                  <c:v>2.1690999999999998</c:v>
                </c:pt>
                <c:pt idx="1300">
                  <c:v>2.17</c:v>
                </c:pt>
                <c:pt idx="1301">
                  <c:v>2.1708999999999996</c:v>
                </c:pt>
                <c:pt idx="1302">
                  <c:v>2.1717999999999997</c:v>
                </c:pt>
                <c:pt idx="1303">
                  <c:v>2.1726999999999999</c:v>
                </c:pt>
                <c:pt idx="1304">
                  <c:v>2.1736</c:v>
                </c:pt>
                <c:pt idx="1305">
                  <c:v>2.1744999999999997</c:v>
                </c:pt>
                <c:pt idx="1306">
                  <c:v>2.1753999999999998</c:v>
                </c:pt>
                <c:pt idx="1307">
                  <c:v>2.1762999999999999</c:v>
                </c:pt>
                <c:pt idx="1308">
                  <c:v>2.1772</c:v>
                </c:pt>
                <c:pt idx="1309">
                  <c:v>2.1780999999999997</c:v>
                </c:pt>
                <c:pt idx="1310">
                  <c:v>2.1789999999999998</c:v>
                </c:pt>
                <c:pt idx="1311">
                  <c:v>2.1798999999999999</c:v>
                </c:pt>
                <c:pt idx="1312">
                  <c:v>2.1807999999999996</c:v>
                </c:pt>
                <c:pt idx="1313">
                  <c:v>2.1816999999999998</c:v>
                </c:pt>
                <c:pt idx="1314">
                  <c:v>2.1825999999999999</c:v>
                </c:pt>
                <c:pt idx="1315">
                  <c:v>2.1835</c:v>
                </c:pt>
                <c:pt idx="1316">
                  <c:v>2.1843999999999997</c:v>
                </c:pt>
                <c:pt idx="1317">
                  <c:v>2.1852999999999998</c:v>
                </c:pt>
                <c:pt idx="1318">
                  <c:v>2.1861999999999999</c:v>
                </c:pt>
                <c:pt idx="1319">
                  <c:v>2.1871</c:v>
                </c:pt>
                <c:pt idx="1320">
                  <c:v>2.1879999999999997</c:v>
                </c:pt>
                <c:pt idx="1321">
                  <c:v>2.1888999999999998</c:v>
                </c:pt>
                <c:pt idx="1322">
                  <c:v>2.1898</c:v>
                </c:pt>
                <c:pt idx="1323">
                  <c:v>2.1906999999999996</c:v>
                </c:pt>
                <c:pt idx="1324">
                  <c:v>2.1915999999999998</c:v>
                </c:pt>
                <c:pt idx="1325">
                  <c:v>2.1924999999999999</c:v>
                </c:pt>
                <c:pt idx="1326">
                  <c:v>2.1934</c:v>
                </c:pt>
                <c:pt idx="1327">
                  <c:v>2.1942999999999997</c:v>
                </c:pt>
                <c:pt idx="1328">
                  <c:v>2.1951999999999998</c:v>
                </c:pt>
                <c:pt idx="1329">
                  <c:v>2.1960999999999999</c:v>
                </c:pt>
                <c:pt idx="1330">
                  <c:v>2.1969999999999996</c:v>
                </c:pt>
                <c:pt idx="1331">
                  <c:v>2.1978999999999997</c:v>
                </c:pt>
                <c:pt idx="1332">
                  <c:v>2.1987999999999999</c:v>
                </c:pt>
                <c:pt idx="1333">
                  <c:v>2.1997</c:v>
                </c:pt>
                <c:pt idx="1334">
                  <c:v>2.2005999999999997</c:v>
                </c:pt>
                <c:pt idx="1335">
                  <c:v>2.2014999999999998</c:v>
                </c:pt>
                <c:pt idx="1336">
                  <c:v>2.2023999999999999</c:v>
                </c:pt>
                <c:pt idx="1337">
                  <c:v>2.2033</c:v>
                </c:pt>
                <c:pt idx="1338">
                  <c:v>2.2041999999999997</c:v>
                </c:pt>
                <c:pt idx="1339">
                  <c:v>2.2050999999999998</c:v>
                </c:pt>
                <c:pt idx="1340">
                  <c:v>2.206</c:v>
                </c:pt>
                <c:pt idx="1341">
                  <c:v>2.2068999999999996</c:v>
                </c:pt>
                <c:pt idx="1342">
                  <c:v>2.2077999999999998</c:v>
                </c:pt>
                <c:pt idx="1343">
                  <c:v>2.2086999999999999</c:v>
                </c:pt>
                <c:pt idx="1344">
                  <c:v>2.2096</c:v>
                </c:pt>
                <c:pt idx="1345">
                  <c:v>2.2104999999999997</c:v>
                </c:pt>
                <c:pt idx="1346">
                  <c:v>2.2113999999999998</c:v>
                </c:pt>
                <c:pt idx="1347">
                  <c:v>2.2122999999999999</c:v>
                </c:pt>
                <c:pt idx="1348">
                  <c:v>2.2131999999999996</c:v>
                </c:pt>
                <c:pt idx="1349">
                  <c:v>2.2140999999999997</c:v>
                </c:pt>
                <c:pt idx="1350">
                  <c:v>2.2149999999999999</c:v>
                </c:pt>
                <c:pt idx="1351">
                  <c:v>2.2159</c:v>
                </c:pt>
                <c:pt idx="1352">
                  <c:v>2.2167999999999997</c:v>
                </c:pt>
                <c:pt idx="1353">
                  <c:v>2.2176999999999998</c:v>
                </c:pt>
                <c:pt idx="1354">
                  <c:v>2.2185999999999999</c:v>
                </c:pt>
                <c:pt idx="1355">
                  <c:v>2.2195</c:v>
                </c:pt>
                <c:pt idx="1356">
                  <c:v>2.2203999999999997</c:v>
                </c:pt>
                <c:pt idx="1357">
                  <c:v>2.2212999999999998</c:v>
                </c:pt>
                <c:pt idx="1358">
                  <c:v>2.2222</c:v>
                </c:pt>
                <c:pt idx="1359">
                  <c:v>2.2230999999999996</c:v>
                </c:pt>
                <c:pt idx="1360">
                  <c:v>2.2239999999999998</c:v>
                </c:pt>
                <c:pt idx="1361">
                  <c:v>2.2248999999999999</c:v>
                </c:pt>
                <c:pt idx="1362">
                  <c:v>2.2258</c:v>
                </c:pt>
                <c:pt idx="1363">
                  <c:v>2.2266999999999997</c:v>
                </c:pt>
                <c:pt idx="1364">
                  <c:v>2.2275999999999998</c:v>
                </c:pt>
                <c:pt idx="1365">
                  <c:v>2.2284999999999999</c:v>
                </c:pt>
                <c:pt idx="1366">
                  <c:v>2.2293999999999996</c:v>
                </c:pt>
                <c:pt idx="1367">
                  <c:v>2.2302999999999997</c:v>
                </c:pt>
                <c:pt idx="1368">
                  <c:v>2.2311999999999999</c:v>
                </c:pt>
                <c:pt idx="1369">
                  <c:v>2.2321</c:v>
                </c:pt>
                <c:pt idx="1370">
                  <c:v>2.2329999999999997</c:v>
                </c:pt>
                <c:pt idx="1371">
                  <c:v>2.2338999999999998</c:v>
                </c:pt>
                <c:pt idx="1372">
                  <c:v>2.2347999999999999</c:v>
                </c:pt>
                <c:pt idx="1373">
                  <c:v>2.2357</c:v>
                </c:pt>
                <c:pt idx="1374">
                  <c:v>2.2365999999999997</c:v>
                </c:pt>
                <c:pt idx="1375">
                  <c:v>2.2374999999999998</c:v>
                </c:pt>
                <c:pt idx="1376">
                  <c:v>2.2383999999999999</c:v>
                </c:pt>
                <c:pt idx="1377">
                  <c:v>2.2392999999999996</c:v>
                </c:pt>
                <c:pt idx="1378">
                  <c:v>2.2401999999999997</c:v>
                </c:pt>
                <c:pt idx="1379">
                  <c:v>2.2410999999999999</c:v>
                </c:pt>
                <c:pt idx="1380">
                  <c:v>2.242</c:v>
                </c:pt>
                <c:pt idx="1381">
                  <c:v>2.2428999999999997</c:v>
                </c:pt>
                <c:pt idx="1382">
                  <c:v>2.2437999999999998</c:v>
                </c:pt>
                <c:pt idx="1383">
                  <c:v>2.2446999999999999</c:v>
                </c:pt>
                <c:pt idx="1384">
                  <c:v>2.2455999999999996</c:v>
                </c:pt>
                <c:pt idx="1385">
                  <c:v>2.2464999999999997</c:v>
                </c:pt>
                <c:pt idx="1386">
                  <c:v>2.2473999999999998</c:v>
                </c:pt>
                <c:pt idx="1387">
                  <c:v>2.2483</c:v>
                </c:pt>
                <c:pt idx="1388">
                  <c:v>2.2491999999999996</c:v>
                </c:pt>
                <c:pt idx="1389">
                  <c:v>2.2500999999999998</c:v>
                </c:pt>
                <c:pt idx="1390">
                  <c:v>2.2509999999999999</c:v>
                </c:pt>
                <c:pt idx="1391">
                  <c:v>2.2519</c:v>
                </c:pt>
                <c:pt idx="1392">
                  <c:v>2.2527999999999997</c:v>
                </c:pt>
                <c:pt idx="1393">
                  <c:v>2.2536999999999998</c:v>
                </c:pt>
                <c:pt idx="1394">
                  <c:v>2.2545999999999999</c:v>
                </c:pt>
                <c:pt idx="1395">
                  <c:v>2.2554999999999996</c:v>
                </c:pt>
                <c:pt idx="1396">
                  <c:v>2.2563999999999997</c:v>
                </c:pt>
                <c:pt idx="1397">
                  <c:v>2.2572999999999999</c:v>
                </c:pt>
                <c:pt idx="1398">
                  <c:v>2.2582</c:v>
                </c:pt>
                <c:pt idx="1399">
                  <c:v>2.2590999999999997</c:v>
                </c:pt>
                <c:pt idx="1400">
                  <c:v>2.2599999999999998</c:v>
                </c:pt>
                <c:pt idx="1401">
                  <c:v>2.2608999999999999</c:v>
                </c:pt>
                <c:pt idx="1402">
                  <c:v>2.2618</c:v>
                </c:pt>
                <c:pt idx="1403">
                  <c:v>2.2626999999999997</c:v>
                </c:pt>
                <c:pt idx="1404">
                  <c:v>2.2635999999999998</c:v>
                </c:pt>
                <c:pt idx="1405">
                  <c:v>2.2645</c:v>
                </c:pt>
                <c:pt idx="1406">
                  <c:v>2.2653999999999996</c:v>
                </c:pt>
                <c:pt idx="1407">
                  <c:v>2.2662999999999998</c:v>
                </c:pt>
                <c:pt idx="1408">
                  <c:v>2.2671999999999999</c:v>
                </c:pt>
                <c:pt idx="1409">
                  <c:v>2.2681</c:v>
                </c:pt>
                <c:pt idx="1410">
                  <c:v>2.2689999999999997</c:v>
                </c:pt>
                <c:pt idx="1411">
                  <c:v>2.2698999999999998</c:v>
                </c:pt>
                <c:pt idx="1412">
                  <c:v>2.2707999999999999</c:v>
                </c:pt>
                <c:pt idx="1413">
                  <c:v>2.2716999999999996</c:v>
                </c:pt>
                <c:pt idx="1414">
                  <c:v>2.2725999999999997</c:v>
                </c:pt>
                <c:pt idx="1415">
                  <c:v>2.2734999999999999</c:v>
                </c:pt>
                <c:pt idx="1416">
                  <c:v>2.2744</c:v>
                </c:pt>
                <c:pt idx="1417">
                  <c:v>2.2752999999999997</c:v>
                </c:pt>
                <c:pt idx="1418">
                  <c:v>2.2761999999999998</c:v>
                </c:pt>
                <c:pt idx="1419">
                  <c:v>2.2770999999999999</c:v>
                </c:pt>
                <c:pt idx="1420">
                  <c:v>2.278</c:v>
                </c:pt>
                <c:pt idx="1421">
                  <c:v>2.2788999999999997</c:v>
                </c:pt>
                <c:pt idx="1422">
                  <c:v>2.2797999999999998</c:v>
                </c:pt>
                <c:pt idx="1423">
                  <c:v>2.2806999999999999</c:v>
                </c:pt>
                <c:pt idx="1424">
                  <c:v>2.2815999999999996</c:v>
                </c:pt>
                <c:pt idx="1425">
                  <c:v>2.2824999999999998</c:v>
                </c:pt>
                <c:pt idx="1426">
                  <c:v>2.2833999999999999</c:v>
                </c:pt>
                <c:pt idx="1427">
                  <c:v>2.2843</c:v>
                </c:pt>
                <c:pt idx="1428">
                  <c:v>2.2851999999999997</c:v>
                </c:pt>
                <c:pt idx="1429">
                  <c:v>2.2860999999999998</c:v>
                </c:pt>
                <c:pt idx="1430">
                  <c:v>2.2869999999999999</c:v>
                </c:pt>
                <c:pt idx="1431">
                  <c:v>2.2878999999999996</c:v>
                </c:pt>
                <c:pt idx="1432">
                  <c:v>2.2887999999999997</c:v>
                </c:pt>
                <c:pt idx="1433">
                  <c:v>2.2896999999999998</c:v>
                </c:pt>
                <c:pt idx="1434">
                  <c:v>2.2906</c:v>
                </c:pt>
                <c:pt idx="1435">
                  <c:v>2.2914999999999996</c:v>
                </c:pt>
                <c:pt idx="1436">
                  <c:v>2.2923999999999998</c:v>
                </c:pt>
                <c:pt idx="1437">
                  <c:v>2.2932999999999999</c:v>
                </c:pt>
                <c:pt idx="1438">
                  <c:v>2.2942</c:v>
                </c:pt>
                <c:pt idx="1439">
                  <c:v>2.2950999999999997</c:v>
                </c:pt>
                <c:pt idx="1440">
                  <c:v>2.2959999999999998</c:v>
                </c:pt>
                <c:pt idx="1441">
                  <c:v>2.2968999999999999</c:v>
                </c:pt>
                <c:pt idx="1442">
                  <c:v>2.2977999999999996</c:v>
                </c:pt>
                <c:pt idx="1443">
                  <c:v>2.2986999999999997</c:v>
                </c:pt>
                <c:pt idx="1444">
                  <c:v>2.2995999999999999</c:v>
                </c:pt>
                <c:pt idx="1445">
                  <c:v>2.3005</c:v>
                </c:pt>
                <c:pt idx="1446">
                  <c:v>2.3013999999999997</c:v>
                </c:pt>
                <c:pt idx="1447">
                  <c:v>2.3022999999999998</c:v>
                </c:pt>
                <c:pt idx="1448">
                  <c:v>2.3031999999999999</c:v>
                </c:pt>
                <c:pt idx="1449">
                  <c:v>2.3040999999999996</c:v>
                </c:pt>
                <c:pt idx="1450">
                  <c:v>2.3049999999999997</c:v>
                </c:pt>
                <c:pt idx="1451">
                  <c:v>2.3058999999999998</c:v>
                </c:pt>
                <c:pt idx="1452">
                  <c:v>2.3068</c:v>
                </c:pt>
                <c:pt idx="1453">
                  <c:v>2.3076999999999996</c:v>
                </c:pt>
                <c:pt idx="1454">
                  <c:v>2.3085999999999998</c:v>
                </c:pt>
                <c:pt idx="1455">
                  <c:v>2.3094999999999999</c:v>
                </c:pt>
                <c:pt idx="1456">
                  <c:v>2.3104</c:v>
                </c:pt>
                <c:pt idx="1457">
                  <c:v>2.3112999999999997</c:v>
                </c:pt>
                <c:pt idx="1458">
                  <c:v>2.3121999999999998</c:v>
                </c:pt>
                <c:pt idx="1459">
                  <c:v>2.3130999999999999</c:v>
                </c:pt>
                <c:pt idx="1460">
                  <c:v>2.3139999999999996</c:v>
                </c:pt>
                <c:pt idx="1461">
                  <c:v>2.3148999999999997</c:v>
                </c:pt>
                <c:pt idx="1462">
                  <c:v>2.3157999999999999</c:v>
                </c:pt>
                <c:pt idx="1463">
                  <c:v>2.3167</c:v>
                </c:pt>
                <c:pt idx="1464">
                  <c:v>2.3175999999999997</c:v>
                </c:pt>
                <c:pt idx="1465">
                  <c:v>2.3184999999999998</c:v>
                </c:pt>
                <c:pt idx="1466">
                  <c:v>2.3193999999999999</c:v>
                </c:pt>
                <c:pt idx="1467">
                  <c:v>2.3202999999999996</c:v>
                </c:pt>
                <c:pt idx="1468">
                  <c:v>2.3211999999999997</c:v>
                </c:pt>
                <c:pt idx="1469">
                  <c:v>2.3220999999999998</c:v>
                </c:pt>
                <c:pt idx="1470">
                  <c:v>2.323</c:v>
                </c:pt>
                <c:pt idx="1471">
                  <c:v>2.3238999999999996</c:v>
                </c:pt>
                <c:pt idx="1472">
                  <c:v>2.3247999999999998</c:v>
                </c:pt>
                <c:pt idx="1473">
                  <c:v>2.3256999999999999</c:v>
                </c:pt>
                <c:pt idx="1474">
                  <c:v>2.3266</c:v>
                </c:pt>
                <c:pt idx="1475">
                  <c:v>2.3274999999999997</c:v>
                </c:pt>
                <c:pt idx="1476">
                  <c:v>2.3283999999999998</c:v>
                </c:pt>
                <c:pt idx="1477">
                  <c:v>2.3292999999999999</c:v>
                </c:pt>
                <c:pt idx="1478">
                  <c:v>2.3301999999999996</c:v>
                </c:pt>
                <c:pt idx="1479">
                  <c:v>2.3310999999999997</c:v>
                </c:pt>
                <c:pt idx="1480">
                  <c:v>2.3319999999999999</c:v>
                </c:pt>
                <c:pt idx="1481">
                  <c:v>2.3329</c:v>
                </c:pt>
                <c:pt idx="1482">
                  <c:v>2.3337999999999997</c:v>
                </c:pt>
                <c:pt idx="1483">
                  <c:v>2.3346999999999998</c:v>
                </c:pt>
                <c:pt idx="1484">
                  <c:v>2.3355999999999999</c:v>
                </c:pt>
                <c:pt idx="1485">
                  <c:v>2.3365</c:v>
                </c:pt>
                <c:pt idx="1486">
                  <c:v>2.3373999999999997</c:v>
                </c:pt>
                <c:pt idx="1487">
                  <c:v>2.3382999999999998</c:v>
                </c:pt>
                <c:pt idx="1488">
                  <c:v>2.3391999999999999</c:v>
                </c:pt>
                <c:pt idx="1489">
                  <c:v>2.3400999999999996</c:v>
                </c:pt>
                <c:pt idx="1490">
                  <c:v>2.3409999999999997</c:v>
                </c:pt>
                <c:pt idx="1491">
                  <c:v>2.3418999999999999</c:v>
                </c:pt>
                <c:pt idx="1492">
                  <c:v>2.3428</c:v>
                </c:pt>
                <c:pt idx="1493">
                  <c:v>2.3436999999999997</c:v>
                </c:pt>
                <c:pt idx="1494">
                  <c:v>2.3445999999999998</c:v>
                </c:pt>
                <c:pt idx="1495">
                  <c:v>2.3454999999999999</c:v>
                </c:pt>
                <c:pt idx="1496">
                  <c:v>2.3463999999999996</c:v>
                </c:pt>
                <c:pt idx="1497">
                  <c:v>2.3472999999999997</c:v>
                </c:pt>
                <c:pt idx="1498">
                  <c:v>2.3481999999999998</c:v>
                </c:pt>
                <c:pt idx="1499">
                  <c:v>2.3491</c:v>
                </c:pt>
                <c:pt idx="1500">
                  <c:v>2.3499999999999996</c:v>
                </c:pt>
                <c:pt idx="1501">
                  <c:v>2.3508999999999998</c:v>
                </c:pt>
                <c:pt idx="1502">
                  <c:v>2.3517999999999999</c:v>
                </c:pt>
                <c:pt idx="1503">
                  <c:v>2.3527</c:v>
                </c:pt>
                <c:pt idx="1504">
                  <c:v>2.3535999999999997</c:v>
                </c:pt>
                <c:pt idx="1505">
                  <c:v>2.3544999999999998</c:v>
                </c:pt>
                <c:pt idx="1506">
                  <c:v>2.3553999999999999</c:v>
                </c:pt>
                <c:pt idx="1507">
                  <c:v>2.3562999999999996</c:v>
                </c:pt>
                <c:pt idx="1508">
                  <c:v>2.3571999999999997</c:v>
                </c:pt>
                <c:pt idx="1509">
                  <c:v>2.3580999999999999</c:v>
                </c:pt>
                <c:pt idx="1510">
                  <c:v>2.359</c:v>
                </c:pt>
                <c:pt idx="1511">
                  <c:v>2.3598999999999997</c:v>
                </c:pt>
                <c:pt idx="1512">
                  <c:v>2.3607999999999998</c:v>
                </c:pt>
                <c:pt idx="1513">
                  <c:v>2.3616999999999999</c:v>
                </c:pt>
                <c:pt idx="1514">
                  <c:v>2.3625999999999996</c:v>
                </c:pt>
                <c:pt idx="1515">
                  <c:v>2.3634999999999997</c:v>
                </c:pt>
                <c:pt idx="1516">
                  <c:v>2.3643999999999998</c:v>
                </c:pt>
                <c:pt idx="1517">
                  <c:v>2.3653</c:v>
                </c:pt>
                <c:pt idx="1518">
                  <c:v>2.3661999999999996</c:v>
                </c:pt>
                <c:pt idx="1519">
                  <c:v>2.3670999999999998</c:v>
                </c:pt>
                <c:pt idx="1520">
                  <c:v>2.3679999999999999</c:v>
                </c:pt>
                <c:pt idx="1521">
                  <c:v>2.3689</c:v>
                </c:pt>
                <c:pt idx="1522">
                  <c:v>2.3697999999999997</c:v>
                </c:pt>
                <c:pt idx="1523">
                  <c:v>2.3706999999999998</c:v>
                </c:pt>
                <c:pt idx="1524">
                  <c:v>2.3715999999999999</c:v>
                </c:pt>
                <c:pt idx="1525">
                  <c:v>2.3724999999999996</c:v>
                </c:pt>
                <c:pt idx="1526">
                  <c:v>2.3733999999999997</c:v>
                </c:pt>
                <c:pt idx="1527">
                  <c:v>2.3742999999999999</c:v>
                </c:pt>
                <c:pt idx="1528">
                  <c:v>2.3752</c:v>
                </c:pt>
                <c:pt idx="1529">
                  <c:v>2.3760999999999997</c:v>
                </c:pt>
                <c:pt idx="1530">
                  <c:v>2.3769999999999998</c:v>
                </c:pt>
                <c:pt idx="1531">
                  <c:v>2.3778999999999999</c:v>
                </c:pt>
                <c:pt idx="1532">
                  <c:v>2.3787999999999996</c:v>
                </c:pt>
                <c:pt idx="1533">
                  <c:v>2.3796999999999997</c:v>
                </c:pt>
                <c:pt idx="1534">
                  <c:v>2.3805999999999998</c:v>
                </c:pt>
                <c:pt idx="1535">
                  <c:v>2.3815</c:v>
                </c:pt>
                <c:pt idx="1536">
                  <c:v>2.3823999999999996</c:v>
                </c:pt>
                <c:pt idx="1537">
                  <c:v>2.3832999999999998</c:v>
                </c:pt>
                <c:pt idx="1538">
                  <c:v>2.3841999999999999</c:v>
                </c:pt>
                <c:pt idx="1539">
                  <c:v>2.3851</c:v>
                </c:pt>
                <c:pt idx="1540">
                  <c:v>2.3859999999999997</c:v>
                </c:pt>
                <c:pt idx="1541">
                  <c:v>2.3868999999999998</c:v>
                </c:pt>
                <c:pt idx="1542">
                  <c:v>2.3877999999999999</c:v>
                </c:pt>
                <c:pt idx="1543">
                  <c:v>2.3886999999999996</c:v>
                </c:pt>
                <c:pt idx="1544">
                  <c:v>2.3895999999999997</c:v>
                </c:pt>
                <c:pt idx="1545">
                  <c:v>2.3904999999999998</c:v>
                </c:pt>
                <c:pt idx="1546">
                  <c:v>2.3914</c:v>
                </c:pt>
                <c:pt idx="1547">
                  <c:v>2.3922999999999996</c:v>
                </c:pt>
                <c:pt idx="1548">
                  <c:v>2.3931999999999998</c:v>
                </c:pt>
                <c:pt idx="1549">
                  <c:v>2.3940999999999999</c:v>
                </c:pt>
                <c:pt idx="1550">
                  <c:v>2.3949999999999996</c:v>
                </c:pt>
                <c:pt idx="1551">
                  <c:v>2.3958999999999997</c:v>
                </c:pt>
                <c:pt idx="1552">
                  <c:v>2.3967999999999998</c:v>
                </c:pt>
                <c:pt idx="1553">
                  <c:v>2.3976999999999999</c:v>
                </c:pt>
                <c:pt idx="1554">
                  <c:v>2.3985999999999996</c:v>
                </c:pt>
                <c:pt idx="1555">
                  <c:v>2.3994999999999997</c:v>
                </c:pt>
                <c:pt idx="1556">
                  <c:v>2.4003999999999999</c:v>
                </c:pt>
                <c:pt idx="1557">
                  <c:v>2.4013</c:v>
                </c:pt>
                <c:pt idx="1558">
                  <c:v>2.4021999999999997</c:v>
                </c:pt>
                <c:pt idx="1559">
                  <c:v>2.4030999999999998</c:v>
                </c:pt>
                <c:pt idx="1560">
                  <c:v>2.4039999999999999</c:v>
                </c:pt>
                <c:pt idx="1561">
                  <c:v>2.4048999999999996</c:v>
                </c:pt>
                <c:pt idx="1562">
                  <c:v>2.4057999999999997</c:v>
                </c:pt>
                <c:pt idx="1563">
                  <c:v>2.4066999999999998</c:v>
                </c:pt>
                <c:pt idx="1564">
                  <c:v>2.4076</c:v>
                </c:pt>
                <c:pt idx="1565">
                  <c:v>2.4084999999999996</c:v>
                </c:pt>
                <c:pt idx="1566">
                  <c:v>2.4093999999999998</c:v>
                </c:pt>
                <c:pt idx="1567">
                  <c:v>2.4102999999999999</c:v>
                </c:pt>
                <c:pt idx="1568">
                  <c:v>2.4112</c:v>
                </c:pt>
                <c:pt idx="1569">
                  <c:v>2.4120999999999997</c:v>
                </c:pt>
                <c:pt idx="1570">
                  <c:v>2.4129999999999998</c:v>
                </c:pt>
                <c:pt idx="1571">
                  <c:v>2.4138999999999999</c:v>
                </c:pt>
                <c:pt idx="1572">
                  <c:v>2.4147999999999996</c:v>
                </c:pt>
                <c:pt idx="1573">
                  <c:v>2.4156999999999997</c:v>
                </c:pt>
                <c:pt idx="1574">
                  <c:v>2.4165999999999999</c:v>
                </c:pt>
                <c:pt idx="1575">
                  <c:v>2.4175</c:v>
                </c:pt>
                <c:pt idx="1576">
                  <c:v>2.4183999999999997</c:v>
                </c:pt>
                <c:pt idx="1577">
                  <c:v>2.4192999999999998</c:v>
                </c:pt>
                <c:pt idx="1578">
                  <c:v>2.4201999999999999</c:v>
                </c:pt>
                <c:pt idx="1579">
                  <c:v>2.4210999999999996</c:v>
                </c:pt>
                <c:pt idx="1580">
                  <c:v>2.4219999999999997</c:v>
                </c:pt>
                <c:pt idx="1581">
                  <c:v>2.4228999999999998</c:v>
                </c:pt>
                <c:pt idx="1582">
                  <c:v>2.4238</c:v>
                </c:pt>
                <c:pt idx="1583">
                  <c:v>2.4246999999999996</c:v>
                </c:pt>
                <c:pt idx="1584">
                  <c:v>2.4255999999999998</c:v>
                </c:pt>
                <c:pt idx="1585">
                  <c:v>2.4264999999999999</c:v>
                </c:pt>
                <c:pt idx="1586">
                  <c:v>2.4274</c:v>
                </c:pt>
                <c:pt idx="1587">
                  <c:v>2.4282999999999997</c:v>
                </c:pt>
                <c:pt idx="1588">
                  <c:v>2.4291999999999998</c:v>
                </c:pt>
                <c:pt idx="1589">
                  <c:v>2.4300999999999999</c:v>
                </c:pt>
                <c:pt idx="1590">
                  <c:v>2.4309999999999996</c:v>
                </c:pt>
                <c:pt idx="1591">
                  <c:v>2.4318999999999997</c:v>
                </c:pt>
                <c:pt idx="1592">
                  <c:v>2.4327999999999999</c:v>
                </c:pt>
                <c:pt idx="1593">
                  <c:v>2.4337</c:v>
                </c:pt>
                <c:pt idx="1594">
                  <c:v>2.4345999999999997</c:v>
                </c:pt>
                <c:pt idx="1595">
                  <c:v>2.4354999999999998</c:v>
                </c:pt>
                <c:pt idx="1596">
                  <c:v>2.4363999999999999</c:v>
                </c:pt>
                <c:pt idx="1597">
                  <c:v>2.4372999999999996</c:v>
                </c:pt>
                <c:pt idx="1598">
                  <c:v>2.4381999999999997</c:v>
                </c:pt>
                <c:pt idx="1599">
                  <c:v>2.4390999999999998</c:v>
                </c:pt>
                <c:pt idx="1600">
                  <c:v>2.44</c:v>
                </c:pt>
                <c:pt idx="1601">
                  <c:v>2.4408999999999996</c:v>
                </c:pt>
                <c:pt idx="1602">
                  <c:v>2.4417999999999997</c:v>
                </c:pt>
                <c:pt idx="1603">
                  <c:v>2.4426999999999999</c:v>
                </c:pt>
                <c:pt idx="1604">
                  <c:v>2.4436</c:v>
                </c:pt>
                <c:pt idx="1605">
                  <c:v>2.4444999999999997</c:v>
                </c:pt>
                <c:pt idx="1606">
                  <c:v>2.4453999999999998</c:v>
                </c:pt>
                <c:pt idx="1607">
                  <c:v>2.4462999999999999</c:v>
                </c:pt>
                <c:pt idx="1608">
                  <c:v>2.4471999999999996</c:v>
                </c:pt>
                <c:pt idx="1609">
                  <c:v>2.4480999999999997</c:v>
                </c:pt>
                <c:pt idx="1610">
                  <c:v>2.4489999999999998</c:v>
                </c:pt>
                <c:pt idx="1611">
                  <c:v>2.4499</c:v>
                </c:pt>
                <c:pt idx="1612">
                  <c:v>2.4507999999999996</c:v>
                </c:pt>
                <c:pt idx="1613">
                  <c:v>2.4516999999999998</c:v>
                </c:pt>
                <c:pt idx="1614">
                  <c:v>2.4525999999999999</c:v>
                </c:pt>
                <c:pt idx="1615">
                  <c:v>2.4534999999999996</c:v>
                </c:pt>
                <c:pt idx="1616">
                  <c:v>2.4543999999999997</c:v>
                </c:pt>
                <c:pt idx="1617">
                  <c:v>2.4552999999999998</c:v>
                </c:pt>
                <c:pt idx="1618">
                  <c:v>2.4561999999999999</c:v>
                </c:pt>
                <c:pt idx="1619">
                  <c:v>2.4570999999999996</c:v>
                </c:pt>
                <c:pt idx="1620">
                  <c:v>2.4579999999999997</c:v>
                </c:pt>
                <c:pt idx="1621">
                  <c:v>2.4588999999999999</c:v>
                </c:pt>
                <c:pt idx="1622">
                  <c:v>2.4598</c:v>
                </c:pt>
                <c:pt idx="1623">
                  <c:v>2.4606999999999997</c:v>
                </c:pt>
                <c:pt idx="1624">
                  <c:v>2.4615999999999998</c:v>
                </c:pt>
                <c:pt idx="1625">
                  <c:v>2.4624999999999999</c:v>
                </c:pt>
                <c:pt idx="1626">
                  <c:v>2.4633999999999996</c:v>
                </c:pt>
                <c:pt idx="1627">
                  <c:v>2.4642999999999997</c:v>
                </c:pt>
                <c:pt idx="1628">
                  <c:v>2.4651999999999998</c:v>
                </c:pt>
                <c:pt idx="1629">
                  <c:v>2.4661</c:v>
                </c:pt>
                <c:pt idx="1630">
                  <c:v>2.4669999999999996</c:v>
                </c:pt>
                <c:pt idx="1631">
                  <c:v>2.4678999999999998</c:v>
                </c:pt>
                <c:pt idx="1632">
                  <c:v>2.4687999999999999</c:v>
                </c:pt>
                <c:pt idx="1633">
                  <c:v>2.4696999999999996</c:v>
                </c:pt>
                <c:pt idx="1634">
                  <c:v>2.4705999999999997</c:v>
                </c:pt>
                <c:pt idx="1635">
                  <c:v>2.4714999999999998</c:v>
                </c:pt>
                <c:pt idx="1636">
                  <c:v>2.4723999999999999</c:v>
                </c:pt>
                <c:pt idx="1637">
                  <c:v>2.4732999999999996</c:v>
                </c:pt>
                <c:pt idx="1638">
                  <c:v>2.4741999999999997</c:v>
                </c:pt>
                <c:pt idx="1639">
                  <c:v>2.4750999999999999</c:v>
                </c:pt>
                <c:pt idx="1640">
                  <c:v>2.476</c:v>
                </c:pt>
                <c:pt idx="1641">
                  <c:v>2.4768999999999997</c:v>
                </c:pt>
                <c:pt idx="1642">
                  <c:v>2.4777999999999998</c:v>
                </c:pt>
                <c:pt idx="1643">
                  <c:v>2.4786999999999999</c:v>
                </c:pt>
                <c:pt idx="1644">
                  <c:v>2.4795999999999996</c:v>
                </c:pt>
                <c:pt idx="1645">
                  <c:v>2.4804999999999997</c:v>
                </c:pt>
                <c:pt idx="1646">
                  <c:v>2.4813999999999998</c:v>
                </c:pt>
                <c:pt idx="1647">
                  <c:v>2.4823</c:v>
                </c:pt>
                <c:pt idx="1648">
                  <c:v>2.4831999999999996</c:v>
                </c:pt>
                <c:pt idx="1649">
                  <c:v>2.4840999999999998</c:v>
                </c:pt>
                <c:pt idx="1650">
                  <c:v>2.4849999999999999</c:v>
                </c:pt>
                <c:pt idx="1651">
                  <c:v>2.4859</c:v>
                </c:pt>
                <c:pt idx="1652">
                  <c:v>2.4867999999999997</c:v>
                </c:pt>
                <c:pt idx="1653">
                  <c:v>2.4876999999999998</c:v>
                </c:pt>
                <c:pt idx="1654">
                  <c:v>2.4885999999999999</c:v>
                </c:pt>
                <c:pt idx="1655">
                  <c:v>2.4894999999999996</c:v>
                </c:pt>
                <c:pt idx="1656">
                  <c:v>2.4903999999999997</c:v>
                </c:pt>
                <c:pt idx="1657">
                  <c:v>2.4912999999999998</c:v>
                </c:pt>
                <c:pt idx="1658">
                  <c:v>2.4922</c:v>
                </c:pt>
                <c:pt idx="1659">
                  <c:v>2.4930999999999996</c:v>
                </c:pt>
                <c:pt idx="1660">
                  <c:v>2.4939999999999998</c:v>
                </c:pt>
                <c:pt idx="1661">
                  <c:v>2.4948999999999999</c:v>
                </c:pt>
                <c:pt idx="1662">
                  <c:v>2.4957999999999996</c:v>
                </c:pt>
                <c:pt idx="1663">
                  <c:v>2.4966999999999997</c:v>
                </c:pt>
                <c:pt idx="1664">
                  <c:v>2.4975999999999998</c:v>
                </c:pt>
                <c:pt idx="1665">
                  <c:v>2.4984999999999999</c:v>
                </c:pt>
                <c:pt idx="1666">
                  <c:v>2.4993999999999996</c:v>
                </c:pt>
                <c:pt idx="1667">
                  <c:v>2.5002999999999997</c:v>
                </c:pt>
                <c:pt idx="1668">
                  <c:v>2.5011999999999999</c:v>
                </c:pt>
                <c:pt idx="1669">
                  <c:v>2.5021</c:v>
                </c:pt>
                <c:pt idx="1670">
                  <c:v>2.5029999999999997</c:v>
                </c:pt>
                <c:pt idx="1671">
                  <c:v>2.5038999999999998</c:v>
                </c:pt>
                <c:pt idx="1672">
                  <c:v>2.5047999999999999</c:v>
                </c:pt>
                <c:pt idx="1673">
                  <c:v>2.5056999999999996</c:v>
                </c:pt>
                <c:pt idx="1674">
                  <c:v>2.5065999999999997</c:v>
                </c:pt>
                <c:pt idx="1675">
                  <c:v>2.5074999999999998</c:v>
                </c:pt>
                <c:pt idx="1676">
                  <c:v>2.5084</c:v>
                </c:pt>
                <c:pt idx="1677">
                  <c:v>2.5092999999999996</c:v>
                </c:pt>
                <c:pt idx="1678">
                  <c:v>2.5101999999999998</c:v>
                </c:pt>
                <c:pt idx="1679">
                  <c:v>2.5110999999999999</c:v>
                </c:pt>
                <c:pt idx="1680">
                  <c:v>2.5119999999999996</c:v>
                </c:pt>
                <c:pt idx="1681">
                  <c:v>2.5128999999999997</c:v>
                </c:pt>
                <c:pt idx="1682">
                  <c:v>2.5137999999999998</c:v>
                </c:pt>
                <c:pt idx="1683">
                  <c:v>2.5146999999999999</c:v>
                </c:pt>
                <c:pt idx="1684">
                  <c:v>2.5155999999999996</c:v>
                </c:pt>
                <c:pt idx="1685">
                  <c:v>2.5164999999999997</c:v>
                </c:pt>
                <c:pt idx="1686">
                  <c:v>2.5173999999999999</c:v>
                </c:pt>
                <c:pt idx="1687">
                  <c:v>2.5183</c:v>
                </c:pt>
                <c:pt idx="1688">
                  <c:v>2.5191999999999997</c:v>
                </c:pt>
                <c:pt idx="1689">
                  <c:v>2.5200999999999998</c:v>
                </c:pt>
                <c:pt idx="1690">
                  <c:v>2.5209999999999999</c:v>
                </c:pt>
                <c:pt idx="1691">
                  <c:v>2.5218999999999996</c:v>
                </c:pt>
                <c:pt idx="1692">
                  <c:v>2.5227999999999997</c:v>
                </c:pt>
                <c:pt idx="1693">
                  <c:v>2.5236999999999998</c:v>
                </c:pt>
                <c:pt idx="1694">
                  <c:v>2.5246</c:v>
                </c:pt>
                <c:pt idx="1695">
                  <c:v>2.5254999999999996</c:v>
                </c:pt>
                <c:pt idx="1696">
                  <c:v>2.5263999999999998</c:v>
                </c:pt>
                <c:pt idx="1697">
                  <c:v>2.5272999999999999</c:v>
                </c:pt>
                <c:pt idx="1698">
                  <c:v>2.5281999999999996</c:v>
                </c:pt>
                <c:pt idx="1699">
                  <c:v>2.5290999999999997</c:v>
                </c:pt>
                <c:pt idx="1700">
                  <c:v>2.5299999999999998</c:v>
                </c:pt>
                <c:pt idx="1701">
                  <c:v>2.5308999999999999</c:v>
                </c:pt>
                <c:pt idx="1702">
                  <c:v>2.5317999999999996</c:v>
                </c:pt>
                <c:pt idx="1703">
                  <c:v>2.5326999999999997</c:v>
                </c:pt>
                <c:pt idx="1704">
                  <c:v>2.5335999999999999</c:v>
                </c:pt>
                <c:pt idx="1705">
                  <c:v>2.5345</c:v>
                </c:pt>
                <c:pt idx="1706">
                  <c:v>2.5353999999999997</c:v>
                </c:pt>
                <c:pt idx="1707">
                  <c:v>2.5362999999999998</c:v>
                </c:pt>
                <c:pt idx="1708">
                  <c:v>2.5371999999999999</c:v>
                </c:pt>
                <c:pt idx="1709">
                  <c:v>2.5380999999999996</c:v>
                </c:pt>
                <c:pt idx="1710">
                  <c:v>2.5389999999999997</c:v>
                </c:pt>
                <c:pt idx="1711">
                  <c:v>2.5398999999999998</c:v>
                </c:pt>
                <c:pt idx="1712">
                  <c:v>2.5407999999999999</c:v>
                </c:pt>
                <c:pt idx="1713">
                  <c:v>2.5416999999999996</c:v>
                </c:pt>
                <c:pt idx="1714">
                  <c:v>2.5425999999999997</c:v>
                </c:pt>
                <c:pt idx="1715">
                  <c:v>2.5434999999999999</c:v>
                </c:pt>
                <c:pt idx="1716">
                  <c:v>2.5443999999999996</c:v>
                </c:pt>
                <c:pt idx="1717">
                  <c:v>2.5452999999999997</c:v>
                </c:pt>
                <c:pt idx="1718">
                  <c:v>2.5461999999999998</c:v>
                </c:pt>
                <c:pt idx="1719">
                  <c:v>2.5470999999999999</c:v>
                </c:pt>
                <c:pt idx="1720">
                  <c:v>2.5479999999999996</c:v>
                </c:pt>
                <c:pt idx="1721">
                  <c:v>2.5488999999999997</c:v>
                </c:pt>
                <c:pt idx="1722">
                  <c:v>2.5497999999999998</c:v>
                </c:pt>
                <c:pt idx="1723">
                  <c:v>2.5507</c:v>
                </c:pt>
                <c:pt idx="1724">
                  <c:v>2.5515999999999996</c:v>
                </c:pt>
                <c:pt idx="1725">
                  <c:v>2.5524999999999998</c:v>
                </c:pt>
                <c:pt idx="1726">
                  <c:v>2.5533999999999999</c:v>
                </c:pt>
                <c:pt idx="1727">
                  <c:v>2.5542999999999996</c:v>
                </c:pt>
                <c:pt idx="1728">
                  <c:v>2.5551999999999997</c:v>
                </c:pt>
                <c:pt idx="1729">
                  <c:v>2.5560999999999998</c:v>
                </c:pt>
                <c:pt idx="1730">
                  <c:v>2.5569999999999999</c:v>
                </c:pt>
                <c:pt idx="1731">
                  <c:v>2.5578999999999996</c:v>
                </c:pt>
                <c:pt idx="1732">
                  <c:v>2.5587999999999997</c:v>
                </c:pt>
                <c:pt idx="1733">
                  <c:v>2.5596999999999999</c:v>
                </c:pt>
                <c:pt idx="1734">
                  <c:v>2.5606</c:v>
                </c:pt>
                <c:pt idx="1735">
                  <c:v>2.5614999999999997</c:v>
                </c:pt>
                <c:pt idx="1736">
                  <c:v>2.5623999999999998</c:v>
                </c:pt>
                <c:pt idx="1737">
                  <c:v>2.5632999999999999</c:v>
                </c:pt>
                <c:pt idx="1738">
                  <c:v>2.5641999999999996</c:v>
                </c:pt>
                <c:pt idx="1739">
                  <c:v>2.5650999999999997</c:v>
                </c:pt>
                <c:pt idx="1740">
                  <c:v>2.5659999999999998</c:v>
                </c:pt>
                <c:pt idx="1741">
                  <c:v>2.5669</c:v>
                </c:pt>
                <c:pt idx="1742">
                  <c:v>2.5677999999999996</c:v>
                </c:pt>
                <c:pt idx="1743">
                  <c:v>2.5686999999999998</c:v>
                </c:pt>
                <c:pt idx="1744">
                  <c:v>2.5695999999999999</c:v>
                </c:pt>
                <c:pt idx="1745">
                  <c:v>2.5704999999999996</c:v>
                </c:pt>
                <c:pt idx="1746">
                  <c:v>2.5713999999999997</c:v>
                </c:pt>
                <c:pt idx="1747">
                  <c:v>2.5722999999999998</c:v>
                </c:pt>
                <c:pt idx="1748">
                  <c:v>2.5731999999999999</c:v>
                </c:pt>
                <c:pt idx="1749">
                  <c:v>2.5740999999999996</c:v>
                </c:pt>
                <c:pt idx="1750">
                  <c:v>2.5749999999999997</c:v>
                </c:pt>
                <c:pt idx="1751">
                  <c:v>2.5758999999999999</c:v>
                </c:pt>
                <c:pt idx="1752">
                  <c:v>2.5768</c:v>
                </c:pt>
                <c:pt idx="1753">
                  <c:v>2.5776999999999997</c:v>
                </c:pt>
                <c:pt idx="1754">
                  <c:v>2.5785999999999998</c:v>
                </c:pt>
                <c:pt idx="1755">
                  <c:v>2.5794999999999999</c:v>
                </c:pt>
                <c:pt idx="1756">
                  <c:v>2.5803999999999996</c:v>
                </c:pt>
                <c:pt idx="1757">
                  <c:v>2.5812999999999997</c:v>
                </c:pt>
                <c:pt idx="1758">
                  <c:v>2.5821999999999998</c:v>
                </c:pt>
                <c:pt idx="1759">
                  <c:v>2.5831</c:v>
                </c:pt>
                <c:pt idx="1760">
                  <c:v>2.5839999999999996</c:v>
                </c:pt>
                <c:pt idx="1761">
                  <c:v>2.5848999999999998</c:v>
                </c:pt>
                <c:pt idx="1762">
                  <c:v>2.5857999999999999</c:v>
                </c:pt>
                <c:pt idx="1763">
                  <c:v>2.5866999999999996</c:v>
                </c:pt>
                <c:pt idx="1764">
                  <c:v>2.5875999999999997</c:v>
                </c:pt>
                <c:pt idx="1765">
                  <c:v>2.5884999999999998</c:v>
                </c:pt>
                <c:pt idx="1766">
                  <c:v>2.5893999999999999</c:v>
                </c:pt>
                <c:pt idx="1767">
                  <c:v>2.5902999999999996</c:v>
                </c:pt>
                <c:pt idx="1768">
                  <c:v>2.5911999999999997</c:v>
                </c:pt>
                <c:pt idx="1769">
                  <c:v>2.5920999999999998</c:v>
                </c:pt>
                <c:pt idx="1770">
                  <c:v>2.593</c:v>
                </c:pt>
                <c:pt idx="1771">
                  <c:v>2.5938999999999997</c:v>
                </c:pt>
                <c:pt idx="1772">
                  <c:v>2.5947999999999998</c:v>
                </c:pt>
                <c:pt idx="1773">
                  <c:v>2.5956999999999999</c:v>
                </c:pt>
                <c:pt idx="1774">
                  <c:v>2.5965999999999996</c:v>
                </c:pt>
                <c:pt idx="1775">
                  <c:v>2.5974999999999997</c:v>
                </c:pt>
                <c:pt idx="1776">
                  <c:v>2.5983999999999998</c:v>
                </c:pt>
                <c:pt idx="1777">
                  <c:v>2.5992999999999999</c:v>
                </c:pt>
                <c:pt idx="1778">
                  <c:v>2.6001999999999996</c:v>
                </c:pt>
                <c:pt idx="1779">
                  <c:v>2.6010999999999997</c:v>
                </c:pt>
                <c:pt idx="1780">
                  <c:v>2.6019999999999999</c:v>
                </c:pt>
                <c:pt idx="1781">
                  <c:v>2.6028999999999995</c:v>
                </c:pt>
                <c:pt idx="1782">
                  <c:v>2.6037999999999997</c:v>
                </c:pt>
                <c:pt idx="1783">
                  <c:v>2.6046999999999998</c:v>
                </c:pt>
                <c:pt idx="1784">
                  <c:v>2.6055999999999999</c:v>
                </c:pt>
                <c:pt idx="1785">
                  <c:v>2.6064999999999996</c:v>
                </c:pt>
                <c:pt idx="1786">
                  <c:v>2.6073999999999997</c:v>
                </c:pt>
                <c:pt idx="1787">
                  <c:v>2.6082999999999998</c:v>
                </c:pt>
                <c:pt idx="1788">
                  <c:v>2.6092</c:v>
                </c:pt>
                <c:pt idx="1789">
                  <c:v>2.6100999999999996</c:v>
                </c:pt>
                <c:pt idx="1790">
                  <c:v>2.6109999999999998</c:v>
                </c:pt>
                <c:pt idx="1791">
                  <c:v>2.6118999999999999</c:v>
                </c:pt>
                <c:pt idx="1792">
                  <c:v>2.6127999999999996</c:v>
                </c:pt>
                <c:pt idx="1793">
                  <c:v>2.6136999999999997</c:v>
                </c:pt>
                <c:pt idx="1794">
                  <c:v>2.6145999999999998</c:v>
                </c:pt>
                <c:pt idx="1795">
                  <c:v>2.6154999999999999</c:v>
                </c:pt>
                <c:pt idx="1796">
                  <c:v>2.6163999999999996</c:v>
                </c:pt>
                <c:pt idx="1797">
                  <c:v>2.6172999999999997</c:v>
                </c:pt>
                <c:pt idx="1798">
                  <c:v>2.6181999999999999</c:v>
                </c:pt>
                <c:pt idx="1799">
                  <c:v>2.6190999999999995</c:v>
                </c:pt>
                <c:pt idx="1800">
                  <c:v>2.6199999999999997</c:v>
                </c:pt>
                <c:pt idx="1801">
                  <c:v>2.6208999999999998</c:v>
                </c:pt>
                <c:pt idx="1802">
                  <c:v>2.6217999999999999</c:v>
                </c:pt>
                <c:pt idx="1803">
                  <c:v>2.6226999999999996</c:v>
                </c:pt>
                <c:pt idx="1804">
                  <c:v>2.6235999999999997</c:v>
                </c:pt>
                <c:pt idx="1805">
                  <c:v>2.6244999999999998</c:v>
                </c:pt>
                <c:pt idx="1806">
                  <c:v>2.6254</c:v>
                </c:pt>
                <c:pt idx="1807">
                  <c:v>2.6262999999999996</c:v>
                </c:pt>
                <c:pt idx="1808">
                  <c:v>2.6271999999999998</c:v>
                </c:pt>
                <c:pt idx="1809">
                  <c:v>2.6280999999999999</c:v>
                </c:pt>
                <c:pt idx="1810">
                  <c:v>2.6289999999999996</c:v>
                </c:pt>
                <c:pt idx="1811">
                  <c:v>2.6298999999999997</c:v>
                </c:pt>
                <c:pt idx="1812">
                  <c:v>2.6307999999999998</c:v>
                </c:pt>
                <c:pt idx="1813">
                  <c:v>2.6316999999999999</c:v>
                </c:pt>
                <c:pt idx="1814">
                  <c:v>2.6325999999999996</c:v>
                </c:pt>
                <c:pt idx="1815">
                  <c:v>2.6334999999999997</c:v>
                </c:pt>
                <c:pt idx="1816">
                  <c:v>2.6343999999999999</c:v>
                </c:pt>
                <c:pt idx="1817">
                  <c:v>2.6353</c:v>
                </c:pt>
                <c:pt idx="1818">
                  <c:v>2.6361999999999997</c:v>
                </c:pt>
                <c:pt idx="1819">
                  <c:v>2.6370999999999998</c:v>
                </c:pt>
                <c:pt idx="1820">
                  <c:v>2.6379999999999999</c:v>
                </c:pt>
                <c:pt idx="1821">
                  <c:v>2.6388999999999996</c:v>
                </c:pt>
                <c:pt idx="1822">
                  <c:v>2.6397999999999997</c:v>
                </c:pt>
                <c:pt idx="1823">
                  <c:v>2.6406999999999998</c:v>
                </c:pt>
                <c:pt idx="1824">
                  <c:v>2.6415999999999999</c:v>
                </c:pt>
                <c:pt idx="1825">
                  <c:v>2.6424999999999996</c:v>
                </c:pt>
                <c:pt idx="1826">
                  <c:v>2.6433999999999997</c:v>
                </c:pt>
                <c:pt idx="1827">
                  <c:v>2.6442999999999999</c:v>
                </c:pt>
                <c:pt idx="1828">
                  <c:v>2.6451999999999996</c:v>
                </c:pt>
                <c:pt idx="1829">
                  <c:v>2.6460999999999997</c:v>
                </c:pt>
                <c:pt idx="1830">
                  <c:v>2.6469999999999998</c:v>
                </c:pt>
                <c:pt idx="1831">
                  <c:v>2.6478999999999999</c:v>
                </c:pt>
                <c:pt idx="1832">
                  <c:v>2.6487999999999996</c:v>
                </c:pt>
                <c:pt idx="1833">
                  <c:v>2.6496999999999997</c:v>
                </c:pt>
                <c:pt idx="1834">
                  <c:v>2.6505999999999998</c:v>
                </c:pt>
                <c:pt idx="1835">
                  <c:v>2.6515</c:v>
                </c:pt>
                <c:pt idx="1836">
                  <c:v>2.6523999999999996</c:v>
                </c:pt>
                <c:pt idx="1837">
                  <c:v>2.6532999999999998</c:v>
                </c:pt>
                <c:pt idx="1838">
                  <c:v>2.6541999999999999</c:v>
                </c:pt>
                <c:pt idx="1839">
                  <c:v>2.6550999999999996</c:v>
                </c:pt>
                <c:pt idx="1840">
                  <c:v>2.6559999999999997</c:v>
                </c:pt>
                <c:pt idx="1841">
                  <c:v>2.6568999999999998</c:v>
                </c:pt>
                <c:pt idx="1842">
                  <c:v>2.6577999999999999</c:v>
                </c:pt>
                <c:pt idx="1843">
                  <c:v>2.6586999999999996</c:v>
                </c:pt>
                <c:pt idx="1844">
                  <c:v>2.6595999999999997</c:v>
                </c:pt>
                <c:pt idx="1845">
                  <c:v>2.6604999999999999</c:v>
                </c:pt>
                <c:pt idx="1846">
                  <c:v>2.6613999999999995</c:v>
                </c:pt>
                <c:pt idx="1847">
                  <c:v>2.6622999999999997</c:v>
                </c:pt>
                <c:pt idx="1848">
                  <c:v>2.6631999999999998</c:v>
                </c:pt>
                <c:pt idx="1849">
                  <c:v>2.6640999999999999</c:v>
                </c:pt>
                <c:pt idx="1850">
                  <c:v>2.6649999999999996</c:v>
                </c:pt>
                <c:pt idx="1851">
                  <c:v>2.6658999999999997</c:v>
                </c:pt>
                <c:pt idx="1852">
                  <c:v>2.6667999999999998</c:v>
                </c:pt>
                <c:pt idx="1853">
                  <c:v>2.6677</c:v>
                </c:pt>
                <c:pt idx="1854">
                  <c:v>2.6685999999999996</c:v>
                </c:pt>
                <c:pt idx="1855">
                  <c:v>2.6694999999999998</c:v>
                </c:pt>
                <c:pt idx="1856">
                  <c:v>2.6703999999999999</c:v>
                </c:pt>
                <c:pt idx="1857">
                  <c:v>2.6712999999999996</c:v>
                </c:pt>
                <c:pt idx="1858">
                  <c:v>2.6721999999999997</c:v>
                </c:pt>
                <c:pt idx="1859">
                  <c:v>2.6730999999999998</c:v>
                </c:pt>
                <c:pt idx="1860">
                  <c:v>2.6739999999999999</c:v>
                </c:pt>
                <c:pt idx="1861">
                  <c:v>2.6748999999999996</c:v>
                </c:pt>
                <c:pt idx="1862">
                  <c:v>2.6757999999999997</c:v>
                </c:pt>
                <c:pt idx="1863">
                  <c:v>2.6766999999999999</c:v>
                </c:pt>
                <c:pt idx="1864">
                  <c:v>2.6775999999999995</c:v>
                </c:pt>
                <c:pt idx="1865">
                  <c:v>2.6784999999999997</c:v>
                </c:pt>
                <c:pt idx="1866">
                  <c:v>2.6793999999999998</c:v>
                </c:pt>
                <c:pt idx="1867">
                  <c:v>2.6802999999999999</c:v>
                </c:pt>
                <c:pt idx="1868">
                  <c:v>2.6811999999999996</c:v>
                </c:pt>
                <c:pt idx="1869">
                  <c:v>2.6820999999999997</c:v>
                </c:pt>
                <c:pt idx="1870">
                  <c:v>2.6829999999999998</c:v>
                </c:pt>
                <c:pt idx="1871">
                  <c:v>2.6839</c:v>
                </c:pt>
                <c:pt idx="1872">
                  <c:v>2.6847999999999996</c:v>
                </c:pt>
                <c:pt idx="1873">
                  <c:v>2.6856999999999998</c:v>
                </c:pt>
                <c:pt idx="1874">
                  <c:v>2.6865999999999999</c:v>
                </c:pt>
                <c:pt idx="1875">
                  <c:v>2.6874999999999996</c:v>
                </c:pt>
                <c:pt idx="1876">
                  <c:v>2.6883999999999997</c:v>
                </c:pt>
                <c:pt idx="1877">
                  <c:v>2.6892999999999998</c:v>
                </c:pt>
                <c:pt idx="1878">
                  <c:v>2.6901999999999999</c:v>
                </c:pt>
                <c:pt idx="1879">
                  <c:v>2.6910999999999996</c:v>
                </c:pt>
                <c:pt idx="1880">
                  <c:v>2.6919999999999997</c:v>
                </c:pt>
                <c:pt idx="1881">
                  <c:v>2.6928999999999998</c:v>
                </c:pt>
                <c:pt idx="1882">
                  <c:v>2.6937999999999995</c:v>
                </c:pt>
                <c:pt idx="1883">
                  <c:v>2.6946999999999997</c:v>
                </c:pt>
                <c:pt idx="1884">
                  <c:v>2.6955999999999998</c:v>
                </c:pt>
                <c:pt idx="1885">
                  <c:v>2.6964999999999999</c:v>
                </c:pt>
                <c:pt idx="1886">
                  <c:v>2.6973999999999996</c:v>
                </c:pt>
                <c:pt idx="1887">
                  <c:v>2.6982999999999997</c:v>
                </c:pt>
                <c:pt idx="1888">
                  <c:v>2.6991999999999998</c:v>
                </c:pt>
                <c:pt idx="1889">
                  <c:v>2.7000999999999999</c:v>
                </c:pt>
                <c:pt idx="1890">
                  <c:v>2.7009999999999996</c:v>
                </c:pt>
                <c:pt idx="1891">
                  <c:v>2.7018999999999997</c:v>
                </c:pt>
                <c:pt idx="1892">
                  <c:v>2.7027999999999999</c:v>
                </c:pt>
                <c:pt idx="1893">
                  <c:v>2.7036999999999995</c:v>
                </c:pt>
                <c:pt idx="1894">
                  <c:v>2.7045999999999997</c:v>
                </c:pt>
                <c:pt idx="1895">
                  <c:v>2.7054999999999998</c:v>
                </c:pt>
                <c:pt idx="1896">
                  <c:v>2.7063999999999999</c:v>
                </c:pt>
                <c:pt idx="1897">
                  <c:v>2.7072999999999996</c:v>
                </c:pt>
                <c:pt idx="1898">
                  <c:v>2.7081999999999997</c:v>
                </c:pt>
                <c:pt idx="1899">
                  <c:v>2.7090999999999998</c:v>
                </c:pt>
                <c:pt idx="1900">
                  <c:v>2.71</c:v>
                </c:pt>
                <c:pt idx="1901">
                  <c:v>2.7108999999999996</c:v>
                </c:pt>
                <c:pt idx="1902">
                  <c:v>2.7117999999999998</c:v>
                </c:pt>
                <c:pt idx="1903">
                  <c:v>2.7126999999999999</c:v>
                </c:pt>
                <c:pt idx="1904">
                  <c:v>2.7135999999999996</c:v>
                </c:pt>
                <c:pt idx="1905">
                  <c:v>2.7144999999999997</c:v>
                </c:pt>
                <c:pt idx="1906">
                  <c:v>2.7153999999999998</c:v>
                </c:pt>
                <c:pt idx="1907">
                  <c:v>2.7162999999999999</c:v>
                </c:pt>
                <c:pt idx="1908">
                  <c:v>2.7171999999999996</c:v>
                </c:pt>
                <c:pt idx="1909">
                  <c:v>2.7180999999999997</c:v>
                </c:pt>
                <c:pt idx="1910">
                  <c:v>2.7189999999999999</c:v>
                </c:pt>
                <c:pt idx="1911">
                  <c:v>2.7198999999999995</c:v>
                </c:pt>
                <c:pt idx="1912">
                  <c:v>2.7207999999999997</c:v>
                </c:pt>
                <c:pt idx="1913">
                  <c:v>2.7216999999999998</c:v>
                </c:pt>
                <c:pt idx="1914">
                  <c:v>2.7225999999999999</c:v>
                </c:pt>
                <c:pt idx="1915">
                  <c:v>2.7234999999999996</c:v>
                </c:pt>
                <c:pt idx="1916">
                  <c:v>2.7243999999999997</c:v>
                </c:pt>
                <c:pt idx="1917">
                  <c:v>2.7252999999999998</c:v>
                </c:pt>
                <c:pt idx="1918">
                  <c:v>2.7262</c:v>
                </c:pt>
                <c:pt idx="1919">
                  <c:v>2.7270999999999996</c:v>
                </c:pt>
                <c:pt idx="1920">
                  <c:v>2.7279999999999998</c:v>
                </c:pt>
                <c:pt idx="1921">
                  <c:v>2.7288999999999999</c:v>
                </c:pt>
                <c:pt idx="1922">
                  <c:v>2.7297999999999996</c:v>
                </c:pt>
                <c:pt idx="1923">
                  <c:v>2.7306999999999997</c:v>
                </c:pt>
                <c:pt idx="1924">
                  <c:v>2.7315999999999998</c:v>
                </c:pt>
                <c:pt idx="1925">
                  <c:v>2.7324999999999999</c:v>
                </c:pt>
                <c:pt idx="1926">
                  <c:v>2.7333999999999996</c:v>
                </c:pt>
                <c:pt idx="1927">
                  <c:v>2.7342999999999997</c:v>
                </c:pt>
                <c:pt idx="1928">
                  <c:v>2.7351999999999999</c:v>
                </c:pt>
                <c:pt idx="1929">
                  <c:v>2.7360999999999995</c:v>
                </c:pt>
                <c:pt idx="1930">
                  <c:v>2.7369999999999997</c:v>
                </c:pt>
                <c:pt idx="1931">
                  <c:v>2.7378999999999998</c:v>
                </c:pt>
                <c:pt idx="1932">
                  <c:v>2.7387999999999999</c:v>
                </c:pt>
                <c:pt idx="1933">
                  <c:v>2.7396999999999996</c:v>
                </c:pt>
                <c:pt idx="1934">
                  <c:v>2.7405999999999997</c:v>
                </c:pt>
                <c:pt idx="1935">
                  <c:v>2.7414999999999998</c:v>
                </c:pt>
                <c:pt idx="1936">
                  <c:v>2.7423999999999999</c:v>
                </c:pt>
                <c:pt idx="1937">
                  <c:v>2.7432999999999996</c:v>
                </c:pt>
                <c:pt idx="1938">
                  <c:v>2.7441999999999998</c:v>
                </c:pt>
                <c:pt idx="1939">
                  <c:v>2.7450999999999999</c:v>
                </c:pt>
                <c:pt idx="1940">
                  <c:v>2.7459999999999996</c:v>
                </c:pt>
                <c:pt idx="1941">
                  <c:v>2.7468999999999997</c:v>
                </c:pt>
                <c:pt idx="1942">
                  <c:v>2.7477999999999998</c:v>
                </c:pt>
                <c:pt idx="1943">
                  <c:v>2.7486999999999999</c:v>
                </c:pt>
                <c:pt idx="1944">
                  <c:v>2.7495999999999996</c:v>
                </c:pt>
                <c:pt idx="1945">
                  <c:v>2.7504999999999997</c:v>
                </c:pt>
                <c:pt idx="1946">
                  <c:v>2.7513999999999998</c:v>
                </c:pt>
                <c:pt idx="1947">
                  <c:v>2.7522999999999995</c:v>
                </c:pt>
                <c:pt idx="1948">
                  <c:v>2.7531999999999996</c:v>
                </c:pt>
                <c:pt idx="1949">
                  <c:v>2.7540999999999998</c:v>
                </c:pt>
                <c:pt idx="1950">
                  <c:v>2.7549999999999999</c:v>
                </c:pt>
                <c:pt idx="1951">
                  <c:v>2.7558999999999996</c:v>
                </c:pt>
                <c:pt idx="1952">
                  <c:v>2.7567999999999997</c:v>
                </c:pt>
                <c:pt idx="1953">
                  <c:v>2.7576999999999998</c:v>
                </c:pt>
                <c:pt idx="1954">
                  <c:v>2.7585999999999999</c:v>
                </c:pt>
                <c:pt idx="1955">
                  <c:v>2.7594999999999996</c:v>
                </c:pt>
                <c:pt idx="1956">
                  <c:v>2.7603999999999997</c:v>
                </c:pt>
                <c:pt idx="1957">
                  <c:v>2.7612999999999999</c:v>
                </c:pt>
                <c:pt idx="1958">
                  <c:v>2.7621999999999995</c:v>
                </c:pt>
                <c:pt idx="1959">
                  <c:v>2.7630999999999997</c:v>
                </c:pt>
                <c:pt idx="1960">
                  <c:v>2.7639999999999998</c:v>
                </c:pt>
                <c:pt idx="1961">
                  <c:v>2.7648999999999999</c:v>
                </c:pt>
                <c:pt idx="1962">
                  <c:v>2.7657999999999996</c:v>
                </c:pt>
                <c:pt idx="1963">
                  <c:v>2.7666999999999997</c:v>
                </c:pt>
                <c:pt idx="1964">
                  <c:v>2.7675999999999998</c:v>
                </c:pt>
                <c:pt idx="1965">
                  <c:v>2.7684999999999995</c:v>
                </c:pt>
                <c:pt idx="1966">
                  <c:v>2.7693999999999996</c:v>
                </c:pt>
                <c:pt idx="1967">
                  <c:v>2.7702999999999998</c:v>
                </c:pt>
                <c:pt idx="1968">
                  <c:v>2.7711999999999999</c:v>
                </c:pt>
                <c:pt idx="1969">
                  <c:v>2.7720999999999996</c:v>
                </c:pt>
                <c:pt idx="1970">
                  <c:v>2.7729999999999997</c:v>
                </c:pt>
                <c:pt idx="1971">
                  <c:v>2.7738999999999998</c:v>
                </c:pt>
                <c:pt idx="1972">
                  <c:v>2.7747999999999999</c:v>
                </c:pt>
                <c:pt idx="1973">
                  <c:v>2.7756999999999996</c:v>
                </c:pt>
                <c:pt idx="1974">
                  <c:v>2.7765999999999997</c:v>
                </c:pt>
                <c:pt idx="1975">
                  <c:v>2.7774999999999999</c:v>
                </c:pt>
                <c:pt idx="1976">
                  <c:v>2.7783999999999995</c:v>
                </c:pt>
                <c:pt idx="1977">
                  <c:v>2.7792999999999997</c:v>
                </c:pt>
                <c:pt idx="1978">
                  <c:v>2.7801999999999998</c:v>
                </c:pt>
                <c:pt idx="1979">
                  <c:v>2.7810999999999999</c:v>
                </c:pt>
                <c:pt idx="1980">
                  <c:v>2.7819999999999996</c:v>
                </c:pt>
                <c:pt idx="1981">
                  <c:v>2.7828999999999997</c:v>
                </c:pt>
                <c:pt idx="1982">
                  <c:v>2.7837999999999998</c:v>
                </c:pt>
                <c:pt idx="1983">
                  <c:v>2.7847</c:v>
                </c:pt>
                <c:pt idx="1984">
                  <c:v>2.7855999999999996</c:v>
                </c:pt>
                <c:pt idx="1985">
                  <c:v>2.7864999999999998</c:v>
                </c:pt>
                <c:pt idx="1986">
                  <c:v>2.7873999999999999</c:v>
                </c:pt>
                <c:pt idx="1987">
                  <c:v>2.7882999999999996</c:v>
                </c:pt>
                <c:pt idx="1988">
                  <c:v>2.7891999999999997</c:v>
                </c:pt>
                <c:pt idx="1989">
                  <c:v>2.7900999999999998</c:v>
                </c:pt>
                <c:pt idx="1990">
                  <c:v>2.7909999999999999</c:v>
                </c:pt>
                <c:pt idx="1991">
                  <c:v>2.7918999999999996</c:v>
                </c:pt>
                <c:pt idx="1992">
                  <c:v>2.7927999999999997</c:v>
                </c:pt>
                <c:pt idx="1993">
                  <c:v>2.7936999999999999</c:v>
                </c:pt>
                <c:pt idx="1994">
                  <c:v>2.7945999999999995</c:v>
                </c:pt>
                <c:pt idx="1995">
                  <c:v>2.7954999999999997</c:v>
                </c:pt>
                <c:pt idx="1996">
                  <c:v>2.7963999999999998</c:v>
                </c:pt>
                <c:pt idx="1997">
                  <c:v>2.7972999999999999</c:v>
                </c:pt>
                <c:pt idx="1998">
                  <c:v>2.7981999999999996</c:v>
                </c:pt>
                <c:pt idx="1999">
                  <c:v>2.7990999999999997</c:v>
                </c:pt>
              </c:numCache>
            </c:numRef>
          </c:xVal>
          <c:yVal>
            <c:numRef>
              <c:f>[1]PlotDat8!$D$1:$D$2000</c:f>
              <c:numCache>
                <c:formatCode>General</c:formatCode>
                <c:ptCount val="2000"/>
                <c:pt idx="0">
                  <c:v>5.0711890226672807E-6</c:v>
                </c:pt>
                <c:pt idx="1">
                  <c:v>5.2164423163386729E-6</c:v>
                </c:pt>
                <c:pt idx="2">
                  <c:v>5.3656629106035784E-6</c:v>
                </c:pt>
                <c:pt idx="3">
                  <c:v>5.5189533959812593E-6</c:v>
                </c:pt>
                <c:pt idx="4">
                  <c:v>5.6764188499584843E-6</c:v>
                </c:pt>
                <c:pt idx="5">
                  <c:v>5.838166892692142E-6</c:v>
                </c:pt>
                <c:pt idx="6">
                  <c:v>6.004307743838572E-6</c:v>
                </c:pt>
                <c:pt idx="7">
                  <c:v>6.1749542805282363E-6</c:v>
                </c:pt>
                <c:pt idx="8">
                  <c:v>6.3502220965065565E-6</c:v>
                </c:pt>
                <c:pt idx="9">
                  <c:v>6.5302295624602405E-6</c:v>
                </c:pt>
                <c:pt idx="10">
                  <c:v>6.7150978875508153E-6</c:v>
                </c:pt>
                <c:pt idx="11">
                  <c:v>6.904951182174754E-6</c:v>
                </c:pt>
                <c:pt idx="12">
                  <c:v>7.0999165219720284E-6</c:v>
                </c:pt>
                <c:pt idx="13">
                  <c:v>7.3001240131047301E-6</c:v>
                </c:pt>
                <c:pt idx="14">
                  <c:v>7.5057068588262087E-6</c:v>
                </c:pt>
                <c:pt idx="15">
                  <c:v>7.7168014273638953E-6</c:v>
                </c:pt>
                <c:pt idx="16">
                  <c:v>7.9335473211367869E-6</c:v>
                </c:pt>
                <c:pt idx="17">
                  <c:v>8.156087447331314E-6</c:v>
                </c:pt>
                <c:pt idx="18">
                  <c:v>8.3845680898567924E-6</c:v>
                </c:pt>
                <c:pt idx="19">
                  <c:v>8.6191389827051324E-6</c:v>
                </c:pt>
                <c:pt idx="20">
                  <c:v>8.8599533847366639E-6</c:v>
                </c:pt>
                <c:pt idx="21">
                  <c:v>9.1071681559163876E-6</c:v>
                </c:pt>
                <c:pt idx="22">
                  <c:v>9.3609438350247523E-6</c:v>
                </c:pt>
                <c:pt idx="23">
                  <c:v>9.6214447188661383E-6</c:v>
                </c:pt>
                <c:pt idx="24">
                  <c:v>9.888838943001099E-6</c:v>
                </c:pt>
                <c:pt idx="25">
                  <c:v>1.016329856402496E-5</c:v>
                </c:pt>
                <c:pt idx="26">
                  <c:v>1.0444999643420357E-5</c:v>
                </c:pt>
                <c:pt idx="27">
                  <c:v>1.0734122333006559E-5</c:v>
                </c:pt>
                <c:pt idx="28">
                  <c:v>1.1030850962013245E-5</c:v>
                </c:pt>
                <c:pt idx="29">
                  <c:v>1.1335374125803385E-5</c:v>
                </c:pt>
                <c:pt idx="30">
                  <c:v>1.1647884776271707E-5</c:v>
                </c:pt>
                <c:pt idx="31">
                  <c:v>1.1968580313946327E-5</c:v>
                </c:pt>
                <c:pt idx="32">
                  <c:v>1.2297662681818219E-5</c:v>
                </c:pt>
                <c:pt idx="33">
                  <c:v>1.2635338460928265E-5</c:v>
                </c:pt>
                <c:pt idx="34">
                  <c:v>1.2981818967736803E-5</c:v>
                </c:pt>
                <c:pt idx="35">
                  <c:v>1.3337320353305574E-5</c:v>
                </c:pt>
                <c:pt idx="36">
                  <c:v>1.3702063704318022E-5</c:v>
                </c:pt>
                <c:pt idx="37">
                  <c:v>1.4076275145968603E-5</c:v>
                </c:pt>
                <c:pt idx="38">
                  <c:v>1.4460185946747431E-5</c:v>
                </c:pt>
                <c:pt idx="39">
                  <c:v>1.4854032625150278E-5</c:v>
                </c:pt>
                <c:pt idx="40">
                  <c:v>1.5258057058343971E-5</c:v>
                </c:pt>
                <c:pt idx="41">
                  <c:v>1.5672506592814544E-5</c:v>
                </c:pt>
                <c:pt idx="42">
                  <c:v>1.6097634157030469E-5</c:v>
                </c:pt>
                <c:pt idx="43">
                  <c:v>1.653369837614836E-5</c:v>
                </c:pt>
                <c:pt idx="44">
                  <c:v>1.6980963688794864E-5</c:v>
                </c:pt>
                <c:pt idx="45">
                  <c:v>1.7439700465951586E-5</c:v>
                </c:pt>
                <c:pt idx="46">
                  <c:v>1.7910185131977951E-5</c:v>
                </c:pt>
                <c:pt idx="47">
                  <c:v>1.8392700287799757E-5</c:v>
                </c:pt>
                <c:pt idx="48">
                  <c:v>1.8887534836298002E-5</c:v>
                </c:pt>
                <c:pt idx="49">
                  <c:v>1.9394984109927701E-5</c:v>
                </c:pt>
                <c:pt idx="50">
                  <c:v>1.9915350000599299E-5</c:v>
                </c:pt>
                <c:pt idx="51">
                  <c:v>2.0448941091857175E-5</c:v>
                </c:pt>
                <c:pt idx="52">
                  <c:v>2.0996072793383951E-5</c:v>
                </c:pt>
                <c:pt idx="53">
                  <c:v>2.1557067477868223E-5</c:v>
                </c:pt>
                <c:pt idx="54">
                  <c:v>2.2132254620265001E-5</c:v>
                </c:pt>
                <c:pt idx="55">
                  <c:v>2.2721970939485582E-5</c:v>
                </c:pt>
                <c:pt idx="56">
                  <c:v>2.3326560542547671E-5</c:v>
                </c:pt>
                <c:pt idx="57">
                  <c:v>2.3946375071223853E-5</c:v>
                </c:pt>
                <c:pt idx="58">
                  <c:v>2.4581773851218596E-5</c:v>
                </c:pt>
                <c:pt idx="59">
                  <c:v>2.5233124043910825E-5</c:v>
                </c:pt>
                <c:pt idx="60">
                  <c:v>2.5900800800697627E-5</c:v>
                </c:pt>
                <c:pt idx="61">
                  <c:v>2.6585187419971846E-5</c:v>
                </c:pt>
                <c:pt idx="62">
                  <c:v>2.7286675506771866E-5</c:v>
                </c:pt>
                <c:pt idx="63">
                  <c:v>2.8005665135135897E-5</c:v>
                </c:pt>
                <c:pt idx="64">
                  <c:v>2.8742565013202011E-5</c:v>
                </c:pt>
                <c:pt idx="65">
                  <c:v>2.9497792651082909E-5</c:v>
                </c:pt>
                <c:pt idx="66">
                  <c:v>3.0271774531559581E-5</c:v>
                </c:pt>
                <c:pt idx="67">
                  <c:v>3.1064946283624755E-5</c:v>
                </c:pt>
                <c:pt idx="68">
                  <c:v>3.1877752858915441E-5</c:v>
                </c:pt>
                <c:pt idx="69">
                  <c:v>3.2710648711072907E-5</c:v>
                </c:pt>
                <c:pt idx="70">
                  <c:v>3.356409797806388E-5</c:v>
                </c:pt>
                <c:pt idx="71">
                  <c:v>3.443857466750601E-5</c:v>
                </c:pt>
                <c:pt idx="72">
                  <c:v>3.533456284502876E-5</c:v>
                </c:pt>
                <c:pt idx="73">
                  <c:v>3.637909489506623E-5</c:v>
                </c:pt>
                <c:pt idx="74">
                  <c:v>3.7323793226470519E-5</c:v>
                </c:pt>
                <c:pt idx="75">
                  <c:v>3.8291651651348079E-5</c:v>
                </c:pt>
                <c:pt idx="76">
                  <c:v>3.9283200536792477E-5</c:v>
                </c:pt>
                <c:pt idx="77">
                  <c:v>4.0298981417908963E-5</c:v>
                </c:pt>
                <c:pt idx="78">
                  <c:v>4.1339547208608888E-5</c:v>
                </c:pt>
                <c:pt idx="79">
                  <c:v>4.2405462415797972E-5</c:v>
                </c:pt>
                <c:pt idx="80">
                  <c:v>4.3497303357010526E-5</c:v>
                </c:pt>
                <c:pt idx="81">
                  <c:v>4.4615658381521216E-5</c:v>
                </c:pt>
                <c:pt idx="82">
                  <c:v>4.576112809498469E-5</c:v>
                </c:pt>
                <c:pt idx="83">
                  <c:v>4.6934325587638178E-5</c:v>
                </c:pt>
                <c:pt idx="84">
                  <c:v>4.8135876666117134E-5</c:v>
                </c:pt>
                <c:pt idx="85">
                  <c:v>4.9366420088919002E-5</c:v>
                </c:pt>
                <c:pt idx="86">
                  <c:v>5.0626607805560744E-5</c:v>
                </c:pt>
                <c:pt idx="87">
                  <c:v>5.1917105199477708E-5</c:v>
                </c:pt>
                <c:pt idx="88">
                  <c:v>5.3238591334697193E-5</c:v>
                </c:pt>
                <c:pt idx="89">
                  <c:v>5.4591759206340318E-5</c:v>
                </c:pt>
                <c:pt idx="90">
                  <c:v>5.5977315994985315E-5</c:v>
                </c:pt>
                <c:pt idx="91">
                  <c:v>5.7395983324947708E-5</c:v>
                </c:pt>
                <c:pt idx="92">
                  <c:v>5.8848497526507151E-5</c:v>
                </c:pt>
                <c:pt idx="93">
                  <c:v>6.0335609902138488E-5</c:v>
                </c:pt>
                <c:pt idx="94">
                  <c:v>6.1858086996779968E-5</c:v>
                </c:pt>
                <c:pt idx="95">
                  <c:v>6.3416710872187657E-5</c:v>
                </c:pt>
                <c:pt idx="96">
                  <c:v>6.5012279385422397E-5</c:v>
                </c:pt>
                <c:pt idx="97">
                  <c:v>6.6645606471504591E-5</c:v>
                </c:pt>
                <c:pt idx="98">
                  <c:v>6.8317522430294504E-5</c:v>
                </c:pt>
                <c:pt idx="99">
                  <c:v>7.00288742176265E-5</c:v>
                </c:pt>
                <c:pt idx="100">
                  <c:v>7.178052574075736E-5</c:v>
                </c:pt>
                <c:pt idx="101">
                  <c:v>7.3573358158158806E-5</c:v>
                </c:pt>
                <c:pt idx="102">
                  <c:v>7.5408270183710644E-5</c:v>
                </c:pt>
                <c:pt idx="103">
                  <c:v>7.7286178395329723E-5</c:v>
                </c:pt>
                <c:pt idx="104">
                  <c:v>7.9208017548082878E-5</c:v>
                </c:pt>
                <c:pt idx="105">
                  <c:v>8.1174740891832821E-5</c:v>
                </c:pt>
                <c:pt idx="106">
                  <c:v>8.3187320493448663E-5</c:v>
                </c:pt>
                <c:pt idx="107">
                  <c:v>8.5246747563642815E-5</c:v>
                </c:pt>
                <c:pt idx="108">
                  <c:v>8.7354032788459655E-5</c:v>
                </c:pt>
                <c:pt idx="109">
                  <c:v>8.9510206665478325E-5</c:v>
                </c:pt>
                <c:pt idx="110">
                  <c:v>9.1716319844756475E-5</c:v>
                </c:pt>
                <c:pt idx="111">
                  <c:v>9.3973443474576251E-5</c:v>
                </c:pt>
                <c:pt idx="112">
                  <c:v>9.6282669552021693E-5</c:v>
                </c:pt>
                <c:pt idx="113">
                  <c:v>9.8645111278437055E-5</c:v>
                </c:pt>
                <c:pt idx="114">
                  <c:v>1.0106190341981648E-4</c:v>
                </c:pt>
                <c:pt idx="115">
                  <c:v>1.0353420267215432E-4</c:v>
                </c:pt>
                <c:pt idx="116">
                  <c:v>1.0606318803181361E-4</c:v>
                </c:pt>
                <c:pt idx="117">
                  <c:v>1.0865006117094262E-4</c:v>
                </c:pt>
                <c:pt idx="118">
                  <c:v>1.1129604681799879E-4</c:v>
                </c:pt>
                <c:pt idx="119">
                  <c:v>1.1400239314340166E-4</c:v>
                </c:pt>
                <c:pt idx="120">
                  <c:v>1.1677037215038117E-4</c:v>
                </c:pt>
                <c:pt idx="121">
                  <c:v>1.1960128007104189E-4</c:v>
                </c:pt>
                <c:pt idx="122">
                  <c:v>1.2249643776769708E-4</c:v>
                </c:pt>
                <c:pt idx="123">
                  <c:v>1.2545719113951707E-4</c:v>
                </c:pt>
                <c:pt idx="124">
                  <c:v>1.284849115345186E-4</c:v>
                </c:pt>
                <c:pt idx="125">
                  <c:v>1.3158099616695647E-4</c:v>
                </c:pt>
                <c:pt idx="126">
                  <c:v>1.3474686854013596E-4</c:v>
                </c:pt>
                <c:pt idx="127">
                  <c:v>1.3798397887471097E-4</c:v>
                </c:pt>
                <c:pt idx="128">
                  <c:v>1.4129380454248037E-4</c:v>
                </c:pt>
                <c:pt idx="129">
                  <c:v>1.4467785050575069E-4</c:v>
                </c:pt>
                <c:pt idx="130">
                  <c:v>1.4813764976227747E-4</c:v>
                </c:pt>
                <c:pt idx="131">
                  <c:v>1.516747637958471E-4</c:v>
                </c:pt>
                <c:pt idx="132">
                  <c:v>1.5541959007271089E-4</c:v>
                </c:pt>
                <c:pt idx="133">
                  <c:v>1.591204007199807E-4</c:v>
                </c:pt>
                <c:pt idx="134">
                  <c:v>1.6290352246557308E-4</c:v>
                </c:pt>
                <c:pt idx="135">
                  <c:v>1.6677063954642282E-4</c:v>
                </c:pt>
                <c:pt idx="136">
                  <c:v>1.7072346714725186E-4</c:v>
                </c:pt>
                <c:pt idx="137">
                  <c:v>1.7476375188914272E-4</c:v>
                </c:pt>
                <c:pt idx="138">
                  <c:v>1.7889327232410257E-4</c:v>
                </c:pt>
                <c:pt idx="139">
                  <c:v>1.8311383943562612E-4</c:v>
                </c:pt>
                <c:pt idx="140">
                  <c:v>1.8742729714532353E-4</c:v>
                </c:pt>
                <c:pt idx="141">
                  <c:v>1.9183552282562338E-4</c:v>
                </c:pt>
                <c:pt idx="142">
                  <c:v>1.9634042781859433E-4</c:v>
                </c:pt>
                <c:pt idx="143">
                  <c:v>2.0094395796093237E-4</c:v>
                </c:pt>
                <c:pt idx="144">
                  <c:v>2.0564809411511875E-4</c:v>
                </c:pt>
                <c:pt idx="145">
                  <c:v>2.1045485270681537E-4</c:v>
                </c:pt>
                <c:pt idx="146">
                  <c:v>2.1536628626849322E-4</c:v>
                </c:pt>
                <c:pt idx="147">
                  <c:v>2.2038448398936457E-4</c:v>
                </c:pt>
                <c:pt idx="148">
                  <c:v>2.2551157227160696E-4</c:v>
                </c:pt>
                <c:pt idx="149">
                  <c:v>2.3074971529294931E-4</c:v>
                </c:pt>
                <c:pt idx="150">
                  <c:v>2.361011155756175E-4</c:v>
                </c:pt>
                <c:pt idx="151">
                  <c:v>2.4169487433857128E-4</c:v>
                </c:pt>
                <c:pt idx="152">
                  <c:v>2.4728375705511992E-4</c:v>
                </c:pt>
                <c:pt idx="153">
                  <c:v>2.5299287489939296E-4</c:v>
                </c:pt>
                <c:pt idx="154">
                  <c:v>2.5882459372246616E-4</c:v>
                </c:pt>
                <c:pt idx="155">
                  <c:v>2.6478132078268786E-4</c:v>
                </c:pt>
                <c:pt idx="156">
                  <c:v>2.708655053568156E-4</c:v>
                </c:pt>
                <c:pt idx="157">
                  <c:v>2.7707963935776617E-4</c:v>
                </c:pt>
                <c:pt idx="158">
                  <c:v>2.8342625795904766E-4</c:v>
                </c:pt>
                <c:pt idx="159">
                  <c:v>2.8990794022585621E-4</c:v>
                </c:pt>
                <c:pt idx="160">
                  <c:v>2.9652730975287449E-4</c:v>
                </c:pt>
                <c:pt idx="161">
                  <c:v>3.0328703530881193E-4</c:v>
                </c:pt>
                <c:pt idx="162">
                  <c:v>3.1018983148765753E-4</c:v>
                </c:pt>
                <c:pt idx="163">
                  <c:v>3.172384593667197E-4</c:v>
                </c:pt>
                <c:pt idx="164">
                  <c:v>3.2443572717141546E-4</c:v>
                </c:pt>
                <c:pt idx="165">
                  <c:v>3.3178449094687572E-4</c:v>
                </c:pt>
                <c:pt idx="166">
                  <c:v>3.3928765523632724E-4</c:v>
                </c:pt>
                <c:pt idx="167">
                  <c:v>3.4694817376632162E-4</c:v>
                </c:pt>
                <c:pt idx="168">
                  <c:v>3.5476905013877204E-4</c:v>
                </c:pt>
                <c:pt idx="169">
                  <c:v>3.6275333852982977E-4</c:v>
                </c:pt>
                <c:pt idx="170">
                  <c:v>3.7090414439562813E-4</c:v>
                </c:pt>
                <c:pt idx="171">
                  <c:v>3.7922462518485213E-4</c:v>
                </c:pt>
                <c:pt idx="172">
                  <c:v>3.8771799105820061E-4</c:v>
                </c:pt>
                <c:pt idx="173">
                  <c:v>3.9638750561468185E-4</c:v>
                </c:pt>
                <c:pt idx="174">
                  <c:v>4.0523648662481266E-4</c:v>
                </c:pt>
                <c:pt idx="175">
                  <c:v>4.1426830677065274E-4</c:v>
                </c:pt>
                <c:pt idx="176">
                  <c:v>4.2348639439273894E-4</c:v>
                </c:pt>
                <c:pt idx="177">
                  <c:v>4.3289423424387166E-4</c:v>
                </c:pt>
                <c:pt idx="178">
                  <c:v>4.4249536824976233E-4</c:v>
                </c:pt>
                <c:pt idx="179">
                  <c:v>4.5229339627656721E-4</c:v>
                </c:pt>
                <c:pt idx="180">
                  <c:v>4.6229197690523562E-4</c:v>
                </c:pt>
                <c:pt idx="181">
                  <c:v>4.7249482821274926E-4</c:v>
                </c:pt>
                <c:pt idx="182">
                  <c:v>4.8290572856015334E-4</c:v>
                </c:pt>
                <c:pt idx="183">
                  <c:v>4.9352851738745148E-4</c:v>
                </c:pt>
                <c:pt idx="184">
                  <c:v>5.043670960152753E-4</c:v>
                </c:pt>
                <c:pt idx="185">
                  <c:v>5.1542542845338E-4</c:v>
                </c:pt>
                <c:pt idx="186">
                  <c:v>5.2670754221590213E-4</c:v>
                </c:pt>
                <c:pt idx="187">
                  <c:v>5.3821752914336531E-4</c:v>
                </c:pt>
                <c:pt idx="188">
                  <c:v>5.4995954623145973E-4</c:v>
                </c:pt>
                <c:pt idx="189">
                  <c:v>5.6193781646649238E-4</c:v>
                </c:pt>
                <c:pt idx="190">
                  <c:v>5.7415662966756736E-4</c:v>
                </c:pt>
                <c:pt idx="191">
                  <c:v>5.8662034333539109E-4</c:v>
                </c:pt>
                <c:pt idx="192">
                  <c:v>5.9933338350775123E-4</c:v>
                </c:pt>
                <c:pt idx="193">
                  <c:v>6.1230024562155248E-4</c:v>
                </c:pt>
                <c:pt idx="194">
                  <c:v>6.2552549538147275E-4</c:v>
                </c:pt>
                <c:pt idx="195">
                  <c:v>6.3901376963510989E-4</c:v>
                </c:pt>
                <c:pt idx="196">
                  <c:v>6.5276977725463791E-4</c:v>
                </c:pt>
                <c:pt idx="197">
                  <c:v>6.6679830002494089E-4</c:v>
                </c:pt>
                <c:pt idx="198">
                  <c:v>6.8110419353811737E-4</c:v>
                </c:pt>
                <c:pt idx="199">
                  <c:v>6.9569238809440712E-4</c:v>
                </c:pt>
                <c:pt idx="200">
                  <c:v>7.1056788960938177E-4</c:v>
                </c:pt>
                <c:pt idx="201">
                  <c:v>7.257357805274732E-4</c:v>
                </c:pt>
                <c:pt idx="202">
                  <c:v>7.4120122074166164E-4</c:v>
                </c:pt>
                <c:pt idx="203">
                  <c:v>7.569694485193829E-4</c:v>
                </c:pt>
                <c:pt idx="204">
                  <c:v>7.7304578143452102E-4</c:v>
                </c:pt>
                <c:pt idx="205">
                  <c:v>7.8943561730544386E-4</c:v>
                </c:pt>
                <c:pt idx="206">
                  <c:v>8.0614443513907696E-4</c:v>
                </c:pt>
                <c:pt idx="207">
                  <c:v>8.2317779608083821E-4</c:v>
                </c:pt>
                <c:pt idx="208">
                  <c:v>8.4054134437050758E-4</c:v>
                </c:pt>
                <c:pt idx="209">
                  <c:v>8.5824080830381832E-4</c:v>
                </c:pt>
                <c:pt idx="210">
                  <c:v>8.7628200119983313E-4</c:v>
                </c:pt>
                <c:pt idx="211">
                  <c:v>8.9467082237390983E-4</c:v>
                </c:pt>
                <c:pt idx="212">
                  <c:v>9.1341325811629143E-4</c:v>
                </c:pt>
                <c:pt idx="213">
                  <c:v>9.3251538267612633E-4</c:v>
                </c:pt>
                <c:pt idx="214">
                  <c:v>9.5198335925095916E-4</c:v>
                </c:pt>
                <c:pt idx="215">
                  <c:v>9.718234409815021E-4</c:v>
                </c:pt>
                <c:pt idx="216">
                  <c:v>9.9204197195163087E-4</c:v>
                </c:pt>
                <c:pt idx="217">
                  <c:v>1.0126453881935812E-3</c:v>
                </c:pt>
                <c:pt idx="218">
                  <c:v>1.033640218698119E-3</c:v>
                </c:pt>
                <c:pt idx="219">
                  <c:v>1.0550330864297422E-3</c:v>
                </c:pt>
                <c:pt idx="220">
                  <c:v>1.0768307093466506E-3</c:v>
                </c:pt>
                <c:pt idx="221">
                  <c:v>1.099039901425559E-3</c:v>
                </c:pt>
                <c:pt idx="222">
                  <c:v>1.1216675736910673E-3</c:v>
                </c:pt>
                <c:pt idx="223">
                  <c:v>1.1447207352496419E-3</c:v>
                </c:pt>
                <c:pt idx="224">
                  <c:v>1.1682064943279752E-3</c:v>
                </c:pt>
                <c:pt idx="225">
                  <c:v>1.1921320593156601E-3</c:v>
                </c:pt>
                <c:pt idx="226">
                  <c:v>1.2165047398120994E-3</c:v>
                </c:pt>
                <c:pt idx="227">
                  <c:v>1.2414581931873673E-3</c:v>
                </c:pt>
                <c:pt idx="228">
                  <c:v>1.266751628022816E-3</c:v>
                </c:pt>
                <c:pt idx="229">
                  <c:v>1.2925148587954378E-3</c:v>
                </c:pt>
                <c:pt idx="230">
                  <c:v>1.318755614607372E-3</c:v>
                </c:pt>
                <c:pt idx="231">
                  <c:v>1.3454817311845206E-3</c:v>
                </c:pt>
                <c:pt idx="232">
                  <c:v>1.3727011519493691E-3</c:v>
                </c:pt>
                <c:pt idx="233">
                  <c:v>1.4004219290971295E-3</c:v>
                </c:pt>
                <c:pt idx="234">
                  <c:v>1.428652224675087E-3</c:v>
                </c:pt>
                <c:pt idx="235">
                  <c:v>1.457400311665139E-3</c:v>
                </c:pt>
                <c:pt idx="236">
                  <c:v>1.48667457506915E-3</c:v>
                </c:pt>
                <c:pt idx="237">
                  <c:v>1.5164835129972013E-3</c:v>
                </c:pt>
                <c:pt idx="238">
                  <c:v>1.5468357377583888E-3</c:v>
                </c:pt>
                <c:pt idx="239">
                  <c:v>1.5777399769541967E-3</c:v>
                </c:pt>
                <c:pt idx="240">
                  <c:v>1.6092050745740777E-3</c:v>
                </c:pt>
                <c:pt idx="241">
                  <c:v>1.6412399920933114E-3</c:v>
                </c:pt>
                <c:pt idx="242">
                  <c:v>1.6738538095727726E-3</c:v>
                </c:pt>
                <c:pt idx="243">
                  <c:v>1.7070557267605088E-3</c:v>
                </c:pt>
                <c:pt idx="244">
                  <c:v>1.7408550641950613E-3</c:v>
                </c:pt>
                <c:pt idx="245">
                  <c:v>1.7752612643101248E-3</c:v>
                </c:pt>
                <c:pt idx="246">
                  <c:v>1.8102838925406382E-3</c:v>
                </c:pt>
                <c:pt idx="247">
                  <c:v>1.8459326384298301E-3</c:v>
                </c:pt>
                <c:pt idx="248">
                  <c:v>1.8822173167373549E-3</c:v>
                </c:pt>
                <c:pt idx="249">
                  <c:v>1.9192729393644056E-3</c:v>
                </c:pt>
                <c:pt idx="250">
                  <c:v>1.9568635800201913E-3</c:v>
                </c:pt>
                <c:pt idx="251">
                  <c:v>1.995120492447012E-3</c:v>
                </c:pt>
                <c:pt idx="252">
                  <c:v>2.0340540074433216E-3</c:v>
                </c:pt>
                <c:pt idx="253">
                  <c:v>2.0736745866913532E-3</c:v>
                </c:pt>
                <c:pt idx="254">
                  <c:v>2.1139928238698663E-3</c:v>
                </c:pt>
                <c:pt idx="255">
                  <c:v>2.1550194457666681E-3</c:v>
                </c:pt>
                <c:pt idx="256">
                  <c:v>2.1967653133903725E-3</c:v>
                </c:pt>
                <c:pt idx="257">
                  <c:v>2.2392414230814873E-3</c:v>
                </c:pt>
                <c:pt idx="258">
                  <c:v>2.2824589076223291E-3</c:v>
                </c:pt>
                <c:pt idx="259">
                  <c:v>2.3264290373458236E-3</c:v>
                </c:pt>
                <c:pt idx="260">
                  <c:v>2.3711632212427259E-3</c:v>
                </c:pt>
                <c:pt idx="261">
                  <c:v>2.4166730080671258E-3</c:v>
                </c:pt>
                <c:pt idx="262">
                  <c:v>2.462970087440152E-3</c:v>
                </c:pt>
                <c:pt idx="263">
                  <c:v>2.5100662909513034E-3</c:v>
                </c:pt>
                <c:pt idx="264">
                  <c:v>2.5579735932575783E-3</c:v>
                </c:pt>
                <c:pt idx="265">
                  <c:v>2.6067041131797573E-3</c:v>
                </c:pt>
                <c:pt idx="266">
                  <c:v>2.6562701147959875E-3</c:v>
                </c:pt>
                <c:pt idx="267">
                  <c:v>2.7066840085320236E-3</c:v>
                </c:pt>
                <c:pt idx="268">
                  <c:v>2.7579583522482939E-3</c:v>
                </c:pt>
                <c:pt idx="269">
                  <c:v>2.8101058523231589E-3</c:v>
                </c:pt>
                <c:pt idx="270">
                  <c:v>2.8631393647323036E-3</c:v>
                </c:pt>
                <c:pt idx="271">
                  <c:v>2.9170718961240784E-3</c:v>
                </c:pt>
                <c:pt idx="272">
                  <c:v>2.9719166048902397E-3</c:v>
                </c:pt>
                <c:pt idx="273">
                  <c:v>3.0276868022322103E-3</c:v>
                </c:pt>
                <c:pt idx="274">
                  <c:v>3.0843959532221633E-3</c:v>
                </c:pt>
                <c:pt idx="275">
                  <c:v>3.1420576778591201E-3</c:v>
                </c:pt>
                <c:pt idx="276">
                  <c:v>3.2006857521193043E-3</c:v>
                </c:pt>
                <c:pt idx="277">
                  <c:v>3.2602941090009484E-3</c:v>
                </c:pt>
                <c:pt idx="278">
                  <c:v>3.3208968395628822E-3</c:v>
                </c:pt>
                <c:pt idx="279">
                  <c:v>3.3825081939568109E-3</c:v>
                </c:pt>
                <c:pt idx="280">
                  <c:v>3.4451425824530827E-3</c:v>
                </c:pt>
                <c:pt idx="281">
                  <c:v>3.5088145764593337E-3</c:v>
                </c:pt>
                <c:pt idx="282">
                  <c:v>3.5735389095321777E-3</c:v>
                </c:pt>
                <c:pt idx="283">
                  <c:v>3.6393304783811599E-3</c:v>
                </c:pt>
                <c:pt idx="284">
                  <c:v>3.7062043438651211E-3</c:v>
                </c:pt>
                <c:pt idx="285">
                  <c:v>3.7741757319802783E-3</c:v>
                </c:pt>
                <c:pt idx="286">
                  <c:v>3.8432600348400937E-3</c:v>
                </c:pt>
                <c:pt idx="287">
                  <c:v>3.9134728116463338E-3</c:v>
                </c:pt>
                <c:pt idx="288">
                  <c:v>3.9848297896510725E-3</c:v>
                </c:pt>
                <c:pt idx="289">
                  <c:v>4.0573468651096062E-3</c:v>
                </c:pt>
                <c:pt idx="290">
                  <c:v>4.1310401042234327E-3</c:v>
                </c:pt>
                <c:pt idx="291">
                  <c:v>4.2059257440735989E-3</c:v>
                </c:pt>
                <c:pt idx="292">
                  <c:v>4.2820201935435329E-3</c:v>
                </c:pt>
                <c:pt idx="293">
                  <c:v>4.3593400342315392E-3</c:v>
                </c:pt>
                <c:pt idx="294">
                  <c:v>4.4379020213521437E-3</c:v>
                </c:pt>
                <c:pt idx="295">
                  <c:v>4.5177230846265527E-3</c:v>
                </c:pt>
                <c:pt idx="296">
                  <c:v>4.59882032916122E-3</c:v>
                </c:pt>
                <c:pt idx="297">
                  <c:v>4.6812110363148602E-3</c:v>
                </c:pt>
                <c:pt idx="298">
                  <c:v>4.7649126645531031E-3</c:v>
                </c:pt>
                <c:pt idx="299">
                  <c:v>4.8499428502905926E-3</c:v>
                </c:pt>
                <c:pt idx="300">
                  <c:v>4.9363194087204826E-3</c:v>
                </c:pt>
                <c:pt idx="301">
                  <c:v>5.0241868479591048E-3</c:v>
                </c:pt>
                <c:pt idx="302">
                  <c:v>5.1133145095306294E-3</c:v>
                </c:pt>
                <c:pt idx="303">
                  <c:v>5.2038432042439461E-3</c:v>
                </c:pt>
                <c:pt idx="304">
                  <c:v>5.2957914745534688E-3</c:v>
                </c:pt>
                <c:pt idx="305">
                  <c:v>5.3891780457554642E-3</c:v>
                </c:pt>
                <c:pt idx="306">
                  <c:v>5.4840218267367498E-3</c:v>
                </c:pt>
                <c:pt idx="307">
                  <c:v>5.5803419107081668E-3</c:v>
                </c:pt>
                <c:pt idx="308">
                  <c:v>5.6781575759225072E-3</c:v>
                </c:pt>
                <c:pt idx="309">
                  <c:v>5.7774882863769542E-3</c:v>
                </c:pt>
                <c:pt idx="310">
                  <c:v>5.8783536924990089E-3</c:v>
                </c:pt>
                <c:pt idx="311">
                  <c:v>5.9807736318163076E-3</c:v>
                </c:pt>
                <c:pt idx="312">
                  <c:v>6.0847681296092469E-3</c:v>
                </c:pt>
                <c:pt idx="313">
                  <c:v>6.1903573995468891E-3</c:v>
                </c:pt>
                <c:pt idx="314">
                  <c:v>6.2975618443048614E-3</c:v>
                </c:pt>
                <c:pt idx="315">
                  <c:v>6.4064020561659238E-3</c:v>
                </c:pt>
                <c:pt idx="316">
                  <c:v>6.5168988176019949E-3</c:v>
                </c:pt>
                <c:pt idx="317">
                  <c:v>6.6290731018376825E-3</c:v>
                </c:pt>
                <c:pt idx="318">
                  <c:v>6.7429460733952088E-3</c:v>
                </c:pt>
                <c:pt idx="319">
                  <c:v>6.8585390886196987E-3</c:v>
                </c:pt>
                <c:pt idx="320">
                  <c:v>6.9758736961853703E-3</c:v>
                </c:pt>
                <c:pt idx="321">
                  <c:v>7.0949716375813404E-3</c:v>
                </c:pt>
                <c:pt idx="322">
                  <c:v>7.2158548475776884E-3</c:v>
                </c:pt>
                <c:pt idx="323">
                  <c:v>7.3385454546704395E-3</c:v>
                </c:pt>
                <c:pt idx="324">
                  <c:v>7.463065781506047E-3</c:v>
                </c:pt>
                <c:pt idx="325">
                  <c:v>7.589438345284345E-3</c:v>
                </c:pt>
                <c:pt idx="326">
                  <c:v>7.7176858581398918E-3</c:v>
                </c:pt>
                <c:pt idx="327">
                  <c:v>7.8478312275016299E-3</c:v>
                </c:pt>
                <c:pt idx="328">
                  <c:v>7.9798975564298498E-3</c:v>
                </c:pt>
                <c:pt idx="329">
                  <c:v>8.1139081439310073E-3</c:v>
                </c:pt>
                <c:pt idx="330">
                  <c:v>8.2498864852491288E-3</c:v>
                </c:pt>
                <c:pt idx="331">
                  <c:v>8.3878562721343471E-3</c:v>
                </c:pt>
                <c:pt idx="332">
                  <c:v>8.5278413930874285E-3</c:v>
                </c:pt>
                <c:pt idx="333">
                  <c:v>8.6698659335807272E-3</c:v>
                </c:pt>
                <c:pt idx="334">
                  <c:v>8.8139541762546399E-3</c:v>
                </c:pt>
                <c:pt idx="335">
                  <c:v>8.9601306010893469E-3</c:v>
                </c:pt>
                <c:pt idx="336">
                  <c:v>9.1084198855521225E-3</c:v>
                </c:pt>
                <c:pt idx="337">
                  <c:v>9.258846904718742E-3</c:v>
                </c:pt>
                <c:pt idx="338">
                  <c:v>9.4114367313699477E-3</c:v>
                </c:pt>
                <c:pt idx="339">
                  <c:v>9.566214636061509E-3</c:v>
                </c:pt>
                <c:pt idx="340">
                  <c:v>9.7232060871685934E-3</c:v>
                </c:pt>
                <c:pt idx="341">
                  <c:v>9.8824367509030772E-3</c:v>
                </c:pt>
                <c:pt idx="342">
                  <c:v>1.0043932491304674E-2</c:v>
                </c:pt>
                <c:pt idx="343">
                  <c:v>1.0207719370204475E-2</c:v>
                </c:pt>
                <c:pt idx="344">
                  <c:v>1.0373823647161121E-2</c:v>
                </c:pt>
                <c:pt idx="345">
                  <c:v>1.0542271779369675E-2</c:v>
                </c:pt>
                <c:pt idx="346">
                  <c:v>1.0713090421541864E-2</c:v>
                </c:pt>
                <c:pt idx="347">
                  <c:v>1.0886306425758684E-2</c:v>
                </c:pt>
                <c:pt idx="348">
                  <c:v>1.1061946841293756E-2</c:v>
                </c:pt>
                <c:pt idx="349">
                  <c:v>1.1240038914408538E-2</c:v>
                </c:pt>
                <c:pt idx="350">
                  <c:v>1.1420610088117652E-2</c:v>
                </c:pt>
                <c:pt idx="351">
                  <c:v>1.1603688001925483E-2</c:v>
                </c:pt>
                <c:pt idx="352">
                  <c:v>1.1789300491532642E-2</c:v>
                </c:pt>
                <c:pt idx="353">
                  <c:v>1.1977475588512509E-2</c:v>
                </c:pt>
                <c:pt idx="354">
                  <c:v>1.2168241519957976E-2</c:v>
                </c:pt>
                <c:pt idx="355">
                  <c:v>1.2361626708097042E-2</c:v>
                </c:pt>
                <c:pt idx="356">
                  <c:v>1.2557659769878502E-2</c:v>
                </c:pt>
                <c:pt idx="357">
                  <c:v>1.2756369516525883E-2</c:v>
                </c:pt>
                <c:pt idx="358">
                  <c:v>1.2957784953060889E-2</c:v>
                </c:pt>
                <c:pt idx="359">
                  <c:v>1.3161935277794773E-2</c:v>
                </c:pt>
                <c:pt idx="360">
                  <c:v>1.3368849881788639E-2</c:v>
                </c:pt>
                <c:pt idx="361">
                  <c:v>1.357855834828149E-2</c:v>
                </c:pt>
                <c:pt idx="362">
                  <c:v>1.3791090452086084E-2</c:v>
                </c:pt>
                <c:pt idx="363">
                  <c:v>1.4006476158953061E-2</c:v>
                </c:pt>
                <c:pt idx="364">
                  <c:v>1.4224745624901738E-2</c:v>
                </c:pt>
                <c:pt idx="365">
                  <c:v>1.4445929195519052E-2</c:v>
                </c:pt>
                <c:pt idx="366">
                  <c:v>1.4670057405224746E-2</c:v>
                </c:pt>
                <c:pt idx="367">
                  <c:v>1.4897160976504323E-2</c:v>
                </c:pt>
                <c:pt idx="368">
                  <c:v>1.5127270819107851E-2</c:v>
                </c:pt>
                <c:pt idx="369">
                  <c:v>1.5360418029216262E-2</c:v>
                </c:pt>
                <c:pt idx="370">
                  <c:v>1.5596633888573175E-2</c:v>
                </c:pt>
                <c:pt idx="371">
                  <c:v>1.5835949863583651E-2</c:v>
                </c:pt>
                <c:pt idx="372">
                  <c:v>1.6078397604378725E-2</c:v>
                </c:pt>
                <c:pt idx="373">
                  <c:v>1.6324008943845673E-2</c:v>
                </c:pt>
                <c:pt idx="374">
                  <c:v>1.6572815896624817E-2</c:v>
                </c:pt>
                <c:pt idx="375">
                  <c:v>1.6824850658071072E-2</c:v>
                </c:pt>
                <c:pt idx="376">
                  <c:v>1.7080145603182082E-2</c:v>
                </c:pt>
                <c:pt idx="377">
                  <c:v>1.7338733285490834E-2</c:v>
                </c:pt>
                <c:pt idx="378">
                  <c:v>1.7600646435924606E-2</c:v>
                </c:pt>
                <c:pt idx="379">
                  <c:v>1.7865917961628241E-2</c:v>
                </c:pt>
                <c:pt idx="380">
                  <c:v>1.8134580944753481E-2</c:v>
                </c:pt>
                <c:pt idx="381">
                  <c:v>1.8406668641212903E-2</c:v>
                </c:pt>
                <c:pt idx="382">
                  <c:v>1.8682214479398787E-2</c:v>
                </c:pt>
                <c:pt idx="383">
                  <c:v>1.8961252058867711E-2</c:v>
                </c:pt>
                <c:pt idx="384">
                  <c:v>1.9243815148989089E-2</c:v>
                </c:pt>
                <c:pt idx="385">
                  <c:v>1.9529937687559649E-2</c:v>
                </c:pt>
                <c:pt idx="386">
                  <c:v>1.9819653779381746E-2</c:v>
                </c:pt>
                <c:pt idx="387">
                  <c:v>2.0112997694807636E-2</c:v>
                </c:pt>
                <c:pt idx="388">
                  <c:v>2.0410003868247421E-2</c:v>
                </c:pt>
                <c:pt idx="389">
                  <c:v>2.071070689664305E-2</c:v>
                </c:pt>
                <c:pt idx="390">
                  <c:v>2.1015141537906293E-2</c:v>
                </c:pt>
                <c:pt idx="391">
                  <c:v>2.1323342709321721E-2</c:v>
                </c:pt>
                <c:pt idx="392">
                  <c:v>2.1635345485915232E-2</c:v>
                </c:pt>
                <c:pt idx="393">
                  <c:v>2.1951185098786512E-2</c:v>
                </c:pt>
                <c:pt idx="394">
                  <c:v>2.2270896933407652E-2</c:v>
                </c:pt>
                <c:pt idx="395">
                  <c:v>2.2594516527885539E-2</c:v>
                </c:pt>
                <c:pt idx="396">
                  <c:v>2.2922079571190787E-2</c:v>
                </c:pt>
                <c:pt idx="397">
                  <c:v>2.32536219013505E-2</c:v>
                </c:pt>
                <c:pt idx="398">
                  <c:v>2.3589179503607543E-2</c:v>
                </c:pt>
                <c:pt idx="399">
                  <c:v>2.392878850854447E-2</c:v>
                </c:pt>
                <c:pt idx="400">
                  <c:v>2.4272485190173023E-2</c:v>
                </c:pt>
                <c:pt idx="401">
                  <c:v>2.4620305963989963E-2</c:v>
                </c:pt>
                <c:pt idx="402">
                  <c:v>2.4972287384997585E-2</c:v>
                </c:pt>
                <c:pt idx="403">
                  <c:v>2.5328466145691522E-2</c:v>
                </c:pt>
                <c:pt idx="404">
                  <c:v>2.568887907401321E-2</c:v>
                </c:pt>
                <c:pt idx="405">
                  <c:v>2.6053563131270073E-2</c:v>
                </c:pt>
                <c:pt idx="406">
                  <c:v>2.6422555410020785E-2</c:v>
                </c:pt>
                <c:pt idx="407">
                  <c:v>2.6795893131928421E-2</c:v>
                </c:pt>
                <c:pt idx="408">
                  <c:v>2.7173613645579759E-2</c:v>
                </c:pt>
                <c:pt idx="409">
                  <c:v>2.7555754424271432E-2</c:v>
                </c:pt>
                <c:pt idx="410">
                  <c:v>2.7942353063764535E-2</c:v>
                </c:pt>
                <c:pt idx="411">
                  <c:v>2.8333447280005305E-2</c:v>
                </c:pt>
                <c:pt idx="412">
                  <c:v>2.8729074906815054E-2</c:v>
                </c:pt>
                <c:pt idx="413">
                  <c:v>2.9129273893546814E-2</c:v>
                </c:pt>
                <c:pt idx="414">
                  <c:v>2.9534082302711737E-2</c:v>
                </c:pt>
                <c:pt idx="415">
                  <c:v>2.9943538307572629E-2</c:v>
                </c:pt>
                <c:pt idx="416">
                  <c:v>3.0357680189708022E-2</c:v>
                </c:pt>
                <c:pt idx="417">
                  <c:v>3.0776546336544398E-2</c:v>
                </c:pt>
                <c:pt idx="418">
                  <c:v>3.1200175238858097E-2</c:v>
                </c:pt>
                <c:pt idx="419">
                  <c:v>3.1628605488248071E-2</c:v>
                </c:pt>
                <c:pt idx="420">
                  <c:v>3.2061875774577565E-2</c:v>
                </c:pt>
                <c:pt idx="421">
                  <c:v>3.2500024883387948E-2</c:v>
                </c:pt>
                <c:pt idx="422">
                  <c:v>3.2943091693281933E-2</c:v>
                </c:pt>
                <c:pt idx="423">
                  <c:v>3.3391115173280111E-2</c:v>
                </c:pt>
                <c:pt idx="424">
                  <c:v>3.3844134380147384E-2</c:v>
                </c:pt>
                <c:pt idx="425">
                  <c:v>3.4302188455693279E-2</c:v>
                </c:pt>
                <c:pt idx="426">
                  <c:v>3.4765316624043988E-2</c:v>
                </c:pt>
                <c:pt idx="427">
                  <c:v>3.5233558188887411E-2</c:v>
                </c:pt>
                <c:pt idx="428">
                  <c:v>3.5706952530692899E-2</c:v>
                </c:pt>
                <c:pt idx="429">
                  <c:v>3.6185539103903319E-2</c:v>
                </c:pt>
                <c:pt idx="430">
                  <c:v>3.6669357434103461E-2</c:v>
                </c:pt>
                <c:pt idx="431">
                  <c:v>3.7158447115161725E-2</c:v>
                </c:pt>
                <c:pt idx="432">
                  <c:v>3.7652847806348887E-2</c:v>
                </c:pt>
                <c:pt idx="433">
                  <c:v>3.8152599229431282E-2</c:v>
                </c:pt>
                <c:pt idx="434">
                  <c:v>3.8657741165742089E-2</c:v>
                </c:pt>
                <c:pt idx="435">
                  <c:v>3.9168313453228701E-2</c:v>
                </c:pt>
                <c:pt idx="436">
                  <c:v>3.9684355983477436E-2</c:v>
                </c:pt>
                <c:pt idx="437">
                  <c:v>4.0205908698717992E-2</c:v>
                </c:pt>
                <c:pt idx="438">
                  <c:v>4.073301158880456E-2</c:v>
                </c:pt>
                <c:pt idx="439">
                  <c:v>4.1265704688178431E-2</c:v>
                </c:pt>
                <c:pt idx="440">
                  <c:v>4.1804028072808384E-2</c:v>
                </c:pt>
                <c:pt idx="441">
                  <c:v>4.2348021857113879E-2</c:v>
                </c:pt>
                <c:pt idx="442">
                  <c:v>4.2897726190867055E-2</c:v>
                </c:pt>
                <c:pt idx="443">
                  <c:v>4.3453181256078909E-2</c:v>
                </c:pt>
                <c:pt idx="444">
                  <c:v>4.4014427263866229E-2</c:v>
                </c:pt>
                <c:pt idx="445">
                  <c:v>4.4581504451301913E-2</c:v>
                </c:pt>
                <c:pt idx="446">
                  <c:v>4.5154453078250209E-2</c:v>
                </c:pt>
                <c:pt idx="447">
                  <c:v>4.573331342418447E-2</c:v>
                </c:pt>
                <c:pt idx="448">
                  <c:v>4.6318125784992364E-2</c:v>
                </c:pt>
                <c:pt idx="449">
                  <c:v>4.6908930469764396E-2</c:v>
                </c:pt>
                <c:pt idx="450">
                  <c:v>4.7505767797571645E-2</c:v>
                </c:pt>
                <c:pt idx="451">
                  <c:v>4.8108678094228155E-2</c:v>
                </c:pt>
                <c:pt idx="452">
                  <c:v>4.8717701689043852E-2</c:v>
                </c:pt>
                <c:pt idx="453">
                  <c:v>4.9332878911563752E-2</c:v>
                </c:pt>
                <c:pt idx="454">
                  <c:v>4.9954250088299047E-2</c:v>
                </c:pt>
                <c:pt idx="455">
                  <c:v>5.0581855539446788E-2</c:v>
                </c:pt>
                <c:pt idx="456">
                  <c:v>5.1215735575600711E-2</c:v>
                </c:pt>
                <c:pt idx="457">
                  <c:v>5.1855930494455478E-2</c:v>
                </c:pt>
                <c:pt idx="458">
                  <c:v>5.2502480577501051E-2</c:v>
                </c:pt>
                <c:pt idx="459">
                  <c:v>5.3155426086713101E-2</c:v>
                </c:pt>
                <c:pt idx="460">
                  <c:v>5.3814807261235081E-2</c:v>
                </c:pt>
                <c:pt idx="461">
                  <c:v>5.4480664314057931E-2</c:v>
                </c:pt>
                <c:pt idx="462">
                  <c:v>5.5153037428693007E-2</c:v>
                </c:pt>
                <c:pt idx="463">
                  <c:v>5.5831966755844259E-2</c:v>
                </c:pt>
                <c:pt idx="464">
                  <c:v>5.6517492410076142E-2</c:v>
                </c:pt>
                <c:pt idx="465">
                  <c:v>5.720965446648027E-2</c:v>
                </c:pt>
                <c:pt idx="466">
                  <c:v>5.7908492957342537E-2</c:v>
                </c:pt>
                <c:pt idx="467">
                  <c:v>5.861404786880825E-2</c:v>
                </c:pt>
                <c:pt idx="468">
                  <c:v>5.9326359137550744E-2</c:v>
                </c:pt>
                <c:pt idx="469">
                  <c:v>6.0045466647439261E-2</c:v>
                </c:pt>
                <c:pt idx="470">
                  <c:v>6.0771410226212332E-2</c:v>
                </c:pt>
                <c:pt idx="471">
                  <c:v>6.1504229642152027E-2</c:v>
                </c:pt>
                <c:pt idx="472">
                  <c:v>6.2243964600765415E-2</c:v>
                </c:pt>
                <c:pt idx="473">
                  <c:v>6.2990654741469726E-2</c:v>
                </c:pt>
                <c:pt idx="474">
                  <c:v>6.3744339634283942E-2</c:v>
                </c:pt>
                <c:pt idx="475">
                  <c:v>6.4505058776529442E-2</c:v>
                </c:pt>
                <c:pt idx="476">
                  <c:v>6.5272851589536093E-2</c:v>
                </c:pt>
                <c:pt idx="477">
                  <c:v>6.6047757415360786E-2</c:v>
                </c:pt>
                <c:pt idx="478">
                  <c:v>6.6829815513512414E-2</c:v>
                </c:pt>
                <c:pt idx="479">
                  <c:v>6.7619065057691649E-2</c:v>
                </c:pt>
                <c:pt idx="480">
                  <c:v>6.841554513253903E-2</c:v>
                </c:pt>
                <c:pt idx="481">
                  <c:v>6.9219294730399228E-2</c:v>
                </c:pt>
                <c:pt idx="482">
                  <c:v>7.0030352748097061E-2</c:v>
                </c:pt>
                <c:pt idx="483">
                  <c:v>7.0848757983728222E-2</c:v>
                </c:pt>
                <c:pt idx="484">
                  <c:v>7.1674549133468018E-2</c:v>
                </c:pt>
                <c:pt idx="485">
                  <c:v>7.2507764788393644E-2</c:v>
                </c:pt>
                <c:pt idx="486">
                  <c:v>7.3348443431327182E-2</c:v>
                </c:pt>
                <c:pt idx="487">
                  <c:v>7.4196623433694417E-2</c:v>
                </c:pt>
                <c:pt idx="488">
                  <c:v>7.5052343052405948E-2</c:v>
                </c:pt>
                <c:pt idx="489">
                  <c:v>7.5915640426756109E-2</c:v>
                </c:pt>
                <c:pt idx="490">
                  <c:v>7.6786553575346111E-2</c:v>
                </c:pt>
                <c:pt idx="491">
                  <c:v>7.7665120393027559E-2</c:v>
                </c:pt>
                <c:pt idx="492">
                  <c:v>7.8551378647869805E-2</c:v>
                </c:pt>
                <c:pt idx="493">
                  <c:v>7.9445365978153201E-2</c:v>
                </c:pt>
                <c:pt idx="494">
                  <c:v>8.0347119889384741E-2</c:v>
                </c:pt>
                <c:pt idx="495">
                  <c:v>8.1256677751343834E-2</c:v>
                </c:pt>
                <c:pt idx="496">
                  <c:v>8.2174076795151041E-2</c:v>
                </c:pt>
                <c:pt idx="497">
                  <c:v>8.3099354110369172E-2</c:v>
                </c:pt>
                <c:pt idx="498">
                  <c:v>8.4032546642129738E-2</c:v>
                </c:pt>
                <c:pt idx="499">
                  <c:v>8.4973691188292844E-2</c:v>
                </c:pt>
                <c:pt idx="500">
                  <c:v>8.5922824396635802E-2</c:v>
                </c:pt>
                <c:pt idx="501">
                  <c:v>8.6879982762073774E-2</c:v>
                </c:pt>
                <c:pt idx="502">
                  <c:v>8.7845202623915694E-2</c:v>
                </c:pt>
                <c:pt idx="503">
                  <c:v>8.8818520163150394E-2</c:v>
                </c:pt>
                <c:pt idx="504">
                  <c:v>8.9799971399771167E-2</c:v>
                </c:pt>
                <c:pt idx="505">
                  <c:v>9.0789592190132606E-2</c:v>
                </c:pt>
                <c:pt idx="506">
                  <c:v>9.1787418224347148E-2</c:v>
                </c:pt>
                <c:pt idx="507">
                  <c:v>9.2793485023716066E-2</c:v>
                </c:pt>
                <c:pt idx="508">
                  <c:v>9.3807827938201693E-2</c:v>
                </c:pt>
                <c:pt idx="509">
                  <c:v>9.4830482143937106E-2</c:v>
                </c:pt>
                <c:pt idx="510">
                  <c:v>9.5861482640775555E-2</c:v>
                </c:pt>
                <c:pt idx="511">
                  <c:v>9.6900864249883464E-2</c:v>
                </c:pt>
                <c:pt idx="512">
                  <c:v>9.7948661611371848E-2</c:v>
                </c:pt>
                <c:pt idx="513">
                  <c:v>9.9004909181974132E-2</c:v>
                </c:pt>
                <c:pt idx="514">
                  <c:v>0.10006964123276359</c:v>
                </c:pt>
                <c:pt idx="515">
                  <c:v>0.10114289184691951</c:v>
                </c:pt>
                <c:pt idx="516">
                  <c:v>0.10222469491753422</c:v>
                </c:pt>
                <c:pt idx="517">
                  <c:v>0.10331508414547036</c:v>
                </c:pt>
                <c:pt idx="518">
                  <c:v>0.1044140930372619</c:v>
                </c:pt>
                <c:pt idx="519">
                  <c:v>0.10552175490306362</c:v>
                </c:pt>
                <c:pt idx="520">
                  <c:v>0.10663810285465072</c:v>
                </c:pt>
                <c:pt idx="521">
                  <c:v>0.1077631698034644</c:v>
                </c:pt>
                <c:pt idx="522">
                  <c:v>0.10889698845871131</c:v>
                </c:pt>
                <c:pt idx="523">
                  <c:v>0.11003959132550939</c:v>
                </c:pt>
                <c:pt idx="524">
                  <c:v>0.11119101070308968</c:v>
                </c:pt>
                <c:pt idx="525">
                  <c:v>0.11235127868304563</c:v>
                </c:pt>
                <c:pt idx="526">
                  <c:v>0.11352042714763944</c:v>
                </c:pt>
                <c:pt idx="527">
                  <c:v>0.11469848776815911</c:v>
                </c:pt>
                <c:pt idx="528">
                  <c:v>0.11588549200332987</c:v>
                </c:pt>
                <c:pt idx="529">
                  <c:v>0.11708147109778272</c:v>
                </c:pt>
                <c:pt idx="530">
                  <c:v>0.11828645608057478</c:v>
                </c:pt>
                <c:pt idx="531">
                  <c:v>0.11950047776376971</c:v>
                </c:pt>
                <c:pt idx="532">
                  <c:v>0.12072369454196712</c:v>
                </c:pt>
                <c:pt idx="533">
                  <c:v>0.121955885421605</c:v>
                </c:pt>
                <c:pt idx="534">
                  <c:v>0.12319720425787689</c:v>
                </c:pt>
                <c:pt idx="535">
                  <c:v>0.12444768098595338</c:v>
                </c:pt>
                <c:pt idx="536">
                  <c:v>0.125707345317884</c:v>
                </c:pt>
                <c:pt idx="537">
                  <c:v>0.1269762267415295</c:v>
                </c:pt>
                <c:pt idx="538">
                  <c:v>0.12825435451955039</c:v>
                </c:pt>
                <c:pt idx="539">
                  <c:v>0.12954175768845619</c:v>
                </c:pt>
                <c:pt idx="540">
                  <c:v>0.13083846505771848</c:v>
                </c:pt>
                <c:pt idx="541">
                  <c:v>0.13214450520894058</c:v>
                </c:pt>
                <c:pt idx="542">
                  <c:v>0.13345990649509343</c:v>
                </c:pt>
                <c:pt idx="543">
                  <c:v>0.13478469703980897</c:v>
                </c:pt>
                <c:pt idx="544">
                  <c:v>0.13611890473674051</c:v>
                </c:pt>
                <c:pt idx="545">
                  <c:v>0.13746255724898088</c:v>
                </c:pt>
                <c:pt idx="546">
                  <c:v>0.13881568200854794</c:v>
                </c:pt>
                <c:pt idx="547">
                  <c:v>0.14017830621593078</c:v>
                </c:pt>
                <c:pt idx="548">
                  <c:v>0.1415504568396985</c:v>
                </c:pt>
                <c:pt idx="549">
                  <c:v>0.1429321606161767</c:v>
                </c:pt>
                <c:pt idx="550">
                  <c:v>0.14432344404918271</c:v>
                </c:pt>
                <c:pt idx="551">
                  <c:v>0.14572433340982982</c:v>
                </c:pt>
                <c:pt idx="552">
                  <c:v>0.14713485473639132</c:v>
                </c:pt>
                <c:pt idx="553">
                  <c:v>0.14855503383423288</c:v>
                </c:pt>
                <c:pt idx="554">
                  <c:v>0.14998489627580558</c:v>
                </c:pt>
                <c:pt idx="555">
                  <c:v>0.15142446740070711</c:v>
                </c:pt>
                <c:pt idx="556">
                  <c:v>0.15287377231580532</c:v>
                </c:pt>
                <c:pt idx="557">
                  <c:v>0.15433283589542526</c:v>
                </c:pt>
                <c:pt idx="558">
                  <c:v>0.15580168278160525</c:v>
                </c:pt>
                <c:pt idx="559">
                  <c:v>0.15728033738441158</c:v>
                </c:pt>
                <c:pt idx="560">
                  <c:v>0.1587688238823235</c:v>
                </c:pt>
                <c:pt idx="561">
                  <c:v>0.16026716622267698</c:v>
                </c:pt>
                <c:pt idx="562">
                  <c:v>0.1617753881221784</c:v>
                </c:pt>
                <c:pt idx="563">
                  <c:v>0.16329351306747647</c:v>
                </c:pt>
                <c:pt idx="564">
                  <c:v>0.16482156431580355</c:v>
                </c:pt>
                <c:pt idx="565">
                  <c:v>0.1663595648956771</c:v>
                </c:pt>
                <c:pt idx="566">
                  <c:v>0.16790753760766419</c:v>
                </c:pt>
                <c:pt idx="567">
                  <c:v>0.16946550502521357</c:v>
                </c:pt>
                <c:pt idx="568">
                  <c:v>0.17103348949554417</c:v>
                </c:pt>
                <c:pt idx="569">
                  <c:v>0.17261151314060275</c:v>
                </c:pt>
                <c:pt idx="570">
                  <c:v>0.1741995978580774</c:v>
                </c:pt>
                <c:pt idx="571">
                  <c:v>0.17579776532247887</c:v>
                </c:pt>
                <c:pt idx="572">
                  <c:v>0.1774060369862773</c:v>
                </c:pt>
                <c:pt idx="573">
                  <c:v>0.17902443408110483</c:v>
                </c:pt>
                <c:pt idx="574">
                  <c:v>0.18065297761901619</c:v>
                </c:pt>
                <c:pt idx="575">
                  <c:v>0.18229168839380736</c:v>
                </c:pt>
                <c:pt idx="576">
                  <c:v>0.18394058698239865</c:v>
                </c:pt>
                <c:pt idx="577">
                  <c:v>0.18559969374627008</c:v>
                </c:pt>
                <c:pt idx="578">
                  <c:v>0.18726902883296143</c:v>
                </c:pt>
                <c:pt idx="579">
                  <c:v>0.18894861217762271</c:v>
                </c:pt>
                <c:pt idx="580">
                  <c:v>0.19063846350462854</c:v>
                </c:pt>
                <c:pt idx="581">
                  <c:v>0.19233860232924146</c:v>
                </c:pt>
                <c:pt idx="582">
                  <c:v>0.19404904795933703</c:v>
                </c:pt>
                <c:pt idx="583">
                  <c:v>0.19576981949717884</c:v>
                </c:pt>
                <c:pt idx="584">
                  <c:v>0.19750093584124762</c:v>
                </c:pt>
                <c:pt idx="585">
                  <c:v>0.19924241568812673</c:v>
                </c:pt>
                <c:pt idx="586">
                  <c:v>0.20099427753443402</c:v>
                </c:pt>
                <c:pt idx="587">
                  <c:v>0.20275653967881069</c:v>
                </c:pt>
                <c:pt idx="588">
                  <c:v>0.20452922022395373</c:v>
                </c:pt>
                <c:pt idx="589">
                  <c:v>0.20631233707870425</c:v>
                </c:pt>
                <c:pt idx="590">
                  <c:v>0.20810590796017692</c:v>
                </c:pt>
                <c:pt idx="591">
                  <c:v>0.2099099503959429</c:v>
                </c:pt>
                <c:pt idx="592">
                  <c:v>0.2117244817262543</c:v>
                </c:pt>
                <c:pt idx="593">
                  <c:v>0.2135495191063134</c:v>
                </c:pt>
                <c:pt idx="594">
                  <c:v>0.21538507950859001</c:v>
                </c:pt>
                <c:pt idx="595">
                  <c:v>0.21723117972517464</c:v>
                </c:pt>
                <c:pt idx="596">
                  <c:v>0.21908783637017987</c:v>
                </c:pt>
                <c:pt idx="597">
                  <c:v>0.22095506588217478</c:v>
                </c:pt>
                <c:pt idx="598">
                  <c:v>0.22283288452666553</c:v>
                </c:pt>
                <c:pt idx="599">
                  <c:v>0.22472130839860549</c:v>
                </c:pt>
                <c:pt idx="600">
                  <c:v>0.22662035342494893</c:v>
                </c:pt>
                <c:pt idx="601">
                  <c:v>0.22853003536723457</c:v>
                </c:pt>
                <c:pt idx="602">
                  <c:v>0.23045036982420242</c:v>
                </c:pt>
                <c:pt idx="603">
                  <c:v>0.23238137223444746</c:v>
                </c:pt>
                <c:pt idx="604">
                  <c:v>0.23432305787909646</c:v>
                </c:pt>
                <c:pt idx="605">
                  <c:v>0.23627544188452124</c:v>
                </c:pt>
                <c:pt idx="606">
                  <c:v>0.23823853922507218</c:v>
                </c:pt>
                <c:pt idx="607">
                  <c:v>0.24021236472584462</c:v>
                </c:pt>
                <c:pt idx="608">
                  <c:v>0.24219693306546272</c:v>
                </c:pt>
                <c:pt idx="609">
                  <c:v>0.24419225877889247</c:v>
                </c:pt>
                <c:pt idx="610">
                  <c:v>0.2461983562602712</c:v>
                </c:pt>
                <c:pt idx="611">
                  <c:v>0.24821523976575652</c:v>
                </c:pt>
                <c:pt idx="612">
                  <c:v>0.25024292341639792</c:v>
                </c:pt>
                <c:pt idx="613">
                  <c:v>0.25228142120101665</c:v>
                </c:pt>
                <c:pt idx="614">
                  <c:v>0.25433074697910829</c:v>
                </c:pt>
                <c:pt idx="615">
                  <c:v>0.2563909144837489</c:v>
                </c:pt>
                <c:pt idx="616">
                  <c:v>0.25846193732452089</c:v>
                </c:pt>
                <c:pt idx="617">
                  <c:v>0.26054382899043865</c:v>
                </c:pt>
                <c:pt idx="618">
                  <c:v>0.26263660285289031</c:v>
                </c:pt>
                <c:pt idx="619">
                  <c:v>0.26474027216857526</c:v>
                </c:pt>
                <c:pt idx="620">
                  <c:v>0.26685485008245319</c:v>
                </c:pt>
                <c:pt idx="621">
                  <c:v>0.26898034963068934</c:v>
                </c:pt>
                <c:pt idx="622">
                  <c:v>0.27111678374359871</c:v>
                </c:pt>
                <c:pt idx="623">
                  <c:v>0.27326416524859304</c:v>
                </c:pt>
                <c:pt idx="624">
                  <c:v>0.27542250687311465</c:v>
                </c:pt>
                <c:pt idx="625">
                  <c:v>0.2775918212475732</c:v>
                </c:pt>
                <c:pt idx="626">
                  <c:v>0.27977212090826353</c:v>
                </c:pt>
                <c:pt idx="627">
                  <c:v>0.28196341830028343</c:v>
                </c:pt>
                <c:pt idx="628">
                  <c:v>0.28416572578042754</c:v>
                </c:pt>
                <c:pt idx="629">
                  <c:v>0.28637905562007648</c:v>
                </c:pt>
                <c:pt idx="630">
                  <c:v>0.28860342000806183</c:v>
                </c:pt>
                <c:pt idx="631">
                  <c:v>0.29083883105351255</c:v>
                </c:pt>
                <c:pt idx="632">
                  <c:v>0.29308530078868605</c:v>
                </c:pt>
                <c:pt idx="633">
                  <c:v>0.29534284117176646</c:v>
                </c:pt>
                <c:pt idx="634">
                  <c:v>0.29761146408964617</c:v>
                </c:pt>
                <c:pt idx="635">
                  <c:v>0.29989118136067111</c:v>
                </c:pt>
                <c:pt idx="636">
                  <c:v>0.3021820047373639</c:v>
                </c:pt>
                <c:pt idx="637">
                  <c:v>0.30448394590910705</c:v>
                </c:pt>
                <c:pt idx="638">
                  <c:v>0.30679701650479763</c:v>
                </c:pt>
                <c:pt idx="639">
                  <c:v>0.30912122809546155</c:v>
                </c:pt>
                <c:pt idx="640">
                  <c:v>0.31145659219682797</c:v>
                </c:pt>
                <c:pt idx="641">
                  <c:v>0.31380312027186724</c:v>
                </c:pt>
                <c:pt idx="642">
                  <c:v>0.31616082373327736</c:v>
                </c:pt>
                <c:pt idx="643">
                  <c:v>0.31852971394593305</c:v>
                </c:pt>
                <c:pt idx="644">
                  <c:v>0.32090980222927729</c:v>
                </c:pt>
                <c:pt idx="645">
                  <c:v>0.32330109985967204</c:v>
                </c:pt>
                <c:pt idx="646">
                  <c:v>0.32570361807268555</c:v>
                </c:pt>
                <c:pt idx="647">
                  <c:v>0.32811736806533393</c:v>
                </c:pt>
                <c:pt idx="648">
                  <c:v>0.33054236099825907</c:v>
                </c:pt>
                <c:pt idx="649">
                  <c:v>0.33297860799784568</c:v>
                </c:pt>
                <c:pt idx="650">
                  <c:v>0.33542612015828344</c:v>
                </c:pt>
                <c:pt idx="651">
                  <c:v>0.33788490854355391</c:v>
                </c:pt>
                <c:pt idx="652">
                  <c:v>0.34035498418936133</c:v>
                </c:pt>
                <c:pt idx="653">
                  <c:v>0.34283635810498325</c:v>
                </c:pt>
                <c:pt idx="654">
                  <c:v>0.34532904127505948</c:v>
                </c:pt>
                <c:pt idx="655">
                  <c:v>0.34783304466129777</c:v>
                </c:pt>
                <c:pt idx="656">
                  <c:v>0.3503483792041116</c:v>
                </c:pt>
                <c:pt idx="657">
                  <c:v>0.35287505582417267</c:v>
                </c:pt>
                <c:pt idx="658">
                  <c:v>0.35541308542388361</c:v>
                </c:pt>
                <c:pt idx="659">
                  <c:v>0.35796247888877192</c:v>
                </c:pt>
                <c:pt idx="660">
                  <c:v>0.36052324708878974</c:v>
                </c:pt>
                <c:pt idx="661">
                  <c:v>0.36309540087953535</c:v>
                </c:pt>
                <c:pt idx="662">
                  <c:v>0.36567895110337412</c:v>
                </c:pt>
                <c:pt idx="663">
                  <c:v>0.36827390859047643</c:v>
                </c:pt>
                <c:pt idx="664">
                  <c:v>0.37088028415975122</c:v>
                </c:pt>
                <c:pt idx="665">
                  <c:v>0.37349808861969169</c:v>
                </c:pt>
                <c:pt idx="666">
                  <c:v>0.37612733276911436</c:v>
                </c:pt>
                <c:pt idx="667">
                  <c:v>0.37876802739779664</c:v>
                </c:pt>
                <c:pt idx="668">
                  <c:v>0.38142018328701749</c:v>
                </c:pt>
                <c:pt idx="669">
                  <c:v>0.38408381120998109</c:v>
                </c:pt>
                <c:pt idx="670">
                  <c:v>0.38675892193214317</c:v>
                </c:pt>
                <c:pt idx="671">
                  <c:v>0.3894455262114152</c:v>
                </c:pt>
                <c:pt idx="672">
                  <c:v>0.39214363479826786</c:v>
                </c:pt>
                <c:pt idx="673">
                  <c:v>0.39485325843570729</c:v>
                </c:pt>
                <c:pt idx="674">
                  <c:v>0.39757440785914505</c:v>
                </c:pt>
                <c:pt idx="675">
                  <c:v>0.40030709379614204</c:v>
                </c:pt>
                <c:pt idx="676">
                  <c:v>0.40305132696603085</c:v>
                </c:pt>
                <c:pt idx="677">
                  <c:v>0.40580711807942133</c:v>
                </c:pt>
                <c:pt idx="678">
                  <c:v>0.40857447783757078</c:v>
                </c:pt>
                <c:pt idx="679">
                  <c:v>0.41135341693163774</c:v>
                </c:pt>
                <c:pt idx="680">
                  <c:v>0.41414394604179466</c:v>
                </c:pt>
                <c:pt idx="681">
                  <c:v>0.4169460758362209</c:v>
                </c:pt>
                <c:pt idx="682">
                  <c:v>0.41975981696995063</c:v>
                </c:pt>
                <c:pt idx="683">
                  <c:v>0.42258518008359608</c:v>
                </c:pt>
                <c:pt idx="684">
                  <c:v>0.42542217580192676</c:v>
                </c:pt>
                <c:pt idx="685">
                  <c:v>0.42827081473230966</c:v>
                </c:pt>
                <c:pt idx="686">
                  <c:v>0.43113110746301531</c:v>
                </c:pt>
                <c:pt idx="687">
                  <c:v>0.43400306456137111</c:v>
                </c:pt>
                <c:pt idx="688">
                  <c:v>0.43688669657178092</c:v>
                </c:pt>
                <c:pt idx="689">
                  <c:v>0.43978201401358874</c:v>
                </c:pt>
                <c:pt idx="690">
                  <c:v>0.44268902737880345</c:v>
                </c:pt>
                <c:pt idx="691">
                  <c:v>0.44560774712966561</c:v>
                </c:pt>
                <c:pt idx="692">
                  <c:v>0.44853818369607196</c:v>
                </c:pt>
                <c:pt idx="693">
                  <c:v>0.45148034747284127</c:v>
                </c:pt>
                <c:pt idx="694">
                  <c:v>0.45443424881682537</c:v>
                </c:pt>
                <c:pt idx="695">
                  <c:v>0.45739989804387299</c:v>
                </c:pt>
                <c:pt idx="696">
                  <c:v>0.46037730542562472</c:v>
                </c:pt>
                <c:pt idx="697">
                  <c:v>0.46336648118616164</c:v>
                </c:pt>
                <c:pt idx="698">
                  <c:v>0.46636743549848242</c:v>
                </c:pt>
                <c:pt idx="699">
                  <c:v>0.46938017848083202</c:v>
                </c:pt>
                <c:pt idx="700">
                  <c:v>0.47240472019285518</c:v>
                </c:pt>
                <c:pt idx="701">
                  <c:v>0.47544107063159879</c:v>
                </c:pt>
                <c:pt idx="702">
                  <c:v>0.47848923972733837</c:v>
                </c:pt>
                <c:pt idx="703">
                  <c:v>0.48154923733924893</c:v>
                </c:pt>
                <c:pt idx="704">
                  <c:v>0.48462107325090242</c:v>
                </c:pt>
                <c:pt idx="705">
                  <c:v>0.48770475716559747</c:v>
                </c:pt>
                <c:pt idx="706">
                  <c:v>0.49080029870152725</c:v>
                </c:pt>
                <c:pt idx="707">
                  <c:v>0.49390770738676687</c:v>
                </c:pt>
                <c:pt idx="708">
                  <c:v>0.49702699265410283</c:v>
                </c:pt>
                <c:pt idx="709">
                  <c:v>0.50015816383567824</c:v>
                </c:pt>
                <c:pt idx="710">
                  <c:v>0.50330123015747841</c:v>
                </c:pt>
                <c:pt idx="711">
                  <c:v>0.50645620073363273</c:v>
                </c:pt>
                <c:pt idx="712">
                  <c:v>0.50962308456055261</c:v>
                </c:pt>
                <c:pt idx="713">
                  <c:v>0.51280189051089031</c:v>
                </c:pt>
                <c:pt idx="714">
                  <c:v>0.51599262732732087</c:v>
                </c:pt>
                <c:pt idx="715">
                  <c:v>0.51919530361615995</c:v>
                </c:pt>
                <c:pt idx="716">
                  <c:v>0.52240992784079188</c:v>
                </c:pt>
                <c:pt idx="717">
                  <c:v>0.5256365083149358</c:v>
                </c:pt>
                <c:pt idx="718">
                  <c:v>0.52887505319572503</c:v>
                </c:pt>
                <c:pt idx="719">
                  <c:v>0.53212557047662046</c:v>
                </c:pt>
                <c:pt idx="720">
                  <c:v>0.53538806798013705</c:v>
                </c:pt>
                <c:pt idx="721">
                  <c:v>0.53866255335040492</c:v>
                </c:pt>
                <c:pt idx="722">
                  <c:v>0.54194903404554651</c:v>
                </c:pt>
                <c:pt idx="723">
                  <c:v>0.5452475173298782</c:v>
                </c:pt>
                <c:pt idx="724">
                  <c:v>0.54855801026594375</c:v>
                </c:pt>
                <c:pt idx="725">
                  <c:v>0.55188051970635821</c:v>
                </c:pt>
                <c:pt idx="726">
                  <c:v>0.55521505228549173</c:v>
                </c:pt>
                <c:pt idx="727">
                  <c:v>0.55856161441096286</c:v>
                </c:pt>
                <c:pt idx="728">
                  <c:v>0.56192021225497057</c:v>
                </c:pt>
                <c:pt idx="729">
                  <c:v>0.5652908517454408</c:v>
                </c:pt>
                <c:pt idx="730">
                  <c:v>0.56867353855700709</c:v>
                </c:pt>
                <c:pt idx="731">
                  <c:v>0.5720682781018136</c:v>
                </c:pt>
                <c:pt idx="732">
                  <c:v>0.57547507552014365</c:v>
                </c:pt>
                <c:pt idx="733">
                  <c:v>0.57889393567088365</c:v>
                </c:pt>
                <c:pt idx="734">
                  <c:v>0.58232486312180609</c:v>
                </c:pt>
                <c:pt idx="735">
                  <c:v>0.58576786213969279</c:v>
                </c:pt>
                <c:pt idx="736">
                  <c:v>0.58922293668027681</c:v>
                </c:pt>
                <c:pt idx="737">
                  <c:v>0.59269009037802911</c:v>
                </c:pt>
                <c:pt idx="738">
                  <c:v>0.59616932653576427</c:v>
                </c:pt>
                <c:pt idx="739">
                  <c:v>0.59966064811409292</c:v>
                </c:pt>
                <c:pt idx="740">
                  <c:v>0.60316405772070059</c:v>
                </c:pt>
                <c:pt idx="741">
                  <c:v>0.60667955759946335</c:v>
                </c:pt>
                <c:pt idx="742">
                  <c:v>0.61020714961940858</c:v>
                </c:pt>
                <c:pt idx="743">
                  <c:v>0.61374683526350382</c:v>
                </c:pt>
                <c:pt idx="744">
                  <c:v>0.61729861561729826</c:v>
                </c:pt>
                <c:pt idx="745">
                  <c:v>0.6208624913573938</c:v>
                </c:pt>
                <c:pt idx="746">
                  <c:v>0.6244384627397731</c:v>
                </c:pt>
                <c:pt idx="747">
                  <c:v>0.62802652958796124</c:v>
                </c:pt>
                <c:pt idx="748">
                  <c:v>0.63162669128104432</c:v>
                </c:pt>
                <c:pt idx="749">
                  <c:v>0.63523894674153236</c:v>
                </c:pt>
                <c:pt idx="750">
                  <c:v>0.6388632944230711</c:v>
                </c:pt>
                <c:pt idx="751">
                  <c:v>0.64249973229801727</c:v>
                </c:pt>
                <c:pt idx="752">
                  <c:v>0.6461482578448543</c:v>
                </c:pt>
                <c:pt idx="753">
                  <c:v>0.64980886803548188</c:v>
                </c:pt>
                <c:pt idx="754">
                  <c:v>0.65348155932234897</c:v>
                </c:pt>
                <c:pt idx="755">
                  <c:v>0.65716632762546523</c:v>
                </c:pt>
                <c:pt idx="756">
                  <c:v>0.6608631683192604</c:v>
                </c:pt>
                <c:pt idx="757">
                  <c:v>0.66457207621932601</c:v>
                </c:pt>
                <c:pt idx="758">
                  <c:v>0.6682930455690157</c:v>
                </c:pt>
                <c:pt idx="759">
                  <c:v>0.67202607002591996</c:v>
                </c:pt>
                <c:pt idx="760">
                  <c:v>0.67577114264822125</c:v>
                </c:pt>
                <c:pt idx="761">
                  <c:v>0.67952825588091659</c:v>
                </c:pt>
                <c:pt idx="762">
                  <c:v>0.68329740154193219</c:v>
                </c:pt>
                <c:pt idx="763">
                  <c:v>0.68707857080810764</c:v>
                </c:pt>
                <c:pt idx="764">
                  <c:v>0.69087175420108182</c:v>
                </c:pt>
                <c:pt idx="765">
                  <c:v>0.69467694157305004</c:v>
                </c:pt>
                <c:pt idx="766">
                  <c:v>0.69849412209243089</c:v>
                </c:pt>
                <c:pt idx="767">
                  <c:v>0.70232328422941748</c:v>
                </c:pt>
                <c:pt idx="768">
                  <c:v>0.70616441574142619</c:v>
                </c:pt>
                <c:pt idx="769">
                  <c:v>0.71001750365845806</c:v>
                </c:pt>
                <c:pt idx="770">
                  <c:v>0.7138825342683508</c:v>
                </c:pt>
                <c:pt idx="771">
                  <c:v>0.71775949310195497</c:v>
                </c:pt>
                <c:pt idx="772">
                  <c:v>0.72164836491820517</c:v>
                </c:pt>
                <c:pt idx="773">
                  <c:v>0.72554913368912499</c:v>
                </c:pt>
                <c:pt idx="774">
                  <c:v>0.7294617825847326</c:v>
                </c:pt>
                <c:pt idx="775">
                  <c:v>0.73338629395788713</c:v>
                </c:pt>
                <c:pt idx="776">
                  <c:v>0.73732264932904945</c:v>
                </c:pt>
                <c:pt idx="777">
                  <c:v>0.74127082937097377</c:v>
                </c:pt>
                <c:pt idx="778">
                  <c:v>0.74523081389334456</c:v>
                </c:pt>
                <c:pt idx="779">
                  <c:v>0.74920258182733535</c:v>
                </c:pt>
                <c:pt idx="780">
                  <c:v>0.75318611121012702</c:v>
                </c:pt>
                <c:pt idx="781">
                  <c:v>0.75718137916935513</c:v>
                </c:pt>
                <c:pt idx="782">
                  <c:v>0.76118836190752492</c:v>
                </c:pt>
                <c:pt idx="783">
                  <c:v>0.76520703468636253</c:v>
                </c:pt>
                <c:pt idx="784">
                  <c:v>0.76923737181114404</c:v>
                </c:pt>
                <c:pt idx="785">
                  <c:v>0.773279346614969</c:v>
                </c:pt>
                <c:pt idx="786">
                  <c:v>0.77733293144301696</c:v>
                </c:pt>
                <c:pt idx="787">
                  <c:v>0.78139809763676593</c:v>
                </c:pt>
                <c:pt idx="788">
                  <c:v>0.7854748155181861</c:v>
                </c:pt>
                <c:pt idx="789">
                  <c:v>0.78956305437392649</c:v>
                </c:pt>
                <c:pt idx="790">
                  <c:v>0.79366278243946697</c:v>
                </c:pt>
                <c:pt idx="791">
                  <c:v>0.79777396688328106</c:v>
                </c:pt>
                <c:pt idx="792">
                  <c:v>0.8018965737909739</c:v>
                </c:pt>
                <c:pt idx="793">
                  <c:v>0.80603056814943541</c:v>
                </c:pt>
                <c:pt idx="794">
                  <c:v>0.81017591383098198</c:v>
                </c:pt>
                <c:pt idx="795">
                  <c:v>0.81433257357752076</c:v>
                </c:pt>
                <c:pt idx="796">
                  <c:v>0.81850050898471838</c:v>
                </c:pt>
                <c:pt idx="797">
                  <c:v>0.82267968048618478</c:v>
                </c:pt>
                <c:pt idx="798">
                  <c:v>0.82687004733769265</c:v>
                </c:pt>
                <c:pt idx="799">
                  <c:v>0.8310715676014091</c:v>
                </c:pt>
                <c:pt idx="800">
                  <c:v>0.83528419813017507</c:v>
                </c:pt>
                <c:pt idx="801">
                  <c:v>0.83950789455180697</c:v>
                </c:pt>
                <c:pt idx="802">
                  <c:v>0.84374261125345729</c:v>
                </c:pt>
                <c:pt idx="803">
                  <c:v>0.84798830136600678</c:v>
                </c:pt>
                <c:pt idx="804">
                  <c:v>0.85224491674852365</c:v>
                </c:pt>
                <c:pt idx="805">
                  <c:v>0.85651240797277262</c:v>
                </c:pt>
                <c:pt idx="806">
                  <c:v>0.86079072430778469</c:v>
                </c:pt>
                <c:pt idx="807">
                  <c:v>0.86507981370450726</c:v>
                </c:pt>
                <c:pt idx="808">
                  <c:v>0.86937962278051151</c:v>
                </c:pt>
                <c:pt idx="809">
                  <c:v>0.87369009680479504</c:v>
                </c:pt>
                <c:pt idx="810">
                  <c:v>0.87801117968265163</c:v>
                </c:pt>
                <c:pt idx="811">
                  <c:v>0.88234281394064729</c:v>
                </c:pt>
                <c:pt idx="812">
                  <c:v>0.88668494071167336</c:v>
                </c:pt>
                <c:pt idx="813">
                  <c:v>0.89103749972011603</c:v>
                </c:pt>
                <c:pt idx="814">
                  <c:v>0.89540042926712082</c:v>
                </c:pt>
                <c:pt idx="815">
                  <c:v>0.89977366621596411</c:v>
                </c:pt>
                <c:pt idx="816">
                  <c:v>0.90415714597755581</c:v>
                </c:pt>
                <c:pt idx="817">
                  <c:v>0.90855080249604403</c:v>
                </c:pt>
                <c:pt idx="818">
                  <c:v>0.91295456823456445</c:v>
                </c:pt>
                <c:pt idx="819">
                  <c:v>0.91736837416110339</c:v>
                </c:pt>
                <c:pt idx="820">
                  <c:v>0.92179214973451651</c:v>
                </c:pt>
                <c:pt idx="821">
                  <c:v>0.92622582289067346</c:v>
                </c:pt>
                <c:pt idx="822">
                  <c:v>0.93066932002876335</c:v>
                </c:pt>
                <c:pt idx="823">
                  <c:v>0.93512256599774768</c:v>
                </c:pt>
                <c:pt idx="824">
                  <c:v>0.93958548408296749</c:v>
                </c:pt>
                <c:pt idx="825">
                  <c:v>0.94405799599292939</c:v>
                </c:pt>
                <c:pt idx="826">
                  <c:v>0.9485400218462422</c:v>
                </c:pt>
                <c:pt idx="827">
                  <c:v>0.95303148015874617</c:v>
                </c:pt>
                <c:pt idx="828">
                  <c:v>0.95753228783080724</c:v>
                </c:pt>
                <c:pt idx="829">
                  <c:v>0.96204236013481215</c:v>
                </c:pt>
                <c:pt idx="830">
                  <c:v>0.96656161070283841</c:v>
                </c:pt>
                <c:pt idx="831">
                  <c:v>0.97108995151453603</c:v>
                </c:pt>
                <c:pt idx="832">
                  <c:v>0.97562729288520134</c:v>
                </c:pt>
                <c:pt idx="833">
                  <c:v>0.98017354345405705</c:v>
                </c:pt>
                <c:pt idx="834">
                  <c:v>0.98472861017275548</c:v>
                </c:pt>
                <c:pt idx="835">
                  <c:v>0.98929239829408333</c:v>
                </c:pt>
                <c:pt idx="836">
                  <c:v>0.99386481136090676</c:v>
                </c:pt>
                <c:pt idx="837">
                  <c:v>0.99844575119532764</c:v>
                </c:pt>
                <c:pt idx="838">
                  <c:v>1.0030351178880894</c:v>
                </c:pt>
                <c:pt idx="839">
                  <c:v>1.0076328097882039</c:v>
                </c:pt>
                <c:pt idx="840">
                  <c:v>1.0122387234928416</c:v>
                </c:pt>
                <c:pt idx="841">
                  <c:v>1.0168527538374541</c:v>
                </c:pt>
                <c:pt idx="842">
                  <c:v>1.0214747938861546</c:v>
                </c:pt>
                <c:pt idx="843">
                  <c:v>1.0261047349223684</c:v>
                </c:pt>
                <c:pt idx="844">
                  <c:v>1.0307424664397271</c:v>
                </c:pt>
                <c:pt idx="845">
                  <c:v>1.0353878761332544</c:v>
                </c:pt>
                <c:pt idx="846">
                  <c:v>1.0400408498908045</c:v>
                </c:pt>
                <c:pt idx="847">
                  <c:v>1.044701271784797</c:v>
                </c:pt>
                <c:pt idx="848">
                  <c:v>1.0493690240642224</c:v>
                </c:pt>
                <c:pt idx="849">
                  <c:v>1.0540439871469456</c:v>
                </c:pt>
                <c:pt idx="850">
                  <c:v>1.0587260396122975</c:v>
                </c:pt>
                <c:pt idx="851">
                  <c:v>1.0634150581939614</c:v>
                </c:pt>
                <c:pt idx="852">
                  <c:v>1.0681109177731756</c:v>
                </c:pt>
                <c:pt idx="853">
                  <c:v>1.0728134913722236</c:v>
                </c:pt>
                <c:pt idx="854">
                  <c:v>1.077522650148256</c:v>
                </c:pt>
                <c:pt idx="855">
                  <c:v>1.0822382633874126</c:v>
                </c:pt>
                <c:pt idx="856">
                  <c:v>1.0869601984992789</c:v>
                </c:pt>
                <c:pt idx="857">
                  <c:v>1.091688321011655</c:v>
                </c:pt>
                <c:pt idx="858">
                  <c:v>1.0964224945656655</c:v>
                </c:pt>
                <c:pt idx="859">
                  <c:v>1.1011625809111978</c:v>
                </c:pt>
                <c:pt idx="860">
                  <c:v>1.1059084399026748</c:v>
                </c:pt>
                <c:pt idx="861">
                  <c:v>1.1106599294951827</c:v>
                </c:pt>
                <c:pt idx="862">
                  <c:v>1.1154169057409278</c:v>
                </c:pt>
                <c:pt idx="863">
                  <c:v>1.1201792227860614</c:v>
                </c:pt>
                <c:pt idx="864">
                  <c:v>1.1249467328678435</c:v>
                </c:pt>
                <c:pt idx="865">
                  <c:v>1.1297192863121785</c:v>
                </c:pt>
                <c:pt idx="866">
                  <c:v>1.1344967315315004</c:v>
                </c:pt>
                <c:pt idx="867">
                  <c:v>1.1392789150230371</c:v>
                </c:pt>
                <c:pt idx="868">
                  <c:v>1.1440656813674288</c:v>
                </c:pt>
                <c:pt idx="869">
                  <c:v>1.1488568732277373</c:v>
                </c:pt>
                <c:pt idx="870">
                  <c:v>1.153652331348817</c:v>
                </c:pt>
                <c:pt idx="871">
                  <c:v>1.1584518945570694</c:v>
                </c:pt>
                <c:pt idx="872">
                  <c:v>1.1632553997605928</c:v>
                </c:pt>
                <c:pt idx="873">
                  <c:v>1.1680626819496982</c:v>
                </c:pt>
                <c:pt idx="874">
                  <c:v>1.172873574197836</c:v>
                </c:pt>
                <c:pt idx="875">
                  <c:v>1.1776879076628981</c:v>
                </c:pt>
                <c:pt idx="876">
                  <c:v>1.1825055115889309</c:v>
                </c:pt>
                <c:pt idx="877">
                  <c:v>1.1873262133082332</c:v>
                </c:pt>
                <c:pt idx="878">
                  <c:v>1.1921498382438702</c:v>
                </c:pt>
                <c:pt idx="879">
                  <c:v>1.1969762099125825</c:v>
                </c:pt>
                <c:pt idx="880">
                  <c:v>1.2018051499280982</c:v>
                </c:pt>
                <c:pt idx="881">
                  <c:v>1.2066364780048737</c:v>
                </c:pt>
                <c:pt idx="882">
                  <c:v>1.2114700119622224</c:v>
                </c:pt>
                <c:pt idx="883">
                  <c:v>1.2163055677288794</c:v>
                </c:pt>
                <c:pt idx="884">
                  <c:v>1.221142959347967</c:v>
                </c:pt>
                <c:pt idx="885">
                  <c:v>1.2259819989823901</c:v>
                </c:pt>
                <c:pt idx="886">
                  <c:v>1.2308224969206449</c:v>
                </c:pt>
                <c:pt idx="887">
                  <c:v>1.2356642615830593</c:v>
                </c:pt>
                <c:pt idx="888">
                  <c:v>1.2405070995284513</c:v>
                </c:pt>
                <c:pt idx="889">
                  <c:v>1.2453508154612118</c:v>
                </c:pt>
                <c:pt idx="890">
                  <c:v>1.2501952122388309</c:v>
                </c:pt>
                <c:pt idx="891">
                  <c:v>1.2550400908798305</c:v>
                </c:pt>
                <c:pt idx="892">
                  <c:v>1.2598852505721556</c:v>
                </c:pt>
                <c:pt idx="893">
                  <c:v>1.264730488681971</c:v>
                </c:pt>
                <c:pt idx="894">
                  <c:v>1.2695756007629182</c:v>
                </c:pt>
                <c:pt idx="895">
                  <c:v>1.2744203805657843</c:v>
                </c:pt>
                <c:pt idx="896">
                  <c:v>1.2792646200486244</c:v>
                </c:pt>
                <c:pt idx="897">
                  <c:v>1.2841081093873146</c:v>
                </c:pt>
                <c:pt idx="898">
                  <c:v>1.2889506369865364</c:v>
                </c:pt>
                <c:pt idx="899">
                  <c:v>1.2937919894912162</c:v>
                </c:pt>
                <c:pt idx="900">
                  <c:v>1.2986319517983844</c:v>
                </c:pt>
                <c:pt idx="901">
                  <c:v>1.303470307069494</c:v>
                </c:pt>
                <c:pt idx="902">
                  <c:v>1.3083068367431601</c:v>
                </c:pt>
                <c:pt idx="903">
                  <c:v>1.3131413205483573</c:v>
                </c:pt>
                <c:pt idx="904">
                  <c:v>1.3179735365180432</c:v>
                </c:pt>
                <c:pt idx="905">
                  <c:v>1.3228032610032339</c:v>
                </c:pt>
                <c:pt idx="906">
                  <c:v>1.3276302686875132</c:v>
                </c:pt>
                <c:pt idx="907">
                  <c:v>1.3324543326019791</c:v>
                </c:pt>
                <c:pt idx="908">
                  <c:v>1.337275224140644</c:v>
                </c:pt>
                <c:pt idx="909">
                  <c:v>1.3420927130762565</c:v>
                </c:pt>
                <c:pt idx="910">
                  <c:v>1.3469065675765777</c:v>
                </c:pt>
                <c:pt idx="911">
                  <c:v>1.3517165542210823</c:v>
                </c:pt>
                <c:pt idx="912">
                  <c:v>1.3565224380181113</c:v>
                </c:pt>
                <c:pt idx="913">
                  <c:v>1.3613239824224452</c:v>
                </c:pt>
                <c:pt idx="914">
                  <c:v>1.3661209493533288</c:v>
                </c:pt>
                <c:pt idx="915">
                  <c:v>1.3709130992129201</c:v>
                </c:pt>
                <c:pt idx="916">
                  <c:v>1.3757001909051709</c:v>
                </c:pt>
                <c:pt idx="917">
                  <c:v>1.380481981855151</c:v>
                </c:pt>
                <c:pt idx="918">
                  <c:v>1.3852582280287864</c:v>
                </c:pt>
                <c:pt idx="919">
                  <c:v>1.3900286839530427</c:v>
                </c:pt>
                <c:pt idx="920">
                  <c:v>1.3947931027365177</c:v>
                </c:pt>
                <c:pt idx="921">
                  <c:v>1.3995512360904789</c:v>
                </c:pt>
                <c:pt idx="922">
                  <c:v>1.404302834350303</c:v>
                </c:pt>
                <c:pt idx="923">
                  <c:v>1.4090476464973549</c:v>
                </c:pt>
                <c:pt idx="924">
                  <c:v>1.4137854201812741</c:v>
                </c:pt>
                <c:pt idx="925">
                  <c:v>1.4185159017426758</c:v>
                </c:pt>
                <c:pt idx="926">
                  <c:v>1.4232388362362818</c:v>
                </c:pt>
                <c:pt idx="927">
                  <c:v>1.4279539674544368</c:v>
                </c:pt>
                <c:pt idx="928">
                  <c:v>1.4326610379510627</c:v>
                </c:pt>
                <c:pt idx="929">
                  <c:v>1.4373597890659917</c:v>
                </c:pt>
                <c:pt idx="930">
                  <c:v>1.4420499609497244</c:v>
                </c:pt>
                <c:pt idx="931">
                  <c:v>1.4467312925885683</c:v>
                </c:pt>
                <c:pt idx="932">
                  <c:v>1.4514035218301913</c:v>
                </c:pt>
                <c:pt idx="933">
                  <c:v>1.4560663854095559</c:v>
                </c:pt>
                <c:pt idx="934">
                  <c:v>1.4607196189752434</c:v>
                </c:pt>
                <c:pt idx="935">
                  <c:v>1.4653629571161779</c:v>
                </c:pt>
                <c:pt idx="936">
                  <c:v>1.4699961333887128</c:v>
                </c:pt>
                <c:pt idx="937">
                  <c:v>1.4746188803441185</c:v>
                </c:pt>
                <c:pt idx="938">
                  <c:v>1.4792309295564228</c:v>
                </c:pt>
                <c:pt idx="939">
                  <c:v>1.483832011650646</c:v>
                </c:pt>
                <c:pt idx="940">
                  <c:v>1.4884218563313798</c:v>
                </c:pt>
                <c:pt idx="941">
                  <c:v>1.4930001924117506</c:v>
                </c:pt>
                <c:pt idx="942">
                  <c:v>1.4975667478427273</c:v>
                </c:pt>
                <c:pt idx="943">
                  <c:v>1.5021212497427852</c:v>
                </c:pt>
                <c:pt idx="944">
                  <c:v>1.5066634244279298</c:v>
                </c:pt>
                <c:pt idx="945">
                  <c:v>1.5111929974420504</c:v>
                </c:pt>
                <c:pt idx="946">
                  <c:v>1.5157096935876317</c:v>
                </c:pt>
                <c:pt idx="947">
                  <c:v>1.5202132369567813</c:v>
                </c:pt>
                <c:pt idx="948">
                  <c:v>1.524703350962608</c:v>
                </c:pt>
                <c:pt idx="949">
                  <c:v>1.5291797583709086</c:v>
                </c:pt>
                <c:pt idx="950">
                  <c:v>1.5336421813321899</c:v>
                </c:pt>
                <c:pt idx="951">
                  <c:v>1.5380903414139913</c:v>
                </c:pt>
                <c:pt idx="952">
                  <c:v>1.5425239596335321</c:v>
                </c:pt>
                <c:pt idx="953">
                  <c:v>1.5469427564906533</c:v>
                </c:pt>
                <c:pt idx="954">
                  <c:v>1.5513464520010571</c:v>
                </c:pt>
                <c:pt idx="955">
                  <c:v>1.5557347657298533</c:v>
                </c:pt>
                <c:pt idx="956">
                  <c:v>1.560107416825373</c:v>
                </c:pt>
                <c:pt idx="957">
                  <c:v>1.5644641240532846</c:v>
                </c:pt>
                <c:pt idx="958">
                  <c:v>1.5688046058309675</c:v>
                </c:pt>
                <c:pt idx="959">
                  <c:v>1.5731285802621713</c:v>
                </c:pt>
                <c:pt idx="960">
                  <c:v>1.5774357651719233</c:v>
                </c:pt>
                <c:pt idx="961">
                  <c:v>1.5817258781417101</c:v>
                </c:pt>
                <c:pt idx="962">
                  <c:v>1.5859986365448946</c:v>
                </c:pt>
                <c:pt idx="963">
                  <c:v>1.5902537575823859</c:v>
                </c:pt>
                <c:pt idx="964">
                  <c:v>1.5944909583185518</c:v>
                </c:pt>
                <c:pt idx="965">
                  <c:v>1.5987099557173485</c:v>
                </c:pt>
                <c:pt idx="966">
                  <c:v>1.602910466678694</c:v>
                </c:pt>
                <c:pt idx="967">
                  <c:v>1.6070922080750412</c:v>
                </c:pt>
                <c:pt idx="968">
                  <c:v>1.611254896788181</c:v>
                </c:pt>
                <c:pt idx="969">
                  <c:v>1.615398249746232</c:v>
                </c:pt>
                <c:pt idx="970">
                  <c:v>1.6195219839608446</c:v>
                </c:pt>
                <c:pt idx="971">
                  <c:v>1.6236258165645836</c:v>
                </c:pt>
                <c:pt idx="972">
                  <c:v>1.6277094648484984</c:v>
                </c:pt>
                <c:pt idx="973">
                  <c:v>1.6317726462998756</c:v>
                </c:pt>
                <c:pt idx="974">
                  <c:v>1.6358150786401471</c:v>
                </c:pt>
                <c:pt idx="975">
                  <c:v>1.6398364798629779</c:v>
                </c:pt>
                <c:pt idx="976">
                  <c:v>1.6438365682724914</c:v>
                </c:pt>
                <c:pt idx="977">
                  <c:v>1.6478150625216559</c:v>
                </c:pt>
                <c:pt idx="978">
                  <c:v>1.6517716816507975</c:v>
                </c:pt>
                <c:pt idx="979">
                  <c:v>1.6557061451262591</c:v>
                </c:pt>
                <c:pt idx="980">
                  <c:v>1.6596181728791735</c:v>
                </c:pt>
                <c:pt idx="981">
                  <c:v>1.6635074853443532</c:v>
                </c:pt>
                <c:pt idx="982">
                  <c:v>1.6673738034993009</c:v>
                </c:pt>
                <c:pt idx="983">
                  <c:v>1.6712168489033032</c:v>
                </c:pt>
                <c:pt idx="984">
                  <c:v>1.675036343736636</c:v>
                </c:pt>
                <c:pt idx="985">
                  <c:v>1.6788320108398402</c:v>
                </c:pt>
                <c:pt idx="986">
                  <c:v>1.6826035737530887</c:v>
                </c:pt>
                <c:pt idx="987">
                  <c:v>1.6863507567556073</c:v>
                </c:pt>
                <c:pt idx="988">
                  <c:v>1.6900732849051754</c:v>
                </c:pt>
                <c:pt idx="989">
                  <c:v>1.6937708840776649</c:v>
                </c:pt>
                <c:pt idx="990">
                  <c:v>1.6974432810066293</c:v>
                </c:pt>
                <c:pt idx="991">
                  <c:v>1.7010902033229387</c:v>
                </c:pt>
                <c:pt idx="992">
                  <c:v>1.7047113795944269</c:v>
                </c:pt>
                <c:pt idx="993">
                  <c:v>1.7083065393655781</c:v>
                </c:pt>
                <c:pt idx="994">
                  <c:v>1.7118754131972092</c:v>
                </c:pt>
                <c:pt idx="995">
                  <c:v>1.7154177327061713</c:v>
                </c:pt>
                <c:pt idx="996">
                  <c:v>1.7189332306050362</c:v>
                </c:pt>
                <c:pt idx="997">
                  <c:v>1.7224216407417756</c:v>
                </c:pt>
                <c:pt idx="998">
                  <c:v>1.7258826981394222</c:v>
                </c:pt>
                <c:pt idx="999">
                  <c:v>1.7293161390356935</c:v>
                </c:pt>
                <c:pt idx="1000">
                  <c:v>1.7327217009225893</c:v>
                </c:pt>
                <c:pt idx="1001">
                  <c:v>1.7360991225859319</c:v>
                </c:pt>
                <c:pt idx="1002">
                  <c:v>1.7394481441448646</c:v>
                </c:pt>
                <c:pt idx="1003">
                  <c:v>1.7427685070912746</c:v>
                </c:pt>
                <c:pt idx="1004">
                  <c:v>1.7460599543291575</c:v>
                </c:pt>
                <c:pt idx="1005">
                  <c:v>1.7493222302138884</c:v>
                </c:pt>
                <c:pt idx="1006">
                  <c:v>1.7525550805914223</c:v>
                </c:pt>
                <c:pt idx="1007">
                  <c:v>1.7557582528373832</c:v>
                </c:pt>
                <c:pt idx="1008">
                  <c:v>1.7589314958960518</c:v>
                </c:pt>
                <c:pt idx="1009">
                  <c:v>1.7620745603192483</c:v>
                </c:pt>
                <c:pt idx="1010">
                  <c:v>1.7651871983050806</c:v>
                </c:pt>
                <c:pt idx="1011">
                  <c:v>1.7682691637365764</c:v>
                </c:pt>
                <c:pt idx="1012">
                  <c:v>1.7713202122201608</c:v>
                </c:pt>
                <c:pt idx="1013">
                  <c:v>1.7743401011240032</c:v>
                </c:pt>
                <c:pt idx="1014">
                  <c:v>1.7773285896161934</c:v>
                </c:pt>
                <c:pt idx="1015">
                  <c:v>1.780285438702768</c:v>
                </c:pt>
                <c:pt idx="1016">
                  <c:v>1.7832104112655529</c:v>
                </c:pt>
                <c:pt idx="1017">
                  <c:v>1.7861032720998309</c:v>
                </c:pt>
                <c:pt idx="1018">
                  <c:v>1.788963787951823</c:v>
                </c:pt>
                <c:pt idx="1019">
                  <c:v>1.7917917275559607</c:v>
                </c:pt>
                <c:pt idx="1020">
                  <c:v>1.7945868616719707</c:v>
                </c:pt>
                <c:pt idx="1021">
                  <c:v>1.7973489631217272</c:v>
                </c:pt>
                <c:pt idx="1022">
                  <c:v>1.8000778068258965</c:v>
                </c:pt>
                <c:pt idx="1023">
                  <c:v>1.8027731698403395</c:v>
                </c:pt>
                <c:pt idx="1024">
                  <c:v>1.8054348313922874</c:v>
                </c:pt>
                <c:pt idx="1025">
                  <c:v>1.8080625729162609</c:v>
                </c:pt>
                <c:pt idx="1026">
                  <c:v>1.8106561780897372</c:v>
                </c:pt>
                <c:pt idx="1027">
                  <c:v>1.8132154328685599</c:v>
                </c:pt>
                <c:pt idx="1028">
                  <c:v>1.8157401255220682</c:v>
                </c:pt>
                <c:pt idx="1029">
                  <c:v>1.818230046667956</c:v>
                </c:pt>
                <c:pt idx="1030">
                  <c:v>1.8206849893068378</c:v>
                </c:pt>
                <c:pt idx="1031">
                  <c:v>1.8231047488565246</c:v>
                </c:pt>
                <c:pt idx="1032">
                  <c:v>1.8254891231859935</c:v>
                </c:pt>
                <c:pt idx="1033">
                  <c:v>1.82783791264905</c:v>
                </c:pt>
                <c:pt idx="1034">
                  <c:v>1.8301509201176687</c:v>
                </c:pt>
                <c:pt idx="1035">
                  <c:v>1.8324279510150121</c:v>
                </c:pt>
                <c:pt idx="1036">
                  <c:v>1.8346688133481155</c:v>
                </c:pt>
                <c:pt idx="1037">
                  <c:v>1.8368733177402243</c:v>
                </c:pt>
                <c:pt idx="1038">
                  <c:v>1.8390412774627953</c:v>
                </c:pt>
                <c:pt idx="1039">
                  <c:v>1.8411725084671291</c:v>
                </c:pt>
                <c:pt idx="1040">
                  <c:v>1.8432668294156502</c:v>
                </c:pt>
                <c:pt idx="1041">
                  <c:v>1.8453240617128071</c:v>
                </c:pt>
                <c:pt idx="1042">
                  <c:v>1.8473440295356029</c:v>
                </c:pt>
                <c:pt idx="1043">
                  <c:v>1.849326559863735</c:v>
                </c:pt>
                <c:pt idx="1044">
                  <c:v>1.8512714825093468</c:v>
                </c:pt>
                <c:pt idx="1045">
                  <c:v>1.8531786301463791</c:v>
                </c:pt>
                <c:pt idx="1046">
                  <c:v>1.855047838339513</c:v>
                </c:pt>
                <c:pt idx="1047">
                  <c:v>1.8568789455727062</c:v>
                </c:pt>
                <c:pt idx="1048">
                  <c:v>1.8586717932773023</c:v>
                </c:pt>
                <c:pt idx="1049">
                  <c:v>1.8604262258597206</c:v>
                </c:pt>
                <c:pt idx="1050">
                  <c:v>1.8621420907287105</c:v>
                </c:pt>
                <c:pt idx="1051">
                  <c:v>1.8638192383221655</c:v>
                </c:pt>
                <c:pt idx="1052">
                  <c:v>1.8654575221334917</c:v>
                </c:pt>
                <c:pt idx="1053">
                  <c:v>1.8670567987375297</c:v>
                </c:pt>
                <c:pt idx="1054">
                  <c:v>1.8686169278160094</c:v>
                </c:pt>
                <c:pt idx="1055">
                  <c:v>1.8701377721825474</c:v>
                </c:pt>
                <c:pt idx="1056">
                  <c:v>1.8716191978071726</c:v>
                </c:pt>
                <c:pt idx="1057">
                  <c:v>1.8730610738403726</c:v>
                </c:pt>
                <c:pt idx="1058">
                  <c:v>1.874463272636663</c:v>
                </c:pt>
                <c:pt idx="1059">
                  <c:v>1.8758256697776643</c:v>
                </c:pt>
                <c:pt idx="1060">
                  <c:v>1.8771481440946876</c:v>
                </c:pt>
                <c:pt idx="1061">
                  <c:v>1.8784305776908219</c:v>
                </c:pt>
                <c:pt idx="1062">
                  <c:v>1.879672855962514</c:v>
                </c:pt>
                <c:pt idx="1063">
                  <c:v>1.8808748676206448</c:v>
                </c:pt>
                <c:pt idx="1064">
                  <c:v>1.8820365047110812</c:v>
                </c:pt>
                <c:pt idx="1065">
                  <c:v>1.8831576626347177</c:v>
                </c:pt>
                <c:pt idx="1066">
                  <c:v>1.8842382401669886</c:v>
                </c:pt>
                <c:pt idx="1067">
                  <c:v>1.8852781394768472</c:v>
                </c:pt>
                <c:pt idx="1068">
                  <c:v>1.8862772661452176</c:v>
                </c:pt>
                <c:pt idx="1069">
                  <c:v>1.8872355291829024</c:v>
                </c:pt>
                <c:pt idx="1070">
                  <c:v>1.8881528410479447</c:v>
                </c:pt>
                <c:pt idx="1071">
                  <c:v>1.8890291176624494</c:v>
                </c:pt>
                <c:pt idx="1072">
                  <c:v>1.8898642784288457</c:v>
                </c:pt>
                <c:pt idx="1073">
                  <c:v>1.8906582462455925</c:v>
                </c:pt>
                <c:pt idx="1074">
                  <c:v>1.8914109475223304</c:v>
                </c:pt>
                <c:pt idx="1075">
                  <c:v>1.892122312194459</c:v>
                </c:pt>
                <c:pt idx="1076">
                  <c:v>1.8927922737371541</c:v>
                </c:pt>
                <c:pt idx="1077">
                  <c:v>1.8934207691788107</c:v>
                </c:pt>
                <c:pt idx="1078">
                  <c:v>1.8940077391139061</c:v>
                </c:pt>
                <c:pt idx="1079">
                  <c:v>1.8945531277152903</c:v>
                </c:pt>
                <c:pt idx="1080">
                  <c:v>1.8950568827458911</c:v>
                </c:pt>
                <c:pt idx="1081">
                  <c:v>1.8955189555698322</c:v>
                </c:pt>
                <c:pt idx="1082">
                  <c:v>1.8959393011629662</c:v>
                </c:pt>
                <c:pt idx="1083">
                  <c:v>1.8963178781228145</c:v>
                </c:pt>
                <c:pt idx="1084">
                  <c:v>1.8966546486779132</c:v>
                </c:pt>
                <c:pt idx="1085">
                  <c:v>1.8969495786965629</c:v>
                </c:pt>
                <c:pt idx="1086">
                  <c:v>1.8972026376949762</c:v>
                </c:pt>
                <c:pt idx="1087">
                  <c:v>1.8974137988448305</c:v>
                </c:pt>
                <c:pt idx="1088">
                  <c:v>1.8975830389802091</c:v>
                </c:pt>
                <c:pt idx="1089">
                  <c:v>1.8977103386039409</c:v>
                </c:pt>
                <c:pt idx="1090">
                  <c:v>1.8977956818933319</c:v>
                </c:pt>
                <c:pt idx="1091">
                  <c:v>1.8978390567052867</c:v>
                </c:pt>
                <c:pt idx="1092">
                  <c:v>1.8978404545808167</c:v>
                </c:pt>
                <c:pt idx="1093">
                  <c:v>1.8977998707489396</c:v>
                </c:pt>
                <c:pt idx="1094">
                  <c:v>1.8977173041299591</c:v>
                </c:pt>
                <c:pt idx="1095">
                  <c:v>1.8975927573381355</c:v>
                </c:pt>
                <c:pt idx="1096">
                  <c:v>1.8974262366837338</c:v>
                </c:pt>
                <c:pt idx="1097">
                  <c:v>1.8972177521744562</c:v>
                </c:pt>
                <c:pt idx="1098">
                  <c:v>1.89696731751626</c:v>
                </c:pt>
                <c:pt idx="1099">
                  <c:v>1.896674950113548</c:v>
                </c:pt>
                <c:pt idx="1100">
                  <c:v>1.8963406710687467</c:v>
                </c:pt>
                <c:pt idx="1101">
                  <c:v>1.8959645051812637</c:v>
                </c:pt>
                <c:pt idx="1102">
                  <c:v>1.8955464809458173</c:v>
                </c:pt>
                <c:pt idx="1103">
                  <c:v>1.8950866305501539</c:v>
                </c:pt>
                <c:pt idx="1104">
                  <c:v>1.8945849898721434</c:v>
                </c:pt>
                <c:pt idx="1105">
                  <c:v>1.8940415984762482</c:v>
                </c:pt>
                <c:pt idx="1106">
                  <c:v>1.8934564996093806</c:v>
                </c:pt>
                <c:pt idx="1107">
                  <c:v>1.8928297401961318</c:v>
                </c:pt>
                <c:pt idx="1108">
                  <c:v>1.8921613708333929</c:v>
                </c:pt>
                <c:pt idx="1109">
                  <c:v>1.8914514457843432</c:v>
                </c:pt>
                <c:pt idx="1110">
                  <c:v>1.8907000229718336</c:v>
                </c:pt>
                <c:pt idx="1111">
                  <c:v>1.8899071639711473</c:v>
                </c:pt>
                <c:pt idx="1112">
                  <c:v>1.8890729340021462</c:v>
                </c:pt>
                <c:pt idx="1113">
                  <c:v>1.8881974019208034</c:v>
                </c:pt>
                <c:pt idx="1114">
                  <c:v>1.8872806402101232</c:v>
                </c:pt>
                <c:pt idx="1115">
                  <c:v>1.8863227249704477</c:v>
                </c:pt>
                <c:pt idx="1116">
                  <c:v>1.8853237359091597</c:v>
                </c:pt>
                <c:pt idx="1117">
                  <c:v>1.8842837563297727</c:v>
                </c:pt>
                <c:pt idx="1118">
                  <c:v>1.8832028731204136</c:v>
                </c:pt>
                <c:pt idx="1119">
                  <c:v>1.8820811767417112</c:v>
                </c:pt>
                <c:pt idx="1120">
                  <c:v>1.8809187612140739</c:v>
                </c:pt>
                <c:pt idx="1121">
                  <c:v>1.8797157241043749</c:v>
                </c:pt>
                <c:pt idx="1122">
                  <c:v>1.8784721665120341</c:v>
                </c:pt>
                <c:pt idx="1123">
                  <c:v>1.8771881930545167</c:v>
                </c:pt>
                <c:pt idx="1124">
                  <c:v>1.8758639118522318</c:v>
                </c:pt>
                <c:pt idx="1125">
                  <c:v>1.8744994345128489</c:v>
                </c:pt>
                <c:pt idx="1126">
                  <c:v>1.8730948761150241</c:v>
                </c:pt>
                <c:pt idx="1127">
                  <c:v>1.871650355191554</c:v>
                </c:pt>
                <c:pt idx="1128">
                  <c:v>1.8701659937119406</c:v>
                </c:pt>
                <c:pt idx="1129">
                  <c:v>1.8686419170643902</c:v>
                </c:pt>
                <c:pt idx="1130">
                  <c:v>1.8670782540372359</c:v>
                </c:pt>
                <c:pt idx="1131">
                  <c:v>1.865475136799797</c:v>
                </c:pt>
                <c:pt idx="1132">
                  <c:v>1.8638327008826718</c:v>
                </c:pt>
                <c:pt idx="1133">
                  <c:v>1.8621510851574716</c:v>
                </c:pt>
                <c:pt idx="1134">
                  <c:v>1.8604304318160005</c:v>
                </c:pt>
                <c:pt idx="1135">
                  <c:v>1.858670886348889</c:v>
                </c:pt>
                <c:pt idx="1136">
                  <c:v>1.8568725975236644</c:v>
                </c:pt>
                <c:pt idx="1137">
                  <c:v>1.8550357173623035</c:v>
                </c:pt>
                <c:pt idx="1138">
                  <c:v>1.8531604011182299</c:v>
                </c:pt>
                <c:pt idx="1139">
                  <c:v>1.8512468072527823</c:v>
                </c:pt>
                <c:pt idx="1140">
                  <c:v>1.8492950974111593</c:v>
                </c:pt>
                <c:pt idx="1141">
                  <c:v>1.8473054363978403</c:v>
                </c:pt>
                <c:pt idx="1142">
                  <c:v>1.8452779921514864</c:v>
                </c:pt>
                <c:pt idx="1143">
                  <c:v>1.8432129357193321</c:v>
                </c:pt>
                <c:pt idx="1144">
                  <c:v>1.8411104412310644</c:v>
                </c:pt>
                <c:pt idx="1145">
                  <c:v>1.8389706858722104</c:v>
                </c:pt>
                <c:pt idx="1146">
                  <c:v>1.8367938498570215</c:v>
                </c:pt>
                <c:pt idx="1147">
                  <c:v>1.8345801164008639</c:v>
                </c:pt>
                <c:pt idx="1148">
                  <c:v>1.8323296716921413</c:v>
                </c:pt>
                <c:pt idx="1149">
                  <c:v>1.8300427048637189</c:v>
                </c:pt>
                <c:pt idx="1150">
                  <c:v>1.8277194079638903</c:v>
                </c:pt>
                <c:pt idx="1151">
                  <c:v>1.8253599759268673</c:v>
                </c:pt>
                <c:pt idx="1152">
                  <c:v>1.8229646065428216</c:v>
                </c:pt>
                <c:pt idx="1153">
                  <c:v>1.8205335004274625</c:v>
                </c:pt>
                <c:pt idx="1154">
                  <c:v>1.818066860991175</c:v>
                </c:pt>
                <c:pt idx="1155">
                  <c:v>1.8155648944077079</c:v>
                </c:pt>
                <c:pt idx="1156">
                  <c:v>1.8130278095824426</c:v>
                </c:pt>
                <c:pt idx="1157">
                  <c:v>1.810455818120225</c:v>
                </c:pt>
                <c:pt idx="1158">
                  <c:v>1.8078491342927718</c:v>
                </c:pt>
                <c:pt idx="1159">
                  <c:v>1.8052079750056815</c:v>
                </c:pt>
                <c:pt idx="1160">
                  <c:v>1.8025325597650228</c:v>
                </c:pt>
                <c:pt idx="1161">
                  <c:v>1.799823110643533</c:v>
                </c:pt>
                <c:pt idx="1162">
                  <c:v>1.7970798522464153</c:v>
                </c:pt>
                <c:pt idx="1163">
                  <c:v>1.7943030116767686</c:v>
                </c:pt>
                <c:pt idx="1164">
                  <c:v>1.7914928185006231</c:v>
                </c:pt>
                <c:pt idx="1165">
                  <c:v>1.7886495047116107</c:v>
                </c:pt>
                <c:pt idx="1166">
                  <c:v>1.7857733046952833</c:v>
                </c:pt>
                <c:pt idx="1167">
                  <c:v>1.7828644551930646</c:v>
                </c:pt>
                <c:pt idx="1168">
                  <c:v>1.7799231952658632</c:v>
                </c:pt>
                <c:pt idx="1169">
                  <c:v>1.776949766257337</c:v>
                </c:pt>
                <c:pt idx="1170">
                  <c:v>1.7739444117568426</c:v>
                </c:pt>
                <c:pt idx="1171">
                  <c:v>1.7709073775620474</c:v>
                </c:pt>
                <c:pt idx="1172">
                  <c:v>1.767838911641235</c:v>
                </c:pt>
                <c:pt idx="1173">
                  <c:v>1.7647392640952957</c:v>
                </c:pt>
                <c:pt idx="1174">
                  <c:v>1.7616086871194294</c:v>
                </c:pt>
                <c:pt idx="1175">
                  <c:v>1.7584474349645522</c:v>
                </c:pt>
                <c:pt idx="1176">
                  <c:v>1.7552557638984128</c:v>
                </c:pt>
                <c:pt idx="1177">
                  <c:v>1.7520339321664526</c:v>
                </c:pt>
                <c:pt idx="1178">
                  <c:v>1.7487821999523869</c:v>
                </c:pt>
                <c:pt idx="1179">
                  <c:v>1.7455008293385335</c:v>
                </c:pt>
                <c:pt idx="1180">
                  <c:v>1.7421900842658857</c:v>
                </c:pt>
                <c:pt idx="1181">
                  <c:v>1.7388502304939655</c:v>
                </c:pt>
                <c:pt idx="1182">
                  <c:v>1.7354815355604216</c:v>
                </c:pt>
                <c:pt idx="1183">
                  <c:v>1.732084268740413</c:v>
                </c:pt>
                <c:pt idx="1184">
                  <c:v>1.7286587010057901</c:v>
                </c:pt>
                <c:pt idx="1185">
                  <c:v>1.7252051049840551</c:v>
                </c:pt>
                <c:pt idx="1186">
                  <c:v>1.7217237549171314</c:v>
                </c:pt>
                <c:pt idx="1187">
                  <c:v>1.7182149266199434</c:v>
                </c:pt>
                <c:pt idx="1188">
                  <c:v>1.7146788974388278</c:v>
                </c:pt>
                <c:pt idx="1189">
                  <c:v>1.7111159462097592</c:v>
                </c:pt>
                <c:pt idx="1190">
                  <c:v>1.7075263532164267</c:v>
                </c:pt>
                <c:pt idx="1191">
                  <c:v>1.7039104001481458</c:v>
                </c:pt>
                <c:pt idx="1192">
                  <c:v>1.7002683700576471</c:v>
                </c:pt>
                <c:pt idx="1193">
                  <c:v>1.696600547318714</c:v>
                </c:pt>
                <c:pt idx="1194">
                  <c:v>1.6929072175836919</c:v>
                </c:pt>
                <c:pt idx="1195">
                  <c:v>1.6891886677409027</c:v>
                </c:pt>
                <c:pt idx="1196">
                  <c:v>1.6854451858719315</c:v>
                </c:pt>
                <c:pt idx="1197">
                  <c:v>1.681677061208825</c:v>
                </c:pt>
                <c:pt idx="1198">
                  <c:v>1.6778845840911929</c:v>
                </c:pt>
                <c:pt idx="1199">
                  <c:v>1.6740680459232455</c:v>
                </c:pt>
                <c:pt idx="1200">
                  <c:v>1.6702277391307438</c:v>
                </c:pt>
                <c:pt idx="1201">
                  <c:v>1.666363957117891</c:v>
                </c:pt>
                <c:pt idx="1202">
                  <c:v>1.6624769942241822</c:v>
                </c:pt>
                <c:pt idx="1203">
                  <c:v>1.6585671456811983</c:v>
                </c:pt>
                <c:pt idx="1204">
                  <c:v>1.6546347075693735</c:v>
                </c:pt>
                <c:pt idx="1205">
                  <c:v>1.6506799767747256</c:v>
                </c:pt>
                <c:pt idx="1206">
                  <c:v>1.6467032509455901</c:v>
                </c:pt>
                <c:pt idx="1207">
                  <c:v>1.6427048284493284</c:v>
                </c:pt>
                <c:pt idx="1208">
                  <c:v>1.6386850083290483</c:v>
                </c:pt>
                <c:pt idx="1209">
                  <c:v>1.634644090260325</c:v>
                </c:pt>
                <c:pt idx="1210">
                  <c:v>1.6305823745079593</c:v>
                </c:pt>
                <c:pt idx="1211">
                  <c:v>1.6265001618827517</c:v>
                </c:pt>
                <c:pt idx="1212">
                  <c:v>1.6223977536983087</c:v>
                </c:pt>
                <c:pt idx="1213">
                  <c:v>1.6182754517279176</c:v>
                </c:pt>
                <c:pt idx="1214">
                  <c:v>1.6141335581614564</c:v>
                </c:pt>
                <c:pt idx="1215">
                  <c:v>1.6099723755623805</c:v>
                </c:pt>
                <c:pt idx="1216">
                  <c:v>1.6057922068247699</c:v>
                </c:pt>
                <c:pt idx="1217">
                  <c:v>1.601593355130484</c:v>
                </c:pt>
                <c:pt idx="1218">
                  <c:v>1.5973761239063786</c:v>
                </c:pt>
                <c:pt idx="1219">
                  <c:v>1.5931408167816365</c:v>
                </c:pt>
                <c:pt idx="1220">
                  <c:v>1.5888877375452179</c:v>
                </c:pt>
                <c:pt idx="1221">
                  <c:v>1.5846171901034047</c:v>
                </c:pt>
                <c:pt idx="1222">
                  <c:v>1.5803294784374939</c:v>
                </c:pt>
                <c:pt idx="1223">
                  <c:v>1.5760249065616028</c:v>
                </c:pt>
                <c:pt idx="1224">
                  <c:v>1.5717037784806445</c:v>
                </c:pt>
                <c:pt idx="1225">
                  <c:v>1.567366398148432</c:v>
                </c:pt>
                <c:pt idx="1226">
                  <c:v>1.5630130694259594</c:v>
                </c:pt>
                <c:pt idx="1227">
                  <c:v>1.5586440960398309</c:v>
                </c:pt>
                <c:pt idx="1228">
                  <c:v>1.5542597815408976</c:v>
                </c:pt>
                <c:pt idx="1229">
                  <c:v>1.5498604292630542</c:v>
                </c:pt>
                <c:pt idx="1230">
                  <c:v>1.5454463422822338</c:v>
                </c:pt>
                <c:pt idx="1231">
                  <c:v>1.5410178233756182</c:v>
                </c:pt>
                <c:pt idx="1232">
                  <c:v>1.5365751749810446</c:v>
                </c:pt>
                <c:pt idx="1233">
                  <c:v>1.5321186991566353</c:v>
                </c:pt>
                <c:pt idx="1234">
                  <c:v>1.5276486975406474</c:v>
                </c:pt>
                <c:pt idx="1235">
                  <c:v>1.5231654713115701</c:v>
                </c:pt>
                <c:pt idx="1236">
                  <c:v>1.5186693211484541</c:v>
                </c:pt>
                <c:pt idx="1237">
                  <c:v>1.514160547191489</c:v>
                </c:pt>
                <c:pt idx="1238">
                  <c:v>1.5096394490028349</c:v>
                </c:pt>
                <c:pt idx="1239">
                  <c:v>1.5051063255277399</c:v>
                </c:pt>
                <c:pt idx="1240">
                  <c:v>1.5005614750559064</c:v>
                </c:pt>
                <c:pt idx="1241">
                  <c:v>1.4960051951831372</c:v>
                </c:pt>
                <c:pt idx="1242">
                  <c:v>1.4914377827732934</c:v>
                </c:pt>
                <c:pt idx="1243">
                  <c:v>1.4868595339205199</c:v>
                </c:pt>
                <c:pt idx="1244">
                  <c:v>1.4822707439117866</c:v>
                </c:pt>
                <c:pt idx="1245">
                  <c:v>1.4776717071897283</c:v>
                </c:pt>
                <c:pt idx="1246">
                  <c:v>1.4730627173158166</c:v>
                </c:pt>
                <c:pt idx="1247">
                  <c:v>1.4684440669338403</c:v>
                </c:pt>
                <c:pt idx="1248">
                  <c:v>1.4638160477337101</c:v>
                </c:pt>
                <c:pt idx="1249">
                  <c:v>1.4591789504156252</c:v>
                </c:pt>
                <c:pt idx="1250">
                  <c:v>1.4545330646545516</c:v>
                </c:pt>
                <c:pt idx="1251">
                  <c:v>1.4498786790650737</c:v>
                </c:pt>
                <c:pt idx="1252">
                  <c:v>1.4452160811665795</c:v>
                </c:pt>
                <c:pt idx="1253">
                  <c:v>1.440545557348835</c:v>
                </c:pt>
                <c:pt idx="1254">
                  <c:v>1.4358673928379018</c:v>
                </c:pt>
                <c:pt idx="1255">
                  <c:v>1.4311818716624429</c:v>
                </c:pt>
                <c:pt idx="1256">
                  <c:v>1.4264892766203972</c:v>
                </c:pt>
                <c:pt idx="1257">
                  <c:v>1.4217898892460601</c:v>
                </c:pt>
                <c:pt idx="1258">
                  <c:v>1.4170839897775362</c:v>
                </c:pt>
                <c:pt idx="1259">
                  <c:v>1.4123718571245933</c:v>
                </c:pt>
                <c:pt idx="1260">
                  <c:v>1.4076537688369324</c:v>
                </c:pt>
                <c:pt idx="1261">
                  <c:v>1.4029300010728507</c:v>
                </c:pt>
                <c:pt idx="1262">
                  <c:v>1.3982008285683296</c:v>
                </c:pt>
                <c:pt idx="1263">
                  <c:v>1.3934665246065263</c:v>
                </c:pt>
                <c:pt idx="1264">
                  <c:v>1.388727360987716</c:v>
                </c:pt>
                <c:pt idx="1265">
                  <c:v>1.3839836079996395</c:v>
                </c:pt>
                <c:pt idx="1266">
                  <c:v>1.3792355343882865</c:v>
                </c:pt>
                <c:pt idx="1267">
                  <c:v>1.3744834073291385</c:v>
                </c:pt>
                <c:pt idx="1268">
                  <c:v>1.3697274923988316</c:v>
                </c:pt>
                <c:pt idx="1269">
                  <c:v>1.3649680535472795</c:v>
                </c:pt>
                <c:pt idx="1270">
                  <c:v>1.3602053530702378</c:v>
                </c:pt>
                <c:pt idx="1271">
                  <c:v>1.3554396515823461</c:v>
                </c:pt>
                <c:pt idx="1272">
                  <c:v>1.3506712079906076</c:v>
                </c:pt>
                <c:pt idx="1273">
                  <c:v>1.3459002794683479</c:v>
                </c:pt>
                <c:pt idx="1274">
                  <c:v>1.3411271214296265</c:v>
                </c:pt>
                <c:pt idx="1275">
                  <c:v>1.3363519875041467</c:v>
                </c:pt>
                <c:pt idx="1276">
                  <c:v>1.3315751295126177</c:v>
                </c:pt>
                <c:pt idx="1277">
                  <c:v>1.3267967974425965</c:v>
                </c:pt>
                <c:pt idx="1278">
                  <c:v>1.3220172394248342</c:v>
                </c:pt>
                <c:pt idx="1279">
                  <c:v>1.3172367017100843</c:v>
                </c:pt>
                <c:pt idx="1280">
                  <c:v>1.3124554286464136</c:v>
                </c:pt>
                <c:pt idx="1281">
                  <c:v>1.3076736626569916</c:v>
                </c:pt>
                <c:pt idx="1282">
                  <c:v>1.3028916442183953</c:v>
                </c:pt>
                <c:pt idx="1283">
                  <c:v>1.2981096118393962</c:v>
                </c:pt>
                <c:pt idx="1284">
                  <c:v>1.2933278020402392</c:v>
                </c:pt>
                <c:pt idx="1285">
                  <c:v>1.2885464493324519</c:v>
                </c:pt>
                <c:pt idx="1286">
                  <c:v>1.2837657861991303</c:v>
                </c:pt>
                <c:pt idx="1287">
                  <c:v>1.278986043075748</c:v>
                </c:pt>
                <c:pt idx="1288">
                  <c:v>1.2742074483314596</c:v>
                </c:pt>
                <c:pt idx="1289">
                  <c:v>1.2694302282509358</c:v>
                </c:pt>
                <c:pt idx="1290">
                  <c:v>1.2646546070166906</c:v>
                </c:pt>
                <c:pt idx="1291">
                  <c:v>1.2598808066919356</c:v>
                </c:pt>
                <c:pt idx="1292">
                  <c:v>1.2551090472039341</c:v>
                </c:pt>
                <c:pt idx="1293">
                  <c:v>1.2503395463278968</c:v>
                </c:pt>
                <c:pt idx="1294">
                  <c:v>1.2455725196713743</c:v>
                </c:pt>
                <c:pt idx="1295">
                  <c:v>1.2408081806591686</c:v>
                </c:pt>
                <c:pt idx="1296">
                  <c:v>1.2360467405187849</c:v>
                </c:pt>
                <c:pt idx="1297">
                  <c:v>1.2312884082663818</c:v>
                </c:pt>
                <c:pt idx="1298">
                  <c:v>1.2265333906932563</c:v>
                </c:pt>
                <c:pt idx="1299">
                  <c:v>1.2217818923528363</c:v>
                </c:pt>
                <c:pt idx="1300">
                  <c:v>1.2170341155482212</c:v>
                </c:pt>
                <c:pt idx="1301">
                  <c:v>1.2122902603202197</c:v>
                </c:pt>
                <c:pt idx="1302">
                  <c:v>1.2075505244359155</c:v>
                </c:pt>
                <c:pt idx="1303">
                  <c:v>1.2028151033777716</c:v>
                </c:pt>
                <c:pt idx="1304">
                  <c:v>1.1980841903332393</c:v>
                </c:pt>
                <c:pt idx="1305">
                  <c:v>1.1933579761848969</c:v>
                </c:pt>
                <c:pt idx="1306">
                  <c:v>1.1886366495011031</c:v>
                </c:pt>
                <c:pt idx="1307">
                  <c:v>1.1839203965271909</c:v>
                </c:pt>
                <c:pt idx="1308">
                  <c:v>1.1792094011771599</c:v>
                </c:pt>
                <c:pt idx="1309">
                  <c:v>1.1745038450259015</c:v>
                </c:pt>
                <c:pt idx="1310">
                  <c:v>1.1698039073019317</c:v>
                </c:pt>
                <c:pt idx="1311">
                  <c:v>1.1651097648806623</c:v>
                </c:pt>
                <c:pt idx="1312">
                  <c:v>1.1604215922781684</c:v>
                </c:pt>
                <c:pt idx="1313">
                  <c:v>1.1557395616454742</c:v>
                </c:pt>
                <c:pt idx="1314">
                  <c:v>1.1510638427633679</c:v>
                </c:pt>
                <c:pt idx="1315">
                  <c:v>1.1463946030377132</c:v>
                </c:pt>
                <c:pt idx="1316">
                  <c:v>1.1417320074952766</c:v>
                </c:pt>
                <c:pt idx="1317">
                  <c:v>1.1370762187800583</c:v>
                </c:pt>
                <c:pt idx="1318">
                  <c:v>1.1324273971501462</c:v>
                </c:pt>
                <c:pt idx="1319">
                  <c:v>1.1277857004750578</c:v>
                </c:pt>
                <c:pt idx="1320">
                  <c:v>1.1231512842335911</c:v>
                </c:pt>
                <c:pt idx="1321">
                  <c:v>1.1185243015121702</c:v>
                </c:pt>
                <c:pt idx="1322">
                  <c:v>1.1139049030037051</c:v>
                </c:pt>
                <c:pt idx="1323">
                  <c:v>1.1092932370069306</c:v>
                </c:pt>
                <c:pt idx="1324">
                  <c:v>1.1046894494262351</c:v>
                </c:pt>
                <c:pt idx="1325">
                  <c:v>1.1000936837720008</c:v>
                </c:pt>
                <c:pt idx="1326">
                  <c:v>1.0955060811614088</c:v>
                </c:pt>
                <c:pt idx="1327">
                  <c:v>1.0909267803197407</c:v>
                </c:pt>
                <c:pt idx="1328">
                  <c:v>1.0863559175821476</c:v>
                </c:pt>
                <c:pt idx="1329">
                  <c:v>1.0817936268959203</c:v>
                </c:pt>
                <c:pt idx="1330">
                  <c:v>1.0772400398232118</c:v>
                </c:pt>
                <c:pt idx="1331">
                  <c:v>1.0726952855442318</c:v>
                </c:pt>
                <c:pt idx="1332">
                  <c:v>1.0681594908609289</c:v>
                </c:pt>
                <c:pt idx="1333">
                  <c:v>1.063632780201111</c:v>
                </c:pt>
                <c:pt idx="1334">
                  <c:v>1.0591152756230444</c:v>
                </c:pt>
                <c:pt idx="1335">
                  <c:v>1.0546070968204895</c:v>
                </c:pt>
                <c:pt idx="1336">
                  <c:v>1.0501083611282145</c:v>
                </c:pt>
                <c:pt idx="1337">
                  <c:v>1.0456191835279325</c:v>
                </c:pt>
                <c:pt idx="1338">
                  <c:v>1.0411396766546974</c:v>
                </c:pt>
                <c:pt idx="1339">
                  <c:v>1.036669950803724</c:v>
                </c:pt>
                <c:pt idx="1340">
                  <c:v>1.0322101139376665</c:v>
                </c:pt>
                <c:pt idx="1341">
                  <c:v>1.0277602716943075</c:v>
                </c:pt>
                <c:pt idx="1342">
                  <c:v>1.0233205273946715</c:v>
                </c:pt>
                <c:pt idx="1343">
                  <c:v>1.0188909820515808</c:v>
                </c:pt>
                <c:pt idx="1344">
                  <c:v>1.0144717343786063</c:v>
                </c:pt>
                <c:pt idx="1345">
                  <c:v>1.0100628807994412</c:v>
                </c:pt>
                <c:pt idx="1346">
                  <c:v>1.0056645154576722</c:v>
                </c:pt>
                <c:pt idx="1347">
                  <c:v>1.0012767302269683</c:v>
                </c:pt>
                <c:pt idx="1348">
                  <c:v>0.99689961472165189</c:v>
                </c:pt>
                <c:pt idx="1349">
                  <c:v>0.99253325630765921</c:v>
                </c:pt>
                <c:pt idx="1350">
                  <c:v>0.98817774011390791</c:v>
                </c:pt>
                <c:pt idx="1351">
                  <c:v>0.98383314904402086</c:v>
                </c:pt>
                <c:pt idx="1352">
                  <c:v>0.97949956378844205</c:v>
                </c:pt>
                <c:pt idx="1353">
                  <c:v>0.97517706283690786</c:v>
                </c:pt>
                <c:pt idx="1354">
                  <c:v>0.97086572249130443</c:v>
                </c:pt>
                <c:pt idx="1355">
                  <c:v>0.96656561687886289</c:v>
                </c:pt>
                <c:pt idx="1356">
                  <c:v>0.96227681796571995</c:v>
                </c:pt>
                <c:pt idx="1357">
                  <c:v>0.9579993955708147</c:v>
                </c:pt>
                <c:pt idx="1358">
                  <c:v>0.95373341738014727</c:v>
                </c:pt>
                <c:pt idx="1359">
                  <c:v>0.94947894896135387</c:v>
                </c:pt>
                <c:pt idx="1360">
                  <c:v>0.94523605377861286</c:v>
                </c:pt>
                <c:pt idx="1361">
                  <c:v>0.9410047932078931</c:v>
                </c:pt>
                <c:pt idx="1362">
                  <c:v>0.93678522655249974</c:v>
                </c:pt>
                <c:pt idx="1363">
                  <c:v>0.93257741105894321</c:v>
                </c:pt>
                <c:pt idx="1364">
                  <c:v>0.92838140193310292</c:v>
                </c:pt>
                <c:pt idx="1365">
                  <c:v>0.92419725235670969</c:v>
                </c:pt>
                <c:pt idx="1366">
                  <c:v>0.92002501350410404</c:v>
                </c:pt>
                <c:pt idx="1367">
                  <c:v>0.91586473455928097</c:v>
                </c:pt>
                <c:pt idx="1368">
                  <c:v>0.91171646273323326</c:v>
                </c:pt>
                <c:pt idx="1369">
                  <c:v>0.90758024328154996</c:v>
                </c:pt>
                <c:pt idx="1370">
                  <c:v>0.90345611952229288</c:v>
                </c:pt>
                <c:pt idx="1371">
                  <c:v>0.89934413285412507</c:v>
                </c:pt>
                <c:pt idx="1372">
                  <c:v>0.895244322774711</c:v>
                </c:pt>
                <c:pt idx="1373">
                  <c:v>0.89115672689934811</c:v>
                </c:pt>
                <c:pt idx="1374">
                  <c:v>0.88708138097985123</c:v>
                </c:pt>
                <c:pt idx="1375">
                  <c:v>0.88301831892365867</c:v>
                </c:pt>
                <c:pt idx="1376">
                  <c:v>0.87896757281318993</c:v>
                </c:pt>
                <c:pt idx="1377">
                  <c:v>0.87492917292540429</c:v>
                </c:pt>
                <c:pt idx="1378">
                  <c:v>0.87090314775157773</c:v>
                </c:pt>
                <c:pt idx="1379">
                  <c:v>0.86688952401730435</c:v>
                </c:pt>
                <c:pt idx="1380">
                  <c:v>0.86288832670268101</c:v>
                </c:pt>
                <c:pt idx="1381">
                  <c:v>0.8588995790626992</c:v>
                </c:pt>
                <c:pt idx="1382">
                  <c:v>0.85492330264781269</c:v>
                </c:pt>
                <c:pt idx="1383">
                  <c:v>0.85095951732470843</c:v>
                </c:pt>
                <c:pt idx="1384">
                  <c:v>0.84700824129723307</c:v>
                </c:pt>
                <c:pt idx="1385">
                  <c:v>0.84306949112748952</c:v>
                </c:pt>
                <c:pt idx="1386">
                  <c:v>0.83914328175711161</c:v>
                </c:pt>
                <c:pt idx="1387">
                  <c:v>0.83522962652867427</c:v>
                </c:pt>
                <c:pt idx="1388">
                  <c:v>0.8313285372072643</c:v>
                </c:pt>
                <c:pt idx="1389">
                  <c:v>0.82744002400217986</c:v>
                </c:pt>
                <c:pt idx="1390">
                  <c:v>0.82356409558878507</c:v>
                </c:pt>
                <c:pt idx="1391">
                  <c:v>0.81970075913047091</c:v>
                </c:pt>
                <c:pt idx="1392">
                  <c:v>0.81585002030075193</c:v>
                </c:pt>
                <c:pt idx="1393">
                  <c:v>0.81201188330546314</c:v>
                </c:pt>
                <c:pt idx="1394">
                  <c:v>0.80818635090508539</c:v>
                </c:pt>
                <c:pt idx="1395">
                  <c:v>0.80437342443715254</c:v>
                </c:pt>
                <c:pt idx="1396">
                  <c:v>0.80057310383875568</c:v>
                </c:pt>
                <c:pt idx="1397">
                  <c:v>0.79678538766914886</c:v>
                </c:pt>
                <c:pt idx="1398">
                  <c:v>0.79301027313241923</c:v>
                </c:pt>
                <c:pt idx="1399">
                  <c:v>0.78924775610024089</c:v>
                </c:pt>
                <c:pt idx="1400">
                  <c:v>0.78549783113468663</c:v>
                </c:pt>
                <c:pt idx="1401">
                  <c:v>0.78176049151111704</c:v>
                </c:pt>
                <c:pt idx="1402">
                  <c:v>0.77803572924110886</c:v>
                </c:pt>
                <c:pt idx="1403">
                  <c:v>0.77432353509543872</c:v>
                </c:pt>
                <c:pt idx="1404">
                  <c:v>0.77062389862709912</c:v>
                </c:pt>
                <c:pt idx="1405">
                  <c:v>0.76693680819436738</c:v>
                </c:pt>
                <c:pt idx="1406">
                  <c:v>0.76326225098388567</c:v>
                </c:pt>
                <c:pt idx="1407">
                  <c:v>0.75960021303376468</c:v>
                </c:pt>
                <c:pt idx="1408">
                  <c:v>0.75595067925671633</c:v>
                </c:pt>
                <c:pt idx="1409">
                  <c:v>0.75231363346318125</c:v>
                </c:pt>
                <c:pt idx="1410">
                  <c:v>0.74868905838446642</c:v>
                </c:pt>
                <c:pt idx="1411">
                  <c:v>0.74507693569587141</c:v>
                </c:pt>
                <c:pt idx="1412">
                  <c:v>0.74147724603982135</c:v>
                </c:pt>
                <c:pt idx="1413">
                  <c:v>0.73788996904896831</c:v>
                </c:pt>
                <c:pt idx="1414">
                  <c:v>0.73431508336927165</c:v>
                </c:pt>
                <c:pt idx="1415">
                  <c:v>0.7307525666830651</c:v>
                </c:pt>
                <c:pt idx="1416">
                  <c:v>0.7272023957320729</c:v>
                </c:pt>
                <c:pt idx="1417">
                  <c:v>0.72366454634039645</c:v>
                </c:pt>
                <c:pt idx="1418">
                  <c:v>0.72013899343744459</c:v>
                </c:pt>
                <c:pt idx="1419">
                  <c:v>0.71662571108082884</c:v>
                </c:pt>
                <c:pt idx="1420">
                  <c:v>0.71312467247918476</c:v>
                </c:pt>
                <c:pt idx="1421">
                  <c:v>0.70963585001493967</c:v>
                </c:pt>
                <c:pt idx="1422">
                  <c:v>0.70615921526700021</c:v>
                </c:pt>
                <c:pt idx="1423">
                  <c:v>0.70269473903338431</c:v>
                </c:pt>
                <c:pt idx="1424">
                  <c:v>0.69924239135375532</c:v>
                </c:pt>
                <c:pt idx="1425">
                  <c:v>0.69580214153187203</c:v>
                </c:pt>
                <c:pt idx="1426">
                  <c:v>0.6923739581579621</c:v>
                </c:pt>
                <c:pt idx="1427">
                  <c:v>0.68895780913098081</c:v>
                </c:pt>
                <c:pt idx="1428">
                  <c:v>0.68555366168078025</c:v>
                </c:pt>
                <c:pt idx="1429">
                  <c:v>0.68216148239015906</c:v>
                </c:pt>
                <c:pt idx="1430">
                  <c:v>0.67878123721681793</c:v>
                </c:pt>
                <c:pt idx="1431">
                  <c:v>0.67541289151518202</c:v>
                </c:pt>
                <c:pt idx="1432">
                  <c:v>0.67205641005810046</c:v>
                </c:pt>
                <c:pt idx="1433">
                  <c:v>0.66871175705843433</c:v>
                </c:pt>
                <c:pt idx="1434">
                  <c:v>0.66537889619049484</c:v>
                </c:pt>
                <c:pt idx="1435">
                  <c:v>0.66205779061135417</c:v>
                </c:pt>
                <c:pt idx="1436">
                  <c:v>0.65874840298200532</c:v>
                </c:pt>
                <c:pt idx="1437">
                  <c:v>0.65545069548839086</c:v>
                </c:pt>
                <c:pt idx="1438">
                  <c:v>0.65216462986226442</c:v>
                </c:pt>
                <c:pt idx="1439">
                  <c:v>0.6488901674019073</c:v>
                </c:pt>
                <c:pt idx="1440">
                  <c:v>0.64562726899267253</c:v>
                </c:pt>
                <c:pt idx="1441">
                  <c:v>0.64237589512738424</c:v>
                </c:pt>
                <c:pt idx="1442">
                  <c:v>0.63913600592655118</c:v>
                </c:pt>
                <c:pt idx="1443">
                  <c:v>0.63590756115840774</c:v>
                </c:pt>
                <c:pt idx="1444">
                  <c:v>0.63269052025879391</c:v>
                </c:pt>
                <c:pt idx="1445">
                  <c:v>0.62948484235083635</c:v>
                </c:pt>
                <c:pt idx="1446">
                  <c:v>0.62629048626445438</c:v>
                </c:pt>
                <c:pt idx="1447">
                  <c:v>0.62310741055567076</c:v>
                </c:pt>
                <c:pt idx="1448">
                  <c:v>0.61993557352574014</c:v>
                </c:pt>
                <c:pt idx="1449">
                  <c:v>0.6167749332400726</c:v>
                </c:pt>
                <c:pt idx="1450">
                  <c:v>0.61362544754695392</c:v>
                </c:pt>
                <c:pt idx="1451">
                  <c:v>0.61048707409607839</c:v>
                </c:pt>
                <c:pt idx="1452">
                  <c:v>0.60735977035685895</c:v>
                </c:pt>
                <c:pt idx="1453">
                  <c:v>0.6042434936365364</c:v>
                </c:pt>
                <c:pt idx="1454">
                  <c:v>0.60113820109806659</c:v>
                </c:pt>
                <c:pt idx="1455">
                  <c:v>0.598043849777807</c:v>
                </c:pt>
                <c:pt idx="1456">
                  <c:v>0.59496039660296718</c:v>
                </c:pt>
                <c:pt idx="1457">
                  <c:v>0.59188779840884775</c:v>
                </c:pt>
                <c:pt idx="1458">
                  <c:v>0.58882601195584461</c:v>
                </c:pt>
                <c:pt idx="1459">
                  <c:v>0.58577499394623977</c:v>
                </c:pt>
                <c:pt idx="1460">
                  <c:v>0.58273470104074809</c:v>
                </c:pt>
                <c:pt idx="1461">
                  <c:v>0.57970508987483227</c:v>
                </c:pt>
                <c:pt idx="1462">
                  <c:v>0.57668611707479378</c:v>
                </c:pt>
                <c:pt idx="1463">
                  <c:v>0.57367773927361132</c:v>
                </c:pt>
                <c:pt idx="1464">
                  <c:v>0.57067991312654909</c:v>
                </c:pt>
                <c:pt idx="1465">
                  <c:v>0.56769259532651128</c:v>
                </c:pt>
                <c:pt idx="1466">
                  <c:v>0.5647157426191689</c:v>
                </c:pt>
                <c:pt idx="1467">
                  <c:v>0.56174931181782473</c:v>
                </c:pt>
                <c:pt idx="1468">
                  <c:v>0.55879325981803118</c:v>
                </c:pt>
                <c:pt idx="1469">
                  <c:v>0.55584754361196931</c:v>
                </c:pt>
                <c:pt idx="1470">
                  <c:v>0.55291212030256265</c:v>
                </c:pt>
                <c:pt idx="1471">
                  <c:v>0.54998694711734397</c:v>
                </c:pt>
                <c:pt idx="1472">
                  <c:v>0.5470719814220586</c:v>
                </c:pt>
                <c:pt idx="1473">
                  <c:v>0.54416718073402603</c:v>
                </c:pt>
                <c:pt idx="1474">
                  <c:v>0.54127250273522787</c:v>
                </c:pt>
                <c:pt idx="1475">
                  <c:v>0.53838790528514469</c:v>
                </c:pt>
                <c:pt idx="1476">
                  <c:v>0.53551334643332338</c:v>
                </c:pt>
                <c:pt idx="1477">
                  <c:v>0.53264878443169772</c:v>
                </c:pt>
                <c:pt idx="1478">
                  <c:v>0.52979417774663207</c:v>
                </c:pt>
                <c:pt idx="1479">
                  <c:v>0.52694948507070161</c:v>
                </c:pt>
                <c:pt idx="1480">
                  <c:v>0.5241146653342208</c:v>
                </c:pt>
                <c:pt idx="1481">
                  <c:v>0.52128967771649104</c:v>
                </c:pt>
                <c:pt idx="1482">
                  <c:v>0.51847448165679311</c:v>
                </c:pt>
                <c:pt idx="1483">
                  <c:v>0.51566903686510124</c:v>
                </c:pt>
                <c:pt idx="1484">
                  <c:v>0.51287330333254666</c:v>
                </c:pt>
                <c:pt idx="1485">
                  <c:v>0.510087241341598</c:v>
                </c:pt>
                <c:pt idx="1486">
                  <c:v>0.50731081147598289</c:v>
                </c:pt>
                <c:pt idx="1487">
                  <c:v>0.50454397463033318</c:v>
                </c:pt>
                <c:pt idx="1488">
                  <c:v>0.50178669201957449</c:v>
                </c:pt>
                <c:pt idx="1489">
                  <c:v>0.49903892518803716</c:v>
                </c:pt>
                <c:pt idx="1490">
                  <c:v>0.4963006360182971</c:v>
                </c:pt>
                <c:pt idx="1491">
                  <c:v>0.49357178673976165</c:v>
                </c:pt>
                <c:pt idx="1492">
                  <c:v>0.49085233993697402</c:v>
                </c:pt>
                <c:pt idx="1493">
                  <c:v>0.48814225855765719</c:v>
                </c:pt>
                <c:pt idx="1494">
                  <c:v>0.48544150592048441</c:v>
                </c:pt>
                <c:pt idx="1495">
                  <c:v>0.48275004572259422</c:v>
                </c:pt>
                <c:pt idx="1496">
                  <c:v>0.48006784204682823</c:v>
                </c:pt>
                <c:pt idx="1497">
                  <c:v>0.47739485936870307</c:v>
                </c:pt>
                <c:pt idx="1498">
                  <c:v>0.47473106256313019</c:v>
                </c:pt>
                <c:pt idx="1499">
                  <c:v>0.472076416910856</c:v>
                </c:pt>
                <c:pt idx="1500">
                  <c:v>0.46943088810464861</c:v>
                </c:pt>
                <c:pt idx="1501">
                  <c:v>0.4667944422552141</c:v>
                </c:pt>
                <c:pt idx="1502">
                  <c:v>0.46416704589686331</c:v>
                </c:pt>
                <c:pt idx="1503">
                  <c:v>0.4615486659929065</c:v>
                </c:pt>
                <c:pt idx="1504">
                  <c:v>0.45893926994079537</c:v>
                </c:pt>
                <c:pt idx="1505">
                  <c:v>0.45633882557700101</c:v>
                </c:pt>
                <c:pt idx="1506">
                  <c:v>0.45374730118164613</c:v>
                </c:pt>
                <c:pt idx="1507">
                  <c:v>0.45116466548287248</c:v>
                </c:pt>
                <c:pt idx="1508">
                  <c:v>0.44859088766095245</c:v>
                </c:pt>
                <c:pt idx="1509">
                  <c:v>0.44602593735216123</c:v>
                </c:pt>
                <c:pt idx="1510">
                  <c:v>0.44346978465238501</c:v>
                </c:pt>
                <c:pt idx="1511">
                  <c:v>0.44092240012048717</c:v>
                </c:pt>
                <c:pt idx="1512">
                  <c:v>0.43838375478142061</c:v>
                </c:pt>
                <c:pt idx="1513">
                  <c:v>0.43585382012910523</c:v>
                </c:pt>
                <c:pt idx="1514">
                  <c:v>0.43333256812905241</c:v>
                </c:pt>
                <c:pt idx="1515">
                  <c:v>0.43081997122074583</c:v>
                </c:pt>
                <c:pt idx="1516">
                  <c:v>0.4283160023197945</c:v>
                </c:pt>
                <c:pt idx="1517">
                  <c:v>0.42582063481983468</c:v>
                </c:pt>
                <c:pt idx="1518">
                  <c:v>0.42333384259420409</c:v>
                </c:pt>
                <c:pt idx="1519">
                  <c:v>0.42085559999737437</c:v>
                </c:pt>
                <c:pt idx="1520">
                  <c:v>0.41838588186616477</c:v>
                </c:pt>
                <c:pt idx="1521">
                  <c:v>0.41592466352071356</c:v>
                </c:pt>
                <c:pt idx="1522">
                  <c:v>0.41347192076523048</c:v>
                </c:pt>
                <c:pt idx="1523">
                  <c:v>0.4110276298885166</c:v>
                </c:pt>
                <c:pt idx="1524">
                  <c:v>0.40859176766427474</c:v>
                </c:pt>
                <c:pt idx="1525">
                  <c:v>0.40616431135118819</c:v>
                </c:pt>
                <c:pt idx="1526">
                  <c:v>0.40374523869278311</c:v>
                </c:pt>
                <c:pt idx="1527">
                  <c:v>0.40133452791708624</c:v>
                </c:pt>
                <c:pt idx="1528">
                  <c:v>0.39893215773605867</c:v>
                </c:pt>
                <c:pt idx="1529">
                  <c:v>0.39653810734482775</c:v>
                </c:pt>
                <c:pt idx="1530">
                  <c:v>0.3941523564207039</c:v>
                </c:pt>
                <c:pt idx="1531">
                  <c:v>0.3917748851220062</c:v>
                </c:pt>
                <c:pt idx="1532">
                  <c:v>0.3894056740866752</c:v>
                </c:pt>
                <c:pt idx="1533">
                  <c:v>0.38704470443068817</c:v>
                </c:pt>
                <c:pt idx="1534">
                  <c:v>0.38469195774628773</c:v>
                </c:pt>
                <c:pt idx="1535">
                  <c:v>0.38234741610000705</c:v>
                </c:pt>
                <c:pt idx="1536">
                  <c:v>0.38001106203051244</c:v>
                </c:pt>
                <c:pt idx="1537">
                  <c:v>0.37768287854625043</c:v>
                </c:pt>
                <c:pt idx="1538">
                  <c:v>0.37536284912292434</c:v>
                </c:pt>
                <c:pt idx="1539">
                  <c:v>0.37305095770077706</c:v>
                </c:pt>
                <c:pt idx="1540">
                  <c:v>0.3707471886817032</c:v>
                </c:pt>
                <c:pt idx="1541">
                  <c:v>0.36845152692618005</c:v>
                </c:pt>
                <c:pt idx="1542">
                  <c:v>0.36616395775003702</c:v>
                </c:pt>
                <c:pt idx="1543">
                  <c:v>0.36388446692104842</c:v>
                </c:pt>
                <c:pt idx="1544">
                  <c:v>0.36161304065535771</c:v>
                </c:pt>
                <c:pt idx="1545">
                  <c:v>0.35934966561375326</c:v>
                </c:pt>
                <c:pt idx="1546">
                  <c:v>0.35709432889777037</c:v>
                </c:pt>
                <c:pt idx="1547">
                  <c:v>0.35484701804564744</c:v>
                </c:pt>
                <c:pt idx="1548">
                  <c:v>0.35260772102812044</c:v>
                </c:pt>
                <c:pt idx="1549">
                  <c:v>0.35037642624408033</c:v>
                </c:pt>
                <c:pt idx="1550">
                  <c:v>0.34815312251607478</c:v>
                </c:pt>
                <c:pt idx="1551">
                  <c:v>0.34593779908566613</c:v>
                </c:pt>
                <c:pt idx="1552">
                  <c:v>0.34373044560866151</c:v>
                </c:pt>
                <c:pt idx="1553">
                  <c:v>0.34153105215019425</c:v>
                </c:pt>
                <c:pt idx="1554">
                  <c:v>0.33933960917968037</c:v>
                </c:pt>
                <c:pt idx="1555">
                  <c:v>0.33715610756563885</c:v>
                </c:pt>
                <c:pt idx="1556">
                  <c:v>0.334980538570397</c:v>
                </c:pt>
                <c:pt idx="1557">
                  <c:v>0.33281289384466178</c:v>
                </c:pt>
                <c:pt idx="1558">
                  <c:v>0.33065316542197892</c:v>
                </c:pt>
                <c:pt idx="1559">
                  <c:v>0.32850134571307033</c:v>
                </c:pt>
                <c:pt idx="1560">
                  <c:v>0.32635742750006891</c:v>
                </c:pt>
                <c:pt idx="1561">
                  <c:v>0.32422140393063448</c:v>
                </c:pt>
                <c:pt idx="1562">
                  <c:v>0.32209326851196612</c:v>
                </c:pt>
                <c:pt idx="1563">
                  <c:v>0.31997301510471887</c:v>
                </c:pt>
                <c:pt idx="1564">
                  <c:v>0.31786063791681396</c:v>
                </c:pt>
                <c:pt idx="1565">
                  <c:v>0.31575613149715792</c:v>
                </c:pt>
                <c:pt idx="1566">
                  <c:v>0.31365949072926452</c:v>
                </c:pt>
                <c:pt idx="1567">
                  <c:v>0.31157071082479798</c:v>
                </c:pt>
                <c:pt idx="1568">
                  <c:v>0.30948978731702104</c:v>
                </c:pt>
                <c:pt idx="1569">
                  <c:v>0.30741671605416754</c:v>
                </c:pt>
                <c:pt idx="1570">
                  <c:v>0.30535149319272886</c:v>
                </c:pt>
                <c:pt idx="1571">
                  <c:v>0.30329411519067856</c:v>
                </c:pt>
                <c:pt idx="1572">
                  <c:v>0.30124457880061289</c:v>
                </c:pt>
                <c:pt idx="1573">
                  <c:v>0.29920288106282533</c:v>
                </c:pt>
                <c:pt idx="1574">
                  <c:v>0.29716901929832401</c:v>
                </c:pt>
                <c:pt idx="1575">
                  <c:v>0.29514299110177794</c:v>
                </c:pt>
                <c:pt idx="1576">
                  <c:v>0.29312479433441085</c:v>
                </c:pt>
                <c:pt idx="1577">
                  <c:v>0.2911144271168335</c:v>
                </c:pt>
                <c:pt idx="1578">
                  <c:v>0.28911188782183556</c:v>
                </c:pt>
                <c:pt idx="1579">
                  <c:v>0.28711717506711787</c:v>
                </c:pt>
                <c:pt idx="1580">
                  <c:v>0.28513028770798221</c:v>
                </c:pt>
                <c:pt idx="1581">
                  <c:v>0.28315122482998561</c:v>
                </c:pt>
                <c:pt idx="1582">
                  <c:v>0.28117998574154723</c:v>
                </c:pt>
                <c:pt idx="1583">
                  <c:v>0.27921656996652577</c:v>
                </c:pt>
                <c:pt idx="1584">
                  <c:v>0.27726097723675797</c:v>
                </c:pt>
                <c:pt idx="1585">
                  <c:v>0.27531320748457799</c:v>
                </c:pt>
                <c:pt idx="1586">
                  <c:v>0.27337326083530078</c:v>
                </c:pt>
                <c:pt idx="1587">
                  <c:v>0.27144113759968885</c:v>
                </c:pt>
                <c:pt idx="1588">
                  <c:v>0.26951683826639283</c:v>
                </c:pt>
                <c:pt idx="1589">
                  <c:v>0.2676003634943846</c:v>
                </c:pt>
                <c:pt idx="1590">
                  <c:v>0.26569171410536918</c:v>
                </c:pt>
                <c:pt idx="1591">
                  <c:v>0.26379089107618392</c:v>
                </c:pt>
                <c:pt idx="1592">
                  <c:v>0.26189789553120102</c:v>
                </c:pt>
                <c:pt idx="1593">
                  <c:v>0.26001272873471287</c:v>
                </c:pt>
                <c:pt idx="1594">
                  <c:v>0.25813539208332342</c:v>
                </c:pt>
                <c:pt idx="1595">
                  <c:v>0.25626588709833364</c:v>
                </c:pt>
                <c:pt idx="1596">
                  <c:v>0.25440421541814062</c:v>
                </c:pt>
                <c:pt idx="1597">
                  <c:v>0.25255037879063513</c:v>
                </c:pt>
                <c:pt idx="1598">
                  <c:v>0.2507043790656075</c:v>
                </c:pt>
                <c:pt idx="1599">
                  <c:v>0.24886621818717594</c:v>
                </c:pt>
                <c:pt idx="1600">
                  <c:v>0.24703589818621871</c:v>
                </c:pt>
                <c:pt idx="1601">
                  <c:v>0.2452134211728306</c:v>
                </c:pt>
                <c:pt idx="1602">
                  <c:v>0.24339878932879405</c:v>
                </c:pt>
                <c:pt idx="1603">
                  <c:v>0.24159200490008187</c:v>
                </c:pt>
                <c:pt idx="1604">
                  <c:v>0.23979307018937698</c:v>
                </c:pt>
                <c:pt idx="1605">
                  <c:v>0.23800198754862512</c:v>
                </c:pt>
                <c:pt idx="1606">
                  <c:v>0.23621875937161324</c:v>
                </c:pt>
                <c:pt idx="1607">
                  <c:v>0.23444338808658974</c:v>
                </c:pt>
                <c:pt idx="1608">
                  <c:v>0.23267587614891183</c:v>
                </c:pt>
                <c:pt idx="1609">
                  <c:v>0.2309162260337318</c:v>
                </c:pt>
                <c:pt idx="1610">
                  <c:v>0.22916444022873023</c:v>
                </c:pt>
                <c:pt idx="1611">
                  <c:v>0.22742052122688433</c:v>
                </c:pt>
                <c:pt idx="1612">
                  <c:v>0.22568447151928542</c:v>
                </c:pt>
                <c:pt idx="1613">
                  <c:v>0.22395629358799865</c:v>
                </c:pt>
                <c:pt idx="1614">
                  <c:v>0.22223598989898133</c:v>
                </c:pt>
                <c:pt idx="1615">
                  <c:v>0.22052356289504385</c:v>
                </c:pt>
                <c:pt idx="1616">
                  <c:v>0.21881901498886563</c:v>
                </c:pt>
                <c:pt idx="1617">
                  <c:v>0.21712234855607304</c:v>
                </c:pt>
                <c:pt idx="1618">
                  <c:v>0.21543356592836793</c:v>
                </c:pt>
                <c:pt idx="1619">
                  <c:v>0.21375266938671994</c:v>
                </c:pt>
                <c:pt idx="1620">
                  <c:v>0.21207966115461616</c:v>
                </c:pt>
                <c:pt idx="1621">
                  <c:v>0.21041454339138249</c:v>
                </c:pt>
                <c:pt idx="1622">
                  <c:v>0.20875731818556226</c:v>
                </c:pt>
                <c:pt idx="1623">
                  <c:v>0.2071079875483671</c:v>
                </c:pt>
                <c:pt idx="1624">
                  <c:v>0.20546655340719189</c:v>
                </c:pt>
                <c:pt idx="1625">
                  <c:v>0.20383301759920922</c:v>
                </c:pt>
                <c:pt idx="1626">
                  <c:v>0.20220738186502832</c:v>
                </c:pt>
                <c:pt idx="1627">
                  <c:v>0.20058964784242886</c:v>
                </c:pt>
                <c:pt idx="1628">
                  <c:v>0.19897981706017734</c:v>
                </c:pt>
                <c:pt idx="1629">
                  <c:v>0.19737789093191305</c:v>
                </c:pt>
                <c:pt idx="1630">
                  <c:v>0.19578387075011811</c:v>
                </c:pt>
                <c:pt idx="1631">
                  <c:v>0.19419775768016168</c:v>
                </c:pt>
                <c:pt idx="1632">
                  <c:v>0.19261955275443615</c:v>
                </c:pt>
                <c:pt idx="1633">
                  <c:v>0.19104925686656712</c:v>
                </c:pt>
                <c:pt idx="1634">
                  <c:v>0.18948687076570947</c:v>
                </c:pt>
                <c:pt idx="1635">
                  <c:v>0.18793239505093559</c:v>
                </c:pt>
                <c:pt idx="1636">
                  <c:v>0.18638583016570306</c:v>
                </c:pt>
                <c:pt idx="1637">
                  <c:v>0.18484717639241541</c:v>
                </c:pt>
                <c:pt idx="1638">
                  <c:v>0.18331643384706728</c:v>
                </c:pt>
                <c:pt idx="1639">
                  <c:v>0.18179360247398849</c:v>
                </c:pt>
                <c:pt idx="1640">
                  <c:v>0.18027868204067157</c:v>
                </c:pt>
                <c:pt idx="1641">
                  <c:v>0.17877167213269643</c:v>
                </c:pt>
                <c:pt idx="1642">
                  <c:v>0.17727257214874512</c:v>
                </c:pt>
                <c:pt idx="1643">
                  <c:v>0.17578138129571716</c:v>
                </c:pt>
                <c:pt idx="1644">
                  <c:v>0.17429809858393544</c:v>
                </c:pt>
                <c:pt idx="1645">
                  <c:v>0.17282272282244696</c:v>
                </c:pt>
                <c:pt idx="1646">
                  <c:v>0.17135525261442827</c:v>
                </c:pt>
                <c:pt idx="1647">
                  <c:v>0.16989568635268137</c:v>
                </c:pt>
                <c:pt idx="1648">
                  <c:v>0.16844402221523233</c:v>
                </c:pt>
                <c:pt idx="1649">
                  <c:v>0.16700025816102562</c:v>
                </c:pt>
                <c:pt idx="1650">
                  <c:v>0.1655643919257247</c:v>
                </c:pt>
                <c:pt idx="1651">
                  <c:v>0.1641364210176072</c:v>
                </c:pt>
                <c:pt idx="1652">
                  <c:v>0.16271634271356447</c:v>
                </c:pt>
                <c:pt idx="1653">
                  <c:v>0.16130415405519916</c:v>
                </c:pt>
                <c:pt idx="1654">
                  <c:v>0.15989985184503203</c:v>
                </c:pt>
                <c:pt idx="1655">
                  <c:v>0.15850343264280461</c:v>
                </c:pt>
                <c:pt idx="1656">
                  <c:v>0.15711489276188567</c:v>
                </c:pt>
                <c:pt idx="1657">
                  <c:v>0.15573422826578603</c:v>
                </c:pt>
                <c:pt idx="1658">
                  <c:v>0.15436143496477131</c:v>
                </c:pt>
                <c:pt idx="1659">
                  <c:v>0.15299650841258222</c:v>
                </c:pt>
                <c:pt idx="1660">
                  <c:v>0.15163944390325473</c:v>
                </c:pt>
                <c:pt idx="1661">
                  <c:v>0.15029023646805156</c:v>
                </c:pt>
                <c:pt idx="1662">
                  <c:v>0.14894888087249222</c:v>
                </c:pt>
                <c:pt idx="1663">
                  <c:v>0.14761537161348756</c:v>
                </c:pt>
                <c:pt idx="1664">
                  <c:v>0.14628970291658483</c:v>
                </c:pt>
                <c:pt idx="1665">
                  <c:v>0.14497186873331122</c:v>
                </c:pt>
                <c:pt idx="1666">
                  <c:v>0.14366186273862561</c:v>
                </c:pt>
                <c:pt idx="1667">
                  <c:v>0.14235967832847143</c:v>
                </c:pt>
                <c:pt idx="1668">
                  <c:v>0.14106530861744079</c:v>
                </c:pt>
                <c:pt idx="1669">
                  <c:v>0.13977874643653584</c:v>
                </c:pt>
                <c:pt idx="1670">
                  <c:v>0.13849998433103966</c:v>
                </c:pt>
                <c:pt idx="1671">
                  <c:v>0.13722901455848613</c:v>
                </c:pt>
                <c:pt idx="1672">
                  <c:v>0.13596582908674129</c:v>
                </c:pt>
                <c:pt idx="1673">
                  <c:v>0.13471041959218183</c:v>
                </c:pt>
                <c:pt idx="1674">
                  <c:v>0.13346277745797774</c:v>
                </c:pt>
                <c:pt idx="1675">
                  <c:v>0.13222289377248325</c:v>
                </c:pt>
                <c:pt idx="1676">
                  <c:v>0.13099075932772444</c:v>
                </c:pt>
                <c:pt idx="1677">
                  <c:v>0.12976636461799315</c:v>
                </c:pt>
                <c:pt idx="1678">
                  <c:v>0.12854969983853909</c:v>
                </c:pt>
                <c:pt idx="1679">
                  <c:v>0.12734075488436941</c:v>
                </c:pt>
                <c:pt idx="1680">
                  <c:v>0.12613951934914427</c:v>
                </c:pt>
                <c:pt idx="1681">
                  <c:v>0.12494598252417258</c:v>
                </c:pt>
                <c:pt idx="1682">
                  <c:v>0.1237601333975135</c:v>
                </c:pt>
                <c:pt idx="1683">
                  <c:v>0.1225819606531712</c:v>
                </c:pt>
                <c:pt idx="1684">
                  <c:v>0.12141145267039233</c:v>
                </c:pt>
                <c:pt idx="1685">
                  <c:v>0.12024859752305782</c:v>
                </c:pt>
                <c:pt idx="1686">
                  <c:v>0.11909338297917881</c:v>
                </c:pt>
                <c:pt idx="1687">
                  <c:v>0.11794579650048286</c:v>
                </c:pt>
                <c:pt idx="1688">
                  <c:v>0.11680582524210044</c:v>
                </c:pt>
                <c:pt idx="1689">
                  <c:v>0.11567345605234367</c:v>
                </c:pt>
                <c:pt idx="1690">
                  <c:v>0.11454867547258461</c:v>
                </c:pt>
                <c:pt idx="1691">
                  <c:v>0.11343146973722361</c:v>
                </c:pt>
                <c:pt idx="1692">
                  <c:v>0.1123217016932726</c:v>
                </c:pt>
                <c:pt idx="1693">
                  <c:v>0.11121960707868932</c:v>
                </c:pt>
                <c:pt idx="1694">
                  <c:v>0.11012504404793985</c:v>
                </c:pt>
                <c:pt idx="1695">
                  <c:v>0.10903799761276943</c:v>
                </c:pt>
                <c:pt idx="1696">
                  <c:v>0.10795845247907225</c:v>
                </c:pt>
                <c:pt idx="1697">
                  <c:v>0.10688639304741285</c:v>
                </c:pt>
                <c:pt idx="1698">
                  <c:v>0.10582180341363144</c:v>
                </c:pt>
                <c:pt idx="1699">
                  <c:v>0.10476466736953546</c:v>
                </c:pt>
                <c:pt idx="1700">
                  <c:v>0.10371496840368213</c:v>
                </c:pt>
                <c:pt idx="1701">
                  <c:v>0.10267268970224058</c:v>
                </c:pt>
                <c:pt idx="1702">
                  <c:v>0.10163781414994069</c:v>
                </c:pt>
                <c:pt idx="1703">
                  <c:v>0.10061032433110258</c:v>
                </c:pt>
                <c:pt idx="1704">
                  <c:v>9.959020253075189E-2</c:v>
                </c:pt>
                <c:pt idx="1705">
                  <c:v>9.8577430735811891E-2</c:v>
                </c:pt>
                <c:pt idx="1706">
                  <c:v>9.7571990636377337E-2</c:v>
                </c:pt>
                <c:pt idx="1707">
                  <c:v>9.6573863627064618E-2</c:v>
                </c:pt>
                <c:pt idx="1708">
                  <c:v>9.5583030808443992E-2</c:v>
                </c:pt>
                <c:pt idx="1709">
                  <c:v>9.4599472988543834E-2</c:v>
                </c:pt>
                <c:pt idx="1710">
                  <c:v>9.3623170684430393E-2</c:v>
                </c:pt>
                <c:pt idx="1711">
                  <c:v>9.2654104123865391E-2</c:v>
                </c:pt>
                <c:pt idx="1712">
                  <c:v>9.1692253247032479E-2</c:v>
                </c:pt>
                <c:pt idx="1713">
                  <c:v>9.0737597708337669E-2</c:v>
                </c:pt>
                <c:pt idx="1714">
                  <c:v>8.9790116878277842E-2</c:v>
                </c:pt>
                <c:pt idx="1715">
                  <c:v>8.8849789845383234E-2</c:v>
                </c:pt>
                <c:pt idx="1716">
                  <c:v>8.7916595418223817E-2</c:v>
                </c:pt>
                <c:pt idx="1717">
                  <c:v>8.6990512127482836E-2</c:v>
                </c:pt>
                <c:pt idx="1718">
                  <c:v>8.6071518228099803E-2</c:v>
                </c:pt>
                <c:pt idx="1719">
                  <c:v>8.5159591701473927E-2</c:v>
                </c:pt>
                <c:pt idx="1720">
                  <c:v>8.425471025773297E-2</c:v>
                </c:pt>
                <c:pt idx="1721">
                  <c:v>8.3356851338061769E-2</c:v>
                </c:pt>
                <c:pt idx="1722">
                  <c:v>8.2465992117095807E-2</c:v>
                </c:pt>
                <c:pt idx="1723">
                  <c:v>8.1582109505369774E-2</c:v>
                </c:pt>
                <c:pt idx="1724">
                  <c:v>8.070518015182708E-2</c:v>
                </c:pt>
                <c:pt idx="1725">
                  <c:v>7.9835180446383533E-2</c:v>
                </c:pt>
                <c:pt idx="1726">
                  <c:v>7.8972086522551069E-2</c:v>
                </c:pt>
                <c:pt idx="1727">
                  <c:v>7.8115874260111975E-2</c:v>
                </c:pt>
                <c:pt idx="1728">
                  <c:v>7.7266519287845975E-2</c:v>
                </c:pt>
                <c:pt idx="1729">
                  <c:v>7.6423996986313233E-2</c:v>
                </c:pt>
                <c:pt idx="1730">
                  <c:v>7.5588282490683265E-2</c:v>
                </c:pt>
                <c:pt idx="1731">
                  <c:v>7.4759350693615848E-2</c:v>
                </c:pt>
                <c:pt idx="1732">
                  <c:v>7.3937176248186923E-2</c:v>
                </c:pt>
                <c:pt idx="1733">
                  <c:v>7.3121733570865696E-2</c:v>
                </c:pt>
                <c:pt idx="1734">
                  <c:v>7.2312996844532323E-2</c:v>
                </c:pt>
                <c:pt idx="1735">
                  <c:v>7.1510940021542443E-2</c:v>
                </c:pt>
                <c:pt idx="1736">
                  <c:v>7.0715536826831835E-2</c:v>
                </c:pt>
                <c:pt idx="1737">
                  <c:v>6.9926760761066187E-2</c:v>
                </c:pt>
                <c:pt idx="1738">
                  <c:v>6.914458510382776E-2</c:v>
                </c:pt>
                <c:pt idx="1739">
                  <c:v>6.836898291684039E-2</c:v>
                </c:pt>
                <c:pt idx="1740">
                  <c:v>6.7599927047235719E-2</c:v>
                </c:pt>
                <c:pt idx="1741">
                  <c:v>6.6837390130851632E-2</c:v>
                </c:pt>
                <c:pt idx="1742">
                  <c:v>6.6081344595567693E-2</c:v>
                </c:pt>
                <c:pt idx="1743">
                  <c:v>6.5331762664672235E-2</c:v>
                </c:pt>
                <c:pt idx="1744">
                  <c:v>6.4588616360265041E-2</c:v>
                </c:pt>
                <c:pt idx="1745">
                  <c:v>6.385187750668804E-2</c:v>
                </c:pt>
                <c:pt idx="1746">
                  <c:v>6.3121517733985388E-2</c:v>
                </c:pt>
                <c:pt idx="1747">
                  <c:v>6.2397508481395657E-2</c:v>
                </c:pt>
                <c:pt idx="1748">
                  <c:v>6.1679821000867156E-2</c:v>
                </c:pt>
                <c:pt idx="1749">
                  <c:v>6.0968426360601527E-2</c:v>
                </c:pt>
                <c:pt idx="1750">
                  <c:v>6.026329544861999E-2</c:v>
                </c:pt>
                <c:pt idx="1751">
                  <c:v>5.956439897635607E-2</c:v>
                </c:pt>
                <c:pt idx="1752">
                  <c:v>5.8871707482267485E-2</c:v>
                </c:pt>
                <c:pt idx="1753">
                  <c:v>5.8185191335470635E-2</c:v>
                </c:pt>
                <c:pt idx="1754">
                  <c:v>5.7504820739392788E-2</c:v>
                </c:pt>
                <c:pt idx="1755">
                  <c:v>5.6830565735446419E-2</c:v>
                </c:pt>
                <c:pt idx="1756">
                  <c:v>5.6162396206717091E-2</c:v>
                </c:pt>
                <c:pt idx="1757">
                  <c:v>5.5500281881668209E-2</c:v>
                </c:pt>
                <c:pt idx="1758">
                  <c:v>5.4844192337862779E-2</c:v>
                </c:pt>
                <c:pt idx="1759">
                  <c:v>5.4194097005696121E-2</c:v>
                </c:pt>
                <c:pt idx="1760">
                  <c:v>5.3549965172142611E-2</c:v>
                </c:pt>
                <c:pt idx="1761">
                  <c:v>5.2911765984511909E-2</c:v>
                </c:pt>
                <c:pt idx="1762">
                  <c:v>5.2279468454218631E-2</c:v>
                </c:pt>
                <c:pt idx="1763">
                  <c:v>5.1653041460557832E-2</c:v>
                </c:pt>
                <c:pt idx="1764">
                  <c:v>5.1032453754488678E-2</c:v>
                </c:pt>
                <c:pt idx="1765">
                  <c:v>5.0417673962427308E-2</c:v>
                </c:pt>
                <c:pt idx="1766">
                  <c:v>4.9808670590042382E-2</c:v>
                </c:pt>
                <c:pt idx="1767">
                  <c:v>4.920541202605689E-2</c:v>
                </c:pt>
                <c:pt idx="1768">
                  <c:v>4.860786654605144E-2</c:v>
                </c:pt>
                <c:pt idx="1769">
                  <c:v>4.8016002316273017E-2</c:v>
                </c:pt>
                <c:pt idx="1770">
                  <c:v>4.7429787397441733E-2</c:v>
                </c:pt>
                <c:pt idx="1771">
                  <c:v>4.6849189748559762E-2</c:v>
                </c:pt>
                <c:pt idx="1772">
                  <c:v>4.6274177230717362E-2</c:v>
                </c:pt>
                <c:pt idx="1773">
                  <c:v>4.5704717610900301E-2</c:v>
                </c:pt>
                <c:pt idx="1774">
                  <c:v>4.5140778565791004E-2</c:v>
                </c:pt>
                <c:pt idx="1775">
                  <c:v>4.4582327685566636E-2</c:v>
                </c:pt>
                <c:pt idx="1776">
                  <c:v>4.4029332477693944E-2</c:v>
                </c:pt>
                <c:pt idx="1777">
                  <c:v>4.3481760370715959E-2</c:v>
                </c:pt>
                <c:pt idx="1778">
                  <c:v>4.2939578718033201E-2</c:v>
                </c:pt>
                <c:pt idx="1779">
                  <c:v>4.2402754801675158E-2</c:v>
                </c:pt>
                <c:pt idx="1780">
                  <c:v>4.1871255836066198E-2</c:v>
                </c:pt>
                <c:pt idx="1781">
                  <c:v>4.1345048971778674E-2</c:v>
                </c:pt>
                <c:pt idx="1782">
                  <c:v>4.0824101299275981E-2</c:v>
                </c:pt>
                <c:pt idx="1783">
                  <c:v>4.0308379852645917E-2</c:v>
                </c:pt>
                <c:pt idx="1784">
                  <c:v>3.9797851613319273E-2</c:v>
                </c:pt>
                <c:pt idx="1785">
                  <c:v>3.9292483513776628E-2</c:v>
                </c:pt>
                <c:pt idx="1786">
                  <c:v>3.8792242441239209E-2</c:v>
                </c:pt>
                <c:pt idx="1787">
                  <c:v>3.829709524134773E-2</c:v>
                </c:pt>
                <c:pt idx="1788">
                  <c:v>3.7807008721822223E-2</c:v>
                </c:pt>
                <c:pt idx="1789">
                  <c:v>3.7321949656107245E-2</c:v>
                </c:pt>
                <c:pt idx="1790">
                  <c:v>3.6841884786997896E-2</c:v>
                </c:pt>
                <c:pt idx="1791">
                  <c:v>3.6366780830250092E-2</c:v>
                </c:pt>
                <c:pt idx="1792">
                  <c:v>3.5896604478169579E-2</c:v>
                </c:pt>
                <c:pt idx="1793">
                  <c:v>3.5431322403181156E-2</c:v>
                </c:pt>
                <c:pt idx="1794">
                  <c:v>3.497090126137984E-2</c:v>
                </c:pt>
                <c:pt idx="1795">
                  <c:v>3.451530769605788E-2</c:v>
                </c:pt>
                <c:pt idx="1796">
                  <c:v>3.4064508341211719E-2</c:v>
                </c:pt>
                <c:pt idx="1797">
                  <c:v>3.3618469825024831E-2</c:v>
                </c:pt>
                <c:pt idx="1798">
                  <c:v>3.3177158773329246E-2</c:v>
                </c:pt>
                <c:pt idx="1799">
                  <c:v>3.2740541813041604E-2</c:v>
                </c:pt>
                <c:pt idx="1800">
                  <c:v>3.2308585575573909E-2</c:v>
                </c:pt>
                <c:pt idx="1801">
                  <c:v>3.1881256700221773E-2</c:v>
                </c:pt>
                <c:pt idx="1802">
                  <c:v>3.1458521837523935E-2</c:v>
                </c:pt>
                <c:pt idx="1803">
                  <c:v>3.1040347652597059E-2</c:v>
                </c:pt>
                <c:pt idx="1804">
                  <c:v>3.0626700828442086E-2</c:v>
                </c:pt>
                <c:pt idx="1805">
                  <c:v>3.0217548069224904E-2</c:v>
                </c:pt>
                <c:pt idx="1806">
                  <c:v>2.981285610352712E-2</c:v>
                </c:pt>
                <c:pt idx="1807">
                  <c:v>2.9412591687568893E-2</c:v>
                </c:pt>
                <c:pt idx="1808">
                  <c:v>2.9016721608401814E-2</c:v>
                </c:pt>
                <c:pt idx="1809">
                  <c:v>2.8625212687073638E-2</c:v>
                </c:pt>
                <c:pt idx="1810">
                  <c:v>2.823803178176125E-2</c:v>
                </c:pt>
                <c:pt idx="1811">
                  <c:v>2.7855145790872837E-2</c:v>
                </c:pt>
                <c:pt idx="1812">
                  <c:v>2.7476521656120575E-2</c:v>
                </c:pt>
                <c:pt idx="1813">
                  <c:v>2.710212636556001E-2</c:v>
                </c:pt>
                <c:pt idx="1814">
                  <c:v>2.6731926956598116E-2</c:v>
                </c:pt>
                <c:pt idx="1815">
                  <c:v>2.6365890518968267E-2</c:v>
                </c:pt>
                <c:pt idx="1816">
                  <c:v>2.6003984197673739E-2</c:v>
                </c:pt>
                <c:pt idx="1817">
                  <c:v>2.5646175195896379E-2</c:v>
                </c:pt>
                <c:pt idx="1818">
                  <c:v>2.5292430777872844E-2</c:v>
                </c:pt>
                <c:pt idx="1819">
                  <c:v>2.4942718271735293E-2</c:v>
                </c:pt>
                <c:pt idx="1820">
                  <c:v>2.4597005072320217E-2</c:v>
                </c:pt>
                <c:pt idx="1821">
                  <c:v>2.4255258643940354E-2</c:v>
                </c:pt>
                <c:pt idx="1822">
                  <c:v>2.3917446523122204E-2</c:v>
                </c:pt>
                <c:pt idx="1823">
                  <c:v>2.3583536321309401E-2</c:v>
                </c:pt>
                <c:pt idx="1824">
                  <c:v>2.3253495727529088E-2</c:v>
                </c:pt>
                <c:pt idx="1825">
                  <c:v>2.2927292511023451E-2</c:v>
                </c:pt>
                <c:pt idx="1826">
                  <c:v>2.2604894523843962E-2</c:v>
                </c:pt>
                <c:pt idx="1827">
                  <c:v>2.2286269703411351E-2</c:v>
                </c:pt>
                <c:pt idx="1828">
                  <c:v>2.1971386075037087E-2</c:v>
                </c:pt>
                <c:pt idx="1829">
                  <c:v>2.1660211754408552E-2</c:v>
                </c:pt>
                <c:pt idx="1830">
                  <c:v>2.1352714950038303E-2</c:v>
                </c:pt>
                <c:pt idx="1831">
                  <c:v>2.1048863965674822E-2</c:v>
                </c:pt>
                <c:pt idx="1832">
                  <c:v>2.0748627202676912E-2</c:v>
                </c:pt>
                <c:pt idx="1833">
                  <c:v>2.0451973162349427E-2</c:v>
                </c:pt>
                <c:pt idx="1834">
                  <c:v>2.015887044824325E-2</c:v>
                </c:pt>
                <c:pt idx="1835">
                  <c:v>1.9869287768415605E-2</c:v>
                </c:pt>
                <c:pt idx="1836">
                  <c:v>1.9583193937653648E-2</c:v>
                </c:pt>
                <c:pt idx="1837">
                  <c:v>1.9300557879659182E-2</c:v>
                </c:pt>
                <c:pt idx="1838">
                  <c:v>1.9021348629196411E-2</c:v>
                </c:pt>
                <c:pt idx="1839">
                  <c:v>1.8745535334200671E-2</c:v>
                </c:pt>
                <c:pt idx="1840">
                  <c:v>1.8473087257848454E-2</c:v>
                </c:pt>
                <c:pt idx="1841">
                  <c:v>1.8203973780590764E-2</c:v>
                </c:pt>
                <c:pt idx="1842">
                  <c:v>1.7938164402146399E-2</c:v>
                </c:pt>
                <c:pt idx="1843">
                  <c:v>1.7675628743457888E-2</c:v>
                </c:pt>
                <c:pt idx="1844">
                  <c:v>1.7416336548608094E-2</c:v>
                </c:pt>
                <c:pt idx="1845">
                  <c:v>1.7160257686699647E-2</c:v>
                </c:pt>
                <c:pt idx="1846">
                  <c:v>1.6907362153694899E-2</c:v>
                </c:pt>
                <c:pt idx="1847">
                  <c:v>1.6657620074217259E-2</c:v>
                </c:pt>
                <c:pt idx="1848">
                  <c:v>1.6411001703315494E-2</c:v>
                </c:pt>
                <c:pt idx="1849">
                  <c:v>1.6167477428188123E-2</c:v>
                </c:pt>
                <c:pt idx="1850">
                  <c:v>1.5927017769870364E-2</c:v>
                </c:pt>
                <c:pt idx="1851">
                  <c:v>1.5689593384882145E-2</c:v>
                </c:pt>
                <c:pt idx="1852">
                  <c:v>1.5455175066838829E-2</c:v>
                </c:pt>
                <c:pt idx="1853">
                  <c:v>1.5223733748022871E-2</c:v>
                </c:pt>
                <c:pt idx="1854">
                  <c:v>1.499524050091783E-2</c:v>
                </c:pt>
                <c:pt idx="1855">
                  <c:v>1.4769666539704001E-2</c:v>
                </c:pt>
                <c:pt idx="1856">
                  <c:v>1.4546983221717043E-2</c:v>
                </c:pt>
                <c:pt idx="1857">
                  <c:v>1.4327162048867951E-2</c:v>
                </c:pt>
                <c:pt idx="1858">
                  <c:v>1.4110174669025401E-2</c:v>
                </c:pt>
                <c:pt idx="1859">
                  <c:v>1.3895992877361452E-2</c:v>
                </c:pt>
                <c:pt idx="1860">
                  <c:v>1.3684588617658918E-2</c:v>
                </c:pt>
                <c:pt idx="1861">
                  <c:v>1.347593398358196E-2</c:v>
                </c:pt>
                <c:pt idx="1862">
                  <c:v>1.3270001219909192E-2</c:v>
                </c:pt>
                <c:pt idx="1863">
                  <c:v>1.306676272373072E-2</c:v>
                </c:pt>
                <c:pt idx="1864">
                  <c:v>1.2866191045607595E-2</c:v>
                </c:pt>
                <c:pt idx="1865">
                  <c:v>1.2668258890694719E-2</c:v>
                </c:pt>
                <c:pt idx="1866">
                  <c:v>1.2472939119828193E-2</c:v>
                </c:pt>
                <c:pt idx="1867">
                  <c:v>1.2280204750575629E-2</c:v>
                </c:pt>
                <c:pt idx="1868">
                  <c:v>1.2090028958250855E-2</c:v>
                </c:pt>
                <c:pt idx="1869">
                  <c:v>1.1902385076892541E-2</c:v>
                </c:pt>
                <c:pt idx="1870">
                  <c:v>1.1717246600208009E-2</c:v>
                </c:pt>
                <c:pt idx="1871">
                  <c:v>1.1534587182480847E-2</c:v>
                </c:pt>
                <c:pt idx="1872">
                  <c:v>1.1354380639444085E-2</c:v>
                </c:pt>
                <c:pt idx="1873">
                  <c:v>1.1176600949117734E-2</c:v>
                </c:pt>
                <c:pt idx="1874">
                  <c:v>1.1001222252612894E-2</c:v>
                </c:pt>
                <c:pt idx="1875">
                  <c:v>1.0828218854900443E-2</c:v>
                </c:pt>
                <c:pt idx="1876">
                  <c:v>1.0657565225545809E-2</c:v>
                </c:pt>
                <c:pt idx="1877">
                  <c:v>1.0489235999410561E-2</c:v>
                </c:pt>
                <c:pt idx="1878">
                  <c:v>1.032320597731963E-2</c:v>
                </c:pt>
                <c:pt idx="1879">
                  <c:v>1.0159450126695727E-2</c:v>
                </c:pt>
                <c:pt idx="1880">
                  <c:v>9.9979435821601625E-3</c:v>
                </c:pt>
                <c:pt idx="1881">
                  <c:v>9.838661646101917E-3</c:v>
                </c:pt>
                <c:pt idx="1882">
                  <c:v>9.6815797892133241E-3</c:v>
                </c:pt>
                <c:pt idx="1883">
                  <c:v>9.5266736509937878E-3</c:v>
                </c:pt>
                <c:pt idx="1884">
                  <c:v>9.3739190402221968E-3</c:v>
                </c:pt>
                <c:pt idx="1885">
                  <c:v>9.2232919353971189E-3</c:v>
                </c:pt>
                <c:pt idx="1886">
                  <c:v>9.0746444159007806E-3</c:v>
                </c:pt>
                <c:pt idx="1887">
                  <c:v>8.9282049263482363E-3</c:v>
                </c:pt>
                <c:pt idx="1888">
                  <c:v>8.7838217765554907E-3</c:v>
                </c:pt>
                <c:pt idx="1889">
                  <c:v>8.6414716313979543E-3</c:v>
                </c:pt>
                <c:pt idx="1890">
                  <c:v>8.5011313271040247E-3</c:v>
                </c:pt>
                <c:pt idx="1891">
                  <c:v>8.3627778715154987E-3</c:v>
                </c:pt>
                <c:pt idx="1892">
                  <c:v>8.2263884443192197E-3</c:v>
                </c:pt>
                <c:pt idx="1893">
                  <c:v>8.091940397249156E-3</c:v>
                </c:pt>
                <c:pt idx="1894">
                  <c:v>7.9594112542596043E-3</c:v>
                </c:pt>
                <c:pt idx="1895">
                  <c:v>7.8287787116708297E-3</c:v>
                </c:pt>
                <c:pt idx="1896">
                  <c:v>7.7000206382857967E-3</c:v>
                </c:pt>
                <c:pt idx="1897">
                  <c:v>7.5731150754797206E-3</c:v>
                </c:pt>
                <c:pt idx="1898">
                  <c:v>7.4480402372619223E-3</c:v>
                </c:pt>
                <c:pt idx="1899">
                  <c:v>7.3247745103112091E-3</c:v>
                </c:pt>
                <c:pt idx="1900">
                  <c:v>7.2032964539841321E-3</c:v>
                </c:pt>
                <c:pt idx="1901">
                  <c:v>7.0835848002972048E-3</c:v>
                </c:pt>
                <c:pt idx="1902">
                  <c:v>6.9656184538829675E-3</c:v>
                </c:pt>
                <c:pt idx="1903">
                  <c:v>6.8493764919209665E-3</c:v>
                </c:pt>
                <c:pt idx="1904">
                  <c:v>6.7348381640430655E-3</c:v>
                </c:pt>
                <c:pt idx="1905">
                  <c:v>6.6219828922139436E-3</c:v>
                </c:pt>
                <c:pt idx="1906">
                  <c:v>6.5107902705875218E-3</c:v>
                </c:pt>
                <c:pt idx="1907">
                  <c:v>6.4012400653388497E-3</c:v>
                </c:pt>
                <c:pt idx="1908">
                  <c:v>6.2933122144724482E-3</c:v>
                </c:pt>
                <c:pt idx="1909">
                  <c:v>6.1869868276070508E-3</c:v>
                </c:pt>
                <c:pt idx="1910">
                  <c:v>6.082244185737779E-3</c:v>
                </c:pt>
                <c:pt idx="1911">
                  <c:v>5.9790647409752552E-3</c:v>
                </c:pt>
                <c:pt idx="1912">
                  <c:v>5.8774291162623999E-3</c:v>
                </c:pt>
                <c:pt idx="1913">
                  <c:v>5.7773181050697914E-3</c:v>
                </c:pt>
                <c:pt idx="1914">
                  <c:v>5.6787126710689841E-3</c:v>
                </c:pt>
                <c:pt idx="1915">
                  <c:v>5.5815939477849175E-3</c:v>
                </c:pt>
                <c:pt idx="1916">
                  <c:v>5.4859432382272748E-3</c:v>
                </c:pt>
                <c:pt idx="1917">
                  <c:v>5.3917420145018335E-3</c:v>
                </c:pt>
                <c:pt idx="1918">
                  <c:v>5.2989719174013072E-3</c:v>
                </c:pt>
                <c:pt idx="1919">
                  <c:v>5.2076147559767701E-3</c:v>
                </c:pt>
                <c:pt idx="1920">
                  <c:v>5.1176525070894116E-3</c:v>
                </c:pt>
                <c:pt idx="1921">
                  <c:v>5.0290673149438869E-3</c:v>
                </c:pt>
                <c:pt idx="1922">
                  <c:v>4.9418414906025332E-3</c:v>
                </c:pt>
                <c:pt idx="1923">
                  <c:v>4.8559575114814606E-3</c:v>
                </c:pt>
                <c:pt idx="1924">
                  <c:v>4.7713980208291045E-3</c:v>
                </c:pt>
                <c:pt idx="1925">
                  <c:v>4.688145827186835E-3</c:v>
                </c:pt>
                <c:pt idx="1926">
                  <c:v>4.606183903832755E-3</c:v>
                </c:pt>
                <c:pt idx="1927">
                  <c:v>4.5254953882083336E-3</c:v>
                </c:pt>
                <c:pt idx="1928">
                  <c:v>4.4460635813291767E-3</c:v>
                </c:pt>
                <c:pt idx="1929">
                  <c:v>4.3678719471792332E-3</c:v>
                </c:pt>
                <c:pt idx="1930">
                  <c:v>4.290904112089408E-3</c:v>
                </c:pt>
                <c:pt idx="1931">
                  <c:v>4.2151438641010964E-3</c:v>
                </c:pt>
                <c:pt idx="1932">
                  <c:v>4.1405751523143804E-3</c:v>
                </c:pt>
                <c:pt idx="1933">
                  <c:v>4.0671820862218195E-3</c:v>
                </c:pt>
                <c:pt idx="1934">
                  <c:v>3.9949489350276568E-3</c:v>
                </c:pt>
                <c:pt idx="1935">
                  <c:v>3.923860126953573E-3</c:v>
                </c:pt>
                <c:pt idx="1936">
                  <c:v>3.8539002485303438E-3</c:v>
                </c:pt>
                <c:pt idx="1937">
                  <c:v>3.7850540438765664E-3</c:v>
                </c:pt>
                <c:pt idx="1938">
                  <c:v>3.7173064139642345E-3</c:v>
                </c:pt>
                <c:pt idx="1939">
                  <c:v>3.6506424158720763E-3</c:v>
                </c:pt>
                <c:pt idx="1940">
                  <c:v>3.5850472620263898E-3</c:v>
                </c:pt>
                <c:pt idx="1941">
                  <c:v>3.5205063194299604E-3</c:v>
                </c:pt>
                <c:pt idx="1942">
                  <c:v>3.4570051088797641E-3</c:v>
                </c:pt>
                <c:pt idx="1943">
                  <c:v>3.3945293041730651E-3</c:v>
                </c:pt>
                <c:pt idx="1944">
                  <c:v>3.3330647313028487E-3</c:v>
                </c:pt>
                <c:pt idx="1945">
                  <c:v>3.2724754866570475E-3</c:v>
                </c:pt>
                <c:pt idx="1946">
                  <c:v>3.212995379118773E-3</c:v>
                </c:pt>
                <c:pt idx="1947">
                  <c:v>3.154484764465405E-3</c:v>
                </c:pt>
                <c:pt idx="1948">
                  <c:v>3.0969300728746802E-3</c:v>
                </c:pt>
                <c:pt idx="1949">
                  <c:v>3.0403178824397544E-3</c:v>
                </c:pt>
                <c:pt idx="1950">
                  <c:v>2.9846349183087224E-3</c:v>
                </c:pt>
                <c:pt idx="1951">
                  <c:v>2.9298680518156208E-3</c:v>
                </c:pt>
                <c:pt idx="1952">
                  <c:v>2.8760042996028149E-3</c:v>
                </c:pt>
                <c:pt idx="1953">
                  <c:v>2.8230308227355496E-3</c:v>
                </c:pt>
                <c:pt idx="1954">
                  <c:v>2.7709349258084174E-3</c:v>
                </c:pt>
                <c:pt idx="1955">
                  <c:v>2.7197040560444515E-3</c:v>
                </c:pt>
                <c:pt idx="1956">
                  <c:v>2.6693258023868867E-3</c:v>
                </c:pt>
                <c:pt idx="1957">
                  <c:v>2.6197878945842124E-3</c:v>
                </c:pt>
                <c:pt idx="1958">
                  <c:v>2.5710782022683966E-3</c:v>
                </c:pt>
                <c:pt idx="1959">
                  <c:v>2.5231847340267664E-3</c:v>
                </c:pt>
                <c:pt idx="1960">
                  <c:v>2.4760956364680313E-3</c:v>
                </c:pt>
                <c:pt idx="1961">
                  <c:v>2.4297991932823188E-3</c:v>
                </c:pt>
                <c:pt idx="1962">
                  <c:v>2.3842838242958218E-3</c:v>
                </c:pt>
                <c:pt idx="1963">
                  <c:v>2.3395380845201404E-3</c:v>
                </c:pt>
                <c:pt idx="1964">
                  <c:v>2.2954269088187387E-3</c:v>
                </c:pt>
                <c:pt idx="1965">
                  <c:v>2.2521906056659886E-3</c:v>
                </c:pt>
                <c:pt idx="1966">
                  <c:v>2.209690274647267E-3</c:v>
                </c:pt>
                <c:pt idx="1967">
                  <c:v>2.1679150056201132E-3</c:v>
                </c:pt>
                <c:pt idx="1968">
                  <c:v>2.1268540186990819E-3</c:v>
                </c:pt>
                <c:pt idx="1969">
                  <c:v>2.086496663282339E-3</c:v>
                </c:pt>
                <c:pt idx="1970">
                  <c:v>2.0468324170747486E-3</c:v>
                </c:pt>
                <c:pt idx="1971">
                  <c:v>2.0078508851078692E-3</c:v>
                </c:pt>
                <c:pt idx="1972">
                  <c:v>1.9695417987568389E-3</c:v>
                </c:pt>
                <c:pt idx="1973">
                  <c:v>1.9318950147546321E-3</c:v>
                </c:pt>
                <c:pt idx="1974">
                  <c:v>1.8949005142037143E-3</c:v>
                </c:pt>
                <c:pt idx="1975">
                  <c:v>1.8585484015856506E-3</c:v>
                </c:pt>
                <c:pt idx="1976">
                  <c:v>1.822828903768508E-3</c:v>
                </c:pt>
                <c:pt idx="1977">
                  <c:v>1.787732369012507E-3</c:v>
                </c:pt>
                <c:pt idx="1978">
                  <c:v>1.7532492659742267E-3</c:v>
                </c:pt>
                <c:pt idx="1979">
                  <c:v>1.7193701827093314E-3</c:v>
                </c:pt>
                <c:pt idx="1980">
                  <c:v>1.6860858256742709E-3</c:v>
                </c:pt>
                <c:pt idx="1981">
                  <c:v>1.6533870187269511E-3</c:v>
                </c:pt>
                <c:pt idx="1982">
                  <c:v>1.6212647021269079E-3</c:v>
                </c:pt>
                <c:pt idx="1983">
                  <c:v>1.5897099315348041E-3</c:v>
                </c:pt>
                <c:pt idx="1984">
                  <c:v>1.5587138770117425E-3</c:v>
                </c:pt>
                <c:pt idx="1985">
                  <c:v>1.528267822018428E-3</c:v>
                </c:pt>
                <c:pt idx="1986">
                  <c:v>1.4983631624145512E-3</c:v>
                </c:pt>
                <c:pt idx="1987">
                  <c:v>1.4689914054583943E-3</c:v>
                </c:pt>
                <c:pt idx="1988">
                  <c:v>1.4401441688068821E-3</c:v>
                </c:pt>
                <c:pt idx="1989">
                  <c:v>1.4118131795165039E-3</c:v>
                </c:pt>
                <c:pt idx="1990">
                  <c:v>1.3839902730449125E-3</c:v>
                </c:pt>
                <c:pt idx="1991">
                  <c:v>1.3566673922536746E-3</c:v>
                </c:pt>
                <c:pt idx="1992">
                  <c:v>1.3298365864121743E-3</c:v>
                </c:pt>
                <c:pt idx="1993">
                  <c:v>1.3034900102030138E-3</c:v>
                </c:pt>
                <c:pt idx="1994">
                  <c:v>1.2776199227288998E-3</c:v>
                </c:pt>
                <c:pt idx="1995">
                  <c:v>1.2522186865212203E-3</c:v>
                </c:pt>
                <c:pt idx="1996">
                  <c:v>1.2272787665506672E-3</c:v>
                </c:pt>
                <c:pt idx="1997">
                  <c:v>1.2027927292397589E-3</c:v>
                </c:pt>
                <c:pt idx="1998">
                  <c:v>1.17875324147765E-3</c:v>
                </c:pt>
                <c:pt idx="1999">
                  <c:v>1.1551530696372457E-3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97-4FD1-8374-87B1A789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042560"/>
        <c:axId val="465042000"/>
      </c:scatterChart>
      <c:valAx>
        <c:axId val="464890144"/>
        <c:scaling>
          <c:orientation val="minMax"/>
          <c:max val="3.3899999999999997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endParaRPr lang="zh-CN" altLang="en-US" sz="1600"/>
              </a:p>
            </c:rich>
          </c:tx>
          <c:overlay val="0"/>
        </c:title>
        <c:numFmt formatCode="0.0" sourceLinked="0"/>
        <c:majorTickMark val="out"/>
        <c:minorTickMark val="in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465041440"/>
        <c:crosses val="autoZero"/>
        <c:crossBetween val="midCat"/>
        <c:majorUnit val="0.4"/>
        <c:minorUnit val="0.2"/>
      </c:valAx>
      <c:valAx>
        <c:axId val="465041440"/>
        <c:scaling>
          <c:orientation val="minMax"/>
          <c:max val="6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altLang="zh-CN" sz="1600">
                    <a:latin typeface="Arial" panose="020B060402020202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9.7767042268595838E-2"/>
              <c:y val="0.38065275310031149"/>
            </c:manualLayout>
          </c:layout>
          <c:overlay val="0"/>
        </c:title>
        <c:numFmt formatCode="0" sourceLinked="0"/>
        <c:majorTickMark val="cross"/>
        <c:minorTickMark val="none"/>
        <c:tickLblPos val="nextTo"/>
        <c:spPr>
          <a:ln w="12700">
            <a:solidFill>
              <a:sysClr val="windowText" lastClr="000000"/>
            </a:solidFill>
          </a:ln>
        </c:spPr>
        <c:txPr>
          <a:bodyPr/>
          <a:lstStyle/>
          <a:p>
            <a:pPr>
              <a:defRPr sz="1400">
                <a:latin typeface="Arial"/>
                <a:ea typeface="Arial"/>
                <a:cs typeface="Arial"/>
              </a:defRPr>
            </a:pPr>
            <a:endParaRPr lang="en-US"/>
          </a:p>
        </c:txPr>
        <c:crossAx val="464890144"/>
        <c:crosses val="autoZero"/>
        <c:crossBetween val="midCat"/>
        <c:majorUnit val="1"/>
      </c:valAx>
      <c:valAx>
        <c:axId val="46504200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altLang="zh-CN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0.82188671248624778"/>
              <c:y val="0.29168488169432089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465042560"/>
        <c:crosses val="max"/>
        <c:crossBetween val="midCat"/>
      </c:valAx>
      <c:valAx>
        <c:axId val="46504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504200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'Table S2a.Garnet Comparison'!$H$4:$H$55</c:f>
              <c:numCache>
                <c:formatCode>0.00</c:formatCode>
                <c:ptCount val="52"/>
                <c:pt idx="0">
                  <c:v>3.69</c:v>
                </c:pt>
                <c:pt idx="1">
                  <c:v>4.46</c:v>
                </c:pt>
                <c:pt idx="2">
                  <c:v>5.17</c:v>
                </c:pt>
                <c:pt idx="3">
                  <c:v>5.61</c:v>
                </c:pt>
                <c:pt idx="4">
                  <c:v>5.25</c:v>
                </c:pt>
                <c:pt idx="5">
                  <c:v>7.62</c:v>
                </c:pt>
                <c:pt idx="6">
                  <c:v>7.64</c:v>
                </c:pt>
                <c:pt idx="7">
                  <c:v>10.72</c:v>
                </c:pt>
                <c:pt idx="8">
                  <c:v>13.42</c:v>
                </c:pt>
                <c:pt idx="9">
                  <c:v>4.82</c:v>
                </c:pt>
                <c:pt idx="10">
                  <c:v>9.75</c:v>
                </c:pt>
                <c:pt idx="11">
                  <c:v>12.37</c:v>
                </c:pt>
                <c:pt idx="12">
                  <c:v>4.7300000000000004</c:v>
                </c:pt>
                <c:pt idx="13">
                  <c:v>4.66</c:v>
                </c:pt>
                <c:pt idx="14">
                  <c:v>10.59</c:v>
                </c:pt>
                <c:pt idx="15">
                  <c:v>9.6999999999999993</c:v>
                </c:pt>
                <c:pt idx="16">
                  <c:v>3.77</c:v>
                </c:pt>
                <c:pt idx="17">
                  <c:v>9.06</c:v>
                </c:pt>
                <c:pt idx="18">
                  <c:v>13.58</c:v>
                </c:pt>
                <c:pt idx="19">
                  <c:v>4.5999999999999996</c:v>
                </c:pt>
                <c:pt idx="20">
                  <c:v>14.16</c:v>
                </c:pt>
                <c:pt idx="21">
                  <c:v>5.07</c:v>
                </c:pt>
                <c:pt idx="22">
                  <c:v>11.93</c:v>
                </c:pt>
                <c:pt idx="23">
                  <c:v>12.75</c:v>
                </c:pt>
                <c:pt idx="24">
                  <c:v>4.75</c:v>
                </c:pt>
                <c:pt idx="25">
                  <c:v>4.2</c:v>
                </c:pt>
                <c:pt idx="26">
                  <c:v>4.63</c:v>
                </c:pt>
                <c:pt idx="27">
                  <c:v>4.88</c:v>
                </c:pt>
                <c:pt idx="28">
                  <c:v>5.87</c:v>
                </c:pt>
                <c:pt idx="29">
                  <c:v>4.63</c:v>
                </c:pt>
                <c:pt idx="30">
                  <c:v>4.2300000000000004</c:v>
                </c:pt>
                <c:pt idx="31">
                  <c:v>4.26</c:v>
                </c:pt>
                <c:pt idx="32">
                  <c:v>6.09</c:v>
                </c:pt>
                <c:pt idx="33">
                  <c:v>3.78</c:v>
                </c:pt>
                <c:pt idx="34">
                  <c:v>8.27</c:v>
                </c:pt>
                <c:pt idx="35">
                  <c:v>4.62</c:v>
                </c:pt>
                <c:pt idx="36">
                  <c:v>4.58</c:v>
                </c:pt>
                <c:pt idx="37">
                  <c:v>4.4800000000000004</c:v>
                </c:pt>
                <c:pt idx="38">
                  <c:v>10.66</c:v>
                </c:pt>
                <c:pt idx="39">
                  <c:v>8.8000000000000007</c:v>
                </c:pt>
                <c:pt idx="40">
                  <c:v>6.69</c:v>
                </c:pt>
                <c:pt idx="41">
                  <c:v>10.93</c:v>
                </c:pt>
                <c:pt idx="42">
                  <c:v>11.09</c:v>
                </c:pt>
                <c:pt idx="43">
                  <c:v>3.5</c:v>
                </c:pt>
                <c:pt idx="44">
                  <c:v>5.24</c:v>
                </c:pt>
                <c:pt idx="45">
                  <c:v>8.2200000000000006</c:v>
                </c:pt>
                <c:pt idx="46">
                  <c:v>4.43</c:v>
                </c:pt>
                <c:pt idx="47">
                  <c:v>11.62</c:v>
                </c:pt>
                <c:pt idx="48">
                  <c:v>11.09</c:v>
                </c:pt>
                <c:pt idx="49">
                  <c:v>7.46</c:v>
                </c:pt>
                <c:pt idx="50">
                  <c:v>10</c:v>
                </c:pt>
                <c:pt idx="51">
                  <c:v>11.13</c:v>
                </c:pt>
              </c:numCache>
            </c:numRef>
          </c:xVal>
          <c:yVal>
            <c:numRef>
              <c:f>'Table S2a.Garnet Comparison'!$U$4:$U$55</c:f>
              <c:numCache>
                <c:formatCode>0.00</c:formatCode>
                <c:ptCount val="52"/>
                <c:pt idx="0">
                  <c:v>3.79</c:v>
                </c:pt>
                <c:pt idx="1">
                  <c:v>4.41</c:v>
                </c:pt>
                <c:pt idx="2">
                  <c:v>4.8499999999999996</c:v>
                </c:pt>
                <c:pt idx="3">
                  <c:v>5.21</c:v>
                </c:pt>
                <c:pt idx="4">
                  <c:v>4.9800000000000004</c:v>
                </c:pt>
                <c:pt idx="5">
                  <c:v>7.1</c:v>
                </c:pt>
                <c:pt idx="6">
                  <c:v>7.06</c:v>
                </c:pt>
                <c:pt idx="7">
                  <c:v>10.58</c:v>
                </c:pt>
                <c:pt idx="8">
                  <c:v>12.73</c:v>
                </c:pt>
                <c:pt idx="9">
                  <c:v>4.6900000000000004</c:v>
                </c:pt>
                <c:pt idx="10">
                  <c:v>9.6300000000000008</c:v>
                </c:pt>
                <c:pt idx="11">
                  <c:v>12.07</c:v>
                </c:pt>
                <c:pt idx="12">
                  <c:v>6.66</c:v>
                </c:pt>
                <c:pt idx="13">
                  <c:v>4.7</c:v>
                </c:pt>
                <c:pt idx="14">
                  <c:v>5.97</c:v>
                </c:pt>
                <c:pt idx="15">
                  <c:v>3.7</c:v>
                </c:pt>
                <c:pt idx="16">
                  <c:v>12.99</c:v>
                </c:pt>
                <c:pt idx="17">
                  <c:v>8.9499999999999993</c:v>
                </c:pt>
                <c:pt idx="18">
                  <c:v>23.68</c:v>
                </c:pt>
                <c:pt idx="19">
                  <c:v>4.46</c:v>
                </c:pt>
                <c:pt idx="20">
                  <c:v>5.13</c:v>
                </c:pt>
                <c:pt idx="21">
                  <c:v>6.12</c:v>
                </c:pt>
                <c:pt idx="22">
                  <c:v>11.59</c:v>
                </c:pt>
                <c:pt idx="23">
                  <c:v>12.82</c:v>
                </c:pt>
                <c:pt idx="24">
                  <c:v>5.09</c:v>
                </c:pt>
                <c:pt idx="25">
                  <c:v>4.66</c:v>
                </c:pt>
                <c:pt idx="26">
                  <c:v>4.8899999999999997</c:v>
                </c:pt>
                <c:pt idx="27">
                  <c:v>5.25</c:v>
                </c:pt>
                <c:pt idx="28">
                  <c:v>6.45</c:v>
                </c:pt>
                <c:pt idx="29">
                  <c:v>4.7</c:v>
                </c:pt>
                <c:pt idx="30">
                  <c:v>4.6500000000000004</c:v>
                </c:pt>
                <c:pt idx="31">
                  <c:v>4.34</c:v>
                </c:pt>
                <c:pt idx="32">
                  <c:v>6.12</c:v>
                </c:pt>
                <c:pt idx="33">
                  <c:v>3.79</c:v>
                </c:pt>
                <c:pt idx="34">
                  <c:v>7.99</c:v>
                </c:pt>
                <c:pt idx="35">
                  <c:v>4.54</c:v>
                </c:pt>
                <c:pt idx="36">
                  <c:v>4.63</c:v>
                </c:pt>
                <c:pt idx="37">
                  <c:v>4.5</c:v>
                </c:pt>
                <c:pt idx="38">
                  <c:v>10.77</c:v>
                </c:pt>
                <c:pt idx="39">
                  <c:v>9.0299999999999994</c:v>
                </c:pt>
                <c:pt idx="40">
                  <c:v>6.82</c:v>
                </c:pt>
                <c:pt idx="41">
                  <c:v>11.45</c:v>
                </c:pt>
                <c:pt idx="42">
                  <c:v>11.32</c:v>
                </c:pt>
                <c:pt idx="43">
                  <c:v>3.64</c:v>
                </c:pt>
                <c:pt idx="44">
                  <c:v>5.17</c:v>
                </c:pt>
                <c:pt idx="45">
                  <c:v>8.23</c:v>
                </c:pt>
                <c:pt idx="46">
                  <c:v>4.58</c:v>
                </c:pt>
                <c:pt idx="47">
                  <c:v>11.8</c:v>
                </c:pt>
                <c:pt idx="48">
                  <c:v>11.44</c:v>
                </c:pt>
                <c:pt idx="49">
                  <c:v>7.67</c:v>
                </c:pt>
                <c:pt idx="50">
                  <c:v>10.19</c:v>
                </c:pt>
                <c:pt idx="51">
                  <c:v>11.64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02-4C79-92E3-EC957D6D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044800"/>
        <c:axId val="458448496"/>
      </c:scatterChart>
      <c:valAx>
        <c:axId val="465044800"/>
        <c:scaling>
          <c:orientation val="minMax"/>
          <c:max val="2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CaO (wt. %, DeBeers)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448496"/>
        <c:crosses val="autoZero"/>
        <c:crossBetween val="midCat"/>
      </c:valAx>
      <c:valAx>
        <c:axId val="4584484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CaO (wt. %, UofA)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44800"/>
        <c:crosses val="autoZero"/>
        <c:crossBetween val="midCat"/>
      </c:valAx>
      <c:spPr>
        <a:noFill/>
        <a:ln w="190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'Table S2a.Garnet Comparison'!$J$4:$J$55</c:f>
              <c:numCache>
                <c:formatCode>0.00</c:formatCode>
                <c:ptCount val="52"/>
                <c:pt idx="0">
                  <c:v>0.23</c:v>
                </c:pt>
                <c:pt idx="1">
                  <c:v>2.41</c:v>
                </c:pt>
                <c:pt idx="2">
                  <c:v>4.5199999999999996</c:v>
                </c:pt>
                <c:pt idx="3">
                  <c:v>4.5999999999999996</c:v>
                </c:pt>
                <c:pt idx="4">
                  <c:v>4.18</c:v>
                </c:pt>
                <c:pt idx="5">
                  <c:v>0.04</c:v>
                </c:pt>
                <c:pt idx="6">
                  <c:v>0.06</c:v>
                </c:pt>
                <c:pt idx="7">
                  <c:v>0.03</c:v>
                </c:pt>
                <c:pt idx="8">
                  <c:v>0.04</c:v>
                </c:pt>
                <c:pt idx="9">
                  <c:v>3</c:v>
                </c:pt>
                <c:pt idx="10">
                  <c:v>0.09</c:v>
                </c:pt>
                <c:pt idx="11">
                  <c:v>0.09</c:v>
                </c:pt>
                <c:pt idx="12">
                  <c:v>3.58</c:v>
                </c:pt>
                <c:pt idx="13">
                  <c:v>3.5</c:v>
                </c:pt>
                <c:pt idx="14">
                  <c:v>0.12</c:v>
                </c:pt>
                <c:pt idx="15">
                  <c:v>0.04</c:v>
                </c:pt>
                <c:pt idx="16">
                  <c:v>0.23</c:v>
                </c:pt>
                <c:pt idx="17">
                  <c:v>7.0000000000000007E-2</c:v>
                </c:pt>
                <c:pt idx="18">
                  <c:v>0.03</c:v>
                </c:pt>
                <c:pt idx="19">
                  <c:v>0.88</c:v>
                </c:pt>
                <c:pt idx="20">
                  <c:v>0</c:v>
                </c:pt>
                <c:pt idx="21">
                  <c:v>3.59</c:v>
                </c:pt>
                <c:pt idx="22">
                  <c:v>0.08</c:v>
                </c:pt>
                <c:pt idx="23">
                  <c:v>0.04</c:v>
                </c:pt>
                <c:pt idx="24">
                  <c:v>3.93</c:v>
                </c:pt>
                <c:pt idx="25">
                  <c:v>3.42</c:v>
                </c:pt>
                <c:pt idx="26">
                  <c:v>3.8</c:v>
                </c:pt>
                <c:pt idx="27">
                  <c:v>0.21</c:v>
                </c:pt>
                <c:pt idx="28">
                  <c:v>0.1</c:v>
                </c:pt>
                <c:pt idx="29">
                  <c:v>3.69</c:v>
                </c:pt>
                <c:pt idx="30">
                  <c:v>3.48</c:v>
                </c:pt>
                <c:pt idx="31">
                  <c:v>2.75</c:v>
                </c:pt>
                <c:pt idx="32">
                  <c:v>6.63</c:v>
                </c:pt>
                <c:pt idx="33">
                  <c:v>0.18</c:v>
                </c:pt>
                <c:pt idx="34">
                  <c:v>0.04</c:v>
                </c:pt>
                <c:pt idx="35">
                  <c:v>3.14</c:v>
                </c:pt>
                <c:pt idx="36">
                  <c:v>3.64</c:v>
                </c:pt>
                <c:pt idx="37">
                  <c:v>2.78</c:v>
                </c:pt>
                <c:pt idx="38">
                  <c:v>0.12</c:v>
                </c:pt>
                <c:pt idx="39">
                  <c:v>7.0000000000000007E-2</c:v>
                </c:pt>
                <c:pt idx="40">
                  <c:v>9.56</c:v>
                </c:pt>
                <c:pt idx="41">
                  <c:v>0.08</c:v>
                </c:pt>
                <c:pt idx="42">
                  <c:v>0.09</c:v>
                </c:pt>
                <c:pt idx="43">
                  <c:v>0.15</c:v>
                </c:pt>
                <c:pt idx="44">
                  <c:v>0.18</c:v>
                </c:pt>
                <c:pt idx="45">
                  <c:v>0.05</c:v>
                </c:pt>
                <c:pt idx="46">
                  <c:v>2.96</c:v>
                </c:pt>
                <c:pt idx="47">
                  <c:v>0.04</c:v>
                </c:pt>
                <c:pt idx="48">
                  <c:v>0.08</c:v>
                </c:pt>
                <c:pt idx="49">
                  <c:v>0.14000000000000001</c:v>
                </c:pt>
                <c:pt idx="50">
                  <c:v>0</c:v>
                </c:pt>
                <c:pt idx="51">
                  <c:v>0.06</c:v>
                </c:pt>
              </c:numCache>
            </c:numRef>
          </c:xVal>
          <c:yVal>
            <c:numRef>
              <c:f>'Table S2a.Garnet Comparison'!$W$4:$W$55</c:f>
              <c:numCache>
                <c:formatCode>0.00</c:formatCode>
                <c:ptCount val="52"/>
                <c:pt idx="0">
                  <c:v>0.19</c:v>
                </c:pt>
                <c:pt idx="1">
                  <c:v>2.2799999999999998</c:v>
                </c:pt>
                <c:pt idx="2">
                  <c:v>4.51</c:v>
                </c:pt>
                <c:pt idx="3">
                  <c:v>4.79</c:v>
                </c:pt>
                <c:pt idx="4">
                  <c:v>4.2</c:v>
                </c:pt>
                <c:pt idx="5">
                  <c:v>0.06</c:v>
                </c:pt>
                <c:pt idx="6">
                  <c:v>0.05</c:v>
                </c:pt>
                <c:pt idx="7">
                  <c:v>0</c:v>
                </c:pt>
                <c:pt idx="8">
                  <c:v>0</c:v>
                </c:pt>
                <c:pt idx="9">
                  <c:v>2.89</c:v>
                </c:pt>
                <c:pt idx="10">
                  <c:v>0.06</c:v>
                </c:pt>
                <c:pt idx="11">
                  <c:v>0.06</c:v>
                </c:pt>
                <c:pt idx="12">
                  <c:v>0.67</c:v>
                </c:pt>
                <c:pt idx="13">
                  <c:v>3.46</c:v>
                </c:pt>
                <c:pt idx="14">
                  <c:v>7.01</c:v>
                </c:pt>
                <c:pt idx="15">
                  <c:v>0.25</c:v>
                </c:pt>
                <c:pt idx="16">
                  <c:v>0.02</c:v>
                </c:pt>
                <c:pt idx="17">
                  <c:v>0.05</c:v>
                </c:pt>
                <c:pt idx="18">
                  <c:v>1.39</c:v>
                </c:pt>
                <c:pt idx="19">
                  <c:v>0.88</c:v>
                </c:pt>
                <c:pt idx="20">
                  <c:v>3.45</c:v>
                </c:pt>
                <c:pt idx="21">
                  <c:v>7.11</c:v>
                </c:pt>
                <c:pt idx="22">
                  <c:v>0.06</c:v>
                </c:pt>
                <c:pt idx="23">
                  <c:v>0.05</c:v>
                </c:pt>
                <c:pt idx="24">
                  <c:v>3.73</c:v>
                </c:pt>
                <c:pt idx="25">
                  <c:v>3.42</c:v>
                </c:pt>
                <c:pt idx="26">
                  <c:v>3.66</c:v>
                </c:pt>
                <c:pt idx="27">
                  <c:v>0.12</c:v>
                </c:pt>
                <c:pt idx="28">
                  <c:v>0.05</c:v>
                </c:pt>
                <c:pt idx="29">
                  <c:v>4.04</c:v>
                </c:pt>
                <c:pt idx="30">
                  <c:v>3.45</c:v>
                </c:pt>
                <c:pt idx="31">
                  <c:v>2.58</c:v>
                </c:pt>
                <c:pt idx="32">
                  <c:v>6.56</c:v>
                </c:pt>
                <c:pt idx="33">
                  <c:v>0.15</c:v>
                </c:pt>
                <c:pt idx="34">
                  <c:v>0</c:v>
                </c:pt>
                <c:pt idx="35">
                  <c:v>3.11</c:v>
                </c:pt>
                <c:pt idx="36">
                  <c:v>3.39</c:v>
                </c:pt>
                <c:pt idx="37">
                  <c:v>2.74</c:v>
                </c:pt>
                <c:pt idx="38">
                  <c:v>0.09</c:v>
                </c:pt>
                <c:pt idx="39">
                  <c:v>0.05</c:v>
                </c:pt>
                <c:pt idx="40">
                  <c:v>9.2100000000000009</c:v>
                </c:pt>
                <c:pt idx="41">
                  <c:v>7.0000000000000007E-2</c:v>
                </c:pt>
                <c:pt idx="42">
                  <c:v>0.01</c:v>
                </c:pt>
                <c:pt idx="43">
                  <c:v>0.17</c:v>
                </c:pt>
                <c:pt idx="44">
                  <c:v>0.11</c:v>
                </c:pt>
                <c:pt idx="45">
                  <c:v>0.03</c:v>
                </c:pt>
                <c:pt idx="46">
                  <c:v>3.1</c:v>
                </c:pt>
                <c:pt idx="47">
                  <c:v>0.06</c:v>
                </c:pt>
                <c:pt idx="48">
                  <c:v>7.0000000000000007E-2</c:v>
                </c:pt>
                <c:pt idx="49">
                  <c:v>0.12</c:v>
                </c:pt>
                <c:pt idx="50">
                  <c:v>0.03</c:v>
                </c:pt>
                <c:pt idx="51">
                  <c:v>0.09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2B-4A4F-B356-486F7B5BD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450736"/>
        <c:axId val="458451296"/>
      </c:scatterChart>
      <c:valAx>
        <c:axId val="458450736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Cr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O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3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 (wt. %, DeBeers)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451296"/>
        <c:crosses val="autoZero"/>
        <c:crossBetween val="midCat"/>
      </c:valAx>
      <c:valAx>
        <c:axId val="458451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Cr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O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3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 (wt. %, UofA)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450736"/>
        <c:crosses val="autoZero"/>
        <c:crossBetween val="midCat"/>
        <c:majorUnit val="2"/>
      </c:valAx>
      <c:spPr>
        <a:noFill/>
        <a:ln w="190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'Table S2b. CPX Comparison'!$H$4:$H$338</c:f>
              <c:numCache>
                <c:formatCode>0.00</c:formatCode>
                <c:ptCount val="335"/>
                <c:pt idx="0">
                  <c:v>20.350000000000001</c:v>
                </c:pt>
                <c:pt idx="1">
                  <c:v>20.52</c:v>
                </c:pt>
                <c:pt idx="2">
                  <c:v>20.350000000000001</c:v>
                </c:pt>
                <c:pt idx="3">
                  <c:v>20.37</c:v>
                </c:pt>
                <c:pt idx="4">
                  <c:v>20.39</c:v>
                </c:pt>
                <c:pt idx="5">
                  <c:v>20.329999999999998</c:v>
                </c:pt>
                <c:pt idx="6">
                  <c:v>20.34</c:v>
                </c:pt>
                <c:pt idx="7">
                  <c:v>20.37</c:v>
                </c:pt>
                <c:pt idx="8">
                  <c:v>20.25</c:v>
                </c:pt>
                <c:pt idx="9">
                  <c:v>20.59</c:v>
                </c:pt>
                <c:pt idx="10">
                  <c:v>20.54</c:v>
                </c:pt>
                <c:pt idx="11">
                  <c:v>20.41</c:v>
                </c:pt>
                <c:pt idx="12">
                  <c:v>20.37</c:v>
                </c:pt>
                <c:pt idx="13">
                  <c:v>20.38</c:v>
                </c:pt>
                <c:pt idx="14">
                  <c:v>20.29</c:v>
                </c:pt>
                <c:pt idx="15">
                  <c:v>20.57</c:v>
                </c:pt>
                <c:pt idx="16">
                  <c:v>20.440000000000001</c:v>
                </c:pt>
                <c:pt idx="17">
                  <c:v>20.41</c:v>
                </c:pt>
                <c:pt idx="18">
                  <c:v>20.420000000000002</c:v>
                </c:pt>
                <c:pt idx="19">
                  <c:v>20.32</c:v>
                </c:pt>
                <c:pt idx="20">
                  <c:v>20.399999999999999</c:v>
                </c:pt>
                <c:pt idx="21">
                  <c:v>20.47</c:v>
                </c:pt>
                <c:pt idx="22">
                  <c:v>20.47</c:v>
                </c:pt>
                <c:pt idx="23">
                  <c:v>20.39</c:v>
                </c:pt>
                <c:pt idx="24">
                  <c:v>20.27</c:v>
                </c:pt>
                <c:pt idx="25">
                  <c:v>19.32</c:v>
                </c:pt>
                <c:pt idx="26">
                  <c:v>20.38</c:v>
                </c:pt>
                <c:pt idx="27">
                  <c:v>20.21</c:v>
                </c:pt>
                <c:pt idx="28">
                  <c:v>20.62</c:v>
                </c:pt>
                <c:pt idx="29">
                  <c:v>20.54</c:v>
                </c:pt>
                <c:pt idx="30">
                  <c:v>20.3</c:v>
                </c:pt>
                <c:pt idx="31">
                  <c:v>20.52</c:v>
                </c:pt>
                <c:pt idx="32">
                  <c:v>20.21</c:v>
                </c:pt>
                <c:pt idx="33">
                  <c:v>20.170000000000002</c:v>
                </c:pt>
                <c:pt idx="34">
                  <c:v>20.52</c:v>
                </c:pt>
                <c:pt idx="35">
                  <c:v>20.350000000000001</c:v>
                </c:pt>
                <c:pt idx="36">
                  <c:v>20.27</c:v>
                </c:pt>
                <c:pt idx="37">
                  <c:v>20.37</c:v>
                </c:pt>
                <c:pt idx="38">
                  <c:v>20.29</c:v>
                </c:pt>
                <c:pt idx="39">
                  <c:v>20.07</c:v>
                </c:pt>
                <c:pt idx="40">
                  <c:v>20.25</c:v>
                </c:pt>
                <c:pt idx="41">
                  <c:v>20.25</c:v>
                </c:pt>
                <c:pt idx="42">
                  <c:v>20.48</c:v>
                </c:pt>
                <c:pt idx="43">
                  <c:v>20.32</c:v>
                </c:pt>
                <c:pt idx="44">
                  <c:v>20.37</c:v>
                </c:pt>
                <c:pt idx="45">
                  <c:v>20.29</c:v>
                </c:pt>
                <c:pt idx="46">
                  <c:v>20.25</c:v>
                </c:pt>
                <c:pt idx="47">
                  <c:v>20.47</c:v>
                </c:pt>
                <c:pt idx="48">
                  <c:v>20.28</c:v>
                </c:pt>
                <c:pt idx="49">
                  <c:v>20.37</c:v>
                </c:pt>
                <c:pt idx="50">
                  <c:v>20.5</c:v>
                </c:pt>
                <c:pt idx="51">
                  <c:v>20.239999999999998</c:v>
                </c:pt>
                <c:pt idx="52">
                  <c:v>20.47</c:v>
                </c:pt>
                <c:pt idx="53">
                  <c:v>20.22</c:v>
                </c:pt>
                <c:pt idx="54">
                  <c:v>19.38</c:v>
                </c:pt>
                <c:pt idx="55">
                  <c:v>20.37</c:v>
                </c:pt>
                <c:pt idx="56">
                  <c:v>20.27</c:v>
                </c:pt>
                <c:pt idx="57">
                  <c:v>20.190000000000001</c:v>
                </c:pt>
                <c:pt idx="58">
                  <c:v>20.28</c:v>
                </c:pt>
                <c:pt idx="59">
                  <c:v>20.22</c:v>
                </c:pt>
                <c:pt idx="60">
                  <c:v>20.13</c:v>
                </c:pt>
                <c:pt idx="61">
                  <c:v>20.29</c:v>
                </c:pt>
                <c:pt idx="62">
                  <c:v>20.25</c:v>
                </c:pt>
                <c:pt idx="63">
                  <c:v>20.440000000000001</c:v>
                </c:pt>
                <c:pt idx="64">
                  <c:v>20.38</c:v>
                </c:pt>
                <c:pt idx="65">
                  <c:v>20.350000000000001</c:v>
                </c:pt>
                <c:pt idx="66">
                  <c:v>20.28</c:v>
                </c:pt>
                <c:pt idx="67">
                  <c:v>20.38</c:v>
                </c:pt>
                <c:pt idx="68">
                  <c:v>20.43</c:v>
                </c:pt>
                <c:pt idx="69">
                  <c:v>20.29</c:v>
                </c:pt>
                <c:pt idx="70">
                  <c:v>20.350000000000001</c:v>
                </c:pt>
                <c:pt idx="71">
                  <c:v>20.329999999999998</c:v>
                </c:pt>
                <c:pt idx="72">
                  <c:v>20.170000000000002</c:v>
                </c:pt>
                <c:pt idx="73">
                  <c:v>20.34</c:v>
                </c:pt>
                <c:pt idx="74">
                  <c:v>20.02</c:v>
                </c:pt>
                <c:pt idx="75">
                  <c:v>20.29</c:v>
                </c:pt>
                <c:pt idx="76">
                  <c:v>20.39</c:v>
                </c:pt>
                <c:pt idx="77">
                  <c:v>20.49</c:v>
                </c:pt>
                <c:pt idx="78">
                  <c:v>20.49</c:v>
                </c:pt>
                <c:pt idx="79">
                  <c:v>20.2</c:v>
                </c:pt>
                <c:pt idx="80">
                  <c:v>20.05</c:v>
                </c:pt>
                <c:pt idx="81">
                  <c:v>20.04</c:v>
                </c:pt>
                <c:pt idx="82">
                  <c:v>17.61</c:v>
                </c:pt>
                <c:pt idx="83">
                  <c:v>20.13</c:v>
                </c:pt>
                <c:pt idx="84">
                  <c:v>18.61</c:v>
                </c:pt>
                <c:pt idx="85">
                  <c:v>19.579999999999998</c:v>
                </c:pt>
                <c:pt idx="86">
                  <c:v>18.82</c:v>
                </c:pt>
                <c:pt idx="87">
                  <c:v>20.22</c:v>
                </c:pt>
                <c:pt idx="88">
                  <c:v>20.239999999999998</c:v>
                </c:pt>
                <c:pt idx="89">
                  <c:v>18.7</c:v>
                </c:pt>
                <c:pt idx="90">
                  <c:v>20.28</c:v>
                </c:pt>
                <c:pt idx="91">
                  <c:v>18.989999999999998</c:v>
                </c:pt>
                <c:pt idx="92">
                  <c:v>19.87</c:v>
                </c:pt>
                <c:pt idx="93">
                  <c:v>20.5</c:v>
                </c:pt>
                <c:pt idx="94">
                  <c:v>18.7</c:v>
                </c:pt>
                <c:pt idx="95">
                  <c:v>20.39</c:v>
                </c:pt>
                <c:pt idx="96">
                  <c:v>18.95</c:v>
                </c:pt>
                <c:pt idx="97">
                  <c:v>20.68</c:v>
                </c:pt>
                <c:pt idx="98">
                  <c:v>20.170000000000002</c:v>
                </c:pt>
                <c:pt idx="99">
                  <c:v>23.39</c:v>
                </c:pt>
                <c:pt idx="100">
                  <c:v>19.989999999999998</c:v>
                </c:pt>
                <c:pt idx="101">
                  <c:v>18.72</c:v>
                </c:pt>
                <c:pt idx="102">
                  <c:v>19.03</c:v>
                </c:pt>
                <c:pt idx="103">
                  <c:v>18.989999999999998</c:v>
                </c:pt>
                <c:pt idx="104">
                  <c:v>20.420000000000002</c:v>
                </c:pt>
                <c:pt idx="105">
                  <c:v>20.29</c:v>
                </c:pt>
                <c:pt idx="106">
                  <c:v>19.87</c:v>
                </c:pt>
                <c:pt idx="107">
                  <c:v>19.84</c:v>
                </c:pt>
                <c:pt idx="108">
                  <c:v>20.14</c:v>
                </c:pt>
                <c:pt idx="109">
                  <c:v>20.010000000000002</c:v>
                </c:pt>
                <c:pt idx="110">
                  <c:v>19.25</c:v>
                </c:pt>
                <c:pt idx="111">
                  <c:v>18.920000000000002</c:v>
                </c:pt>
                <c:pt idx="112">
                  <c:v>20.71</c:v>
                </c:pt>
                <c:pt idx="113">
                  <c:v>19.3</c:v>
                </c:pt>
                <c:pt idx="114">
                  <c:v>20.34</c:v>
                </c:pt>
                <c:pt idx="115">
                  <c:v>17.600000000000001</c:v>
                </c:pt>
                <c:pt idx="116">
                  <c:v>20.010000000000002</c:v>
                </c:pt>
                <c:pt idx="117">
                  <c:v>20.79</c:v>
                </c:pt>
                <c:pt idx="118">
                  <c:v>20.239999999999998</c:v>
                </c:pt>
                <c:pt idx="119">
                  <c:v>20.63</c:v>
                </c:pt>
                <c:pt idx="120">
                  <c:v>20.32</c:v>
                </c:pt>
                <c:pt idx="121">
                  <c:v>20.34</c:v>
                </c:pt>
                <c:pt idx="122">
                  <c:v>20.149999999999999</c:v>
                </c:pt>
                <c:pt idx="123">
                  <c:v>20.54</c:v>
                </c:pt>
                <c:pt idx="124">
                  <c:v>19.95</c:v>
                </c:pt>
                <c:pt idx="125">
                  <c:v>20.9</c:v>
                </c:pt>
                <c:pt idx="126">
                  <c:v>21.35</c:v>
                </c:pt>
                <c:pt idx="127">
                  <c:v>21.19</c:v>
                </c:pt>
                <c:pt idx="128">
                  <c:v>20.51</c:v>
                </c:pt>
                <c:pt idx="129">
                  <c:v>20.14</c:v>
                </c:pt>
                <c:pt idx="130">
                  <c:v>19.100000000000001</c:v>
                </c:pt>
                <c:pt idx="131">
                  <c:v>19.96</c:v>
                </c:pt>
                <c:pt idx="132">
                  <c:v>18.66</c:v>
                </c:pt>
                <c:pt idx="133">
                  <c:v>15.16</c:v>
                </c:pt>
                <c:pt idx="134">
                  <c:v>14.99</c:v>
                </c:pt>
                <c:pt idx="135">
                  <c:v>20.89</c:v>
                </c:pt>
                <c:pt idx="136">
                  <c:v>21.81</c:v>
                </c:pt>
                <c:pt idx="137">
                  <c:v>20.51</c:v>
                </c:pt>
                <c:pt idx="138">
                  <c:v>21.58</c:v>
                </c:pt>
                <c:pt idx="139">
                  <c:v>20.47</c:v>
                </c:pt>
                <c:pt idx="140">
                  <c:v>19.48</c:v>
                </c:pt>
                <c:pt idx="141">
                  <c:v>20.350000000000001</c:v>
                </c:pt>
                <c:pt idx="142">
                  <c:v>20.62</c:v>
                </c:pt>
                <c:pt idx="143">
                  <c:v>21.84</c:v>
                </c:pt>
                <c:pt idx="144">
                  <c:v>21.63</c:v>
                </c:pt>
                <c:pt idx="145">
                  <c:v>21.5</c:v>
                </c:pt>
                <c:pt idx="146">
                  <c:v>18.98</c:v>
                </c:pt>
                <c:pt idx="147">
                  <c:v>20.27</c:v>
                </c:pt>
                <c:pt idx="148">
                  <c:v>20.48</c:v>
                </c:pt>
                <c:pt idx="149">
                  <c:v>20.440000000000001</c:v>
                </c:pt>
                <c:pt idx="150">
                  <c:v>20.27</c:v>
                </c:pt>
                <c:pt idx="151">
                  <c:v>20.37</c:v>
                </c:pt>
                <c:pt idx="152">
                  <c:v>20.5</c:v>
                </c:pt>
                <c:pt idx="153">
                  <c:v>20.41</c:v>
                </c:pt>
                <c:pt idx="154">
                  <c:v>20.43</c:v>
                </c:pt>
                <c:pt idx="155">
                  <c:v>20.36</c:v>
                </c:pt>
                <c:pt idx="156">
                  <c:v>20.52</c:v>
                </c:pt>
                <c:pt idx="157">
                  <c:v>20.329999999999998</c:v>
                </c:pt>
                <c:pt idx="158">
                  <c:v>20.51</c:v>
                </c:pt>
                <c:pt idx="159">
                  <c:v>20.39</c:v>
                </c:pt>
                <c:pt idx="160">
                  <c:v>20.48</c:v>
                </c:pt>
                <c:pt idx="161">
                  <c:v>20.51</c:v>
                </c:pt>
                <c:pt idx="162">
                  <c:v>20.170000000000002</c:v>
                </c:pt>
                <c:pt idx="163">
                  <c:v>20.61</c:v>
                </c:pt>
                <c:pt idx="164">
                  <c:v>20.29</c:v>
                </c:pt>
                <c:pt idx="165">
                  <c:v>20.22</c:v>
                </c:pt>
                <c:pt idx="166">
                  <c:v>20.49</c:v>
                </c:pt>
                <c:pt idx="167">
                  <c:v>20.399999999999999</c:v>
                </c:pt>
                <c:pt idx="168">
                  <c:v>20.65</c:v>
                </c:pt>
                <c:pt idx="169">
                  <c:v>20.350000000000001</c:v>
                </c:pt>
                <c:pt idx="170">
                  <c:v>20.39</c:v>
                </c:pt>
                <c:pt idx="171">
                  <c:v>20.149999999999999</c:v>
                </c:pt>
                <c:pt idx="172">
                  <c:v>20.38</c:v>
                </c:pt>
                <c:pt idx="173">
                  <c:v>20.45</c:v>
                </c:pt>
                <c:pt idx="174">
                  <c:v>20.53</c:v>
                </c:pt>
                <c:pt idx="175">
                  <c:v>20.69</c:v>
                </c:pt>
                <c:pt idx="176">
                  <c:v>20.36</c:v>
                </c:pt>
                <c:pt idx="177">
                  <c:v>20.53</c:v>
                </c:pt>
                <c:pt idx="178">
                  <c:v>21.89</c:v>
                </c:pt>
                <c:pt idx="179">
                  <c:v>20.45</c:v>
                </c:pt>
                <c:pt idx="180">
                  <c:v>20.6</c:v>
                </c:pt>
                <c:pt idx="181">
                  <c:v>20.47</c:v>
                </c:pt>
                <c:pt idx="182">
                  <c:v>20.22</c:v>
                </c:pt>
                <c:pt idx="183">
                  <c:v>20.22</c:v>
                </c:pt>
                <c:pt idx="184">
                  <c:v>20.49</c:v>
                </c:pt>
                <c:pt idx="185">
                  <c:v>20.23</c:v>
                </c:pt>
                <c:pt idx="186">
                  <c:v>20.38</c:v>
                </c:pt>
                <c:pt idx="187">
                  <c:v>20.47</c:v>
                </c:pt>
                <c:pt idx="188">
                  <c:v>20.22</c:v>
                </c:pt>
                <c:pt idx="189">
                  <c:v>20.34</c:v>
                </c:pt>
                <c:pt idx="190">
                  <c:v>20.48</c:v>
                </c:pt>
                <c:pt idx="191">
                  <c:v>20.420000000000002</c:v>
                </c:pt>
                <c:pt idx="192">
                  <c:v>20.27</c:v>
                </c:pt>
                <c:pt idx="193">
                  <c:v>20.47</c:v>
                </c:pt>
                <c:pt idx="194">
                  <c:v>20.170000000000002</c:v>
                </c:pt>
                <c:pt idx="195">
                  <c:v>20.440000000000001</c:v>
                </c:pt>
                <c:pt idx="196">
                  <c:v>20.28</c:v>
                </c:pt>
                <c:pt idx="197">
                  <c:v>20.420000000000002</c:v>
                </c:pt>
                <c:pt idx="198">
                  <c:v>20.45</c:v>
                </c:pt>
                <c:pt idx="199">
                  <c:v>20.57</c:v>
                </c:pt>
                <c:pt idx="200">
                  <c:v>20.6</c:v>
                </c:pt>
                <c:pt idx="201">
                  <c:v>20.92</c:v>
                </c:pt>
                <c:pt idx="202">
                  <c:v>20.52</c:v>
                </c:pt>
                <c:pt idx="203">
                  <c:v>20.46</c:v>
                </c:pt>
                <c:pt idx="204">
                  <c:v>21.79</c:v>
                </c:pt>
                <c:pt idx="205">
                  <c:v>20.56</c:v>
                </c:pt>
                <c:pt idx="206">
                  <c:v>20.69</c:v>
                </c:pt>
                <c:pt idx="207">
                  <c:v>21.8</c:v>
                </c:pt>
                <c:pt idx="208">
                  <c:v>21.87</c:v>
                </c:pt>
                <c:pt idx="209">
                  <c:v>19.2</c:v>
                </c:pt>
                <c:pt idx="210">
                  <c:v>21.43</c:v>
                </c:pt>
                <c:pt idx="211">
                  <c:v>20.77</c:v>
                </c:pt>
                <c:pt idx="212">
                  <c:v>21.02</c:v>
                </c:pt>
                <c:pt idx="213">
                  <c:v>19.649999999999999</c:v>
                </c:pt>
                <c:pt idx="214">
                  <c:v>21.37</c:v>
                </c:pt>
                <c:pt idx="215">
                  <c:v>20.74</c:v>
                </c:pt>
                <c:pt idx="216">
                  <c:v>19.690000000000001</c:v>
                </c:pt>
                <c:pt idx="217">
                  <c:v>20.83</c:v>
                </c:pt>
                <c:pt idx="218">
                  <c:v>20.57</c:v>
                </c:pt>
                <c:pt idx="219">
                  <c:v>20.36</c:v>
                </c:pt>
                <c:pt idx="220">
                  <c:v>21.08</c:v>
                </c:pt>
                <c:pt idx="221">
                  <c:v>20.89</c:v>
                </c:pt>
                <c:pt idx="222">
                  <c:v>20.6</c:v>
                </c:pt>
                <c:pt idx="223">
                  <c:v>20.21</c:v>
                </c:pt>
                <c:pt idx="224">
                  <c:v>21.72</c:v>
                </c:pt>
                <c:pt idx="225">
                  <c:v>19.11</c:v>
                </c:pt>
                <c:pt idx="226">
                  <c:v>20.84</c:v>
                </c:pt>
                <c:pt idx="227">
                  <c:v>19.66</c:v>
                </c:pt>
                <c:pt idx="228">
                  <c:v>21.66</c:v>
                </c:pt>
                <c:pt idx="229">
                  <c:v>21.89</c:v>
                </c:pt>
                <c:pt idx="230">
                  <c:v>18.98</c:v>
                </c:pt>
                <c:pt idx="231">
                  <c:v>20.78</c:v>
                </c:pt>
                <c:pt idx="232">
                  <c:v>20.28</c:v>
                </c:pt>
                <c:pt idx="233">
                  <c:v>20.46</c:v>
                </c:pt>
                <c:pt idx="234">
                  <c:v>20.57</c:v>
                </c:pt>
                <c:pt idx="235">
                  <c:v>19.8</c:v>
                </c:pt>
                <c:pt idx="236">
                  <c:v>21.69</c:v>
                </c:pt>
                <c:pt idx="237">
                  <c:v>22.34</c:v>
                </c:pt>
                <c:pt idx="238">
                  <c:v>20.98</c:v>
                </c:pt>
                <c:pt idx="239">
                  <c:v>22.6</c:v>
                </c:pt>
                <c:pt idx="240">
                  <c:v>20.75</c:v>
                </c:pt>
                <c:pt idx="241">
                  <c:v>20.8</c:v>
                </c:pt>
                <c:pt idx="242">
                  <c:v>21.24</c:v>
                </c:pt>
                <c:pt idx="243">
                  <c:v>20.53</c:v>
                </c:pt>
                <c:pt idx="244">
                  <c:v>21.32</c:v>
                </c:pt>
                <c:pt idx="245">
                  <c:v>19.55</c:v>
                </c:pt>
                <c:pt idx="246">
                  <c:v>22.07</c:v>
                </c:pt>
                <c:pt idx="247">
                  <c:v>20.36</c:v>
                </c:pt>
                <c:pt idx="248">
                  <c:v>18.440000000000001</c:v>
                </c:pt>
                <c:pt idx="249">
                  <c:v>19.23</c:v>
                </c:pt>
                <c:pt idx="250">
                  <c:v>18.760000000000002</c:v>
                </c:pt>
                <c:pt idx="251">
                  <c:v>18.739999999999998</c:v>
                </c:pt>
                <c:pt idx="252">
                  <c:v>17.989999999999998</c:v>
                </c:pt>
                <c:pt idx="253">
                  <c:v>19.690000000000001</c:v>
                </c:pt>
                <c:pt idx="254">
                  <c:v>17.420000000000002</c:v>
                </c:pt>
                <c:pt idx="255">
                  <c:v>20.97</c:v>
                </c:pt>
                <c:pt idx="256">
                  <c:v>21.45</c:v>
                </c:pt>
                <c:pt idx="257">
                  <c:v>21.45</c:v>
                </c:pt>
                <c:pt idx="258">
                  <c:v>19.86</c:v>
                </c:pt>
                <c:pt idx="259">
                  <c:v>18.8</c:v>
                </c:pt>
                <c:pt idx="260">
                  <c:v>20.350000000000001</c:v>
                </c:pt>
                <c:pt idx="261">
                  <c:v>19.079999999999998</c:v>
                </c:pt>
                <c:pt idx="262">
                  <c:v>18.399999999999999</c:v>
                </c:pt>
                <c:pt idx="263">
                  <c:v>22.35</c:v>
                </c:pt>
                <c:pt idx="264">
                  <c:v>19.260000000000002</c:v>
                </c:pt>
                <c:pt idx="265">
                  <c:v>22.52</c:v>
                </c:pt>
                <c:pt idx="266">
                  <c:v>21</c:v>
                </c:pt>
                <c:pt idx="267">
                  <c:v>20.74</c:v>
                </c:pt>
                <c:pt idx="268">
                  <c:v>20.32</c:v>
                </c:pt>
                <c:pt idx="269">
                  <c:v>17.899999999999999</c:v>
                </c:pt>
                <c:pt idx="270">
                  <c:v>18.25</c:v>
                </c:pt>
                <c:pt idx="271">
                  <c:v>20.73</c:v>
                </c:pt>
                <c:pt idx="272">
                  <c:v>20.62</c:v>
                </c:pt>
                <c:pt idx="273">
                  <c:v>22.09</c:v>
                </c:pt>
                <c:pt idx="274">
                  <c:v>21.62</c:v>
                </c:pt>
                <c:pt idx="275">
                  <c:v>21.02</c:v>
                </c:pt>
                <c:pt idx="276">
                  <c:v>20.82</c:v>
                </c:pt>
                <c:pt idx="277">
                  <c:v>20.91</c:v>
                </c:pt>
                <c:pt idx="278">
                  <c:v>22.11</c:v>
                </c:pt>
                <c:pt idx="279">
                  <c:v>21.66</c:v>
                </c:pt>
                <c:pt idx="280">
                  <c:v>21.08</c:v>
                </c:pt>
                <c:pt idx="281">
                  <c:v>19.850000000000001</c:v>
                </c:pt>
                <c:pt idx="282">
                  <c:v>21.81</c:v>
                </c:pt>
                <c:pt idx="283">
                  <c:v>18.739999999999998</c:v>
                </c:pt>
                <c:pt idx="284">
                  <c:v>18.5</c:v>
                </c:pt>
                <c:pt idx="285">
                  <c:v>17.18</c:v>
                </c:pt>
                <c:pt idx="286">
                  <c:v>20.47</c:v>
                </c:pt>
                <c:pt idx="287">
                  <c:v>18.41</c:v>
                </c:pt>
                <c:pt idx="288">
                  <c:v>18.600000000000001</c:v>
                </c:pt>
                <c:pt idx="289">
                  <c:v>20.3</c:v>
                </c:pt>
                <c:pt idx="290">
                  <c:v>18.850000000000001</c:v>
                </c:pt>
                <c:pt idx="291">
                  <c:v>19.36</c:v>
                </c:pt>
                <c:pt idx="292">
                  <c:v>18.239999999999998</c:v>
                </c:pt>
                <c:pt idx="293">
                  <c:v>17.88</c:v>
                </c:pt>
                <c:pt idx="294">
                  <c:v>22.71</c:v>
                </c:pt>
                <c:pt idx="295">
                  <c:v>18.38</c:v>
                </c:pt>
                <c:pt idx="296">
                  <c:v>18.059999999999999</c:v>
                </c:pt>
                <c:pt idx="297">
                  <c:v>18.63</c:v>
                </c:pt>
                <c:pt idx="298">
                  <c:v>19.18</c:v>
                </c:pt>
                <c:pt idx="299">
                  <c:v>23.23</c:v>
                </c:pt>
                <c:pt idx="300">
                  <c:v>18.72</c:v>
                </c:pt>
                <c:pt idx="301">
                  <c:v>19.170000000000002</c:v>
                </c:pt>
                <c:pt idx="302">
                  <c:v>19.78</c:v>
                </c:pt>
                <c:pt idx="303">
                  <c:v>20.83</c:v>
                </c:pt>
                <c:pt idx="304">
                  <c:v>20.239999999999998</c:v>
                </c:pt>
                <c:pt idx="305">
                  <c:v>18.79</c:v>
                </c:pt>
                <c:pt idx="306">
                  <c:v>18.899999999999999</c:v>
                </c:pt>
                <c:pt idx="307">
                  <c:v>19.16</c:v>
                </c:pt>
                <c:pt idx="308">
                  <c:v>18.96</c:v>
                </c:pt>
                <c:pt idx="309">
                  <c:v>18.5</c:v>
                </c:pt>
                <c:pt idx="310">
                  <c:v>18.73</c:v>
                </c:pt>
                <c:pt idx="311">
                  <c:v>18.940000000000001</c:v>
                </c:pt>
                <c:pt idx="312">
                  <c:v>18.190000000000001</c:v>
                </c:pt>
                <c:pt idx="313">
                  <c:v>19.190000000000001</c:v>
                </c:pt>
                <c:pt idx="314">
                  <c:v>19.510000000000002</c:v>
                </c:pt>
                <c:pt idx="315">
                  <c:v>19.11</c:v>
                </c:pt>
                <c:pt idx="316">
                  <c:v>18.899999999999999</c:v>
                </c:pt>
                <c:pt idx="317">
                  <c:v>18.329999999999998</c:v>
                </c:pt>
                <c:pt idx="318">
                  <c:v>19.13</c:v>
                </c:pt>
                <c:pt idx="319">
                  <c:v>18.36</c:v>
                </c:pt>
                <c:pt idx="320">
                  <c:v>19.13</c:v>
                </c:pt>
                <c:pt idx="321">
                  <c:v>18.670000000000002</c:v>
                </c:pt>
                <c:pt idx="322">
                  <c:v>18.649999999999999</c:v>
                </c:pt>
                <c:pt idx="323">
                  <c:v>18.5</c:v>
                </c:pt>
                <c:pt idx="324">
                  <c:v>19.739999999999998</c:v>
                </c:pt>
                <c:pt idx="325">
                  <c:v>20.059999999999999</c:v>
                </c:pt>
                <c:pt idx="326">
                  <c:v>18.55</c:v>
                </c:pt>
                <c:pt idx="327">
                  <c:v>19.04</c:v>
                </c:pt>
                <c:pt idx="328">
                  <c:v>18.989999999999998</c:v>
                </c:pt>
                <c:pt idx="329">
                  <c:v>18.79</c:v>
                </c:pt>
                <c:pt idx="330">
                  <c:v>18.86</c:v>
                </c:pt>
                <c:pt idx="331">
                  <c:v>18.43</c:v>
                </c:pt>
                <c:pt idx="332">
                  <c:v>18.95</c:v>
                </c:pt>
                <c:pt idx="333">
                  <c:v>19.170000000000002</c:v>
                </c:pt>
                <c:pt idx="334">
                  <c:v>18.47</c:v>
                </c:pt>
              </c:numCache>
            </c:numRef>
          </c:xVal>
          <c:yVal>
            <c:numRef>
              <c:f>'Table S2b. CPX Comparison'!$U$4:$U$338</c:f>
              <c:numCache>
                <c:formatCode>0.00</c:formatCode>
                <c:ptCount val="335"/>
                <c:pt idx="0">
                  <c:v>20.48</c:v>
                </c:pt>
                <c:pt idx="1">
                  <c:v>20.43</c:v>
                </c:pt>
                <c:pt idx="2">
                  <c:v>20.37</c:v>
                </c:pt>
                <c:pt idx="3">
                  <c:v>20.43</c:v>
                </c:pt>
                <c:pt idx="4">
                  <c:v>20.43</c:v>
                </c:pt>
                <c:pt idx="5">
                  <c:v>20.43</c:v>
                </c:pt>
                <c:pt idx="6">
                  <c:v>20.46</c:v>
                </c:pt>
                <c:pt idx="7">
                  <c:v>20.46</c:v>
                </c:pt>
                <c:pt idx="8">
                  <c:v>20.41</c:v>
                </c:pt>
                <c:pt idx="9">
                  <c:v>20.45</c:v>
                </c:pt>
                <c:pt idx="10">
                  <c:v>20.58</c:v>
                </c:pt>
                <c:pt idx="11">
                  <c:v>20.53</c:v>
                </c:pt>
                <c:pt idx="12">
                  <c:v>20.51</c:v>
                </c:pt>
                <c:pt idx="13">
                  <c:v>20.43</c:v>
                </c:pt>
                <c:pt idx="14">
                  <c:v>20.49</c:v>
                </c:pt>
                <c:pt idx="15">
                  <c:v>20.46</c:v>
                </c:pt>
                <c:pt idx="16">
                  <c:v>20.48</c:v>
                </c:pt>
                <c:pt idx="17">
                  <c:v>20.45</c:v>
                </c:pt>
                <c:pt idx="18">
                  <c:v>20.45</c:v>
                </c:pt>
                <c:pt idx="19">
                  <c:v>20.37</c:v>
                </c:pt>
                <c:pt idx="20">
                  <c:v>20.38</c:v>
                </c:pt>
                <c:pt idx="21">
                  <c:v>20.41</c:v>
                </c:pt>
                <c:pt idx="22">
                  <c:v>20.13</c:v>
                </c:pt>
                <c:pt idx="23">
                  <c:v>20.329999999999998</c:v>
                </c:pt>
                <c:pt idx="24">
                  <c:v>20.36</c:v>
                </c:pt>
                <c:pt idx="25">
                  <c:v>19.25</c:v>
                </c:pt>
                <c:pt idx="26">
                  <c:v>20.39</c:v>
                </c:pt>
                <c:pt idx="27">
                  <c:v>20.43</c:v>
                </c:pt>
                <c:pt idx="28">
                  <c:v>20.43</c:v>
                </c:pt>
                <c:pt idx="29">
                  <c:v>20.52</c:v>
                </c:pt>
                <c:pt idx="30">
                  <c:v>20.420000000000002</c:v>
                </c:pt>
                <c:pt idx="31">
                  <c:v>20.420000000000002</c:v>
                </c:pt>
                <c:pt idx="32">
                  <c:v>20.39</c:v>
                </c:pt>
                <c:pt idx="33">
                  <c:v>20.43</c:v>
                </c:pt>
                <c:pt idx="34">
                  <c:v>20.440000000000001</c:v>
                </c:pt>
                <c:pt idx="35">
                  <c:v>20.5</c:v>
                </c:pt>
                <c:pt idx="36">
                  <c:v>20.46</c:v>
                </c:pt>
                <c:pt idx="37">
                  <c:v>20.5</c:v>
                </c:pt>
                <c:pt idx="38">
                  <c:v>20.6</c:v>
                </c:pt>
                <c:pt idx="39">
                  <c:v>20.47</c:v>
                </c:pt>
                <c:pt idx="40">
                  <c:v>20.52</c:v>
                </c:pt>
                <c:pt idx="41">
                  <c:v>20.5</c:v>
                </c:pt>
                <c:pt idx="42">
                  <c:v>20.52</c:v>
                </c:pt>
                <c:pt idx="43">
                  <c:v>20.55</c:v>
                </c:pt>
                <c:pt idx="44">
                  <c:v>20.46</c:v>
                </c:pt>
                <c:pt idx="45">
                  <c:v>20.46</c:v>
                </c:pt>
                <c:pt idx="46">
                  <c:v>20.48</c:v>
                </c:pt>
                <c:pt idx="47">
                  <c:v>20.350000000000001</c:v>
                </c:pt>
                <c:pt idx="48">
                  <c:v>20.53</c:v>
                </c:pt>
                <c:pt idx="49">
                  <c:v>20.41</c:v>
                </c:pt>
                <c:pt idx="50">
                  <c:v>20.46</c:v>
                </c:pt>
                <c:pt idx="51">
                  <c:v>20.399999999999999</c:v>
                </c:pt>
                <c:pt idx="52">
                  <c:v>20.440000000000001</c:v>
                </c:pt>
                <c:pt idx="53">
                  <c:v>20.47</c:v>
                </c:pt>
                <c:pt idx="54">
                  <c:v>19.5</c:v>
                </c:pt>
                <c:pt idx="55">
                  <c:v>20.5</c:v>
                </c:pt>
                <c:pt idx="56">
                  <c:v>20.58</c:v>
                </c:pt>
                <c:pt idx="57">
                  <c:v>20.48</c:v>
                </c:pt>
                <c:pt idx="58">
                  <c:v>20.51</c:v>
                </c:pt>
                <c:pt idx="59">
                  <c:v>20.45</c:v>
                </c:pt>
                <c:pt idx="60">
                  <c:v>20.52</c:v>
                </c:pt>
                <c:pt idx="61">
                  <c:v>20.52</c:v>
                </c:pt>
                <c:pt idx="62">
                  <c:v>20.49</c:v>
                </c:pt>
                <c:pt idx="63">
                  <c:v>20.46</c:v>
                </c:pt>
                <c:pt idx="64">
                  <c:v>20.46</c:v>
                </c:pt>
                <c:pt idx="65">
                  <c:v>20.39</c:v>
                </c:pt>
                <c:pt idx="66">
                  <c:v>20.32</c:v>
                </c:pt>
                <c:pt idx="67">
                  <c:v>20.29</c:v>
                </c:pt>
                <c:pt idx="68">
                  <c:v>20.47</c:v>
                </c:pt>
                <c:pt idx="69">
                  <c:v>20.45</c:v>
                </c:pt>
                <c:pt idx="70">
                  <c:v>20.36</c:v>
                </c:pt>
                <c:pt idx="71">
                  <c:v>20.46</c:v>
                </c:pt>
                <c:pt idx="72">
                  <c:v>20.46</c:v>
                </c:pt>
                <c:pt idx="73">
                  <c:v>20.54</c:v>
                </c:pt>
                <c:pt idx="74">
                  <c:v>20.5</c:v>
                </c:pt>
                <c:pt idx="75">
                  <c:v>20.51</c:v>
                </c:pt>
                <c:pt idx="76">
                  <c:v>20.53</c:v>
                </c:pt>
                <c:pt idx="77">
                  <c:v>20.54</c:v>
                </c:pt>
                <c:pt idx="78">
                  <c:v>20.440000000000001</c:v>
                </c:pt>
                <c:pt idx="79">
                  <c:v>20.13</c:v>
                </c:pt>
                <c:pt idx="80">
                  <c:v>20.04</c:v>
                </c:pt>
                <c:pt idx="81">
                  <c:v>20.190000000000001</c:v>
                </c:pt>
                <c:pt idx="82">
                  <c:v>17.47</c:v>
                </c:pt>
                <c:pt idx="83">
                  <c:v>20.03</c:v>
                </c:pt>
                <c:pt idx="84">
                  <c:v>18.88</c:v>
                </c:pt>
                <c:pt idx="85">
                  <c:v>19.7</c:v>
                </c:pt>
                <c:pt idx="86">
                  <c:v>18.82</c:v>
                </c:pt>
                <c:pt idx="87">
                  <c:v>20.23</c:v>
                </c:pt>
                <c:pt idx="88">
                  <c:v>20.05</c:v>
                </c:pt>
                <c:pt idx="89">
                  <c:v>18.64</c:v>
                </c:pt>
                <c:pt idx="90">
                  <c:v>20.23</c:v>
                </c:pt>
                <c:pt idx="91">
                  <c:v>18.72</c:v>
                </c:pt>
                <c:pt idx="92">
                  <c:v>19.75</c:v>
                </c:pt>
                <c:pt idx="93">
                  <c:v>20.23</c:v>
                </c:pt>
                <c:pt idx="94">
                  <c:v>18.739999999999998</c:v>
                </c:pt>
                <c:pt idx="95">
                  <c:v>20.12</c:v>
                </c:pt>
                <c:pt idx="96">
                  <c:v>19.010000000000002</c:v>
                </c:pt>
                <c:pt idx="97">
                  <c:v>20.440000000000001</c:v>
                </c:pt>
                <c:pt idx="98">
                  <c:v>20</c:v>
                </c:pt>
                <c:pt idx="99">
                  <c:v>23.18</c:v>
                </c:pt>
                <c:pt idx="100">
                  <c:v>19.86</c:v>
                </c:pt>
                <c:pt idx="101">
                  <c:v>18.399999999999999</c:v>
                </c:pt>
                <c:pt idx="102">
                  <c:v>18.79</c:v>
                </c:pt>
                <c:pt idx="103">
                  <c:v>18.87</c:v>
                </c:pt>
                <c:pt idx="104">
                  <c:v>20.48</c:v>
                </c:pt>
                <c:pt idx="105">
                  <c:v>19.98</c:v>
                </c:pt>
                <c:pt idx="106">
                  <c:v>19.98</c:v>
                </c:pt>
                <c:pt idx="107">
                  <c:v>19.84</c:v>
                </c:pt>
                <c:pt idx="108">
                  <c:v>19.91</c:v>
                </c:pt>
                <c:pt idx="109">
                  <c:v>19.920000000000002</c:v>
                </c:pt>
                <c:pt idx="110">
                  <c:v>18.91</c:v>
                </c:pt>
                <c:pt idx="111">
                  <c:v>18.64</c:v>
                </c:pt>
                <c:pt idx="112">
                  <c:v>20.48</c:v>
                </c:pt>
                <c:pt idx="113">
                  <c:v>19.010000000000002</c:v>
                </c:pt>
                <c:pt idx="114">
                  <c:v>20.14</c:v>
                </c:pt>
                <c:pt idx="115">
                  <c:v>17.34</c:v>
                </c:pt>
                <c:pt idx="116">
                  <c:v>20.21</c:v>
                </c:pt>
                <c:pt idx="117">
                  <c:v>20.63</c:v>
                </c:pt>
                <c:pt idx="118">
                  <c:v>20.260000000000002</c:v>
                </c:pt>
                <c:pt idx="119">
                  <c:v>20.190000000000001</c:v>
                </c:pt>
                <c:pt idx="120">
                  <c:v>20.32</c:v>
                </c:pt>
                <c:pt idx="121">
                  <c:v>20.25</c:v>
                </c:pt>
                <c:pt idx="122">
                  <c:v>20.23</c:v>
                </c:pt>
                <c:pt idx="123">
                  <c:v>20.79</c:v>
                </c:pt>
                <c:pt idx="124">
                  <c:v>20.170000000000002</c:v>
                </c:pt>
                <c:pt idx="125">
                  <c:v>21.38</c:v>
                </c:pt>
                <c:pt idx="126">
                  <c:v>21.73</c:v>
                </c:pt>
                <c:pt idx="127">
                  <c:v>21.49</c:v>
                </c:pt>
                <c:pt idx="128">
                  <c:v>20.6</c:v>
                </c:pt>
                <c:pt idx="129">
                  <c:v>20.22</c:v>
                </c:pt>
                <c:pt idx="130">
                  <c:v>19.21</c:v>
                </c:pt>
                <c:pt idx="131">
                  <c:v>20.88</c:v>
                </c:pt>
                <c:pt idx="132">
                  <c:v>18.87</c:v>
                </c:pt>
                <c:pt idx="133">
                  <c:v>15.25</c:v>
                </c:pt>
                <c:pt idx="134">
                  <c:v>15.26</c:v>
                </c:pt>
                <c:pt idx="135">
                  <c:v>21.02</c:v>
                </c:pt>
                <c:pt idx="136">
                  <c:v>20.079999999999998</c:v>
                </c:pt>
                <c:pt idx="137">
                  <c:v>21.46</c:v>
                </c:pt>
                <c:pt idx="138">
                  <c:v>21.59</c:v>
                </c:pt>
                <c:pt idx="139">
                  <c:v>20.74</c:v>
                </c:pt>
                <c:pt idx="140">
                  <c:v>20.12</c:v>
                </c:pt>
                <c:pt idx="141">
                  <c:v>20.43</c:v>
                </c:pt>
                <c:pt idx="142">
                  <c:v>20.83</c:v>
                </c:pt>
                <c:pt idx="143">
                  <c:v>21.89</c:v>
                </c:pt>
                <c:pt idx="144">
                  <c:v>21.8</c:v>
                </c:pt>
                <c:pt idx="145">
                  <c:v>21.64</c:v>
                </c:pt>
                <c:pt idx="146">
                  <c:v>19.34</c:v>
                </c:pt>
                <c:pt idx="147">
                  <c:v>20.34</c:v>
                </c:pt>
                <c:pt idx="148">
                  <c:v>20.350000000000001</c:v>
                </c:pt>
                <c:pt idx="149">
                  <c:v>20.36</c:v>
                </c:pt>
                <c:pt idx="150">
                  <c:v>20.39</c:v>
                </c:pt>
                <c:pt idx="151">
                  <c:v>20.34</c:v>
                </c:pt>
                <c:pt idx="152">
                  <c:v>20.38</c:v>
                </c:pt>
                <c:pt idx="153">
                  <c:v>20.329999999999998</c:v>
                </c:pt>
                <c:pt idx="154">
                  <c:v>20.28</c:v>
                </c:pt>
                <c:pt idx="155">
                  <c:v>20.32</c:v>
                </c:pt>
                <c:pt idx="156">
                  <c:v>20.52</c:v>
                </c:pt>
                <c:pt idx="157">
                  <c:v>20.5</c:v>
                </c:pt>
                <c:pt idx="158">
                  <c:v>20.55</c:v>
                </c:pt>
                <c:pt idx="159">
                  <c:v>20.6</c:v>
                </c:pt>
                <c:pt idx="160">
                  <c:v>20.2</c:v>
                </c:pt>
                <c:pt idx="161">
                  <c:v>20.399999999999999</c:v>
                </c:pt>
                <c:pt idx="162">
                  <c:v>20.260000000000002</c:v>
                </c:pt>
                <c:pt idx="163">
                  <c:v>20.399999999999999</c:v>
                </c:pt>
                <c:pt idx="164">
                  <c:v>20.36</c:v>
                </c:pt>
                <c:pt idx="165">
                  <c:v>20.28</c:v>
                </c:pt>
                <c:pt idx="166">
                  <c:v>20.329999999999998</c:v>
                </c:pt>
                <c:pt idx="167">
                  <c:v>20.21</c:v>
                </c:pt>
                <c:pt idx="168">
                  <c:v>20.36</c:v>
                </c:pt>
                <c:pt idx="169">
                  <c:v>20.260000000000002</c:v>
                </c:pt>
                <c:pt idx="170">
                  <c:v>20.27</c:v>
                </c:pt>
                <c:pt idx="171">
                  <c:v>20.329999999999998</c:v>
                </c:pt>
                <c:pt idx="172">
                  <c:v>20.28</c:v>
                </c:pt>
                <c:pt idx="173">
                  <c:v>20.43</c:v>
                </c:pt>
                <c:pt idx="174">
                  <c:v>20.39</c:v>
                </c:pt>
                <c:pt idx="175">
                  <c:v>20.27</c:v>
                </c:pt>
                <c:pt idx="176">
                  <c:v>20.3</c:v>
                </c:pt>
                <c:pt idx="177">
                  <c:v>20.37</c:v>
                </c:pt>
                <c:pt idx="178">
                  <c:v>21.62</c:v>
                </c:pt>
                <c:pt idx="179">
                  <c:v>20.38</c:v>
                </c:pt>
                <c:pt idx="180">
                  <c:v>20.34</c:v>
                </c:pt>
                <c:pt idx="181">
                  <c:v>20.329999999999998</c:v>
                </c:pt>
                <c:pt idx="182">
                  <c:v>20.29</c:v>
                </c:pt>
                <c:pt idx="183">
                  <c:v>20.18</c:v>
                </c:pt>
                <c:pt idx="184">
                  <c:v>20.6</c:v>
                </c:pt>
                <c:pt idx="185">
                  <c:v>20.58</c:v>
                </c:pt>
                <c:pt idx="186">
                  <c:v>20.190000000000001</c:v>
                </c:pt>
                <c:pt idx="187">
                  <c:v>20.14</c:v>
                </c:pt>
                <c:pt idx="188">
                  <c:v>20.43</c:v>
                </c:pt>
                <c:pt idx="189">
                  <c:v>20.239999999999998</c:v>
                </c:pt>
                <c:pt idx="190">
                  <c:v>20.27</c:v>
                </c:pt>
                <c:pt idx="191">
                  <c:v>20.29</c:v>
                </c:pt>
                <c:pt idx="192">
                  <c:v>20.37</c:v>
                </c:pt>
                <c:pt idx="193">
                  <c:v>20.25</c:v>
                </c:pt>
                <c:pt idx="194">
                  <c:v>20.21</c:v>
                </c:pt>
                <c:pt idx="195">
                  <c:v>20.3</c:v>
                </c:pt>
                <c:pt idx="196">
                  <c:v>20.14</c:v>
                </c:pt>
                <c:pt idx="197">
                  <c:v>20.260000000000002</c:v>
                </c:pt>
                <c:pt idx="198">
                  <c:v>20.21</c:v>
                </c:pt>
                <c:pt idx="199">
                  <c:v>20.260000000000002</c:v>
                </c:pt>
                <c:pt idx="200">
                  <c:v>20.23</c:v>
                </c:pt>
                <c:pt idx="201">
                  <c:v>20.87</c:v>
                </c:pt>
                <c:pt idx="202">
                  <c:v>20.149999999999999</c:v>
                </c:pt>
                <c:pt idx="203">
                  <c:v>20.3</c:v>
                </c:pt>
                <c:pt idx="204">
                  <c:v>21.47</c:v>
                </c:pt>
                <c:pt idx="205">
                  <c:v>20.39</c:v>
                </c:pt>
                <c:pt idx="206">
                  <c:v>20.37</c:v>
                </c:pt>
                <c:pt idx="207">
                  <c:v>21.3</c:v>
                </c:pt>
                <c:pt idx="208">
                  <c:v>21.53</c:v>
                </c:pt>
                <c:pt idx="209">
                  <c:v>18.64</c:v>
                </c:pt>
                <c:pt idx="210">
                  <c:v>21.12</c:v>
                </c:pt>
                <c:pt idx="211">
                  <c:v>20.58</c:v>
                </c:pt>
                <c:pt idx="212">
                  <c:v>21.44</c:v>
                </c:pt>
                <c:pt idx="213">
                  <c:v>19.96</c:v>
                </c:pt>
                <c:pt idx="214">
                  <c:v>21.23</c:v>
                </c:pt>
                <c:pt idx="215">
                  <c:v>20.93</c:v>
                </c:pt>
                <c:pt idx="216">
                  <c:v>19.97</c:v>
                </c:pt>
                <c:pt idx="217">
                  <c:v>21.08</c:v>
                </c:pt>
                <c:pt idx="218">
                  <c:v>21.46</c:v>
                </c:pt>
                <c:pt idx="219">
                  <c:v>20.67</c:v>
                </c:pt>
                <c:pt idx="220">
                  <c:v>21.06</c:v>
                </c:pt>
                <c:pt idx="221">
                  <c:v>20.93</c:v>
                </c:pt>
                <c:pt idx="222">
                  <c:v>20.78</c:v>
                </c:pt>
                <c:pt idx="223">
                  <c:v>20.55</c:v>
                </c:pt>
                <c:pt idx="224">
                  <c:v>21.65</c:v>
                </c:pt>
                <c:pt idx="225">
                  <c:v>19.02</c:v>
                </c:pt>
                <c:pt idx="226">
                  <c:v>21.15</c:v>
                </c:pt>
                <c:pt idx="227">
                  <c:v>19.77</c:v>
                </c:pt>
                <c:pt idx="228">
                  <c:v>21.67</c:v>
                </c:pt>
                <c:pt idx="229">
                  <c:v>21.82</c:v>
                </c:pt>
                <c:pt idx="230">
                  <c:v>18.739999999999998</c:v>
                </c:pt>
                <c:pt idx="231">
                  <c:v>20.71</c:v>
                </c:pt>
                <c:pt idx="232">
                  <c:v>20.39</c:v>
                </c:pt>
                <c:pt idx="233">
                  <c:v>20.28</c:v>
                </c:pt>
                <c:pt idx="234">
                  <c:v>20.5</c:v>
                </c:pt>
                <c:pt idx="235">
                  <c:v>19.8</c:v>
                </c:pt>
                <c:pt idx="236">
                  <c:v>21.45</c:v>
                </c:pt>
                <c:pt idx="237">
                  <c:v>22.41</c:v>
                </c:pt>
                <c:pt idx="238">
                  <c:v>20.5</c:v>
                </c:pt>
                <c:pt idx="239">
                  <c:v>22.44</c:v>
                </c:pt>
                <c:pt idx="240">
                  <c:v>20.64</c:v>
                </c:pt>
                <c:pt idx="241">
                  <c:v>20.85</c:v>
                </c:pt>
                <c:pt idx="242">
                  <c:v>21.31</c:v>
                </c:pt>
                <c:pt idx="243">
                  <c:v>20.91</c:v>
                </c:pt>
                <c:pt idx="244">
                  <c:v>21.14</c:v>
                </c:pt>
                <c:pt idx="245">
                  <c:v>19.45</c:v>
                </c:pt>
                <c:pt idx="246">
                  <c:v>21.75</c:v>
                </c:pt>
                <c:pt idx="247">
                  <c:v>20.48</c:v>
                </c:pt>
                <c:pt idx="248">
                  <c:v>18.73</c:v>
                </c:pt>
                <c:pt idx="249">
                  <c:v>19.079999999999998</c:v>
                </c:pt>
                <c:pt idx="250">
                  <c:v>18.62</c:v>
                </c:pt>
                <c:pt idx="251">
                  <c:v>19.100000000000001</c:v>
                </c:pt>
                <c:pt idx="252">
                  <c:v>18.059999999999999</c:v>
                </c:pt>
                <c:pt idx="253">
                  <c:v>19.18</c:v>
                </c:pt>
                <c:pt idx="254">
                  <c:v>17.309999999999999</c:v>
                </c:pt>
                <c:pt idx="255">
                  <c:v>20.58</c:v>
                </c:pt>
                <c:pt idx="256">
                  <c:v>20.85</c:v>
                </c:pt>
                <c:pt idx="257">
                  <c:v>20.43</c:v>
                </c:pt>
                <c:pt idx="258">
                  <c:v>20.239999999999998</c:v>
                </c:pt>
                <c:pt idx="259">
                  <c:v>19.27</c:v>
                </c:pt>
                <c:pt idx="260">
                  <c:v>20.48</c:v>
                </c:pt>
                <c:pt idx="261">
                  <c:v>18.75</c:v>
                </c:pt>
                <c:pt idx="262">
                  <c:v>18.71</c:v>
                </c:pt>
                <c:pt idx="263">
                  <c:v>22.17</c:v>
                </c:pt>
                <c:pt idx="264">
                  <c:v>19.100000000000001</c:v>
                </c:pt>
                <c:pt idx="265">
                  <c:v>21.89</c:v>
                </c:pt>
                <c:pt idx="266">
                  <c:v>20.37</c:v>
                </c:pt>
                <c:pt idx="267">
                  <c:v>20.03</c:v>
                </c:pt>
                <c:pt idx="268">
                  <c:v>20.260000000000002</c:v>
                </c:pt>
                <c:pt idx="269">
                  <c:v>18.04</c:v>
                </c:pt>
                <c:pt idx="270">
                  <c:v>21.4</c:v>
                </c:pt>
                <c:pt idx="271">
                  <c:v>20.41</c:v>
                </c:pt>
                <c:pt idx="272">
                  <c:v>19.88</c:v>
                </c:pt>
                <c:pt idx="273">
                  <c:v>21.14</c:v>
                </c:pt>
                <c:pt idx="274">
                  <c:v>22.12</c:v>
                </c:pt>
                <c:pt idx="275">
                  <c:v>21.97</c:v>
                </c:pt>
                <c:pt idx="276">
                  <c:v>21.76</c:v>
                </c:pt>
                <c:pt idx="277">
                  <c:v>20.61</c:v>
                </c:pt>
                <c:pt idx="278">
                  <c:v>22.25</c:v>
                </c:pt>
                <c:pt idx="279">
                  <c:v>21.87</c:v>
                </c:pt>
                <c:pt idx="280">
                  <c:v>21.12</c:v>
                </c:pt>
                <c:pt idx="281">
                  <c:v>19.809999999999999</c:v>
                </c:pt>
                <c:pt idx="282">
                  <c:v>21.73</c:v>
                </c:pt>
                <c:pt idx="283">
                  <c:v>18.760000000000002</c:v>
                </c:pt>
                <c:pt idx="284">
                  <c:v>20.440000000000001</c:v>
                </c:pt>
                <c:pt idx="285">
                  <c:v>18.649999999999999</c:v>
                </c:pt>
                <c:pt idx="286">
                  <c:v>18.97</c:v>
                </c:pt>
                <c:pt idx="287">
                  <c:v>18.02</c:v>
                </c:pt>
                <c:pt idx="288">
                  <c:v>17.23</c:v>
                </c:pt>
                <c:pt idx="289">
                  <c:v>19.93</c:v>
                </c:pt>
                <c:pt idx="290">
                  <c:v>21</c:v>
                </c:pt>
                <c:pt idx="291">
                  <c:v>18.87</c:v>
                </c:pt>
                <c:pt idx="292">
                  <c:v>18.07</c:v>
                </c:pt>
                <c:pt idx="293">
                  <c:v>18.190000000000001</c:v>
                </c:pt>
                <c:pt idx="294">
                  <c:v>22.22</c:v>
                </c:pt>
                <c:pt idx="295">
                  <c:v>18.809999999999999</c:v>
                </c:pt>
                <c:pt idx="296">
                  <c:v>18.149999999999999</c:v>
                </c:pt>
                <c:pt idx="297">
                  <c:v>18.100000000000001</c:v>
                </c:pt>
                <c:pt idx="298">
                  <c:v>18.79</c:v>
                </c:pt>
                <c:pt idx="299">
                  <c:v>23.04</c:v>
                </c:pt>
                <c:pt idx="300">
                  <c:v>18.809999999999999</c:v>
                </c:pt>
                <c:pt idx="301">
                  <c:v>18.68</c:v>
                </c:pt>
                <c:pt idx="302">
                  <c:v>19.52</c:v>
                </c:pt>
                <c:pt idx="303">
                  <c:v>20.72</c:v>
                </c:pt>
                <c:pt idx="304">
                  <c:v>20.22</c:v>
                </c:pt>
                <c:pt idx="305">
                  <c:v>18.760000000000002</c:v>
                </c:pt>
                <c:pt idx="306">
                  <c:v>18.71</c:v>
                </c:pt>
                <c:pt idx="307">
                  <c:v>18.739999999999998</c:v>
                </c:pt>
                <c:pt idx="308">
                  <c:v>18.77</c:v>
                </c:pt>
                <c:pt idx="309">
                  <c:v>18.059999999999999</c:v>
                </c:pt>
                <c:pt idx="310">
                  <c:v>18.37</c:v>
                </c:pt>
                <c:pt idx="311">
                  <c:v>18.690000000000001</c:v>
                </c:pt>
                <c:pt idx="312">
                  <c:v>17.96</c:v>
                </c:pt>
                <c:pt idx="313">
                  <c:v>18.649999999999999</c:v>
                </c:pt>
                <c:pt idx="314">
                  <c:v>19.05</c:v>
                </c:pt>
                <c:pt idx="315">
                  <c:v>18.61</c:v>
                </c:pt>
                <c:pt idx="316">
                  <c:v>18.690000000000001</c:v>
                </c:pt>
                <c:pt idx="317">
                  <c:v>18.079999999999998</c:v>
                </c:pt>
                <c:pt idx="318">
                  <c:v>18.760000000000002</c:v>
                </c:pt>
                <c:pt idx="319">
                  <c:v>18.100000000000001</c:v>
                </c:pt>
                <c:pt idx="320">
                  <c:v>18.73</c:v>
                </c:pt>
                <c:pt idx="321">
                  <c:v>18.2</c:v>
                </c:pt>
                <c:pt idx="322">
                  <c:v>18.079999999999998</c:v>
                </c:pt>
                <c:pt idx="323">
                  <c:v>18.09</c:v>
                </c:pt>
                <c:pt idx="324">
                  <c:v>19.100000000000001</c:v>
                </c:pt>
                <c:pt idx="325">
                  <c:v>19.29</c:v>
                </c:pt>
                <c:pt idx="326">
                  <c:v>18.5</c:v>
                </c:pt>
                <c:pt idx="327">
                  <c:v>18.62</c:v>
                </c:pt>
                <c:pt idx="328">
                  <c:v>18.75</c:v>
                </c:pt>
                <c:pt idx="329">
                  <c:v>18.72</c:v>
                </c:pt>
                <c:pt idx="330">
                  <c:v>18.77</c:v>
                </c:pt>
                <c:pt idx="331">
                  <c:v>18.2</c:v>
                </c:pt>
                <c:pt idx="332">
                  <c:v>18.760000000000002</c:v>
                </c:pt>
                <c:pt idx="333">
                  <c:v>18.739999999999998</c:v>
                </c:pt>
                <c:pt idx="334">
                  <c:v>18.420000000000002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9E-4E16-9007-C09D89652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386640"/>
        <c:axId val="459387200"/>
      </c:scatterChart>
      <c:valAx>
        <c:axId val="459386640"/>
        <c:scaling>
          <c:orientation val="minMax"/>
          <c:max val="25"/>
          <c:min val="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CaO (wt. %, DeBeers)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387200"/>
        <c:crosses val="autoZero"/>
        <c:crossBetween val="midCat"/>
      </c:valAx>
      <c:valAx>
        <c:axId val="459387200"/>
        <c:scaling>
          <c:orientation val="minMax"/>
          <c:max val="25"/>
          <c:min val="1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CaO (wt. %, UofA)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386640"/>
        <c:crosses val="autoZero"/>
        <c:crossBetween val="midCat"/>
        <c:majorUnit val="2"/>
      </c:valAx>
      <c:spPr>
        <a:noFill/>
        <a:ln w="1905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41736694677872"/>
          <c:y val="3.6938589657085998E-2"/>
          <c:w val="0.82224645448730671"/>
          <c:h val="0.8026004073785520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'Table S2b. CPX Comparison'!$E$4:$E$338</c:f>
              <c:numCache>
                <c:formatCode>0.00</c:formatCode>
                <c:ptCount val="335"/>
                <c:pt idx="0">
                  <c:v>2.38</c:v>
                </c:pt>
                <c:pt idx="1">
                  <c:v>2.37</c:v>
                </c:pt>
                <c:pt idx="2">
                  <c:v>2.35</c:v>
                </c:pt>
                <c:pt idx="3">
                  <c:v>2.39</c:v>
                </c:pt>
                <c:pt idx="4">
                  <c:v>2.42</c:v>
                </c:pt>
                <c:pt idx="5">
                  <c:v>2.4500000000000002</c:v>
                </c:pt>
                <c:pt idx="6">
                  <c:v>2.44</c:v>
                </c:pt>
                <c:pt idx="7">
                  <c:v>2.34</c:v>
                </c:pt>
                <c:pt idx="8">
                  <c:v>2.4500000000000002</c:v>
                </c:pt>
                <c:pt idx="9">
                  <c:v>2.39</c:v>
                </c:pt>
                <c:pt idx="10">
                  <c:v>2.42</c:v>
                </c:pt>
                <c:pt idx="11">
                  <c:v>2.41</c:v>
                </c:pt>
                <c:pt idx="12">
                  <c:v>2.4300000000000002</c:v>
                </c:pt>
                <c:pt idx="13">
                  <c:v>2.36</c:v>
                </c:pt>
                <c:pt idx="14">
                  <c:v>2.4500000000000002</c:v>
                </c:pt>
                <c:pt idx="15">
                  <c:v>2.41</c:v>
                </c:pt>
                <c:pt idx="16">
                  <c:v>2.38</c:v>
                </c:pt>
                <c:pt idx="17">
                  <c:v>2.37</c:v>
                </c:pt>
                <c:pt idx="18">
                  <c:v>2.35</c:v>
                </c:pt>
                <c:pt idx="19">
                  <c:v>2.5099999999999998</c:v>
                </c:pt>
                <c:pt idx="20">
                  <c:v>2.35</c:v>
                </c:pt>
                <c:pt idx="21">
                  <c:v>2.34</c:v>
                </c:pt>
                <c:pt idx="22">
                  <c:v>2.37</c:v>
                </c:pt>
                <c:pt idx="23">
                  <c:v>2.42</c:v>
                </c:pt>
                <c:pt idx="24">
                  <c:v>2.35</c:v>
                </c:pt>
                <c:pt idx="25">
                  <c:v>2.83</c:v>
                </c:pt>
                <c:pt idx="26">
                  <c:v>2.37</c:v>
                </c:pt>
                <c:pt idx="27">
                  <c:v>2.4</c:v>
                </c:pt>
                <c:pt idx="28">
                  <c:v>2.39</c:v>
                </c:pt>
                <c:pt idx="29">
                  <c:v>2.3199999999999998</c:v>
                </c:pt>
                <c:pt idx="30">
                  <c:v>2.46</c:v>
                </c:pt>
                <c:pt idx="31">
                  <c:v>2.36</c:v>
                </c:pt>
                <c:pt idx="32">
                  <c:v>2.4300000000000002</c:v>
                </c:pt>
                <c:pt idx="33">
                  <c:v>2.36</c:v>
                </c:pt>
                <c:pt idx="34">
                  <c:v>2.33</c:v>
                </c:pt>
                <c:pt idx="35">
                  <c:v>2.38</c:v>
                </c:pt>
                <c:pt idx="36">
                  <c:v>2.39</c:v>
                </c:pt>
                <c:pt idx="37">
                  <c:v>2.44</c:v>
                </c:pt>
                <c:pt idx="38">
                  <c:v>2.37</c:v>
                </c:pt>
                <c:pt idx="39">
                  <c:v>2.38</c:v>
                </c:pt>
                <c:pt idx="40">
                  <c:v>2.4</c:v>
                </c:pt>
                <c:pt idx="41">
                  <c:v>2.4</c:v>
                </c:pt>
                <c:pt idx="42">
                  <c:v>2.41</c:v>
                </c:pt>
                <c:pt idx="43">
                  <c:v>2.4</c:v>
                </c:pt>
                <c:pt idx="44">
                  <c:v>2.41</c:v>
                </c:pt>
                <c:pt idx="45">
                  <c:v>2.39</c:v>
                </c:pt>
                <c:pt idx="46">
                  <c:v>2.38</c:v>
                </c:pt>
                <c:pt idx="47">
                  <c:v>2.37</c:v>
                </c:pt>
                <c:pt idx="48">
                  <c:v>2.37</c:v>
                </c:pt>
                <c:pt idx="49">
                  <c:v>2.4</c:v>
                </c:pt>
                <c:pt idx="50">
                  <c:v>2.4500000000000002</c:v>
                </c:pt>
                <c:pt idx="51">
                  <c:v>2.36</c:v>
                </c:pt>
                <c:pt idx="52">
                  <c:v>2.4300000000000002</c:v>
                </c:pt>
                <c:pt idx="53">
                  <c:v>2.31</c:v>
                </c:pt>
                <c:pt idx="54">
                  <c:v>3.22</c:v>
                </c:pt>
                <c:pt idx="55">
                  <c:v>2.39</c:v>
                </c:pt>
                <c:pt idx="56">
                  <c:v>2.4500000000000002</c:v>
                </c:pt>
                <c:pt idx="57">
                  <c:v>2.4</c:v>
                </c:pt>
                <c:pt idx="58">
                  <c:v>2.4</c:v>
                </c:pt>
                <c:pt idx="59">
                  <c:v>2.41</c:v>
                </c:pt>
                <c:pt idx="60">
                  <c:v>2.37</c:v>
                </c:pt>
                <c:pt idx="61">
                  <c:v>2.38</c:v>
                </c:pt>
                <c:pt idx="62">
                  <c:v>2.4500000000000002</c:v>
                </c:pt>
                <c:pt idx="63">
                  <c:v>2.42</c:v>
                </c:pt>
                <c:pt idx="64">
                  <c:v>2.41</c:v>
                </c:pt>
                <c:pt idx="65">
                  <c:v>2.4500000000000002</c:v>
                </c:pt>
                <c:pt idx="66">
                  <c:v>2.35</c:v>
                </c:pt>
                <c:pt idx="67">
                  <c:v>2.3199999999999998</c:v>
                </c:pt>
                <c:pt idx="68">
                  <c:v>2.4</c:v>
                </c:pt>
                <c:pt idx="69">
                  <c:v>2.37</c:v>
                </c:pt>
                <c:pt idx="70">
                  <c:v>2.4</c:v>
                </c:pt>
                <c:pt idx="71">
                  <c:v>2.4</c:v>
                </c:pt>
                <c:pt idx="72">
                  <c:v>2.37</c:v>
                </c:pt>
                <c:pt idx="73">
                  <c:v>2.44</c:v>
                </c:pt>
                <c:pt idx="74">
                  <c:v>2.39</c:v>
                </c:pt>
                <c:pt idx="75">
                  <c:v>2.39</c:v>
                </c:pt>
                <c:pt idx="76">
                  <c:v>2.35</c:v>
                </c:pt>
                <c:pt idx="77">
                  <c:v>2.44</c:v>
                </c:pt>
                <c:pt idx="78">
                  <c:v>2.4900000000000002</c:v>
                </c:pt>
                <c:pt idx="79">
                  <c:v>3.25</c:v>
                </c:pt>
                <c:pt idx="80">
                  <c:v>3.16</c:v>
                </c:pt>
                <c:pt idx="81">
                  <c:v>3.18</c:v>
                </c:pt>
                <c:pt idx="82">
                  <c:v>3.41</c:v>
                </c:pt>
                <c:pt idx="83">
                  <c:v>3.23</c:v>
                </c:pt>
                <c:pt idx="84">
                  <c:v>3.37</c:v>
                </c:pt>
                <c:pt idx="85">
                  <c:v>2.71</c:v>
                </c:pt>
                <c:pt idx="86">
                  <c:v>3.22</c:v>
                </c:pt>
                <c:pt idx="87">
                  <c:v>2.5099999999999998</c:v>
                </c:pt>
                <c:pt idx="88">
                  <c:v>3.13</c:v>
                </c:pt>
                <c:pt idx="89">
                  <c:v>3.38</c:v>
                </c:pt>
                <c:pt idx="90">
                  <c:v>3.19</c:v>
                </c:pt>
                <c:pt idx="91">
                  <c:v>3.38</c:v>
                </c:pt>
                <c:pt idx="92">
                  <c:v>2.48</c:v>
                </c:pt>
                <c:pt idx="93">
                  <c:v>2.4700000000000002</c:v>
                </c:pt>
                <c:pt idx="94">
                  <c:v>2.87</c:v>
                </c:pt>
                <c:pt idx="95">
                  <c:v>3.26</c:v>
                </c:pt>
                <c:pt idx="96">
                  <c:v>2.77</c:v>
                </c:pt>
                <c:pt idx="97">
                  <c:v>2.35</c:v>
                </c:pt>
                <c:pt idx="98">
                  <c:v>2.64</c:v>
                </c:pt>
                <c:pt idx="99">
                  <c:v>1.66</c:v>
                </c:pt>
                <c:pt idx="100">
                  <c:v>3.22</c:v>
                </c:pt>
                <c:pt idx="101">
                  <c:v>2.41</c:v>
                </c:pt>
                <c:pt idx="102">
                  <c:v>3.43</c:v>
                </c:pt>
                <c:pt idx="103">
                  <c:v>3.36</c:v>
                </c:pt>
                <c:pt idx="104">
                  <c:v>2.65</c:v>
                </c:pt>
                <c:pt idx="105">
                  <c:v>3.25</c:v>
                </c:pt>
                <c:pt idx="106">
                  <c:v>3.25</c:v>
                </c:pt>
                <c:pt idx="107">
                  <c:v>2.46</c:v>
                </c:pt>
                <c:pt idx="108">
                  <c:v>3.18</c:v>
                </c:pt>
                <c:pt idx="109">
                  <c:v>3.23</c:v>
                </c:pt>
                <c:pt idx="110">
                  <c:v>3.2</c:v>
                </c:pt>
                <c:pt idx="111">
                  <c:v>3.25</c:v>
                </c:pt>
                <c:pt idx="112">
                  <c:v>3.21</c:v>
                </c:pt>
                <c:pt idx="113">
                  <c:v>3.28</c:v>
                </c:pt>
                <c:pt idx="114">
                  <c:v>3.23</c:v>
                </c:pt>
                <c:pt idx="115">
                  <c:v>3.44</c:v>
                </c:pt>
                <c:pt idx="116">
                  <c:v>2.5299999999999998</c:v>
                </c:pt>
                <c:pt idx="117">
                  <c:v>3.16</c:v>
                </c:pt>
                <c:pt idx="118">
                  <c:v>3.22</c:v>
                </c:pt>
                <c:pt idx="119">
                  <c:v>3.19</c:v>
                </c:pt>
                <c:pt idx="120">
                  <c:v>3.21</c:v>
                </c:pt>
                <c:pt idx="121">
                  <c:v>3.31</c:v>
                </c:pt>
                <c:pt idx="122">
                  <c:v>3.4</c:v>
                </c:pt>
                <c:pt idx="123">
                  <c:v>2.84</c:v>
                </c:pt>
                <c:pt idx="124">
                  <c:v>1.96</c:v>
                </c:pt>
                <c:pt idx="125">
                  <c:v>1.96</c:v>
                </c:pt>
                <c:pt idx="126">
                  <c:v>2.44</c:v>
                </c:pt>
                <c:pt idx="127">
                  <c:v>2.36</c:v>
                </c:pt>
                <c:pt idx="128">
                  <c:v>3.28</c:v>
                </c:pt>
                <c:pt idx="129">
                  <c:v>2.46</c:v>
                </c:pt>
                <c:pt idx="130">
                  <c:v>2.58</c:v>
                </c:pt>
                <c:pt idx="131">
                  <c:v>3.34</c:v>
                </c:pt>
                <c:pt idx="132">
                  <c:v>2.72</c:v>
                </c:pt>
                <c:pt idx="133">
                  <c:v>2.66</c:v>
                </c:pt>
                <c:pt idx="134">
                  <c:v>2.62</c:v>
                </c:pt>
                <c:pt idx="135">
                  <c:v>2.23</c:v>
                </c:pt>
                <c:pt idx="136">
                  <c:v>1.49</c:v>
                </c:pt>
                <c:pt idx="137">
                  <c:v>1.69</c:v>
                </c:pt>
                <c:pt idx="138">
                  <c:v>2.46</c:v>
                </c:pt>
                <c:pt idx="139">
                  <c:v>2.5099999999999998</c:v>
                </c:pt>
                <c:pt idx="140">
                  <c:v>1.58</c:v>
                </c:pt>
                <c:pt idx="141">
                  <c:v>3.19</c:v>
                </c:pt>
                <c:pt idx="142">
                  <c:v>1.83</c:v>
                </c:pt>
                <c:pt idx="143">
                  <c:v>2.23</c:v>
                </c:pt>
                <c:pt idx="144">
                  <c:v>2.12</c:v>
                </c:pt>
                <c:pt idx="145">
                  <c:v>2.15</c:v>
                </c:pt>
                <c:pt idx="146">
                  <c:v>2.63</c:v>
                </c:pt>
                <c:pt idx="147">
                  <c:v>2.33</c:v>
                </c:pt>
                <c:pt idx="148">
                  <c:v>2.4700000000000002</c:v>
                </c:pt>
                <c:pt idx="149">
                  <c:v>2.37</c:v>
                </c:pt>
                <c:pt idx="150">
                  <c:v>2.39</c:v>
                </c:pt>
                <c:pt idx="151">
                  <c:v>2.3199999999999998</c:v>
                </c:pt>
                <c:pt idx="152">
                  <c:v>2.42</c:v>
                </c:pt>
                <c:pt idx="153">
                  <c:v>2.4</c:v>
                </c:pt>
                <c:pt idx="154">
                  <c:v>2.4</c:v>
                </c:pt>
                <c:pt idx="155">
                  <c:v>2.33</c:v>
                </c:pt>
                <c:pt idx="156">
                  <c:v>2.46</c:v>
                </c:pt>
                <c:pt idx="157">
                  <c:v>2.41</c:v>
                </c:pt>
                <c:pt idx="158">
                  <c:v>2.44</c:v>
                </c:pt>
                <c:pt idx="159">
                  <c:v>2.4500000000000002</c:v>
                </c:pt>
                <c:pt idx="160">
                  <c:v>2.4300000000000002</c:v>
                </c:pt>
                <c:pt idx="161">
                  <c:v>2.31</c:v>
                </c:pt>
                <c:pt idx="162">
                  <c:v>2.39</c:v>
                </c:pt>
                <c:pt idx="163">
                  <c:v>2.38</c:v>
                </c:pt>
                <c:pt idx="164">
                  <c:v>2.38</c:v>
                </c:pt>
                <c:pt idx="165">
                  <c:v>2.46</c:v>
                </c:pt>
                <c:pt idx="166">
                  <c:v>2.38</c:v>
                </c:pt>
                <c:pt idx="167">
                  <c:v>2.3199999999999998</c:v>
                </c:pt>
                <c:pt idx="168">
                  <c:v>2.36</c:v>
                </c:pt>
                <c:pt idx="169">
                  <c:v>2.41</c:v>
                </c:pt>
                <c:pt idx="170">
                  <c:v>2.38</c:v>
                </c:pt>
                <c:pt idx="171">
                  <c:v>2.34</c:v>
                </c:pt>
                <c:pt idx="172">
                  <c:v>2.4</c:v>
                </c:pt>
                <c:pt idx="173">
                  <c:v>2.39</c:v>
                </c:pt>
                <c:pt idx="174">
                  <c:v>2.42</c:v>
                </c:pt>
                <c:pt idx="175">
                  <c:v>2.4900000000000002</c:v>
                </c:pt>
                <c:pt idx="176">
                  <c:v>2.4</c:v>
                </c:pt>
                <c:pt idx="177">
                  <c:v>2.42</c:v>
                </c:pt>
                <c:pt idx="178">
                  <c:v>2.06</c:v>
                </c:pt>
                <c:pt idx="179">
                  <c:v>2.37</c:v>
                </c:pt>
                <c:pt idx="180">
                  <c:v>2.31</c:v>
                </c:pt>
                <c:pt idx="181">
                  <c:v>2.41</c:v>
                </c:pt>
                <c:pt idx="182">
                  <c:v>2.27</c:v>
                </c:pt>
                <c:pt idx="183">
                  <c:v>2.35</c:v>
                </c:pt>
                <c:pt idx="184">
                  <c:v>2.46</c:v>
                </c:pt>
                <c:pt idx="185">
                  <c:v>2.3199999999999998</c:v>
                </c:pt>
                <c:pt idx="186">
                  <c:v>2.37</c:v>
                </c:pt>
                <c:pt idx="187">
                  <c:v>2.46</c:v>
                </c:pt>
                <c:pt idx="188">
                  <c:v>2.41</c:v>
                </c:pt>
                <c:pt idx="189">
                  <c:v>2.41</c:v>
                </c:pt>
                <c:pt idx="190">
                  <c:v>2.39</c:v>
                </c:pt>
                <c:pt idx="191">
                  <c:v>2.4</c:v>
                </c:pt>
                <c:pt idx="192">
                  <c:v>2.36</c:v>
                </c:pt>
                <c:pt idx="193">
                  <c:v>2.42</c:v>
                </c:pt>
                <c:pt idx="194">
                  <c:v>2.39</c:v>
                </c:pt>
                <c:pt idx="195">
                  <c:v>2.4300000000000002</c:v>
                </c:pt>
                <c:pt idx="196">
                  <c:v>2.36</c:v>
                </c:pt>
                <c:pt idx="197">
                  <c:v>2.4300000000000002</c:v>
                </c:pt>
                <c:pt idx="198">
                  <c:v>2.42</c:v>
                </c:pt>
                <c:pt idx="199">
                  <c:v>2.44</c:v>
                </c:pt>
                <c:pt idx="200">
                  <c:v>2.38</c:v>
                </c:pt>
                <c:pt idx="201">
                  <c:v>2.2999999999999998</c:v>
                </c:pt>
                <c:pt idx="202">
                  <c:v>2.33</c:v>
                </c:pt>
                <c:pt idx="203">
                  <c:v>2.39</c:v>
                </c:pt>
                <c:pt idx="204">
                  <c:v>2.92</c:v>
                </c:pt>
                <c:pt idx="205">
                  <c:v>2.4300000000000002</c:v>
                </c:pt>
                <c:pt idx="206">
                  <c:v>2.41</c:v>
                </c:pt>
                <c:pt idx="207">
                  <c:v>3.1</c:v>
                </c:pt>
                <c:pt idx="208">
                  <c:v>2.29</c:v>
                </c:pt>
                <c:pt idx="209">
                  <c:v>3.8</c:v>
                </c:pt>
                <c:pt idx="210">
                  <c:v>2.38</c:v>
                </c:pt>
                <c:pt idx="211">
                  <c:v>2.4</c:v>
                </c:pt>
                <c:pt idx="212">
                  <c:v>2.36</c:v>
                </c:pt>
                <c:pt idx="213">
                  <c:v>2.81</c:v>
                </c:pt>
                <c:pt idx="214">
                  <c:v>2.31</c:v>
                </c:pt>
                <c:pt idx="215">
                  <c:v>3.03</c:v>
                </c:pt>
                <c:pt idx="216">
                  <c:v>2.89</c:v>
                </c:pt>
                <c:pt idx="217">
                  <c:v>3.11</c:v>
                </c:pt>
                <c:pt idx="218">
                  <c:v>2.42</c:v>
                </c:pt>
                <c:pt idx="219">
                  <c:v>2.46</c:v>
                </c:pt>
                <c:pt idx="220">
                  <c:v>3.02</c:v>
                </c:pt>
                <c:pt idx="221">
                  <c:v>1.7</c:v>
                </c:pt>
                <c:pt idx="222">
                  <c:v>2.59</c:v>
                </c:pt>
                <c:pt idx="223">
                  <c:v>2.2799999999999998</c:v>
                </c:pt>
                <c:pt idx="224">
                  <c:v>2.33</c:v>
                </c:pt>
                <c:pt idx="225">
                  <c:v>2.82</c:v>
                </c:pt>
                <c:pt idx="226">
                  <c:v>1.5</c:v>
                </c:pt>
                <c:pt idx="227">
                  <c:v>2.59</c:v>
                </c:pt>
                <c:pt idx="228">
                  <c:v>2.7</c:v>
                </c:pt>
                <c:pt idx="229">
                  <c:v>2.2400000000000002</c:v>
                </c:pt>
                <c:pt idx="230">
                  <c:v>2.92</c:v>
                </c:pt>
                <c:pt idx="231">
                  <c:v>2.25</c:v>
                </c:pt>
                <c:pt idx="232">
                  <c:v>2.44</c:v>
                </c:pt>
                <c:pt idx="233">
                  <c:v>2.57</c:v>
                </c:pt>
                <c:pt idx="234">
                  <c:v>2.14</c:v>
                </c:pt>
                <c:pt idx="235">
                  <c:v>2.64</c:v>
                </c:pt>
                <c:pt idx="236">
                  <c:v>2.2200000000000002</c:v>
                </c:pt>
                <c:pt idx="237">
                  <c:v>2.67</c:v>
                </c:pt>
                <c:pt idx="238">
                  <c:v>2.7</c:v>
                </c:pt>
                <c:pt idx="239">
                  <c:v>2.1800000000000002</c:v>
                </c:pt>
                <c:pt idx="240">
                  <c:v>2.14</c:v>
                </c:pt>
                <c:pt idx="241">
                  <c:v>2.2200000000000002</c:v>
                </c:pt>
                <c:pt idx="242">
                  <c:v>2.0499999999999998</c:v>
                </c:pt>
                <c:pt idx="243">
                  <c:v>2.3199999999999998</c:v>
                </c:pt>
                <c:pt idx="244">
                  <c:v>2.6</c:v>
                </c:pt>
                <c:pt idx="245">
                  <c:v>2.64</c:v>
                </c:pt>
                <c:pt idx="246">
                  <c:v>1.44</c:v>
                </c:pt>
                <c:pt idx="247">
                  <c:v>2.41</c:v>
                </c:pt>
                <c:pt idx="248">
                  <c:v>1.66</c:v>
                </c:pt>
                <c:pt idx="249">
                  <c:v>2.58</c:v>
                </c:pt>
                <c:pt idx="250">
                  <c:v>3.03</c:v>
                </c:pt>
                <c:pt idx="251">
                  <c:v>3.33</c:v>
                </c:pt>
                <c:pt idx="252">
                  <c:v>3.27</c:v>
                </c:pt>
                <c:pt idx="253">
                  <c:v>3.61</c:v>
                </c:pt>
                <c:pt idx="254">
                  <c:v>3.94</c:v>
                </c:pt>
                <c:pt idx="255">
                  <c:v>3.35</c:v>
                </c:pt>
                <c:pt idx="256">
                  <c:v>3.38</c:v>
                </c:pt>
                <c:pt idx="257">
                  <c:v>3.58</c:v>
                </c:pt>
                <c:pt idx="258">
                  <c:v>3.31</c:v>
                </c:pt>
                <c:pt idx="259">
                  <c:v>3.44</c:v>
                </c:pt>
                <c:pt idx="260">
                  <c:v>3.29</c:v>
                </c:pt>
                <c:pt idx="261">
                  <c:v>3.05</c:v>
                </c:pt>
                <c:pt idx="262">
                  <c:v>3.15</c:v>
                </c:pt>
                <c:pt idx="263">
                  <c:v>1.56</c:v>
                </c:pt>
                <c:pt idx="264">
                  <c:v>3.36</c:v>
                </c:pt>
                <c:pt idx="265">
                  <c:v>3.31</c:v>
                </c:pt>
                <c:pt idx="266">
                  <c:v>3.32</c:v>
                </c:pt>
                <c:pt idx="267">
                  <c:v>3.51</c:v>
                </c:pt>
                <c:pt idx="268">
                  <c:v>3.33</c:v>
                </c:pt>
                <c:pt idx="269">
                  <c:v>3.55</c:v>
                </c:pt>
                <c:pt idx="270">
                  <c:v>3.09</c:v>
                </c:pt>
                <c:pt idx="271">
                  <c:v>3.38</c:v>
                </c:pt>
                <c:pt idx="272">
                  <c:v>3.37</c:v>
                </c:pt>
                <c:pt idx="273">
                  <c:v>3.16</c:v>
                </c:pt>
                <c:pt idx="274">
                  <c:v>3.23</c:v>
                </c:pt>
                <c:pt idx="275">
                  <c:v>3.45</c:v>
                </c:pt>
                <c:pt idx="276">
                  <c:v>3.22</c:v>
                </c:pt>
                <c:pt idx="277">
                  <c:v>3.24</c:v>
                </c:pt>
                <c:pt idx="278">
                  <c:v>3.07</c:v>
                </c:pt>
                <c:pt idx="279">
                  <c:v>3.17</c:v>
                </c:pt>
                <c:pt idx="280">
                  <c:v>3.38</c:v>
                </c:pt>
                <c:pt idx="281">
                  <c:v>3.46</c:v>
                </c:pt>
                <c:pt idx="282">
                  <c:v>3.11</c:v>
                </c:pt>
                <c:pt idx="283">
                  <c:v>3.07</c:v>
                </c:pt>
                <c:pt idx="284">
                  <c:v>3.6</c:v>
                </c:pt>
                <c:pt idx="285">
                  <c:v>3.67</c:v>
                </c:pt>
                <c:pt idx="286">
                  <c:v>3.39</c:v>
                </c:pt>
                <c:pt idx="287">
                  <c:v>3.42</c:v>
                </c:pt>
                <c:pt idx="288">
                  <c:v>3.07</c:v>
                </c:pt>
                <c:pt idx="289">
                  <c:v>3.37</c:v>
                </c:pt>
                <c:pt idx="290">
                  <c:v>3.52</c:v>
                </c:pt>
                <c:pt idx="291">
                  <c:v>3.21</c:v>
                </c:pt>
                <c:pt idx="292">
                  <c:v>3.25</c:v>
                </c:pt>
                <c:pt idx="293">
                  <c:v>3.28</c:v>
                </c:pt>
                <c:pt idx="294">
                  <c:v>3.1</c:v>
                </c:pt>
                <c:pt idx="295">
                  <c:v>2.94</c:v>
                </c:pt>
                <c:pt idx="296">
                  <c:v>3.29</c:v>
                </c:pt>
                <c:pt idx="297">
                  <c:v>3.31</c:v>
                </c:pt>
                <c:pt idx="298">
                  <c:v>3.76</c:v>
                </c:pt>
                <c:pt idx="299">
                  <c:v>1.57</c:v>
                </c:pt>
                <c:pt idx="300">
                  <c:v>3.07</c:v>
                </c:pt>
                <c:pt idx="301">
                  <c:v>3.17</c:v>
                </c:pt>
                <c:pt idx="302">
                  <c:v>2.5299999999999998</c:v>
                </c:pt>
                <c:pt idx="303">
                  <c:v>2.3199999999999998</c:v>
                </c:pt>
                <c:pt idx="304">
                  <c:v>2.19</c:v>
                </c:pt>
                <c:pt idx="305">
                  <c:v>3.09</c:v>
                </c:pt>
                <c:pt idx="306">
                  <c:v>3.03</c:v>
                </c:pt>
                <c:pt idx="307">
                  <c:v>3.05</c:v>
                </c:pt>
                <c:pt idx="308">
                  <c:v>3.05</c:v>
                </c:pt>
                <c:pt idx="309">
                  <c:v>3.24</c:v>
                </c:pt>
                <c:pt idx="310">
                  <c:v>3.12</c:v>
                </c:pt>
                <c:pt idx="311">
                  <c:v>3.01</c:v>
                </c:pt>
                <c:pt idx="312">
                  <c:v>3.28</c:v>
                </c:pt>
                <c:pt idx="313">
                  <c:v>2.94</c:v>
                </c:pt>
                <c:pt idx="314">
                  <c:v>3.48</c:v>
                </c:pt>
                <c:pt idx="315">
                  <c:v>3.01</c:v>
                </c:pt>
                <c:pt idx="316">
                  <c:v>3.03</c:v>
                </c:pt>
                <c:pt idx="317">
                  <c:v>3.18</c:v>
                </c:pt>
                <c:pt idx="318">
                  <c:v>3.09</c:v>
                </c:pt>
                <c:pt idx="319">
                  <c:v>3.26</c:v>
                </c:pt>
                <c:pt idx="320">
                  <c:v>3.05</c:v>
                </c:pt>
                <c:pt idx="321">
                  <c:v>3.23</c:v>
                </c:pt>
                <c:pt idx="322">
                  <c:v>3.29</c:v>
                </c:pt>
                <c:pt idx="323">
                  <c:v>3.3</c:v>
                </c:pt>
                <c:pt idx="324">
                  <c:v>3.66</c:v>
                </c:pt>
                <c:pt idx="325">
                  <c:v>3.37</c:v>
                </c:pt>
                <c:pt idx="326">
                  <c:v>3.01</c:v>
                </c:pt>
                <c:pt idx="327">
                  <c:v>3.04</c:v>
                </c:pt>
                <c:pt idx="328">
                  <c:v>2.94</c:v>
                </c:pt>
                <c:pt idx="329">
                  <c:v>3.01</c:v>
                </c:pt>
                <c:pt idx="330">
                  <c:v>3.03</c:v>
                </c:pt>
                <c:pt idx="331">
                  <c:v>3.21</c:v>
                </c:pt>
                <c:pt idx="332">
                  <c:v>3.02</c:v>
                </c:pt>
                <c:pt idx="333">
                  <c:v>3.04</c:v>
                </c:pt>
                <c:pt idx="334">
                  <c:v>3.12</c:v>
                </c:pt>
              </c:numCache>
            </c:numRef>
          </c:xVal>
          <c:yVal>
            <c:numRef>
              <c:f>'Table S2b. CPX Comparison'!$R$4:$R$338</c:f>
              <c:numCache>
                <c:formatCode>0.00</c:formatCode>
                <c:ptCount val="335"/>
                <c:pt idx="0">
                  <c:v>2.42</c:v>
                </c:pt>
                <c:pt idx="1">
                  <c:v>2.46</c:v>
                </c:pt>
                <c:pt idx="2">
                  <c:v>2.4700000000000002</c:v>
                </c:pt>
                <c:pt idx="3">
                  <c:v>2.4500000000000002</c:v>
                </c:pt>
                <c:pt idx="4">
                  <c:v>2.4900000000000002</c:v>
                </c:pt>
                <c:pt idx="5">
                  <c:v>2.5</c:v>
                </c:pt>
                <c:pt idx="6">
                  <c:v>2.48</c:v>
                </c:pt>
                <c:pt idx="7">
                  <c:v>2.9</c:v>
                </c:pt>
                <c:pt idx="8">
                  <c:v>2.5</c:v>
                </c:pt>
                <c:pt idx="9">
                  <c:v>2.5</c:v>
                </c:pt>
                <c:pt idx="10">
                  <c:v>2.4700000000000002</c:v>
                </c:pt>
                <c:pt idx="11">
                  <c:v>2.48</c:v>
                </c:pt>
                <c:pt idx="12">
                  <c:v>2.46</c:v>
                </c:pt>
                <c:pt idx="13">
                  <c:v>2.46</c:v>
                </c:pt>
                <c:pt idx="14">
                  <c:v>2.5099999999999998</c:v>
                </c:pt>
                <c:pt idx="15">
                  <c:v>2.48</c:v>
                </c:pt>
                <c:pt idx="16">
                  <c:v>2.4900000000000002</c:v>
                </c:pt>
                <c:pt idx="17">
                  <c:v>2.46</c:v>
                </c:pt>
                <c:pt idx="18">
                  <c:v>2.48</c:v>
                </c:pt>
                <c:pt idx="19">
                  <c:v>2.48</c:v>
                </c:pt>
                <c:pt idx="20">
                  <c:v>2.46</c:v>
                </c:pt>
                <c:pt idx="21">
                  <c:v>2.46</c:v>
                </c:pt>
                <c:pt idx="22">
                  <c:v>2.46</c:v>
                </c:pt>
                <c:pt idx="23">
                  <c:v>2.16</c:v>
                </c:pt>
                <c:pt idx="24">
                  <c:v>2.4300000000000002</c:v>
                </c:pt>
                <c:pt idx="25">
                  <c:v>2.87</c:v>
                </c:pt>
                <c:pt idx="26">
                  <c:v>2.4500000000000002</c:v>
                </c:pt>
                <c:pt idx="27">
                  <c:v>2.4300000000000002</c:v>
                </c:pt>
                <c:pt idx="28">
                  <c:v>2.4900000000000002</c:v>
                </c:pt>
                <c:pt idx="29">
                  <c:v>2.44</c:v>
                </c:pt>
                <c:pt idx="30">
                  <c:v>2.42</c:v>
                </c:pt>
                <c:pt idx="31">
                  <c:v>2.4500000000000002</c:v>
                </c:pt>
                <c:pt idx="32">
                  <c:v>2.4700000000000002</c:v>
                </c:pt>
                <c:pt idx="33">
                  <c:v>2.4500000000000002</c:v>
                </c:pt>
                <c:pt idx="34">
                  <c:v>2.5099999999999998</c:v>
                </c:pt>
                <c:pt idx="35">
                  <c:v>2.4300000000000002</c:v>
                </c:pt>
                <c:pt idx="36">
                  <c:v>2.46</c:v>
                </c:pt>
                <c:pt idx="37">
                  <c:v>2.4900000000000002</c:v>
                </c:pt>
                <c:pt idx="38">
                  <c:v>2.48</c:v>
                </c:pt>
                <c:pt idx="39">
                  <c:v>2.48</c:v>
                </c:pt>
                <c:pt idx="40">
                  <c:v>2.4700000000000002</c:v>
                </c:pt>
                <c:pt idx="41">
                  <c:v>2.5099999999999998</c:v>
                </c:pt>
                <c:pt idx="42">
                  <c:v>2.4700000000000002</c:v>
                </c:pt>
                <c:pt idx="43">
                  <c:v>2.48</c:v>
                </c:pt>
                <c:pt idx="44">
                  <c:v>2.4700000000000002</c:v>
                </c:pt>
                <c:pt idx="45">
                  <c:v>2.4700000000000002</c:v>
                </c:pt>
                <c:pt idx="46">
                  <c:v>2.46</c:v>
                </c:pt>
                <c:pt idx="47">
                  <c:v>2.4300000000000002</c:v>
                </c:pt>
                <c:pt idx="48">
                  <c:v>2.46</c:v>
                </c:pt>
                <c:pt idx="49">
                  <c:v>2.4300000000000002</c:v>
                </c:pt>
                <c:pt idx="50">
                  <c:v>2.4500000000000002</c:v>
                </c:pt>
                <c:pt idx="51">
                  <c:v>2.46</c:v>
                </c:pt>
                <c:pt idx="52">
                  <c:v>2.4500000000000002</c:v>
                </c:pt>
                <c:pt idx="53">
                  <c:v>2.44</c:v>
                </c:pt>
                <c:pt idx="54">
                  <c:v>3.24</c:v>
                </c:pt>
                <c:pt idx="55">
                  <c:v>2.4300000000000002</c:v>
                </c:pt>
                <c:pt idx="56">
                  <c:v>2.4900000000000002</c:v>
                </c:pt>
                <c:pt idx="57">
                  <c:v>2.41</c:v>
                </c:pt>
                <c:pt idx="58">
                  <c:v>2.46</c:v>
                </c:pt>
                <c:pt idx="59">
                  <c:v>2.4500000000000002</c:v>
                </c:pt>
                <c:pt idx="60">
                  <c:v>2.46</c:v>
                </c:pt>
                <c:pt idx="61">
                  <c:v>2.44</c:v>
                </c:pt>
                <c:pt idx="62">
                  <c:v>2.4900000000000002</c:v>
                </c:pt>
                <c:pt idx="63">
                  <c:v>2.4700000000000002</c:v>
                </c:pt>
                <c:pt idx="64">
                  <c:v>2.46</c:v>
                </c:pt>
                <c:pt idx="65">
                  <c:v>2.44</c:v>
                </c:pt>
                <c:pt idx="66">
                  <c:v>2.4900000000000002</c:v>
                </c:pt>
                <c:pt idx="67">
                  <c:v>2.4500000000000002</c:v>
                </c:pt>
                <c:pt idx="68">
                  <c:v>2.4900000000000002</c:v>
                </c:pt>
                <c:pt idx="69">
                  <c:v>2.44</c:v>
                </c:pt>
                <c:pt idx="70">
                  <c:v>2.4700000000000002</c:v>
                </c:pt>
                <c:pt idx="71">
                  <c:v>2.44</c:v>
                </c:pt>
                <c:pt idx="72">
                  <c:v>2.4500000000000002</c:v>
                </c:pt>
                <c:pt idx="73">
                  <c:v>2.4</c:v>
                </c:pt>
                <c:pt idx="74">
                  <c:v>2.4500000000000002</c:v>
                </c:pt>
                <c:pt idx="75">
                  <c:v>2.44</c:v>
                </c:pt>
                <c:pt idx="76">
                  <c:v>2.4900000000000002</c:v>
                </c:pt>
                <c:pt idx="77">
                  <c:v>2.4500000000000002</c:v>
                </c:pt>
                <c:pt idx="78">
                  <c:v>2.4500000000000002</c:v>
                </c:pt>
                <c:pt idx="79">
                  <c:v>3.23</c:v>
                </c:pt>
                <c:pt idx="80">
                  <c:v>3.27</c:v>
                </c:pt>
                <c:pt idx="81">
                  <c:v>3.28</c:v>
                </c:pt>
                <c:pt idx="82">
                  <c:v>3.44</c:v>
                </c:pt>
                <c:pt idx="83">
                  <c:v>3.21</c:v>
                </c:pt>
                <c:pt idx="84">
                  <c:v>3.35</c:v>
                </c:pt>
                <c:pt idx="85">
                  <c:v>2.68</c:v>
                </c:pt>
                <c:pt idx="86">
                  <c:v>3.3</c:v>
                </c:pt>
                <c:pt idx="87">
                  <c:v>2.54</c:v>
                </c:pt>
                <c:pt idx="88">
                  <c:v>3.3</c:v>
                </c:pt>
                <c:pt idx="89">
                  <c:v>3.37</c:v>
                </c:pt>
                <c:pt idx="90">
                  <c:v>3.27</c:v>
                </c:pt>
                <c:pt idx="91">
                  <c:v>3.39</c:v>
                </c:pt>
                <c:pt idx="92">
                  <c:v>2.6</c:v>
                </c:pt>
                <c:pt idx="93">
                  <c:v>2.4900000000000002</c:v>
                </c:pt>
                <c:pt idx="94">
                  <c:v>2.91</c:v>
                </c:pt>
                <c:pt idx="95">
                  <c:v>3.21</c:v>
                </c:pt>
                <c:pt idx="96">
                  <c:v>2.8</c:v>
                </c:pt>
                <c:pt idx="97">
                  <c:v>2.5</c:v>
                </c:pt>
                <c:pt idx="98">
                  <c:v>2.66</c:v>
                </c:pt>
                <c:pt idx="99">
                  <c:v>1.72</c:v>
                </c:pt>
                <c:pt idx="100">
                  <c:v>3.2</c:v>
                </c:pt>
                <c:pt idx="101">
                  <c:v>2.41</c:v>
                </c:pt>
                <c:pt idx="102">
                  <c:v>3.33</c:v>
                </c:pt>
                <c:pt idx="103">
                  <c:v>3.3</c:v>
                </c:pt>
                <c:pt idx="104">
                  <c:v>2.72</c:v>
                </c:pt>
                <c:pt idx="105">
                  <c:v>3.14</c:v>
                </c:pt>
                <c:pt idx="106">
                  <c:v>3.19</c:v>
                </c:pt>
                <c:pt idx="107">
                  <c:v>2.4300000000000002</c:v>
                </c:pt>
                <c:pt idx="108">
                  <c:v>3.25</c:v>
                </c:pt>
                <c:pt idx="109">
                  <c:v>3.27</c:v>
                </c:pt>
                <c:pt idx="110">
                  <c:v>3.29</c:v>
                </c:pt>
                <c:pt idx="111">
                  <c:v>3.35</c:v>
                </c:pt>
                <c:pt idx="112">
                  <c:v>3.18</c:v>
                </c:pt>
                <c:pt idx="113">
                  <c:v>3.26</c:v>
                </c:pt>
                <c:pt idx="114">
                  <c:v>3.26</c:v>
                </c:pt>
                <c:pt idx="115">
                  <c:v>3.46</c:v>
                </c:pt>
                <c:pt idx="116">
                  <c:v>2.52</c:v>
                </c:pt>
                <c:pt idx="117">
                  <c:v>3.18</c:v>
                </c:pt>
                <c:pt idx="118">
                  <c:v>3.19</c:v>
                </c:pt>
                <c:pt idx="119">
                  <c:v>3.18</c:v>
                </c:pt>
                <c:pt idx="120">
                  <c:v>3.19</c:v>
                </c:pt>
                <c:pt idx="121">
                  <c:v>3.27</c:v>
                </c:pt>
                <c:pt idx="122">
                  <c:v>3.25</c:v>
                </c:pt>
                <c:pt idx="123">
                  <c:v>2.84</c:v>
                </c:pt>
                <c:pt idx="124">
                  <c:v>1.95</c:v>
                </c:pt>
                <c:pt idx="125">
                  <c:v>1.81</c:v>
                </c:pt>
                <c:pt idx="126">
                  <c:v>2.4300000000000002</c:v>
                </c:pt>
                <c:pt idx="127">
                  <c:v>2.2599999999999998</c:v>
                </c:pt>
                <c:pt idx="128">
                  <c:v>3.14</c:v>
                </c:pt>
                <c:pt idx="129">
                  <c:v>1.53</c:v>
                </c:pt>
                <c:pt idx="130">
                  <c:v>2.5099999999999998</c:v>
                </c:pt>
                <c:pt idx="131">
                  <c:v>3.07</c:v>
                </c:pt>
                <c:pt idx="132">
                  <c:v>2.61</c:v>
                </c:pt>
                <c:pt idx="133">
                  <c:v>2.6</c:v>
                </c:pt>
                <c:pt idx="134">
                  <c:v>2.58</c:v>
                </c:pt>
                <c:pt idx="135">
                  <c:v>2.14</c:v>
                </c:pt>
                <c:pt idx="136">
                  <c:v>2.91</c:v>
                </c:pt>
                <c:pt idx="137">
                  <c:v>1.79</c:v>
                </c:pt>
                <c:pt idx="138">
                  <c:v>2.46</c:v>
                </c:pt>
                <c:pt idx="139">
                  <c:v>2.46</c:v>
                </c:pt>
                <c:pt idx="140">
                  <c:v>1.61</c:v>
                </c:pt>
                <c:pt idx="141">
                  <c:v>1.1599999999999999</c:v>
                </c:pt>
                <c:pt idx="142">
                  <c:v>1.87</c:v>
                </c:pt>
                <c:pt idx="143">
                  <c:v>2.2799999999999998</c:v>
                </c:pt>
                <c:pt idx="144">
                  <c:v>2.2400000000000002</c:v>
                </c:pt>
                <c:pt idx="145">
                  <c:v>2.2000000000000002</c:v>
                </c:pt>
                <c:pt idx="146">
                  <c:v>2.71</c:v>
                </c:pt>
                <c:pt idx="147">
                  <c:v>2.4500000000000002</c:v>
                </c:pt>
                <c:pt idx="148">
                  <c:v>2.4700000000000002</c:v>
                </c:pt>
                <c:pt idx="149">
                  <c:v>2.4300000000000002</c:v>
                </c:pt>
                <c:pt idx="150">
                  <c:v>2.48</c:v>
                </c:pt>
                <c:pt idx="151">
                  <c:v>2.4700000000000002</c:v>
                </c:pt>
                <c:pt idx="152">
                  <c:v>2.4700000000000002</c:v>
                </c:pt>
                <c:pt idx="153">
                  <c:v>2.46</c:v>
                </c:pt>
                <c:pt idx="154">
                  <c:v>2.14</c:v>
                </c:pt>
                <c:pt idx="155">
                  <c:v>2.46</c:v>
                </c:pt>
                <c:pt idx="156">
                  <c:v>2.46</c:v>
                </c:pt>
                <c:pt idx="157">
                  <c:v>2.48</c:v>
                </c:pt>
                <c:pt idx="158">
                  <c:v>2.4700000000000002</c:v>
                </c:pt>
                <c:pt idx="159">
                  <c:v>2.4300000000000002</c:v>
                </c:pt>
                <c:pt idx="160">
                  <c:v>2.5</c:v>
                </c:pt>
                <c:pt idx="161">
                  <c:v>2.4900000000000002</c:v>
                </c:pt>
                <c:pt idx="162">
                  <c:v>2.42</c:v>
                </c:pt>
                <c:pt idx="163">
                  <c:v>2.54</c:v>
                </c:pt>
                <c:pt idx="164">
                  <c:v>2.4900000000000002</c:v>
                </c:pt>
                <c:pt idx="165">
                  <c:v>2.4500000000000002</c:v>
                </c:pt>
                <c:pt idx="166">
                  <c:v>2.46</c:v>
                </c:pt>
                <c:pt idx="167">
                  <c:v>2.42</c:v>
                </c:pt>
                <c:pt idx="168">
                  <c:v>2.46</c:v>
                </c:pt>
                <c:pt idx="169">
                  <c:v>2.41</c:v>
                </c:pt>
                <c:pt idx="170">
                  <c:v>2.46</c:v>
                </c:pt>
                <c:pt idx="171">
                  <c:v>2.4300000000000002</c:v>
                </c:pt>
                <c:pt idx="172">
                  <c:v>2.44</c:v>
                </c:pt>
                <c:pt idx="173">
                  <c:v>2.4500000000000002</c:v>
                </c:pt>
                <c:pt idx="174">
                  <c:v>2.4900000000000002</c:v>
                </c:pt>
                <c:pt idx="175">
                  <c:v>2.4500000000000002</c:v>
                </c:pt>
                <c:pt idx="176">
                  <c:v>2.4700000000000002</c:v>
                </c:pt>
                <c:pt idx="177">
                  <c:v>2.48</c:v>
                </c:pt>
                <c:pt idx="178">
                  <c:v>2.0699999999999998</c:v>
                </c:pt>
                <c:pt idx="179">
                  <c:v>2.4500000000000002</c:v>
                </c:pt>
                <c:pt idx="180">
                  <c:v>2.46</c:v>
                </c:pt>
                <c:pt idx="181">
                  <c:v>2.4900000000000002</c:v>
                </c:pt>
                <c:pt idx="182">
                  <c:v>2.4700000000000002</c:v>
                </c:pt>
                <c:pt idx="183">
                  <c:v>2.44</c:v>
                </c:pt>
                <c:pt idx="184">
                  <c:v>2.4500000000000002</c:v>
                </c:pt>
                <c:pt idx="185">
                  <c:v>2.48</c:v>
                </c:pt>
                <c:pt idx="186">
                  <c:v>2.4300000000000002</c:v>
                </c:pt>
                <c:pt idx="187">
                  <c:v>2.46</c:v>
                </c:pt>
                <c:pt idx="188">
                  <c:v>2.4500000000000002</c:v>
                </c:pt>
                <c:pt idx="189">
                  <c:v>2.44</c:v>
                </c:pt>
                <c:pt idx="190">
                  <c:v>2.48</c:v>
                </c:pt>
                <c:pt idx="191">
                  <c:v>2.46</c:v>
                </c:pt>
                <c:pt idx="192">
                  <c:v>2.4700000000000002</c:v>
                </c:pt>
                <c:pt idx="193">
                  <c:v>2.46</c:v>
                </c:pt>
                <c:pt idx="194">
                  <c:v>2.46</c:v>
                </c:pt>
                <c:pt idx="195">
                  <c:v>2.4500000000000002</c:v>
                </c:pt>
                <c:pt idx="196">
                  <c:v>2.4700000000000002</c:v>
                </c:pt>
                <c:pt idx="197">
                  <c:v>2.4500000000000002</c:v>
                </c:pt>
                <c:pt idx="198">
                  <c:v>2.5</c:v>
                </c:pt>
                <c:pt idx="199">
                  <c:v>2.5099999999999998</c:v>
                </c:pt>
                <c:pt idx="200">
                  <c:v>2.4500000000000002</c:v>
                </c:pt>
                <c:pt idx="201">
                  <c:v>2.38</c:v>
                </c:pt>
                <c:pt idx="202">
                  <c:v>2.4900000000000002</c:v>
                </c:pt>
                <c:pt idx="203">
                  <c:v>2.4300000000000002</c:v>
                </c:pt>
                <c:pt idx="204">
                  <c:v>2.97</c:v>
                </c:pt>
                <c:pt idx="205">
                  <c:v>2.4500000000000002</c:v>
                </c:pt>
                <c:pt idx="206">
                  <c:v>2.46</c:v>
                </c:pt>
                <c:pt idx="207">
                  <c:v>3.01</c:v>
                </c:pt>
                <c:pt idx="208">
                  <c:v>2.1800000000000002</c:v>
                </c:pt>
                <c:pt idx="209">
                  <c:v>3.95</c:v>
                </c:pt>
                <c:pt idx="210">
                  <c:v>2.44</c:v>
                </c:pt>
                <c:pt idx="211">
                  <c:v>2.44</c:v>
                </c:pt>
                <c:pt idx="212">
                  <c:v>2.2799999999999998</c:v>
                </c:pt>
                <c:pt idx="213">
                  <c:v>2.73</c:v>
                </c:pt>
                <c:pt idx="214">
                  <c:v>2.37</c:v>
                </c:pt>
                <c:pt idx="215">
                  <c:v>3.02</c:v>
                </c:pt>
                <c:pt idx="216">
                  <c:v>2.75</c:v>
                </c:pt>
                <c:pt idx="217">
                  <c:v>2.4500000000000002</c:v>
                </c:pt>
                <c:pt idx="218">
                  <c:v>2.4</c:v>
                </c:pt>
                <c:pt idx="219">
                  <c:v>2.66</c:v>
                </c:pt>
                <c:pt idx="220">
                  <c:v>3.07</c:v>
                </c:pt>
                <c:pt idx="221">
                  <c:v>1.84</c:v>
                </c:pt>
                <c:pt idx="222">
                  <c:v>2.63</c:v>
                </c:pt>
                <c:pt idx="223">
                  <c:v>2.4</c:v>
                </c:pt>
                <c:pt idx="224">
                  <c:v>2.11</c:v>
                </c:pt>
                <c:pt idx="225">
                  <c:v>2.88</c:v>
                </c:pt>
                <c:pt idx="226">
                  <c:v>1.5</c:v>
                </c:pt>
                <c:pt idx="227">
                  <c:v>2.5299999999999998</c:v>
                </c:pt>
                <c:pt idx="228">
                  <c:v>2.77</c:v>
                </c:pt>
                <c:pt idx="229">
                  <c:v>2.25</c:v>
                </c:pt>
                <c:pt idx="230">
                  <c:v>3.03</c:v>
                </c:pt>
                <c:pt idx="231">
                  <c:v>2.21</c:v>
                </c:pt>
                <c:pt idx="232">
                  <c:v>2.54</c:v>
                </c:pt>
                <c:pt idx="233">
                  <c:v>2.54</c:v>
                </c:pt>
                <c:pt idx="234">
                  <c:v>2.21</c:v>
                </c:pt>
                <c:pt idx="235">
                  <c:v>2.62</c:v>
                </c:pt>
                <c:pt idx="236">
                  <c:v>2.16</c:v>
                </c:pt>
                <c:pt idx="237">
                  <c:v>2.73</c:v>
                </c:pt>
                <c:pt idx="238">
                  <c:v>2.66</c:v>
                </c:pt>
                <c:pt idx="239">
                  <c:v>2.2000000000000002</c:v>
                </c:pt>
                <c:pt idx="240">
                  <c:v>2.16</c:v>
                </c:pt>
                <c:pt idx="241">
                  <c:v>2.2400000000000002</c:v>
                </c:pt>
                <c:pt idx="242">
                  <c:v>2.19</c:v>
                </c:pt>
                <c:pt idx="243">
                  <c:v>2.3199999999999998</c:v>
                </c:pt>
                <c:pt idx="244">
                  <c:v>2.54</c:v>
                </c:pt>
                <c:pt idx="245">
                  <c:v>2.65</c:v>
                </c:pt>
                <c:pt idx="246">
                  <c:v>1.41</c:v>
                </c:pt>
                <c:pt idx="247">
                  <c:v>2.42</c:v>
                </c:pt>
                <c:pt idx="248">
                  <c:v>1.69</c:v>
                </c:pt>
                <c:pt idx="249">
                  <c:v>2.64</c:v>
                </c:pt>
                <c:pt idx="250">
                  <c:v>1.06</c:v>
                </c:pt>
                <c:pt idx="251">
                  <c:v>3.48</c:v>
                </c:pt>
                <c:pt idx="252">
                  <c:v>3.25</c:v>
                </c:pt>
                <c:pt idx="253">
                  <c:v>3.59</c:v>
                </c:pt>
                <c:pt idx="254">
                  <c:v>3.87</c:v>
                </c:pt>
                <c:pt idx="255">
                  <c:v>3.36</c:v>
                </c:pt>
                <c:pt idx="256">
                  <c:v>3.43</c:v>
                </c:pt>
                <c:pt idx="257">
                  <c:v>3.43</c:v>
                </c:pt>
                <c:pt idx="258">
                  <c:v>3.42</c:v>
                </c:pt>
                <c:pt idx="259">
                  <c:v>3.42</c:v>
                </c:pt>
                <c:pt idx="260">
                  <c:v>3.4</c:v>
                </c:pt>
                <c:pt idx="261">
                  <c:v>2.99</c:v>
                </c:pt>
                <c:pt idx="262">
                  <c:v>3.08</c:v>
                </c:pt>
                <c:pt idx="263">
                  <c:v>1.47</c:v>
                </c:pt>
                <c:pt idx="264">
                  <c:v>3.5</c:v>
                </c:pt>
                <c:pt idx="265">
                  <c:v>3.17</c:v>
                </c:pt>
                <c:pt idx="266">
                  <c:v>3.22</c:v>
                </c:pt>
                <c:pt idx="267">
                  <c:v>3.41</c:v>
                </c:pt>
                <c:pt idx="268">
                  <c:v>3.31</c:v>
                </c:pt>
                <c:pt idx="269">
                  <c:v>3.58</c:v>
                </c:pt>
                <c:pt idx="270">
                  <c:v>3.21</c:v>
                </c:pt>
                <c:pt idx="271">
                  <c:v>3.33</c:v>
                </c:pt>
                <c:pt idx="272">
                  <c:v>3.42</c:v>
                </c:pt>
                <c:pt idx="273">
                  <c:v>3.34</c:v>
                </c:pt>
                <c:pt idx="274">
                  <c:v>3.12</c:v>
                </c:pt>
                <c:pt idx="275">
                  <c:v>3.19</c:v>
                </c:pt>
                <c:pt idx="276">
                  <c:v>3.23</c:v>
                </c:pt>
                <c:pt idx="277">
                  <c:v>3.34</c:v>
                </c:pt>
                <c:pt idx="278">
                  <c:v>3.16</c:v>
                </c:pt>
                <c:pt idx="279">
                  <c:v>3.2</c:v>
                </c:pt>
                <c:pt idx="280">
                  <c:v>3.29</c:v>
                </c:pt>
                <c:pt idx="281">
                  <c:v>3.37</c:v>
                </c:pt>
                <c:pt idx="282">
                  <c:v>3.14</c:v>
                </c:pt>
                <c:pt idx="283">
                  <c:v>3.1</c:v>
                </c:pt>
                <c:pt idx="284">
                  <c:v>3.46</c:v>
                </c:pt>
                <c:pt idx="285">
                  <c:v>3.04</c:v>
                </c:pt>
                <c:pt idx="286">
                  <c:v>3.52</c:v>
                </c:pt>
                <c:pt idx="287">
                  <c:v>3.29</c:v>
                </c:pt>
                <c:pt idx="288">
                  <c:v>3.85</c:v>
                </c:pt>
                <c:pt idx="289">
                  <c:v>3.37</c:v>
                </c:pt>
                <c:pt idx="290">
                  <c:v>3.2</c:v>
                </c:pt>
                <c:pt idx="291">
                  <c:v>3.47</c:v>
                </c:pt>
                <c:pt idx="292">
                  <c:v>3.33</c:v>
                </c:pt>
                <c:pt idx="293">
                  <c:v>1.27</c:v>
                </c:pt>
                <c:pt idx="294">
                  <c:v>3.11</c:v>
                </c:pt>
                <c:pt idx="295">
                  <c:v>3.06</c:v>
                </c:pt>
                <c:pt idx="296">
                  <c:v>3.29</c:v>
                </c:pt>
                <c:pt idx="297">
                  <c:v>3.29</c:v>
                </c:pt>
                <c:pt idx="298">
                  <c:v>3.64</c:v>
                </c:pt>
                <c:pt idx="299">
                  <c:v>1.53</c:v>
                </c:pt>
                <c:pt idx="300">
                  <c:v>3.04</c:v>
                </c:pt>
                <c:pt idx="301">
                  <c:v>3.01</c:v>
                </c:pt>
                <c:pt idx="302">
                  <c:v>2.5099999999999998</c:v>
                </c:pt>
                <c:pt idx="303">
                  <c:v>2.35</c:v>
                </c:pt>
                <c:pt idx="304">
                  <c:v>2.25</c:v>
                </c:pt>
                <c:pt idx="305">
                  <c:v>3.09</c:v>
                </c:pt>
                <c:pt idx="306">
                  <c:v>3.06</c:v>
                </c:pt>
                <c:pt idx="307">
                  <c:v>3.11</c:v>
                </c:pt>
                <c:pt idx="308">
                  <c:v>3.04</c:v>
                </c:pt>
                <c:pt idx="309">
                  <c:v>3.28</c:v>
                </c:pt>
                <c:pt idx="310">
                  <c:v>1.19</c:v>
                </c:pt>
                <c:pt idx="311">
                  <c:v>3.11</c:v>
                </c:pt>
                <c:pt idx="312">
                  <c:v>3.32</c:v>
                </c:pt>
                <c:pt idx="313">
                  <c:v>3.07</c:v>
                </c:pt>
                <c:pt idx="314">
                  <c:v>3.5</c:v>
                </c:pt>
                <c:pt idx="315">
                  <c:v>3.05</c:v>
                </c:pt>
                <c:pt idx="316">
                  <c:v>3.05</c:v>
                </c:pt>
                <c:pt idx="317">
                  <c:v>3.26</c:v>
                </c:pt>
                <c:pt idx="318">
                  <c:v>3.05</c:v>
                </c:pt>
                <c:pt idx="319">
                  <c:v>3.27</c:v>
                </c:pt>
                <c:pt idx="320">
                  <c:v>3.07</c:v>
                </c:pt>
                <c:pt idx="321">
                  <c:v>3.31</c:v>
                </c:pt>
                <c:pt idx="322">
                  <c:v>3.31</c:v>
                </c:pt>
                <c:pt idx="323">
                  <c:v>3.3</c:v>
                </c:pt>
                <c:pt idx="324">
                  <c:v>3.51</c:v>
                </c:pt>
                <c:pt idx="325">
                  <c:v>3.45</c:v>
                </c:pt>
                <c:pt idx="326">
                  <c:v>3.01</c:v>
                </c:pt>
                <c:pt idx="327">
                  <c:v>3.06</c:v>
                </c:pt>
                <c:pt idx="328">
                  <c:v>3.07</c:v>
                </c:pt>
                <c:pt idx="329">
                  <c:v>3.05</c:v>
                </c:pt>
                <c:pt idx="330">
                  <c:v>3.01</c:v>
                </c:pt>
                <c:pt idx="331">
                  <c:v>3.27</c:v>
                </c:pt>
                <c:pt idx="332">
                  <c:v>3.07</c:v>
                </c:pt>
                <c:pt idx="333">
                  <c:v>3.04</c:v>
                </c:pt>
                <c:pt idx="334">
                  <c:v>3.11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B0-44FF-B2A6-FAA3ACB84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120544"/>
        <c:axId val="467121104"/>
      </c:scatterChart>
      <c:valAx>
        <c:axId val="467120544"/>
        <c:scaling>
          <c:orientation val="minMax"/>
          <c:max val="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FeO (wt. %, DeBeers)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121104"/>
        <c:crosses val="autoZero"/>
        <c:crossBetween val="midCat"/>
      </c:valAx>
      <c:valAx>
        <c:axId val="467121104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FeO (wt. %, UofA)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120544"/>
        <c:crosses val="autoZero"/>
        <c:crossBetween val="midCat"/>
        <c:majorUnit val="1"/>
      </c:valAx>
      <c:spPr>
        <a:noFill/>
        <a:ln w="1905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65826330532213"/>
          <c:y val="3.6938589657085998E-2"/>
          <c:w val="0.81776466177021989"/>
          <c:h val="0.8026004073785520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'Table S2b. CPX Comparison'!$D$4:$D$338</c:f>
              <c:numCache>
                <c:formatCode>0.00</c:formatCode>
                <c:ptCount val="335"/>
                <c:pt idx="0">
                  <c:v>1.82</c:v>
                </c:pt>
                <c:pt idx="1">
                  <c:v>1.89</c:v>
                </c:pt>
                <c:pt idx="2">
                  <c:v>1.8</c:v>
                </c:pt>
                <c:pt idx="3">
                  <c:v>1.99</c:v>
                </c:pt>
                <c:pt idx="4">
                  <c:v>1.76</c:v>
                </c:pt>
                <c:pt idx="5">
                  <c:v>1.69</c:v>
                </c:pt>
                <c:pt idx="6">
                  <c:v>1.9</c:v>
                </c:pt>
                <c:pt idx="7">
                  <c:v>1.9</c:v>
                </c:pt>
                <c:pt idx="8">
                  <c:v>1.73</c:v>
                </c:pt>
                <c:pt idx="9">
                  <c:v>1.82</c:v>
                </c:pt>
                <c:pt idx="10">
                  <c:v>1.79</c:v>
                </c:pt>
                <c:pt idx="11">
                  <c:v>1.74</c:v>
                </c:pt>
                <c:pt idx="12">
                  <c:v>1.81</c:v>
                </c:pt>
                <c:pt idx="13">
                  <c:v>1.81</c:v>
                </c:pt>
                <c:pt idx="14">
                  <c:v>1.81</c:v>
                </c:pt>
                <c:pt idx="15">
                  <c:v>1.77</c:v>
                </c:pt>
                <c:pt idx="16">
                  <c:v>1.83</c:v>
                </c:pt>
                <c:pt idx="17">
                  <c:v>1.78</c:v>
                </c:pt>
                <c:pt idx="18">
                  <c:v>1.81</c:v>
                </c:pt>
                <c:pt idx="19">
                  <c:v>1.99</c:v>
                </c:pt>
                <c:pt idx="20">
                  <c:v>1.76</c:v>
                </c:pt>
                <c:pt idx="21">
                  <c:v>1.88</c:v>
                </c:pt>
                <c:pt idx="22">
                  <c:v>1.74</c:v>
                </c:pt>
                <c:pt idx="23">
                  <c:v>1.91</c:v>
                </c:pt>
                <c:pt idx="24">
                  <c:v>1.75</c:v>
                </c:pt>
                <c:pt idx="25">
                  <c:v>2.16</c:v>
                </c:pt>
                <c:pt idx="26">
                  <c:v>1.9</c:v>
                </c:pt>
                <c:pt idx="27">
                  <c:v>1.81</c:v>
                </c:pt>
                <c:pt idx="28">
                  <c:v>1.67</c:v>
                </c:pt>
                <c:pt idx="29">
                  <c:v>1.81</c:v>
                </c:pt>
                <c:pt idx="30">
                  <c:v>1.76</c:v>
                </c:pt>
                <c:pt idx="31">
                  <c:v>1.85</c:v>
                </c:pt>
                <c:pt idx="32">
                  <c:v>1.88</c:v>
                </c:pt>
                <c:pt idx="33">
                  <c:v>1.79</c:v>
                </c:pt>
                <c:pt idx="34">
                  <c:v>1.83</c:v>
                </c:pt>
                <c:pt idx="35">
                  <c:v>1.8</c:v>
                </c:pt>
                <c:pt idx="36">
                  <c:v>1.76</c:v>
                </c:pt>
                <c:pt idx="37">
                  <c:v>1.79</c:v>
                </c:pt>
                <c:pt idx="38">
                  <c:v>1.82</c:v>
                </c:pt>
                <c:pt idx="39">
                  <c:v>1.85</c:v>
                </c:pt>
                <c:pt idx="40">
                  <c:v>1.8</c:v>
                </c:pt>
                <c:pt idx="41">
                  <c:v>1.81</c:v>
                </c:pt>
                <c:pt idx="42">
                  <c:v>1.9</c:v>
                </c:pt>
                <c:pt idx="43">
                  <c:v>1.8</c:v>
                </c:pt>
                <c:pt idx="44">
                  <c:v>1.78</c:v>
                </c:pt>
                <c:pt idx="45">
                  <c:v>1.84</c:v>
                </c:pt>
                <c:pt idx="46">
                  <c:v>1.74</c:v>
                </c:pt>
                <c:pt idx="47">
                  <c:v>1.8</c:v>
                </c:pt>
                <c:pt idx="48">
                  <c:v>1.74</c:v>
                </c:pt>
                <c:pt idx="49">
                  <c:v>1.91</c:v>
                </c:pt>
                <c:pt idx="50">
                  <c:v>1.73</c:v>
                </c:pt>
                <c:pt idx="51">
                  <c:v>1.74</c:v>
                </c:pt>
                <c:pt idx="52">
                  <c:v>1.84</c:v>
                </c:pt>
                <c:pt idx="53">
                  <c:v>1.7</c:v>
                </c:pt>
                <c:pt idx="54">
                  <c:v>1.56</c:v>
                </c:pt>
                <c:pt idx="55">
                  <c:v>1.83</c:v>
                </c:pt>
                <c:pt idx="56">
                  <c:v>1.84</c:v>
                </c:pt>
                <c:pt idx="57">
                  <c:v>1.75</c:v>
                </c:pt>
                <c:pt idx="58">
                  <c:v>1.84</c:v>
                </c:pt>
                <c:pt idx="59">
                  <c:v>1.87</c:v>
                </c:pt>
                <c:pt idx="60">
                  <c:v>1.82</c:v>
                </c:pt>
                <c:pt idx="61">
                  <c:v>1.83</c:v>
                </c:pt>
                <c:pt idx="62">
                  <c:v>1.82</c:v>
                </c:pt>
                <c:pt idx="63">
                  <c:v>1.78</c:v>
                </c:pt>
                <c:pt idx="64">
                  <c:v>1.82</c:v>
                </c:pt>
                <c:pt idx="65">
                  <c:v>1.68</c:v>
                </c:pt>
                <c:pt idx="66">
                  <c:v>1.85</c:v>
                </c:pt>
                <c:pt idx="67">
                  <c:v>1.79</c:v>
                </c:pt>
                <c:pt idx="68">
                  <c:v>1.82</c:v>
                </c:pt>
                <c:pt idx="69">
                  <c:v>1.83</c:v>
                </c:pt>
                <c:pt idx="70">
                  <c:v>1.8</c:v>
                </c:pt>
                <c:pt idx="71">
                  <c:v>1.8</c:v>
                </c:pt>
                <c:pt idx="72">
                  <c:v>1.85</c:v>
                </c:pt>
                <c:pt idx="73">
                  <c:v>1.75</c:v>
                </c:pt>
                <c:pt idx="74">
                  <c:v>1.77</c:v>
                </c:pt>
                <c:pt idx="75">
                  <c:v>1.86</c:v>
                </c:pt>
                <c:pt idx="76">
                  <c:v>1.82</c:v>
                </c:pt>
                <c:pt idx="77">
                  <c:v>1.85</c:v>
                </c:pt>
                <c:pt idx="78">
                  <c:v>1.78</c:v>
                </c:pt>
                <c:pt idx="79">
                  <c:v>1.74</c:v>
                </c:pt>
                <c:pt idx="80">
                  <c:v>1.88</c:v>
                </c:pt>
                <c:pt idx="81">
                  <c:v>1.72</c:v>
                </c:pt>
                <c:pt idx="82">
                  <c:v>1.65</c:v>
                </c:pt>
                <c:pt idx="83">
                  <c:v>1.73</c:v>
                </c:pt>
                <c:pt idx="84">
                  <c:v>1.81</c:v>
                </c:pt>
                <c:pt idx="85">
                  <c:v>1.67</c:v>
                </c:pt>
                <c:pt idx="86">
                  <c:v>1.69</c:v>
                </c:pt>
                <c:pt idx="87">
                  <c:v>1.95</c:v>
                </c:pt>
                <c:pt idx="88">
                  <c:v>1.8</c:v>
                </c:pt>
                <c:pt idx="89">
                  <c:v>1.74</c:v>
                </c:pt>
                <c:pt idx="90">
                  <c:v>1.78</c:v>
                </c:pt>
                <c:pt idx="91">
                  <c:v>1.59</c:v>
                </c:pt>
                <c:pt idx="92">
                  <c:v>1.6</c:v>
                </c:pt>
                <c:pt idx="93">
                  <c:v>1.83</c:v>
                </c:pt>
                <c:pt idx="94">
                  <c:v>1.49</c:v>
                </c:pt>
                <c:pt idx="95">
                  <c:v>1.69</c:v>
                </c:pt>
                <c:pt idx="96">
                  <c:v>2.04</c:v>
                </c:pt>
                <c:pt idx="97">
                  <c:v>1.82</c:v>
                </c:pt>
                <c:pt idx="98">
                  <c:v>1.54</c:v>
                </c:pt>
                <c:pt idx="99">
                  <c:v>0.45</c:v>
                </c:pt>
                <c:pt idx="100">
                  <c:v>1.73</c:v>
                </c:pt>
                <c:pt idx="101">
                  <c:v>1.75</c:v>
                </c:pt>
                <c:pt idx="102">
                  <c:v>1.63</c:v>
                </c:pt>
                <c:pt idx="103">
                  <c:v>1.53</c:v>
                </c:pt>
                <c:pt idx="104">
                  <c:v>1.66</c:v>
                </c:pt>
                <c:pt idx="105">
                  <c:v>1.77</c:v>
                </c:pt>
                <c:pt idx="106">
                  <c:v>1.8</c:v>
                </c:pt>
                <c:pt idx="107">
                  <c:v>1.87</c:v>
                </c:pt>
                <c:pt idx="108">
                  <c:v>1.7</c:v>
                </c:pt>
                <c:pt idx="109">
                  <c:v>1.65</c:v>
                </c:pt>
                <c:pt idx="110">
                  <c:v>1.6</c:v>
                </c:pt>
                <c:pt idx="111">
                  <c:v>1.6</c:v>
                </c:pt>
                <c:pt idx="112">
                  <c:v>1.78</c:v>
                </c:pt>
                <c:pt idx="113">
                  <c:v>1.74</c:v>
                </c:pt>
                <c:pt idx="114">
                  <c:v>1.66</c:v>
                </c:pt>
                <c:pt idx="115">
                  <c:v>1.58</c:v>
                </c:pt>
                <c:pt idx="116">
                  <c:v>1.9</c:v>
                </c:pt>
                <c:pt idx="117">
                  <c:v>1.72</c:v>
                </c:pt>
                <c:pt idx="118">
                  <c:v>1.68</c:v>
                </c:pt>
                <c:pt idx="119">
                  <c:v>1.61</c:v>
                </c:pt>
                <c:pt idx="120">
                  <c:v>1.71</c:v>
                </c:pt>
                <c:pt idx="121">
                  <c:v>1.76</c:v>
                </c:pt>
                <c:pt idx="122">
                  <c:v>1.72</c:v>
                </c:pt>
                <c:pt idx="123">
                  <c:v>1.59</c:v>
                </c:pt>
                <c:pt idx="124">
                  <c:v>2.14</c:v>
                </c:pt>
                <c:pt idx="125">
                  <c:v>1.1599999999999999</c:v>
                </c:pt>
                <c:pt idx="126">
                  <c:v>0.84</c:v>
                </c:pt>
                <c:pt idx="127">
                  <c:v>1.0900000000000001</c:v>
                </c:pt>
                <c:pt idx="128">
                  <c:v>1.76</c:v>
                </c:pt>
                <c:pt idx="129">
                  <c:v>1.57</c:v>
                </c:pt>
                <c:pt idx="130">
                  <c:v>1.95</c:v>
                </c:pt>
                <c:pt idx="131">
                  <c:v>1.66</c:v>
                </c:pt>
                <c:pt idx="132">
                  <c:v>1.76</c:v>
                </c:pt>
                <c:pt idx="133">
                  <c:v>2.79</c:v>
                </c:pt>
                <c:pt idx="134">
                  <c:v>2.78</c:v>
                </c:pt>
                <c:pt idx="135">
                  <c:v>1.19</c:v>
                </c:pt>
                <c:pt idx="136">
                  <c:v>1.33</c:v>
                </c:pt>
                <c:pt idx="137">
                  <c:v>1.32</c:v>
                </c:pt>
                <c:pt idx="138">
                  <c:v>1.58</c:v>
                </c:pt>
                <c:pt idx="139">
                  <c:v>1.06</c:v>
                </c:pt>
                <c:pt idx="140">
                  <c:v>2.0699999999999998</c:v>
                </c:pt>
                <c:pt idx="141">
                  <c:v>1.66</c:v>
                </c:pt>
                <c:pt idx="142">
                  <c:v>1.31</c:v>
                </c:pt>
                <c:pt idx="143">
                  <c:v>0.77</c:v>
                </c:pt>
                <c:pt idx="144">
                  <c:v>0.9</c:v>
                </c:pt>
                <c:pt idx="145">
                  <c:v>1.39</c:v>
                </c:pt>
                <c:pt idx="146">
                  <c:v>1.66</c:v>
                </c:pt>
                <c:pt idx="147">
                  <c:v>1.67</c:v>
                </c:pt>
                <c:pt idx="148">
                  <c:v>1.82</c:v>
                </c:pt>
                <c:pt idx="149">
                  <c:v>1.67</c:v>
                </c:pt>
                <c:pt idx="150">
                  <c:v>1.71</c:v>
                </c:pt>
                <c:pt idx="151">
                  <c:v>1.64</c:v>
                </c:pt>
                <c:pt idx="152">
                  <c:v>1.83</c:v>
                </c:pt>
                <c:pt idx="153">
                  <c:v>1.77</c:v>
                </c:pt>
                <c:pt idx="154">
                  <c:v>1.75</c:v>
                </c:pt>
                <c:pt idx="155">
                  <c:v>1.73</c:v>
                </c:pt>
                <c:pt idx="156">
                  <c:v>1.79</c:v>
                </c:pt>
                <c:pt idx="157">
                  <c:v>1.82</c:v>
                </c:pt>
                <c:pt idx="158">
                  <c:v>1.7</c:v>
                </c:pt>
                <c:pt idx="159">
                  <c:v>1.77</c:v>
                </c:pt>
                <c:pt idx="160">
                  <c:v>1.86</c:v>
                </c:pt>
                <c:pt idx="161">
                  <c:v>1.66</c:v>
                </c:pt>
                <c:pt idx="162">
                  <c:v>1.64</c:v>
                </c:pt>
                <c:pt idx="163">
                  <c:v>1.73</c:v>
                </c:pt>
                <c:pt idx="164">
                  <c:v>1.76</c:v>
                </c:pt>
                <c:pt idx="165">
                  <c:v>1.62</c:v>
                </c:pt>
                <c:pt idx="166">
                  <c:v>1.73</c:v>
                </c:pt>
                <c:pt idx="167">
                  <c:v>1.68</c:v>
                </c:pt>
                <c:pt idx="168">
                  <c:v>1.8</c:v>
                </c:pt>
                <c:pt idx="169">
                  <c:v>1.6</c:v>
                </c:pt>
                <c:pt idx="170">
                  <c:v>1.69</c:v>
                </c:pt>
                <c:pt idx="171">
                  <c:v>1.69</c:v>
                </c:pt>
                <c:pt idx="172">
                  <c:v>1.57</c:v>
                </c:pt>
                <c:pt idx="173">
                  <c:v>1.83</c:v>
                </c:pt>
                <c:pt idx="174">
                  <c:v>1.79</c:v>
                </c:pt>
                <c:pt idx="175">
                  <c:v>1.79</c:v>
                </c:pt>
                <c:pt idx="176">
                  <c:v>1.75</c:v>
                </c:pt>
                <c:pt idx="177">
                  <c:v>1.76</c:v>
                </c:pt>
                <c:pt idx="178">
                  <c:v>0.81</c:v>
                </c:pt>
                <c:pt idx="179">
                  <c:v>1.69</c:v>
                </c:pt>
                <c:pt idx="180">
                  <c:v>1.79</c:v>
                </c:pt>
                <c:pt idx="181">
                  <c:v>1.75</c:v>
                </c:pt>
                <c:pt idx="182">
                  <c:v>1.64</c:v>
                </c:pt>
                <c:pt idx="183">
                  <c:v>1.62</c:v>
                </c:pt>
                <c:pt idx="184">
                  <c:v>1.72</c:v>
                </c:pt>
                <c:pt idx="185">
                  <c:v>1.65</c:v>
                </c:pt>
                <c:pt idx="186">
                  <c:v>1.73</c:v>
                </c:pt>
                <c:pt idx="187">
                  <c:v>1.74</c:v>
                </c:pt>
                <c:pt idx="188">
                  <c:v>1.73</c:v>
                </c:pt>
                <c:pt idx="189">
                  <c:v>1.68</c:v>
                </c:pt>
                <c:pt idx="190">
                  <c:v>1.82</c:v>
                </c:pt>
                <c:pt idx="191">
                  <c:v>1.73</c:v>
                </c:pt>
                <c:pt idx="192">
                  <c:v>1.7</c:v>
                </c:pt>
                <c:pt idx="193">
                  <c:v>1.77</c:v>
                </c:pt>
                <c:pt idx="194">
                  <c:v>1.72</c:v>
                </c:pt>
                <c:pt idx="195">
                  <c:v>1.74</c:v>
                </c:pt>
                <c:pt idx="196">
                  <c:v>1.71</c:v>
                </c:pt>
                <c:pt idx="197">
                  <c:v>1.69</c:v>
                </c:pt>
                <c:pt idx="198">
                  <c:v>1.81</c:v>
                </c:pt>
                <c:pt idx="199">
                  <c:v>1.74</c:v>
                </c:pt>
                <c:pt idx="200">
                  <c:v>1.78</c:v>
                </c:pt>
                <c:pt idx="201">
                  <c:v>1.04</c:v>
                </c:pt>
                <c:pt idx="202">
                  <c:v>1.69</c:v>
                </c:pt>
                <c:pt idx="203">
                  <c:v>1.76</c:v>
                </c:pt>
                <c:pt idx="204">
                  <c:v>1.71</c:v>
                </c:pt>
                <c:pt idx="205">
                  <c:v>1.69</c:v>
                </c:pt>
                <c:pt idx="206">
                  <c:v>1.71</c:v>
                </c:pt>
                <c:pt idx="207">
                  <c:v>1.69</c:v>
                </c:pt>
                <c:pt idx="208">
                  <c:v>1.45</c:v>
                </c:pt>
                <c:pt idx="209">
                  <c:v>3.42</c:v>
                </c:pt>
                <c:pt idx="210">
                  <c:v>0.96</c:v>
                </c:pt>
                <c:pt idx="211">
                  <c:v>1.53</c:v>
                </c:pt>
                <c:pt idx="212">
                  <c:v>0.86</c:v>
                </c:pt>
                <c:pt idx="213">
                  <c:v>2.21</c:v>
                </c:pt>
                <c:pt idx="214">
                  <c:v>0.91</c:v>
                </c:pt>
                <c:pt idx="215">
                  <c:v>1.71</c:v>
                </c:pt>
                <c:pt idx="216">
                  <c:v>2.27</c:v>
                </c:pt>
                <c:pt idx="217">
                  <c:v>1.66</c:v>
                </c:pt>
                <c:pt idx="218">
                  <c:v>0.89</c:v>
                </c:pt>
                <c:pt idx="219">
                  <c:v>1.51</c:v>
                </c:pt>
                <c:pt idx="220">
                  <c:v>0.76</c:v>
                </c:pt>
                <c:pt idx="221">
                  <c:v>1.75</c:v>
                </c:pt>
                <c:pt idx="222">
                  <c:v>1.68</c:v>
                </c:pt>
                <c:pt idx="223">
                  <c:v>1.44</c:v>
                </c:pt>
                <c:pt idx="224">
                  <c:v>0.78</c:v>
                </c:pt>
                <c:pt idx="225">
                  <c:v>1.37</c:v>
                </c:pt>
                <c:pt idx="226">
                  <c:v>1.92</c:v>
                </c:pt>
                <c:pt idx="227">
                  <c:v>1.79</c:v>
                </c:pt>
                <c:pt idx="228">
                  <c:v>1.5</c:v>
                </c:pt>
                <c:pt idx="229">
                  <c:v>0.76</c:v>
                </c:pt>
                <c:pt idx="230">
                  <c:v>1.28</c:v>
                </c:pt>
                <c:pt idx="231">
                  <c:v>1.25</c:v>
                </c:pt>
                <c:pt idx="232">
                  <c:v>1.7</c:v>
                </c:pt>
                <c:pt idx="233">
                  <c:v>1.74</c:v>
                </c:pt>
                <c:pt idx="234">
                  <c:v>1.21</c:v>
                </c:pt>
                <c:pt idx="235">
                  <c:v>1.47</c:v>
                </c:pt>
                <c:pt idx="236">
                  <c:v>0</c:v>
                </c:pt>
                <c:pt idx="237">
                  <c:v>0.79</c:v>
                </c:pt>
                <c:pt idx="238">
                  <c:v>1.66</c:v>
                </c:pt>
                <c:pt idx="239">
                  <c:v>0.26</c:v>
                </c:pt>
                <c:pt idx="240">
                  <c:v>1</c:v>
                </c:pt>
                <c:pt idx="241">
                  <c:v>1.22</c:v>
                </c:pt>
                <c:pt idx="242">
                  <c:v>1.1200000000000001</c:v>
                </c:pt>
                <c:pt idx="243">
                  <c:v>1</c:v>
                </c:pt>
                <c:pt idx="244">
                  <c:v>1.45</c:v>
                </c:pt>
                <c:pt idx="245">
                  <c:v>1.35</c:v>
                </c:pt>
                <c:pt idx="246">
                  <c:v>1.28</c:v>
                </c:pt>
                <c:pt idx="247">
                  <c:v>1.47</c:v>
                </c:pt>
                <c:pt idx="248">
                  <c:v>2.4500000000000002</c:v>
                </c:pt>
                <c:pt idx="249">
                  <c:v>1.9</c:v>
                </c:pt>
                <c:pt idx="250">
                  <c:v>1.33</c:v>
                </c:pt>
                <c:pt idx="251">
                  <c:v>1.31</c:v>
                </c:pt>
                <c:pt idx="252">
                  <c:v>1.5</c:v>
                </c:pt>
                <c:pt idx="253">
                  <c:v>1.25</c:v>
                </c:pt>
                <c:pt idx="254">
                  <c:v>1.23</c:v>
                </c:pt>
                <c:pt idx="255">
                  <c:v>1.69</c:v>
                </c:pt>
                <c:pt idx="256">
                  <c:v>1.72</c:v>
                </c:pt>
                <c:pt idx="257">
                  <c:v>1.42</c:v>
                </c:pt>
                <c:pt idx="258">
                  <c:v>1.65</c:v>
                </c:pt>
                <c:pt idx="259">
                  <c:v>1.26</c:v>
                </c:pt>
                <c:pt idx="260">
                  <c:v>1.48</c:v>
                </c:pt>
                <c:pt idx="261">
                  <c:v>1.21</c:v>
                </c:pt>
                <c:pt idx="262">
                  <c:v>1.23</c:v>
                </c:pt>
                <c:pt idx="263">
                  <c:v>1.54</c:v>
                </c:pt>
                <c:pt idx="264">
                  <c:v>1.68</c:v>
                </c:pt>
                <c:pt idx="265">
                  <c:v>1.59</c:v>
                </c:pt>
                <c:pt idx="266">
                  <c:v>1.4</c:v>
                </c:pt>
                <c:pt idx="267">
                  <c:v>1.45</c:v>
                </c:pt>
                <c:pt idx="268">
                  <c:v>1.48</c:v>
                </c:pt>
                <c:pt idx="269">
                  <c:v>1.36</c:v>
                </c:pt>
                <c:pt idx="270">
                  <c:v>1.35</c:v>
                </c:pt>
                <c:pt idx="271">
                  <c:v>1.61</c:v>
                </c:pt>
                <c:pt idx="272">
                  <c:v>1.63</c:v>
                </c:pt>
                <c:pt idx="273">
                  <c:v>1.58</c:v>
                </c:pt>
                <c:pt idx="274">
                  <c:v>1.64</c:v>
                </c:pt>
                <c:pt idx="275">
                  <c:v>1.41</c:v>
                </c:pt>
                <c:pt idx="276">
                  <c:v>1.74</c:v>
                </c:pt>
                <c:pt idx="277">
                  <c:v>1.37</c:v>
                </c:pt>
                <c:pt idx="278">
                  <c:v>1.75</c:v>
                </c:pt>
                <c:pt idx="279">
                  <c:v>1.49</c:v>
                </c:pt>
                <c:pt idx="280">
                  <c:v>1.57</c:v>
                </c:pt>
                <c:pt idx="281">
                  <c:v>1.49</c:v>
                </c:pt>
                <c:pt idx="282">
                  <c:v>1.39</c:v>
                </c:pt>
                <c:pt idx="283">
                  <c:v>1.27</c:v>
                </c:pt>
                <c:pt idx="284">
                  <c:v>1.7</c:v>
                </c:pt>
                <c:pt idx="285">
                  <c:v>1.1100000000000001</c:v>
                </c:pt>
                <c:pt idx="286">
                  <c:v>1.43</c:v>
                </c:pt>
                <c:pt idx="287">
                  <c:v>1.44</c:v>
                </c:pt>
                <c:pt idx="288">
                  <c:v>1.37</c:v>
                </c:pt>
                <c:pt idx="289">
                  <c:v>1.76</c:v>
                </c:pt>
                <c:pt idx="290">
                  <c:v>1.56</c:v>
                </c:pt>
                <c:pt idx="291">
                  <c:v>1.29</c:v>
                </c:pt>
                <c:pt idx="292">
                  <c:v>1.34</c:v>
                </c:pt>
                <c:pt idx="293">
                  <c:v>1.39</c:v>
                </c:pt>
                <c:pt idx="294">
                  <c:v>1.41</c:v>
                </c:pt>
                <c:pt idx="295">
                  <c:v>1.26</c:v>
                </c:pt>
                <c:pt idx="296">
                  <c:v>1.6</c:v>
                </c:pt>
                <c:pt idx="297">
                  <c:v>1.29</c:v>
                </c:pt>
                <c:pt idx="298">
                  <c:v>1.63</c:v>
                </c:pt>
                <c:pt idx="299">
                  <c:v>1.58</c:v>
                </c:pt>
                <c:pt idx="300">
                  <c:v>1.25</c:v>
                </c:pt>
                <c:pt idx="301">
                  <c:v>1.34</c:v>
                </c:pt>
                <c:pt idx="302">
                  <c:v>2.06</c:v>
                </c:pt>
                <c:pt idx="303">
                  <c:v>1.1100000000000001</c:v>
                </c:pt>
                <c:pt idx="304">
                  <c:v>1.04</c:v>
                </c:pt>
                <c:pt idx="305">
                  <c:v>1.28</c:v>
                </c:pt>
                <c:pt idx="306">
                  <c:v>1.34</c:v>
                </c:pt>
                <c:pt idx="307">
                  <c:v>1.22</c:v>
                </c:pt>
                <c:pt idx="308">
                  <c:v>1.38</c:v>
                </c:pt>
                <c:pt idx="309">
                  <c:v>1.45</c:v>
                </c:pt>
                <c:pt idx="310">
                  <c:v>1.27</c:v>
                </c:pt>
                <c:pt idx="311">
                  <c:v>1.35</c:v>
                </c:pt>
                <c:pt idx="312">
                  <c:v>1.53</c:v>
                </c:pt>
                <c:pt idx="313">
                  <c:v>1.26</c:v>
                </c:pt>
                <c:pt idx="314">
                  <c:v>1.61</c:v>
                </c:pt>
                <c:pt idx="315">
                  <c:v>1.3</c:v>
                </c:pt>
                <c:pt idx="316">
                  <c:v>1.19</c:v>
                </c:pt>
                <c:pt idx="317">
                  <c:v>1.32</c:v>
                </c:pt>
                <c:pt idx="318">
                  <c:v>1.25</c:v>
                </c:pt>
                <c:pt idx="319">
                  <c:v>1.45</c:v>
                </c:pt>
                <c:pt idx="320">
                  <c:v>1.3</c:v>
                </c:pt>
                <c:pt idx="321">
                  <c:v>1.53</c:v>
                </c:pt>
                <c:pt idx="322">
                  <c:v>1.41</c:v>
                </c:pt>
                <c:pt idx="323">
                  <c:v>1.52</c:v>
                </c:pt>
                <c:pt idx="324">
                  <c:v>1.56</c:v>
                </c:pt>
                <c:pt idx="325">
                  <c:v>1.59</c:v>
                </c:pt>
                <c:pt idx="326">
                  <c:v>1.17</c:v>
                </c:pt>
                <c:pt idx="327">
                  <c:v>1.2</c:v>
                </c:pt>
                <c:pt idx="328">
                  <c:v>1.28</c:v>
                </c:pt>
                <c:pt idx="329">
                  <c:v>1.31</c:v>
                </c:pt>
                <c:pt idx="330">
                  <c:v>1.23</c:v>
                </c:pt>
                <c:pt idx="331">
                  <c:v>1.49</c:v>
                </c:pt>
                <c:pt idx="332">
                  <c:v>1.1399999999999999</c:v>
                </c:pt>
                <c:pt idx="333">
                  <c:v>1.33</c:v>
                </c:pt>
                <c:pt idx="334">
                  <c:v>1.33</c:v>
                </c:pt>
              </c:numCache>
            </c:numRef>
          </c:xVal>
          <c:yVal>
            <c:numRef>
              <c:f>'Table S2b. CPX Comparison'!$Q$4:$Q$338</c:f>
              <c:numCache>
                <c:formatCode>0.00</c:formatCode>
                <c:ptCount val="335"/>
                <c:pt idx="0">
                  <c:v>1.81</c:v>
                </c:pt>
                <c:pt idx="1">
                  <c:v>1.78</c:v>
                </c:pt>
                <c:pt idx="2">
                  <c:v>1.79</c:v>
                </c:pt>
                <c:pt idx="3">
                  <c:v>1.81</c:v>
                </c:pt>
                <c:pt idx="4">
                  <c:v>1.79</c:v>
                </c:pt>
                <c:pt idx="5">
                  <c:v>1.82</c:v>
                </c:pt>
                <c:pt idx="6">
                  <c:v>1.79</c:v>
                </c:pt>
                <c:pt idx="7">
                  <c:v>1.81</c:v>
                </c:pt>
                <c:pt idx="8">
                  <c:v>1.8</c:v>
                </c:pt>
                <c:pt idx="9">
                  <c:v>1.81</c:v>
                </c:pt>
                <c:pt idx="10">
                  <c:v>1.85</c:v>
                </c:pt>
                <c:pt idx="11">
                  <c:v>1.78</c:v>
                </c:pt>
                <c:pt idx="12">
                  <c:v>1.81</c:v>
                </c:pt>
                <c:pt idx="13">
                  <c:v>1.78</c:v>
                </c:pt>
                <c:pt idx="14">
                  <c:v>1.8199999999999998</c:v>
                </c:pt>
                <c:pt idx="15">
                  <c:v>1.8</c:v>
                </c:pt>
                <c:pt idx="16">
                  <c:v>1.83</c:v>
                </c:pt>
                <c:pt idx="17">
                  <c:v>1.83</c:v>
                </c:pt>
                <c:pt idx="18">
                  <c:v>1.81</c:v>
                </c:pt>
                <c:pt idx="19">
                  <c:v>1.81</c:v>
                </c:pt>
                <c:pt idx="20">
                  <c:v>1.79</c:v>
                </c:pt>
                <c:pt idx="21">
                  <c:v>1.79</c:v>
                </c:pt>
                <c:pt idx="22">
                  <c:v>1.77</c:v>
                </c:pt>
                <c:pt idx="23">
                  <c:v>1.78</c:v>
                </c:pt>
                <c:pt idx="24">
                  <c:v>1.78</c:v>
                </c:pt>
                <c:pt idx="25">
                  <c:v>2.12</c:v>
                </c:pt>
                <c:pt idx="26">
                  <c:v>1.77</c:v>
                </c:pt>
                <c:pt idx="27">
                  <c:v>1.78</c:v>
                </c:pt>
                <c:pt idx="28">
                  <c:v>1.78</c:v>
                </c:pt>
                <c:pt idx="29">
                  <c:v>1.8</c:v>
                </c:pt>
                <c:pt idx="30">
                  <c:v>1.81</c:v>
                </c:pt>
                <c:pt idx="31">
                  <c:v>1.79</c:v>
                </c:pt>
                <c:pt idx="32">
                  <c:v>1.81</c:v>
                </c:pt>
                <c:pt idx="33">
                  <c:v>1.83</c:v>
                </c:pt>
                <c:pt idx="34">
                  <c:v>1.83</c:v>
                </c:pt>
                <c:pt idx="35">
                  <c:v>1.78</c:v>
                </c:pt>
                <c:pt idx="36">
                  <c:v>1.79</c:v>
                </c:pt>
                <c:pt idx="37">
                  <c:v>1.83</c:v>
                </c:pt>
                <c:pt idx="38">
                  <c:v>1.79</c:v>
                </c:pt>
                <c:pt idx="39">
                  <c:v>1.79</c:v>
                </c:pt>
                <c:pt idx="40">
                  <c:v>1.81</c:v>
                </c:pt>
                <c:pt idx="41">
                  <c:v>1.82</c:v>
                </c:pt>
                <c:pt idx="42">
                  <c:v>1.78</c:v>
                </c:pt>
                <c:pt idx="43">
                  <c:v>1.81</c:v>
                </c:pt>
                <c:pt idx="44">
                  <c:v>1.79</c:v>
                </c:pt>
                <c:pt idx="45">
                  <c:v>1.83</c:v>
                </c:pt>
                <c:pt idx="46">
                  <c:v>1.81</c:v>
                </c:pt>
                <c:pt idx="47">
                  <c:v>1.8</c:v>
                </c:pt>
                <c:pt idx="48">
                  <c:v>1.78</c:v>
                </c:pt>
                <c:pt idx="49">
                  <c:v>1.79</c:v>
                </c:pt>
                <c:pt idx="50">
                  <c:v>1.83</c:v>
                </c:pt>
                <c:pt idx="51">
                  <c:v>1.77</c:v>
                </c:pt>
                <c:pt idx="52">
                  <c:v>1.77</c:v>
                </c:pt>
                <c:pt idx="53">
                  <c:v>1.8</c:v>
                </c:pt>
                <c:pt idx="54">
                  <c:v>1.52</c:v>
                </c:pt>
                <c:pt idx="55">
                  <c:v>1.81</c:v>
                </c:pt>
                <c:pt idx="56">
                  <c:v>1.81</c:v>
                </c:pt>
                <c:pt idx="57">
                  <c:v>1.78</c:v>
                </c:pt>
                <c:pt idx="58">
                  <c:v>1.79</c:v>
                </c:pt>
                <c:pt idx="59">
                  <c:v>1.79</c:v>
                </c:pt>
                <c:pt idx="60">
                  <c:v>1.8</c:v>
                </c:pt>
                <c:pt idx="61">
                  <c:v>1.82</c:v>
                </c:pt>
                <c:pt idx="62">
                  <c:v>1.81</c:v>
                </c:pt>
                <c:pt idx="63">
                  <c:v>1.82</c:v>
                </c:pt>
                <c:pt idx="64">
                  <c:v>1.82</c:v>
                </c:pt>
                <c:pt idx="65">
                  <c:v>1.8</c:v>
                </c:pt>
                <c:pt idx="66">
                  <c:v>1.78</c:v>
                </c:pt>
                <c:pt idx="67">
                  <c:v>1.79</c:v>
                </c:pt>
                <c:pt idx="68">
                  <c:v>1.76</c:v>
                </c:pt>
                <c:pt idx="69">
                  <c:v>1.79</c:v>
                </c:pt>
                <c:pt idx="70">
                  <c:v>1.79</c:v>
                </c:pt>
                <c:pt idx="71">
                  <c:v>1.81</c:v>
                </c:pt>
                <c:pt idx="72">
                  <c:v>1.79</c:v>
                </c:pt>
                <c:pt idx="73">
                  <c:v>1.82</c:v>
                </c:pt>
                <c:pt idx="74">
                  <c:v>1.77</c:v>
                </c:pt>
                <c:pt idx="75">
                  <c:v>1.81</c:v>
                </c:pt>
                <c:pt idx="76">
                  <c:v>1.81</c:v>
                </c:pt>
                <c:pt idx="77">
                  <c:v>1.81</c:v>
                </c:pt>
                <c:pt idx="78">
                  <c:v>1.8</c:v>
                </c:pt>
                <c:pt idx="79">
                  <c:v>1.67</c:v>
                </c:pt>
                <c:pt idx="80">
                  <c:v>1.68</c:v>
                </c:pt>
                <c:pt idx="81">
                  <c:v>1.66</c:v>
                </c:pt>
                <c:pt idx="82">
                  <c:v>1.44</c:v>
                </c:pt>
                <c:pt idx="83">
                  <c:v>1.63</c:v>
                </c:pt>
                <c:pt idx="84">
                  <c:v>1.59</c:v>
                </c:pt>
                <c:pt idx="85">
                  <c:v>1.53</c:v>
                </c:pt>
                <c:pt idx="86">
                  <c:v>1.55</c:v>
                </c:pt>
                <c:pt idx="87">
                  <c:v>1.79</c:v>
                </c:pt>
                <c:pt idx="88">
                  <c:v>1.7</c:v>
                </c:pt>
                <c:pt idx="89">
                  <c:v>1.59</c:v>
                </c:pt>
                <c:pt idx="90">
                  <c:v>1.63</c:v>
                </c:pt>
                <c:pt idx="91">
                  <c:v>1.55</c:v>
                </c:pt>
                <c:pt idx="92">
                  <c:v>1.58</c:v>
                </c:pt>
                <c:pt idx="93">
                  <c:v>1.75</c:v>
                </c:pt>
                <c:pt idx="94">
                  <c:v>1.37</c:v>
                </c:pt>
                <c:pt idx="95">
                  <c:v>1.64</c:v>
                </c:pt>
                <c:pt idx="96">
                  <c:v>1.87</c:v>
                </c:pt>
                <c:pt idx="97">
                  <c:v>1.87</c:v>
                </c:pt>
                <c:pt idx="98">
                  <c:v>1.53</c:v>
                </c:pt>
                <c:pt idx="99">
                  <c:v>0.34</c:v>
                </c:pt>
                <c:pt idx="100">
                  <c:v>1.6</c:v>
                </c:pt>
                <c:pt idx="101">
                  <c:v>1.69</c:v>
                </c:pt>
                <c:pt idx="102">
                  <c:v>1.58</c:v>
                </c:pt>
                <c:pt idx="103">
                  <c:v>1.5</c:v>
                </c:pt>
                <c:pt idx="104">
                  <c:v>1.61</c:v>
                </c:pt>
                <c:pt idx="105">
                  <c:v>1.62</c:v>
                </c:pt>
                <c:pt idx="106">
                  <c:v>1.66</c:v>
                </c:pt>
                <c:pt idx="107">
                  <c:v>1.81</c:v>
                </c:pt>
                <c:pt idx="108">
                  <c:v>1.64</c:v>
                </c:pt>
                <c:pt idx="109">
                  <c:v>1.65</c:v>
                </c:pt>
                <c:pt idx="110">
                  <c:v>1.55</c:v>
                </c:pt>
                <c:pt idx="111">
                  <c:v>1.56</c:v>
                </c:pt>
                <c:pt idx="112">
                  <c:v>1.69</c:v>
                </c:pt>
                <c:pt idx="113">
                  <c:v>1.63</c:v>
                </c:pt>
                <c:pt idx="114">
                  <c:v>1.68</c:v>
                </c:pt>
                <c:pt idx="115">
                  <c:v>1.45</c:v>
                </c:pt>
                <c:pt idx="116">
                  <c:v>1.85</c:v>
                </c:pt>
                <c:pt idx="117">
                  <c:v>1.72</c:v>
                </c:pt>
                <c:pt idx="118">
                  <c:v>1.68</c:v>
                </c:pt>
                <c:pt idx="119">
                  <c:v>1.64</c:v>
                </c:pt>
                <c:pt idx="120">
                  <c:v>1.68</c:v>
                </c:pt>
                <c:pt idx="121">
                  <c:v>1.7</c:v>
                </c:pt>
                <c:pt idx="122">
                  <c:v>1.69</c:v>
                </c:pt>
                <c:pt idx="123">
                  <c:v>1.55</c:v>
                </c:pt>
                <c:pt idx="124">
                  <c:v>2.11</c:v>
                </c:pt>
                <c:pt idx="125">
                  <c:v>1.0900000000000001</c:v>
                </c:pt>
                <c:pt idx="126">
                  <c:v>0.89</c:v>
                </c:pt>
                <c:pt idx="127">
                  <c:v>1.17</c:v>
                </c:pt>
                <c:pt idx="128">
                  <c:v>1.63</c:v>
                </c:pt>
                <c:pt idx="129">
                  <c:v>1.53</c:v>
                </c:pt>
                <c:pt idx="130">
                  <c:v>1.92</c:v>
                </c:pt>
                <c:pt idx="131">
                  <c:v>1.61</c:v>
                </c:pt>
                <c:pt idx="132">
                  <c:v>1.64</c:v>
                </c:pt>
                <c:pt idx="133">
                  <c:v>2.69</c:v>
                </c:pt>
                <c:pt idx="134">
                  <c:v>2.68</c:v>
                </c:pt>
                <c:pt idx="135">
                  <c:v>1.26</c:v>
                </c:pt>
                <c:pt idx="136">
                  <c:v>1.88</c:v>
                </c:pt>
                <c:pt idx="137">
                  <c:v>1.51</c:v>
                </c:pt>
                <c:pt idx="138">
                  <c:v>1.61</c:v>
                </c:pt>
                <c:pt idx="139">
                  <c:v>1.2</c:v>
                </c:pt>
                <c:pt idx="140">
                  <c:v>2.25</c:v>
                </c:pt>
                <c:pt idx="141">
                  <c:v>1.58</c:v>
                </c:pt>
                <c:pt idx="142">
                  <c:v>1.33</c:v>
                </c:pt>
                <c:pt idx="143">
                  <c:v>0.81</c:v>
                </c:pt>
                <c:pt idx="144">
                  <c:v>0.91</c:v>
                </c:pt>
                <c:pt idx="145">
                  <c:v>1.41</c:v>
                </c:pt>
                <c:pt idx="146">
                  <c:v>1.64</c:v>
                </c:pt>
                <c:pt idx="147">
                  <c:v>1.82</c:v>
                </c:pt>
                <c:pt idx="148">
                  <c:v>1.82</c:v>
                </c:pt>
                <c:pt idx="149">
                  <c:v>1.81</c:v>
                </c:pt>
                <c:pt idx="150">
                  <c:v>1.83</c:v>
                </c:pt>
                <c:pt idx="151">
                  <c:v>1.81</c:v>
                </c:pt>
                <c:pt idx="152">
                  <c:v>1.83</c:v>
                </c:pt>
                <c:pt idx="153">
                  <c:v>1.82</c:v>
                </c:pt>
                <c:pt idx="154">
                  <c:v>1.8</c:v>
                </c:pt>
                <c:pt idx="155">
                  <c:v>1.81</c:v>
                </c:pt>
                <c:pt idx="156">
                  <c:v>1.82</c:v>
                </c:pt>
                <c:pt idx="157">
                  <c:v>1.82</c:v>
                </c:pt>
                <c:pt idx="158">
                  <c:v>1.8</c:v>
                </c:pt>
                <c:pt idx="159">
                  <c:v>1.81</c:v>
                </c:pt>
                <c:pt idx="160">
                  <c:v>1.81</c:v>
                </c:pt>
                <c:pt idx="161">
                  <c:v>1.82</c:v>
                </c:pt>
                <c:pt idx="162">
                  <c:v>1.78</c:v>
                </c:pt>
                <c:pt idx="163">
                  <c:v>1.83</c:v>
                </c:pt>
                <c:pt idx="164">
                  <c:v>1.83</c:v>
                </c:pt>
                <c:pt idx="165">
                  <c:v>1.81</c:v>
                </c:pt>
                <c:pt idx="166">
                  <c:v>1.79</c:v>
                </c:pt>
                <c:pt idx="167">
                  <c:v>1.82</c:v>
                </c:pt>
                <c:pt idx="168">
                  <c:v>1.82</c:v>
                </c:pt>
                <c:pt idx="169">
                  <c:v>1.79</c:v>
                </c:pt>
                <c:pt idx="170">
                  <c:v>1.83</c:v>
                </c:pt>
                <c:pt idx="171">
                  <c:v>1.8</c:v>
                </c:pt>
                <c:pt idx="172">
                  <c:v>1.78</c:v>
                </c:pt>
                <c:pt idx="173">
                  <c:v>1.81</c:v>
                </c:pt>
                <c:pt idx="174">
                  <c:v>1.8</c:v>
                </c:pt>
                <c:pt idx="175">
                  <c:v>1.81</c:v>
                </c:pt>
                <c:pt idx="176">
                  <c:v>1.81</c:v>
                </c:pt>
                <c:pt idx="177">
                  <c:v>1.78</c:v>
                </c:pt>
                <c:pt idx="178">
                  <c:v>0.81</c:v>
                </c:pt>
                <c:pt idx="179">
                  <c:v>1.82</c:v>
                </c:pt>
                <c:pt idx="180">
                  <c:v>1.84</c:v>
                </c:pt>
                <c:pt idx="181">
                  <c:v>1.81</c:v>
                </c:pt>
                <c:pt idx="182">
                  <c:v>1.8</c:v>
                </c:pt>
                <c:pt idx="183">
                  <c:v>1.82</c:v>
                </c:pt>
                <c:pt idx="184">
                  <c:v>1.8</c:v>
                </c:pt>
                <c:pt idx="185">
                  <c:v>1.8</c:v>
                </c:pt>
                <c:pt idx="186">
                  <c:v>1.8</c:v>
                </c:pt>
                <c:pt idx="187">
                  <c:v>1.79</c:v>
                </c:pt>
                <c:pt idx="188">
                  <c:v>1.79</c:v>
                </c:pt>
                <c:pt idx="189">
                  <c:v>1.78</c:v>
                </c:pt>
                <c:pt idx="190">
                  <c:v>1.83</c:v>
                </c:pt>
                <c:pt idx="191">
                  <c:v>1.78</c:v>
                </c:pt>
                <c:pt idx="192">
                  <c:v>1.82</c:v>
                </c:pt>
                <c:pt idx="193">
                  <c:v>1.77</c:v>
                </c:pt>
                <c:pt idx="194">
                  <c:v>1.8</c:v>
                </c:pt>
                <c:pt idx="195">
                  <c:v>1.83</c:v>
                </c:pt>
                <c:pt idx="196">
                  <c:v>1.79</c:v>
                </c:pt>
                <c:pt idx="197">
                  <c:v>1.79</c:v>
                </c:pt>
                <c:pt idx="198">
                  <c:v>1.83</c:v>
                </c:pt>
                <c:pt idx="199">
                  <c:v>1.82</c:v>
                </c:pt>
                <c:pt idx="200">
                  <c:v>1.8</c:v>
                </c:pt>
                <c:pt idx="201">
                  <c:v>1.1100000000000001</c:v>
                </c:pt>
                <c:pt idx="202">
                  <c:v>1.77</c:v>
                </c:pt>
                <c:pt idx="203">
                  <c:v>1.8</c:v>
                </c:pt>
                <c:pt idx="204">
                  <c:v>1.62</c:v>
                </c:pt>
                <c:pt idx="205">
                  <c:v>1.79</c:v>
                </c:pt>
                <c:pt idx="206">
                  <c:v>1.79</c:v>
                </c:pt>
                <c:pt idx="207">
                  <c:v>1.62</c:v>
                </c:pt>
                <c:pt idx="208">
                  <c:v>1.53</c:v>
                </c:pt>
                <c:pt idx="209">
                  <c:v>3.42</c:v>
                </c:pt>
                <c:pt idx="210">
                  <c:v>0.97</c:v>
                </c:pt>
                <c:pt idx="211">
                  <c:v>1.54</c:v>
                </c:pt>
                <c:pt idx="212">
                  <c:v>0.86</c:v>
                </c:pt>
                <c:pt idx="213">
                  <c:v>2.09</c:v>
                </c:pt>
                <c:pt idx="214">
                  <c:v>0.9</c:v>
                </c:pt>
                <c:pt idx="215">
                  <c:v>1.62</c:v>
                </c:pt>
                <c:pt idx="216">
                  <c:v>2.13</c:v>
                </c:pt>
                <c:pt idx="217">
                  <c:v>1.54</c:v>
                </c:pt>
                <c:pt idx="218">
                  <c:v>1.01</c:v>
                </c:pt>
                <c:pt idx="219">
                  <c:v>1.58</c:v>
                </c:pt>
                <c:pt idx="220">
                  <c:v>0.77</c:v>
                </c:pt>
                <c:pt idx="221">
                  <c:v>1.88</c:v>
                </c:pt>
                <c:pt idx="222">
                  <c:v>1.72</c:v>
                </c:pt>
                <c:pt idx="223">
                  <c:v>1.63</c:v>
                </c:pt>
                <c:pt idx="224">
                  <c:v>0.82</c:v>
                </c:pt>
                <c:pt idx="225">
                  <c:v>1.39</c:v>
                </c:pt>
                <c:pt idx="226">
                  <c:v>2.04</c:v>
                </c:pt>
                <c:pt idx="227">
                  <c:v>1.82</c:v>
                </c:pt>
                <c:pt idx="228">
                  <c:v>1.61</c:v>
                </c:pt>
                <c:pt idx="229">
                  <c:v>0.81</c:v>
                </c:pt>
                <c:pt idx="230">
                  <c:v>1.38</c:v>
                </c:pt>
                <c:pt idx="231">
                  <c:v>1.24</c:v>
                </c:pt>
                <c:pt idx="232">
                  <c:v>1.78</c:v>
                </c:pt>
                <c:pt idx="233">
                  <c:v>1.79</c:v>
                </c:pt>
                <c:pt idx="234">
                  <c:v>1.26</c:v>
                </c:pt>
                <c:pt idx="235">
                  <c:v>1.59</c:v>
                </c:pt>
                <c:pt idx="236">
                  <c:v>0.9</c:v>
                </c:pt>
                <c:pt idx="237">
                  <c:v>0.74</c:v>
                </c:pt>
                <c:pt idx="238">
                  <c:v>1.6</c:v>
                </c:pt>
                <c:pt idx="239">
                  <c:v>0.28000000000000003</c:v>
                </c:pt>
                <c:pt idx="240">
                  <c:v>1.1499999999999999</c:v>
                </c:pt>
                <c:pt idx="241">
                  <c:v>1.33</c:v>
                </c:pt>
                <c:pt idx="242">
                  <c:v>1.1200000000000001</c:v>
                </c:pt>
                <c:pt idx="243">
                  <c:v>1.18</c:v>
                </c:pt>
                <c:pt idx="244">
                  <c:v>1.5</c:v>
                </c:pt>
                <c:pt idx="245">
                  <c:v>1.42</c:v>
                </c:pt>
                <c:pt idx="246">
                  <c:v>1.1499999999999999</c:v>
                </c:pt>
                <c:pt idx="247">
                  <c:v>1.56</c:v>
                </c:pt>
                <c:pt idx="248">
                  <c:v>2.72</c:v>
                </c:pt>
                <c:pt idx="249">
                  <c:v>1.91</c:v>
                </c:pt>
                <c:pt idx="250">
                  <c:v>1.32</c:v>
                </c:pt>
                <c:pt idx="251">
                  <c:v>1.54</c:v>
                </c:pt>
                <c:pt idx="252">
                  <c:v>1.51</c:v>
                </c:pt>
                <c:pt idx="253">
                  <c:v>1.61</c:v>
                </c:pt>
                <c:pt idx="254">
                  <c:v>1.47</c:v>
                </c:pt>
                <c:pt idx="255">
                  <c:v>1.62</c:v>
                </c:pt>
                <c:pt idx="256">
                  <c:v>1.63</c:v>
                </c:pt>
                <c:pt idx="257">
                  <c:v>1.69</c:v>
                </c:pt>
                <c:pt idx="258">
                  <c:v>1.55</c:v>
                </c:pt>
                <c:pt idx="259">
                  <c:v>1.1299999999999999</c:v>
                </c:pt>
                <c:pt idx="260">
                  <c:v>1.58</c:v>
                </c:pt>
                <c:pt idx="261">
                  <c:v>1.29</c:v>
                </c:pt>
                <c:pt idx="262">
                  <c:v>1.3</c:v>
                </c:pt>
                <c:pt idx="263">
                  <c:v>1.43</c:v>
                </c:pt>
                <c:pt idx="264">
                  <c:v>1.62</c:v>
                </c:pt>
                <c:pt idx="265">
                  <c:v>1.65</c:v>
                </c:pt>
                <c:pt idx="266">
                  <c:v>1.54</c:v>
                </c:pt>
                <c:pt idx="267">
                  <c:v>1.59</c:v>
                </c:pt>
                <c:pt idx="268">
                  <c:v>1.56</c:v>
                </c:pt>
                <c:pt idx="269">
                  <c:v>1.46</c:v>
                </c:pt>
                <c:pt idx="270">
                  <c:v>1.58</c:v>
                </c:pt>
                <c:pt idx="271">
                  <c:v>1.62</c:v>
                </c:pt>
                <c:pt idx="272">
                  <c:v>1.59</c:v>
                </c:pt>
                <c:pt idx="273">
                  <c:v>1.71</c:v>
                </c:pt>
                <c:pt idx="274">
                  <c:v>1.56</c:v>
                </c:pt>
                <c:pt idx="275">
                  <c:v>1.62</c:v>
                </c:pt>
                <c:pt idx="276">
                  <c:v>1.69</c:v>
                </c:pt>
                <c:pt idx="277">
                  <c:v>1.62</c:v>
                </c:pt>
                <c:pt idx="278">
                  <c:v>1.57</c:v>
                </c:pt>
                <c:pt idx="279">
                  <c:v>1.57</c:v>
                </c:pt>
                <c:pt idx="280">
                  <c:v>1.62</c:v>
                </c:pt>
                <c:pt idx="281">
                  <c:v>1.57</c:v>
                </c:pt>
                <c:pt idx="282">
                  <c:v>1.62</c:v>
                </c:pt>
                <c:pt idx="283">
                  <c:v>1.3</c:v>
                </c:pt>
                <c:pt idx="284">
                  <c:v>1.66</c:v>
                </c:pt>
                <c:pt idx="285">
                  <c:v>1.29</c:v>
                </c:pt>
                <c:pt idx="286">
                  <c:v>1.63</c:v>
                </c:pt>
                <c:pt idx="287">
                  <c:v>1.53</c:v>
                </c:pt>
                <c:pt idx="288">
                  <c:v>1.43</c:v>
                </c:pt>
                <c:pt idx="289">
                  <c:v>1.51</c:v>
                </c:pt>
                <c:pt idx="290">
                  <c:v>1.64</c:v>
                </c:pt>
                <c:pt idx="291">
                  <c:v>1.53</c:v>
                </c:pt>
                <c:pt idx="292">
                  <c:v>1.51</c:v>
                </c:pt>
                <c:pt idx="293">
                  <c:v>1.48</c:v>
                </c:pt>
                <c:pt idx="294">
                  <c:v>1.58</c:v>
                </c:pt>
                <c:pt idx="295">
                  <c:v>1.3</c:v>
                </c:pt>
                <c:pt idx="296">
                  <c:v>1.5</c:v>
                </c:pt>
                <c:pt idx="297">
                  <c:v>1.48</c:v>
                </c:pt>
                <c:pt idx="298">
                  <c:v>1.61</c:v>
                </c:pt>
                <c:pt idx="299">
                  <c:v>1.39</c:v>
                </c:pt>
                <c:pt idx="300">
                  <c:v>1.3</c:v>
                </c:pt>
                <c:pt idx="301">
                  <c:v>1.3</c:v>
                </c:pt>
                <c:pt idx="302">
                  <c:v>2.21</c:v>
                </c:pt>
                <c:pt idx="303">
                  <c:v>1.1599999999999999</c:v>
                </c:pt>
                <c:pt idx="304">
                  <c:v>1.19</c:v>
                </c:pt>
                <c:pt idx="305">
                  <c:v>1.32</c:v>
                </c:pt>
                <c:pt idx="306">
                  <c:v>1.3</c:v>
                </c:pt>
                <c:pt idx="307">
                  <c:v>1.31</c:v>
                </c:pt>
                <c:pt idx="308">
                  <c:v>1.31</c:v>
                </c:pt>
                <c:pt idx="309">
                  <c:v>1.48</c:v>
                </c:pt>
                <c:pt idx="310">
                  <c:v>1.41</c:v>
                </c:pt>
                <c:pt idx="311">
                  <c:v>1.31</c:v>
                </c:pt>
                <c:pt idx="312">
                  <c:v>1.5</c:v>
                </c:pt>
                <c:pt idx="313">
                  <c:v>1.31</c:v>
                </c:pt>
                <c:pt idx="314">
                  <c:v>1.62</c:v>
                </c:pt>
                <c:pt idx="315">
                  <c:v>1.29</c:v>
                </c:pt>
                <c:pt idx="316">
                  <c:v>1.29</c:v>
                </c:pt>
                <c:pt idx="317">
                  <c:v>1.48</c:v>
                </c:pt>
                <c:pt idx="318">
                  <c:v>1.26</c:v>
                </c:pt>
                <c:pt idx="319">
                  <c:v>1.49</c:v>
                </c:pt>
                <c:pt idx="320">
                  <c:v>1.29</c:v>
                </c:pt>
                <c:pt idx="321">
                  <c:v>1.45</c:v>
                </c:pt>
                <c:pt idx="322">
                  <c:v>1.54</c:v>
                </c:pt>
                <c:pt idx="323">
                  <c:v>1.51</c:v>
                </c:pt>
                <c:pt idx="324">
                  <c:v>1.56</c:v>
                </c:pt>
                <c:pt idx="325">
                  <c:v>1.53</c:v>
                </c:pt>
                <c:pt idx="326">
                  <c:v>1.19</c:v>
                </c:pt>
                <c:pt idx="327">
                  <c:v>1.31</c:v>
                </c:pt>
                <c:pt idx="328">
                  <c:v>1.28</c:v>
                </c:pt>
                <c:pt idx="329">
                  <c:v>1.29</c:v>
                </c:pt>
                <c:pt idx="330">
                  <c:v>1.28</c:v>
                </c:pt>
                <c:pt idx="331">
                  <c:v>1.45</c:v>
                </c:pt>
                <c:pt idx="332">
                  <c:v>1.31</c:v>
                </c:pt>
                <c:pt idx="333">
                  <c:v>1.29</c:v>
                </c:pt>
                <c:pt idx="334">
                  <c:v>1.36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F3-4533-964C-6E31796DD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123344"/>
        <c:axId val="467262192"/>
      </c:scatterChart>
      <c:valAx>
        <c:axId val="467123344"/>
        <c:scaling>
          <c:orientation val="minMax"/>
          <c:max val="4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Al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O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3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 (wt. %, DeBeers)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262192"/>
        <c:crosses val="autoZero"/>
        <c:crossBetween val="midCat"/>
      </c:valAx>
      <c:valAx>
        <c:axId val="467262192"/>
        <c:scaling>
          <c:orientation val="minMax"/>
          <c:max val="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Al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O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3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 (wt. %, UofA)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123344"/>
        <c:crosses val="autoZero"/>
        <c:crossBetween val="midCat"/>
        <c:majorUnit val="1"/>
      </c:valAx>
      <c:spPr>
        <a:noFill/>
        <a:ln w="1905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41736694677872"/>
          <c:y val="3.6938589657085998E-2"/>
          <c:w val="0.82224645448730671"/>
          <c:h val="0.8026004073785520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xVal>
            <c:numRef>
              <c:f>'Table S2b. CPX Comparison'!$I$4:$I$338</c:f>
              <c:numCache>
                <c:formatCode>0.00</c:formatCode>
                <c:ptCount val="335"/>
                <c:pt idx="0">
                  <c:v>1.73</c:v>
                </c:pt>
                <c:pt idx="1">
                  <c:v>1.89</c:v>
                </c:pt>
                <c:pt idx="2">
                  <c:v>1.8</c:v>
                </c:pt>
                <c:pt idx="3">
                  <c:v>1.79</c:v>
                </c:pt>
                <c:pt idx="4">
                  <c:v>1.81</c:v>
                </c:pt>
                <c:pt idx="5">
                  <c:v>1.81</c:v>
                </c:pt>
                <c:pt idx="6">
                  <c:v>1.92</c:v>
                </c:pt>
                <c:pt idx="7">
                  <c:v>1.81</c:v>
                </c:pt>
                <c:pt idx="8">
                  <c:v>1.89</c:v>
                </c:pt>
                <c:pt idx="9">
                  <c:v>1.87</c:v>
                </c:pt>
                <c:pt idx="10">
                  <c:v>1.89</c:v>
                </c:pt>
                <c:pt idx="11">
                  <c:v>1.82</c:v>
                </c:pt>
                <c:pt idx="12">
                  <c:v>1.86</c:v>
                </c:pt>
                <c:pt idx="13">
                  <c:v>1.84</c:v>
                </c:pt>
                <c:pt idx="14">
                  <c:v>1.89</c:v>
                </c:pt>
                <c:pt idx="15">
                  <c:v>1.7</c:v>
                </c:pt>
                <c:pt idx="16">
                  <c:v>1.7</c:v>
                </c:pt>
                <c:pt idx="17">
                  <c:v>1.76</c:v>
                </c:pt>
                <c:pt idx="18">
                  <c:v>1.9</c:v>
                </c:pt>
                <c:pt idx="19">
                  <c:v>1.82</c:v>
                </c:pt>
                <c:pt idx="20">
                  <c:v>1.9</c:v>
                </c:pt>
                <c:pt idx="21">
                  <c:v>1.98</c:v>
                </c:pt>
                <c:pt idx="22">
                  <c:v>1.83</c:v>
                </c:pt>
                <c:pt idx="23">
                  <c:v>1.76</c:v>
                </c:pt>
                <c:pt idx="24">
                  <c:v>1.92</c:v>
                </c:pt>
                <c:pt idx="25">
                  <c:v>1.98</c:v>
                </c:pt>
                <c:pt idx="26">
                  <c:v>1.87</c:v>
                </c:pt>
                <c:pt idx="27">
                  <c:v>1.74</c:v>
                </c:pt>
                <c:pt idx="28">
                  <c:v>1.76</c:v>
                </c:pt>
                <c:pt idx="29">
                  <c:v>1.65</c:v>
                </c:pt>
                <c:pt idx="30">
                  <c:v>1.85</c:v>
                </c:pt>
                <c:pt idx="31">
                  <c:v>1.89</c:v>
                </c:pt>
                <c:pt idx="32">
                  <c:v>1.7</c:v>
                </c:pt>
                <c:pt idx="33">
                  <c:v>1.79</c:v>
                </c:pt>
                <c:pt idx="34">
                  <c:v>1.74</c:v>
                </c:pt>
                <c:pt idx="35">
                  <c:v>1.94</c:v>
                </c:pt>
                <c:pt idx="36">
                  <c:v>1.85</c:v>
                </c:pt>
                <c:pt idx="37">
                  <c:v>1.89</c:v>
                </c:pt>
                <c:pt idx="38">
                  <c:v>1.88</c:v>
                </c:pt>
                <c:pt idx="39">
                  <c:v>1.76</c:v>
                </c:pt>
                <c:pt idx="40">
                  <c:v>1.75</c:v>
                </c:pt>
                <c:pt idx="41">
                  <c:v>1.73</c:v>
                </c:pt>
                <c:pt idx="42">
                  <c:v>1.88</c:v>
                </c:pt>
                <c:pt idx="43">
                  <c:v>1.79</c:v>
                </c:pt>
                <c:pt idx="44">
                  <c:v>1.75</c:v>
                </c:pt>
                <c:pt idx="45">
                  <c:v>1.76</c:v>
                </c:pt>
                <c:pt idx="46">
                  <c:v>1.8</c:v>
                </c:pt>
                <c:pt idx="47">
                  <c:v>1.73</c:v>
                </c:pt>
                <c:pt idx="48">
                  <c:v>1.69</c:v>
                </c:pt>
                <c:pt idx="49">
                  <c:v>1.87</c:v>
                </c:pt>
                <c:pt idx="50">
                  <c:v>1.78</c:v>
                </c:pt>
                <c:pt idx="51">
                  <c:v>1.72</c:v>
                </c:pt>
                <c:pt idx="52">
                  <c:v>1.81</c:v>
                </c:pt>
                <c:pt idx="53">
                  <c:v>1.79</c:v>
                </c:pt>
                <c:pt idx="54">
                  <c:v>1.61</c:v>
                </c:pt>
                <c:pt idx="55">
                  <c:v>1.93</c:v>
                </c:pt>
                <c:pt idx="56">
                  <c:v>1.77</c:v>
                </c:pt>
                <c:pt idx="57">
                  <c:v>1.75</c:v>
                </c:pt>
                <c:pt idx="58">
                  <c:v>1.88</c:v>
                </c:pt>
                <c:pt idx="59">
                  <c:v>1.88</c:v>
                </c:pt>
                <c:pt idx="60">
                  <c:v>1.74</c:v>
                </c:pt>
                <c:pt idx="61">
                  <c:v>1.93</c:v>
                </c:pt>
                <c:pt idx="62">
                  <c:v>1.64</c:v>
                </c:pt>
                <c:pt idx="63">
                  <c:v>1.79</c:v>
                </c:pt>
                <c:pt idx="64">
                  <c:v>1.68</c:v>
                </c:pt>
                <c:pt idx="65">
                  <c:v>1.84</c:v>
                </c:pt>
                <c:pt idx="66">
                  <c:v>1.87</c:v>
                </c:pt>
                <c:pt idx="67">
                  <c:v>1.77</c:v>
                </c:pt>
                <c:pt idx="68">
                  <c:v>1.79</c:v>
                </c:pt>
                <c:pt idx="69">
                  <c:v>1.8</c:v>
                </c:pt>
                <c:pt idx="70">
                  <c:v>1.85</c:v>
                </c:pt>
                <c:pt idx="71">
                  <c:v>1.73</c:v>
                </c:pt>
                <c:pt idx="72">
                  <c:v>1.92</c:v>
                </c:pt>
                <c:pt idx="73">
                  <c:v>1.75</c:v>
                </c:pt>
                <c:pt idx="74">
                  <c:v>1.79</c:v>
                </c:pt>
                <c:pt idx="75">
                  <c:v>2.0099999999999998</c:v>
                </c:pt>
                <c:pt idx="76">
                  <c:v>1.94</c:v>
                </c:pt>
                <c:pt idx="77">
                  <c:v>1.73</c:v>
                </c:pt>
                <c:pt idx="78">
                  <c:v>1.87</c:v>
                </c:pt>
                <c:pt idx="79">
                  <c:v>1.47</c:v>
                </c:pt>
                <c:pt idx="80">
                  <c:v>1.52</c:v>
                </c:pt>
                <c:pt idx="81">
                  <c:v>1.54</c:v>
                </c:pt>
                <c:pt idx="82">
                  <c:v>1.2</c:v>
                </c:pt>
                <c:pt idx="83">
                  <c:v>1.56</c:v>
                </c:pt>
                <c:pt idx="84">
                  <c:v>1.59</c:v>
                </c:pt>
                <c:pt idx="85">
                  <c:v>1.78</c:v>
                </c:pt>
                <c:pt idx="86">
                  <c:v>1.68</c:v>
                </c:pt>
                <c:pt idx="87">
                  <c:v>1.85</c:v>
                </c:pt>
                <c:pt idx="88">
                  <c:v>1.59</c:v>
                </c:pt>
                <c:pt idx="89">
                  <c:v>1.81</c:v>
                </c:pt>
                <c:pt idx="90">
                  <c:v>1.59</c:v>
                </c:pt>
                <c:pt idx="91">
                  <c:v>1.66</c:v>
                </c:pt>
                <c:pt idx="92">
                  <c:v>2.31</c:v>
                </c:pt>
                <c:pt idx="93">
                  <c:v>1.79</c:v>
                </c:pt>
                <c:pt idx="94">
                  <c:v>1.4</c:v>
                </c:pt>
                <c:pt idx="95">
                  <c:v>1.53</c:v>
                </c:pt>
                <c:pt idx="96">
                  <c:v>1.84</c:v>
                </c:pt>
                <c:pt idx="97">
                  <c:v>1.64</c:v>
                </c:pt>
                <c:pt idx="98">
                  <c:v>2.11</c:v>
                </c:pt>
                <c:pt idx="99">
                  <c:v>1.04</c:v>
                </c:pt>
                <c:pt idx="100">
                  <c:v>1.67</c:v>
                </c:pt>
                <c:pt idx="101">
                  <c:v>2.35</c:v>
                </c:pt>
                <c:pt idx="102">
                  <c:v>1.76</c:v>
                </c:pt>
                <c:pt idx="103">
                  <c:v>1.63</c:v>
                </c:pt>
                <c:pt idx="104">
                  <c:v>1.89</c:v>
                </c:pt>
                <c:pt idx="105">
                  <c:v>1.46</c:v>
                </c:pt>
                <c:pt idx="106">
                  <c:v>1.61</c:v>
                </c:pt>
                <c:pt idx="107">
                  <c:v>2.11</c:v>
                </c:pt>
                <c:pt idx="108">
                  <c:v>1.48</c:v>
                </c:pt>
                <c:pt idx="109">
                  <c:v>1.45</c:v>
                </c:pt>
                <c:pt idx="110">
                  <c:v>1.65</c:v>
                </c:pt>
                <c:pt idx="111">
                  <c:v>1.69</c:v>
                </c:pt>
                <c:pt idx="112">
                  <c:v>1.42</c:v>
                </c:pt>
                <c:pt idx="113">
                  <c:v>1.69</c:v>
                </c:pt>
                <c:pt idx="114">
                  <c:v>1.41</c:v>
                </c:pt>
                <c:pt idx="115">
                  <c:v>1.35</c:v>
                </c:pt>
                <c:pt idx="116">
                  <c:v>1.82</c:v>
                </c:pt>
                <c:pt idx="117">
                  <c:v>1.41</c:v>
                </c:pt>
                <c:pt idx="118">
                  <c:v>1.49</c:v>
                </c:pt>
                <c:pt idx="119">
                  <c:v>1.46</c:v>
                </c:pt>
                <c:pt idx="120">
                  <c:v>1.53</c:v>
                </c:pt>
                <c:pt idx="121">
                  <c:v>1.53</c:v>
                </c:pt>
                <c:pt idx="122">
                  <c:v>1.51</c:v>
                </c:pt>
                <c:pt idx="123">
                  <c:v>1.82</c:v>
                </c:pt>
                <c:pt idx="124">
                  <c:v>2.4500000000000002</c:v>
                </c:pt>
                <c:pt idx="125">
                  <c:v>1.59</c:v>
                </c:pt>
                <c:pt idx="126">
                  <c:v>1.02</c:v>
                </c:pt>
                <c:pt idx="127">
                  <c:v>1.33</c:v>
                </c:pt>
                <c:pt idx="128">
                  <c:v>1.45</c:v>
                </c:pt>
                <c:pt idx="129">
                  <c:v>1.77</c:v>
                </c:pt>
                <c:pt idx="130">
                  <c:v>2.5499999999999998</c:v>
                </c:pt>
                <c:pt idx="131">
                  <c:v>1.45</c:v>
                </c:pt>
                <c:pt idx="132">
                  <c:v>1.94</c:v>
                </c:pt>
                <c:pt idx="133">
                  <c:v>5.18</c:v>
                </c:pt>
                <c:pt idx="134">
                  <c:v>5.03</c:v>
                </c:pt>
                <c:pt idx="135">
                  <c:v>1.58</c:v>
                </c:pt>
                <c:pt idx="136">
                  <c:v>1.69</c:v>
                </c:pt>
                <c:pt idx="137">
                  <c:v>2.36</c:v>
                </c:pt>
                <c:pt idx="138">
                  <c:v>1.9</c:v>
                </c:pt>
                <c:pt idx="139">
                  <c:v>1.43</c:v>
                </c:pt>
                <c:pt idx="140">
                  <c:v>2.56</c:v>
                </c:pt>
                <c:pt idx="141">
                  <c:v>1.51</c:v>
                </c:pt>
                <c:pt idx="142">
                  <c:v>1.9</c:v>
                </c:pt>
                <c:pt idx="143">
                  <c:v>0.97</c:v>
                </c:pt>
                <c:pt idx="144">
                  <c:v>1.06</c:v>
                </c:pt>
                <c:pt idx="145">
                  <c:v>1.85</c:v>
                </c:pt>
                <c:pt idx="146">
                  <c:v>2.34</c:v>
                </c:pt>
                <c:pt idx="147">
                  <c:v>1.82</c:v>
                </c:pt>
                <c:pt idx="148">
                  <c:v>1.89</c:v>
                </c:pt>
                <c:pt idx="149">
                  <c:v>1.78</c:v>
                </c:pt>
                <c:pt idx="150">
                  <c:v>1.69</c:v>
                </c:pt>
                <c:pt idx="151">
                  <c:v>1.74</c:v>
                </c:pt>
                <c:pt idx="152">
                  <c:v>1.82</c:v>
                </c:pt>
                <c:pt idx="153">
                  <c:v>1.77</c:v>
                </c:pt>
                <c:pt idx="154">
                  <c:v>1.78</c:v>
                </c:pt>
                <c:pt idx="155">
                  <c:v>1.89</c:v>
                </c:pt>
                <c:pt idx="156">
                  <c:v>1.85</c:v>
                </c:pt>
                <c:pt idx="157">
                  <c:v>1.79</c:v>
                </c:pt>
                <c:pt idx="158">
                  <c:v>1.83</c:v>
                </c:pt>
                <c:pt idx="159">
                  <c:v>1.67</c:v>
                </c:pt>
                <c:pt idx="160">
                  <c:v>1.66</c:v>
                </c:pt>
                <c:pt idx="161">
                  <c:v>1.59</c:v>
                </c:pt>
                <c:pt idx="162">
                  <c:v>1.79</c:v>
                </c:pt>
                <c:pt idx="163">
                  <c:v>1.85</c:v>
                </c:pt>
                <c:pt idx="164">
                  <c:v>1.82</c:v>
                </c:pt>
                <c:pt idx="165">
                  <c:v>1.73</c:v>
                </c:pt>
                <c:pt idx="166">
                  <c:v>1.9</c:v>
                </c:pt>
                <c:pt idx="167">
                  <c:v>1.85</c:v>
                </c:pt>
                <c:pt idx="168">
                  <c:v>1.9</c:v>
                </c:pt>
                <c:pt idx="169">
                  <c:v>1.84</c:v>
                </c:pt>
                <c:pt idx="170">
                  <c:v>1.82</c:v>
                </c:pt>
                <c:pt idx="171">
                  <c:v>1.75</c:v>
                </c:pt>
                <c:pt idx="172">
                  <c:v>1.7</c:v>
                </c:pt>
                <c:pt idx="173">
                  <c:v>1.74</c:v>
                </c:pt>
                <c:pt idx="174">
                  <c:v>1.8</c:v>
                </c:pt>
                <c:pt idx="175">
                  <c:v>1.82</c:v>
                </c:pt>
                <c:pt idx="176">
                  <c:v>1.83</c:v>
                </c:pt>
                <c:pt idx="177">
                  <c:v>1.85</c:v>
                </c:pt>
                <c:pt idx="178">
                  <c:v>1.03</c:v>
                </c:pt>
                <c:pt idx="179">
                  <c:v>1.83</c:v>
                </c:pt>
                <c:pt idx="180">
                  <c:v>1.79</c:v>
                </c:pt>
                <c:pt idx="181">
                  <c:v>1.73</c:v>
                </c:pt>
                <c:pt idx="182">
                  <c:v>1.83</c:v>
                </c:pt>
                <c:pt idx="183">
                  <c:v>1.83</c:v>
                </c:pt>
                <c:pt idx="184">
                  <c:v>1.67</c:v>
                </c:pt>
                <c:pt idx="185">
                  <c:v>1.75</c:v>
                </c:pt>
                <c:pt idx="186">
                  <c:v>1.72</c:v>
                </c:pt>
                <c:pt idx="187">
                  <c:v>1.82</c:v>
                </c:pt>
                <c:pt idx="188">
                  <c:v>1.82</c:v>
                </c:pt>
                <c:pt idx="189">
                  <c:v>1.89</c:v>
                </c:pt>
                <c:pt idx="190">
                  <c:v>1.85</c:v>
                </c:pt>
                <c:pt idx="191">
                  <c:v>1.87</c:v>
                </c:pt>
                <c:pt idx="192">
                  <c:v>1.77</c:v>
                </c:pt>
                <c:pt idx="193">
                  <c:v>1.77</c:v>
                </c:pt>
                <c:pt idx="194">
                  <c:v>1.83</c:v>
                </c:pt>
                <c:pt idx="195">
                  <c:v>1.76</c:v>
                </c:pt>
                <c:pt idx="196">
                  <c:v>1.83</c:v>
                </c:pt>
                <c:pt idx="197">
                  <c:v>1.82</c:v>
                </c:pt>
                <c:pt idx="198">
                  <c:v>1.82</c:v>
                </c:pt>
                <c:pt idx="199">
                  <c:v>1.74</c:v>
                </c:pt>
                <c:pt idx="200">
                  <c:v>1.79</c:v>
                </c:pt>
                <c:pt idx="201">
                  <c:v>1.24</c:v>
                </c:pt>
                <c:pt idx="202">
                  <c:v>1.77</c:v>
                </c:pt>
                <c:pt idx="203">
                  <c:v>1.71</c:v>
                </c:pt>
                <c:pt idx="204">
                  <c:v>1.42</c:v>
                </c:pt>
                <c:pt idx="205">
                  <c:v>1.85</c:v>
                </c:pt>
                <c:pt idx="206">
                  <c:v>1.72</c:v>
                </c:pt>
                <c:pt idx="207">
                  <c:v>1.39</c:v>
                </c:pt>
                <c:pt idx="208">
                  <c:v>1.84</c:v>
                </c:pt>
                <c:pt idx="209">
                  <c:v>2.57</c:v>
                </c:pt>
                <c:pt idx="210">
                  <c:v>1.2</c:v>
                </c:pt>
                <c:pt idx="211">
                  <c:v>2.36</c:v>
                </c:pt>
                <c:pt idx="212">
                  <c:v>1.17</c:v>
                </c:pt>
                <c:pt idx="213">
                  <c:v>2.11</c:v>
                </c:pt>
                <c:pt idx="214">
                  <c:v>1.19</c:v>
                </c:pt>
                <c:pt idx="215">
                  <c:v>1.51</c:v>
                </c:pt>
                <c:pt idx="216">
                  <c:v>2.11</c:v>
                </c:pt>
                <c:pt idx="217">
                  <c:v>1.5</c:v>
                </c:pt>
                <c:pt idx="218">
                  <c:v>1.19</c:v>
                </c:pt>
                <c:pt idx="219">
                  <c:v>1.95</c:v>
                </c:pt>
                <c:pt idx="220">
                  <c:v>1.05</c:v>
                </c:pt>
                <c:pt idx="221">
                  <c:v>2.29</c:v>
                </c:pt>
                <c:pt idx="222">
                  <c:v>2.39</c:v>
                </c:pt>
                <c:pt idx="223">
                  <c:v>1.68</c:v>
                </c:pt>
                <c:pt idx="224">
                  <c:v>0.98</c:v>
                </c:pt>
                <c:pt idx="225">
                  <c:v>1.61</c:v>
                </c:pt>
                <c:pt idx="226">
                  <c:v>2.21</c:v>
                </c:pt>
                <c:pt idx="227">
                  <c:v>2.2000000000000002</c:v>
                </c:pt>
                <c:pt idx="228">
                  <c:v>1.55</c:v>
                </c:pt>
                <c:pt idx="229">
                  <c:v>0.92</c:v>
                </c:pt>
                <c:pt idx="230">
                  <c:v>1.46</c:v>
                </c:pt>
                <c:pt idx="231">
                  <c:v>1.41</c:v>
                </c:pt>
                <c:pt idx="232">
                  <c:v>1.75</c:v>
                </c:pt>
                <c:pt idx="233">
                  <c:v>1.76</c:v>
                </c:pt>
                <c:pt idx="234">
                  <c:v>1.51</c:v>
                </c:pt>
                <c:pt idx="235">
                  <c:v>1.7</c:v>
                </c:pt>
                <c:pt idx="236">
                  <c:v>1.1399999999999999</c:v>
                </c:pt>
                <c:pt idx="237">
                  <c:v>1.25</c:v>
                </c:pt>
                <c:pt idx="238">
                  <c:v>2.04</c:v>
                </c:pt>
                <c:pt idx="239">
                  <c:v>1.46</c:v>
                </c:pt>
                <c:pt idx="240">
                  <c:v>1.57</c:v>
                </c:pt>
                <c:pt idx="241">
                  <c:v>1.47</c:v>
                </c:pt>
                <c:pt idx="242">
                  <c:v>1.4</c:v>
                </c:pt>
                <c:pt idx="243">
                  <c:v>1.35</c:v>
                </c:pt>
                <c:pt idx="244">
                  <c:v>1.88</c:v>
                </c:pt>
                <c:pt idx="245">
                  <c:v>1.91</c:v>
                </c:pt>
                <c:pt idx="246">
                  <c:v>1.59</c:v>
                </c:pt>
                <c:pt idx="247">
                  <c:v>1.65</c:v>
                </c:pt>
                <c:pt idx="248">
                  <c:v>3.5</c:v>
                </c:pt>
                <c:pt idx="249">
                  <c:v>2.48</c:v>
                </c:pt>
                <c:pt idx="250">
                  <c:v>1.45</c:v>
                </c:pt>
                <c:pt idx="251">
                  <c:v>1.37</c:v>
                </c:pt>
                <c:pt idx="252">
                  <c:v>1.1299999999999999</c:v>
                </c:pt>
                <c:pt idx="253">
                  <c:v>1.32</c:v>
                </c:pt>
                <c:pt idx="254">
                  <c:v>1.1100000000000001</c:v>
                </c:pt>
                <c:pt idx="255">
                  <c:v>1.23</c:v>
                </c:pt>
                <c:pt idx="256">
                  <c:v>1.26</c:v>
                </c:pt>
                <c:pt idx="257">
                  <c:v>1</c:v>
                </c:pt>
                <c:pt idx="258">
                  <c:v>0.94</c:v>
                </c:pt>
                <c:pt idx="259">
                  <c:v>1.36</c:v>
                </c:pt>
                <c:pt idx="260">
                  <c:v>1.22</c:v>
                </c:pt>
                <c:pt idx="261">
                  <c:v>1.41</c:v>
                </c:pt>
                <c:pt idx="262">
                  <c:v>1.25</c:v>
                </c:pt>
                <c:pt idx="263">
                  <c:v>1.07</c:v>
                </c:pt>
                <c:pt idx="264">
                  <c:v>1.57</c:v>
                </c:pt>
                <c:pt idx="265">
                  <c:v>1.08</c:v>
                </c:pt>
                <c:pt idx="266">
                  <c:v>1.0900000000000001</c:v>
                </c:pt>
                <c:pt idx="267">
                  <c:v>1.26</c:v>
                </c:pt>
                <c:pt idx="268">
                  <c:v>1.26</c:v>
                </c:pt>
                <c:pt idx="269">
                  <c:v>1.1100000000000001</c:v>
                </c:pt>
                <c:pt idx="270">
                  <c:v>1.5</c:v>
                </c:pt>
                <c:pt idx="271">
                  <c:v>1.03</c:v>
                </c:pt>
                <c:pt idx="272">
                  <c:v>1.08</c:v>
                </c:pt>
                <c:pt idx="273">
                  <c:v>1.05</c:v>
                </c:pt>
                <c:pt idx="274">
                  <c:v>1.05</c:v>
                </c:pt>
                <c:pt idx="275">
                  <c:v>1.0900000000000001</c:v>
                </c:pt>
                <c:pt idx="276">
                  <c:v>1.25</c:v>
                </c:pt>
                <c:pt idx="277">
                  <c:v>0.94</c:v>
                </c:pt>
                <c:pt idx="278">
                  <c:v>1.36</c:v>
                </c:pt>
                <c:pt idx="279">
                  <c:v>1.02</c:v>
                </c:pt>
                <c:pt idx="280">
                  <c:v>1.1599999999999999</c:v>
                </c:pt>
                <c:pt idx="281">
                  <c:v>1.31</c:v>
                </c:pt>
                <c:pt idx="282">
                  <c:v>1.05</c:v>
                </c:pt>
                <c:pt idx="283">
                  <c:v>1.63</c:v>
                </c:pt>
                <c:pt idx="284">
                  <c:v>1.59</c:v>
                </c:pt>
                <c:pt idx="285">
                  <c:v>1.07</c:v>
                </c:pt>
                <c:pt idx="286">
                  <c:v>1.32</c:v>
                </c:pt>
                <c:pt idx="287">
                  <c:v>1.08</c:v>
                </c:pt>
                <c:pt idx="288">
                  <c:v>1.04</c:v>
                </c:pt>
                <c:pt idx="289">
                  <c:v>1.25</c:v>
                </c:pt>
                <c:pt idx="290">
                  <c:v>1.45</c:v>
                </c:pt>
                <c:pt idx="291">
                  <c:v>1.02</c:v>
                </c:pt>
                <c:pt idx="292">
                  <c:v>1.43</c:v>
                </c:pt>
                <c:pt idx="293">
                  <c:v>1.2</c:v>
                </c:pt>
                <c:pt idx="294">
                  <c:v>0.93</c:v>
                </c:pt>
                <c:pt idx="295">
                  <c:v>1.21</c:v>
                </c:pt>
                <c:pt idx="296">
                  <c:v>1.42</c:v>
                </c:pt>
                <c:pt idx="297">
                  <c:v>1.18</c:v>
                </c:pt>
                <c:pt idx="298">
                  <c:v>1.34</c:v>
                </c:pt>
                <c:pt idx="299">
                  <c:v>0.83</c:v>
                </c:pt>
                <c:pt idx="300">
                  <c:v>1.23</c:v>
                </c:pt>
                <c:pt idx="301">
                  <c:v>1.17</c:v>
                </c:pt>
                <c:pt idx="302">
                  <c:v>1.96</c:v>
                </c:pt>
                <c:pt idx="303">
                  <c:v>1.55</c:v>
                </c:pt>
                <c:pt idx="304">
                  <c:v>2.13</c:v>
                </c:pt>
                <c:pt idx="305">
                  <c:v>1.35</c:v>
                </c:pt>
                <c:pt idx="306">
                  <c:v>1.32</c:v>
                </c:pt>
                <c:pt idx="307">
                  <c:v>1.35</c:v>
                </c:pt>
                <c:pt idx="308">
                  <c:v>1.35</c:v>
                </c:pt>
                <c:pt idx="309">
                  <c:v>1.35</c:v>
                </c:pt>
                <c:pt idx="310">
                  <c:v>1.27</c:v>
                </c:pt>
                <c:pt idx="311">
                  <c:v>1.17</c:v>
                </c:pt>
                <c:pt idx="312">
                  <c:v>1.23</c:v>
                </c:pt>
                <c:pt idx="313">
                  <c:v>1.21</c:v>
                </c:pt>
                <c:pt idx="314">
                  <c:v>1.48</c:v>
                </c:pt>
                <c:pt idx="315">
                  <c:v>1.33</c:v>
                </c:pt>
                <c:pt idx="316">
                  <c:v>1.19</c:v>
                </c:pt>
                <c:pt idx="317">
                  <c:v>1.34</c:v>
                </c:pt>
                <c:pt idx="318">
                  <c:v>1.24</c:v>
                </c:pt>
                <c:pt idx="319">
                  <c:v>1.31</c:v>
                </c:pt>
                <c:pt idx="320">
                  <c:v>1.39</c:v>
                </c:pt>
                <c:pt idx="321">
                  <c:v>1.3</c:v>
                </c:pt>
                <c:pt idx="322">
                  <c:v>1.4</c:v>
                </c:pt>
                <c:pt idx="323">
                  <c:v>1.32</c:v>
                </c:pt>
                <c:pt idx="324">
                  <c:v>1.5</c:v>
                </c:pt>
                <c:pt idx="325">
                  <c:v>1.53</c:v>
                </c:pt>
                <c:pt idx="326">
                  <c:v>1.31</c:v>
                </c:pt>
                <c:pt idx="327">
                  <c:v>1.34</c:v>
                </c:pt>
                <c:pt idx="328">
                  <c:v>1.32</c:v>
                </c:pt>
                <c:pt idx="329">
                  <c:v>1.36</c:v>
                </c:pt>
                <c:pt idx="330">
                  <c:v>1.29</c:v>
                </c:pt>
                <c:pt idx="331">
                  <c:v>1.32</c:v>
                </c:pt>
                <c:pt idx="332">
                  <c:v>1.22</c:v>
                </c:pt>
                <c:pt idx="333">
                  <c:v>1.4</c:v>
                </c:pt>
                <c:pt idx="334">
                  <c:v>1.38</c:v>
                </c:pt>
              </c:numCache>
            </c:numRef>
          </c:xVal>
          <c:yVal>
            <c:numRef>
              <c:f>'Table S2b. CPX Comparison'!$V$4:$V$338</c:f>
              <c:numCache>
                <c:formatCode>0.00</c:formatCode>
                <c:ptCount val="335"/>
                <c:pt idx="0">
                  <c:v>1.55</c:v>
                </c:pt>
                <c:pt idx="1">
                  <c:v>1.61</c:v>
                </c:pt>
                <c:pt idx="2">
                  <c:v>1.62</c:v>
                </c:pt>
                <c:pt idx="3">
                  <c:v>1.61</c:v>
                </c:pt>
                <c:pt idx="4">
                  <c:v>1.61</c:v>
                </c:pt>
                <c:pt idx="5">
                  <c:v>1.57</c:v>
                </c:pt>
                <c:pt idx="6">
                  <c:v>1.57</c:v>
                </c:pt>
                <c:pt idx="7">
                  <c:v>1.59</c:v>
                </c:pt>
                <c:pt idx="8">
                  <c:v>1.62</c:v>
                </c:pt>
                <c:pt idx="9">
                  <c:v>1.6</c:v>
                </c:pt>
                <c:pt idx="10">
                  <c:v>1.61</c:v>
                </c:pt>
                <c:pt idx="11">
                  <c:v>1.62</c:v>
                </c:pt>
                <c:pt idx="12">
                  <c:v>1.64</c:v>
                </c:pt>
                <c:pt idx="13">
                  <c:v>1.54</c:v>
                </c:pt>
                <c:pt idx="14">
                  <c:v>1.6</c:v>
                </c:pt>
                <c:pt idx="15">
                  <c:v>1.55</c:v>
                </c:pt>
                <c:pt idx="16">
                  <c:v>1.6</c:v>
                </c:pt>
                <c:pt idx="17">
                  <c:v>1.57</c:v>
                </c:pt>
                <c:pt idx="18">
                  <c:v>1.6</c:v>
                </c:pt>
                <c:pt idx="19">
                  <c:v>1.62</c:v>
                </c:pt>
                <c:pt idx="20">
                  <c:v>1.59</c:v>
                </c:pt>
                <c:pt idx="21">
                  <c:v>1.62</c:v>
                </c:pt>
                <c:pt idx="22">
                  <c:v>1.62</c:v>
                </c:pt>
                <c:pt idx="23">
                  <c:v>1.6</c:v>
                </c:pt>
                <c:pt idx="24">
                  <c:v>1.63</c:v>
                </c:pt>
                <c:pt idx="25">
                  <c:v>1.86</c:v>
                </c:pt>
                <c:pt idx="26">
                  <c:v>1.57</c:v>
                </c:pt>
                <c:pt idx="27">
                  <c:v>1.66</c:v>
                </c:pt>
                <c:pt idx="28">
                  <c:v>1.6</c:v>
                </c:pt>
                <c:pt idx="29">
                  <c:v>1.6</c:v>
                </c:pt>
                <c:pt idx="30">
                  <c:v>1.62</c:v>
                </c:pt>
                <c:pt idx="31">
                  <c:v>1.63</c:v>
                </c:pt>
                <c:pt idx="32">
                  <c:v>1.6</c:v>
                </c:pt>
                <c:pt idx="33">
                  <c:v>1.59</c:v>
                </c:pt>
                <c:pt idx="34">
                  <c:v>1.6</c:v>
                </c:pt>
                <c:pt idx="35">
                  <c:v>1.62</c:v>
                </c:pt>
                <c:pt idx="36">
                  <c:v>1.64</c:v>
                </c:pt>
                <c:pt idx="37">
                  <c:v>1.61</c:v>
                </c:pt>
                <c:pt idx="38">
                  <c:v>1.64</c:v>
                </c:pt>
                <c:pt idx="39">
                  <c:v>1.6</c:v>
                </c:pt>
                <c:pt idx="40">
                  <c:v>1.59</c:v>
                </c:pt>
                <c:pt idx="41">
                  <c:v>1.58</c:v>
                </c:pt>
                <c:pt idx="42">
                  <c:v>1.6</c:v>
                </c:pt>
                <c:pt idx="43">
                  <c:v>1.59</c:v>
                </c:pt>
                <c:pt idx="44">
                  <c:v>1.57</c:v>
                </c:pt>
                <c:pt idx="45">
                  <c:v>1.64</c:v>
                </c:pt>
                <c:pt idx="46">
                  <c:v>1.61</c:v>
                </c:pt>
                <c:pt idx="47">
                  <c:v>1.61</c:v>
                </c:pt>
                <c:pt idx="48">
                  <c:v>1.63</c:v>
                </c:pt>
                <c:pt idx="49">
                  <c:v>1.57</c:v>
                </c:pt>
                <c:pt idx="50">
                  <c:v>1.6</c:v>
                </c:pt>
                <c:pt idx="51">
                  <c:v>1.64</c:v>
                </c:pt>
                <c:pt idx="52">
                  <c:v>1.61</c:v>
                </c:pt>
                <c:pt idx="53">
                  <c:v>1.59</c:v>
                </c:pt>
                <c:pt idx="54">
                  <c:v>1.42</c:v>
                </c:pt>
                <c:pt idx="55">
                  <c:v>1.63</c:v>
                </c:pt>
                <c:pt idx="56">
                  <c:v>1.62</c:v>
                </c:pt>
                <c:pt idx="57">
                  <c:v>1.61</c:v>
                </c:pt>
                <c:pt idx="58">
                  <c:v>1.5899999999999999</c:v>
                </c:pt>
                <c:pt idx="59">
                  <c:v>1.6</c:v>
                </c:pt>
                <c:pt idx="60">
                  <c:v>1.63</c:v>
                </c:pt>
                <c:pt idx="61">
                  <c:v>1.63</c:v>
                </c:pt>
                <c:pt idx="62">
                  <c:v>1.56</c:v>
                </c:pt>
                <c:pt idx="63">
                  <c:v>1.5899999999999999</c:v>
                </c:pt>
                <c:pt idx="64">
                  <c:v>1.6</c:v>
                </c:pt>
                <c:pt idx="65">
                  <c:v>1.6099999999999999</c:v>
                </c:pt>
                <c:pt idx="66">
                  <c:v>1.58</c:v>
                </c:pt>
                <c:pt idx="67">
                  <c:v>1.6</c:v>
                </c:pt>
                <c:pt idx="68">
                  <c:v>1.58</c:v>
                </c:pt>
                <c:pt idx="69">
                  <c:v>1.58</c:v>
                </c:pt>
                <c:pt idx="70">
                  <c:v>1.5899999999999999</c:v>
                </c:pt>
                <c:pt idx="71">
                  <c:v>1.6</c:v>
                </c:pt>
                <c:pt idx="72">
                  <c:v>1.62</c:v>
                </c:pt>
                <c:pt idx="73">
                  <c:v>1.6</c:v>
                </c:pt>
                <c:pt idx="74">
                  <c:v>1.6099999999999999</c:v>
                </c:pt>
                <c:pt idx="75">
                  <c:v>1.6</c:v>
                </c:pt>
                <c:pt idx="76">
                  <c:v>1.55</c:v>
                </c:pt>
                <c:pt idx="77">
                  <c:v>1.6</c:v>
                </c:pt>
                <c:pt idx="78">
                  <c:v>1.59</c:v>
                </c:pt>
                <c:pt idx="79">
                  <c:v>1.38</c:v>
                </c:pt>
                <c:pt idx="80">
                  <c:v>1.39</c:v>
                </c:pt>
                <c:pt idx="81">
                  <c:v>1.38</c:v>
                </c:pt>
                <c:pt idx="82">
                  <c:v>1.1000000000000001</c:v>
                </c:pt>
                <c:pt idx="83">
                  <c:v>1.37</c:v>
                </c:pt>
                <c:pt idx="84">
                  <c:v>1.57</c:v>
                </c:pt>
                <c:pt idx="85">
                  <c:v>1.65</c:v>
                </c:pt>
                <c:pt idx="86">
                  <c:v>1.54</c:v>
                </c:pt>
                <c:pt idx="87">
                  <c:v>1.61</c:v>
                </c:pt>
                <c:pt idx="88">
                  <c:v>1.57</c:v>
                </c:pt>
                <c:pt idx="89">
                  <c:v>1.1599999999999999</c:v>
                </c:pt>
                <c:pt idx="90">
                  <c:v>1.56</c:v>
                </c:pt>
                <c:pt idx="91">
                  <c:v>1.97</c:v>
                </c:pt>
                <c:pt idx="92">
                  <c:v>1.57</c:v>
                </c:pt>
                <c:pt idx="93">
                  <c:v>1.26</c:v>
                </c:pt>
                <c:pt idx="94">
                  <c:v>1.26</c:v>
                </c:pt>
                <c:pt idx="95">
                  <c:v>1.33</c:v>
                </c:pt>
                <c:pt idx="96">
                  <c:v>1.66</c:v>
                </c:pt>
                <c:pt idx="97">
                  <c:v>1.54</c:v>
                </c:pt>
                <c:pt idx="98">
                  <c:v>1.86</c:v>
                </c:pt>
                <c:pt idx="99">
                  <c:v>0.97</c:v>
                </c:pt>
                <c:pt idx="100">
                  <c:v>1.37</c:v>
                </c:pt>
                <c:pt idx="101">
                  <c:v>2.15</c:v>
                </c:pt>
                <c:pt idx="102">
                  <c:v>1.54</c:v>
                </c:pt>
                <c:pt idx="103">
                  <c:v>1.47</c:v>
                </c:pt>
                <c:pt idx="104">
                  <c:v>1.6</c:v>
                </c:pt>
                <c:pt idx="105">
                  <c:v>1.35</c:v>
                </c:pt>
                <c:pt idx="106">
                  <c:v>1.36</c:v>
                </c:pt>
                <c:pt idx="107">
                  <c:v>1.8</c:v>
                </c:pt>
                <c:pt idx="108">
                  <c:v>1.36</c:v>
                </c:pt>
                <c:pt idx="109">
                  <c:v>1.39</c:v>
                </c:pt>
                <c:pt idx="110">
                  <c:v>1.42</c:v>
                </c:pt>
                <c:pt idx="111">
                  <c:v>1.52</c:v>
                </c:pt>
                <c:pt idx="112">
                  <c:v>1.3</c:v>
                </c:pt>
                <c:pt idx="113">
                  <c:v>1.47</c:v>
                </c:pt>
                <c:pt idx="114">
                  <c:v>1.38</c:v>
                </c:pt>
                <c:pt idx="115">
                  <c:v>1.1599999999999999</c:v>
                </c:pt>
                <c:pt idx="116">
                  <c:v>1.66</c:v>
                </c:pt>
                <c:pt idx="117">
                  <c:v>1.32</c:v>
                </c:pt>
                <c:pt idx="118">
                  <c:v>1.35</c:v>
                </c:pt>
                <c:pt idx="119">
                  <c:v>1.31</c:v>
                </c:pt>
                <c:pt idx="120">
                  <c:v>1.38</c:v>
                </c:pt>
                <c:pt idx="121">
                  <c:v>1.39</c:v>
                </c:pt>
                <c:pt idx="122">
                  <c:v>1.38</c:v>
                </c:pt>
                <c:pt idx="123">
                  <c:v>1.56</c:v>
                </c:pt>
                <c:pt idx="124">
                  <c:v>2.1</c:v>
                </c:pt>
                <c:pt idx="125">
                  <c:v>1.31</c:v>
                </c:pt>
                <c:pt idx="126">
                  <c:v>0.85</c:v>
                </c:pt>
                <c:pt idx="127">
                  <c:v>1.06</c:v>
                </c:pt>
                <c:pt idx="128">
                  <c:v>1.27</c:v>
                </c:pt>
                <c:pt idx="129">
                  <c:v>1.38</c:v>
                </c:pt>
                <c:pt idx="130">
                  <c:v>1.99</c:v>
                </c:pt>
                <c:pt idx="131">
                  <c:v>1.17</c:v>
                </c:pt>
                <c:pt idx="132">
                  <c:v>1.49</c:v>
                </c:pt>
                <c:pt idx="133">
                  <c:v>3.71</c:v>
                </c:pt>
                <c:pt idx="134">
                  <c:v>3.75</c:v>
                </c:pt>
                <c:pt idx="135">
                  <c:v>1.17</c:v>
                </c:pt>
                <c:pt idx="136">
                  <c:v>1.36</c:v>
                </c:pt>
                <c:pt idx="137">
                  <c:v>1.44</c:v>
                </c:pt>
                <c:pt idx="138">
                  <c:v>1.25</c:v>
                </c:pt>
                <c:pt idx="139">
                  <c:v>0.96</c:v>
                </c:pt>
                <c:pt idx="140">
                  <c:v>1.71</c:v>
                </c:pt>
                <c:pt idx="141">
                  <c:v>0.95</c:v>
                </c:pt>
                <c:pt idx="142">
                  <c:v>1.01</c:v>
                </c:pt>
                <c:pt idx="143">
                  <c:v>0.52</c:v>
                </c:pt>
                <c:pt idx="144">
                  <c:v>0.54</c:v>
                </c:pt>
                <c:pt idx="145">
                  <c:v>0.76</c:v>
                </c:pt>
                <c:pt idx="146">
                  <c:v>0.87</c:v>
                </c:pt>
                <c:pt idx="147">
                  <c:v>1.64</c:v>
                </c:pt>
                <c:pt idx="148">
                  <c:v>1.6</c:v>
                </c:pt>
                <c:pt idx="149">
                  <c:v>1.62</c:v>
                </c:pt>
                <c:pt idx="150">
                  <c:v>1.57</c:v>
                </c:pt>
                <c:pt idx="151">
                  <c:v>1.61</c:v>
                </c:pt>
                <c:pt idx="152">
                  <c:v>1.62</c:v>
                </c:pt>
                <c:pt idx="153">
                  <c:v>1.6</c:v>
                </c:pt>
                <c:pt idx="154">
                  <c:v>1.58</c:v>
                </c:pt>
                <c:pt idx="155">
                  <c:v>1.64</c:v>
                </c:pt>
                <c:pt idx="156">
                  <c:v>1.65</c:v>
                </c:pt>
                <c:pt idx="157">
                  <c:v>1.64</c:v>
                </c:pt>
                <c:pt idx="158">
                  <c:v>1.65</c:v>
                </c:pt>
                <c:pt idx="159">
                  <c:v>1.58</c:v>
                </c:pt>
                <c:pt idx="160">
                  <c:v>1.58</c:v>
                </c:pt>
                <c:pt idx="161">
                  <c:v>1.6</c:v>
                </c:pt>
                <c:pt idx="162">
                  <c:v>1.54</c:v>
                </c:pt>
                <c:pt idx="163">
                  <c:v>1.6</c:v>
                </c:pt>
                <c:pt idx="164">
                  <c:v>1.66</c:v>
                </c:pt>
                <c:pt idx="165">
                  <c:v>1.6</c:v>
                </c:pt>
                <c:pt idx="166">
                  <c:v>1.62</c:v>
                </c:pt>
                <c:pt idx="167">
                  <c:v>1.59</c:v>
                </c:pt>
                <c:pt idx="168">
                  <c:v>1.58</c:v>
                </c:pt>
                <c:pt idx="169">
                  <c:v>1.65</c:v>
                </c:pt>
                <c:pt idx="170">
                  <c:v>1.64</c:v>
                </c:pt>
                <c:pt idx="171">
                  <c:v>1.59</c:v>
                </c:pt>
                <c:pt idx="172">
                  <c:v>1.6</c:v>
                </c:pt>
                <c:pt idx="173">
                  <c:v>1.67</c:v>
                </c:pt>
                <c:pt idx="174">
                  <c:v>1.61</c:v>
                </c:pt>
                <c:pt idx="175">
                  <c:v>1.59</c:v>
                </c:pt>
                <c:pt idx="176">
                  <c:v>1.58</c:v>
                </c:pt>
                <c:pt idx="177">
                  <c:v>1.61</c:v>
                </c:pt>
                <c:pt idx="178">
                  <c:v>0.86</c:v>
                </c:pt>
                <c:pt idx="179">
                  <c:v>1.63</c:v>
                </c:pt>
                <c:pt idx="180">
                  <c:v>1.62</c:v>
                </c:pt>
                <c:pt idx="181">
                  <c:v>1.59</c:v>
                </c:pt>
                <c:pt idx="182">
                  <c:v>1.64</c:v>
                </c:pt>
                <c:pt idx="183">
                  <c:v>1.64</c:v>
                </c:pt>
                <c:pt idx="184">
                  <c:v>1.6</c:v>
                </c:pt>
                <c:pt idx="185">
                  <c:v>1.59</c:v>
                </c:pt>
                <c:pt idx="186">
                  <c:v>1.63</c:v>
                </c:pt>
                <c:pt idx="187">
                  <c:v>1.63</c:v>
                </c:pt>
                <c:pt idx="188">
                  <c:v>1.62</c:v>
                </c:pt>
                <c:pt idx="189">
                  <c:v>1.64</c:v>
                </c:pt>
                <c:pt idx="190">
                  <c:v>1.58</c:v>
                </c:pt>
                <c:pt idx="191">
                  <c:v>1.62</c:v>
                </c:pt>
                <c:pt idx="192">
                  <c:v>1.59</c:v>
                </c:pt>
                <c:pt idx="193">
                  <c:v>1.58</c:v>
                </c:pt>
                <c:pt idx="194">
                  <c:v>1.59</c:v>
                </c:pt>
                <c:pt idx="195">
                  <c:v>1.6</c:v>
                </c:pt>
                <c:pt idx="196">
                  <c:v>1.64</c:v>
                </c:pt>
                <c:pt idx="197">
                  <c:v>1.61</c:v>
                </c:pt>
                <c:pt idx="198">
                  <c:v>1.55</c:v>
                </c:pt>
                <c:pt idx="199">
                  <c:v>1.56</c:v>
                </c:pt>
                <c:pt idx="200">
                  <c:v>1.63</c:v>
                </c:pt>
                <c:pt idx="201">
                  <c:v>1.03</c:v>
                </c:pt>
                <c:pt idx="202">
                  <c:v>1.67</c:v>
                </c:pt>
                <c:pt idx="203">
                  <c:v>1.51</c:v>
                </c:pt>
                <c:pt idx="204">
                  <c:v>1.17</c:v>
                </c:pt>
                <c:pt idx="205">
                  <c:v>1.64</c:v>
                </c:pt>
                <c:pt idx="206">
                  <c:v>1.58</c:v>
                </c:pt>
                <c:pt idx="207">
                  <c:v>1.31</c:v>
                </c:pt>
                <c:pt idx="208">
                  <c:v>1.55</c:v>
                </c:pt>
                <c:pt idx="209">
                  <c:v>2.14</c:v>
                </c:pt>
                <c:pt idx="210">
                  <c:v>1.07</c:v>
                </c:pt>
                <c:pt idx="211">
                  <c:v>1.96</c:v>
                </c:pt>
                <c:pt idx="212">
                  <c:v>1.05</c:v>
                </c:pt>
                <c:pt idx="213">
                  <c:v>190</c:v>
                </c:pt>
                <c:pt idx="214">
                  <c:v>1.03</c:v>
                </c:pt>
                <c:pt idx="215">
                  <c:v>1.37</c:v>
                </c:pt>
                <c:pt idx="216">
                  <c:v>1.83</c:v>
                </c:pt>
                <c:pt idx="217">
                  <c:v>1.76</c:v>
                </c:pt>
                <c:pt idx="218">
                  <c:v>1.04</c:v>
                </c:pt>
                <c:pt idx="219">
                  <c:v>1.68</c:v>
                </c:pt>
                <c:pt idx="220">
                  <c:v>0.84</c:v>
                </c:pt>
                <c:pt idx="221">
                  <c:v>2.09</c:v>
                </c:pt>
                <c:pt idx="222">
                  <c:v>1.71</c:v>
                </c:pt>
                <c:pt idx="223">
                  <c:v>1.55</c:v>
                </c:pt>
                <c:pt idx="224">
                  <c:v>0.85</c:v>
                </c:pt>
                <c:pt idx="225">
                  <c:v>1.27</c:v>
                </c:pt>
                <c:pt idx="226">
                  <c:v>1.85</c:v>
                </c:pt>
                <c:pt idx="227">
                  <c:v>1.9</c:v>
                </c:pt>
                <c:pt idx="228">
                  <c:v>1.35</c:v>
                </c:pt>
                <c:pt idx="229">
                  <c:v>0.77</c:v>
                </c:pt>
                <c:pt idx="230">
                  <c:v>1.23</c:v>
                </c:pt>
                <c:pt idx="231">
                  <c:v>1.19</c:v>
                </c:pt>
                <c:pt idx="232">
                  <c:v>1.51</c:v>
                </c:pt>
                <c:pt idx="233">
                  <c:v>1.51</c:v>
                </c:pt>
                <c:pt idx="234">
                  <c:v>1.22</c:v>
                </c:pt>
                <c:pt idx="235">
                  <c:v>1.22</c:v>
                </c:pt>
                <c:pt idx="236">
                  <c:v>0.89</c:v>
                </c:pt>
                <c:pt idx="237">
                  <c:v>1.0900000000000001</c:v>
                </c:pt>
                <c:pt idx="238">
                  <c:v>1.68</c:v>
                </c:pt>
                <c:pt idx="239">
                  <c:v>1.68</c:v>
                </c:pt>
                <c:pt idx="240">
                  <c:v>1.38</c:v>
                </c:pt>
                <c:pt idx="241">
                  <c:v>1.28</c:v>
                </c:pt>
                <c:pt idx="242">
                  <c:v>1.1200000000000001</c:v>
                </c:pt>
                <c:pt idx="243">
                  <c:v>1.19</c:v>
                </c:pt>
                <c:pt idx="244">
                  <c:v>1.56</c:v>
                </c:pt>
                <c:pt idx="245">
                  <c:v>1.59</c:v>
                </c:pt>
                <c:pt idx="246">
                  <c:v>1.4</c:v>
                </c:pt>
                <c:pt idx="247">
                  <c:v>1.42</c:v>
                </c:pt>
                <c:pt idx="248">
                  <c:v>3.07</c:v>
                </c:pt>
                <c:pt idx="249">
                  <c:v>2.19</c:v>
                </c:pt>
                <c:pt idx="250">
                  <c:v>1.21</c:v>
                </c:pt>
                <c:pt idx="251">
                  <c:v>1.45</c:v>
                </c:pt>
                <c:pt idx="252">
                  <c:v>1.21</c:v>
                </c:pt>
                <c:pt idx="253">
                  <c:v>1.4</c:v>
                </c:pt>
                <c:pt idx="254">
                  <c:v>1.19</c:v>
                </c:pt>
                <c:pt idx="255">
                  <c:v>1.34</c:v>
                </c:pt>
                <c:pt idx="256">
                  <c:v>1.3</c:v>
                </c:pt>
                <c:pt idx="257">
                  <c:v>1.33</c:v>
                </c:pt>
                <c:pt idx="258">
                  <c:v>1.29</c:v>
                </c:pt>
                <c:pt idx="259">
                  <c:v>1.32</c:v>
                </c:pt>
                <c:pt idx="260">
                  <c:v>1.24</c:v>
                </c:pt>
                <c:pt idx="261">
                  <c:v>1.22</c:v>
                </c:pt>
                <c:pt idx="262">
                  <c:v>1.22</c:v>
                </c:pt>
                <c:pt idx="263">
                  <c:v>1.38</c:v>
                </c:pt>
                <c:pt idx="264">
                  <c:v>1.44</c:v>
                </c:pt>
                <c:pt idx="265">
                  <c:v>1.2</c:v>
                </c:pt>
                <c:pt idx="266">
                  <c:v>1.25</c:v>
                </c:pt>
                <c:pt idx="267">
                  <c:v>1.27</c:v>
                </c:pt>
                <c:pt idx="268">
                  <c:v>1.28</c:v>
                </c:pt>
                <c:pt idx="269">
                  <c:v>1.2</c:v>
                </c:pt>
                <c:pt idx="270">
                  <c:v>1.22</c:v>
                </c:pt>
                <c:pt idx="271">
                  <c:v>1.28</c:v>
                </c:pt>
                <c:pt idx="272">
                  <c:v>1.28</c:v>
                </c:pt>
                <c:pt idx="273">
                  <c:v>1.31</c:v>
                </c:pt>
                <c:pt idx="274">
                  <c:v>1.19</c:v>
                </c:pt>
                <c:pt idx="275">
                  <c:v>1.21</c:v>
                </c:pt>
                <c:pt idx="276">
                  <c:v>1.25</c:v>
                </c:pt>
                <c:pt idx="277">
                  <c:v>1.3</c:v>
                </c:pt>
                <c:pt idx="278">
                  <c:v>1.18</c:v>
                </c:pt>
                <c:pt idx="279">
                  <c:v>1.23</c:v>
                </c:pt>
                <c:pt idx="280">
                  <c:v>1.26</c:v>
                </c:pt>
                <c:pt idx="281">
                  <c:v>1.35</c:v>
                </c:pt>
                <c:pt idx="282">
                  <c:v>1.23</c:v>
                </c:pt>
                <c:pt idx="283">
                  <c:v>1.3</c:v>
                </c:pt>
                <c:pt idx="284">
                  <c:v>1.35</c:v>
                </c:pt>
                <c:pt idx="285">
                  <c:v>1.21</c:v>
                </c:pt>
                <c:pt idx="286">
                  <c:v>1.4</c:v>
                </c:pt>
                <c:pt idx="287">
                  <c:v>1.21</c:v>
                </c:pt>
                <c:pt idx="288">
                  <c:v>1.1599999999999999</c:v>
                </c:pt>
                <c:pt idx="289">
                  <c:v>1.29</c:v>
                </c:pt>
                <c:pt idx="290">
                  <c:v>1.25</c:v>
                </c:pt>
                <c:pt idx="291">
                  <c:v>1.44</c:v>
                </c:pt>
                <c:pt idx="292">
                  <c:v>1.25</c:v>
                </c:pt>
                <c:pt idx="293">
                  <c:v>1.17</c:v>
                </c:pt>
                <c:pt idx="294">
                  <c:v>1.1599999999999999</c:v>
                </c:pt>
                <c:pt idx="295">
                  <c:v>1.2</c:v>
                </c:pt>
                <c:pt idx="296">
                  <c:v>1.22</c:v>
                </c:pt>
                <c:pt idx="297">
                  <c:v>1.2</c:v>
                </c:pt>
                <c:pt idx="298">
                  <c:v>1.43</c:v>
                </c:pt>
                <c:pt idx="299">
                  <c:v>1.06</c:v>
                </c:pt>
                <c:pt idx="300">
                  <c:v>1.21</c:v>
                </c:pt>
                <c:pt idx="301">
                  <c:v>1.24</c:v>
                </c:pt>
                <c:pt idx="302">
                  <c:v>1.82</c:v>
                </c:pt>
                <c:pt idx="303">
                  <c:v>1.43</c:v>
                </c:pt>
                <c:pt idx="304">
                  <c:v>2.19</c:v>
                </c:pt>
                <c:pt idx="305">
                  <c:v>1.23</c:v>
                </c:pt>
                <c:pt idx="306">
                  <c:v>1.23</c:v>
                </c:pt>
                <c:pt idx="307">
                  <c:v>1.2</c:v>
                </c:pt>
                <c:pt idx="308">
                  <c:v>1.22</c:v>
                </c:pt>
                <c:pt idx="309">
                  <c:v>1.18</c:v>
                </c:pt>
                <c:pt idx="310">
                  <c:v>117</c:v>
                </c:pt>
                <c:pt idx="311">
                  <c:v>1.17</c:v>
                </c:pt>
                <c:pt idx="312">
                  <c:v>1.23</c:v>
                </c:pt>
                <c:pt idx="313">
                  <c:v>1.18</c:v>
                </c:pt>
                <c:pt idx="314">
                  <c:v>1.41</c:v>
                </c:pt>
                <c:pt idx="315">
                  <c:v>1.21</c:v>
                </c:pt>
                <c:pt idx="316">
                  <c:v>1.2</c:v>
                </c:pt>
                <c:pt idx="317">
                  <c:v>1.17</c:v>
                </c:pt>
                <c:pt idx="318">
                  <c:v>1.22</c:v>
                </c:pt>
                <c:pt idx="319">
                  <c:v>1.18</c:v>
                </c:pt>
                <c:pt idx="320">
                  <c:v>1.21</c:v>
                </c:pt>
                <c:pt idx="321">
                  <c:v>1.2</c:v>
                </c:pt>
                <c:pt idx="322">
                  <c:v>1.2</c:v>
                </c:pt>
                <c:pt idx="323">
                  <c:v>1.19</c:v>
                </c:pt>
                <c:pt idx="324">
                  <c:v>1.36</c:v>
                </c:pt>
                <c:pt idx="325">
                  <c:v>1.39</c:v>
                </c:pt>
                <c:pt idx="326">
                  <c:v>1.1599999999999999</c:v>
                </c:pt>
                <c:pt idx="327">
                  <c:v>1.19</c:v>
                </c:pt>
                <c:pt idx="328">
                  <c:v>1.19</c:v>
                </c:pt>
                <c:pt idx="329">
                  <c:v>1.19</c:v>
                </c:pt>
                <c:pt idx="330">
                  <c:v>1.21</c:v>
                </c:pt>
                <c:pt idx="331">
                  <c:v>1.19</c:v>
                </c:pt>
                <c:pt idx="332">
                  <c:v>1.21</c:v>
                </c:pt>
                <c:pt idx="333">
                  <c:v>1.2</c:v>
                </c:pt>
                <c:pt idx="334">
                  <c:v>1.1399999999999999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00-46D4-8B55-53C9C90EB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64432"/>
        <c:axId val="467264992"/>
      </c:scatterChart>
      <c:valAx>
        <c:axId val="467264432"/>
        <c:scaling>
          <c:orientation val="minMax"/>
          <c:max val="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Na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O (wt. %, DeBeers)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264992"/>
        <c:crosses val="autoZero"/>
        <c:crossBetween val="midCat"/>
      </c:valAx>
      <c:valAx>
        <c:axId val="467264992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altLang="zh-CN">
                    <a:solidFill>
                      <a:sysClr val="windowText" lastClr="000000"/>
                    </a:solidFill>
                  </a:rPr>
                  <a:t>Na</a:t>
                </a:r>
                <a:r>
                  <a:rPr lang="en-US" altLang="zh-CN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altLang="zh-CN">
                    <a:solidFill>
                      <a:sysClr val="windowText" lastClr="000000"/>
                    </a:solidFill>
                  </a:rPr>
                  <a:t>O (wt. %, UofA)</a:t>
                </a:r>
                <a:endParaRPr lang="zh-CN" alt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264432"/>
        <c:crosses val="autoZero"/>
        <c:crossBetween val="midCat"/>
        <c:majorUnit val="1"/>
      </c:valAx>
      <c:spPr>
        <a:noFill/>
        <a:ln w="1905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23575965" y="14897100"/>
    <xdr:ext cx="9302238" cy="6083710"/>
    <xdr:graphicFrame macro="">
      <xdr:nvGraphicFramePr>
        <xdr:cNvPr id="9" name="图表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23575965" y="9848850"/>
    <xdr:ext cx="9305774" cy="6077857"/>
    <xdr:graphicFrame macro="">
      <xdr:nvGraphicFramePr>
        <xdr:cNvPr id="11" name="图表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0.41658</cdr:x>
      <cdr:y>0.86319</cdr:y>
    </cdr:from>
    <cdr:to>
      <cdr:x>0.52139</cdr:x>
      <cdr:y>0.91716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3875141" y="5251422"/>
          <a:ext cx="974947" cy="328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>
          <a:spAutoFit/>
        </a:bodyPr>
        <a:lstStyle xmlns:a="http://schemas.openxmlformats.org/drawingml/2006/main"/>
        <a:p xmlns:a="http://schemas.openxmlformats.org/drawingml/2006/main">
          <a:r>
            <a:rPr lang="en-US" sz="1600" b="1">
              <a:latin typeface="Arial" panose="020B0604020202020204" pitchFamily="34" charset="0"/>
            </a:rPr>
            <a:t>T</a:t>
          </a:r>
          <a:r>
            <a:rPr lang="en-US" sz="1600" b="1" baseline="-25000">
              <a:latin typeface="Arial" panose="020B0604020202020204" pitchFamily="34" charset="0"/>
            </a:rPr>
            <a:t>RD</a:t>
          </a:r>
          <a:r>
            <a:rPr lang="en-US" sz="1600" b="1" baseline="0">
              <a:latin typeface="Arial" panose="020B0604020202020204" pitchFamily="34" charset="0"/>
            </a:rPr>
            <a:t> (Ga)</a:t>
          </a:r>
          <a:endParaRPr lang="en-US" sz="1600" b="1">
            <a:latin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0.41667</cdr:x>
      <cdr:y>0.8585</cdr:y>
    </cdr:from>
    <cdr:to>
      <cdr:x>0.52144</cdr:x>
      <cdr:y>0.91252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3877456" y="5217849"/>
          <a:ext cx="974947" cy="328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>
          <a:spAutoFit/>
        </a:bodyPr>
        <a:lstStyle xmlns:a="http://schemas.openxmlformats.org/drawingml/2006/main"/>
        <a:p xmlns:a="http://schemas.openxmlformats.org/drawingml/2006/main">
          <a:r>
            <a:rPr lang="en-US" sz="1600" b="1">
              <a:latin typeface="Arial" panose="020B0604020202020204" pitchFamily="34" charset="0"/>
            </a:rPr>
            <a:t>T</a:t>
          </a:r>
          <a:r>
            <a:rPr lang="en-US" sz="1600" b="1" baseline="-25000">
              <a:latin typeface="Arial" panose="020B0604020202020204" pitchFamily="34" charset="0"/>
            </a:rPr>
            <a:t>RD</a:t>
          </a:r>
          <a:r>
            <a:rPr lang="en-US" sz="1600" b="1">
              <a:latin typeface="Arial" panose="020B0604020202020204" pitchFamily="34" charset="0"/>
            </a:rPr>
            <a:t> (Ga)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5</xdr:row>
      <xdr:rowOff>57150</xdr:rowOff>
    </xdr:from>
    <xdr:to>
      <xdr:col>4</xdr:col>
      <xdr:colOff>347980</xdr:colOff>
      <xdr:row>5</xdr:row>
      <xdr:rowOff>114300</xdr:rowOff>
    </xdr:to>
    <xdr:sp macro="" textlink="">
      <xdr:nvSpPr>
        <xdr:cNvPr id="2" name="文本框 1067"/>
        <xdr:cNvSpPr txBox="1">
          <a:spLocks noChangeArrowheads="1"/>
        </xdr:cNvSpPr>
      </xdr:nvSpPr>
      <xdr:spPr bwMode="auto">
        <a:xfrm>
          <a:off x="4305300" y="2152650"/>
          <a:ext cx="3365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0" marR="0">
            <a:lnSpc>
              <a:spcPts val="450"/>
            </a:lnSpc>
            <a:spcBef>
              <a:spcPts val="0"/>
            </a:spcBef>
            <a:spcAft>
              <a:spcPts val="0"/>
            </a:spcAft>
          </a:pPr>
          <a:r>
            <a:rPr lang="en-US" sz="450">
              <a:solidFill>
                <a:srgbClr val="3F3F3F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)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321456</xdr:colOff>
      <xdr:row>56</xdr:row>
      <xdr:rowOff>21431</xdr:rowOff>
    </xdr:from>
    <xdr:to>
      <xdr:col>13</xdr:col>
      <xdr:colOff>869143</xdr:colOff>
      <xdr:row>80</xdr:row>
      <xdr:rowOff>142875</xdr:rowOff>
    </xdr:to>
    <xdr:grpSp>
      <xdr:nvGrpSpPr>
        <xdr:cNvPr id="6" name="组合 5"/>
        <xdr:cNvGrpSpPr/>
      </xdr:nvGrpSpPr>
      <xdr:grpSpPr>
        <a:xfrm>
          <a:off x="3655206" y="10070306"/>
          <a:ext cx="5667375" cy="4407694"/>
          <a:chOff x="2845593" y="10070306"/>
          <a:chExt cx="5667375" cy="4407694"/>
        </a:xfrm>
      </xdr:grpSpPr>
      <xdr:graphicFrame macro="">
        <xdr:nvGraphicFramePr>
          <xdr:cNvPr id="2" name="图表 1"/>
          <xdr:cNvGraphicFramePr/>
        </xdr:nvGraphicFramePr>
        <xdr:xfrm>
          <a:off x="2845593" y="10070306"/>
          <a:ext cx="5667375" cy="44076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直接连接符 3"/>
          <xdr:cNvCxnSpPr/>
        </xdr:nvCxnSpPr>
        <xdr:spPr>
          <a:xfrm flipV="1">
            <a:off x="3607594" y="10239375"/>
            <a:ext cx="4643437" cy="3512344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文本框 4"/>
          <xdr:cNvSpPr txBox="1"/>
        </xdr:nvSpPr>
        <xdr:spPr>
          <a:xfrm rot="19478105">
            <a:off x="6619874" y="10918031"/>
            <a:ext cx="434221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1:1</a:t>
            </a:r>
          </a:p>
        </xdr:txBody>
      </xdr:sp>
    </xdr:grpSp>
    <xdr:clientData/>
  </xdr:twoCellAnchor>
  <xdr:twoCellAnchor>
    <xdr:from>
      <xdr:col>13</xdr:col>
      <xdr:colOff>761999</xdr:colOff>
      <xdr:row>56</xdr:row>
      <xdr:rowOff>23812</xdr:rowOff>
    </xdr:from>
    <xdr:to>
      <xdr:col>22</xdr:col>
      <xdr:colOff>47624</xdr:colOff>
      <xdr:row>80</xdr:row>
      <xdr:rowOff>145256</xdr:rowOff>
    </xdr:to>
    <xdr:grpSp>
      <xdr:nvGrpSpPr>
        <xdr:cNvPr id="7" name="组合 6"/>
        <xdr:cNvGrpSpPr/>
      </xdr:nvGrpSpPr>
      <xdr:grpSpPr>
        <a:xfrm>
          <a:off x="9215437" y="10072687"/>
          <a:ext cx="5667375" cy="4407694"/>
          <a:chOff x="2845593" y="10070306"/>
          <a:chExt cx="5667375" cy="4407694"/>
        </a:xfrm>
      </xdr:grpSpPr>
      <xdr:graphicFrame macro="">
        <xdr:nvGraphicFramePr>
          <xdr:cNvPr id="8" name="图表 7"/>
          <xdr:cNvGraphicFramePr/>
        </xdr:nvGraphicFramePr>
        <xdr:xfrm>
          <a:off x="2845593" y="10070306"/>
          <a:ext cx="5667375" cy="44076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9" name="直接连接符 8"/>
          <xdr:cNvCxnSpPr/>
        </xdr:nvCxnSpPr>
        <xdr:spPr>
          <a:xfrm flipV="1">
            <a:off x="3607594" y="10239375"/>
            <a:ext cx="4643437" cy="3512344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文本框 9"/>
          <xdr:cNvSpPr txBox="1"/>
        </xdr:nvSpPr>
        <xdr:spPr>
          <a:xfrm rot="19478105">
            <a:off x="6619874" y="10918031"/>
            <a:ext cx="434221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1:1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47624</xdr:colOff>
      <xdr:row>16</xdr:row>
      <xdr:rowOff>0</xdr:rowOff>
    </xdr:from>
    <xdr:to>
      <xdr:col>34</xdr:col>
      <xdr:colOff>250031</xdr:colOff>
      <xdr:row>42</xdr:row>
      <xdr:rowOff>73819</xdr:rowOff>
    </xdr:to>
    <xdr:grpSp>
      <xdr:nvGrpSpPr>
        <xdr:cNvPr id="6" name="组合 5"/>
        <xdr:cNvGrpSpPr/>
      </xdr:nvGrpSpPr>
      <xdr:grpSpPr>
        <a:xfrm>
          <a:off x="17216437" y="2750344"/>
          <a:ext cx="5667375" cy="4407694"/>
          <a:chOff x="2845593" y="10070306"/>
          <a:chExt cx="5667375" cy="4407694"/>
        </a:xfrm>
      </xdr:grpSpPr>
      <xdr:graphicFrame macro="">
        <xdr:nvGraphicFramePr>
          <xdr:cNvPr id="7" name="图表 6"/>
          <xdr:cNvGraphicFramePr/>
        </xdr:nvGraphicFramePr>
        <xdr:xfrm>
          <a:off x="2845593" y="10070306"/>
          <a:ext cx="5667375" cy="44076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8" name="直接连接符 7"/>
          <xdr:cNvCxnSpPr/>
        </xdr:nvCxnSpPr>
        <xdr:spPr>
          <a:xfrm flipV="1">
            <a:off x="3607594" y="10239375"/>
            <a:ext cx="4643437" cy="3512344"/>
          </a:xfrm>
          <a:prstGeom prst="line">
            <a:avLst/>
          </a:prstGeom>
          <a:noFill/>
          <a:ln w="127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</xdr:cxnSp>
      <xdr:sp macro="" textlink="">
        <xdr:nvSpPr>
          <xdr:cNvPr id="9" name="文本框 8"/>
          <xdr:cNvSpPr txBox="1"/>
        </xdr:nvSpPr>
        <xdr:spPr>
          <a:xfrm rot="19478105">
            <a:off x="7167561" y="10525125"/>
            <a:ext cx="434221" cy="2988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00" b="0" i="0" u="none" strike="noStrike" kern="0" cap="none" spc="0" normalizeH="0" baseline="0" noProof="0" smtClean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1:1</a:t>
            </a:r>
          </a:p>
        </xdr:txBody>
      </xdr:sp>
    </xdr:grpSp>
    <xdr:clientData/>
  </xdr:twoCellAnchor>
  <xdr:twoCellAnchor>
    <xdr:from>
      <xdr:col>34</xdr:col>
      <xdr:colOff>154789</xdr:colOff>
      <xdr:row>16</xdr:row>
      <xdr:rowOff>0</xdr:rowOff>
    </xdr:from>
    <xdr:to>
      <xdr:col>43</xdr:col>
      <xdr:colOff>357195</xdr:colOff>
      <xdr:row>42</xdr:row>
      <xdr:rowOff>73819</xdr:rowOff>
    </xdr:to>
    <xdr:grpSp>
      <xdr:nvGrpSpPr>
        <xdr:cNvPr id="10" name="组合 9"/>
        <xdr:cNvGrpSpPr/>
      </xdr:nvGrpSpPr>
      <xdr:grpSpPr>
        <a:xfrm>
          <a:off x="22788570" y="2750344"/>
          <a:ext cx="5667375" cy="4407694"/>
          <a:chOff x="2845593" y="10070306"/>
          <a:chExt cx="5667375" cy="4407694"/>
        </a:xfrm>
      </xdr:grpSpPr>
      <xdr:graphicFrame macro="">
        <xdr:nvGraphicFramePr>
          <xdr:cNvPr id="11" name="图表 10"/>
          <xdr:cNvGraphicFramePr/>
        </xdr:nvGraphicFramePr>
        <xdr:xfrm>
          <a:off x="2845593" y="10070306"/>
          <a:ext cx="5667375" cy="44076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12" name="直接连接符 11"/>
          <xdr:cNvCxnSpPr/>
        </xdr:nvCxnSpPr>
        <xdr:spPr>
          <a:xfrm flipV="1">
            <a:off x="3607594" y="10239375"/>
            <a:ext cx="4643437" cy="3512344"/>
          </a:xfrm>
          <a:prstGeom prst="line">
            <a:avLst/>
          </a:prstGeom>
          <a:noFill/>
          <a:ln w="127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</xdr:cxnSp>
      <xdr:sp macro="" textlink="">
        <xdr:nvSpPr>
          <xdr:cNvPr id="13" name="文本框 12"/>
          <xdr:cNvSpPr txBox="1"/>
        </xdr:nvSpPr>
        <xdr:spPr>
          <a:xfrm rot="19478105">
            <a:off x="7167561" y="10525125"/>
            <a:ext cx="434221" cy="2988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00" b="0" i="0" u="none" strike="noStrike" kern="0" cap="none" spc="0" normalizeH="0" baseline="0" noProof="0" smtClean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1:1</a:t>
            </a:r>
          </a:p>
        </xdr:txBody>
      </xdr:sp>
    </xdr:grpSp>
    <xdr:clientData/>
  </xdr:twoCellAnchor>
  <xdr:twoCellAnchor>
    <xdr:from>
      <xdr:col>25</xdr:col>
      <xdr:colOff>35717</xdr:colOff>
      <xdr:row>41</xdr:row>
      <xdr:rowOff>83345</xdr:rowOff>
    </xdr:from>
    <xdr:to>
      <xdr:col>34</xdr:col>
      <xdr:colOff>238124</xdr:colOff>
      <xdr:row>67</xdr:row>
      <xdr:rowOff>157164</xdr:rowOff>
    </xdr:to>
    <xdr:grpSp>
      <xdr:nvGrpSpPr>
        <xdr:cNvPr id="18" name="组合 17"/>
        <xdr:cNvGrpSpPr/>
      </xdr:nvGrpSpPr>
      <xdr:grpSpPr>
        <a:xfrm>
          <a:off x="17204530" y="7000876"/>
          <a:ext cx="5667375" cy="4407694"/>
          <a:chOff x="2845593" y="10070306"/>
          <a:chExt cx="5667375" cy="4407694"/>
        </a:xfrm>
      </xdr:grpSpPr>
      <xdr:graphicFrame macro="">
        <xdr:nvGraphicFramePr>
          <xdr:cNvPr id="19" name="图表 18"/>
          <xdr:cNvGraphicFramePr/>
        </xdr:nvGraphicFramePr>
        <xdr:xfrm>
          <a:off x="2845593" y="10070306"/>
          <a:ext cx="5667375" cy="44076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cxnSp macro="">
        <xdr:nvCxnSpPr>
          <xdr:cNvPr id="20" name="直接连接符 19"/>
          <xdr:cNvCxnSpPr/>
        </xdr:nvCxnSpPr>
        <xdr:spPr>
          <a:xfrm flipV="1">
            <a:off x="3607594" y="10239375"/>
            <a:ext cx="4643437" cy="3512344"/>
          </a:xfrm>
          <a:prstGeom prst="line">
            <a:avLst/>
          </a:prstGeom>
          <a:noFill/>
          <a:ln w="127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</xdr:cxnSp>
      <xdr:sp macro="" textlink="">
        <xdr:nvSpPr>
          <xdr:cNvPr id="21" name="文本框 20"/>
          <xdr:cNvSpPr txBox="1"/>
        </xdr:nvSpPr>
        <xdr:spPr>
          <a:xfrm rot="19478105">
            <a:off x="7167561" y="10525125"/>
            <a:ext cx="434221" cy="2988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00" b="0" i="0" u="none" strike="noStrike" kern="0" cap="none" spc="0" normalizeH="0" baseline="0" noProof="0" smtClean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1:1</a:t>
            </a:r>
          </a:p>
        </xdr:txBody>
      </xdr:sp>
    </xdr:grpSp>
    <xdr:clientData/>
  </xdr:twoCellAnchor>
  <xdr:twoCellAnchor>
    <xdr:from>
      <xdr:col>34</xdr:col>
      <xdr:colOff>154788</xdr:colOff>
      <xdr:row>41</xdr:row>
      <xdr:rowOff>95251</xdr:rowOff>
    </xdr:from>
    <xdr:to>
      <xdr:col>43</xdr:col>
      <xdr:colOff>357194</xdr:colOff>
      <xdr:row>68</xdr:row>
      <xdr:rowOff>2382</xdr:rowOff>
    </xdr:to>
    <xdr:grpSp>
      <xdr:nvGrpSpPr>
        <xdr:cNvPr id="22" name="组合 21"/>
        <xdr:cNvGrpSpPr/>
      </xdr:nvGrpSpPr>
      <xdr:grpSpPr>
        <a:xfrm>
          <a:off x="22788569" y="7012782"/>
          <a:ext cx="5667375" cy="4407694"/>
          <a:chOff x="2845593" y="10070306"/>
          <a:chExt cx="5667375" cy="4407694"/>
        </a:xfrm>
      </xdr:grpSpPr>
      <xdr:graphicFrame macro="">
        <xdr:nvGraphicFramePr>
          <xdr:cNvPr id="23" name="图表 22"/>
          <xdr:cNvGraphicFramePr/>
        </xdr:nvGraphicFramePr>
        <xdr:xfrm>
          <a:off x="2845593" y="10070306"/>
          <a:ext cx="5667375" cy="44076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cxnSp macro="">
        <xdr:nvCxnSpPr>
          <xdr:cNvPr id="24" name="直接连接符 23"/>
          <xdr:cNvCxnSpPr/>
        </xdr:nvCxnSpPr>
        <xdr:spPr>
          <a:xfrm flipV="1">
            <a:off x="3607594" y="10239375"/>
            <a:ext cx="4643437" cy="3512344"/>
          </a:xfrm>
          <a:prstGeom prst="line">
            <a:avLst/>
          </a:prstGeom>
          <a:noFill/>
          <a:ln w="127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</xdr:cxnSp>
      <xdr:sp macro="" textlink="">
        <xdr:nvSpPr>
          <xdr:cNvPr id="25" name="文本框 24"/>
          <xdr:cNvSpPr txBox="1"/>
        </xdr:nvSpPr>
        <xdr:spPr>
          <a:xfrm rot="19478105">
            <a:off x="7167561" y="10525125"/>
            <a:ext cx="434221" cy="2988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00" b="0" i="0" u="none" strike="noStrike" kern="0" cap="none" spc="0" normalizeH="0" baseline="0" noProof="0" smtClean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1:1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earch\Publications\2016%20Liu%20et%20al.%20Pelly%20Bay%20&amp;Repulse%20Bay\Plots%20(&#33258;&#21160;&#20445;&#23384;&#3034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ublications\2017%20Liu%20et%20a%20Victoria\Laura%20Brin%20version\Laura%20Brin\DB_Extra_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 patterns (2)"/>
      <sheetName val="Table 2"/>
      <sheetName val="Sheet1 (2)"/>
      <sheetName val="Sheet2 (2)"/>
      <sheetName val="NCC"/>
      <sheetName val="Original"/>
      <sheetName val="All"/>
      <sheetName val="Reference materials"/>
      <sheetName val="Blanks"/>
      <sheetName val="ProbDens10"/>
      <sheetName val="PlotDat10"/>
      <sheetName val="ProbDens11"/>
      <sheetName val="PlotDat11"/>
      <sheetName val="TRD histogram RB"/>
      <sheetName val="PlotDat1"/>
      <sheetName val="mineral major data"/>
      <sheetName val="Pelly Bay"/>
      <sheetName val="Major elements"/>
      <sheetName val="Ni thermometer"/>
      <sheetName val="REE patterns"/>
      <sheetName val="Major element Si normalization"/>
      <sheetName val="ProbDens4"/>
      <sheetName val="PlotDat7"/>
      <sheetName val="Repulse Bay"/>
      <sheetName val="Os and PGE"/>
      <sheetName val="laser ablation data"/>
      <sheetName val="Sheet1"/>
      <sheetName val="Sheet2"/>
      <sheetName val="ProbDens1"/>
      <sheetName val="PlotDat4"/>
      <sheetName val="ProbDens2"/>
      <sheetName val="PlotDat5"/>
      <sheetName val="ProbDens3"/>
      <sheetName val="PlotDat6"/>
      <sheetName val="Sheet3"/>
      <sheetName val="Sheet4"/>
      <sheetName val="Sheet6"/>
      <sheetName val="ProbDens6"/>
      <sheetName val="PlotDat13"/>
      <sheetName val="PlotDat14"/>
      <sheetName val="PlotDat15"/>
      <sheetName val="PlotDat16"/>
      <sheetName val="PlotDat8"/>
      <sheetName val="PlotDat9"/>
      <sheetName val="PlotDat12"/>
      <sheetName val="PlotDat17"/>
      <sheetName val="PlotDat18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>
        <row r="11">
          <cell r="C11">
            <v>5.3351000000000015</v>
          </cell>
        </row>
      </sheetData>
      <sheetData sheetId="19">
        <row r="70">
          <cell r="Q70" t="str">
            <v>La</v>
          </cell>
        </row>
      </sheetData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 refreshError="1"/>
      <sheetData sheetId="38"/>
      <sheetData sheetId="39">
        <row r="1">
          <cell r="C1">
            <v>0</v>
          </cell>
          <cell r="D1">
            <v>2.2789447233469371E-6</v>
          </cell>
          <cell r="G1">
            <v>0</v>
          </cell>
          <cell r="H1">
            <v>0</v>
          </cell>
        </row>
        <row r="2">
          <cell r="C2">
            <v>1.5E-3</v>
          </cell>
          <cell r="D2">
            <v>2.3904240726453206E-6</v>
          </cell>
          <cell r="G2">
            <v>2.9984999999999999</v>
          </cell>
          <cell r="H2">
            <v>0</v>
          </cell>
        </row>
        <row r="3">
          <cell r="C3">
            <v>3.0000000000000001E-3</v>
          </cell>
          <cell r="D3">
            <v>2.5071102687977446E-6</v>
          </cell>
        </row>
        <row r="4">
          <cell r="C4">
            <v>4.5000000000000005E-3</v>
          </cell>
          <cell r="D4">
            <v>2.6292340066978087E-6</v>
          </cell>
        </row>
        <row r="5">
          <cell r="C5">
            <v>6.0000000000000001E-3</v>
          </cell>
          <cell r="D5">
            <v>2.7570355915732144E-6</v>
          </cell>
        </row>
        <row r="6">
          <cell r="C6">
            <v>7.4999999999999997E-3</v>
          </cell>
          <cell r="D6">
            <v>2.8907653106623748E-6</v>
          </cell>
        </row>
        <row r="7">
          <cell r="C7">
            <v>9.0000000000000011E-3</v>
          </cell>
          <cell r="D7">
            <v>3.0306838179759629E-6</v>
          </cell>
        </row>
        <row r="8">
          <cell r="C8">
            <v>1.0500000000000001E-2</v>
          </cell>
          <cell r="D8">
            <v>3.1770625325485263E-6</v>
          </cell>
        </row>
        <row r="9">
          <cell r="C9">
            <v>1.2E-2</v>
          </cell>
          <cell r="D9">
            <v>3.330184050595744E-6</v>
          </cell>
        </row>
        <row r="10">
          <cell r="C10">
            <v>1.35E-2</v>
          </cell>
          <cell r="D10">
            <v>3.4903425720028741E-6</v>
          </cell>
        </row>
        <row r="11">
          <cell r="C11">
            <v>1.4999999999999999E-2</v>
          </cell>
          <cell r="D11">
            <v>3.6578443415811025E-6</v>
          </cell>
        </row>
        <row r="12">
          <cell r="C12">
            <v>1.6500000000000001E-2</v>
          </cell>
          <cell r="D12">
            <v>3.8330081055386567E-6</v>
          </cell>
        </row>
        <row r="13">
          <cell r="C13">
            <v>1.8000000000000002E-2</v>
          </cell>
          <cell r="D13">
            <v>4.0161655836251348E-6</v>
          </cell>
        </row>
        <row r="14">
          <cell r="C14">
            <v>1.95E-2</v>
          </cell>
          <cell r="D14">
            <v>4.2076619574177909E-6</v>
          </cell>
        </row>
        <row r="15">
          <cell r="C15">
            <v>2.1000000000000001E-2</v>
          </cell>
          <cell r="D15">
            <v>4.4078563752304586E-6</v>
          </cell>
        </row>
        <row r="16">
          <cell r="C16">
            <v>2.2499999999999999E-2</v>
          </cell>
          <cell r="D16">
            <v>4.6171224741366681E-6</v>
          </cell>
        </row>
        <row r="17">
          <cell r="C17">
            <v>2.4E-2</v>
          </cell>
          <cell r="D17">
            <v>4.8358489196105198E-6</v>
          </cell>
        </row>
        <row r="18">
          <cell r="C18">
            <v>2.5500000000000002E-2</v>
          </cell>
          <cell r="D18">
            <v>5.064439963300044E-6</v>
          </cell>
        </row>
        <row r="19">
          <cell r="C19">
            <v>2.7E-2</v>
          </cell>
          <cell r="D19">
            <v>5.3033160194599866E-6</v>
          </cell>
        </row>
        <row r="20">
          <cell r="C20">
            <v>2.8500000000000001E-2</v>
          </cell>
          <cell r="D20">
            <v>5.5529142605829783E-6</v>
          </cell>
        </row>
        <row r="21">
          <cell r="C21">
            <v>0.03</v>
          </cell>
          <cell r="D21">
            <v>5.8136892327797504E-6</v>
          </cell>
        </row>
        <row r="22">
          <cell r="C22">
            <v>3.15E-2</v>
          </cell>
          <cell r="D22">
            <v>6.0861134914719786E-6</v>
          </cell>
        </row>
        <row r="23">
          <cell r="C23">
            <v>3.3000000000000002E-2</v>
          </cell>
          <cell r="D23">
            <v>6.3706782579729724E-6</v>
          </cell>
        </row>
        <row r="24">
          <cell r="C24">
            <v>3.4500000000000003E-2</v>
          </cell>
          <cell r="D24">
            <v>6.6678940975446085E-6</v>
          </cell>
        </row>
        <row r="25">
          <cell r="C25">
            <v>3.6000000000000004E-2</v>
          </cell>
          <cell r="D25">
            <v>6.9782916195310557E-6</v>
          </cell>
        </row>
        <row r="26">
          <cell r="C26">
            <v>3.7499999999999999E-2</v>
          </cell>
          <cell r="D26">
            <v>7.302422200183169E-6</v>
          </cell>
        </row>
        <row r="27">
          <cell r="C27">
            <v>3.9E-2</v>
          </cell>
          <cell r="D27">
            <v>7.6408587287994384E-6</v>
          </cell>
        </row>
        <row r="28">
          <cell r="C28">
            <v>4.0500000000000001E-2</v>
          </cell>
          <cell r="D28">
            <v>7.99419637782323E-6</v>
          </cell>
        </row>
        <row r="29">
          <cell r="C29">
            <v>4.2000000000000003E-2</v>
          </cell>
          <cell r="D29">
            <v>8.3630533975486146E-6</v>
          </cell>
        </row>
        <row r="30">
          <cell r="C30">
            <v>4.3500000000000004E-2</v>
          </cell>
          <cell r="D30">
            <v>8.7480719361005309E-6</v>
          </cell>
        </row>
        <row r="31">
          <cell r="C31">
            <v>4.4999999999999998E-2</v>
          </cell>
          <cell r="D31">
            <v>9.1499188853678046E-6</v>
          </cell>
        </row>
        <row r="32">
          <cell r="C32">
            <v>4.65E-2</v>
          </cell>
          <cell r="D32">
            <v>9.5692867535816047E-6</v>
          </cell>
        </row>
        <row r="33">
          <cell r="C33">
            <v>4.8000000000000001E-2</v>
          </cell>
          <cell r="D33">
            <v>1.000689456524434E-5</v>
          </cell>
        </row>
        <row r="34">
          <cell r="C34">
            <v>4.9500000000000002E-2</v>
          </cell>
          <cell r="D34">
            <v>1.0463488789128873E-5</v>
          </cell>
        </row>
        <row r="35">
          <cell r="C35">
            <v>5.1000000000000004E-2</v>
          </cell>
          <cell r="D35">
            <v>1.0939844295079465E-5</v>
          </cell>
        </row>
        <row r="36">
          <cell r="C36">
            <v>5.2499999999999998E-2</v>
          </cell>
          <cell r="D36">
            <v>1.1436765340361492E-5</v>
          </cell>
        </row>
        <row r="37">
          <cell r="C37">
            <v>5.3999999999999999E-2</v>
          </cell>
          <cell r="D37">
            <v>1.1955086586318685E-5</v>
          </cell>
        </row>
        <row r="38">
          <cell r="C38">
            <v>5.5500000000000001E-2</v>
          </cell>
          <cell r="D38">
            <v>1.2495674146112005E-5</v>
          </cell>
        </row>
        <row r="39">
          <cell r="C39">
            <v>5.7000000000000002E-2</v>
          </cell>
          <cell r="D39">
            <v>1.3059426664326011E-5</v>
          </cell>
        </row>
        <row r="40">
          <cell r="C40">
            <v>5.8500000000000003E-2</v>
          </cell>
          <cell r="D40">
            <v>1.3710036819892224E-5</v>
          </cell>
        </row>
        <row r="41">
          <cell r="C41">
            <v>0.06</v>
          </cell>
          <cell r="D41">
            <v>1.4326455453443184E-5</v>
          </cell>
        </row>
        <row r="42">
          <cell r="C42">
            <v>6.1499999999999999E-2</v>
          </cell>
          <cell r="D42">
            <v>1.4969130156500886E-5</v>
          </cell>
        </row>
        <row r="43">
          <cell r="C43">
            <v>6.3E-2</v>
          </cell>
          <cell r="D43">
            <v>1.5639110918848183E-5</v>
          </cell>
        </row>
        <row r="44">
          <cell r="C44">
            <v>6.4500000000000002E-2</v>
          </cell>
          <cell r="D44">
            <v>1.6337486648372204E-5</v>
          </cell>
        </row>
        <row r="45">
          <cell r="C45">
            <v>6.6000000000000003E-2</v>
          </cell>
          <cell r="D45">
            <v>1.7065386481772533E-5</v>
          </cell>
        </row>
        <row r="46">
          <cell r="C46">
            <v>6.7500000000000004E-2</v>
          </cell>
          <cell r="D46">
            <v>1.7823981134020831E-5</v>
          </cell>
        </row>
        <row r="47">
          <cell r="C47">
            <v>6.9000000000000006E-2</v>
          </cell>
          <cell r="D47">
            <v>1.8614484287508013E-5</v>
          </cell>
        </row>
        <row r="48">
          <cell r="C48">
            <v>7.0500000000000007E-2</v>
          </cell>
          <cell r="D48">
            <v>1.9438154021827799E-5</v>
          </cell>
        </row>
        <row r="49">
          <cell r="C49">
            <v>7.2000000000000008E-2</v>
          </cell>
          <cell r="D49">
            <v>2.0296294285161557E-5</v>
          </cell>
        </row>
        <row r="50">
          <cell r="C50">
            <v>7.3499999999999996E-2</v>
          </cell>
          <cell r="D50">
            <v>2.1190256408243174E-5</v>
          </cell>
        </row>
        <row r="51">
          <cell r="C51">
            <v>7.4999999999999997E-2</v>
          </cell>
          <cell r="D51">
            <v>2.212144066189736E-5</v>
          </cell>
        </row>
        <row r="52">
          <cell r="C52">
            <v>7.6499999999999999E-2</v>
          </cell>
          <cell r="D52">
            <v>2.3091297859157924E-5</v>
          </cell>
        </row>
        <row r="53">
          <cell r="C53">
            <v>7.8E-2</v>
          </cell>
          <cell r="D53">
            <v>2.4101331002988197E-5</v>
          </cell>
        </row>
        <row r="54">
          <cell r="C54">
            <v>7.9500000000000001E-2</v>
          </cell>
          <cell r="D54">
            <v>2.5153096980638141E-5</v>
          </cell>
        </row>
        <row r="55">
          <cell r="C55">
            <v>8.1000000000000003E-2</v>
          </cell>
          <cell r="D55">
            <v>2.6248208305688101E-5</v>
          </cell>
        </row>
        <row r="56">
          <cell r="C56">
            <v>8.2500000000000004E-2</v>
          </cell>
          <cell r="D56">
            <v>2.7388334908840179E-5</v>
          </cell>
        </row>
        <row r="57">
          <cell r="C57">
            <v>8.4000000000000005E-2</v>
          </cell>
          <cell r="D57">
            <v>2.8575205978534322E-5</v>
          </cell>
        </row>
        <row r="58">
          <cell r="C58">
            <v>8.5500000000000007E-2</v>
          </cell>
          <cell r="D58">
            <v>2.9810611852476468E-5</v>
          </cell>
        </row>
        <row r="59">
          <cell r="C59">
            <v>8.7000000000000008E-2</v>
          </cell>
          <cell r="D59">
            <v>3.1096405961181726E-5</v>
          </cell>
        </row>
        <row r="60">
          <cell r="C60">
            <v>8.8499999999999995E-2</v>
          </cell>
          <cell r="D60">
            <v>3.2434506824645228E-5</v>
          </cell>
        </row>
        <row r="61">
          <cell r="C61">
            <v>0.09</v>
          </cell>
          <cell r="D61">
            <v>3.3826900103267268E-5</v>
          </cell>
        </row>
        <row r="62">
          <cell r="C62">
            <v>9.1499999999999998E-2</v>
          </cell>
          <cell r="D62">
            <v>3.5275640704170379E-5</v>
          </cell>
        </row>
        <row r="63">
          <cell r="C63">
            <v>9.2999999999999999E-2</v>
          </cell>
          <cell r="D63">
            <v>3.6782854944058495E-5</v>
          </cell>
        </row>
        <row r="64">
          <cell r="C64">
            <v>9.4500000000000001E-2</v>
          </cell>
          <cell r="D64">
            <v>3.8350742769777322E-5</v>
          </cell>
        </row>
        <row r="65">
          <cell r="C65">
            <v>9.6000000000000002E-2</v>
          </cell>
          <cell r="D65">
            <v>3.9981580037748527E-5</v>
          </cell>
        </row>
        <row r="66">
          <cell r="C66">
            <v>9.7500000000000003E-2</v>
          </cell>
          <cell r="D66">
            <v>4.1677720853457167E-5</v>
          </cell>
        </row>
        <row r="67">
          <cell r="C67">
            <v>9.9000000000000005E-2</v>
          </cell>
          <cell r="D67">
            <v>4.3441599972186319E-5</v>
          </cell>
        </row>
        <row r="68">
          <cell r="C68">
            <v>0.10050000000000001</v>
          </cell>
          <cell r="D68">
            <v>4.5275735262196399E-5</v>
          </cell>
        </row>
        <row r="69">
          <cell r="C69">
            <v>0.10200000000000001</v>
          </cell>
          <cell r="D69">
            <v>4.7182730231560465E-5</v>
          </cell>
        </row>
        <row r="70">
          <cell r="C70">
            <v>0.10350000000000001</v>
          </cell>
          <cell r="D70">
            <v>4.9165276619871426E-5</v>
          </cell>
        </row>
        <row r="71">
          <cell r="C71">
            <v>0.105</v>
          </cell>
          <cell r="D71">
            <v>5.1226157056048648E-5</v>
          </cell>
        </row>
        <row r="72">
          <cell r="C72">
            <v>0.1065</v>
          </cell>
          <cell r="D72">
            <v>5.3368247783473442E-5</v>
          </cell>
        </row>
        <row r="73">
          <cell r="C73">
            <v>0.108</v>
          </cell>
          <cell r="D73">
            <v>5.5594521453693732E-5</v>
          </cell>
        </row>
        <row r="74">
          <cell r="C74">
            <v>0.1095</v>
          </cell>
          <cell r="D74">
            <v>5.7908049989941828E-5</v>
          </cell>
        </row>
        <row r="75">
          <cell r="C75">
            <v>0.111</v>
          </cell>
          <cell r="D75">
            <v>6.0312007521715057E-5</v>
          </cell>
        </row>
        <row r="76">
          <cell r="C76">
            <v>0.1125</v>
          </cell>
          <cell r="D76">
            <v>6.2809673391673777E-5</v>
          </cell>
        </row>
        <row r="77">
          <cell r="C77">
            <v>0.114</v>
          </cell>
          <cell r="D77">
            <v>6.5404435236112693E-5</v>
          </cell>
        </row>
        <row r="78">
          <cell r="C78">
            <v>0.11550000000000001</v>
          </cell>
          <cell r="D78">
            <v>6.8099792140266345E-5</v>
          </cell>
        </row>
        <row r="79">
          <cell r="C79">
            <v>0.11700000000000001</v>
          </cell>
          <cell r="D79">
            <v>7.0899357869713112E-5</v>
          </cell>
        </row>
        <row r="80">
          <cell r="C80">
            <v>0.11850000000000001</v>
          </cell>
          <cell r="D80">
            <v>7.3806864179137366E-5</v>
          </cell>
        </row>
        <row r="81">
          <cell r="C81">
            <v>0.12</v>
          </cell>
          <cell r="D81">
            <v>7.6826164199717705E-5</v>
          </cell>
        </row>
        <row r="82">
          <cell r="C82">
            <v>0.1215</v>
          </cell>
          <cell r="D82">
            <v>7.9961235906399506E-5</v>
          </cell>
        </row>
        <row r="83">
          <cell r="C83">
            <v>0.123</v>
          </cell>
          <cell r="D83">
            <v>8.3216185666318607E-5</v>
          </cell>
        </row>
        <row r="84">
          <cell r="C84">
            <v>0.1245</v>
          </cell>
          <cell r="D84">
            <v>8.659525186962934E-5</v>
          </cell>
        </row>
        <row r="85">
          <cell r="C85">
            <v>0.126</v>
          </cell>
          <cell r="D85">
            <v>9.0102808643995974E-5</v>
          </cell>
        </row>
        <row r="86">
          <cell r="C86">
            <v>0.1275</v>
          </cell>
          <cell r="D86">
            <v>9.3743369653995253E-5</v>
          </cell>
        </row>
        <row r="87">
          <cell r="C87">
            <v>0.129</v>
          </cell>
          <cell r="D87">
            <v>9.7521591986675992E-5</v>
          </cell>
        </row>
        <row r="88">
          <cell r="C88">
            <v>0.1305</v>
          </cell>
          <cell r="D88">
            <v>1.0144228012451093E-4</v>
          </cell>
        </row>
        <row r="89">
          <cell r="C89">
            <v>0.13200000000000001</v>
          </cell>
          <cell r="D89">
            <v>1.0551039000697295E-4</v>
          </cell>
        </row>
        <row r="90">
          <cell r="C90">
            <v>0.13350000000000001</v>
          </cell>
          <cell r="D90">
            <v>1.0973103318195126E-4</v>
          </cell>
        </row>
        <row r="91">
          <cell r="C91">
            <v>0.13500000000000001</v>
          </cell>
          <cell r="D91">
            <v>1.1410948104822026E-4</v>
          </cell>
        </row>
        <row r="92">
          <cell r="C92">
            <v>0.13650000000000001</v>
          </cell>
          <cell r="D92">
            <v>1.1865116919015403E-4</v>
          </cell>
        </row>
        <row r="93">
          <cell r="C93">
            <v>0.13800000000000001</v>
          </cell>
          <cell r="D93">
            <v>1.2336170180587432E-4</v>
          </cell>
        </row>
        <row r="94">
          <cell r="C94">
            <v>0.13950000000000001</v>
          </cell>
          <cell r="D94">
            <v>1.282468562299948E-4</v>
          </cell>
        </row>
        <row r="95">
          <cell r="C95">
            <v>0.14100000000000001</v>
          </cell>
          <cell r="D95">
            <v>1.3331258755212033E-4</v>
          </cell>
        </row>
        <row r="96">
          <cell r="C96">
            <v>0.14250000000000002</v>
          </cell>
          <cell r="D96">
            <v>1.3856503333222955E-4</v>
          </cell>
        </row>
        <row r="97">
          <cell r="C97">
            <v>0.14400000000000002</v>
          </cell>
          <cell r="D97">
            <v>1.4401051841406301E-4</v>
          </cell>
        </row>
        <row r="98">
          <cell r="C98">
            <v>0.14549999999999999</v>
          </cell>
          <cell r="D98">
            <v>1.4965555983760358E-4</v>
          </cell>
        </row>
        <row r="99">
          <cell r="C99">
            <v>0.14699999999999999</v>
          </cell>
          <cell r="D99">
            <v>1.5550687185172956E-4</v>
          </cell>
        </row>
        <row r="100">
          <cell r="C100">
            <v>0.14849999999999999</v>
          </cell>
          <cell r="D100">
            <v>1.6157137102808315E-4</v>
          </cell>
        </row>
        <row r="101">
          <cell r="C101">
            <v>0.15</v>
          </cell>
          <cell r="D101">
            <v>1.6785618147717831E-4</v>
          </cell>
        </row>
        <row r="102">
          <cell r="C102">
            <v>0.1515</v>
          </cell>
          <cell r="D102">
            <v>1.7436864016774644E-4</v>
          </cell>
        </row>
        <row r="103">
          <cell r="C103">
            <v>0.153</v>
          </cell>
          <cell r="D103">
            <v>1.8111630235027922E-4</v>
          </cell>
        </row>
        <row r="104">
          <cell r="C104">
            <v>0.1545</v>
          </cell>
          <cell r="D104">
            <v>1.8810694708571305E-4</v>
          </cell>
        </row>
        <row r="105">
          <cell r="C105">
            <v>0.156</v>
          </cell>
          <cell r="D105">
            <v>1.9534858288014774E-4</v>
          </cell>
        </row>
        <row r="106">
          <cell r="C106">
            <v>0.1575</v>
          </cell>
          <cell r="D106">
            <v>2.0284945342647604E-4</v>
          </cell>
        </row>
        <row r="107">
          <cell r="C107">
            <v>0.159</v>
          </cell>
          <cell r="D107">
            <v>2.1061804345374677E-4</v>
          </cell>
        </row>
        <row r="108">
          <cell r="C108">
            <v>0.1605</v>
          </cell>
          <cell r="D108">
            <v>2.1866308468506321E-4</v>
          </cell>
        </row>
        <row r="109">
          <cell r="C109">
            <v>0.16200000000000001</v>
          </cell>
          <cell r="D109">
            <v>2.2699356190475955E-4</v>
          </cell>
        </row>
        <row r="110">
          <cell r="C110">
            <v>0.16350000000000001</v>
          </cell>
          <cell r="D110">
            <v>2.3561871913557348E-4</v>
          </cell>
        </row>
        <row r="111">
          <cell r="C111">
            <v>0.16500000000000001</v>
          </cell>
          <cell r="D111">
            <v>2.4454806592647118E-4</v>
          </cell>
        </row>
        <row r="112">
          <cell r="C112">
            <v>0.16650000000000001</v>
          </cell>
          <cell r="D112">
            <v>2.5379138375175179E-4</v>
          </cell>
        </row>
        <row r="113">
          <cell r="C113">
            <v>0.16800000000000001</v>
          </cell>
          <cell r="D113">
            <v>2.6335873252199092E-4</v>
          </cell>
        </row>
        <row r="114">
          <cell r="C114">
            <v>0.16950000000000001</v>
          </cell>
          <cell r="D114">
            <v>2.7326045720735124E-4</v>
          </cell>
        </row>
        <row r="115">
          <cell r="C115">
            <v>0.17100000000000001</v>
          </cell>
          <cell r="D115">
            <v>2.8350719457371256E-4</v>
          </cell>
        </row>
        <row r="116">
          <cell r="C116">
            <v>0.17250000000000001</v>
          </cell>
          <cell r="D116">
            <v>2.9410988003204553E-4</v>
          </cell>
        </row>
        <row r="117">
          <cell r="C117">
            <v>0.17400000000000002</v>
          </cell>
          <cell r="D117">
            <v>3.0507975460136185E-4</v>
          </cell>
        </row>
        <row r="118">
          <cell r="C118">
            <v>0.17550000000000002</v>
          </cell>
          <cell r="D118">
            <v>3.1642837198555114E-4</v>
          </cell>
        </row>
        <row r="119">
          <cell r="C119">
            <v>0.17699999999999999</v>
          </cell>
          <cell r="D119">
            <v>3.2816760576431222E-4</v>
          </cell>
        </row>
        <row r="120">
          <cell r="C120">
            <v>0.17849999999999999</v>
          </cell>
          <cell r="D120">
            <v>3.4030965669836334E-4</v>
          </cell>
        </row>
        <row r="121">
          <cell r="C121">
            <v>0.18</v>
          </cell>
          <cell r="D121">
            <v>3.5286706014900642E-4</v>
          </cell>
        </row>
        <row r="122">
          <cell r="C122">
            <v>0.18149999999999999</v>
          </cell>
          <cell r="D122">
            <v>3.6585269361208531E-4</v>
          </cell>
        </row>
        <row r="123">
          <cell r="C123">
            <v>0.183</v>
          </cell>
          <cell r="D123">
            <v>3.7927978436628628E-4</v>
          </cell>
        </row>
        <row r="124">
          <cell r="C124">
            <v>0.1845</v>
          </cell>
          <cell r="D124">
            <v>3.9316191723565527E-4</v>
          </cell>
        </row>
        <row r="125">
          <cell r="C125">
            <v>0.186</v>
          </cell>
          <cell r="D125">
            <v>4.075130424661444E-4</v>
          </cell>
        </row>
        <row r="126">
          <cell r="C126">
            <v>0.1875</v>
          </cell>
          <cell r="D126">
            <v>4.223474837158908E-4</v>
          </cell>
        </row>
        <row r="127">
          <cell r="C127">
            <v>0.189</v>
          </cell>
          <cell r="D127">
            <v>4.3767994615888627E-4</v>
          </cell>
        </row>
        <row r="128">
          <cell r="C128">
            <v>0.1905</v>
          </cell>
          <cell r="D128">
            <v>4.5352552470157194E-4</v>
          </cell>
        </row>
        <row r="129">
          <cell r="C129">
            <v>0.192</v>
          </cell>
          <cell r="D129">
            <v>4.6989971231184061E-4</v>
          </cell>
        </row>
        <row r="130">
          <cell r="C130">
            <v>0.19350000000000001</v>
          </cell>
          <cell r="D130">
            <v>4.8681840845980295E-4</v>
          </cell>
        </row>
        <row r="131">
          <cell r="C131">
            <v>0.19500000000000001</v>
          </cell>
          <cell r="D131">
            <v>5.0429792766962104E-4</v>
          </cell>
        </row>
        <row r="132">
          <cell r="C132">
            <v>0.19650000000000001</v>
          </cell>
          <cell r="D132">
            <v>5.2235500818157083E-4</v>
          </cell>
        </row>
        <row r="133">
          <cell r="C133">
            <v>0.19800000000000001</v>
          </cell>
          <cell r="D133">
            <v>5.410068207234456E-4</v>
          </cell>
        </row>
        <row r="134">
          <cell r="C134">
            <v>0.19950000000000001</v>
          </cell>
          <cell r="D134">
            <v>5.6027097739026201E-4</v>
          </cell>
        </row>
        <row r="135">
          <cell r="C135">
            <v>0.20100000000000001</v>
          </cell>
          <cell r="D135">
            <v>5.8016554063117687E-4</v>
          </cell>
        </row>
        <row r="136">
          <cell r="C136">
            <v>0.20250000000000001</v>
          </cell>
          <cell r="D136">
            <v>6.0070903234236473E-4</v>
          </cell>
        </row>
        <row r="137">
          <cell r="C137">
            <v>0.20400000000000001</v>
          </cell>
          <cell r="D137">
            <v>6.2192044306454565E-4</v>
          </cell>
        </row>
        <row r="138">
          <cell r="C138">
            <v>0.20550000000000002</v>
          </cell>
          <cell r="D138">
            <v>6.4381924128369909E-4</v>
          </cell>
        </row>
        <row r="139">
          <cell r="C139">
            <v>0.20700000000000002</v>
          </cell>
          <cell r="D139">
            <v>6.6642538283341742E-4</v>
          </cell>
        </row>
        <row r="140">
          <cell r="C140">
            <v>0.20849999999999999</v>
          </cell>
          <cell r="D140">
            <v>6.8975932039721263E-4</v>
          </cell>
        </row>
        <row r="141">
          <cell r="C141">
            <v>0.21</v>
          </cell>
          <cell r="D141">
            <v>7.1384201310898711E-4</v>
          </cell>
        </row>
        <row r="142">
          <cell r="C142">
            <v>0.21149999999999999</v>
          </cell>
          <cell r="D142">
            <v>7.3869493624973879E-4</v>
          </cell>
        </row>
        <row r="143">
          <cell r="C143">
            <v>0.21299999999999999</v>
          </cell>
          <cell r="D143">
            <v>7.6434009103845549E-4</v>
          </cell>
        </row>
        <row r="144">
          <cell r="C144">
            <v>0.2145</v>
          </cell>
          <cell r="D144">
            <v>7.9080001451504295E-4</v>
          </cell>
        </row>
        <row r="145">
          <cell r="C145">
            <v>0.216</v>
          </cell>
          <cell r="D145">
            <v>8.1809778951295127E-4</v>
          </cell>
        </row>
        <row r="146">
          <cell r="C146">
            <v>0.2175</v>
          </cell>
          <cell r="D146">
            <v>8.4625705471908853E-4</v>
          </cell>
        </row>
        <row r="147">
          <cell r="C147">
            <v>0.219</v>
          </cell>
          <cell r="D147">
            <v>8.7530201481843132E-4</v>
          </cell>
        </row>
        <row r="148">
          <cell r="C148">
            <v>0.2205</v>
          </cell>
          <cell r="D148">
            <v>9.0525745072063467E-4</v>
          </cell>
        </row>
        <row r="149">
          <cell r="C149">
            <v>0.222</v>
          </cell>
          <cell r="D149">
            <v>9.3614872986576606E-4</v>
          </cell>
        </row>
        <row r="150">
          <cell r="C150">
            <v>0.2235</v>
          </cell>
          <cell r="D150">
            <v>9.6800181660619663E-4</v>
          </cell>
        </row>
        <row r="151">
          <cell r="C151">
            <v>0.22500000000000001</v>
          </cell>
          <cell r="D151">
            <v>1.0008432826614756E-3</v>
          </cell>
        </row>
        <row r="152">
          <cell r="C152">
            <v>0.22650000000000001</v>
          </cell>
          <cell r="D152">
            <v>1.0347003176429251E-3</v>
          </cell>
        </row>
        <row r="153">
          <cell r="C153">
            <v>0.22800000000000001</v>
          </cell>
          <cell r="D153">
            <v>1.0696007396444893E-3</v>
          </cell>
        </row>
        <row r="154">
          <cell r="C154">
            <v>0.22950000000000001</v>
          </cell>
          <cell r="D154">
            <v>1.1055730058962632E-3</v>
          </cell>
        </row>
        <row r="155">
          <cell r="C155">
            <v>0.23100000000000001</v>
          </cell>
          <cell r="D155">
            <v>1.1426462234769342E-3</v>
          </cell>
        </row>
        <row r="156">
          <cell r="C156">
            <v>0.23250000000000001</v>
          </cell>
          <cell r="D156">
            <v>1.1808501600812501E-3</v>
          </cell>
        </row>
        <row r="157">
          <cell r="C157">
            <v>0.23400000000000001</v>
          </cell>
          <cell r="D157">
            <v>1.2202152548384114E-3</v>
          </cell>
        </row>
        <row r="158">
          <cell r="C158">
            <v>0.23550000000000001</v>
          </cell>
          <cell r="D158">
            <v>1.2607726291772093E-3</v>
          </cell>
        </row>
        <row r="159">
          <cell r="C159">
            <v>0.23700000000000002</v>
          </cell>
          <cell r="D159">
            <v>1.3025540977334583E-3</v>
          </cell>
        </row>
        <row r="160">
          <cell r="C160">
            <v>0.23850000000000002</v>
          </cell>
          <cell r="D160">
            <v>1.345592179295222E-3</v>
          </cell>
        </row>
        <row r="161">
          <cell r="C161">
            <v>0.24</v>
          </cell>
          <cell r="D161">
            <v>1.389920107781051E-3</v>
          </cell>
        </row>
        <row r="162">
          <cell r="C162">
            <v>0.24149999999999999</v>
          </cell>
          <cell r="D162">
            <v>1.4355718432464005E-3</v>
          </cell>
        </row>
        <row r="163">
          <cell r="C163">
            <v>0.24299999999999999</v>
          </cell>
          <cell r="D163">
            <v>1.4825820829130843E-3</v>
          </cell>
        </row>
        <row r="164">
          <cell r="C164">
            <v>0.2445</v>
          </cell>
          <cell r="D164">
            <v>1.5309862722166093E-3</v>
          </cell>
        </row>
        <row r="165">
          <cell r="C165">
            <v>0.246</v>
          </cell>
          <cell r="D165">
            <v>1.5808206158659003E-3</v>
          </cell>
        </row>
        <row r="166">
          <cell r="C166">
            <v>0.2475</v>
          </cell>
          <cell r="D166">
            <v>1.632122088909889E-3</v>
          </cell>
        </row>
        <row r="167">
          <cell r="C167">
            <v>0.249</v>
          </cell>
          <cell r="D167">
            <v>1.6849284478051515E-3</v>
          </cell>
        </row>
        <row r="168">
          <cell r="C168">
            <v>0.2505</v>
          </cell>
          <cell r="D168">
            <v>1.7392782414786957E-3</v>
          </cell>
        </row>
        <row r="169">
          <cell r="C169">
            <v>0.252</v>
          </cell>
          <cell r="D169">
            <v>1.7952108223797229E-3</v>
          </cell>
        </row>
        <row r="170">
          <cell r="C170">
            <v>0.2535</v>
          </cell>
          <cell r="D170">
            <v>1.8527663575141201E-3</v>
          </cell>
        </row>
        <row r="171">
          <cell r="C171">
            <v>0.255</v>
          </cell>
          <cell r="D171">
            <v>1.9119858394551366E-3</v>
          </cell>
        </row>
        <row r="172">
          <cell r="C172">
            <v>0.25650000000000001</v>
          </cell>
          <cell r="D172">
            <v>1.9729110973236378E-3</v>
          </cell>
        </row>
        <row r="173">
          <cell r="C173">
            <v>0.25800000000000001</v>
          </cell>
          <cell r="D173">
            <v>2.0355848077310201E-3</v>
          </cell>
        </row>
        <row r="174">
          <cell r="C174">
            <v>0.25950000000000001</v>
          </cell>
          <cell r="D174">
            <v>2.1000505056778338E-3</v>
          </cell>
        </row>
        <row r="175">
          <cell r="C175">
            <v>0.26100000000000001</v>
          </cell>
          <cell r="D175">
            <v>2.1663525954008092E-3</v>
          </cell>
        </row>
        <row r="176">
          <cell r="C176">
            <v>0.26250000000000001</v>
          </cell>
          <cell r="D176">
            <v>2.2345363611609792E-3</v>
          </cell>
        </row>
        <row r="177">
          <cell r="C177">
            <v>0.26400000000000001</v>
          </cell>
          <cell r="D177">
            <v>2.3046479779652122E-3</v>
          </cell>
        </row>
        <row r="178">
          <cell r="C178">
            <v>0.26550000000000001</v>
          </cell>
          <cell r="D178">
            <v>2.3767345222135078E-3</v>
          </cell>
        </row>
        <row r="179">
          <cell r="C179">
            <v>0.26700000000000002</v>
          </cell>
          <cell r="D179">
            <v>2.4508439822639649E-3</v>
          </cell>
        </row>
        <row r="180">
          <cell r="C180">
            <v>0.26850000000000002</v>
          </cell>
          <cell r="D180">
            <v>2.5270252689074354E-3</v>
          </cell>
        </row>
        <row r="181">
          <cell r="C181">
            <v>0.27</v>
          </cell>
          <cell r="D181">
            <v>2.6053282257434097E-3</v>
          </cell>
        </row>
        <row r="182">
          <cell r="C182">
            <v>0.27150000000000002</v>
          </cell>
          <cell r="D182">
            <v>2.6858036394487592E-3</v>
          </cell>
        </row>
        <row r="183">
          <cell r="C183">
            <v>0.27300000000000002</v>
          </cell>
          <cell r="D183">
            <v>2.7685032499305271E-3</v>
          </cell>
        </row>
        <row r="184">
          <cell r="C184">
            <v>0.27450000000000002</v>
          </cell>
          <cell r="D184">
            <v>2.8534797603540596E-3</v>
          </cell>
        </row>
        <row r="185">
          <cell r="C185">
            <v>0.27600000000000002</v>
          </cell>
          <cell r="D185">
            <v>2.9407868470372588E-3</v>
          </cell>
        </row>
        <row r="186">
          <cell r="C186">
            <v>0.27750000000000002</v>
          </cell>
          <cell r="D186">
            <v>3.0304791692019402E-3</v>
          </cell>
        </row>
        <row r="187">
          <cell r="C187">
            <v>0.27900000000000003</v>
          </cell>
          <cell r="D187">
            <v>3.1226123785727099E-3</v>
          </cell>
        </row>
        <row r="188">
          <cell r="C188">
            <v>0.28050000000000003</v>
          </cell>
          <cell r="D188">
            <v>3.2172431288139537E-3</v>
          </cell>
        </row>
        <row r="189">
          <cell r="C189">
            <v>0.28200000000000003</v>
          </cell>
          <cell r="D189">
            <v>3.3144290847950762E-3</v>
          </cell>
        </row>
        <row r="190">
          <cell r="C190">
            <v>0.28350000000000003</v>
          </cell>
          <cell r="D190">
            <v>3.4142289316741988E-3</v>
          </cell>
        </row>
        <row r="191">
          <cell r="C191">
            <v>0.28500000000000003</v>
          </cell>
          <cell r="D191">
            <v>3.5167023837901065E-3</v>
          </cell>
        </row>
        <row r="192">
          <cell r="C192">
            <v>0.28650000000000003</v>
          </cell>
          <cell r="D192">
            <v>3.6219101933523449E-3</v>
          </cell>
        </row>
        <row r="193">
          <cell r="C193">
            <v>0.28800000000000003</v>
          </cell>
          <cell r="D193">
            <v>3.7299141589189435E-3</v>
          </cell>
        </row>
        <row r="194">
          <cell r="C194">
            <v>0.28949999999999998</v>
          </cell>
          <cell r="D194">
            <v>3.8407771336512768E-3</v>
          </cell>
        </row>
        <row r="195">
          <cell r="C195">
            <v>0.29099999999999998</v>
          </cell>
          <cell r="D195">
            <v>3.9545630333353132E-3</v>
          </cell>
        </row>
        <row r="196">
          <cell r="C196">
            <v>0.29249999999999998</v>
          </cell>
          <cell r="D196">
            <v>4.0713368441583821E-3</v>
          </cell>
        </row>
        <row r="197">
          <cell r="C197">
            <v>0.29399999999999998</v>
          </cell>
          <cell r="D197">
            <v>4.1911646302304388E-3</v>
          </cell>
        </row>
        <row r="198">
          <cell r="C198">
            <v>0.29549999999999998</v>
          </cell>
          <cell r="D198">
            <v>4.3141135408386842E-3</v>
          </cell>
        </row>
        <row r="199">
          <cell r="C199">
            <v>0.29699999999999999</v>
          </cell>
          <cell r="D199">
            <v>4.4402518174241736E-3</v>
          </cell>
        </row>
        <row r="200">
          <cell r="C200">
            <v>0.29849999999999999</v>
          </cell>
          <cell r="D200">
            <v>4.5696488002690445E-3</v>
          </cell>
        </row>
        <row r="201">
          <cell r="C201">
            <v>0.3</v>
          </cell>
          <cell r="D201">
            <v>4.7023749348826995E-3</v>
          </cell>
        </row>
        <row r="202">
          <cell r="C202">
            <v>0.30149999999999999</v>
          </cell>
          <cell r="D202">
            <v>4.8385017780753405E-3</v>
          </cell>
        </row>
        <row r="203">
          <cell r="C203">
            <v>0.30299999999999999</v>
          </cell>
          <cell r="D203">
            <v>4.9781020037069071E-3</v>
          </cell>
        </row>
        <row r="204">
          <cell r="C204">
            <v>0.30449999999999999</v>
          </cell>
          <cell r="D204">
            <v>5.1212494080995815E-3</v>
          </cell>
        </row>
        <row r="205">
          <cell r="C205">
            <v>0.30599999999999999</v>
          </cell>
          <cell r="D205">
            <v>5.2680189151017203E-3</v>
          </cell>
        </row>
        <row r="206">
          <cell r="C206">
            <v>0.3075</v>
          </cell>
          <cell r="D206">
            <v>5.4184865807911167E-3</v>
          </cell>
        </row>
        <row r="207">
          <cell r="C207">
            <v>0.309</v>
          </cell>
          <cell r="D207">
            <v>5.5727295978052196E-3</v>
          </cell>
        </row>
        <row r="208">
          <cell r="C208">
            <v>0.3105</v>
          </cell>
          <cell r="D208">
            <v>5.7308262992861007E-3</v>
          </cell>
        </row>
        <row r="209">
          <cell r="C209">
            <v>0.312</v>
          </cell>
          <cell r="D209">
            <v>5.8928561624275655E-3</v>
          </cell>
        </row>
        <row r="210">
          <cell r="C210">
            <v>0.3135</v>
          </cell>
          <cell r="D210">
            <v>6.0588998116119725E-3</v>
          </cell>
        </row>
        <row r="211">
          <cell r="C211">
            <v>0.315</v>
          </cell>
          <cell r="D211">
            <v>6.2290390211241168E-3</v>
          </cell>
        </row>
        <row r="212">
          <cell r="C212">
            <v>0.3165</v>
          </cell>
          <cell r="D212">
            <v>6.4033567174295297E-3</v>
          </cell>
        </row>
        <row r="213">
          <cell r="C213">
            <v>0.318</v>
          </cell>
          <cell r="D213">
            <v>6.5819369810043863E-3</v>
          </cell>
        </row>
        <row r="214">
          <cell r="C214">
            <v>0.31950000000000001</v>
          </cell>
          <cell r="D214">
            <v>6.7648650477043527E-3</v>
          </cell>
        </row>
        <row r="215">
          <cell r="C215">
            <v>0.32100000000000001</v>
          </cell>
          <cell r="D215">
            <v>6.9522273096593911E-3</v>
          </cell>
        </row>
        <row r="216">
          <cell r="C216">
            <v>0.32250000000000001</v>
          </cell>
          <cell r="D216">
            <v>7.1441113156817931E-3</v>
          </cell>
        </row>
        <row r="217">
          <cell r="C217">
            <v>0.32400000000000001</v>
          </cell>
          <cell r="D217">
            <v>7.3406057711744152E-3</v>
          </cell>
        </row>
        <row r="218">
          <cell r="C218">
            <v>0.32550000000000001</v>
          </cell>
          <cell r="D218">
            <v>7.5418005375263121E-3</v>
          </cell>
        </row>
        <row r="219">
          <cell r="C219">
            <v>0.32700000000000001</v>
          </cell>
          <cell r="D219">
            <v>7.7477866309826806E-3</v>
          </cell>
        </row>
        <row r="220">
          <cell r="C220">
            <v>0.32850000000000001</v>
          </cell>
          <cell r="D220">
            <v>7.9586562209763793E-3</v>
          </cell>
        </row>
        <row r="221">
          <cell r="C221">
            <v>0.33</v>
          </cell>
          <cell r="D221">
            <v>8.1745026279078491E-3</v>
          </cell>
        </row>
        <row r="222">
          <cell r="C222">
            <v>0.33150000000000002</v>
          </cell>
          <cell r="D222">
            <v>8.3954203203607629E-3</v>
          </cell>
        </row>
        <row r="223">
          <cell r="C223">
            <v>0.33300000000000002</v>
          </cell>
          <cell r="D223">
            <v>8.6215049117403155E-3</v>
          </cell>
        </row>
        <row r="224">
          <cell r="C224">
            <v>0.33450000000000002</v>
          </cell>
          <cell r="D224">
            <v>8.8528531563213959E-3</v>
          </cell>
        </row>
        <row r="225">
          <cell r="C225">
            <v>0.33600000000000002</v>
          </cell>
          <cell r="D225">
            <v>9.0895629446938048E-3</v>
          </cell>
        </row>
        <row r="226">
          <cell r="C226">
            <v>0.33750000000000002</v>
          </cell>
          <cell r="D226">
            <v>9.3317332985917625E-3</v>
          </cell>
        </row>
        <row r="227">
          <cell r="C227">
            <v>0.33900000000000002</v>
          </cell>
          <cell r="D227">
            <v>9.5794643650949848E-3</v>
          </cell>
        </row>
        <row r="228">
          <cell r="C228">
            <v>0.34050000000000002</v>
          </cell>
          <cell r="D228">
            <v>9.8328574101887826E-3</v>
          </cell>
        </row>
        <row r="229">
          <cell r="C229">
            <v>0.34200000000000003</v>
          </cell>
          <cell r="D229">
            <v>1.0092014811670514E-2</v>
          </cell>
        </row>
        <row r="230">
          <cell r="C230">
            <v>0.34350000000000003</v>
          </cell>
          <cell r="D230">
            <v>1.0357102826533536E-2</v>
          </cell>
        </row>
        <row r="231">
          <cell r="C231">
            <v>0.34500000000000003</v>
          </cell>
          <cell r="D231">
            <v>1.0628103987295091E-2</v>
          </cell>
        </row>
        <row r="232">
          <cell r="C232">
            <v>0.34650000000000003</v>
          </cell>
          <cell r="D232">
            <v>1.0905183416449324E-2</v>
          </cell>
        </row>
        <row r="233">
          <cell r="C233">
            <v>0.34800000000000003</v>
          </cell>
          <cell r="D233">
            <v>1.118844786436261E-2</v>
          </cell>
        </row>
        <row r="234">
          <cell r="C234">
            <v>0.34950000000000003</v>
          </cell>
          <cell r="D234">
            <v>1.1478005147993525E-2</v>
          </cell>
        </row>
        <row r="235">
          <cell r="C235">
            <v>0.35100000000000003</v>
          </cell>
          <cell r="D235">
            <v>1.1773964139643614E-2</v>
          </cell>
        </row>
        <row r="236">
          <cell r="C236">
            <v>0.35249999999999998</v>
          </cell>
          <cell r="D236">
            <v>1.2076434754971275E-2</v>
          </cell>
        </row>
        <row r="237">
          <cell r="C237">
            <v>0.35399999999999998</v>
          </cell>
          <cell r="D237">
            <v>1.2385527940257305E-2</v>
          </cell>
        </row>
        <row r="238">
          <cell r="C238">
            <v>0.35549999999999998</v>
          </cell>
          <cell r="D238">
            <v>1.2701355658910887E-2</v>
          </cell>
        </row>
        <row r="239">
          <cell r="C239">
            <v>0.35699999999999998</v>
          </cell>
          <cell r="D239">
            <v>1.3024030877205064E-2</v>
          </cell>
        </row>
        <row r="240">
          <cell r="C240">
            <v>0.35849999999999999</v>
          </cell>
          <cell r="D240">
            <v>1.3353667549230985E-2</v>
          </cell>
        </row>
        <row r="241">
          <cell r="C241">
            <v>0.36</v>
          </cell>
          <cell r="D241">
            <v>1.3690380601060181E-2</v>
          </cell>
        </row>
        <row r="242">
          <cell r="C242">
            <v>0.36149999999999999</v>
          </cell>
          <cell r="D242">
            <v>1.4034285914104796E-2</v>
          </cell>
        </row>
        <row r="243">
          <cell r="C243">
            <v>0.36299999999999999</v>
          </cell>
          <cell r="D243">
            <v>1.4385500307665536E-2</v>
          </cell>
        </row>
        <row r="244">
          <cell r="C244">
            <v>0.36449999999999999</v>
          </cell>
          <cell r="D244">
            <v>1.474414152065771E-2</v>
          </cell>
        </row>
        <row r="245">
          <cell r="C245">
            <v>0.36599999999999999</v>
          </cell>
          <cell r="D245">
            <v>1.5110328192505688E-2</v>
          </cell>
        </row>
        <row r="246">
          <cell r="C246">
            <v>0.36749999999999999</v>
          </cell>
          <cell r="D246">
            <v>1.5484179843196803E-2</v>
          </cell>
        </row>
        <row r="247">
          <cell r="C247">
            <v>0.36899999999999999</v>
          </cell>
          <cell r="D247">
            <v>1.5865816852485472E-2</v>
          </cell>
        </row>
        <row r="248">
          <cell r="C248">
            <v>0.3705</v>
          </cell>
          <cell r="D248">
            <v>1.6255360438239431E-2</v>
          </cell>
        </row>
        <row r="249">
          <cell r="C249">
            <v>0.372</v>
          </cell>
          <cell r="D249">
            <v>1.6652932633919214E-2</v>
          </cell>
        </row>
        <row r="250">
          <cell r="C250">
            <v>0.3735</v>
          </cell>
          <cell r="D250">
            <v>1.7058656265183676E-2</v>
          </cell>
        </row>
        <row r="251">
          <cell r="C251">
            <v>0.375</v>
          </cell>
          <cell r="D251">
            <v>1.7472654925613378E-2</v>
          </cell>
        </row>
        <row r="252">
          <cell r="C252">
            <v>0.3765</v>
          </cell>
          <cell r="D252">
            <v>1.7895052951545219E-2</v>
          </cell>
        </row>
        <row r="253">
          <cell r="C253">
            <v>0.378</v>
          </cell>
          <cell r="D253">
            <v>1.8325975396011069E-2</v>
          </cell>
        </row>
        <row r="254">
          <cell r="C254">
            <v>0.3795</v>
          </cell>
          <cell r="D254">
            <v>1.8765548001774435E-2</v>
          </cell>
        </row>
        <row r="255">
          <cell r="C255">
            <v>0.38100000000000001</v>
          </cell>
          <cell r="D255">
            <v>1.9213897173458866E-2</v>
          </cell>
        </row>
        <row r="256">
          <cell r="C256">
            <v>0.38250000000000001</v>
          </cell>
          <cell r="D256">
            <v>1.967114994876281E-2</v>
          </cell>
        </row>
        <row r="257">
          <cell r="C257">
            <v>0.38400000000000001</v>
          </cell>
          <cell r="D257">
            <v>2.0137433968755617E-2</v>
          </cell>
        </row>
        <row r="258">
          <cell r="C258">
            <v>0.38550000000000001</v>
          </cell>
          <cell r="D258">
            <v>2.0612877447250256E-2</v>
          </cell>
        </row>
        <row r="259">
          <cell r="C259">
            <v>0.38700000000000001</v>
          </cell>
          <cell r="D259">
            <v>2.1097609139248359E-2</v>
          </cell>
        </row>
        <row r="260">
          <cell r="C260">
            <v>0.38850000000000001</v>
          </cell>
          <cell r="D260">
            <v>2.1591758308454036E-2</v>
          </cell>
        </row>
        <row r="261">
          <cell r="C261">
            <v>0.39</v>
          </cell>
          <cell r="D261">
            <v>2.2095454693853166E-2</v>
          </cell>
        </row>
        <row r="262">
          <cell r="C262">
            <v>0.39150000000000001</v>
          </cell>
          <cell r="D262">
            <v>2.2608828475355544E-2</v>
          </cell>
        </row>
        <row r="263">
          <cell r="C263">
            <v>0.39300000000000002</v>
          </cell>
          <cell r="D263">
            <v>2.3132010238497498E-2</v>
          </cell>
        </row>
        <row r="264">
          <cell r="C264">
            <v>0.39450000000000002</v>
          </cell>
          <cell r="D264">
            <v>2.3665130938203632E-2</v>
          </cell>
        </row>
        <row r="265">
          <cell r="C265">
            <v>0.39600000000000002</v>
          </cell>
          <cell r="D265">
            <v>2.4208321861606156E-2</v>
          </cell>
        </row>
        <row r="266">
          <cell r="C266">
            <v>0.39750000000000002</v>
          </cell>
          <cell r="D266">
            <v>2.4761714589921675E-2</v>
          </cell>
        </row>
        <row r="267">
          <cell r="C267">
            <v>0.39900000000000002</v>
          </cell>
          <cell r="D267">
            <v>2.5325440959384948E-2</v>
          </cell>
        </row>
        <row r="268">
          <cell r="C268">
            <v>0.40050000000000002</v>
          </cell>
          <cell r="D268">
            <v>2.5899633021240692E-2</v>
          </cell>
        </row>
        <row r="269">
          <cell r="C269">
            <v>0.40200000000000002</v>
          </cell>
          <cell r="D269">
            <v>2.6484423000794073E-2</v>
          </cell>
        </row>
        <row r="270">
          <cell r="C270">
            <v>0.40350000000000003</v>
          </cell>
          <cell r="D270">
            <v>2.7079943255522033E-2</v>
          </cell>
        </row>
        <row r="271">
          <cell r="C271">
            <v>0.40500000000000003</v>
          </cell>
          <cell r="D271">
            <v>2.7686326232247493E-2</v>
          </cell>
        </row>
        <row r="272">
          <cell r="C272">
            <v>0.40650000000000003</v>
          </cell>
          <cell r="D272">
            <v>2.8303704423379723E-2</v>
          </cell>
        </row>
        <row r="273">
          <cell r="C273">
            <v>0.40800000000000003</v>
          </cell>
          <cell r="D273">
            <v>2.8932210322224133E-2</v>
          </cell>
        </row>
        <row r="274">
          <cell r="C274">
            <v>0.40950000000000003</v>
          </cell>
          <cell r="D274">
            <v>2.9571976377366006E-2</v>
          </cell>
        </row>
        <row r="275">
          <cell r="C275">
            <v>0.41100000000000003</v>
          </cell>
          <cell r="D275">
            <v>3.0223134946132837E-2</v>
          </cell>
        </row>
        <row r="276">
          <cell r="C276">
            <v>0.41250000000000003</v>
          </cell>
          <cell r="D276">
            <v>3.0885818247141053E-2</v>
          </cell>
        </row>
        <row r="277">
          <cell r="C277">
            <v>0.41400000000000003</v>
          </cell>
          <cell r="D277">
            <v>3.1560158311933005E-2</v>
          </cell>
        </row>
        <row r="278">
          <cell r="C278">
            <v>0.41550000000000004</v>
          </cell>
          <cell r="D278">
            <v>3.2246286935711542E-2</v>
          </cell>
        </row>
        <row r="279">
          <cell r="C279">
            <v>0.41699999999999998</v>
          </cell>
          <cell r="D279">
            <v>3.2944335627179182E-2</v>
          </cell>
        </row>
        <row r="280">
          <cell r="C280">
            <v>0.41849999999999998</v>
          </cell>
          <cell r="D280">
            <v>3.3654435557490862E-2</v>
          </cell>
        </row>
        <row r="281">
          <cell r="C281">
            <v>0.42</v>
          </cell>
          <cell r="D281">
            <v>3.4376717508328256E-2</v>
          </cell>
        </row>
        <row r="282">
          <cell r="C282">
            <v>0.42149999999999999</v>
          </cell>
          <cell r="D282">
            <v>3.5111311819106338E-2</v>
          </cell>
        </row>
        <row r="283">
          <cell r="C283">
            <v>0.42299999999999999</v>
          </cell>
          <cell r="D283">
            <v>3.5858348333321861E-2</v>
          </cell>
        </row>
        <row r="284">
          <cell r="C284">
            <v>0.42449999999999999</v>
          </cell>
          <cell r="D284">
            <v>3.6617956344055083E-2</v>
          </cell>
        </row>
        <row r="285">
          <cell r="C285">
            <v>0.42599999999999999</v>
          </cell>
          <cell r="D285">
            <v>3.7390264538636621E-2</v>
          </cell>
        </row>
        <row r="286">
          <cell r="C286">
            <v>0.42749999999999999</v>
          </cell>
          <cell r="D286">
            <v>3.8175400942491722E-2</v>
          </cell>
        </row>
        <row r="287">
          <cell r="C287">
            <v>0.42899999999999999</v>
          </cell>
          <cell r="D287">
            <v>3.8973492862175642E-2</v>
          </cell>
        </row>
        <row r="288">
          <cell r="C288">
            <v>0.43049999999999999</v>
          </cell>
          <cell r="D288">
            <v>3.9784666827613585E-2</v>
          </cell>
        </row>
        <row r="289">
          <cell r="C289">
            <v>0.432</v>
          </cell>
          <cell r="D289">
            <v>4.0609048533560607E-2</v>
          </cell>
        </row>
        <row r="290">
          <cell r="C290">
            <v>0.4335</v>
          </cell>
          <cell r="D290">
            <v>4.1446762780296381E-2</v>
          </cell>
        </row>
        <row r="291">
          <cell r="C291">
            <v>0.435</v>
          </cell>
          <cell r="D291">
            <v>4.2297933413571506E-2</v>
          </cell>
        </row>
        <row r="292">
          <cell r="C292">
            <v>0.4365</v>
          </cell>
          <cell r="D292">
            <v>4.3162683263822089E-2</v>
          </cell>
        </row>
        <row r="293">
          <cell r="C293">
            <v>0.438</v>
          </cell>
          <cell r="D293">
            <v>4.4041134084670634E-2</v>
          </cell>
        </row>
        <row r="294">
          <cell r="C294">
            <v>0.4395</v>
          </cell>
          <cell r="D294">
            <v>4.4933406490731305E-2</v>
          </cell>
        </row>
        <row r="295">
          <cell r="C295">
            <v>0.441</v>
          </cell>
          <cell r="D295">
            <v>4.5839619894739413E-2</v>
          </cell>
        </row>
        <row r="296">
          <cell r="C296">
            <v>0.4425</v>
          </cell>
          <cell r="D296">
            <v>4.6759892444024564E-2</v>
          </cell>
        </row>
        <row r="297">
          <cell r="C297">
            <v>0.44400000000000001</v>
          </cell>
          <cell r="D297">
            <v>4.7694340956348669E-2</v>
          </cell>
        </row>
        <row r="298">
          <cell r="C298">
            <v>0.44550000000000001</v>
          </cell>
          <cell r="D298">
            <v>4.8643080855130021E-2</v>
          </cell>
        </row>
        <row r="299">
          <cell r="C299">
            <v>0.44700000000000001</v>
          </cell>
          <cell r="D299">
            <v>4.9606226104076098E-2</v>
          </cell>
        </row>
        <row r="300">
          <cell r="C300">
            <v>0.44850000000000001</v>
          </cell>
          <cell r="D300">
            <v>5.0583889141247541E-2</v>
          </cell>
        </row>
        <row r="301">
          <cell r="C301">
            <v>0.45</v>
          </cell>
          <cell r="D301">
            <v>5.1576180812577789E-2</v>
          </cell>
        </row>
        <row r="302">
          <cell r="C302">
            <v>0.45150000000000001</v>
          </cell>
          <cell r="D302">
            <v>5.2583210304872188E-2</v>
          </cell>
        </row>
        <row r="303">
          <cell r="C303">
            <v>0.45300000000000001</v>
          </cell>
          <cell r="D303">
            <v>5.3605085078312409E-2</v>
          </cell>
        </row>
        <row r="304">
          <cell r="C304">
            <v>0.45450000000000002</v>
          </cell>
          <cell r="D304">
            <v>5.4641910798491601E-2</v>
          </cell>
        </row>
        <row r="305">
          <cell r="C305">
            <v>0.45600000000000002</v>
          </cell>
          <cell r="D305">
            <v>5.5693791268007699E-2</v>
          </cell>
        </row>
        <row r="306">
          <cell r="C306">
            <v>0.45750000000000002</v>
          </cell>
          <cell r="D306">
            <v>5.6760828357641402E-2</v>
          </cell>
        </row>
        <row r="307">
          <cell r="C307">
            <v>0.45900000000000002</v>
          </cell>
          <cell r="D307">
            <v>5.7843121937147995E-2</v>
          </cell>
        </row>
        <row r="308">
          <cell r="C308">
            <v>0.46050000000000002</v>
          </cell>
          <cell r="D308">
            <v>5.89407698056909E-2</v>
          </cell>
        </row>
        <row r="309">
          <cell r="C309">
            <v>0.46200000000000002</v>
          </cell>
          <cell r="D309">
            <v>6.0053867621947352E-2</v>
          </cell>
        </row>
        <row r="310">
          <cell r="C310">
            <v>0.46350000000000002</v>
          </cell>
          <cell r="D310">
            <v>6.1182508833915739E-2</v>
          </cell>
        </row>
        <row r="311">
          <cell r="C311">
            <v>0.46500000000000002</v>
          </cell>
          <cell r="D311">
            <v>6.2326784608456191E-2</v>
          </cell>
        </row>
        <row r="312">
          <cell r="C312">
            <v>0.46650000000000003</v>
          </cell>
          <cell r="D312">
            <v>6.3486783760595328E-2</v>
          </cell>
        </row>
        <row r="313">
          <cell r="C313">
            <v>0.46800000000000003</v>
          </cell>
          <cell r="D313">
            <v>6.4662592682628278E-2</v>
          </cell>
        </row>
        <row r="314">
          <cell r="C314">
            <v>0.46950000000000003</v>
          </cell>
          <cell r="D314">
            <v>6.5854295273049854E-2</v>
          </cell>
        </row>
        <row r="315">
          <cell r="C315">
            <v>0.47100000000000003</v>
          </cell>
          <cell r="D315">
            <v>6.7061972865349526E-2</v>
          </cell>
        </row>
        <row r="316">
          <cell r="C316">
            <v>0.47250000000000003</v>
          </cell>
          <cell r="D316">
            <v>6.8285704156703472E-2</v>
          </cell>
        </row>
        <row r="317">
          <cell r="C317">
            <v>0.47400000000000003</v>
          </cell>
          <cell r="D317">
            <v>6.9525565136599049E-2</v>
          </cell>
        </row>
        <row r="318">
          <cell r="C318">
            <v>0.47550000000000003</v>
          </cell>
          <cell r="D318">
            <v>7.0781629015426742E-2</v>
          </cell>
        </row>
        <row r="319">
          <cell r="C319">
            <v>0.47700000000000004</v>
          </cell>
          <cell r="D319">
            <v>7.2053966153076146E-2</v>
          </cell>
        </row>
        <row r="320">
          <cell r="C320">
            <v>0.47850000000000004</v>
          </cell>
          <cell r="D320">
            <v>7.3342643987571274E-2</v>
          </cell>
        </row>
        <row r="321">
          <cell r="C321">
            <v>0.48</v>
          </cell>
          <cell r="D321">
            <v>7.4647726963784106E-2</v>
          </cell>
        </row>
        <row r="322">
          <cell r="C322">
            <v>0.48149999999999998</v>
          </cell>
          <cell r="D322">
            <v>7.5969276462262314E-2</v>
          </cell>
        </row>
        <row r="323">
          <cell r="C323">
            <v>0.48299999999999998</v>
          </cell>
          <cell r="D323">
            <v>7.730735072821017E-2</v>
          </cell>
        </row>
        <row r="324">
          <cell r="C324">
            <v>0.48449999999999999</v>
          </cell>
          <cell r="D324">
            <v>7.8662004800661336E-2</v>
          </cell>
        </row>
        <row r="325">
          <cell r="C325">
            <v>0.48599999999999999</v>
          </cell>
          <cell r="D325">
            <v>8.0033290441882274E-2</v>
          </cell>
        </row>
        <row r="326">
          <cell r="C326">
            <v>0.48749999999999999</v>
          </cell>
          <cell r="D326">
            <v>8.1421256067046213E-2</v>
          </cell>
        </row>
        <row r="327">
          <cell r="C327">
            <v>0.48899999999999999</v>
          </cell>
          <cell r="D327">
            <v>8.2825946674217416E-2</v>
          </cell>
        </row>
        <row r="328">
          <cell r="C328">
            <v>0.49049999999999999</v>
          </cell>
          <cell r="D328">
            <v>8.4247403774686536E-2</v>
          </cell>
        </row>
        <row r="329">
          <cell r="C329">
            <v>0.49199999999999999</v>
          </cell>
          <cell r="D329">
            <v>8.568566532369766E-2</v>
          </cell>
        </row>
        <row r="330">
          <cell r="C330">
            <v>0.49349999999999999</v>
          </cell>
          <cell r="D330">
            <v>8.7140765651608457E-2</v>
          </cell>
        </row>
        <row r="331">
          <cell r="C331">
            <v>0.495</v>
          </cell>
          <cell r="D331">
            <v>8.861273539552493E-2</v>
          </cell>
        </row>
        <row r="332">
          <cell r="C332">
            <v>0.4965</v>
          </cell>
          <cell r="D332">
            <v>9.0101601431452863E-2</v>
          </cell>
        </row>
        <row r="333">
          <cell r="C333">
            <v>0.498</v>
          </cell>
          <cell r="D333">
            <v>9.1607386807007987E-2</v>
          </cell>
        </row>
        <row r="334">
          <cell r="C334">
            <v>0.4995</v>
          </cell>
          <cell r="D334">
            <v>9.3130110674727679E-2</v>
          </cell>
        </row>
        <row r="335">
          <cell r="C335">
            <v>0.501</v>
          </cell>
          <cell r="D335">
            <v>9.4669788226026855E-2</v>
          </cell>
        </row>
        <row r="336">
          <cell r="C336">
            <v>0.50250000000000006</v>
          </cell>
          <cell r="D336">
            <v>9.6226430625841144E-2</v>
          </cell>
        </row>
        <row r="337">
          <cell r="C337">
            <v>0.504</v>
          </cell>
          <cell r="D337">
            <v>9.7800044948000389E-2</v>
          </cell>
        </row>
        <row r="338">
          <cell r="C338">
            <v>0.50550000000000006</v>
          </cell>
          <cell r="D338">
            <v>9.9390634111376844E-2</v>
          </cell>
        </row>
        <row r="339">
          <cell r="C339">
            <v>0.50700000000000001</v>
          </cell>
          <cell r="D339">
            <v>0.10099819681684982</v>
          </cell>
        </row>
        <row r="340">
          <cell r="C340">
            <v>0.50850000000000006</v>
          </cell>
          <cell r="D340">
            <v>0.10262272748513324</v>
          </cell>
        </row>
        <row r="341">
          <cell r="C341">
            <v>0.51</v>
          </cell>
          <cell r="D341">
            <v>0.10426421619550685</v>
          </cell>
        </row>
        <row r="342">
          <cell r="C342">
            <v>0.51150000000000007</v>
          </cell>
          <cell r="D342">
            <v>0.10592264862549826</v>
          </cell>
        </row>
        <row r="343">
          <cell r="C343">
            <v>0.51300000000000001</v>
          </cell>
          <cell r="D343">
            <v>0.10759800599155657</v>
          </cell>
        </row>
        <row r="344">
          <cell r="C344">
            <v>0.51449999999999996</v>
          </cell>
          <cell r="D344">
            <v>0.10929026499076477</v>
          </cell>
        </row>
        <row r="345">
          <cell r="C345">
            <v>0.51600000000000001</v>
          </cell>
          <cell r="D345">
            <v>0.11099939774363263</v>
          </cell>
        </row>
        <row r="346">
          <cell r="C346">
            <v>0.51749999999999996</v>
          </cell>
          <cell r="D346">
            <v>0.11272537173801433</v>
          </cell>
        </row>
        <row r="347">
          <cell r="C347">
            <v>0.51900000000000002</v>
          </cell>
          <cell r="D347">
            <v>0.11446814977419721</v>
          </cell>
        </row>
        <row r="348">
          <cell r="C348">
            <v>0.52049999999999996</v>
          </cell>
          <cell r="D348">
            <v>0.11622768991120114</v>
          </cell>
        </row>
        <row r="349">
          <cell r="C349">
            <v>0.52200000000000002</v>
          </cell>
          <cell r="D349">
            <v>0.11800394541433701</v>
          </cell>
        </row>
        <row r="350">
          <cell r="C350">
            <v>0.52349999999999997</v>
          </cell>
          <cell r="D350">
            <v>0.11979686470406359</v>
          </cell>
        </row>
        <row r="351">
          <cell r="C351">
            <v>0.52500000000000002</v>
          </cell>
          <cell r="D351">
            <v>0.12160639130619014</v>
          </cell>
        </row>
        <row r="352">
          <cell r="C352">
            <v>0.52649999999999997</v>
          </cell>
          <cell r="D352">
            <v>0.12343246380346386</v>
          </cell>
        </row>
        <row r="353">
          <cell r="C353">
            <v>0.52800000000000002</v>
          </cell>
          <cell r="D353">
            <v>0.1252750157885896</v>
          </cell>
        </row>
        <row r="354">
          <cell r="C354">
            <v>0.52949999999999997</v>
          </cell>
          <cell r="D354">
            <v>0.12713397581871963</v>
          </cell>
        </row>
        <row r="355">
          <cell r="C355">
            <v>0.53100000000000003</v>
          </cell>
          <cell r="D355">
            <v>0.12900926737146115</v>
          </cell>
        </row>
        <row r="356">
          <cell r="C356">
            <v>0.53249999999999997</v>
          </cell>
          <cell r="D356">
            <v>0.13090080880243773</v>
          </cell>
        </row>
        <row r="357">
          <cell r="C357">
            <v>0.53400000000000003</v>
          </cell>
          <cell r="D357">
            <v>0.13280851330445248</v>
          </cell>
        </row>
        <row r="358">
          <cell r="C358">
            <v>0.53549999999999998</v>
          </cell>
          <cell r="D358">
            <v>0.13473228886828825</v>
          </cell>
        </row>
        <row r="359">
          <cell r="C359">
            <v>0.53700000000000003</v>
          </cell>
          <cell r="D359">
            <v>0.13667203824519131</v>
          </cell>
        </row>
        <row r="360">
          <cell r="C360">
            <v>0.53849999999999998</v>
          </cell>
          <cell r="D360">
            <v>0.13862765891107345</v>
          </cell>
        </row>
        <row r="361">
          <cell r="C361">
            <v>0.54</v>
          </cell>
          <cell r="D361">
            <v>0.14059904303247794</v>
          </cell>
        </row>
        <row r="362">
          <cell r="C362">
            <v>0.54149999999999998</v>
          </cell>
          <cell r="D362">
            <v>0.14258607743434284</v>
          </cell>
        </row>
        <row r="363">
          <cell r="C363">
            <v>0.54300000000000004</v>
          </cell>
          <cell r="D363">
            <v>0.14458864356960646</v>
          </cell>
        </row>
        <row r="364">
          <cell r="C364">
            <v>0.54449999999999998</v>
          </cell>
          <cell r="D364">
            <v>0.1466066174906874</v>
          </cell>
        </row>
        <row r="365">
          <cell r="C365">
            <v>0.54600000000000004</v>
          </cell>
          <cell r="D365">
            <v>0.14863986982288233</v>
          </cell>
        </row>
        <row r="366">
          <cell r="C366">
            <v>0.54749999999999999</v>
          </cell>
          <cell r="D366">
            <v>0.15068826573971283</v>
          </cell>
        </row>
        <row r="367">
          <cell r="C367">
            <v>0.54900000000000004</v>
          </cell>
          <cell r="D367">
            <v>0.15275166494026357</v>
          </cell>
        </row>
        <row r="368">
          <cell r="C368">
            <v>0.55049999999999999</v>
          </cell>
          <cell r="D368">
            <v>0.15482992162854073</v>
          </cell>
        </row>
        <row r="369">
          <cell r="C369">
            <v>0.55200000000000005</v>
          </cell>
          <cell r="D369">
            <v>0.15692288449489264</v>
          </cell>
        </row>
        <row r="370">
          <cell r="C370">
            <v>0.55349999999999999</v>
          </cell>
          <cell r="D370">
            <v>0.15903039669951974</v>
          </cell>
        </row>
        <row r="371">
          <cell r="C371">
            <v>0.55500000000000005</v>
          </cell>
          <cell r="D371">
            <v>0.16115229585811322</v>
          </cell>
        </row>
        <row r="372">
          <cell r="C372">
            <v>0.55649999999999999</v>
          </cell>
          <cell r="D372">
            <v>0.16328841402964905</v>
          </cell>
        </row>
        <row r="373">
          <cell r="C373">
            <v>0.55800000000000005</v>
          </cell>
          <cell r="D373">
            <v>0.16543857770637518</v>
          </cell>
        </row>
        <row r="374">
          <cell r="C374">
            <v>0.5595</v>
          </cell>
          <cell r="D374">
            <v>0.16760260780601552</v>
          </cell>
        </row>
        <row r="375">
          <cell r="C375">
            <v>0.56100000000000005</v>
          </cell>
          <cell r="D375">
            <v>0.16978031966622753</v>
          </cell>
        </row>
        <row r="376">
          <cell r="C376">
            <v>0.5625</v>
          </cell>
          <cell r="D376">
            <v>0.17197152304133589</v>
          </cell>
        </row>
        <row r="377">
          <cell r="C377">
            <v>0.56400000000000006</v>
          </cell>
          <cell r="D377">
            <v>0.17417602210137556</v>
          </cell>
        </row>
        <row r="378">
          <cell r="C378">
            <v>0.5655</v>
          </cell>
          <cell r="D378">
            <v>0.17639361543346582</v>
          </cell>
        </row>
        <row r="379">
          <cell r="C379">
            <v>0.56700000000000006</v>
          </cell>
          <cell r="D379">
            <v>0.17862409604554644</v>
          </cell>
        </row>
        <row r="380">
          <cell r="C380">
            <v>0.56850000000000001</v>
          </cell>
          <cell r="D380">
            <v>0.18086725137249507</v>
          </cell>
        </row>
        <row r="381">
          <cell r="C381">
            <v>0.57000000000000006</v>
          </cell>
          <cell r="D381">
            <v>0.18312286328465532</v>
          </cell>
        </row>
        <row r="382">
          <cell r="C382">
            <v>0.57150000000000001</v>
          </cell>
          <cell r="D382">
            <v>0.18539070809879196</v>
          </cell>
        </row>
        <row r="383">
          <cell r="C383">
            <v>0.57300000000000006</v>
          </cell>
          <cell r="D383">
            <v>0.18767055659150089</v>
          </cell>
        </row>
        <row r="384">
          <cell r="C384">
            <v>0.57450000000000001</v>
          </cell>
          <cell r="D384">
            <v>0.18996217401508803</v>
          </cell>
        </row>
        <row r="385">
          <cell r="C385">
            <v>0.57600000000000007</v>
          </cell>
          <cell r="D385">
            <v>0.19226532011594186</v>
          </cell>
        </row>
        <row r="386">
          <cell r="C386">
            <v>0.57750000000000001</v>
          </cell>
          <cell r="D386">
            <v>0.19457974915541199</v>
          </cell>
        </row>
        <row r="387">
          <cell r="C387">
            <v>0.57899999999999996</v>
          </cell>
          <cell r="D387">
            <v>0.19690520993321564</v>
          </cell>
        </row>
        <row r="388">
          <cell r="C388">
            <v>0.58050000000000002</v>
          </cell>
          <cell r="D388">
            <v>0.19924144581338321</v>
          </cell>
        </row>
        <row r="389">
          <cell r="C389">
            <v>0.58199999999999996</v>
          </cell>
          <cell r="D389">
            <v>0.20158819475275835</v>
          </cell>
        </row>
        <row r="390">
          <cell r="C390">
            <v>0.58350000000000002</v>
          </cell>
          <cell r="D390">
            <v>0.20394518933206776</v>
          </cell>
        </row>
        <row r="391">
          <cell r="C391">
            <v>0.58499999999999996</v>
          </cell>
          <cell r="D391">
            <v>0.2063121567895671</v>
          </cell>
        </row>
        <row r="392">
          <cell r="C392">
            <v>0.58650000000000002</v>
          </cell>
          <cell r="D392">
            <v>0.20868881905727915</v>
          </cell>
        </row>
        <row r="393">
          <cell r="C393">
            <v>0.58799999999999997</v>
          </cell>
          <cell r="D393">
            <v>0.21107489279982677</v>
          </cell>
        </row>
        <row r="394">
          <cell r="C394">
            <v>0.58950000000000002</v>
          </cell>
          <cell r="D394">
            <v>0.21347008945587492</v>
          </cell>
        </row>
        <row r="395">
          <cell r="C395">
            <v>0.59099999999999997</v>
          </cell>
          <cell r="D395">
            <v>0.21587411528218012</v>
          </cell>
        </row>
        <row r="396">
          <cell r="C396">
            <v>0.59250000000000003</v>
          </cell>
          <cell r="D396">
            <v>0.21828667140026015</v>
          </cell>
        </row>
        <row r="397">
          <cell r="C397">
            <v>0.59399999999999997</v>
          </cell>
          <cell r="D397">
            <v>0.22070745384567916</v>
          </cell>
        </row>
        <row r="398">
          <cell r="C398">
            <v>0.59550000000000003</v>
          </cell>
          <cell r="D398">
            <v>0.22313615361995751</v>
          </cell>
        </row>
        <row r="399">
          <cell r="C399">
            <v>0.59699999999999998</v>
          </cell>
          <cell r="D399">
            <v>0.22557245674509974</v>
          </cell>
        </row>
        <row r="400">
          <cell r="C400">
            <v>0.59850000000000003</v>
          </cell>
          <cell r="D400">
            <v>0.22801604432074621</v>
          </cell>
        </row>
        <row r="401">
          <cell r="C401">
            <v>0.6</v>
          </cell>
          <cell r="D401">
            <v>0.23046659258393909</v>
          </cell>
        </row>
        <row r="402">
          <cell r="C402">
            <v>0.60150000000000003</v>
          </cell>
          <cell r="D402">
            <v>0.23292377297150571</v>
          </cell>
        </row>
        <row r="403">
          <cell r="C403">
            <v>0.60299999999999998</v>
          </cell>
          <cell r="D403">
            <v>0.23538731503424246</v>
          </cell>
        </row>
        <row r="404">
          <cell r="C404">
            <v>0.60450000000000004</v>
          </cell>
          <cell r="D404">
            <v>0.23785675861705366</v>
          </cell>
        </row>
        <row r="405">
          <cell r="C405">
            <v>0.60599999999999998</v>
          </cell>
          <cell r="D405">
            <v>0.24033182068526379</v>
          </cell>
        </row>
        <row r="406">
          <cell r="C406">
            <v>0.60750000000000004</v>
          </cell>
          <cell r="D406">
            <v>0.24281215416047136</v>
          </cell>
        </row>
        <row r="407">
          <cell r="C407">
            <v>0.60899999999999999</v>
          </cell>
          <cell r="D407">
            <v>0.24529740751540802</v>
          </cell>
        </row>
        <row r="408">
          <cell r="C408">
            <v>0.61050000000000004</v>
          </cell>
          <cell r="D408">
            <v>0.24778722485185761</v>
          </cell>
        </row>
        <row r="409">
          <cell r="C409">
            <v>0.61199999999999999</v>
          </cell>
          <cell r="D409">
            <v>0.2502812459811164</v>
          </cell>
        </row>
        <row r="410">
          <cell r="C410">
            <v>0.61350000000000005</v>
          </cell>
          <cell r="D410">
            <v>0.25277910650698454</v>
          </cell>
        </row>
        <row r="411">
          <cell r="C411">
            <v>0.61499999999999999</v>
          </cell>
          <cell r="D411">
            <v>0.25528043791126476</v>
          </cell>
        </row>
        <row r="412">
          <cell r="C412">
            <v>0.61650000000000005</v>
          </cell>
          <cell r="D412">
            <v>0.25778486764175568</v>
          </cell>
        </row>
        <row r="413">
          <cell r="C413">
            <v>0.61799999999999999</v>
          </cell>
          <cell r="D413">
            <v>0.26029201920271222</v>
          </cell>
        </row>
        <row r="414">
          <cell r="C414">
            <v>0.61950000000000005</v>
          </cell>
          <cell r="D414">
            <v>0.262801512247758</v>
          </cell>
        </row>
        <row r="415">
          <cell r="C415">
            <v>0.621</v>
          </cell>
          <cell r="D415">
            <v>0.26531296267521887</v>
          </cell>
        </row>
        <row r="416">
          <cell r="C416">
            <v>0.62250000000000005</v>
          </cell>
          <cell r="D416">
            <v>0.2678259827258585</v>
          </cell>
        </row>
        <row r="417">
          <cell r="C417">
            <v>0.624</v>
          </cell>
          <cell r="D417">
            <v>0.27034018108298402</v>
          </cell>
        </row>
        <row r="418">
          <cell r="C418">
            <v>0.62550000000000006</v>
          </cell>
          <cell r="D418">
            <v>0.27285516297489842</v>
          </cell>
        </row>
        <row r="419">
          <cell r="C419">
            <v>0.627</v>
          </cell>
          <cell r="D419">
            <v>0.27537053027966418</v>
          </cell>
        </row>
        <row r="420">
          <cell r="C420">
            <v>0.62850000000000006</v>
          </cell>
          <cell r="D420">
            <v>0.27788588163215278</v>
          </cell>
        </row>
        <row r="421">
          <cell r="C421">
            <v>0.63</v>
          </cell>
          <cell r="D421">
            <v>0.28040081253334137</v>
          </cell>
        </row>
        <row r="422">
          <cell r="C422">
            <v>0.63150000000000006</v>
          </cell>
          <cell r="D422">
            <v>0.28291491546182829</v>
          </cell>
        </row>
        <row r="423">
          <cell r="C423">
            <v>0.63300000000000001</v>
          </cell>
          <cell r="D423">
            <v>0.28542777998752533</v>
          </cell>
        </row>
        <row r="424">
          <cell r="C424">
            <v>0.63450000000000006</v>
          </cell>
          <cell r="D424">
            <v>0.28793899288749558</v>
          </cell>
        </row>
        <row r="425">
          <cell r="C425">
            <v>0.63600000000000001</v>
          </cell>
          <cell r="D425">
            <v>0.29044813826389249</v>
          </cell>
        </row>
        <row r="426">
          <cell r="C426">
            <v>0.63750000000000007</v>
          </cell>
          <cell r="D426">
            <v>0.29295479766396526</v>
          </cell>
        </row>
        <row r="427">
          <cell r="C427">
            <v>0.63900000000000001</v>
          </cell>
          <cell r="D427">
            <v>0.29545855020208384</v>
          </cell>
        </row>
        <row r="428">
          <cell r="C428">
            <v>0.64049999999999996</v>
          </cell>
          <cell r="D428">
            <v>0.29795897268374588</v>
          </cell>
        </row>
        <row r="429">
          <cell r="C429">
            <v>0.64200000000000002</v>
          </cell>
          <cell r="D429">
            <v>0.30045563973151607</v>
          </cell>
        </row>
        <row r="430">
          <cell r="C430">
            <v>0.64349999999999996</v>
          </cell>
          <cell r="D430">
            <v>0.3029481239128553</v>
          </cell>
        </row>
        <row r="431">
          <cell r="C431">
            <v>0.64500000000000002</v>
          </cell>
          <cell r="D431">
            <v>0.30543599586979298</v>
          </cell>
        </row>
        <row r="432">
          <cell r="C432">
            <v>0.64649999999999996</v>
          </cell>
          <cell r="D432">
            <v>0.30791882445039026</v>
          </cell>
        </row>
        <row r="433">
          <cell r="C433">
            <v>0.64800000000000002</v>
          </cell>
          <cell r="D433">
            <v>0.31039617684194998</v>
          </cell>
        </row>
        <row r="434">
          <cell r="C434">
            <v>0.64949999999999997</v>
          </cell>
          <cell r="D434">
            <v>0.31286761870591606</v>
          </cell>
        </row>
        <row r="435">
          <cell r="C435">
            <v>0.65100000000000002</v>
          </cell>
          <cell r="D435">
            <v>0.31533271431441617</v>
          </cell>
        </row>
        <row r="436">
          <cell r="C436">
            <v>0.65249999999999997</v>
          </cell>
          <cell r="D436">
            <v>0.31779102668838821</v>
          </cell>
        </row>
        <row r="437">
          <cell r="C437">
            <v>0.65400000000000003</v>
          </cell>
          <cell r="D437">
            <v>0.32024211773724132</v>
          </cell>
        </row>
        <row r="438">
          <cell r="C438">
            <v>0.65549999999999997</v>
          </cell>
          <cell r="D438">
            <v>0.32268554839999031</v>
          </cell>
        </row>
        <row r="439">
          <cell r="C439">
            <v>0.65700000000000003</v>
          </cell>
          <cell r="D439">
            <v>0.32512087878781037</v>
          </cell>
        </row>
        <row r="440">
          <cell r="C440">
            <v>0.65849999999999997</v>
          </cell>
          <cell r="D440">
            <v>0.32754766832795101</v>
          </cell>
        </row>
        <row r="441">
          <cell r="C441">
            <v>0.66</v>
          </cell>
          <cell r="D441">
            <v>0.32996547590895148</v>
          </cell>
        </row>
        <row r="442">
          <cell r="C442">
            <v>0.66149999999999998</v>
          </cell>
          <cell r="D442">
            <v>0.33237386002709546</v>
          </cell>
        </row>
        <row r="443">
          <cell r="C443">
            <v>0.66300000000000003</v>
          </cell>
          <cell r="D443">
            <v>0.3347723789340456</v>
          </cell>
        </row>
        <row r="444">
          <cell r="C444">
            <v>0.66449999999999998</v>
          </cell>
          <cell r="D444">
            <v>0.33716059078559196</v>
          </cell>
        </row>
        <row r="445">
          <cell r="C445">
            <v>0.66600000000000004</v>
          </cell>
          <cell r="D445">
            <v>0.33953805379145502</v>
          </cell>
        </row>
        <row r="446">
          <cell r="C446">
            <v>0.66749999999999998</v>
          </cell>
          <cell r="D446">
            <v>0.34190432636607415</v>
          </cell>
        </row>
        <row r="447">
          <cell r="C447">
            <v>0.66900000000000004</v>
          </cell>
          <cell r="D447">
            <v>0.34425896728031896</v>
          </cell>
        </row>
        <row r="448">
          <cell r="C448">
            <v>0.67049999999999998</v>
          </cell>
          <cell r="D448">
            <v>0.34660153581405573</v>
          </cell>
        </row>
        <row r="449">
          <cell r="C449">
            <v>0.67200000000000004</v>
          </cell>
          <cell r="D449">
            <v>0.34893159190950235</v>
          </cell>
        </row>
        <row r="450">
          <cell r="C450">
            <v>0.67349999999999999</v>
          </cell>
          <cell r="D450">
            <v>0.35124869632530192</v>
          </cell>
        </row>
        <row r="451">
          <cell r="C451">
            <v>0.67500000000000004</v>
          </cell>
          <cell r="D451">
            <v>0.35355241079124855</v>
          </cell>
        </row>
        <row r="452">
          <cell r="C452">
            <v>0.67649999999999999</v>
          </cell>
          <cell r="D452">
            <v>0.35584229816359275</v>
          </cell>
        </row>
        <row r="453">
          <cell r="C453">
            <v>0.67800000000000005</v>
          </cell>
          <cell r="D453">
            <v>0.35811792258085795</v>
          </cell>
        </row>
        <row r="454">
          <cell r="C454">
            <v>0.67949999999999999</v>
          </cell>
          <cell r="D454">
            <v>0.36037884962009586</v>
          </cell>
        </row>
        <row r="455">
          <cell r="C455">
            <v>0.68100000000000005</v>
          </cell>
          <cell r="D455">
            <v>0.36262464645350945</v>
          </cell>
        </row>
        <row r="456">
          <cell r="C456">
            <v>0.6825</v>
          </cell>
          <cell r="D456">
            <v>0.36485488200536981</v>
          </cell>
        </row>
        <row r="457">
          <cell r="C457">
            <v>0.68400000000000005</v>
          </cell>
          <cell r="D457">
            <v>0.36706912710915585</v>
          </cell>
        </row>
        <row r="458">
          <cell r="C458">
            <v>0.6855</v>
          </cell>
          <cell r="D458">
            <v>0.36926695466484016</v>
          </cell>
        </row>
        <row r="459">
          <cell r="C459">
            <v>0.68700000000000006</v>
          </cell>
          <cell r="D459">
            <v>0.37144793979625096</v>
          </cell>
        </row>
        <row r="460">
          <cell r="C460">
            <v>0.6885</v>
          </cell>
          <cell r="D460">
            <v>0.3736116600084306</v>
          </cell>
        </row>
        <row r="461">
          <cell r="C461">
            <v>0.69000000000000006</v>
          </cell>
          <cell r="D461">
            <v>0.37575769534492082</v>
          </cell>
        </row>
        <row r="462">
          <cell r="C462">
            <v>0.6915</v>
          </cell>
          <cell r="D462">
            <v>0.37788562854489377</v>
          </cell>
        </row>
        <row r="463">
          <cell r="C463">
            <v>0.69300000000000006</v>
          </cell>
          <cell r="D463">
            <v>0.37999504520005867</v>
          </cell>
        </row>
        <row r="464">
          <cell r="C464">
            <v>0.69450000000000001</v>
          </cell>
          <cell r="D464">
            <v>0.38208553391126304</v>
          </cell>
        </row>
        <row r="465">
          <cell r="C465">
            <v>0.69600000000000006</v>
          </cell>
          <cell r="D465">
            <v>0.38415668644471596</v>
          </cell>
        </row>
        <row r="466">
          <cell r="C466">
            <v>0.69750000000000001</v>
          </cell>
          <cell r="D466">
            <v>0.38620809788775351</v>
          </cell>
        </row>
        <row r="467">
          <cell r="C467">
            <v>0.69900000000000007</v>
          </cell>
          <cell r="D467">
            <v>0.38823936680407356</v>
          </cell>
        </row>
        <row r="468">
          <cell r="C468">
            <v>0.70050000000000001</v>
          </cell>
          <cell r="D468">
            <v>0.39025009538835753</v>
          </cell>
        </row>
        <row r="469">
          <cell r="C469">
            <v>0.70200000000000007</v>
          </cell>
          <cell r="D469">
            <v>0.39223988962020939</v>
          </cell>
        </row>
        <row r="470">
          <cell r="C470">
            <v>0.70350000000000001</v>
          </cell>
          <cell r="D470">
            <v>0.39420835941732724</v>
          </cell>
        </row>
        <row r="471">
          <cell r="C471">
            <v>0.70499999999999996</v>
          </cell>
          <cell r="D471">
            <v>0.39615511878783599</v>
          </cell>
        </row>
        <row r="472">
          <cell r="C472">
            <v>0.70650000000000002</v>
          </cell>
          <cell r="D472">
            <v>0.39807978598170241</v>
          </cell>
        </row>
        <row r="473">
          <cell r="C473">
            <v>0.70799999999999996</v>
          </cell>
          <cell r="D473">
            <v>0.39998198364115434</v>
          </cell>
        </row>
        <row r="474">
          <cell r="C474">
            <v>0.70950000000000002</v>
          </cell>
          <cell r="D474">
            <v>0.40186133895002907</v>
          </cell>
        </row>
        <row r="475">
          <cell r="C475">
            <v>0.71099999999999997</v>
          </cell>
          <cell r="D475">
            <v>0.40371748378197408</v>
          </cell>
        </row>
        <row r="476">
          <cell r="C476">
            <v>0.71250000000000002</v>
          </cell>
          <cell r="D476">
            <v>0.40555005484742257</v>
          </cell>
        </row>
        <row r="477">
          <cell r="C477">
            <v>0.71399999999999997</v>
          </cell>
          <cell r="D477">
            <v>0.40735869383926848</v>
          </cell>
        </row>
        <row r="478">
          <cell r="C478">
            <v>0.71550000000000002</v>
          </cell>
          <cell r="D478">
            <v>0.40914304757716602</v>
          </cell>
        </row>
        <row r="479">
          <cell r="C479">
            <v>0.71699999999999997</v>
          </cell>
          <cell r="D479">
            <v>0.41090276815037591</v>
          </cell>
        </row>
        <row r="480">
          <cell r="C480">
            <v>0.71850000000000003</v>
          </cell>
          <cell r="D480">
            <v>0.4126375130590858</v>
          </cell>
        </row>
        <row r="481">
          <cell r="C481">
            <v>0.72</v>
          </cell>
          <cell r="D481">
            <v>0.41434694535412842</v>
          </cell>
        </row>
        <row r="482">
          <cell r="C482">
            <v>0.72150000000000003</v>
          </cell>
          <cell r="D482">
            <v>0.4160307337750242</v>
          </cell>
        </row>
        <row r="483">
          <cell r="C483">
            <v>0.72299999999999998</v>
          </cell>
          <cell r="D483">
            <v>0.41768855288627404</v>
          </cell>
        </row>
        <row r="484">
          <cell r="C484">
            <v>0.72450000000000003</v>
          </cell>
          <cell r="D484">
            <v>0.41932008321183062</v>
          </cell>
        </row>
        <row r="485">
          <cell r="C485">
            <v>0.72599999999999998</v>
          </cell>
          <cell r="D485">
            <v>0.42092501136767291</v>
          </cell>
        </row>
        <row r="486">
          <cell r="C486">
            <v>0.72750000000000004</v>
          </cell>
          <cell r="D486">
            <v>0.42250303019241564</v>
          </cell>
        </row>
        <row r="487">
          <cell r="C487">
            <v>0.72899999999999998</v>
          </cell>
          <cell r="D487">
            <v>0.42405383887587889</v>
          </cell>
        </row>
        <row r="488">
          <cell r="C488">
            <v>0.73050000000000004</v>
          </cell>
          <cell r="D488">
            <v>0.425577143085552</v>
          </cell>
        </row>
        <row r="489">
          <cell r="C489">
            <v>0.73199999999999998</v>
          </cell>
          <cell r="D489">
            <v>0.42707265509087572</v>
          </cell>
        </row>
        <row r="490">
          <cell r="C490">
            <v>0.73350000000000004</v>
          </cell>
          <cell r="D490">
            <v>0.42854009388528147</v>
          </cell>
        </row>
        <row r="491">
          <cell r="C491">
            <v>0.73499999999999999</v>
          </cell>
          <cell r="D491">
            <v>0.42997918530591334</v>
          </cell>
        </row>
        <row r="492">
          <cell r="C492">
            <v>0.73650000000000004</v>
          </cell>
          <cell r="D492">
            <v>0.43138966215096891</v>
          </cell>
        </row>
        <row r="493">
          <cell r="C493">
            <v>0.73799999999999999</v>
          </cell>
          <cell r="D493">
            <v>0.43277126429459278</v>
          </cell>
        </row>
        <row r="494">
          <cell r="C494">
            <v>0.73950000000000005</v>
          </cell>
          <cell r="D494">
            <v>0.43412373879925698</v>
          </cell>
        </row>
        <row r="495">
          <cell r="C495">
            <v>0.74099999999999999</v>
          </cell>
          <cell r="D495">
            <v>0.43544684002556394</v>
          </cell>
        </row>
        <row r="496">
          <cell r="C496">
            <v>0.74250000000000005</v>
          </cell>
          <cell r="D496">
            <v>0.43674032973941002</v>
          </cell>
        </row>
        <row r="497">
          <cell r="C497">
            <v>0.74399999999999999</v>
          </cell>
          <cell r="D497">
            <v>0.43800397721644735</v>
          </cell>
        </row>
        <row r="498">
          <cell r="C498">
            <v>0.74550000000000005</v>
          </cell>
          <cell r="D498">
            <v>0.4392375593437825</v>
          </cell>
        </row>
        <row r="499">
          <cell r="C499">
            <v>0.747</v>
          </cell>
          <cell r="D499">
            <v>0.44044086071885352</v>
          </cell>
        </row>
        <row r="500">
          <cell r="C500">
            <v>0.74850000000000005</v>
          </cell>
          <cell r="D500">
            <v>0.44161367374542676</v>
          </cell>
        </row>
        <row r="501">
          <cell r="C501">
            <v>0.75</v>
          </cell>
          <cell r="D501">
            <v>0.44275579872665494</v>
          </cell>
        </row>
        <row r="502">
          <cell r="C502">
            <v>0.75150000000000006</v>
          </cell>
          <cell r="D502">
            <v>0.44386704395514387</v>
          </cell>
        </row>
        <row r="503">
          <cell r="C503">
            <v>0.753</v>
          </cell>
          <cell r="D503">
            <v>0.44494722579996981</v>
          </cell>
        </row>
        <row r="504">
          <cell r="C504">
            <v>0.75450000000000006</v>
          </cell>
          <cell r="D504">
            <v>0.44599616879059711</v>
          </cell>
        </row>
        <row r="505">
          <cell r="C505">
            <v>0.75600000000000001</v>
          </cell>
          <cell r="D505">
            <v>0.44701370569764237</v>
          </cell>
        </row>
        <row r="506">
          <cell r="C506">
            <v>0.75750000000000006</v>
          </cell>
          <cell r="D506">
            <v>0.44799967761043757</v>
          </cell>
        </row>
        <row r="507">
          <cell r="C507">
            <v>0.75900000000000001</v>
          </cell>
          <cell r="D507">
            <v>0.44895393401133971</v>
          </cell>
        </row>
        <row r="508">
          <cell r="C508">
            <v>0.76050000000000006</v>
          </cell>
          <cell r="D508">
            <v>0.44987633284674378</v>
          </cell>
        </row>
        <row r="509">
          <cell r="C509">
            <v>0.76200000000000001</v>
          </cell>
          <cell r="D509">
            <v>0.45076674059475019</v>
          </cell>
        </row>
        <row r="510">
          <cell r="C510">
            <v>0.76350000000000007</v>
          </cell>
          <cell r="D510">
            <v>0.45162503232944395</v>
          </cell>
        </row>
        <row r="511">
          <cell r="C511">
            <v>0.76500000000000001</v>
          </cell>
          <cell r="D511">
            <v>0.45245109178174292</v>
          </cell>
        </row>
        <row r="512">
          <cell r="C512">
            <v>0.76650000000000007</v>
          </cell>
          <cell r="D512">
            <v>0.4532448113967748</v>
          </cell>
        </row>
        <row r="513">
          <cell r="C513">
            <v>0.76800000000000002</v>
          </cell>
          <cell r="D513">
            <v>0.45400609238774109</v>
          </cell>
        </row>
        <row r="514">
          <cell r="C514">
            <v>0.76949999999999996</v>
          </cell>
          <cell r="D514">
            <v>0.45473484478623449</v>
          </cell>
        </row>
        <row r="515">
          <cell r="C515">
            <v>0.77100000000000002</v>
          </cell>
          <cell r="D515">
            <v>0.45543098748897071</v>
          </cell>
        </row>
        <row r="516">
          <cell r="C516">
            <v>0.77249999999999996</v>
          </cell>
          <cell r="D516">
            <v>0.45609444830090107</v>
          </cell>
        </row>
        <row r="517">
          <cell r="C517">
            <v>0.77400000000000002</v>
          </cell>
          <cell r="D517">
            <v>0.45672516397467572</v>
          </cell>
        </row>
        <row r="518">
          <cell r="C518">
            <v>0.77549999999999997</v>
          </cell>
          <cell r="D518">
            <v>0.45732308024642349</v>
          </cell>
        </row>
        <row r="519">
          <cell r="C519">
            <v>0.77700000000000002</v>
          </cell>
          <cell r="D519">
            <v>0.4578881518678225</v>
          </cell>
        </row>
        <row r="520">
          <cell r="C520">
            <v>0.77849999999999997</v>
          </cell>
          <cell r="D520">
            <v>0.45842034263443393</v>
          </cell>
        </row>
        <row r="521">
          <cell r="C521">
            <v>0.78</v>
          </cell>
          <cell r="D521">
            <v>0.4589196254102732</v>
          </cell>
        </row>
        <row r="522">
          <cell r="C522">
            <v>0.78149999999999997</v>
          </cell>
          <cell r="D522">
            <v>0.45938598214859538</v>
          </cell>
        </row>
        <row r="523">
          <cell r="C523">
            <v>0.78300000000000003</v>
          </cell>
          <cell r="D523">
            <v>0.45981940390887505</v>
          </cell>
        </row>
        <row r="524">
          <cell r="C524">
            <v>0.78449999999999998</v>
          </cell>
          <cell r="D524">
            <v>0.46021989086996029</v>
          </cell>
        </row>
        <row r="525">
          <cell r="C525">
            <v>0.78600000000000003</v>
          </cell>
          <cell r="D525">
            <v>0.46058745233938281</v>
          </cell>
        </row>
        <row r="526">
          <cell r="C526">
            <v>0.78749999999999998</v>
          </cell>
          <cell r="D526">
            <v>0.46092210675881023</v>
          </cell>
        </row>
        <row r="527">
          <cell r="C527">
            <v>0.78900000000000003</v>
          </cell>
          <cell r="D527">
            <v>0.46122388170562617</v>
          </cell>
        </row>
        <row r="528">
          <cell r="C528">
            <v>0.79049999999999998</v>
          </cell>
          <cell r="D528">
            <v>0.46149281389062663</v>
          </cell>
        </row>
        <row r="529">
          <cell r="C529">
            <v>0.79200000000000004</v>
          </cell>
          <cell r="D529">
            <v>0.46172894915182466</v>
          </cell>
        </row>
        <row r="530">
          <cell r="C530">
            <v>0.79349999999999998</v>
          </cell>
          <cell r="D530">
            <v>0.46193234244435366</v>
          </cell>
        </row>
        <row r="531">
          <cell r="C531">
            <v>0.79500000000000004</v>
          </cell>
          <cell r="D531">
            <v>0.4621030578264651</v>
          </cell>
        </row>
        <row r="532">
          <cell r="C532">
            <v>0.79649999999999999</v>
          </cell>
          <cell r="D532">
            <v>0.46224116844161955</v>
          </cell>
        </row>
        <row r="533">
          <cell r="C533">
            <v>0.79800000000000004</v>
          </cell>
          <cell r="D533">
            <v>0.46234675649666362</v>
          </cell>
        </row>
        <row r="534">
          <cell r="C534">
            <v>0.79949999999999999</v>
          </cell>
          <cell r="D534">
            <v>0.46241991323610177</v>
          </cell>
        </row>
        <row r="535">
          <cell r="C535">
            <v>0.80100000000000005</v>
          </cell>
          <cell r="D535">
            <v>0.46246073891245876</v>
          </cell>
        </row>
        <row r="536">
          <cell r="C536">
            <v>0.80249999999999999</v>
          </cell>
          <cell r="D536">
            <v>0.46246934275274143</v>
          </cell>
        </row>
        <row r="537">
          <cell r="C537">
            <v>0.80400000000000005</v>
          </cell>
          <cell r="D537">
            <v>0.46244584292100699</v>
          </cell>
        </row>
        <row r="538">
          <cell r="C538">
            <v>0.80549999999999999</v>
          </cell>
          <cell r="D538">
            <v>0.4623903664770434</v>
          </cell>
        </row>
        <row r="539">
          <cell r="C539">
            <v>0.80700000000000005</v>
          </cell>
          <cell r="D539">
            <v>0.46230304933117894</v>
          </cell>
        </row>
        <row r="540">
          <cell r="C540">
            <v>0.8085</v>
          </cell>
          <cell r="D540">
            <v>0.46218403619522758</v>
          </cell>
        </row>
        <row r="541">
          <cell r="C541">
            <v>0.81</v>
          </cell>
          <cell r="D541">
            <v>0.46203348052959137</v>
          </cell>
        </row>
        <row r="542">
          <cell r="C542">
            <v>0.8115</v>
          </cell>
          <cell r="D542">
            <v>0.46185154448653309</v>
          </cell>
        </row>
        <row r="543">
          <cell r="C543">
            <v>0.81300000000000006</v>
          </cell>
          <cell r="D543">
            <v>0.46163839884964164</v>
          </cell>
        </row>
        <row r="544">
          <cell r="C544">
            <v>0.8145</v>
          </cell>
          <cell r="D544">
            <v>0.46139422296950977</v>
          </cell>
        </row>
        <row r="545">
          <cell r="C545">
            <v>0.81600000000000006</v>
          </cell>
          <cell r="D545">
            <v>0.46111920469564927</v>
          </cell>
        </row>
        <row r="546">
          <cell r="C546">
            <v>0.8175</v>
          </cell>
          <cell r="D546">
            <v>0.46081354030466881</v>
          </cell>
        </row>
        <row r="547">
          <cell r="C547">
            <v>0.81900000000000006</v>
          </cell>
          <cell r="D547">
            <v>0.46047743442474293</v>
          </cell>
        </row>
        <row r="548">
          <cell r="C548">
            <v>0.82050000000000001</v>
          </cell>
          <cell r="D548">
            <v>0.46011109995640009</v>
          </cell>
        </row>
        <row r="549">
          <cell r="C549">
            <v>0.82200000000000006</v>
          </cell>
          <cell r="D549">
            <v>0.45971475798966593</v>
          </cell>
        </row>
        <row r="550">
          <cell r="C550">
            <v>0.82350000000000001</v>
          </cell>
          <cell r="D550">
            <v>0.45928863771759121</v>
          </cell>
        </row>
        <row r="551">
          <cell r="C551">
            <v>0.82500000000000007</v>
          </cell>
          <cell r="D551">
            <v>0.45883297634620346</v>
          </cell>
        </row>
        <row r="552">
          <cell r="C552">
            <v>0.82650000000000001</v>
          </cell>
          <cell r="D552">
            <v>0.45834801900091965</v>
          </cell>
        </row>
        <row r="553">
          <cell r="C553">
            <v>0.82800000000000007</v>
          </cell>
          <cell r="D553">
            <v>0.45783401862945988</v>
          </cell>
        </row>
        <row r="554">
          <cell r="C554">
            <v>0.82950000000000002</v>
          </cell>
          <cell r="D554">
            <v>0.45729123590130494</v>
          </cell>
        </row>
        <row r="555">
          <cell r="C555">
            <v>0.83100000000000007</v>
          </cell>
          <cell r="D555">
            <v>0.45671993910374004</v>
          </cell>
        </row>
        <row r="556">
          <cell r="C556">
            <v>0.83250000000000002</v>
          </cell>
          <cell r="D556">
            <v>0.45612040403453386</v>
          </cell>
        </row>
        <row r="557">
          <cell r="C557">
            <v>0.83399999999999996</v>
          </cell>
          <cell r="D557">
            <v>0.45549291389129759</v>
          </cell>
        </row>
        <row r="558">
          <cell r="C558">
            <v>0.83550000000000002</v>
          </cell>
          <cell r="D558">
            <v>0.45483775915757635</v>
          </cell>
        </row>
        <row r="559">
          <cell r="C559">
            <v>0.83699999999999997</v>
          </cell>
          <cell r="D559">
            <v>0.45415523748572417</v>
          </cell>
        </row>
        <row r="560">
          <cell r="C560">
            <v>0.83850000000000002</v>
          </cell>
          <cell r="D560">
            <v>0.45344565357661526</v>
          </cell>
        </row>
        <row r="561">
          <cell r="C561">
            <v>0.84</v>
          </cell>
          <cell r="D561">
            <v>0.45270931905624917</v>
          </cell>
        </row>
        <row r="562">
          <cell r="C562">
            <v>0.84150000000000003</v>
          </cell>
          <cell r="D562">
            <v>0.45194655234930536</v>
          </cell>
        </row>
        <row r="563">
          <cell r="C563">
            <v>0.84299999999999997</v>
          </cell>
          <cell r="D563">
            <v>0.45115767854970756</v>
          </cell>
        </row>
        <row r="564">
          <cell r="C564">
            <v>0.84450000000000003</v>
          </cell>
          <cell r="D564">
            <v>0.45034302928825859</v>
          </cell>
        </row>
        <row r="565">
          <cell r="C565">
            <v>0.84599999999999997</v>
          </cell>
          <cell r="D565">
            <v>0.44950294259740808</v>
          </cell>
        </row>
        <row r="566">
          <cell r="C566">
            <v>0.84750000000000003</v>
          </cell>
          <cell r="D566">
            <v>0.44863776277321926</v>
          </cell>
        </row>
        <row r="567">
          <cell r="C567">
            <v>0.84899999999999998</v>
          </cell>
          <cell r="D567">
            <v>0.44774784023459802</v>
          </cell>
        </row>
        <row r="568">
          <cell r="C568">
            <v>0.85050000000000003</v>
          </cell>
          <cell r="D568">
            <v>0.4468335313798546</v>
          </cell>
        </row>
        <row r="569">
          <cell r="C569">
            <v>0.85199999999999998</v>
          </cell>
          <cell r="D569">
            <v>0.44589519844066761</v>
          </cell>
        </row>
        <row r="570">
          <cell r="C570">
            <v>0.85350000000000004</v>
          </cell>
          <cell r="D570">
            <v>0.4449332093335186</v>
          </cell>
        </row>
        <row r="571">
          <cell r="C571">
            <v>0.85499999999999998</v>
          </cell>
          <cell r="D571">
            <v>0.44394793750867362</v>
          </cell>
        </row>
        <row r="572">
          <cell r="C572">
            <v>0.85650000000000004</v>
          </cell>
          <cell r="D572">
            <v>0.44293976179678213</v>
          </cell>
        </row>
        <row r="573">
          <cell r="C573">
            <v>0.85799999999999998</v>
          </cell>
          <cell r="D573">
            <v>0.44190906625317328</v>
          </cell>
        </row>
        <row r="574">
          <cell r="C574">
            <v>0.85950000000000004</v>
          </cell>
          <cell r="D574">
            <v>0.4408562399999213</v>
          </cell>
        </row>
        <row r="575">
          <cell r="C575">
            <v>0.86099999999999999</v>
          </cell>
          <cell r="D575">
            <v>0.43978167706576432</v>
          </cell>
        </row>
        <row r="576">
          <cell r="C576">
            <v>0.86250000000000004</v>
          </cell>
          <cell r="D576">
            <v>0.43868577622395127</v>
          </cell>
        </row>
        <row r="577">
          <cell r="C577">
            <v>0.86399999999999999</v>
          </cell>
          <cell r="D577">
            <v>0.43756894082810227</v>
          </cell>
        </row>
        <row r="578">
          <cell r="C578">
            <v>0.86550000000000005</v>
          </cell>
          <cell r="D578">
            <v>0.43643157864616161</v>
          </cell>
        </row>
        <row r="579">
          <cell r="C579">
            <v>0.86699999999999999</v>
          </cell>
          <cell r="D579">
            <v>0.43527410169253</v>
          </cell>
        </row>
        <row r="580">
          <cell r="C580">
            <v>0.86850000000000005</v>
          </cell>
          <cell r="D580">
            <v>0.43409692605845818</v>
          </cell>
        </row>
        <row r="581">
          <cell r="C581">
            <v>0.87</v>
          </cell>
          <cell r="D581">
            <v>0.43290047174079072</v>
          </cell>
        </row>
        <row r="582">
          <cell r="C582">
            <v>0.87150000000000005</v>
          </cell>
          <cell r="D582">
            <v>0.43168516246914479</v>
          </cell>
        </row>
        <row r="583">
          <cell r="C583">
            <v>0.873</v>
          </cell>
          <cell r="D583">
            <v>0.43045142553161397</v>
          </cell>
        </row>
        <row r="584">
          <cell r="C584">
            <v>0.87450000000000006</v>
          </cell>
          <cell r="D584">
            <v>0.42919969159908483</v>
          </cell>
        </row>
        <row r="585">
          <cell r="C585">
            <v>0.876</v>
          </cell>
          <cell r="D585">
            <v>0.42793039454825776</v>
          </cell>
        </row>
        <row r="586">
          <cell r="C586">
            <v>0.87750000000000006</v>
          </cell>
          <cell r="D586">
            <v>0.4266439712834621</v>
          </cell>
        </row>
        <row r="587">
          <cell r="C587">
            <v>0.879</v>
          </cell>
          <cell r="D587">
            <v>0.42534086155735829</v>
          </cell>
        </row>
        <row r="588">
          <cell r="C588">
            <v>0.88050000000000006</v>
          </cell>
          <cell r="D588">
            <v>0.4240215077906192</v>
          </cell>
        </row>
        <row r="589">
          <cell r="C589">
            <v>0.88200000000000001</v>
          </cell>
          <cell r="D589">
            <v>0.42268635489068457</v>
          </cell>
        </row>
        <row r="590">
          <cell r="C590">
            <v>0.88350000000000006</v>
          </cell>
          <cell r="D590">
            <v>0.42133585006968222</v>
          </cell>
        </row>
        <row r="591">
          <cell r="C591">
            <v>0.88500000000000001</v>
          </cell>
          <cell r="D591">
            <v>0.41997044266161188</v>
          </cell>
        </row>
        <row r="592">
          <cell r="C592">
            <v>0.88650000000000007</v>
          </cell>
          <cell r="D592">
            <v>0.41859058393888487</v>
          </cell>
        </row>
        <row r="593">
          <cell r="C593">
            <v>0.88800000000000001</v>
          </cell>
          <cell r="D593">
            <v>0.41719672692831977</v>
          </cell>
        </row>
        <row r="594">
          <cell r="C594">
            <v>0.88950000000000007</v>
          </cell>
          <cell r="D594">
            <v>0.41578932622668424</v>
          </cell>
        </row>
        <row r="595">
          <cell r="C595">
            <v>0.89100000000000001</v>
          </cell>
          <cell r="D595">
            <v>0.4143688378158864</v>
          </cell>
        </row>
        <row r="596">
          <cell r="C596">
            <v>0.89250000000000007</v>
          </cell>
          <cell r="D596">
            <v>0.41293571887790786</v>
          </cell>
        </row>
        <row r="597">
          <cell r="C597">
            <v>0.89400000000000002</v>
          </cell>
          <cell r="D597">
            <v>0.4114904276095796</v>
          </cell>
        </row>
        <row r="598">
          <cell r="C598">
            <v>0.89550000000000007</v>
          </cell>
          <cell r="D598">
            <v>0.41003342303729456</v>
          </cell>
        </row>
        <row r="599">
          <cell r="C599">
            <v>0.89700000000000002</v>
          </cell>
          <cell r="D599">
            <v>0.40856516483175981</v>
          </cell>
        </row>
        <row r="600">
          <cell r="C600">
            <v>0.89849999999999997</v>
          </cell>
          <cell r="D600">
            <v>0.40708611312288057</v>
          </cell>
        </row>
        <row r="601">
          <cell r="C601">
            <v>0.9</v>
          </cell>
          <cell r="D601">
            <v>0.4055967283148792</v>
          </cell>
        </row>
        <row r="602">
          <cell r="C602">
            <v>0.90149999999999997</v>
          </cell>
          <cell r="D602">
            <v>0.40409747090174486</v>
          </cell>
        </row>
        <row r="603">
          <cell r="C603">
            <v>0.90300000000000002</v>
          </cell>
          <cell r="D603">
            <v>0.40258880128311075</v>
          </cell>
        </row>
        <row r="604">
          <cell r="C604">
            <v>0.90449999999999997</v>
          </cell>
          <cell r="D604">
            <v>0.40107117958066002</v>
          </cell>
        </row>
        <row r="605">
          <cell r="C605">
            <v>0.90600000000000003</v>
          </cell>
          <cell r="D605">
            <v>0.39954506545515511</v>
          </cell>
        </row>
        <row r="606">
          <cell r="C606">
            <v>0.90749999999999997</v>
          </cell>
          <cell r="D606">
            <v>0.39801091792418952</v>
          </cell>
        </row>
        <row r="607">
          <cell r="C607">
            <v>0.90900000000000003</v>
          </cell>
          <cell r="D607">
            <v>0.39646919518075885</v>
          </cell>
        </row>
        <row r="608">
          <cell r="C608">
            <v>0.91049999999999998</v>
          </cell>
          <cell r="D608">
            <v>0.39492035441274764</v>
          </cell>
        </row>
        <row r="609">
          <cell r="C609">
            <v>0.91200000000000003</v>
          </cell>
          <cell r="D609">
            <v>0.39336485162342794</v>
          </cell>
        </row>
        <row r="610">
          <cell r="C610">
            <v>0.91349999999999998</v>
          </cell>
          <cell r="D610">
            <v>0.39180314145306799</v>
          </cell>
        </row>
        <row r="611">
          <cell r="C611">
            <v>0.91500000000000004</v>
          </cell>
          <cell r="D611">
            <v>0.39023567700174161</v>
          </cell>
        </row>
        <row r="612">
          <cell r="C612">
            <v>0.91649999999999998</v>
          </cell>
          <cell r="D612">
            <v>0.3886629096534388</v>
          </cell>
        </row>
        <row r="613">
          <cell r="C613">
            <v>0.91800000000000004</v>
          </cell>
          <cell r="D613">
            <v>0.38708528890156507</v>
          </cell>
        </row>
        <row r="614">
          <cell r="C614">
            <v>0.91949999999999998</v>
          </cell>
          <cell r="D614">
            <v>0.38550326217592978</v>
          </cell>
        </row>
        <row r="615">
          <cell r="C615">
            <v>0.92100000000000004</v>
          </cell>
          <cell r="D615">
            <v>0.38391727467130915</v>
          </cell>
        </row>
        <row r="616">
          <cell r="C616">
            <v>0.92249999999999999</v>
          </cell>
          <cell r="D616">
            <v>0.38232776917768069</v>
          </cell>
        </row>
        <row r="617">
          <cell r="C617">
            <v>0.92400000000000004</v>
          </cell>
          <cell r="D617">
            <v>0.38073518591221689</v>
          </cell>
        </row>
        <row r="618">
          <cell r="C618">
            <v>0.92549999999999999</v>
          </cell>
          <cell r="D618">
            <v>0.37913996235312891</v>
          </cell>
        </row>
        <row r="619">
          <cell r="C619">
            <v>0.92700000000000005</v>
          </cell>
          <cell r="D619">
            <v>0.37754253307544788</v>
          </cell>
        </row>
        <row r="620">
          <cell r="C620">
            <v>0.92849999999999999</v>
          </cell>
          <cell r="D620">
            <v>0.37594332958883336</v>
          </cell>
        </row>
        <row r="621">
          <cell r="C621">
            <v>0.93</v>
          </cell>
          <cell r="D621">
            <v>0.37434278017749184</v>
          </cell>
        </row>
        <row r="622">
          <cell r="C622">
            <v>0.93149999999999999</v>
          </cell>
          <cell r="D622">
            <v>0.37274130974229497</v>
          </cell>
        </row>
        <row r="623">
          <cell r="C623">
            <v>0.93300000000000005</v>
          </cell>
          <cell r="D623">
            <v>0.37113933964517587</v>
          </cell>
        </row>
        <row r="624">
          <cell r="C624">
            <v>0.9345</v>
          </cell>
          <cell r="D624">
            <v>0.36953728755589171</v>
          </cell>
        </row>
        <row r="625">
          <cell r="C625">
            <v>0.93600000000000005</v>
          </cell>
          <cell r="D625">
            <v>0.36793556730122806</v>
          </cell>
        </row>
        <row r="626">
          <cell r="C626">
            <v>0.9375</v>
          </cell>
          <cell r="D626">
            <v>0.36633458871672947</v>
          </cell>
        </row>
        <row r="627">
          <cell r="C627">
            <v>0.93900000000000006</v>
          </cell>
          <cell r="D627">
            <v>0.36473475750102968</v>
          </cell>
        </row>
        <row r="628">
          <cell r="C628">
            <v>0.9405</v>
          </cell>
          <cell r="D628">
            <v>0.36313647507286323</v>
          </cell>
        </row>
        <row r="629">
          <cell r="C629">
            <v>0.94200000000000006</v>
          </cell>
          <cell r="D629">
            <v>0.36154013843082689</v>
          </cell>
        </row>
        <row r="630">
          <cell r="C630">
            <v>0.94350000000000001</v>
          </cell>
          <cell r="D630">
            <v>0.35994614001597108</v>
          </cell>
        </row>
        <row r="631">
          <cell r="C631">
            <v>0.94500000000000006</v>
          </cell>
          <cell r="D631">
            <v>0.35835486757728535</v>
          </cell>
        </row>
        <row r="632">
          <cell r="C632">
            <v>0.94650000000000001</v>
          </cell>
          <cell r="D632">
            <v>0.35676670404015498</v>
          </cell>
        </row>
        <row r="633">
          <cell r="C633">
            <v>0.94800000000000006</v>
          </cell>
          <cell r="D633">
            <v>0.35518202737784937</v>
          </cell>
        </row>
        <row r="634">
          <cell r="C634">
            <v>0.94950000000000001</v>
          </cell>
          <cell r="D634">
            <v>0.35360121048611404</v>
          </cell>
        </row>
        <row r="635">
          <cell r="C635">
            <v>0.95100000000000007</v>
          </cell>
          <cell r="D635">
            <v>0.35202462106092552</v>
          </cell>
        </row>
        <row r="636">
          <cell r="C636">
            <v>0.95250000000000001</v>
          </cell>
          <cell r="D636">
            <v>0.35045262147947481</v>
          </cell>
        </row>
        <row r="637">
          <cell r="C637">
            <v>0.95400000000000007</v>
          </cell>
          <cell r="D637">
            <v>0.34888556868443571</v>
          </cell>
        </row>
        <row r="638">
          <cell r="C638">
            <v>0.95550000000000002</v>
          </cell>
          <cell r="D638">
            <v>0.34732381407157947</v>
          </cell>
        </row>
        <row r="639">
          <cell r="C639">
            <v>0.95700000000000007</v>
          </cell>
          <cell r="D639">
            <v>0.34576770338078788</v>
          </cell>
        </row>
        <row r="640">
          <cell r="C640">
            <v>0.95850000000000002</v>
          </cell>
          <cell r="D640">
            <v>0.34421757659052182</v>
          </cell>
        </row>
        <row r="641">
          <cell r="C641">
            <v>0.96</v>
          </cell>
          <cell r="D641">
            <v>0.34267376781579262</v>
          </cell>
        </row>
        <row r="642">
          <cell r="C642">
            <v>0.96150000000000002</v>
          </cell>
          <cell r="D642">
            <v>0.34113660520968886</v>
          </cell>
        </row>
        <row r="643">
          <cell r="C643">
            <v>0.96299999999999997</v>
          </cell>
          <cell r="D643">
            <v>0.33960641086850435</v>
          </cell>
        </row>
        <row r="644">
          <cell r="C644">
            <v>0.96450000000000002</v>
          </cell>
          <cell r="D644">
            <v>0.3380835007405083</v>
          </cell>
        </row>
        <row r="645">
          <cell r="C645">
            <v>0.96599999999999997</v>
          </cell>
          <cell r="D645">
            <v>0.33656818453840659</v>
          </cell>
        </row>
        <row r="646">
          <cell r="C646">
            <v>0.96750000000000003</v>
          </cell>
          <cell r="D646">
            <v>0.33506076565552628</v>
          </cell>
        </row>
        <row r="647">
          <cell r="C647">
            <v>0.96899999999999997</v>
          </cell>
          <cell r="D647">
            <v>0.3335615410857663</v>
          </cell>
        </row>
        <row r="648">
          <cell r="C648">
            <v>0.97050000000000003</v>
          </cell>
          <cell r="D648">
            <v>0.33207080134734529</v>
          </cell>
        </row>
        <row r="649">
          <cell r="C649">
            <v>0.97199999999999998</v>
          </cell>
          <cell r="D649">
            <v>0.33058883041038173</v>
          </cell>
        </row>
        <row r="650">
          <cell r="C650">
            <v>0.97350000000000003</v>
          </cell>
          <cell r="D650">
            <v>0.32911590562833359</v>
          </cell>
        </row>
        <row r="651">
          <cell r="C651">
            <v>0.97499999999999998</v>
          </cell>
          <cell r="D651">
            <v>0.32765229767332621</v>
          </cell>
        </row>
        <row r="652">
          <cell r="C652">
            <v>0.97650000000000003</v>
          </cell>
          <cell r="D652">
            <v>0.32619827047539257</v>
          </cell>
        </row>
        <row r="653">
          <cell r="C653">
            <v>0.97799999999999998</v>
          </cell>
          <cell r="D653">
            <v>0.32475408116564819</v>
          </cell>
        </row>
        <row r="654">
          <cell r="C654">
            <v>0.97950000000000004</v>
          </cell>
          <cell r="D654">
            <v>0.32331998002341911</v>
          </cell>
        </row>
        <row r="655">
          <cell r="C655">
            <v>0.98099999999999998</v>
          </cell>
          <cell r="D655">
            <v>0.32189621042734134</v>
          </cell>
        </row>
        <row r="656">
          <cell r="C656">
            <v>0.98250000000000004</v>
          </cell>
          <cell r="D656">
            <v>0.32048300881044461</v>
          </cell>
        </row>
        <row r="657">
          <cell r="C657">
            <v>0.98399999999999999</v>
          </cell>
          <cell r="D657">
            <v>0.31908060461923221</v>
          </cell>
        </row>
        <row r="658">
          <cell r="C658">
            <v>0.98550000000000004</v>
          </cell>
          <cell r="D658">
            <v>0.31768922027676516</v>
          </cell>
        </row>
        <row r="659">
          <cell r="C659">
            <v>0.98699999999999999</v>
          </cell>
          <cell r="D659">
            <v>0.31630907114975942</v>
          </cell>
        </row>
        <row r="660">
          <cell r="C660">
            <v>0.98850000000000005</v>
          </cell>
          <cell r="D660">
            <v>0.31494036551969473</v>
          </cell>
        </row>
        <row r="661">
          <cell r="C661">
            <v>0.99</v>
          </cell>
          <cell r="D661">
            <v>0.31358330455794131</v>
          </cell>
        </row>
        <row r="662">
          <cell r="C662">
            <v>0.99150000000000005</v>
          </cell>
          <cell r="D662">
            <v>0.31223808230489708</v>
          </cell>
        </row>
        <row r="663">
          <cell r="C663">
            <v>0.99299999999999999</v>
          </cell>
          <cell r="D663">
            <v>0.3109048856531359</v>
          </cell>
        </row>
        <row r="664">
          <cell r="C664">
            <v>0.99450000000000005</v>
          </cell>
          <cell r="D664">
            <v>0.30958389433455424</v>
          </cell>
        </row>
        <row r="665">
          <cell r="C665">
            <v>0.996</v>
          </cell>
          <cell r="D665">
            <v>0.30827528091151124</v>
          </cell>
        </row>
        <row r="666">
          <cell r="C666">
            <v>0.99750000000000005</v>
          </cell>
          <cell r="D666">
            <v>0.30697921077194429</v>
          </cell>
        </row>
        <row r="667">
          <cell r="C667">
            <v>0.999</v>
          </cell>
          <cell r="D667">
            <v>0.30569584212844908</v>
          </cell>
        </row>
        <row r="668">
          <cell r="C668">
            <v>1.0004999999999999</v>
          </cell>
          <cell r="D668">
            <v>0.30442532602130301</v>
          </cell>
        </row>
        <row r="669">
          <cell r="C669">
            <v>1.002</v>
          </cell>
          <cell r="D669">
            <v>0.30316780632541201</v>
          </cell>
        </row>
        <row r="670">
          <cell r="C670">
            <v>1.0035000000000001</v>
          </cell>
          <cell r="D670">
            <v>0.30192341976115733</v>
          </cell>
        </row>
        <row r="671">
          <cell r="C671">
            <v>1.0050000000000001</v>
          </cell>
          <cell r="D671">
            <v>0.300692295909116</v>
          </cell>
        </row>
        <row r="672">
          <cell r="C672">
            <v>1.0065</v>
          </cell>
          <cell r="D672">
            <v>0.29947455722862598</v>
          </cell>
        </row>
        <row r="673">
          <cell r="C673">
            <v>1.008</v>
          </cell>
          <cell r="D673">
            <v>0.2982703190801641</v>
          </cell>
        </row>
        <row r="674">
          <cell r="C674">
            <v>1.0095000000000001</v>
          </cell>
          <cell r="D674">
            <v>0.29707968975150434</v>
          </cell>
        </row>
        <row r="675">
          <cell r="C675">
            <v>1.0110000000000001</v>
          </cell>
          <cell r="D675">
            <v>0.29590277048761748</v>
          </cell>
        </row>
        <row r="676">
          <cell r="C676">
            <v>1.0125</v>
          </cell>
          <cell r="D676">
            <v>0.294739655524275</v>
          </cell>
        </row>
        <row r="677">
          <cell r="C677">
            <v>1.014</v>
          </cell>
          <cell r="D677">
            <v>0.29359049575734608</v>
          </cell>
        </row>
        <row r="678">
          <cell r="C678">
            <v>1.0155000000000001</v>
          </cell>
          <cell r="D678">
            <v>0.29245524780706461</v>
          </cell>
        </row>
        <row r="679">
          <cell r="C679">
            <v>1.0170000000000001</v>
          </cell>
          <cell r="D679">
            <v>0.29133404539126678</v>
          </cell>
        </row>
        <row r="680">
          <cell r="C680">
            <v>1.0185</v>
          </cell>
          <cell r="D680">
            <v>0.29022701947652002</v>
          </cell>
        </row>
        <row r="681">
          <cell r="C681">
            <v>1.02</v>
          </cell>
          <cell r="D681">
            <v>0.28913410478546525</v>
          </cell>
        </row>
        <row r="682">
          <cell r="C682">
            <v>1.0215000000000001</v>
          </cell>
          <cell r="D682">
            <v>0.2880554153691684</v>
          </cell>
        </row>
        <row r="683">
          <cell r="C683">
            <v>1.0230000000000001</v>
          </cell>
          <cell r="D683">
            <v>0.28699099766299824</v>
          </cell>
        </row>
        <row r="684">
          <cell r="C684">
            <v>1.0245</v>
          </cell>
          <cell r="D684">
            <v>0.28594089149080754</v>
          </cell>
        </row>
        <row r="685">
          <cell r="C685">
            <v>1.026</v>
          </cell>
          <cell r="D685">
            <v>0.28490519474560327</v>
          </cell>
        </row>
        <row r="686">
          <cell r="C686">
            <v>1.0275000000000001</v>
          </cell>
          <cell r="D686">
            <v>0.28388380859861512</v>
          </cell>
        </row>
        <row r="687">
          <cell r="C687">
            <v>1.0289999999999999</v>
          </cell>
          <cell r="D687">
            <v>0.28287681464592096</v>
          </cell>
        </row>
        <row r="688">
          <cell r="C688">
            <v>1.0305</v>
          </cell>
          <cell r="D688">
            <v>0.28188422695494819</v>
          </cell>
        </row>
        <row r="689">
          <cell r="C689">
            <v>1.032</v>
          </cell>
          <cell r="D689">
            <v>0.28090605333732233</v>
          </cell>
        </row>
        <row r="690">
          <cell r="C690">
            <v>1.0335000000000001</v>
          </cell>
          <cell r="D690">
            <v>0.27994229542893967</v>
          </cell>
        </row>
        <row r="691">
          <cell r="C691">
            <v>1.0349999999999999</v>
          </cell>
          <cell r="D691">
            <v>0.27899294877287445</v>
          </cell>
        </row>
        <row r="692">
          <cell r="C692">
            <v>1.0365</v>
          </cell>
          <cell r="D692">
            <v>0.27805800290505017</v>
          </cell>
        </row>
        <row r="693">
          <cell r="C693">
            <v>1.038</v>
          </cell>
          <cell r="D693">
            <v>0.27713744144259728</v>
          </cell>
        </row>
        <row r="694">
          <cell r="C694">
            <v>1.0395000000000001</v>
          </cell>
          <cell r="D694">
            <v>0.27623124217481687</v>
          </cell>
        </row>
        <row r="695">
          <cell r="C695">
            <v>1.0409999999999999</v>
          </cell>
          <cell r="D695">
            <v>0.27533937715667228</v>
          </cell>
        </row>
        <row r="696">
          <cell r="C696">
            <v>1.0425</v>
          </cell>
          <cell r="D696">
            <v>0.27446181280472759</v>
          </cell>
        </row>
        <row r="697">
          <cell r="C697">
            <v>1.044</v>
          </cell>
          <cell r="D697">
            <v>0.27359850999544855</v>
          </cell>
        </row>
        <row r="698">
          <cell r="C698">
            <v>1.0455000000000001</v>
          </cell>
          <cell r="D698">
            <v>0.27274942416578191</v>
          </cell>
        </row>
        <row r="699">
          <cell r="C699">
            <v>1.0469999999999999</v>
          </cell>
          <cell r="D699">
            <v>0.27191450541592699</v>
          </cell>
        </row>
        <row r="700">
          <cell r="C700">
            <v>1.0485</v>
          </cell>
          <cell r="D700">
            <v>0.27109369861421218</v>
          </cell>
        </row>
        <row r="701">
          <cell r="C701">
            <v>1.05</v>
          </cell>
          <cell r="D701">
            <v>0.27028694350398869</v>
          </cell>
        </row>
        <row r="702">
          <cell r="C702">
            <v>1.0515000000000001</v>
          </cell>
          <cell r="D702">
            <v>0.26949417481244953</v>
          </cell>
        </row>
        <row r="703">
          <cell r="C703">
            <v>1.0529999999999999</v>
          </cell>
          <cell r="D703">
            <v>0.26871532236128426</v>
          </cell>
        </row>
        <row r="704">
          <cell r="C704">
            <v>1.0545</v>
          </cell>
          <cell r="D704">
            <v>0.26795031117907803</v>
          </cell>
        </row>
        <row r="705">
          <cell r="C705">
            <v>1.056</v>
          </cell>
          <cell r="D705">
            <v>0.26719906161536</v>
          </cell>
        </row>
        <row r="706">
          <cell r="C706">
            <v>1.0575000000000001</v>
          </cell>
          <cell r="D706">
            <v>0.26646148945620912</v>
          </cell>
        </row>
        <row r="707">
          <cell r="C707">
            <v>1.0589999999999999</v>
          </cell>
          <cell r="D707">
            <v>0.26573750604132024</v>
          </cell>
        </row>
        <row r="708">
          <cell r="C708">
            <v>1.0605</v>
          </cell>
          <cell r="D708">
            <v>0.26502701838243803</v>
          </cell>
        </row>
        <row r="709">
          <cell r="C709">
            <v>1.0620000000000001</v>
          </cell>
          <cell r="D709">
            <v>0.26432992928305937</v>
          </cell>
        </row>
        <row r="710">
          <cell r="C710">
            <v>1.0635000000000001</v>
          </cell>
          <cell r="D710">
            <v>0.26364613745931004</v>
          </cell>
        </row>
        <row r="711">
          <cell r="C711">
            <v>1.0649999999999999</v>
          </cell>
          <cell r="D711">
            <v>0.26297553766189619</v>
          </cell>
        </row>
        <row r="712">
          <cell r="C712">
            <v>1.0665</v>
          </cell>
          <cell r="D712">
            <v>0.26231802079903416</v>
          </cell>
        </row>
        <row r="713">
          <cell r="C713">
            <v>1.0680000000000001</v>
          </cell>
          <cell r="D713">
            <v>0.26167347406026042</v>
          </cell>
        </row>
        <row r="714">
          <cell r="C714">
            <v>1.0695000000000001</v>
          </cell>
          <cell r="D714">
            <v>0.26104178104102332</v>
          </cell>
        </row>
        <row r="715">
          <cell r="C715">
            <v>1.071</v>
          </cell>
          <cell r="D715">
            <v>0.26042282186795668</v>
          </cell>
        </row>
        <row r="716">
          <cell r="C716">
            <v>1.0725</v>
          </cell>
          <cell r="D716">
            <v>0.25981647332473834</v>
          </cell>
        </row>
        <row r="717">
          <cell r="C717">
            <v>1.0740000000000001</v>
          </cell>
          <cell r="D717">
            <v>0.25922260897843524</v>
          </cell>
        </row>
        <row r="718">
          <cell r="C718">
            <v>1.0755000000000001</v>
          </cell>
          <cell r="D718">
            <v>0.25864109930623319</v>
          </cell>
        </row>
        <row r="719">
          <cell r="C719">
            <v>1.077</v>
          </cell>
          <cell r="D719">
            <v>0.2580718118224572</v>
          </cell>
        </row>
        <row r="720">
          <cell r="C720">
            <v>1.0785</v>
          </cell>
          <cell r="D720">
            <v>0.2575146112057804</v>
          </cell>
        </row>
        <row r="721">
          <cell r="C721">
            <v>1.08</v>
          </cell>
          <cell r="D721">
            <v>0.25696935942652643</v>
          </cell>
        </row>
        <row r="722">
          <cell r="C722">
            <v>1.0815000000000001</v>
          </cell>
          <cell r="D722">
            <v>0.25643591587396553</v>
          </cell>
        </row>
        <row r="723">
          <cell r="C723">
            <v>1.083</v>
          </cell>
          <cell r="D723">
            <v>0.25591413748350822</v>
          </cell>
        </row>
        <row r="724">
          <cell r="C724">
            <v>1.0845</v>
          </cell>
          <cell r="D724">
            <v>0.25540387886370042</v>
          </cell>
        </row>
        <row r="725">
          <cell r="C725">
            <v>1.0860000000000001</v>
          </cell>
          <cell r="D725">
            <v>0.25490505721702711</v>
          </cell>
        </row>
        <row r="726">
          <cell r="C726">
            <v>1.0875000000000001</v>
          </cell>
          <cell r="D726">
            <v>0.25441739690390019</v>
          </cell>
        </row>
        <row r="727">
          <cell r="C727">
            <v>1.089</v>
          </cell>
          <cell r="D727">
            <v>0.25394080768519228</v>
          </cell>
        </row>
        <row r="728">
          <cell r="C728">
            <v>1.0905</v>
          </cell>
          <cell r="D728">
            <v>0.25347513613465544</v>
          </cell>
        </row>
        <row r="729">
          <cell r="C729">
            <v>1.0920000000000001</v>
          </cell>
          <cell r="D729">
            <v>0.25302022712833216</v>
          </cell>
        </row>
        <row r="730">
          <cell r="C730">
            <v>1.0934999999999999</v>
          </cell>
          <cell r="D730">
            <v>0.25257592396839251</v>
          </cell>
        </row>
        <row r="731">
          <cell r="C731">
            <v>1.095</v>
          </cell>
          <cell r="D731">
            <v>0.25214206850612148</v>
          </cell>
        </row>
        <row r="732">
          <cell r="C732">
            <v>1.0965</v>
          </cell>
          <cell r="D732">
            <v>0.25171850126396483</v>
          </cell>
        </row>
        <row r="733">
          <cell r="C733">
            <v>1.0980000000000001</v>
          </cell>
          <cell r="D733">
            <v>0.25130506155654758</v>
          </cell>
        </row>
        <row r="734">
          <cell r="C734">
            <v>1.0994999999999999</v>
          </cell>
          <cell r="D734">
            <v>0.25090158761057696</v>
          </cell>
        </row>
        <row r="735">
          <cell r="C735">
            <v>1.101</v>
          </cell>
          <cell r="D735">
            <v>0.25050791668354522</v>
          </cell>
        </row>
        <row r="736">
          <cell r="C736">
            <v>1.1025</v>
          </cell>
          <cell r="D736">
            <v>0.25012388518115036</v>
          </cell>
        </row>
        <row r="737">
          <cell r="C737">
            <v>1.1040000000000001</v>
          </cell>
          <cell r="D737">
            <v>0.24974932877335013</v>
          </cell>
        </row>
        <row r="738">
          <cell r="C738">
            <v>1.1054999999999999</v>
          </cell>
          <cell r="D738">
            <v>0.24938408250897076</v>
          </cell>
        </row>
        <row r="739">
          <cell r="C739">
            <v>1.107</v>
          </cell>
          <cell r="D739">
            <v>0.24902798092879078</v>
          </cell>
        </row>
        <row r="740">
          <cell r="C740">
            <v>1.1085</v>
          </cell>
          <cell r="D740">
            <v>0.24868085817702468</v>
          </cell>
        </row>
        <row r="741">
          <cell r="C741">
            <v>1.1100000000000001</v>
          </cell>
          <cell r="D741">
            <v>0.24834254811112857</v>
          </cell>
        </row>
        <row r="742">
          <cell r="C742">
            <v>1.1114999999999999</v>
          </cell>
          <cell r="D742">
            <v>0.24801288440985794</v>
          </cell>
        </row>
        <row r="743">
          <cell r="C743">
            <v>1.113</v>
          </cell>
          <cell r="D743">
            <v>0.24769170067950338</v>
          </cell>
        </row>
        <row r="744">
          <cell r="C744">
            <v>1.1145</v>
          </cell>
          <cell r="D744">
            <v>0.24737883055823792</v>
          </cell>
        </row>
        <row r="745">
          <cell r="C745">
            <v>1.1160000000000001</v>
          </cell>
          <cell r="D745">
            <v>0.24707410781850644</v>
          </cell>
        </row>
        <row r="746">
          <cell r="C746">
            <v>1.1174999999999999</v>
          </cell>
          <cell r="D746">
            <v>0.24677736646739415</v>
          </cell>
        </row>
        <row r="747">
          <cell r="C747">
            <v>1.119</v>
          </cell>
          <cell r="D747">
            <v>0.24648844084491034</v>
          </cell>
        </row>
        <row r="748">
          <cell r="C748">
            <v>1.1205000000000001</v>
          </cell>
          <cell r="D748">
            <v>0.24620716572012763</v>
          </cell>
        </row>
        <row r="749">
          <cell r="C749">
            <v>1.1220000000000001</v>
          </cell>
          <cell r="D749">
            <v>0.24593337638511809</v>
          </cell>
        </row>
        <row r="750">
          <cell r="C750">
            <v>1.1234999999999999</v>
          </cell>
          <cell r="D750">
            <v>0.24566690874663125</v>
          </cell>
        </row>
        <row r="751">
          <cell r="C751">
            <v>1.125</v>
          </cell>
          <cell r="D751">
            <v>0.24540759941545892</v>
          </cell>
        </row>
        <row r="752">
          <cell r="C752">
            <v>1.1265000000000001</v>
          </cell>
          <cell r="D752">
            <v>0.24515528579343854</v>
          </cell>
        </row>
        <row r="753">
          <cell r="C753">
            <v>1.1280000000000001</v>
          </cell>
          <cell r="D753">
            <v>0.24490980615804425</v>
          </cell>
        </row>
        <row r="754">
          <cell r="C754">
            <v>1.1294999999999999</v>
          </cell>
          <cell r="D754">
            <v>0.24467099974452106</v>
          </cell>
        </row>
        <row r="755">
          <cell r="C755">
            <v>1.131</v>
          </cell>
          <cell r="D755">
            <v>0.2444387068255178</v>
          </cell>
        </row>
        <row r="756">
          <cell r="C756">
            <v>1.1325000000000001</v>
          </cell>
          <cell r="D756">
            <v>0.24421276878818007</v>
          </cell>
        </row>
        <row r="757">
          <cell r="C757">
            <v>1.1340000000000001</v>
          </cell>
          <cell r="D757">
            <v>0.24399302820866259</v>
          </cell>
        </row>
        <row r="758">
          <cell r="C758">
            <v>1.1355</v>
          </cell>
          <cell r="D758">
            <v>0.24377932892402709</v>
          </cell>
        </row>
        <row r="759">
          <cell r="C759">
            <v>1.137</v>
          </cell>
          <cell r="D759">
            <v>0.24357151610149269</v>
          </cell>
        </row>
        <row r="760">
          <cell r="C760">
            <v>1.1385000000000001</v>
          </cell>
          <cell r="D760">
            <v>0.24336943630500868</v>
          </cell>
        </row>
        <row r="761">
          <cell r="C761">
            <v>1.1400000000000001</v>
          </cell>
          <cell r="D761">
            <v>0.24317300311845996</v>
          </cell>
        </row>
        <row r="762">
          <cell r="C762">
            <v>1.1415</v>
          </cell>
          <cell r="D762">
            <v>0.24298193862473558</v>
          </cell>
        </row>
        <row r="763">
          <cell r="C763">
            <v>1.143</v>
          </cell>
          <cell r="D763">
            <v>0.2427961560507943</v>
          </cell>
        </row>
        <row r="764">
          <cell r="C764">
            <v>1.1445000000000001</v>
          </cell>
          <cell r="D764">
            <v>0.24261550816892763</v>
          </cell>
        </row>
        <row r="765">
          <cell r="C765">
            <v>1.1460000000000001</v>
          </cell>
          <cell r="D765">
            <v>0.24243984944049909</v>
          </cell>
        </row>
        <row r="766">
          <cell r="C766">
            <v>1.1475</v>
          </cell>
          <cell r="D766">
            <v>0.24226903606599931</v>
          </cell>
        </row>
        <row r="767">
          <cell r="C767">
            <v>1.149</v>
          </cell>
          <cell r="D767">
            <v>0.24210292603229108</v>
          </cell>
        </row>
        <row r="768">
          <cell r="C768">
            <v>1.1505000000000001</v>
          </cell>
          <cell r="D768">
            <v>0.24194137915703912</v>
          </cell>
        </row>
        <row r="769">
          <cell r="C769">
            <v>1.1520000000000001</v>
          </cell>
          <cell r="D769">
            <v>0.24178425713031684</v>
          </cell>
        </row>
        <row r="770">
          <cell r="C770">
            <v>1.1535</v>
          </cell>
          <cell r="D770">
            <v>0.24163142355339073</v>
          </cell>
        </row>
        <row r="771">
          <cell r="C771">
            <v>1.155</v>
          </cell>
          <cell r="D771">
            <v>0.24148274397468122</v>
          </cell>
        </row>
        <row r="772">
          <cell r="C772">
            <v>1.1565000000000001</v>
          </cell>
          <cell r="D772">
            <v>0.24133808592290509</v>
          </cell>
        </row>
        <row r="773">
          <cell r="C773">
            <v>1.1579999999999999</v>
          </cell>
          <cell r="D773">
            <v>0.24119731893740487</v>
          </cell>
        </row>
        <row r="774">
          <cell r="C774">
            <v>1.1595</v>
          </cell>
          <cell r="D774">
            <v>0.24106031459567473</v>
          </cell>
        </row>
        <row r="775">
          <cell r="C775">
            <v>1.161</v>
          </cell>
          <cell r="D775">
            <v>0.24092694653809577</v>
          </cell>
        </row>
        <row r="776">
          <cell r="C776">
            <v>1.1625000000000001</v>
          </cell>
          <cell r="D776">
            <v>0.24079709048989364</v>
          </cell>
        </row>
        <row r="777">
          <cell r="C777">
            <v>1.1639999999999999</v>
          </cell>
          <cell r="D777">
            <v>0.24067062428033795</v>
          </cell>
        </row>
        <row r="778">
          <cell r="C778">
            <v>1.1655</v>
          </cell>
          <cell r="D778">
            <v>0.24054742785920236</v>
          </cell>
        </row>
        <row r="779">
          <cell r="C779">
            <v>1.167</v>
          </cell>
          <cell r="D779">
            <v>0.24042738331050903</v>
          </cell>
        </row>
        <row r="780">
          <cell r="C780">
            <v>1.1685000000000001</v>
          </cell>
          <cell r="D780">
            <v>0.24031037486358237</v>
          </cell>
        </row>
        <row r="781">
          <cell r="C781">
            <v>1.17</v>
          </cell>
          <cell r="D781">
            <v>0.24019628890144112</v>
          </cell>
        </row>
        <row r="782">
          <cell r="C782">
            <v>1.1715</v>
          </cell>
          <cell r="D782">
            <v>0.24008501396655874</v>
          </cell>
        </row>
        <row r="783">
          <cell r="C783">
            <v>1.173</v>
          </cell>
          <cell r="D783">
            <v>0.23997644076402597</v>
          </cell>
        </row>
        <row r="784">
          <cell r="C784">
            <v>1.1745000000000001</v>
          </cell>
          <cell r="D784">
            <v>0.23987046216215141</v>
          </cell>
        </row>
        <row r="785">
          <cell r="C785">
            <v>1.1759999999999999</v>
          </cell>
          <cell r="D785">
            <v>0.23976697319053869</v>
          </cell>
        </row>
        <row r="786">
          <cell r="C786">
            <v>1.1775</v>
          </cell>
          <cell r="D786">
            <v>0.23966587103567991</v>
          </cell>
        </row>
        <row r="787">
          <cell r="C787">
            <v>1.179</v>
          </cell>
          <cell r="D787">
            <v>0.23956705503411063</v>
          </cell>
        </row>
        <row r="788">
          <cell r="C788">
            <v>1.1805000000000001</v>
          </cell>
          <cell r="D788">
            <v>0.23947049265127471</v>
          </cell>
        </row>
        <row r="789">
          <cell r="C789">
            <v>1.1819999999999999</v>
          </cell>
          <cell r="D789">
            <v>0.23937595919586979</v>
          </cell>
        </row>
        <row r="790">
          <cell r="C790">
            <v>1.1835</v>
          </cell>
          <cell r="D790">
            <v>0.23928342289722923</v>
          </cell>
        </row>
        <row r="791">
          <cell r="C791">
            <v>1.1850000000000001</v>
          </cell>
          <cell r="D791">
            <v>0.23919279158665749</v>
          </cell>
        </row>
        <row r="792">
          <cell r="C792">
            <v>1.1865000000000001</v>
          </cell>
          <cell r="D792">
            <v>0.23910397517685658</v>
          </cell>
        </row>
        <row r="793">
          <cell r="C793">
            <v>1.1879999999999999</v>
          </cell>
          <cell r="D793">
            <v>0.2390168856415017</v>
          </cell>
        </row>
        <row r="794">
          <cell r="C794">
            <v>1.1895</v>
          </cell>
          <cell r="D794">
            <v>0.23893143699274239</v>
          </cell>
        </row>
        <row r="795">
          <cell r="C795">
            <v>1.1910000000000001</v>
          </cell>
          <cell r="D795">
            <v>0.23884754525669233</v>
          </cell>
        </row>
        <row r="796">
          <cell r="C796">
            <v>1.1925000000000001</v>
          </cell>
          <cell r="D796">
            <v>0.2387651284469669</v>
          </cell>
        </row>
        <row r="797">
          <cell r="C797">
            <v>1.194</v>
          </cell>
          <cell r="D797">
            <v>0.23868410653633565</v>
          </cell>
        </row>
        <row r="798">
          <cell r="C798">
            <v>1.1955</v>
          </cell>
          <cell r="D798">
            <v>0.23860440142655359</v>
          </cell>
        </row>
        <row r="799">
          <cell r="C799">
            <v>1.1970000000000001</v>
          </cell>
          <cell r="D799">
            <v>0.23852593691643936</v>
          </cell>
        </row>
        <row r="800">
          <cell r="C800">
            <v>1.1985000000000001</v>
          </cell>
          <cell r="D800">
            <v>0.23844863866827071</v>
          </cell>
        </row>
        <row r="801">
          <cell r="C801">
            <v>1.2</v>
          </cell>
          <cell r="D801">
            <v>0.23837243417256598</v>
          </cell>
        </row>
        <row r="802">
          <cell r="C802">
            <v>1.2015</v>
          </cell>
          <cell r="D802">
            <v>0.23829725271132549</v>
          </cell>
        </row>
        <row r="803">
          <cell r="C803">
            <v>1.2030000000000001</v>
          </cell>
          <cell r="D803">
            <v>0.23822302531980552</v>
          </cell>
        </row>
        <row r="804">
          <cell r="C804">
            <v>1.2045000000000001</v>
          </cell>
          <cell r="D804">
            <v>0.2381496847469001</v>
          </cell>
        </row>
        <row r="805">
          <cell r="C805">
            <v>1.206</v>
          </cell>
          <cell r="D805">
            <v>0.23807716541420637</v>
          </cell>
        </row>
        <row r="806">
          <cell r="C806">
            <v>1.2075</v>
          </cell>
          <cell r="D806">
            <v>0.23800540337385154</v>
          </cell>
        </row>
        <row r="807">
          <cell r="C807">
            <v>1.2090000000000001</v>
          </cell>
          <cell r="D807">
            <v>0.23793433626515889</v>
          </cell>
        </row>
        <row r="808">
          <cell r="C808">
            <v>1.2105000000000001</v>
          </cell>
          <cell r="D808">
            <v>0.23786390327023196</v>
          </cell>
        </row>
        <row r="809">
          <cell r="C809">
            <v>1.212</v>
          </cell>
          <cell r="D809">
            <v>0.23779404506853907</v>
          </cell>
        </row>
        <row r="810">
          <cell r="C810">
            <v>1.2135</v>
          </cell>
          <cell r="D810">
            <v>0.2377247037905757</v>
          </cell>
        </row>
        <row r="811">
          <cell r="C811">
            <v>1.2150000000000001</v>
          </cell>
          <cell r="D811">
            <v>0.2376558229706906</v>
          </cell>
        </row>
        <row r="812">
          <cell r="C812">
            <v>1.2164999999999999</v>
          </cell>
          <cell r="D812">
            <v>0.23758734749915406</v>
          </cell>
        </row>
        <row r="813">
          <cell r="C813">
            <v>1.218</v>
          </cell>
          <cell r="D813">
            <v>0.23751922357355426</v>
          </cell>
        </row>
        <row r="814">
          <cell r="C814">
            <v>1.2195</v>
          </cell>
          <cell r="D814">
            <v>0.23745139864960368</v>
          </cell>
        </row>
        <row r="815">
          <cell r="C815">
            <v>1.2210000000000001</v>
          </cell>
          <cell r="D815">
            <v>0.23738382139143932</v>
          </cell>
        </row>
        <row r="816">
          <cell r="C816">
            <v>1.2224999999999999</v>
          </cell>
          <cell r="D816">
            <v>0.23731644162150151</v>
          </cell>
        </row>
        <row r="817">
          <cell r="C817">
            <v>1.224</v>
          </cell>
          <cell r="D817">
            <v>0.23724921027007517</v>
          </cell>
        </row>
        <row r="818">
          <cell r="C818">
            <v>1.2255</v>
          </cell>
          <cell r="D818">
            <v>0.23718207932457816</v>
          </cell>
        </row>
        <row r="819">
          <cell r="C819">
            <v>1.2270000000000001</v>
          </cell>
          <cell r="D819">
            <v>0.23711500177868039</v>
          </cell>
        </row>
        <row r="820">
          <cell r="C820">
            <v>1.2284999999999999</v>
          </cell>
          <cell r="D820">
            <v>0.23704793158133972</v>
          </cell>
        </row>
        <row r="821">
          <cell r="C821">
            <v>1.23</v>
          </cell>
          <cell r="D821">
            <v>0.23698082358583733</v>
          </cell>
        </row>
        <row r="822">
          <cell r="C822">
            <v>1.2315</v>
          </cell>
          <cell r="D822">
            <v>0.23691363349889763</v>
          </cell>
        </row>
        <row r="823">
          <cell r="C823">
            <v>1.2330000000000001</v>
          </cell>
          <cell r="D823">
            <v>0.23684631782997553</v>
          </cell>
        </row>
        <row r="824">
          <cell r="C824">
            <v>1.2344999999999999</v>
          </cell>
          <cell r="D824">
            <v>0.23677883384079543</v>
          </cell>
        </row>
        <row r="825">
          <cell r="C825">
            <v>1.236</v>
          </cell>
          <cell r="D825">
            <v>0.23671113949522418</v>
          </cell>
        </row>
        <row r="826">
          <cell r="C826">
            <v>1.2375</v>
          </cell>
          <cell r="D826">
            <v>0.23664319340956044</v>
          </cell>
        </row>
        <row r="827">
          <cell r="C827">
            <v>1.2390000000000001</v>
          </cell>
          <cell r="D827">
            <v>0.23657495480332169</v>
          </cell>
        </row>
        <row r="828">
          <cell r="C828">
            <v>1.2404999999999999</v>
          </cell>
          <cell r="D828">
            <v>0.2365063834506107</v>
          </cell>
        </row>
        <row r="829">
          <cell r="C829">
            <v>1.242</v>
          </cell>
          <cell r="D829">
            <v>0.23643743963214031</v>
          </cell>
        </row>
        <row r="830">
          <cell r="C830">
            <v>1.2435</v>
          </cell>
          <cell r="D830">
            <v>0.23636808408799714</v>
          </cell>
        </row>
        <row r="831">
          <cell r="C831">
            <v>1.2450000000000001</v>
          </cell>
          <cell r="D831">
            <v>0.2362982779712208</v>
          </cell>
        </row>
        <row r="832">
          <cell r="C832">
            <v>1.2464999999999999</v>
          </cell>
          <cell r="D832">
            <v>0.23622798280227703</v>
          </cell>
        </row>
        <row r="833">
          <cell r="C833">
            <v>1.248</v>
          </cell>
          <cell r="D833">
            <v>0.23615716042449983</v>
          </cell>
        </row>
        <row r="834">
          <cell r="C834">
            <v>1.2495000000000001</v>
          </cell>
          <cell r="D834">
            <v>0.23608577296057864</v>
          </cell>
        </row>
        <row r="835">
          <cell r="C835">
            <v>1.2510000000000001</v>
          </cell>
          <cell r="D835">
            <v>0.23601378277016197</v>
          </cell>
        </row>
        <row r="836">
          <cell r="C836">
            <v>1.2524999999999999</v>
          </cell>
          <cell r="D836">
            <v>0.23594115240865146</v>
          </cell>
        </row>
        <row r="837">
          <cell r="C837">
            <v>1.254</v>
          </cell>
          <cell r="D837">
            <v>0.23586790759229387</v>
          </cell>
        </row>
        <row r="838">
          <cell r="C838">
            <v>1.2555000000000001</v>
          </cell>
          <cell r="D838">
            <v>0.23579388865714393</v>
          </cell>
        </row>
        <row r="839">
          <cell r="C839">
            <v>1.2570000000000001</v>
          </cell>
          <cell r="D839">
            <v>0.23571911818826238</v>
          </cell>
        </row>
        <row r="840">
          <cell r="C840">
            <v>1.2585</v>
          </cell>
          <cell r="D840">
            <v>0.23564355914802884</v>
          </cell>
        </row>
        <row r="841">
          <cell r="C841">
            <v>1.26</v>
          </cell>
          <cell r="D841">
            <v>0.23556717450929313</v>
          </cell>
        </row>
        <row r="842">
          <cell r="C842">
            <v>1.2615000000000001</v>
          </cell>
          <cell r="D842">
            <v>0.23548992722275827</v>
          </cell>
        </row>
        <row r="843">
          <cell r="C843">
            <v>1.2630000000000001</v>
          </cell>
          <cell r="D843">
            <v>0.23541178018601433</v>
          </cell>
        </row>
        <row r="844">
          <cell r="C844">
            <v>1.2645</v>
          </cell>
          <cell r="D844">
            <v>0.23533269621428188</v>
          </cell>
        </row>
        <row r="845">
          <cell r="C845">
            <v>1.266</v>
          </cell>
          <cell r="D845">
            <v>0.23525263801292215</v>
          </cell>
        </row>
        <row r="846">
          <cell r="C846">
            <v>1.2675000000000001</v>
          </cell>
          <cell r="D846">
            <v>0.2351715681517679</v>
          </cell>
        </row>
        <row r="847">
          <cell r="C847">
            <v>1.2690000000000001</v>
          </cell>
          <cell r="D847">
            <v>0.23508944904132742</v>
          </cell>
        </row>
        <row r="848">
          <cell r="C848">
            <v>1.2705</v>
          </cell>
          <cell r="D848">
            <v>0.23500624291091379</v>
          </cell>
        </row>
        <row r="849">
          <cell r="C849">
            <v>1.272</v>
          </cell>
          <cell r="D849">
            <v>0.23492191178874502</v>
          </cell>
        </row>
        <row r="850">
          <cell r="C850">
            <v>1.2735000000000001</v>
          </cell>
          <cell r="D850">
            <v>0.23483641748406359</v>
          </cell>
        </row>
        <row r="851">
          <cell r="C851">
            <v>1.2750000000000001</v>
          </cell>
          <cell r="D851">
            <v>0.23474972157131754</v>
          </cell>
        </row>
        <row r="852">
          <cell r="C852">
            <v>1.2765</v>
          </cell>
          <cell r="D852">
            <v>0.23466178537644519</v>
          </cell>
        </row>
        <row r="853">
          <cell r="C853">
            <v>1.278</v>
          </cell>
          <cell r="D853">
            <v>0.23457256996530226</v>
          </cell>
        </row>
        <row r="854">
          <cell r="C854">
            <v>1.2795000000000001</v>
          </cell>
          <cell r="D854">
            <v>0.23448203613426896</v>
          </cell>
        </row>
        <row r="855">
          <cell r="C855">
            <v>1.2809999999999999</v>
          </cell>
          <cell r="D855">
            <v>0.23439014440306963</v>
          </cell>
        </row>
        <row r="856">
          <cell r="C856">
            <v>1.2825</v>
          </cell>
          <cell r="D856">
            <v>0.23429685500983807</v>
          </cell>
        </row>
        <row r="857">
          <cell r="C857">
            <v>1.284</v>
          </cell>
          <cell r="D857">
            <v>0.23420212790845754</v>
          </cell>
        </row>
        <row r="858">
          <cell r="C858">
            <v>1.2855000000000001</v>
          </cell>
          <cell r="D858">
            <v>0.23410592276820158</v>
          </cell>
        </row>
        <row r="859">
          <cell r="C859">
            <v>1.2869999999999999</v>
          </cell>
          <cell r="D859">
            <v>0.23400826312084266</v>
          </cell>
        </row>
        <row r="860">
          <cell r="C860">
            <v>1.2885</v>
          </cell>
          <cell r="D860">
            <v>0.23390898336354715</v>
          </cell>
        </row>
        <row r="861">
          <cell r="C861">
            <v>1.29</v>
          </cell>
          <cell r="D861">
            <v>0.23380810309151517</v>
          </cell>
        </row>
        <row r="862">
          <cell r="C862">
            <v>1.2915000000000001</v>
          </cell>
          <cell r="D862">
            <v>0.23370558088875609</v>
          </cell>
        </row>
        <row r="863">
          <cell r="C863">
            <v>1.2929999999999999</v>
          </cell>
          <cell r="D863">
            <v>0.23360137508863893</v>
          </cell>
        </row>
        <row r="864">
          <cell r="C864">
            <v>1.2945</v>
          </cell>
          <cell r="D864">
            <v>0.23349544378777987</v>
          </cell>
        </row>
        <row r="865">
          <cell r="C865">
            <v>1.296</v>
          </cell>
          <cell r="D865">
            <v>0.23338774486234612</v>
          </cell>
        </row>
        <row r="866">
          <cell r="C866">
            <v>1.2975000000000001</v>
          </cell>
          <cell r="D866">
            <v>0.2332782359867826</v>
          </cell>
        </row>
        <row r="867">
          <cell r="C867">
            <v>1.2989999999999999</v>
          </cell>
          <cell r="D867">
            <v>0.23316687465496325</v>
          </cell>
        </row>
        <row r="868">
          <cell r="C868">
            <v>1.3005</v>
          </cell>
          <cell r="D868">
            <v>0.23305361820376846</v>
          </cell>
        </row>
        <row r="869">
          <cell r="C869">
            <v>1.302</v>
          </cell>
          <cell r="D869">
            <v>0.23293842383908567</v>
          </cell>
        </row>
        <row r="870">
          <cell r="C870">
            <v>1.3035000000000001</v>
          </cell>
          <cell r="D870">
            <v>0.23282124866422912</v>
          </cell>
        </row>
        <row r="871">
          <cell r="C871">
            <v>1.3049999999999999</v>
          </cell>
          <cell r="D871">
            <v>0.23270204971076944</v>
          </cell>
        </row>
        <row r="872">
          <cell r="C872">
            <v>1.3065</v>
          </cell>
          <cell r="D872">
            <v>0.23258078397176513</v>
          </cell>
        </row>
        <row r="873">
          <cell r="C873">
            <v>1.3080000000000001</v>
          </cell>
          <cell r="D873">
            <v>0.23245740843738061</v>
          </cell>
        </row>
        <row r="874">
          <cell r="C874">
            <v>1.3095000000000001</v>
          </cell>
          <cell r="D874">
            <v>0.23233188013287734</v>
          </cell>
        </row>
        <row r="875">
          <cell r="C875">
            <v>1.3109999999999999</v>
          </cell>
          <cell r="D875">
            <v>0.23220415615895798</v>
          </cell>
        </row>
        <row r="876">
          <cell r="C876">
            <v>1.3125</v>
          </cell>
          <cell r="D876">
            <v>0.23207419373444449</v>
          </cell>
        </row>
        <row r="877">
          <cell r="C877">
            <v>1.3140000000000001</v>
          </cell>
          <cell r="D877">
            <v>0.23194195024126535</v>
          </cell>
        </row>
        <row r="878">
          <cell r="C878">
            <v>1.3155000000000001</v>
          </cell>
          <cell r="D878">
            <v>0.2318074488196577</v>
          </cell>
        </row>
        <row r="879">
          <cell r="C879">
            <v>1.3169999999999999</v>
          </cell>
          <cell r="D879">
            <v>0.231670519880638</v>
          </cell>
        </row>
        <row r="880">
          <cell r="C880">
            <v>1.3185</v>
          </cell>
          <cell r="D880">
            <v>0.2315312486063475</v>
          </cell>
        </row>
        <row r="881">
          <cell r="C881">
            <v>1.32</v>
          </cell>
          <cell r="D881">
            <v>0.23138946730062365</v>
          </cell>
        </row>
        <row r="882">
          <cell r="C882">
            <v>1.3215000000000001</v>
          </cell>
          <cell r="D882">
            <v>0.23124519642722152</v>
          </cell>
        </row>
        <row r="883">
          <cell r="C883">
            <v>1.323</v>
          </cell>
          <cell r="D883">
            <v>0.23109839543842461</v>
          </cell>
        </row>
        <row r="884">
          <cell r="C884">
            <v>1.3245</v>
          </cell>
          <cell r="D884">
            <v>0.23094902432775477</v>
          </cell>
        </row>
        <row r="885">
          <cell r="C885">
            <v>1.3260000000000001</v>
          </cell>
          <cell r="D885">
            <v>0.23079704369234219</v>
          </cell>
        </row>
        <row r="886">
          <cell r="C886">
            <v>1.3275000000000001</v>
          </cell>
          <cell r="D886">
            <v>0.23064241479728453</v>
          </cell>
        </row>
        <row r="887">
          <cell r="C887">
            <v>1.329</v>
          </cell>
          <cell r="D887">
            <v>0.23048509964194808</v>
          </cell>
        </row>
        <row r="888">
          <cell r="C888">
            <v>1.3305</v>
          </cell>
          <cell r="D888">
            <v>0.23032506102815997</v>
          </cell>
        </row>
        <row r="889">
          <cell r="C889">
            <v>1.3320000000000001</v>
          </cell>
          <cell r="D889">
            <v>0.23016226263024206</v>
          </cell>
        </row>
        <row r="890">
          <cell r="C890">
            <v>1.3335000000000001</v>
          </cell>
          <cell r="D890">
            <v>0.22999666906682878</v>
          </cell>
        </row>
        <row r="891">
          <cell r="C891">
            <v>1.335</v>
          </cell>
          <cell r="D891">
            <v>0.22982824597441695</v>
          </cell>
        </row>
        <row r="892">
          <cell r="C892">
            <v>1.3365</v>
          </cell>
          <cell r="D892">
            <v>0.22965696008258552</v>
          </cell>
        </row>
        <row r="893">
          <cell r="C893">
            <v>1.3380000000000001</v>
          </cell>
          <cell r="D893">
            <v>0.22948277929082758</v>
          </cell>
        </row>
        <row r="894">
          <cell r="C894">
            <v>1.3395000000000001</v>
          </cell>
          <cell r="D894">
            <v>0.22930567274693225</v>
          </cell>
        </row>
        <row r="895">
          <cell r="C895">
            <v>1.341</v>
          </cell>
          <cell r="D895">
            <v>0.22912561092685185</v>
          </cell>
        </row>
        <row r="896">
          <cell r="C896">
            <v>1.3425</v>
          </cell>
          <cell r="D896">
            <v>0.22894256571598881</v>
          </cell>
        </row>
        <row r="897">
          <cell r="C897">
            <v>1.3440000000000001</v>
          </cell>
          <cell r="D897">
            <v>0.22875651049183637</v>
          </cell>
        </row>
        <row r="898">
          <cell r="C898">
            <v>1.3454999999999999</v>
          </cell>
          <cell r="D898">
            <v>0.22856742020790122</v>
          </cell>
        </row>
        <row r="899">
          <cell r="C899">
            <v>1.347</v>
          </cell>
          <cell r="D899">
            <v>0.2283752714788409</v>
          </cell>
        </row>
        <row r="900">
          <cell r="C900">
            <v>1.3485</v>
          </cell>
          <cell r="D900">
            <v>0.22818004266674036</v>
          </cell>
        </row>
        <row r="901">
          <cell r="C901">
            <v>1.35</v>
          </cell>
          <cell r="D901">
            <v>0.22798171396845646</v>
          </cell>
        </row>
        <row r="902">
          <cell r="C902">
            <v>1.3514999999999999</v>
          </cell>
          <cell r="D902">
            <v>0.22778026750395458</v>
          </cell>
        </row>
        <row r="903">
          <cell r="C903">
            <v>1.353</v>
          </cell>
          <cell r="D903">
            <v>0.22757568740555983</v>
          </cell>
        </row>
        <row r="904">
          <cell r="C904">
            <v>1.3545</v>
          </cell>
          <cell r="D904">
            <v>0.22736795990804706</v>
          </cell>
        </row>
        <row r="905">
          <cell r="C905">
            <v>1.3560000000000001</v>
          </cell>
          <cell r="D905">
            <v>0.22715707343948929</v>
          </cell>
        </row>
        <row r="906">
          <cell r="C906">
            <v>1.3574999999999999</v>
          </cell>
          <cell r="D906">
            <v>0.22694301871278541</v>
          </cell>
        </row>
        <row r="907">
          <cell r="C907">
            <v>1.359</v>
          </cell>
          <cell r="D907">
            <v>0.2267257888177846</v>
          </cell>
        </row>
        <row r="908">
          <cell r="C908">
            <v>1.3605</v>
          </cell>
          <cell r="D908">
            <v>0.226505379313928</v>
          </cell>
        </row>
        <row r="909">
          <cell r="C909">
            <v>1.3620000000000001</v>
          </cell>
          <cell r="D909">
            <v>0.2262817883233216</v>
          </cell>
        </row>
        <row r="910">
          <cell r="C910">
            <v>1.3634999999999999</v>
          </cell>
          <cell r="D910">
            <v>0.22605501662415842</v>
          </cell>
        </row>
        <row r="911">
          <cell r="C911">
            <v>1.365</v>
          </cell>
          <cell r="D911">
            <v>0.22582506774440478</v>
          </cell>
        </row>
        <row r="912">
          <cell r="C912">
            <v>1.3665</v>
          </cell>
          <cell r="D912">
            <v>0.22559194805566518</v>
          </cell>
        </row>
        <row r="913">
          <cell r="C913">
            <v>1.3680000000000001</v>
          </cell>
          <cell r="D913">
            <v>0.22535566686713962</v>
          </cell>
        </row>
        <row r="914">
          <cell r="C914">
            <v>1.3694999999999999</v>
          </cell>
          <cell r="D914">
            <v>0.22511623651958793</v>
          </cell>
        </row>
        <row r="915">
          <cell r="C915">
            <v>1.371</v>
          </cell>
          <cell r="D915">
            <v>0.22487367247921183</v>
          </cell>
        </row>
        <row r="916">
          <cell r="C916">
            <v>1.3725000000000001</v>
          </cell>
          <cell r="D916">
            <v>0.22462799343137038</v>
          </cell>
        </row>
        <row r="917">
          <cell r="C917">
            <v>1.3740000000000001</v>
          </cell>
          <cell r="D917">
            <v>0.22437922137403776</v>
          </cell>
        </row>
        <row r="918">
          <cell r="C918">
            <v>1.3754999999999999</v>
          </cell>
          <cell r="D918">
            <v>0.22412738171091803</v>
          </cell>
        </row>
        <row r="919">
          <cell r="C919">
            <v>1.377</v>
          </cell>
          <cell r="D919">
            <v>0.22387250334412695</v>
          </cell>
        </row>
        <row r="920">
          <cell r="C920">
            <v>1.3785000000000001</v>
          </cell>
          <cell r="D920">
            <v>0.22361461876635358</v>
          </cell>
        </row>
        <row r="921">
          <cell r="C921">
            <v>1.3800000000000001</v>
          </cell>
          <cell r="D921">
            <v>0.22335376415241251</v>
          </cell>
        </row>
        <row r="922">
          <cell r="C922">
            <v>1.3815</v>
          </cell>
          <cell r="D922">
            <v>0.22308997945009912</v>
          </cell>
        </row>
        <row r="923">
          <cell r="C923">
            <v>1.383</v>
          </cell>
          <cell r="D923">
            <v>0.22282330847025864</v>
          </cell>
        </row>
        <row r="924">
          <cell r="C924">
            <v>1.3845000000000001</v>
          </cell>
          <cell r="D924">
            <v>0.22255379897598229</v>
          </cell>
        </row>
        <row r="925">
          <cell r="C925">
            <v>1.3860000000000001</v>
          </cell>
          <cell r="D925">
            <v>0.22228150277084177</v>
          </cell>
        </row>
        <row r="926">
          <cell r="C926">
            <v>1.3875</v>
          </cell>
          <cell r="D926">
            <v>0.22200647578607463</v>
          </cell>
        </row>
        <row r="927">
          <cell r="C927">
            <v>1.389</v>
          </cell>
          <cell r="D927">
            <v>0.22172877816663403</v>
          </cell>
        </row>
        <row r="928">
          <cell r="C928">
            <v>1.3905000000000001</v>
          </cell>
          <cell r="D928">
            <v>0.22144847435601589</v>
          </cell>
        </row>
        <row r="929">
          <cell r="C929">
            <v>1.3920000000000001</v>
          </cell>
          <cell r="D929">
            <v>0.22116563317977742</v>
          </cell>
        </row>
        <row r="930">
          <cell r="C930">
            <v>1.3935</v>
          </cell>
          <cell r="D930">
            <v>0.22088032792766135</v>
          </cell>
        </row>
        <row r="931">
          <cell r="C931">
            <v>1.395</v>
          </cell>
          <cell r="D931">
            <v>0.22059263643424173</v>
          </cell>
        </row>
        <row r="932">
          <cell r="C932">
            <v>1.3965000000000001</v>
          </cell>
          <cell r="D932">
            <v>0.22030264115800635</v>
          </cell>
        </row>
        <row r="933">
          <cell r="C933">
            <v>1.3980000000000001</v>
          </cell>
          <cell r="D933">
            <v>0.22001042925879336</v>
          </cell>
        </row>
        <row r="934">
          <cell r="C934">
            <v>1.3995</v>
          </cell>
          <cell r="D934">
            <v>0.21971609267349887</v>
          </cell>
        </row>
        <row r="935">
          <cell r="C935">
            <v>1.401</v>
          </cell>
          <cell r="D935">
            <v>0.21941972818997496</v>
          </cell>
        </row>
        <row r="936">
          <cell r="C936">
            <v>1.4025000000000001</v>
          </cell>
          <cell r="D936">
            <v>0.21912143751903693</v>
          </cell>
        </row>
        <row r="937">
          <cell r="C937">
            <v>1.4040000000000001</v>
          </cell>
          <cell r="D937">
            <v>0.21882132736450063</v>
          </cell>
        </row>
        <row r="938">
          <cell r="C938">
            <v>1.4055</v>
          </cell>
          <cell r="D938">
            <v>0.21851950949117174</v>
          </cell>
        </row>
        <row r="939">
          <cell r="C939">
            <v>1.407</v>
          </cell>
          <cell r="D939">
            <v>0.21821610079070947</v>
          </cell>
        </row>
        <row r="940">
          <cell r="C940">
            <v>1.4085000000000001</v>
          </cell>
          <cell r="D940">
            <v>0.21791122334528948</v>
          </cell>
        </row>
        <row r="941">
          <cell r="C941">
            <v>1.41</v>
          </cell>
          <cell r="D941">
            <v>0.21760500448899056</v>
          </cell>
        </row>
        <row r="942">
          <cell r="C942">
            <v>1.4115</v>
          </cell>
          <cell r="D942">
            <v>0.2172975768668324</v>
          </cell>
        </row>
        <row r="943">
          <cell r="C943">
            <v>1.413</v>
          </cell>
          <cell r="D943">
            <v>0.21698907849139276</v>
          </cell>
        </row>
        <row r="944">
          <cell r="C944">
            <v>1.4145000000000001</v>
          </cell>
          <cell r="D944">
            <v>0.2166796527969331</v>
          </cell>
        </row>
        <row r="945">
          <cell r="C945">
            <v>1.4159999999999999</v>
          </cell>
          <cell r="D945">
            <v>0.21636944869096358</v>
          </cell>
        </row>
        <row r="946">
          <cell r="C946">
            <v>1.4175</v>
          </cell>
          <cell r="D946">
            <v>0.21605862060318159</v>
          </cell>
        </row>
        <row r="947">
          <cell r="C947">
            <v>1.419</v>
          </cell>
          <cell r="D947">
            <v>0.21574732853171616</v>
          </cell>
        </row>
        <row r="948">
          <cell r="C948">
            <v>1.4205000000000001</v>
          </cell>
          <cell r="D948">
            <v>0.21543573808661509</v>
          </cell>
        </row>
        <row r="949">
          <cell r="C949">
            <v>1.4219999999999999</v>
          </cell>
          <cell r="D949">
            <v>0.21512402053051288</v>
          </cell>
        </row>
        <row r="950">
          <cell r="C950">
            <v>1.4235</v>
          </cell>
          <cell r="D950">
            <v>0.21481235281641717</v>
          </cell>
        </row>
        <row r="951">
          <cell r="C951">
            <v>1.425</v>
          </cell>
          <cell r="D951">
            <v>0.21450091762255727</v>
          </cell>
        </row>
        <row r="952">
          <cell r="C952">
            <v>1.4265000000000001</v>
          </cell>
          <cell r="D952">
            <v>0.21418990338423496</v>
          </cell>
        </row>
        <row r="953">
          <cell r="C953">
            <v>1.4279999999999999</v>
          </cell>
          <cell r="D953">
            <v>0.21387950432262454</v>
          </cell>
        </row>
        <row r="954">
          <cell r="C954">
            <v>1.4295</v>
          </cell>
          <cell r="D954">
            <v>0.21356992047046727</v>
          </cell>
        </row>
        <row r="955">
          <cell r="C955">
            <v>1.431</v>
          </cell>
          <cell r="D955">
            <v>0.21326135769461046</v>
          </cell>
        </row>
        <row r="956">
          <cell r="C956">
            <v>1.4325000000000001</v>
          </cell>
          <cell r="D956">
            <v>0.21295402771533981</v>
          </cell>
        </row>
        <row r="957">
          <cell r="C957">
            <v>1.4339999999999999</v>
          </cell>
          <cell r="D957">
            <v>0.21264814812245902</v>
          </cell>
        </row>
        <row r="958">
          <cell r="C958">
            <v>1.4355</v>
          </cell>
          <cell r="D958">
            <v>0.21234394238807106</v>
          </cell>
        </row>
        <row r="959">
          <cell r="C959">
            <v>1.4370000000000001</v>
          </cell>
          <cell r="D959">
            <v>0.21204163987601704</v>
          </cell>
        </row>
        <row r="960">
          <cell r="C960">
            <v>1.4385000000000001</v>
          </cell>
          <cell r="D960">
            <v>0.21174147584793226</v>
          </cell>
        </row>
        <row r="961">
          <cell r="C961">
            <v>1.44</v>
          </cell>
          <cell r="D961">
            <v>0.21144369146588027</v>
          </cell>
        </row>
        <row r="962">
          <cell r="C962">
            <v>1.4415</v>
          </cell>
          <cell r="D962">
            <v>0.2111485337915264</v>
          </cell>
        </row>
        <row r="963">
          <cell r="C963">
            <v>1.4430000000000001</v>
          </cell>
          <cell r="D963">
            <v>0.21085625578181863</v>
          </cell>
        </row>
        <row r="964">
          <cell r="C964">
            <v>1.4445000000000001</v>
          </cell>
          <cell r="D964">
            <v>0.21056711628114086</v>
          </cell>
        </row>
        <row r="965">
          <cell r="C965">
            <v>1.446</v>
          </cell>
          <cell r="D965">
            <v>0.21028138000990867</v>
          </cell>
        </row>
        <row r="966">
          <cell r="C966">
            <v>1.4475</v>
          </cell>
          <cell r="D966">
            <v>0.20999931754958015</v>
          </cell>
        </row>
        <row r="967">
          <cell r="C967">
            <v>1.4490000000000001</v>
          </cell>
          <cell r="D967">
            <v>0.20972120532405467</v>
          </cell>
        </row>
        <row r="968">
          <cell r="C968">
            <v>1.4505000000000001</v>
          </cell>
          <cell r="D968">
            <v>0.20944732557743664</v>
          </cell>
        </row>
        <row r="969">
          <cell r="C969">
            <v>1.452</v>
          </cell>
          <cell r="D969">
            <v>0.20917796634814217</v>
          </cell>
        </row>
        <row r="970">
          <cell r="C970">
            <v>1.4535</v>
          </cell>
          <cell r="D970">
            <v>0.20891342143932962</v>
          </cell>
        </row>
        <row r="971">
          <cell r="C971">
            <v>1.4550000000000001</v>
          </cell>
          <cell r="D971">
            <v>0.20865399038563762</v>
          </cell>
        </row>
        <row r="972">
          <cell r="C972">
            <v>1.4565000000000001</v>
          </cell>
          <cell r="D972">
            <v>0.20839997841621485</v>
          </cell>
        </row>
        <row r="973">
          <cell r="C973">
            <v>1.458</v>
          </cell>
          <cell r="D973">
            <v>0.20815169641403003</v>
          </cell>
        </row>
        <row r="974">
          <cell r="C974">
            <v>1.4595</v>
          </cell>
          <cell r="D974">
            <v>0.20790946087145187</v>
          </cell>
        </row>
        <row r="975">
          <cell r="C975">
            <v>1.4610000000000001</v>
          </cell>
          <cell r="D975">
            <v>0.20767359384209114</v>
          </cell>
        </row>
        <row r="976">
          <cell r="C976">
            <v>1.4625000000000001</v>
          </cell>
          <cell r="D976">
            <v>0.20744442288889969</v>
          </cell>
        </row>
        <row r="977">
          <cell r="C977">
            <v>1.464</v>
          </cell>
          <cell r="D977">
            <v>0.20722228102852289</v>
          </cell>
        </row>
        <row r="978">
          <cell r="C978">
            <v>1.4655</v>
          </cell>
          <cell r="D978">
            <v>0.20700750667190507</v>
          </cell>
        </row>
        <row r="979">
          <cell r="C979">
            <v>1.4670000000000001</v>
          </cell>
          <cell r="D979">
            <v>0.2068004435611496</v>
          </cell>
        </row>
        <row r="980">
          <cell r="C980">
            <v>1.4685000000000001</v>
          </cell>
          <cell r="D980">
            <v>0.20660144070263686</v>
          </cell>
        </row>
        <row r="981">
          <cell r="C981">
            <v>1.47</v>
          </cell>
          <cell r="D981">
            <v>0.20641085229640702</v>
          </cell>
        </row>
        <row r="982">
          <cell r="C982">
            <v>1.4715</v>
          </cell>
          <cell r="D982">
            <v>0.20622903766181511</v>
          </cell>
        </row>
        <row r="983">
          <cell r="C983">
            <v>1.4730000000000001</v>
          </cell>
          <cell r="D983">
            <v>0.20605636115947054</v>
          </cell>
        </row>
        <row r="984">
          <cell r="C984">
            <v>1.4744999999999999</v>
          </cell>
          <cell r="D984">
            <v>0.20589319210947288</v>
          </cell>
        </row>
        <row r="985">
          <cell r="C985">
            <v>1.476</v>
          </cell>
          <cell r="D985">
            <v>0.20573990470595915</v>
          </cell>
        </row>
        <row r="986">
          <cell r="C986">
            <v>1.4775</v>
          </cell>
          <cell r="D986">
            <v>0.20559687792798159</v>
          </cell>
        </row>
        <row r="987">
          <cell r="C987">
            <v>1.4790000000000001</v>
          </cell>
          <cell r="D987">
            <v>0.2054644954467342</v>
          </cell>
        </row>
        <row r="988">
          <cell r="C988">
            <v>1.4804999999999999</v>
          </cell>
          <cell r="D988">
            <v>0.20534314552915159</v>
          </cell>
        </row>
        <row r="989">
          <cell r="C989">
            <v>1.482</v>
          </cell>
          <cell r="D989">
            <v>0.20523322093790267</v>
          </cell>
        </row>
        <row r="990">
          <cell r="C990">
            <v>1.4835</v>
          </cell>
          <cell r="D990">
            <v>0.2051351188278078</v>
          </cell>
        </row>
        <row r="991">
          <cell r="C991">
            <v>1.4850000000000001</v>
          </cell>
          <cell r="D991">
            <v>0.20504924063870658</v>
          </cell>
        </row>
        <row r="992">
          <cell r="C992">
            <v>1.4864999999999999</v>
          </cell>
          <cell r="D992">
            <v>0.20497599198480826</v>
          </cell>
        </row>
        <row r="993">
          <cell r="C993">
            <v>1.488</v>
          </cell>
          <cell r="D993">
            <v>0.20491578254055687</v>
          </cell>
        </row>
        <row r="994">
          <cell r="C994">
            <v>1.4895</v>
          </cell>
          <cell r="D994">
            <v>0.2048690259230474</v>
          </cell>
        </row>
        <row r="995">
          <cell r="C995">
            <v>1.4910000000000001</v>
          </cell>
          <cell r="D995">
            <v>0.20483613957103042</v>
          </cell>
        </row>
        <row r="996">
          <cell r="C996">
            <v>1.4924999999999999</v>
          </cell>
          <cell r="D996">
            <v>0.20481754462054289</v>
          </cell>
        </row>
        <row r="997">
          <cell r="C997">
            <v>1.494</v>
          </cell>
          <cell r="D997">
            <v>0.20481366577720928</v>
          </cell>
        </row>
        <row r="998">
          <cell r="C998">
            <v>1.4955000000000001</v>
          </cell>
          <cell r="D998">
            <v>0.20482493118525552</v>
          </cell>
        </row>
        <row r="999">
          <cell r="C999">
            <v>1.4970000000000001</v>
          </cell>
          <cell r="D999">
            <v>0.20485177229328058</v>
          </cell>
        </row>
        <row r="1000">
          <cell r="C1000">
            <v>1.4984999999999999</v>
          </cell>
          <cell r="D1000">
            <v>0.20489462371683523</v>
          </cell>
        </row>
        <row r="1001">
          <cell r="C1001">
            <v>1.5</v>
          </cell>
          <cell r="D1001">
            <v>0.20495392309785687</v>
          </cell>
        </row>
        <row r="1002">
          <cell r="C1002">
            <v>1.5015000000000001</v>
          </cell>
          <cell r="D1002">
            <v>0.20503011096101156</v>
          </cell>
        </row>
        <row r="1003">
          <cell r="C1003">
            <v>1.5030000000000001</v>
          </cell>
          <cell r="D1003">
            <v>0.20512363056699781</v>
          </cell>
        </row>
        <row r="1004">
          <cell r="C1004">
            <v>1.5044999999999999</v>
          </cell>
          <cell r="D1004">
            <v>0.20523492776286789</v>
          </cell>
        </row>
        <row r="1005">
          <cell r="C1005">
            <v>1.506</v>
          </cell>
          <cell r="D1005">
            <v>0.20536445082942292</v>
          </cell>
        </row>
        <row r="1006">
          <cell r="C1006">
            <v>1.5075000000000001</v>
          </cell>
          <cell r="D1006">
            <v>0.20551265032574256</v>
          </cell>
        </row>
        <row r="1007">
          <cell r="C1007">
            <v>1.5090000000000001</v>
          </cell>
          <cell r="D1007">
            <v>0.20567997893090914</v>
          </cell>
        </row>
        <row r="1008">
          <cell r="C1008">
            <v>1.5105</v>
          </cell>
          <cell r="D1008">
            <v>0.20586689128299038</v>
          </cell>
        </row>
        <row r="1009">
          <cell r="C1009">
            <v>1.512</v>
          </cell>
          <cell r="D1009">
            <v>0.20607384381534466</v>
          </cell>
        </row>
        <row r="1010">
          <cell r="C1010">
            <v>1.5135000000000001</v>
          </cell>
          <cell r="D1010">
            <v>0.2063012945903156</v>
          </cell>
        </row>
        <row r="1011">
          <cell r="C1011">
            <v>1.5150000000000001</v>
          </cell>
          <cell r="D1011">
            <v>0.20654970313038459</v>
          </cell>
        </row>
        <row r="1012">
          <cell r="C1012">
            <v>1.5165</v>
          </cell>
          <cell r="D1012">
            <v>0.20681953024684985</v>
          </cell>
        </row>
        <row r="1013">
          <cell r="C1013">
            <v>1.518</v>
          </cell>
          <cell r="D1013">
            <v>0.20711123786610594</v>
          </cell>
        </row>
        <row r="1014">
          <cell r="C1014">
            <v>1.5195000000000001</v>
          </cell>
          <cell r="D1014">
            <v>0.20742528885359363</v>
          </cell>
        </row>
        <row r="1015">
          <cell r="C1015">
            <v>1.5210000000000001</v>
          </cell>
          <cell r="D1015">
            <v>0.20776214683549837</v>
          </cell>
        </row>
        <row r="1016">
          <cell r="C1016">
            <v>1.5225</v>
          </cell>
          <cell r="D1016">
            <v>0.20812227601827057</v>
          </cell>
        </row>
        <row r="1017">
          <cell r="C1017">
            <v>1.524</v>
          </cell>
          <cell r="D1017">
            <v>0.20850614100604783</v>
          </cell>
        </row>
        <row r="1018">
          <cell r="C1018">
            <v>1.5255000000000001</v>
          </cell>
          <cell r="D1018">
            <v>0.2089142066160567</v>
          </cell>
        </row>
        <row r="1019">
          <cell r="C1019">
            <v>1.5270000000000001</v>
          </cell>
          <cell r="D1019">
            <v>0.20934693769207582</v>
          </cell>
        </row>
        <row r="1020">
          <cell r="C1020">
            <v>1.5285</v>
          </cell>
          <cell r="D1020">
            <v>0.20980473782724185</v>
          </cell>
        </row>
        <row r="1021">
          <cell r="C1021">
            <v>1.53</v>
          </cell>
          <cell r="D1021">
            <v>0.21028819676853283</v>
          </cell>
        </row>
        <row r="1022">
          <cell r="C1022">
            <v>1.5315000000000001</v>
          </cell>
          <cell r="D1022">
            <v>0.21079771380745502</v>
          </cell>
        </row>
        <row r="1023">
          <cell r="C1023">
            <v>1.5330000000000001</v>
          </cell>
          <cell r="D1023">
            <v>0.21133375200098289</v>
          </cell>
        </row>
        <row r="1024">
          <cell r="C1024">
            <v>1.5345</v>
          </cell>
          <cell r="D1024">
            <v>0.21189677347340127</v>
          </cell>
        </row>
        <row r="1025">
          <cell r="C1025">
            <v>1.536</v>
          </cell>
          <cell r="D1025">
            <v>0.21248723921992288</v>
          </cell>
        </row>
        <row r="1026">
          <cell r="C1026">
            <v>1.5375000000000001</v>
          </cell>
          <cell r="D1026">
            <v>0.21310560890896774</v>
          </cell>
        </row>
        <row r="1027">
          <cell r="C1027">
            <v>1.5389999999999999</v>
          </cell>
          <cell r="D1027">
            <v>0.21375234068319593</v>
          </cell>
        </row>
        <row r="1028">
          <cell r="C1028">
            <v>1.5405</v>
          </cell>
          <cell r="D1028">
            <v>0.21442789095938611</v>
          </cell>
        </row>
        <row r="1029">
          <cell r="C1029">
            <v>1.542</v>
          </cell>
          <cell r="D1029">
            <v>0.21513271422725172</v>
          </cell>
        </row>
        <row r="1030">
          <cell r="C1030">
            <v>1.5435000000000001</v>
          </cell>
          <cell r="D1030">
            <v>0.21586726284728935</v>
          </cell>
        </row>
        <row r="1031">
          <cell r="C1031">
            <v>1.5449999999999999</v>
          </cell>
          <cell r="D1031">
            <v>0.21663198684775528</v>
          </cell>
        </row>
        <row r="1032">
          <cell r="C1032">
            <v>1.5465</v>
          </cell>
          <cell r="D1032">
            <v>0.21742733372086517</v>
          </cell>
        </row>
        <row r="1033">
          <cell r="C1033">
            <v>1.548</v>
          </cell>
          <cell r="D1033">
            <v>0.21825374821831303</v>
          </cell>
        </row>
        <row r="1034">
          <cell r="C1034">
            <v>1.5495000000000001</v>
          </cell>
          <cell r="D1034">
            <v>0.21911167214620891</v>
          </cell>
        </row>
        <row r="1035">
          <cell r="C1035">
            <v>1.5509999999999999</v>
          </cell>
          <cell r="D1035">
            <v>0.22000154415953321</v>
          </cell>
        </row>
        <row r="1036">
          <cell r="C1036">
            <v>1.5525</v>
          </cell>
          <cell r="D1036">
            <v>0.22092379955620581</v>
          </cell>
        </row>
        <row r="1037">
          <cell r="C1037">
            <v>1.554</v>
          </cell>
          <cell r="D1037">
            <v>0.22187887007087087</v>
          </cell>
        </row>
        <row r="1038">
          <cell r="C1038">
            <v>1.5555000000000001</v>
          </cell>
          <cell r="D1038">
            <v>0.22286718366849867</v>
          </cell>
        </row>
        <row r="1039">
          <cell r="C1039">
            <v>1.5569999999999999</v>
          </cell>
          <cell r="D1039">
            <v>0.22388916433790351</v>
          </cell>
        </row>
        <row r="1040">
          <cell r="C1040">
            <v>1.5585</v>
          </cell>
          <cell r="D1040">
            <v>0.22494523188528262</v>
          </cell>
        </row>
        <row r="1041">
          <cell r="C1041">
            <v>1.56</v>
          </cell>
          <cell r="D1041">
            <v>0.22603580172787477</v>
          </cell>
        </row>
        <row r="1042">
          <cell r="C1042">
            <v>1.5615000000000001</v>
          </cell>
          <cell r="D1042">
            <v>0.22716128468784461</v>
          </cell>
        </row>
        <row r="1043">
          <cell r="C1043">
            <v>1.5629999999999999</v>
          </cell>
          <cell r="D1043">
            <v>0.22832208678649443</v>
          </cell>
        </row>
        <row r="1044">
          <cell r="C1044">
            <v>1.5645</v>
          </cell>
          <cell r="D1044">
            <v>0.22951860903890769</v>
          </cell>
        </row>
        <row r="1045">
          <cell r="C1045">
            <v>1.5660000000000001</v>
          </cell>
          <cell r="D1045">
            <v>0.2307512472491268</v>
          </cell>
        </row>
        <row r="1046">
          <cell r="C1046">
            <v>1.5675000000000001</v>
          </cell>
          <cell r="D1046">
            <v>0.23202039180597178</v>
          </cell>
        </row>
        <row r="1047">
          <cell r="C1047">
            <v>1.569</v>
          </cell>
          <cell r="D1047">
            <v>0.23332642747960256</v>
          </cell>
        </row>
        <row r="1048">
          <cell r="C1048">
            <v>1.5705</v>
          </cell>
          <cell r="D1048">
            <v>0.23466973321893131</v>
          </cell>
        </row>
        <row r="1049">
          <cell r="C1049">
            <v>1.5720000000000001</v>
          </cell>
          <cell r="D1049">
            <v>0.23605068194998693</v>
          </cell>
        </row>
        <row r="1050">
          <cell r="C1050">
            <v>1.5735000000000001</v>
          </cell>
          <cell r="D1050">
            <v>0.23746964037533971</v>
          </cell>
        </row>
        <row r="1051">
          <cell r="C1051">
            <v>1.575</v>
          </cell>
          <cell r="D1051">
            <v>0.23892696877468952</v>
          </cell>
        </row>
        <row r="1052">
          <cell r="C1052">
            <v>1.5765</v>
          </cell>
          <cell r="D1052">
            <v>0.24042302080672412</v>
          </cell>
        </row>
        <row r="1053">
          <cell r="C1053">
            <v>1.5780000000000001</v>
          </cell>
          <cell r="D1053">
            <v>0.24195814331234888</v>
          </cell>
        </row>
        <row r="1054">
          <cell r="C1054">
            <v>1.5795000000000001</v>
          </cell>
          <cell r="D1054">
            <v>0.24353267611939766</v>
          </cell>
        </row>
        <row r="1055">
          <cell r="C1055">
            <v>1.581</v>
          </cell>
          <cell r="D1055">
            <v>0.24514695184892638</v>
          </cell>
        </row>
        <row r="1056">
          <cell r="C1056">
            <v>1.5825</v>
          </cell>
          <cell r="D1056">
            <v>0.24680129572319526</v>
          </cell>
        </row>
        <row r="1057">
          <cell r="C1057">
            <v>1.5840000000000001</v>
          </cell>
          <cell r="D1057">
            <v>0.24849602537544185</v>
          </cell>
        </row>
        <row r="1058">
          <cell r="C1058">
            <v>1.5855000000000001</v>
          </cell>
          <cell r="D1058">
            <v>0.25023145066155161</v>
          </cell>
        </row>
        <row r="1059">
          <cell r="C1059">
            <v>1.587</v>
          </cell>
          <cell r="D1059">
            <v>0.25200787347372833</v>
          </cell>
        </row>
        <row r="1060">
          <cell r="C1060">
            <v>1.5885</v>
          </cell>
          <cell r="D1060">
            <v>0.253825587556267</v>
          </cell>
        </row>
        <row r="1061">
          <cell r="C1061">
            <v>1.59</v>
          </cell>
          <cell r="D1061">
            <v>0.25568487832353193</v>
          </cell>
        </row>
        <row r="1062">
          <cell r="C1062">
            <v>1.5915000000000001</v>
          </cell>
          <cell r="D1062">
            <v>0.25758602268024278</v>
          </cell>
        </row>
        <row r="1063">
          <cell r="C1063">
            <v>1.593</v>
          </cell>
          <cell r="D1063">
            <v>0.25952928884417004</v>
          </cell>
        </row>
        <row r="1064">
          <cell r="C1064">
            <v>1.5945</v>
          </cell>
          <cell r="D1064">
            <v>0.26151493617134158</v>
          </cell>
        </row>
        <row r="1065">
          <cell r="C1065">
            <v>1.5960000000000001</v>
          </cell>
          <cell r="D1065">
            <v>0.26354321498385608</v>
          </cell>
        </row>
        <row r="1066">
          <cell r="C1066">
            <v>1.5975000000000001</v>
          </cell>
          <cell r="D1066">
            <v>0.2656143664004097</v>
          </cell>
        </row>
        <row r="1067">
          <cell r="C1067">
            <v>1.599</v>
          </cell>
          <cell r="D1067">
            <v>0.26772862216962906</v>
          </cell>
        </row>
        <row r="1068">
          <cell r="C1068">
            <v>1.6005</v>
          </cell>
          <cell r="D1068">
            <v>0.26988620450631173</v>
          </cell>
        </row>
        <row r="1069">
          <cell r="C1069">
            <v>1.6020000000000001</v>
          </cell>
          <cell r="D1069">
            <v>0.27208732593066687</v>
          </cell>
        </row>
        <row r="1070">
          <cell r="C1070">
            <v>1.6034999999999999</v>
          </cell>
          <cell r="D1070">
            <v>0.27433218911065632</v>
          </cell>
        </row>
        <row r="1071">
          <cell r="C1071">
            <v>1.605</v>
          </cell>
          <cell r="D1071">
            <v>0.27662098670753071</v>
          </cell>
        </row>
        <row r="1072">
          <cell r="C1072">
            <v>1.6065</v>
          </cell>
          <cell r="D1072">
            <v>0.27895390122464769</v>
          </cell>
        </row>
        <row r="1073">
          <cell r="C1073">
            <v>1.6080000000000001</v>
          </cell>
          <cell r="D1073">
            <v>0.28133104249421109</v>
          </cell>
        </row>
        <row r="1074">
          <cell r="C1074">
            <v>1.6094999999999999</v>
          </cell>
          <cell r="D1074">
            <v>0.28375270029970051</v>
          </cell>
        </row>
        <row r="1075">
          <cell r="C1075">
            <v>1.611</v>
          </cell>
          <cell r="D1075">
            <v>0.2862189599580659</v>
          </cell>
        </row>
        <row r="1076">
          <cell r="C1076">
            <v>1.6125</v>
          </cell>
          <cell r="D1076">
            <v>0.2887299619066524</v>
          </cell>
        </row>
        <row r="1077">
          <cell r="C1077">
            <v>1.6140000000000001</v>
          </cell>
          <cell r="D1077">
            <v>0.29128583572111988</v>
          </cell>
        </row>
        <row r="1078">
          <cell r="C1078">
            <v>1.6154999999999999</v>
          </cell>
          <cell r="D1078">
            <v>0.29388669998590111</v>
          </cell>
        </row>
        <row r="1079">
          <cell r="C1079">
            <v>1.617</v>
          </cell>
          <cell r="D1079">
            <v>0.29653266216856972</v>
          </cell>
        </row>
        <row r="1080">
          <cell r="C1080">
            <v>1.6185</v>
          </cell>
          <cell r="D1080">
            <v>0.29922381849819085</v>
          </cell>
        </row>
        <row r="1081">
          <cell r="C1081">
            <v>1.62</v>
          </cell>
          <cell r="D1081">
            <v>0.30196025384774855</v>
          </cell>
        </row>
        <row r="1082">
          <cell r="C1082">
            <v>1.6214999999999999</v>
          </cell>
          <cell r="D1082">
            <v>0.30474204162071766</v>
          </cell>
        </row>
        <row r="1083">
          <cell r="C1083">
            <v>1.623</v>
          </cell>
          <cell r="D1083">
            <v>0.30756924364186755</v>
          </cell>
        </row>
        <row r="1084">
          <cell r="C1084">
            <v>1.6245000000000001</v>
          </cell>
          <cell r="D1084">
            <v>0.31044191005236421</v>
          </cell>
        </row>
        <row r="1085">
          <cell r="C1085">
            <v>1.6260000000000001</v>
          </cell>
          <cell r="D1085">
            <v>0.31336007920925296</v>
          </cell>
        </row>
        <row r="1086">
          <cell r="C1086">
            <v>1.6274999999999999</v>
          </cell>
          <cell r="D1086">
            <v>0.31632377758938951</v>
          </cell>
        </row>
        <row r="1087">
          <cell r="C1087">
            <v>1.629</v>
          </cell>
          <cell r="D1087">
            <v>0.31933301969789246</v>
          </cell>
        </row>
        <row r="1088">
          <cell r="C1088">
            <v>1.6305000000000001</v>
          </cell>
          <cell r="D1088">
            <v>0.32238780798117883</v>
          </cell>
        </row>
        <row r="1089">
          <cell r="C1089">
            <v>1.6320000000000001</v>
          </cell>
          <cell r="D1089">
            <v>0.32548813274465871</v>
          </cell>
        </row>
        <row r="1090">
          <cell r="C1090">
            <v>1.6335</v>
          </cell>
          <cell r="D1090">
            <v>0.32863397207514439</v>
          </cell>
        </row>
        <row r="1091">
          <cell r="C1091">
            <v>1.635</v>
          </cell>
          <cell r="D1091">
            <v>0.33182529176804165</v>
          </cell>
        </row>
        <row r="1092">
          <cell r="C1092">
            <v>1.6365000000000001</v>
          </cell>
          <cell r="D1092">
            <v>0.335062045259376</v>
          </cell>
        </row>
        <row r="1093">
          <cell r="C1093">
            <v>1.6380000000000001</v>
          </cell>
          <cell r="D1093">
            <v>0.33834417356271879</v>
          </cell>
        </row>
        <row r="1094">
          <cell r="C1094">
            <v>1.6395</v>
          </cell>
          <cell r="D1094">
            <v>0.34167160521106205</v>
          </cell>
        </row>
        <row r="1095">
          <cell r="C1095">
            <v>1.641</v>
          </cell>
          <cell r="D1095">
            <v>0.34504425620369944</v>
          </cell>
        </row>
        <row r="1096">
          <cell r="C1096">
            <v>1.6425000000000001</v>
          </cell>
          <cell r="D1096">
            <v>0.34846202995815551</v>
          </cell>
        </row>
        <row r="1097">
          <cell r="C1097">
            <v>1.6440000000000001</v>
          </cell>
          <cell r="D1097">
            <v>0.35192481726721997</v>
          </cell>
        </row>
        <row r="1098">
          <cell r="C1098">
            <v>1.6455</v>
          </cell>
          <cell r="D1098">
            <v>0.35543249626112577</v>
          </cell>
        </row>
        <row r="1099">
          <cell r="C1099">
            <v>1.647</v>
          </cell>
          <cell r="D1099">
            <v>0.35898493237491713</v>
          </cell>
        </row>
        <row r="1100">
          <cell r="C1100">
            <v>1.6485000000000001</v>
          </cell>
          <cell r="D1100">
            <v>0.36258197832103983</v>
          </cell>
        </row>
        <row r="1101">
          <cell r="C1101">
            <v>1.6500000000000001</v>
          </cell>
          <cell r="D1101">
            <v>0.36622347406720102</v>
          </cell>
        </row>
        <row r="1102">
          <cell r="C1102">
            <v>1.6515</v>
          </cell>
          <cell r="D1102">
            <v>0.36990924681952425</v>
          </cell>
        </row>
        <row r="1103">
          <cell r="C1103">
            <v>1.653</v>
          </cell>
          <cell r="D1103">
            <v>0.37363911101103769</v>
          </cell>
        </row>
        <row r="1104">
          <cell r="C1104">
            <v>1.6545000000000001</v>
          </cell>
          <cell r="D1104">
            <v>0.37741286829551496</v>
          </cell>
        </row>
        <row r="1105">
          <cell r="C1105">
            <v>1.6560000000000001</v>
          </cell>
          <cell r="D1105">
            <v>0.38123030754670462</v>
          </cell>
        </row>
        <row r="1106">
          <cell r="C1106">
            <v>1.6575</v>
          </cell>
          <cell r="D1106">
            <v>0.38509120486296389</v>
          </cell>
        </row>
        <row r="1107">
          <cell r="C1107">
            <v>1.659</v>
          </cell>
          <cell r="D1107">
            <v>0.38899532357732103</v>
          </cell>
        </row>
        <row r="1108">
          <cell r="C1108">
            <v>1.6605000000000001</v>
          </cell>
          <cell r="D1108">
            <v>0.39294241427297566</v>
          </cell>
        </row>
        <row r="1109">
          <cell r="C1109">
            <v>1.6620000000000001</v>
          </cell>
          <cell r="D1109">
            <v>0.39693221480426066</v>
          </cell>
        </row>
        <row r="1110">
          <cell r="C1110">
            <v>1.6635</v>
          </cell>
          <cell r="D1110">
            <v>0.40096445032306843</v>
          </cell>
        </row>
        <row r="1111">
          <cell r="C1111">
            <v>1.665</v>
          </cell>
          <cell r="D1111">
            <v>0.40503883331075535</v>
          </cell>
        </row>
        <row r="1112">
          <cell r="C1112">
            <v>1.6665000000000001</v>
          </cell>
          <cell r="D1112">
            <v>0.4091550636155189</v>
          </cell>
        </row>
        <row r="1113">
          <cell r="C1113">
            <v>1.6679999999999999</v>
          </cell>
          <cell r="D1113">
            <v>0.41331282849526096</v>
          </cell>
        </row>
        <row r="1114">
          <cell r="C1114">
            <v>1.6695</v>
          </cell>
          <cell r="D1114">
            <v>0.41751180266592935</v>
          </cell>
        </row>
        <row r="1115">
          <cell r="C1115">
            <v>1.671</v>
          </cell>
          <cell r="D1115">
            <v>0.42175164835532697</v>
          </cell>
        </row>
        <row r="1116">
          <cell r="C1116">
            <v>1.6725000000000001</v>
          </cell>
          <cell r="D1116">
            <v>0.42603201536239199</v>
          </cell>
        </row>
        <row r="1117">
          <cell r="C1117">
            <v>1.6739999999999999</v>
          </cell>
          <cell r="D1117">
            <v>0.43035254112192689</v>
          </cell>
        </row>
        <row r="1118">
          <cell r="C1118">
            <v>1.6755</v>
          </cell>
          <cell r="D1118">
            <v>0.43471285077476957</v>
          </cell>
        </row>
        <row r="1119">
          <cell r="C1119">
            <v>1.677</v>
          </cell>
          <cell r="D1119">
            <v>0.43911255724337805</v>
          </cell>
        </row>
        <row r="1120">
          <cell r="C1120">
            <v>1.6785000000000001</v>
          </cell>
          <cell r="D1120">
            <v>0.44355126131282013</v>
          </cell>
        </row>
        <row r="1121">
          <cell r="C1121">
            <v>1.68</v>
          </cell>
          <cell r="D1121">
            <v>0.44802855171713118</v>
          </cell>
        </row>
        <row r="1122">
          <cell r="C1122">
            <v>1.6815</v>
          </cell>
          <cell r="D1122">
            <v>0.45254400523102201</v>
          </cell>
        </row>
        <row r="1123">
          <cell r="C1123">
            <v>1.6830000000000001</v>
          </cell>
          <cell r="D1123">
            <v>0.45709718676689387</v>
          </cell>
        </row>
        <row r="1124">
          <cell r="C1124">
            <v>1.6845000000000001</v>
          </cell>
          <cell r="D1124">
            <v>0.46168764947713697</v>
          </cell>
        </row>
        <row r="1125">
          <cell r="C1125">
            <v>1.6859999999999999</v>
          </cell>
          <cell r="D1125">
            <v>0.46631493486166775</v>
          </cell>
        </row>
        <row r="1126">
          <cell r="C1126">
            <v>1.6875</v>
          </cell>
          <cell r="D1126">
            <v>0.47097857288066636</v>
          </cell>
        </row>
        <row r="1127">
          <cell r="C1127">
            <v>1.6890000000000001</v>
          </cell>
          <cell r="D1127">
            <v>0.4756780820724627</v>
          </cell>
        </row>
        <row r="1128">
          <cell r="C1128">
            <v>1.6905000000000001</v>
          </cell>
          <cell r="D1128">
            <v>0.4804129078165158</v>
          </cell>
        </row>
        <row r="1129">
          <cell r="C1129">
            <v>1.6919999999999999</v>
          </cell>
          <cell r="D1129">
            <v>0.4851826731805296</v>
          </cell>
        </row>
        <row r="1130">
          <cell r="C1130">
            <v>1.6935</v>
          </cell>
          <cell r="D1130">
            <v>0.48998679788814326</v>
          </cell>
        </row>
        <row r="1131">
          <cell r="C1131">
            <v>1.6950000000000001</v>
          </cell>
          <cell r="D1131">
            <v>0.49482475607882964</v>
          </cell>
        </row>
        <row r="1132">
          <cell r="C1132">
            <v>1.6965000000000001</v>
          </cell>
          <cell r="D1132">
            <v>0.49969601113476181</v>
          </cell>
        </row>
        <row r="1133">
          <cell r="C1133">
            <v>1.698</v>
          </cell>
          <cell r="D1133">
            <v>0.50460001582851066</v>
          </cell>
        </row>
        <row r="1134">
          <cell r="C1134">
            <v>1.6995</v>
          </cell>
          <cell r="D1134">
            <v>0.50953621247548964</v>
          </cell>
        </row>
        <row r="1135">
          <cell r="C1135">
            <v>1.7010000000000001</v>
          </cell>
          <cell r="D1135">
            <v>0.51450409582955325</v>
          </cell>
        </row>
        <row r="1136">
          <cell r="C1136">
            <v>1.7025000000000001</v>
          </cell>
          <cell r="D1136">
            <v>0.51950296579413935</v>
          </cell>
        </row>
        <row r="1137">
          <cell r="C1137">
            <v>1.704</v>
          </cell>
          <cell r="D1137">
            <v>0.52453229369795873</v>
          </cell>
        </row>
        <row r="1138">
          <cell r="C1138">
            <v>1.7055</v>
          </cell>
          <cell r="D1138">
            <v>0.52959148165430847</v>
          </cell>
        </row>
        <row r="1139">
          <cell r="C1139">
            <v>1.7070000000000001</v>
          </cell>
          <cell r="D1139">
            <v>0.53467992215058679</v>
          </cell>
        </row>
        <row r="1140">
          <cell r="C1140">
            <v>1.7085000000000001</v>
          </cell>
          <cell r="D1140">
            <v>0.53979699822762017</v>
          </cell>
        </row>
        <row r="1141">
          <cell r="C1141">
            <v>1.71</v>
          </cell>
          <cell r="D1141">
            <v>0.5449420836631681</v>
          </cell>
        </row>
        <row r="1142">
          <cell r="C1142">
            <v>1.7115</v>
          </cell>
          <cell r="D1142">
            <v>0.55011454315951769</v>
          </cell>
        </row>
        <row r="1143">
          <cell r="C1143">
            <v>1.7130000000000001</v>
          </cell>
          <cell r="D1143">
            <v>0.555313732535063</v>
          </cell>
        </row>
        <row r="1144">
          <cell r="C1144">
            <v>1.7145000000000001</v>
          </cell>
          <cell r="D1144">
            <v>0.56053899891978265</v>
          </cell>
        </row>
        <row r="1145">
          <cell r="C1145">
            <v>1.716</v>
          </cell>
          <cell r="D1145">
            <v>0.5657896809545041</v>
          </cell>
        </row>
        <row r="1146">
          <cell r="C1146">
            <v>1.7175</v>
          </cell>
          <cell r="D1146">
            <v>0.57106510899385776</v>
          </cell>
        </row>
        <row r="1147">
          <cell r="C1147">
            <v>1.7190000000000001</v>
          </cell>
          <cell r="D1147">
            <v>0.57636460531280131</v>
          </cell>
        </row>
        <row r="1148">
          <cell r="C1148">
            <v>1.7205000000000001</v>
          </cell>
          <cell r="D1148">
            <v>0.58168748431662121</v>
          </cell>
        </row>
        <row r="1149">
          <cell r="C1149">
            <v>1.722</v>
          </cell>
          <cell r="D1149">
            <v>0.58703305275428419</v>
          </cell>
        </row>
        <row r="1150">
          <cell r="C1150">
            <v>1.7235</v>
          </cell>
          <cell r="D1150">
            <v>0.59240060993503474</v>
          </cell>
        </row>
        <row r="1151">
          <cell r="C1151">
            <v>1.7250000000000001</v>
          </cell>
          <cell r="D1151">
            <v>0.59778944794810751</v>
          </cell>
        </row>
        <row r="1152">
          <cell r="C1152">
            <v>1.7265000000000001</v>
          </cell>
          <cell r="D1152">
            <v>0.60319885188545153</v>
          </cell>
        </row>
        <row r="1153">
          <cell r="C1153">
            <v>1.728</v>
          </cell>
          <cell r="D1153">
            <v>0.60862810006732926</v>
          </cell>
        </row>
        <row r="1154">
          <cell r="C1154">
            <v>1.7295</v>
          </cell>
          <cell r="D1154">
            <v>0.61407646427067708</v>
          </cell>
        </row>
        <row r="1155">
          <cell r="C1155">
            <v>1.7310000000000001</v>
          </cell>
          <cell r="D1155">
            <v>0.61954320996008827</v>
          </cell>
        </row>
        <row r="1156">
          <cell r="C1156">
            <v>1.7324999999999999</v>
          </cell>
          <cell r="D1156">
            <v>0.62502759652130246</v>
          </cell>
        </row>
        <row r="1157">
          <cell r="C1157">
            <v>1.734</v>
          </cell>
          <cell r="D1157">
            <v>0.6305288774970661</v>
          </cell>
        </row>
        <row r="1158">
          <cell r="C1158">
            <v>1.7355</v>
          </cell>
          <cell r="D1158">
            <v>0.63604630082522229</v>
          </cell>
        </row>
        <row r="1159">
          <cell r="C1159">
            <v>1.7370000000000001</v>
          </cell>
          <cell r="D1159">
            <v>0.64157910907891214</v>
          </cell>
        </row>
        <row r="1160">
          <cell r="C1160">
            <v>1.7384999999999999</v>
          </cell>
          <cell r="D1160">
            <v>0.64712653970873635</v>
          </cell>
        </row>
        <row r="1161">
          <cell r="C1161">
            <v>1.74</v>
          </cell>
          <cell r="D1161">
            <v>0.65268782528675184</v>
          </cell>
        </row>
        <row r="1162">
          <cell r="C1162">
            <v>1.7415</v>
          </cell>
          <cell r="D1162">
            <v>0.65826219375214823</v>
          </cell>
        </row>
        <row r="1163">
          <cell r="C1163">
            <v>1.7430000000000001</v>
          </cell>
          <cell r="D1163">
            <v>0.66384886865848181</v>
          </cell>
        </row>
        <row r="1164">
          <cell r="C1164">
            <v>1.7444999999999999</v>
          </cell>
          <cell r="D1164">
            <v>0.66944706942230858</v>
          </cell>
        </row>
        <row r="1165">
          <cell r="C1165">
            <v>1.746</v>
          </cell>
          <cell r="D1165">
            <v>0.67505601157308792</v>
          </cell>
        </row>
        <row r="1166">
          <cell r="C1166">
            <v>1.7475000000000001</v>
          </cell>
          <cell r="D1166">
            <v>0.68067490700419364</v>
          </cell>
        </row>
        <row r="1167">
          <cell r="C1167">
            <v>1.7490000000000001</v>
          </cell>
          <cell r="D1167">
            <v>0.686302964224907</v>
          </cell>
        </row>
        <row r="1168">
          <cell r="C1168">
            <v>1.7504999999999999</v>
          </cell>
          <cell r="D1168">
            <v>0.69193938861322968</v>
          </cell>
        </row>
        <row r="1169">
          <cell r="C1169">
            <v>1.752</v>
          </cell>
          <cell r="D1169">
            <v>0.69758338266938325</v>
          </cell>
        </row>
        <row r="1170">
          <cell r="C1170">
            <v>1.7535000000000001</v>
          </cell>
          <cell r="D1170">
            <v>0.70323414626982739</v>
          </cell>
        </row>
        <row r="1171">
          <cell r="C1171">
            <v>1.7550000000000001</v>
          </cell>
          <cell r="D1171">
            <v>0.7088908769216713</v>
          </cell>
        </row>
        <row r="1172">
          <cell r="C1172">
            <v>1.7565</v>
          </cell>
          <cell r="D1172">
            <v>0.71455277001731221</v>
          </cell>
        </row>
        <row r="1173">
          <cell r="C1173">
            <v>1.758</v>
          </cell>
          <cell r="D1173">
            <v>0.72021901908916419</v>
          </cell>
        </row>
        <row r="1174">
          <cell r="C1174">
            <v>1.7595000000000001</v>
          </cell>
          <cell r="D1174">
            <v>0.72588881606431055</v>
          </cell>
        </row>
        <row r="1175">
          <cell r="C1175">
            <v>1.7610000000000001</v>
          </cell>
          <cell r="D1175">
            <v>0.73156135151895174</v>
          </cell>
        </row>
        <row r="1176">
          <cell r="C1176">
            <v>1.7625</v>
          </cell>
          <cell r="D1176">
            <v>0.73723581493248225</v>
          </cell>
        </row>
        <row r="1177">
          <cell r="C1177">
            <v>1.764</v>
          </cell>
          <cell r="D1177">
            <v>0.74291139494105729</v>
          </cell>
        </row>
        <row r="1178">
          <cell r="C1178">
            <v>1.7655000000000001</v>
          </cell>
          <cell r="D1178">
            <v>0.74858727959048843</v>
          </cell>
        </row>
        <row r="1179">
          <cell r="C1179">
            <v>1.7670000000000001</v>
          </cell>
          <cell r="D1179">
            <v>0.75426265658833458</v>
          </cell>
        </row>
        <row r="1180">
          <cell r="C1180">
            <v>1.7685</v>
          </cell>
          <cell r="D1180">
            <v>0.7599367135550269</v>
          </cell>
        </row>
        <row r="1181">
          <cell r="C1181">
            <v>1.77</v>
          </cell>
          <cell r="D1181">
            <v>0.76560863827388959</v>
          </cell>
        </row>
        <row r="1182">
          <cell r="C1182">
            <v>1.7715000000000001</v>
          </cell>
          <cell r="D1182">
            <v>0.77127761893989744</v>
          </cell>
        </row>
        <row r="1183">
          <cell r="C1183">
            <v>1.7730000000000001</v>
          </cell>
          <cell r="D1183">
            <v>0.77694284440703787</v>
          </cell>
        </row>
        <row r="1184">
          <cell r="C1184">
            <v>1.7745</v>
          </cell>
          <cell r="D1184">
            <v>0.78260350443412341</v>
          </cell>
        </row>
        <row r="1185">
          <cell r="C1185">
            <v>1.776</v>
          </cell>
          <cell r="D1185">
            <v>0.78825878992891574</v>
          </cell>
        </row>
        <row r="1186">
          <cell r="C1186">
            <v>1.7775000000000001</v>
          </cell>
          <cell r="D1186">
            <v>0.79390789319040855</v>
          </cell>
        </row>
        <row r="1187">
          <cell r="C1187">
            <v>1.7790000000000001</v>
          </cell>
          <cell r="D1187">
            <v>0.7995500081491429</v>
          </cell>
        </row>
        <row r="1188">
          <cell r="C1188">
            <v>1.7805</v>
          </cell>
          <cell r="D1188">
            <v>0.80518433060540251</v>
          </cell>
        </row>
        <row r="1189">
          <cell r="C1189">
            <v>1.782</v>
          </cell>
          <cell r="D1189">
            <v>0.81081005846516019</v>
          </cell>
        </row>
        <row r="1190">
          <cell r="C1190">
            <v>1.7835000000000001</v>
          </cell>
          <cell r="D1190">
            <v>0.81642639197362532</v>
          </cell>
        </row>
        <row r="1191">
          <cell r="C1191">
            <v>1.7850000000000001</v>
          </cell>
          <cell r="D1191">
            <v>0.82203253394627551</v>
          </cell>
        </row>
        <row r="1192">
          <cell r="C1192">
            <v>1.7865</v>
          </cell>
          <cell r="D1192">
            <v>0.82762768999722369</v>
          </cell>
        </row>
        <row r="1193">
          <cell r="C1193">
            <v>1.788</v>
          </cell>
          <cell r="D1193">
            <v>0.83321106876480344</v>
          </cell>
        </row>
        <row r="1194">
          <cell r="C1194">
            <v>1.7895000000000001</v>
          </cell>
          <cell r="D1194">
            <v>0.838781882134228</v>
          </cell>
        </row>
        <row r="1195">
          <cell r="C1195">
            <v>1.7910000000000001</v>
          </cell>
          <cell r="D1195">
            <v>0.84433934545721356</v>
          </cell>
        </row>
        <row r="1196">
          <cell r="C1196">
            <v>1.7925</v>
          </cell>
          <cell r="D1196">
            <v>0.84988267776843229</v>
          </cell>
        </row>
        <row r="1197">
          <cell r="C1197">
            <v>1.794</v>
          </cell>
          <cell r="D1197">
            <v>0.85541110199868065</v>
          </cell>
        </row>
        <row r="1198">
          <cell r="C1198">
            <v>1.7955000000000001</v>
          </cell>
          <cell r="D1198">
            <v>0.86092384518463239</v>
          </cell>
        </row>
        <row r="1199">
          <cell r="C1199">
            <v>1.7969999999999999</v>
          </cell>
          <cell r="D1199">
            <v>0.86642013867507817</v>
          </cell>
        </row>
        <row r="1200">
          <cell r="C1200">
            <v>1.7985</v>
          </cell>
          <cell r="D1200">
            <v>0.87189921833352713</v>
          </cell>
        </row>
        <row r="1201">
          <cell r="C1201">
            <v>1.8</v>
          </cell>
          <cell r="D1201">
            <v>0.87736032473705827</v>
          </cell>
        </row>
        <row r="1202">
          <cell r="C1202">
            <v>1.8015000000000001</v>
          </cell>
          <cell r="D1202">
            <v>0.88280270337132527</v>
          </cell>
        </row>
        <row r="1203">
          <cell r="C1203">
            <v>1.8029999999999999</v>
          </cell>
          <cell r="D1203">
            <v>0.88822560482160173</v>
          </cell>
        </row>
        <row r="1204">
          <cell r="C1204">
            <v>1.8045</v>
          </cell>
          <cell r="D1204">
            <v>0.89362828495977475</v>
          </cell>
        </row>
        <row r="1205">
          <cell r="C1205">
            <v>1.806</v>
          </cell>
          <cell r="D1205">
            <v>0.89901000512717599</v>
          </cell>
        </row>
        <row r="1206">
          <cell r="C1206">
            <v>1.8075000000000001</v>
          </cell>
          <cell r="D1206">
            <v>0.90437003231317581</v>
          </cell>
        </row>
        <row r="1207">
          <cell r="C1207">
            <v>1.8089999999999999</v>
          </cell>
          <cell r="D1207">
            <v>0.90970763932943344</v>
          </cell>
        </row>
        <row r="1208">
          <cell r="C1208">
            <v>1.8105</v>
          </cell>
          <cell r="D1208">
            <v>0.91502210497972836</v>
          </cell>
        </row>
        <row r="1209">
          <cell r="C1209">
            <v>1.8120000000000001</v>
          </cell>
          <cell r="D1209">
            <v>0.92031271422528083</v>
          </cell>
        </row>
        <row r="1210">
          <cell r="C1210">
            <v>1.8135000000000001</v>
          </cell>
          <cell r="D1210">
            <v>0.92557875834549086</v>
          </cell>
        </row>
        <row r="1211">
          <cell r="C1211">
            <v>1.8149999999999999</v>
          </cell>
          <cell r="D1211">
            <v>0.9308195350940166</v>
          </cell>
        </row>
        <row r="1212">
          <cell r="C1212">
            <v>1.8165</v>
          </cell>
          <cell r="D1212">
            <v>0.93603434885012382</v>
          </cell>
        </row>
        <row r="1213">
          <cell r="C1213">
            <v>1.8180000000000001</v>
          </cell>
          <cell r="D1213">
            <v>0.94122251076523067</v>
          </cell>
        </row>
        <row r="1214">
          <cell r="C1214">
            <v>1.8195000000000001</v>
          </cell>
          <cell r="D1214">
            <v>0.94638333890459969</v>
          </cell>
        </row>
        <row r="1215">
          <cell r="C1215">
            <v>1.821</v>
          </cell>
          <cell r="D1215">
            <v>0.95151615838410519</v>
          </cell>
        </row>
        <row r="1216">
          <cell r="C1216">
            <v>1.8225</v>
          </cell>
          <cell r="D1216">
            <v>0.95662030150203137</v>
          </cell>
        </row>
        <row r="1217">
          <cell r="C1217">
            <v>1.8240000000000001</v>
          </cell>
          <cell r="D1217">
            <v>0.96169510786583834</v>
          </cell>
        </row>
        <row r="1218">
          <cell r="C1218">
            <v>1.8255000000000001</v>
          </cell>
          <cell r="D1218">
            <v>0.96673992451386526</v>
          </cell>
        </row>
        <row r="1219">
          <cell r="C1219">
            <v>1.827</v>
          </cell>
          <cell r="D1219">
            <v>0.97175410603191736</v>
          </cell>
        </row>
        <row r="1220">
          <cell r="C1220">
            <v>1.8285</v>
          </cell>
          <cell r="D1220">
            <v>0.97673701466471041</v>
          </cell>
        </row>
        <row r="1221">
          <cell r="C1221">
            <v>1.83</v>
          </cell>
          <cell r="D1221">
            <v>0.98168802042212022</v>
          </cell>
        </row>
        <row r="1222">
          <cell r="C1222">
            <v>1.8315000000000001</v>
          </cell>
          <cell r="D1222">
            <v>0.98660650118023663</v>
          </cell>
        </row>
        <row r="1223">
          <cell r="C1223">
            <v>1.833</v>
          </cell>
          <cell r="D1223">
            <v>0.99149184277717461</v>
          </cell>
        </row>
        <row r="1224">
          <cell r="C1224">
            <v>1.8345</v>
          </cell>
          <cell r="D1224">
            <v>0.99634343910363976</v>
          </cell>
        </row>
        <row r="1225">
          <cell r="C1225">
            <v>1.8360000000000001</v>
          </cell>
          <cell r="D1225">
            <v>1.001160692188217</v>
          </cell>
        </row>
        <row r="1226">
          <cell r="C1226">
            <v>1.8375000000000001</v>
          </cell>
          <cell r="D1226">
            <v>1.0059430122773891</v>
          </cell>
        </row>
        <row r="1227">
          <cell r="C1227">
            <v>1.839</v>
          </cell>
          <cell r="D1227">
            <v>1.0106898179102706</v>
          </cell>
        </row>
        <row r="1228">
          <cell r="C1228">
            <v>1.8405</v>
          </cell>
          <cell r="D1228">
            <v>1.0154005359880587</v>
          </cell>
        </row>
        <row r="1229">
          <cell r="C1229">
            <v>1.8420000000000001</v>
          </cell>
          <cell r="D1229">
            <v>1.0200746018382003</v>
          </cell>
        </row>
        <row r="1230">
          <cell r="C1230">
            <v>1.8435000000000001</v>
          </cell>
          <cell r="D1230">
            <v>1.0247114592732913</v>
          </cell>
        </row>
        <row r="1231">
          <cell r="C1231">
            <v>1.845</v>
          </cell>
          <cell r="D1231">
            <v>1.029310560644717</v>
          </cell>
        </row>
        <row r="1232">
          <cell r="C1232">
            <v>1.8465</v>
          </cell>
          <cell r="D1232">
            <v>1.0338713668910513</v>
          </cell>
        </row>
        <row r="1233">
          <cell r="C1233">
            <v>1.8480000000000001</v>
          </cell>
          <cell r="D1233">
            <v>1.0383933475812337</v>
          </cell>
        </row>
        <row r="1234">
          <cell r="C1234">
            <v>1.8495000000000001</v>
          </cell>
          <cell r="D1234">
            <v>1.0428759809525596</v>
          </cell>
        </row>
        <row r="1235">
          <cell r="C1235">
            <v>1.851</v>
          </cell>
          <cell r="D1235">
            <v>1.0473187539435054</v>
          </cell>
        </row>
        <row r="1236">
          <cell r="C1236">
            <v>1.8525</v>
          </cell>
          <cell r="D1236">
            <v>1.0517211622214329</v>
          </cell>
        </row>
        <row r="1237">
          <cell r="C1237">
            <v>1.8540000000000001</v>
          </cell>
          <cell r="D1237">
            <v>1.0560827102052011</v>
          </cell>
        </row>
        <row r="1238">
          <cell r="C1238">
            <v>1.8555000000000001</v>
          </cell>
          <cell r="D1238">
            <v>1.060402911082748</v>
          </cell>
        </row>
        <row r="1239">
          <cell r="C1239">
            <v>1.857</v>
          </cell>
          <cell r="D1239">
            <v>1.0646812868236719</v>
          </cell>
        </row>
        <row r="1240">
          <cell r="C1240">
            <v>1.8585</v>
          </cell>
          <cell r="D1240">
            <v>1.0689173681868827</v>
          </cell>
        </row>
        <row r="1241">
          <cell r="C1241">
            <v>1.86</v>
          </cell>
          <cell r="D1241">
            <v>1.073110694723366</v>
          </cell>
        </row>
        <row r="1242">
          <cell r="C1242">
            <v>1.8614999999999999</v>
          </cell>
          <cell r="D1242">
            <v>1.0772608147741338</v>
          </cell>
        </row>
        <row r="1243">
          <cell r="C1243">
            <v>1.863</v>
          </cell>
          <cell r="D1243">
            <v>1.0813672854634246</v>
          </cell>
        </row>
        <row r="1244">
          <cell r="C1244">
            <v>1.8645</v>
          </cell>
          <cell r="D1244">
            <v>1.0854296726872155</v>
          </cell>
        </row>
        <row r="1245">
          <cell r="C1245">
            <v>1.8660000000000001</v>
          </cell>
          <cell r="D1245">
            <v>1.0894475510971331</v>
          </cell>
        </row>
        <row r="1246">
          <cell r="C1246">
            <v>1.8674999999999999</v>
          </cell>
          <cell r="D1246">
            <v>1.0934205040798313</v>
          </cell>
        </row>
        <row r="1247">
          <cell r="C1247">
            <v>1.869</v>
          </cell>
          <cell r="D1247">
            <v>1.0973481237319269</v>
          </cell>
        </row>
        <row r="1248">
          <cell r="C1248">
            <v>1.8705000000000001</v>
          </cell>
          <cell r="D1248">
            <v>1.1012300108305684</v>
          </cell>
        </row>
        <row r="1249">
          <cell r="C1249">
            <v>1.8720000000000001</v>
          </cell>
          <cell r="D1249">
            <v>1.1050657747997374</v>
          </cell>
        </row>
        <row r="1250">
          <cell r="C1250">
            <v>1.8734999999999999</v>
          </cell>
          <cell r="D1250">
            <v>1.1088550336723701</v>
          </cell>
        </row>
        <row r="1251">
          <cell r="C1251">
            <v>1.875</v>
          </cell>
          <cell r="D1251">
            <v>1.1125974140484043</v>
          </cell>
        </row>
        <row r="1252">
          <cell r="C1252">
            <v>1.8765000000000001</v>
          </cell>
          <cell r="D1252">
            <v>1.1162925510488337</v>
          </cell>
        </row>
        <row r="1253">
          <cell r="C1253">
            <v>1.8780000000000001</v>
          </cell>
          <cell r="D1253">
            <v>1.1199400882658976</v>
          </cell>
        </row>
        <row r="1254">
          <cell r="C1254">
            <v>1.8794999999999999</v>
          </cell>
          <cell r="D1254">
            <v>1.1235396777094937</v>
          </cell>
        </row>
        <row r="1255">
          <cell r="C1255">
            <v>1.881</v>
          </cell>
          <cell r="D1255">
            <v>1.1270909797499349</v>
          </cell>
        </row>
        <row r="1256">
          <cell r="C1256">
            <v>1.8825000000000001</v>
          </cell>
          <cell r="D1256">
            <v>1.1305936630571569</v>
          </cell>
        </row>
        <row r="1257">
          <cell r="C1257">
            <v>1.8840000000000001</v>
          </cell>
          <cell r="D1257">
            <v>1.1340474045364972</v>
          </cell>
        </row>
        <row r="1258">
          <cell r="C1258">
            <v>1.8855</v>
          </cell>
          <cell r="D1258">
            <v>1.1374518892611618</v>
          </cell>
        </row>
        <row r="1259">
          <cell r="C1259">
            <v>1.887</v>
          </cell>
          <cell r="D1259">
            <v>1.1408068104015032</v>
          </cell>
        </row>
        <row r="1260">
          <cell r="C1260">
            <v>1.8885000000000001</v>
          </cell>
          <cell r="D1260">
            <v>1.1441118691512298</v>
          </cell>
        </row>
        <row r="1261">
          <cell r="C1261">
            <v>1.8900000000000001</v>
          </cell>
          <cell r="D1261">
            <v>1.147366774650677</v>
          </cell>
        </row>
        <row r="1262">
          <cell r="C1262">
            <v>1.8915</v>
          </cell>
          <cell r="D1262">
            <v>1.1505712439072704</v>
          </cell>
        </row>
        <row r="1263">
          <cell r="C1263">
            <v>1.893</v>
          </cell>
          <cell r="D1263">
            <v>1.1537250017133058</v>
          </cell>
        </row>
        <row r="1264">
          <cell r="C1264">
            <v>1.8945000000000001</v>
          </cell>
          <cell r="D1264">
            <v>1.156827780561182</v>
          </cell>
        </row>
        <row r="1265">
          <cell r="C1265">
            <v>1.8960000000000001</v>
          </cell>
          <cell r="D1265">
            <v>1.1598793205562248</v>
          </cell>
        </row>
        <row r="1266">
          <cell r="C1266">
            <v>1.8975</v>
          </cell>
          <cell r="D1266">
            <v>1.1628793693272339</v>
          </cell>
        </row>
        <row r="1267">
          <cell r="C1267">
            <v>1.899</v>
          </cell>
          <cell r="D1267">
            <v>1.1658276819348943</v>
          </cell>
        </row>
        <row r="1268">
          <cell r="C1268">
            <v>1.9005000000000001</v>
          </cell>
          <cell r="D1268">
            <v>1.1687240207781868</v>
          </cell>
        </row>
        <row r="1269">
          <cell r="C1269">
            <v>1.9020000000000001</v>
          </cell>
          <cell r="D1269">
            <v>1.1715681554989443</v>
          </cell>
        </row>
        <row r="1270">
          <cell r="C1270">
            <v>1.9035</v>
          </cell>
          <cell r="D1270">
            <v>1.174359862884695</v>
          </cell>
        </row>
        <row r="1271">
          <cell r="C1271">
            <v>1.905</v>
          </cell>
          <cell r="D1271">
            <v>1.1770989267699339</v>
          </cell>
        </row>
        <row r="1272">
          <cell r="C1272">
            <v>1.9065000000000001</v>
          </cell>
          <cell r="D1272">
            <v>1.1797851379359656</v>
          </cell>
        </row>
        <row r="1273">
          <cell r="C1273">
            <v>1.9080000000000001</v>
          </cell>
          <cell r="D1273">
            <v>1.1824182940094643</v>
          </cell>
        </row>
        <row r="1274">
          <cell r="C1274">
            <v>1.9095</v>
          </cell>
          <cell r="D1274">
            <v>1.1849981993599008</v>
          </cell>
        </row>
        <row r="1275">
          <cell r="C1275">
            <v>1.911</v>
          </cell>
          <cell r="D1275">
            <v>1.1875246649959754</v>
          </cell>
        </row>
        <row r="1276">
          <cell r="C1276">
            <v>1.9125000000000001</v>
          </cell>
          <cell r="D1276">
            <v>1.1899975084612044</v>
          </cell>
        </row>
        <row r="1277">
          <cell r="C1277">
            <v>1.9140000000000001</v>
          </cell>
          <cell r="D1277">
            <v>1.1924165537288114</v>
          </cell>
        </row>
        <row r="1278">
          <cell r="C1278">
            <v>1.9155</v>
          </cell>
          <cell r="D1278">
            <v>1.1947816310960593</v>
          </cell>
        </row>
        <row r="1279">
          <cell r="C1279">
            <v>1.917</v>
          </cell>
          <cell r="D1279">
            <v>1.1970925770781848</v>
          </cell>
        </row>
        <row r="1280">
          <cell r="C1280">
            <v>1.9185000000000001</v>
          </cell>
          <cell r="D1280">
            <v>1.1993492343020602</v>
          </cell>
        </row>
        <row r="1281">
          <cell r="C1281">
            <v>1.92</v>
          </cell>
          <cell r="D1281">
            <v>1.2015514513997458</v>
          </cell>
        </row>
        <row r="1282">
          <cell r="C1282">
            <v>1.9215</v>
          </cell>
          <cell r="D1282">
            <v>1.2036990829020688</v>
          </cell>
        </row>
        <row r="1283">
          <cell r="C1283">
            <v>1.923</v>
          </cell>
          <cell r="D1283">
            <v>1.2057919891323714</v>
          </cell>
        </row>
        <row r="1284">
          <cell r="C1284">
            <v>1.9245000000000001</v>
          </cell>
          <cell r="D1284">
            <v>1.2078300361005734</v>
          </cell>
        </row>
        <row r="1285">
          <cell r="C1285">
            <v>1.9259999999999999</v>
          </cell>
          <cell r="D1285">
            <v>1.2098130953976918</v>
          </cell>
        </row>
        <row r="1286">
          <cell r="C1286">
            <v>1.9275</v>
          </cell>
          <cell r="D1286">
            <v>1.2117410440909526</v>
          </cell>
        </row>
        <row r="1287">
          <cell r="C1287">
            <v>1.929</v>
          </cell>
          <cell r="D1287">
            <v>1.2136137646196408</v>
          </cell>
        </row>
        <row r="1288">
          <cell r="C1288">
            <v>1.9305000000000001</v>
          </cell>
          <cell r="D1288">
            <v>1.2154311446918156</v>
          </cell>
        </row>
        <row r="1289">
          <cell r="C1289">
            <v>1.9319999999999999</v>
          </cell>
          <cell r="D1289">
            <v>1.2171930771820394</v>
          </cell>
        </row>
        <row r="1290">
          <cell r="C1290">
            <v>1.9335</v>
          </cell>
          <cell r="D1290">
            <v>1.2188994600302434</v>
          </cell>
        </row>
        <row r="1291">
          <cell r="C1291">
            <v>1.9350000000000001</v>
          </cell>
          <cell r="D1291">
            <v>1.2205501961418634</v>
          </cell>
        </row>
        <row r="1292">
          <cell r="C1292">
            <v>1.9365000000000001</v>
          </cell>
          <cell r="D1292">
            <v>1.2221451932893812</v>
          </cell>
        </row>
        <row r="1293">
          <cell r="C1293">
            <v>1.9379999999999999</v>
          </cell>
          <cell r="D1293">
            <v>1.2236843640153914</v>
          </cell>
        </row>
        <row r="1294">
          <cell r="C1294">
            <v>1.9395</v>
          </cell>
          <cell r="D1294">
            <v>1.2251676255373243</v>
          </cell>
        </row>
        <row r="1295">
          <cell r="C1295">
            <v>1.9410000000000001</v>
          </cell>
          <cell r="D1295">
            <v>1.2265948996539406</v>
          </cell>
        </row>
        <row r="1296">
          <cell r="C1296">
            <v>1.9425000000000001</v>
          </cell>
          <cell r="D1296">
            <v>1.2279661126537262</v>
          </cell>
        </row>
        <row r="1297">
          <cell r="C1297">
            <v>1.944</v>
          </cell>
          <cell r="D1297">
            <v>1.2292811952252936</v>
          </cell>
        </row>
        <row r="1298">
          <cell r="C1298">
            <v>1.9455</v>
          </cell>
          <cell r="D1298">
            <v>1.2305400823699133</v>
          </cell>
        </row>
        <row r="1299">
          <cell r="C1299">
            <v>1.9470000000000001</v>
          </cell>
          <cell r="D1299">
            <v>1.2317427133162784</v>
          </cell>
        </row>
        <row r="1300">
          <cell r="C1300">
            <v>1.9485000000000001</v>
          </cell>
          <cell r="D1300">
            <v>1.2328890314376171</v>
          </cell>
        </row>
        <row r="1301">
          <cell r="C1301">
            <v>1.95</v>
          </cell>
          <cell r="D1301">
            <v>1.233978984171247</v>
          </cell>
        </row>
        <row r="1302">
          <cell r="C1302">
            <v>1.9515</v>
          </cell>
          <cell r="D1302">
            <v>1.2350125229406854</v>
          </cell>
        </row>
        <row r="1303">
          <cell r="C1303">
            <v>1.9530000000000001</v>
          </cell>
          <cell r="D1303">
            <v>1.2359896030804021</v>
          </cell>
        </row>
        <row r="1304">
          <cell r="C1304">
            <v>1.9545000000000001</v>
          </cell>
          <cell r="D1304">
            <v>1.2369101837633112</v>
          </cell>
        </row>
        <row r="1305">
          <cell r="C1305">
            <v>1.956</v>
          </cell>
          <cell r="D1305">
            <v>1.2377742279310966</v>
          </cell>
        </row>
        <row r="1306">
          <cell r="C1306">
            <v>1.9575</v>
          </cell>
          <cell r="D1306">
            <v>1.2385817022274535</v>
          </cell>
        </row>
        <row r="1307">
          <cell r="C1307">
            <v>1.9590000000000001</v>
          </cell>
          <cell r="D1307">
            <v>1.2393325769343231</v>
          </cell>
        </row>
        <row r="1308">
          <cell r="C1308">
            <v>1.9605000000000001</v>
          </cell>
          <cell r="D1308">
            <v>1.2400268259112095</v>
          </cell>
        </row>
        <row r="1309">
          <cell r="C1309">
            <v>1.962</v>
          </cell>
          <cell r="D1309">
            <v>1.2406644265376479</v>
          </cell>
        </row>
        <row r="1310">
          <cell r="C1310">
            <v>1.9635</v>
          </cell>
          <cell r="D1310">
            <v>1.2412453596588886</v>
          </cell>
        </row>
        <row r="1311">
          <cell r="C1311">
            <v>1.9650000000000001</v>
          </cell>
          <cell r="D1311">
            <v>1.2417696095348738</v>
          </cell>
        </row>
        <row r="1312">
          <cell r="C1312">
            <v>1.9665000000000001</v>
          </cell>
          <cell r="D1312">
            <v>1.2422371637925573</v>
          </cell>
        </row>
        <row r="1313">
          <cell r="C1313">
            <v>1.968</v>
          </cell>
          <cell r="D1313">
            <v>1.2426480133816338</v>
          </cell>
        </row>
        <row r="1314">
          <cell r="C1314">
            <v>1.9695</v>
          </cell>
          <cell r="D1314">
            <v>1.2430021525337236</v>
          </cell>
        </row>
        <row r="1315">
          <cell r="C1315">
            <v>1.9710000000000001</v>
          </cell>
          <cell r="D1315">
            <v>1.2432995787250634</v>
          </cell>
        </row>
        <row r="1316">
          <cell r="C1316">
            <v>1.9725000000000001</v>
          </cell>
          <cell r="D1316">
            <v>1.2435402926427472</v>
          </cell>
        </row>
        <row r="1317">
          <cell r="C1317">
            <v>1.974</v>
          </cell>
          <cell r="D1317">
            <v>1.243724298154558</v>
          </cell>
        </row>
        <row r="1318">
          <cell r="C1318">
            <v>1.9755</v>
          </cell>
          <cell r="D1318">
            <v>1.2438515404369437</v>
          </cell>
        </row>
        <row r="1319">
          <cell r="C1319">
            <v>1.9770000000000001</v>
          </cell>
          <cell r="D1319">
            <v>1.2439221566122676</v>
          </cell>
        </row>
        <row r="1320">
          <cell r="C1320">
            <v>1.9785000000000001</v>
          </cell>
          <cell r="D1320">
            <v>1.2439360946537736</v>
          </cell>
        </row>
        <row r="1321">
          <cell r="C1321">
            <v>1.98</v>
          </cell>
          <cell r="D1321">
            <v>1.2438933709314905</v>
          </cell>
        </row>
        <row r="1322">
          <cell r="C1322">
            <v>1.9815</v>
          </cell>
          <cell r="D1322">
            <v>1.2437940048997498</v>
          </cell>
        </row>
        <row r="1323">
          <cell r="C1323">
            <v>1.9830000000000001</v>
          </cell>
          <cell r="D1323">
            <v>1.2436380190891236</v>
          </cell>
        </row>
        <row r="1324">
          <cell r="C1324">
            <v>1.9844999999999999</v>
          </cell>
          <cell r="D1324">
            <v>1.2434254391020871</v>
          </cell>
        </row>
        <row r="1325">
          <cell r="C1325">
            <v>1.986</v>
          </cell>
          <cell r="D1325">
            <v>1.243156293612413</v>
          </cell>
        </row>
        <row r="1326">
          <cell r="C1326">
            <v>1.9875</v>
          </cell>
          <cell r="D1326">
            <v>1.2428306143682901</v>
          </cell>
        </row>
        <row r="1327">
          <cell r="C1327">
            <v>1.9890000000000001</v>
          </cell>
          <cell r="D1327">
            <v>1.2424484361991639</v>
          </cell>
        </row>
        <row r="1328">
          <cell r="C1328">
            <v>1.9904999999999999</v>
          </cell>
          <cell r="D1328">
            <v>1.2420097970262753</v>
          </cell>
        </row>
        <row r="1329">
          <cell r="C1329">
            <v>1.992</v>
          </cell>
          <cell r="D1329">
            <v>1.2415147378768925</v>
          </cell>
        </row>
        <row r="1330">
          <cell r="C1330">
            <v>1.9935</v>
          </cell>
          <cell r="D1330">
            <v>1.2409633029022014</v>
          </cell>
        </row>
        <row r="1331">
          <cell r="C1331">
            <v>1.9950000000000001</v>
          </cell>
          <cell r="D1331">
            <v>1.2403555393988337</v>
          </cell>
        </row>
        <row r="1332">
          <cell r="C1332">
            <v>1.9964999999999999</v>
          </cell>
          <cell r="D1332">
            <v>1.2396914978339999</v>
          </cell>
        </row>
        <row r="1333">
          <cell r="C1333">
            <v>1.998</v>
          </cell>
          <cell r="D1333">
            <v>1.238971231874187</v>
          </cell>
        </row>
        <row r="1334">
          <cell r="C1334">
            <v>1.9995000000000001</v>
          </cell>
          <cell r="D1334">
            <v>1.238194798417382</v>
          </cell>
        </row>
        <row r="1335">
          <cell r="C1335">
            <v>2.0009999999999999</v>
          </cell>
          <cell r="D1335">
            <v>1.2373622576287784</v>
          </cell>
        </row>
        <row r="1336">
          <cell r="C1336">
            <v>2.0024999999999999</v>
          </cell>
          <cell r="D1336">
            <v>1.2364736729799013</v>
          </cell>
        </row>
        <row r="1337">
          <cell r="C1337">
            <v>2.004</v>
          </cell>
          <cell r="D1337">
            <v>1.2355291112911189</v>
          </cell>
        </row>
        <row r="1338">
          <cell r="C1338">
            <v>2.0055000000000001</v>
          </cell>
          <cell r="D1338">
            <v>1.2345286427774562</v>
          </cell>
        </row>
        <row r="1339">
          <cell r="C1339">
            <v>2.0070000000000001</v>
          </cell>
          <cell r="D1339">
            <v>1.2334723410976658</v>
          </cell>
        </row>
        <row r="1340">
          <cell r="C1340">
            <v>2.0085000000000002</v>
          </cell>
          <cell r="D1340">
            <v>1.2323602834064766</v>
          </cell>
        </row>
        <row r="1341">
          <cell r="C1341">
            <v>2.0100000000000002</v>
          </cell>
          <cell r="D1341">
            <v>1.231192550409953</v>
          </cell>
        </row>
        <row r="1342">
          <cell r="C1342">
            <v>2.0114999999999998</v>
          </cell>
          <cell r="D1342">
            <v>1.2299692264238866</v>
          </cell>
        </row>
        <row r="1343">
          <cell r="C1343">
            <v>2.0129999999999999</v>
          </cell>
          <cell r="D1343">
            <v>1.2286903994351379</v>
          </cell>
        </row>
        <row r="1344">
          <cell r="C1344">
            <v>2.0145</v>
          </cell>
          <cell r="D1344">
            <v>1.2273561611658501</v>
          </cell>
        </row>
        <row r="1345">
          <cell r="C1345">
            <v>2.016</v>
          </cell>
          <cell r="D1345">
            <v>1.225966607140436</v>
          </cell>
        </row>
        <row r="1346">
          <cell r="C1346">
            <v>2.0175000000000001</v>
          </cell>
          <cell r="D1346">
            <v>1.2245218367552566</v>
          </cell>
        </row>
        <row r="1347">
          <cell r="C1347">
            <v>2.0190000000000001</v>
          </cell>
          <cell r="D1347">
            <v>1.2230219533508846</v>
          </cell>
        </row>
        <row r="1348">
          <cell r="C1348">
            <v>2.0205000000000002</v>
          </cell>
          <cell r="D1348">
            <v>1.2214670642868664</v>
          </cell>
        </row>
        <row r="1349">
          <cell r="C1349">
            <v>2.0220000000000002</v>
          </cell>
          <cell r="D1349">
            <v>1.2198572810188661</v>
          </cell>
        </row>
        <row r="1350">
          <cell r="C1350">
            <v>2.0234999999999999</v>
          </cell>
          <cell r="D1350">
            <v>1.218192719178095</v>
          </cell>
        </row>
        <row r="1351">
          <cell r="C1351">
            <v>2.0249999999999999</v>
          </cell>
          <cell r="D1351">
            <v>1.2164734986529104</v>
          </cell>
        </row>
        <row r="1352">
          <cell r="C1352">
            <v>2.0265</v>
          </cell>
          <cell r="D1352">
            <v>1.2146997436724789</v>
          </cell>
        </row>
        <row r="1353">
          <cell r="C1353">
            <v>2.028</v>
          </cell>
          <cell r="D1353">
            <v>1.2128715828923771</v>
          </cell>
        </row>
        <row r="1354">
          <cell r="C1354">
            <v>2.0295000000000001</v>
          </cell>
          <cell r="D1354">
            <v>1.210989149482024</v>
          </cell>
        </row>
        <row r="1355">
          <cell r="C1355">
            <v>2.0310000000000001</v>
          </cell>
          <cell r="D1355">
            <v>1.2090525812138115</v>
          </cell>
        </row>
        <row r="1356">
          <cell r="C1356">
            <v>2.0325000000000002</v>
          </cell>
          <cell r="D1356">
            <v>1.2070620205538207</v>
          </cell>
        </row>
        <row r="1357">
          <cell r="C1357">
            <v>2.0340000000000003</v>
          </cell>
          <cell r="D1357">
            <v>1.2050176147539853</v>
          </cell>
        </row>
        <row r="1358">
          <cell r="C1358">
            <v>2.0354999999999999</v>
          </cell>
          <cell r="D1358">
            <v>1.2029195159455874</v>
          </cell>
        </row>
        <row r="1359">
          <cell r="C1359">
            <v>2.0369999999999999</v>
          </cell>
          <cell r="D1359">
            <v>1.200767881233936</v>
          </cell>
        </row>
        <row r="1360">
          <cell r="C1360">
            <v>2.0385</v>
          </cell>
          <cell r="D1360">
            <v>1.1985628727941202</v>
          </cell>
        </row>
        <row r="1361">
          <cell r="C1361">
            <v>2.04</v>
          </cell>
          <cell r="D1361">
            <v>1.1963046579676748</v>
          </cell>
        </row>
        <row r="1362">
          <cell r="C1362">
            <v>2.0415000000000001</v>
          </cell>
          <cell r="D1362">
            <v>1.1939934093600419</v>
          </cell>
        </row>
        <row r="1363">
          <cell r="C1363">
            <v>2.0430000000000001</v>
          </cell>
          <cell r="D1363">
            <v>1.1916293049386797</v>
          </cell>
        </row>
        <row r="1364">
          <cell r="C1364">
            <v>2.0445000000000002</v>
          </cell>
          <cell r="D1364">
            <v>1.1892125281316821</v>
          </cell>
        </row>
        <row r="1365">
          <cell r="C1365">
            <v>2.0460000000000003</v>
          </cell>
          <cell r="D1365">
            <v>1.1867432679267695</v>
          </cell>
        </row>
        <row r="1366">
          <cell r="C1366">
            <v>2.0474999999999999</v>
          </cell>
          <cell r="D1366">
            <v>1.1842217189705009</v>
          </cell>
        </row>
        <row r="1367">
          <cell r="C1367">
            <v>2.0489999999999999</v>
          </cell>
          <cell r="D1367">
            <v>1.1816480816675696</v>
          </cell>
        </row>
        <row r="1368">
          <cell r="C1368">
            <v>2.0505</v>
          </cell>
          <cell r="D1368">
            <v>1.1790225622800434</v>
          </cell>
        </row>
        <row r="1369">
          <cell r="C1369">
            <v>2.052</v>
          </cell>
          <cell r="D1369">
            <v>1.1763453730263906</v>
          </cell>
        </row>
        <row r="1370">
          <cell r="C1370">
            <v>2.0535000000000001</v>
          </cell>
          <cell r="D1370">
            <v>1.1736167321801549</v>
          </cell>
        </row>
        <row r="1371">
          <cell r="C1371">
            <v>2.0550000000000002</v>
          </cell>
          <cell r="D1371">
            <v>1.1708368641681326</v>
          </cell>
        </row>
        <row r="1372">
          <cell r="C1372">
            <v>2.0565000000000002</v>
          </cell>
          <cell r="D1372">
            <v>1.1680059996679042</v>
          </cell>
        </row>
        <row r="1373">
          <cell r="C1373">
            <v>2.0579999999999998</v>
          </cell>
          <cell r="D1373">
            <v>1.1651243757045733</v>
          </cell>
        </row>
        <row r="1374">
          <cell r="C1374">
            <v>2.0594999999999999</v>
          </cell>
          <cell r="D1374">
            <v>1.1621922357465635</v>
          </cell>
        </row>
        <row r="1375">
          <cell r="C1375">
            <v>2.0609999999999999</v>
          </cell>
          <cell r="D1375">
            <v>1.1592098298003395</v>
          </cell>
        </row>
        <row r="1376">
          <cell r="C1376">
            <v>2.0625</v>
          </cell>
          <cell r="D1376">
            <v>1.1561774145038872</v>
          </cell>
        </row>
        <row r="1377">
          <cell r="C1377">
            <v>2.0640000000000001</v>
          </cell>
          <cell r="D1377">
            <v>1.1530952532188214</v>
          </cell>
        </row>
        <row r="1378">
          <cell r="C1378">
            <v>2.0655000000000001</v>
          </cell>
          <cell r="D1378">
            <v>1.1499636161209728</v>
          </cell>
        </row>
        <row r="1379">
          <cell r="C1379">
            <v>2.0670000000000002</v>
          </cell>
          <cell r="D1379">
            <v>1.1467827802893074</v>
          </cell>
        </row>
        <row r="1380">
          <cell r="C1380">
            <v>2.0685000000000002</v>
          </cell>
          <cell r="D1380">
            <v>1.143553029793039</v>
          </cell>
        </row>
        <row r="1381">
          <cell r="C1381">
            <v>2.0699999999999998</v>
          </cell>
          <cell r="D1381">
            <v>1.1402746557767922</v>
          </cell>
        </row>
        <row r="1382">
          <cell r="C1382">
            <v>2.0714999999999999</v>
          </cell>
          <cell r="D1382">
            <v>1.1369479565436673</v>
          </cell>
        </row>
        <row r="1383">
          <cell r="C1383">
            <v>2.073</v>
          </cell>
          <cell r="D1383">
            <v>1.1335732376360861</v>
          </cell>
        </row>
        <row r="1384">
          <cell r="C1384">
            <v>2.0745</v>
          </cell>
          <cell r="D1384">
            <v>1.13015081191426</v>
          </cell>
        </row>
        <row r="1385">
          <cell r="C1385">
            <v>2.0760000000000001</v>
          </cell>
          <cell r="D1385">
            <v>1.1266809996321561</v>
          </cell>
        </row>
        <row r="1386">
          <cell r="C1386">
            <v>2.0775000000000001</v>
          </cell>
          <cell r="D1386">
            <v>1.1231641285108276</v>
          </cell>
        </row>
        <row r="1387">
          <cell r="C1387">
            <v>2.0790000000000002</v>
          </cell>
          <cell r="D1387">
            <v>1.1196005338089694</v>
          </cell>
        </row>
        <row r="1388">
          <cell r="C1388">
            <v>2.0805000000000002</v>
          </cell>
          <cell r="D1388">
            <v>1.1159905583905785</v>
          </cell>
        </row>
        <row r="1389">
          <cell r="C1389">
            <v>2.0819999999999999</v>
          </cell>
          <cell r="D1389">
            <v>1.1123345527895787</v>
          </cell>
        </row>
        <row r="1390">
          <cell r="C1390">
            <v>2.0834999999999999</v>
          </cell>
          <cell r="D1390">
            <v>1.1086328752712939</v>
          </cell>
        </row>
        <row r="1391">
          <cell r="C1391">
            <v>2.085</v>
          </cell>
          <cell r="D1391">
            <v>1.1048858918906501</v>
          </cell>
        </row>
        <row r="1392">
          <cell r="C1392">
            <v>2.0865</v>
          </cell>
          <cell r="D1392">
            <v>1.1010939765469738</v>
          </cell>
        </row>
        <row r="1393">
          <cell r="C1393">
            <v>2.0880000000000001</v>
          </cell>
          <cell r="D1393">
            <v>1.0972575110352745</v>
          </cell>
        </row>
        <row r="1394">
          <cell r="C1394">
            <v>2.0895000000000001</v>
          </cell>
          <cell r="D1394">
            <v>1.0933768850939056</v>
          </cell>
        </row>
        <row r="1395">
          <cell r="C1395">
            <v>2.0910000000000002</v>
          </cell>
          <cell r="D1395">
            <v>1.0894524964484764</v>
          </cell>
        </row>
        <row r="1396">
          <cell r="C1396">
            <v>2.0925000000000002</v>
          </cell>
          <cell r="D1396">
            <v>1.0854847508519205</v>
          </cell>
        </row>
        <row r="1397">
          <cell r="C1397">
            <v>2.0939999999999999</v>
          </cell>
          <cell r="D1397">
            <v>1.0814740621206078</v>
          </cell>
        </row>
        <row r="1398">
          <cell r="C1398">
            <v>2.0954999999999999</v>
          </cell>
          <cell r="D1398">
            <v>1.0774208521663964</v>
          </cell>
        </row>
        <row r="1399">
          <cell r="C1399">
            <v>2.097</v>
          </cell>
          <cell r="D1399">
            <v>1.0733255510245407</v>
          </cell>
        </row>
        <row r="1400">
          <cell r="C1400">
            <v>2.0985</v>
          </cell>
          <cell r="D1400">
            <v>1.0691885968773391</v>
          </cell>
        </row>
        <row r="1401">
          <cell r="C1401">
            <v>2.1</v>
          </cell>
          <cell r="D1401">
            <v>1.0650104360734456</v>
          </cell>
        </row>
        <row r="1402">
          <cell r="C1402">
            <v>2.1015000000000001</v>
          </cell>
          <cell r="D1402">
            <v>1.0607915231427536</v>
          </cell>
        </row>
        <row r="1403">
          <cell r="C1403">
            <v>2.1030000000000002</v>
          </cell>
          <cell r="D1403">
            <v>1.0565323208067692</v>
          </cell>
        </row>
        <row r="1404">
          <cell r="C1404">
            <v>2.1045000000000003</v>
          </cell>
          <cell r="D1404">
            <v>1.052233299984392</v>
          </cell>
        </row>
        <row r="1405">
          <cell r="C1405">
            <v>2.1059999999999999</v>
          </cell>
          <cell r="D1405">
            <v>1.0478949397930291</v>
          </cell>
        </row>
        <row r="1406">
          <cell r="C1406">
            <v>2.1074999999999999</v>
          </cell>
          <cell r="D1406">
            <v>1.0435177275449672</v>
          </cell>
        </row>
        <row r="1407">
          <cell r="C1407">
            <v>2.109</v>
          </cell>
          <cell r="D1407">
            <v>1.0391021587389535</v>
          </cell>
        </row>
        <row r="1408">
          <cell r="C1408">
            <v>2.1105</v>
          </cell>
          <cell r="D1408">
            <v>1.0346487370468869</v>
          </cell>
        </row>
        <row r="1409">
          <cell r="C1409">
            <v>2.1120000000000001</v>
          </cell>
          <cell r="D1409">
            <v>1.0301579742955986</v>
          </cell>
        </row>
        <row r="1410">
          <cell r="C1410">
            <v>2.1135000000000002</v>
          </cell>
          <cell r="D1410">
            <v>1.0256303904436408</v>
          </cell>
        </row>
        <row r="1411">
          <cell r="C1411">
            <v>2.1150000000000002</v>
          </cell>
          <cell r="D1411">
            <v>1.0210665135530486</v>
          </cell>
        </row>
        <row r="1412">
          <cell r="C1412">
            <v>2.1164999999999998</v>
          </cell>
          <cell r="D1412">
            <v>1.016466879756023</v>
          </cell>
        </row>
        <row r="1413">
          <cell r="C1413">
            <v>2.1179999999999999</v>
          </cell>
          <cell r="D1413">
            <v>1.0118320332164867</v>
          </cell>
        </row>
        <row r="1414">
          <cell r="C1414">
            <v>2.1194999999999999</v>
          </cell>
          <cell r="D1414">
            <v>1.0071625260865011</v>
          </cell>
        </row>
        <row r="1415">
          <cell r="C1415">
            <v>2.121</v>
          </cell>
          <cell r="D1415">
            <v>1.0024589184574795</v>
          </cell>
        </row>
        <row r="1416">
          <cell r="C1416">
            <v>2.1225000000000001</v>
          </cell>
          <cell r="D1416">
            <v>0.99772177830619269</v>
          </cell>
        </row>
        <row r="1417">
          <cell r="C1417">
            <v>2.1240000000000001</v>
          </cell>
          <cell r="D1417">
            <v>0.99295168143553558</v>
          </cell>
        </row>
        <row r="1418">
          <cell r="C1418">
            <v>2.1255000000000002</v>
          </cell>
          <cell r="D1418">
            <v>0.98814921141003698</v>
          </cell>
        </row>
        <row r="1419">
          <cell r="C1419">
            <v>2.1270000000000002</v>
          </cell>
          <cell r="D1419">
            <v>0.98331495948610015</v>
          </cell>
        </row>
        <row r="1420">
          <cell r="C1420">
            <v>2.1284999999999998</v>
          </cell>
          <cell r="D1420">
            <v>0.97844952453696665</v>
          </cell>
        </row>
        <row r="1421">
          <cell r="C1421">
            <v>2.13</v>
          </cell>
          <cell r="D1421">
            <v>0.97355351297239034</v>
          </cell>
        </row>
        <row r="1422">
          <cell r="C1422">
            <v>2.1315</v>
          </cell>
          <cell r="D1422">
            <v>0.96862753865304452</v>
          </cell>
        </row>
        <row r="1423">
          <cell r="C1423">
            <v>2.133</v>
          </cell>
          <cell r="D1423">
            <v>0.9636722227996366</v>
          </cell>
        </row>
        <row r="1424">
          <cell r="C1424">
            <v>2.1345000000000001</v>
          </cell>
          <cell r="D1424">
            <v>0.95868819389676652</v>
          </cell>
        </row>
        <row r="1425">
          <cell r="C1425">
            <v>2.1360000000000001</v>
          </cell>
          <cell r="D1425">
            <v>0.95367608759152833</v>
          </cell>
        </row>
        <row r="1426">
          <cell r="C1426">
            <v>2.1375000000000002</v>
          </cell>
          <cell r="D1426">
            <v>0.94863654658688312</v>
          </cell>
        </row>
        <row r="1427">
          <cell r="C1427">
            <v>2.1390000000000002</v>
          </cell>
          <cell r="D1427">
            <v>0.94357022052982109</v>
          </cell>
        </row>
        <row r="1428">
          <cell r="C1428">
            <v>2.1404999999999998</v>
          </cell>
          <cell r="D1428">
            <v>0.93847776589434651</v>
          </cell>
        </row>
        <row r="1429">
          <cell r="C1429">
            <v>2.1419999999999999</v>
          </cell>
          <cell r="D1429">
            <v>0.93335984585930842</v>
          </cell>
        </row>
        <row r="1430">
          <cell r="C1430">
            <v>2.1435</v>
          </cell>
          <cell r="D1430">
            <v>0.92821713018113994</v>
          </cell>
        </row>
        <row r="1431">
          <cell r="C1431">
            <v>2.145</v>
          </cell>
          <cell r="D1431">
            <v>0.92305029506151237</v>
          </cell>
        </row>
        <row r="1432">
          <cell r="C1432">
            <v>2.1465000000000001</v>
          </cell>
          <cell r="D1432">
            <v>0.91786002300998193</v>
          </cell>
        </row>
        <row r="1433">
          <cell r="C1433">
            <v>2.1480000000000001</v>
          </cell>
          <cell r="D1433">
            <v>0.91264700270166432</v>
          </cell>
        </row>
        <row r="1434">
          <cell r="C1434">
            <v>2.1495000000000002</v>
          </cell>
          <cell r="D1434">
            <v>0.90741192882999788</v>
          </cell>
        </row>
        <row r="1435">
          <cell r="C1435">
            <v>2.1510000000000002</v>
          </cell>
          <cell r="D1435">
            <v>0.90215550195465466</v>
          </cell>
        </row>
        <row r="1436">
          <cell r="C1436">
            <v>2.1524999999999999</v>
          </cell>
          <cell r="D1436">
            <v>0.89687842834466514</v>
          </cell>
        </row>
        <row r="1437">
          <cell r="C1437">
            <v>2.1539999999999999</v>
          </cell>
          <cell r="D1437">
            <v>0.8915814198168166</v>
          </cell>
        </row>
        <row r="1438">
          <cell r="C1438">
            <v>2.1555</v>
          </cell>
          <cell r="D1438">
            <v>0.88626519356941924</v>
          </cell>
        </row>
        <row r="1439">
          <cell r="C1439">
            <v>2.157</v>
          </cell>
          <cell r="D1439">
            <v>0.880930472011488</v>
          </cell>
        </row>
        <row r="1440">
          <cell r="C1440">
            <v>2.1585000000000001</v>
          </cell>
          <cell r="D1440">
            <v>0.87557798258744257</v>
          </cell>
        </row>
        <row r="1441">
          <cell r="C1441">
            <v>2.16</v>
          </cell>
          <cell r="D1441">
            <v>0.87020845759740317</v>
          </cell>
        </row>
        <row r="1442">
          <cell r="C1442">
            <v>2.1615000000000002</v>
          </cell>
          <cell r="D1442">
            <v>0.86482263401316817</v>
          </cell>
        </row>
        <row r="1443">
          <cell r="C1443">
            <v>2.1630000000000003</v>
          </cell>
          <cell r="D1443">
            <v>0.85942125328997299</v>
          </cell>
        </row>
        <row r="1444">
          <cell r="C1444">
            <v>2.1644999999999999</v>
          </cell>
          <cell r="D1444">
            <v>0.85400506117411734</v>
          </cell>
        </row>
        <row r="1445">
          <cell r="C1445">
            <v>2.1659999999999999</v>
          </cell>
          <cell r="D1445">
            <v>0.84857480750656455</v>
          </cell>
        </row>
        <row r="1446">
          <cell r="C1446">
            <v>2.1675</v>
          </cell>
          <cell r="D1446">
            <v>0.84313124602262723</v>
          </cell>
        </row>
        <row r="1447">
          <cell r="C1447">
            <v>2.169</v>
          </cell>
          <cell r="D1447">
            <v>0.83767513414782235</v>
          </cell>
        </row>
        <row r="1448">
          <cell r="C1448">
            <v>2.1705000000000001</v>
          </cell>
          <cell r="D1448">
            <v>0.83220723279002518</v>
          </cell>
        </row>
        <row r="1449">
          <cell r="C1449">
            <v>2.1720000000000002</v>
          </cell>
          <cell r="D1449">
            <v>0.82672830612803028</v>
          </cell>
        </row>
        <row r="1450">
          <cell r="C1450">
            <v>2.1735000000000002</v>
          </cell>
          <cell r="D1450">
            <v>0.8212391213966308</v>
          </cell>
        </row>
        <row r="1451">
          <cell r="C1451">
            <v>2.1750000000000003</v>
          </cell>
          <cell r="D1451">
            <v>0.81574044866834261</v>
          </cell>
        </row>
        <row r="1452">
          <cell r="C1452">
            <v>2.1764999999999999</v>
          </cell>
          <cell r="D1452">
            <v>0.81023306063189116</v>
          </cell>
        </row>
        <row r="1453">
          <cell r="C1453">
            <v>2.1779999999999999</v>
          </cell>
          <cell r="D1453">
            <v>0.80471773236758093</v>
          </cell>
        </row>
        <row r="1454">
          <cell r="C1454">
            <v>2.1795</v>
          </cell>
          <cell r="D1454">
            <v>0.79919524111969509</v>
          </cell>
        </row>
        <row r="1455">
          <cell r="C1455">
            <v>2.181</v>
          </cell>
          <cell r="D1455">
            <v>0.79366636606602736</v>
          </cell>
        </row>
        <row r="1456">
          <cell r="C1456">
            <v>2.1825000000000001</v>
          </cell>
          <cell r="D1456">
            <v>0.78813188808470036</v>
          </cell>
        </row>
        <row r="1457">
          <cell r="C1457">
            <v>2.1840000000000002</v>
          </cell>
          <cell r="D1457">
            <v>0.78259258951839761</v>
          </cell>
        </row>
        <row r="1458">
          <cell r="C1458">
            <v>2.1855000000000002</v>
          </cell>
          <cell r="D1458">
            <v>0.77704925393614488</v>
          </cell>
        </row>
        <row r="1459">
          <cell r="C1459">
            <v>2.1869999999999998</v>
          </cell>
          <cell r="D1459">
            <v>0.7715026658927856</v>
          </cell>
        </row>
        <row r="1460">
          <cell r="C1460">
            <v>2.1884999999999999</v>
          </cell>
          <cell r="D1460">
            <v>0.76595361068628098</v>
          </cell>
        </row>
        <row r="1461">
          <cell r="C1461">
            <v>2.19</v>
          </cell>
          <cell r="D1461">
            <v>0.76040287411299923</v>
          </cell>
        </row>
        <row r="1462">
          <cell r="C1462">
            <v>2.1915</v>
          </cell>
          <cell r="D1462">
            <v>0.75485124222111133</v>
          </cell>
        </row>
        <row r="1463">
          <cell r="C1463">
            <v>2.1930000000000001</v>
          </cell>
          <cell r="D1463">
            <v>0.74929950106226006</v>
          </cell>
        </row>
        <row r="1464">
          <cell r="C1464">
            <v>2.1945000000000001</v>
          </cell>
          <cell r="D1464">
            <v>0.74374843644164035</v>
          </cell>
        </row>
        <row r="1465">
          <cell r="C1465">
            <v>2.1960000000000002</v>
          </cell>
          <cell r="D1465">
            <v>0.73819883366664873</v>
          </cell>
        </row>
        <row r="1466">
          <cell r="C1466">
            <v>2.1975000000000002</v>
          </cell>
          <cell r="D1466">
            <v>0.73265147729424074</v>
          </cell>
        </row>
        <row r="1467">
          <cell r="C1467">
            <v>2.1989999999999998</v>
          </cell>
          <cell r="D1467">
            <v>0.72710715087716027</v>
          </cell>
        </row>
        <row r="1468">
          <cell r="C1468">
            <v>2.2004999999999999</v>
          </cell>
          <cell r="D1468">
            <v>0.72156663670917731</v>
          </cell>
        </row>
        <row r="1469">
          <cell r="C1469">
            <v>2.202</v>
          </cell>
          <cell r="D1469">
            <v>0.71603071556951503</v>
          </cell>
        </row>
        <row r="1470">
          <cell r="C1470">
            <v>2.2035</v>
          </cell>
          <cell r="D1470">
            <v>0.71050016646658543</v>
          </cell>
        </row>
        <row r="1471">
          <cell r="C1471">
            <v>2.2050000000000001</v>
          </cell>
          <cell r="D1471">
            <v>0.70497576638121473</v>
          </cell>
        </row>
        <row r="1472">
          <cell r="C1472">
            <v>2.2065000000000001</v>
          </cell>
          <cell r="D1472">
            <v>0.69945829000950221</v>
          </cell>
        </row>
        <row r="1473">
          <cell r="C1473">
            <v>2.2080000000000002</v>
          </cell>
          <cell r="D1473">
            <v>0.69394850950547071</v>
          </cell>
        </row>
        <row r="1474">
          <cell r="C1474">
            <v>2.2095000000000002</v>
          </cell>
          <cell r="D1474">
            <v>0.68844719422366529</v>
          </cell>
        </row>
        <row r="1475">
          <cell r="C1475">
            <v>2.2109999999999999</v>
          </cell>
          <cell r="D1475">
            <v>0.68295511046185264</v>
          </cell>
        </row>
        <row r="1476">
          <cell r="C1476">
            <v>2.2124999999999999</v>
          </cell>
          <cell r="D1476">
            <v>0.67747302120397601</v>
          </cell>
        </row>
        <row r="1477">
          <cell r="C1477">
            <v>2.214</v>
          </cell>
          <cell r="D1477">
            <v>0.67200168586353448</v>
          </cell>
        </row>
        <row r="1478">
          <cell r="C1478">
            <v>2.2155</v>
          </cell>
          <cell r="D1478">
            <v>0.66654186002752092</v>
          </cell>
        </row>
        <row r="1479">
          <cell r="C1479">
            <v>2.2170000000000001</v>
          </cell>
          <cell r="D1479">
            <v>0.66109429520108598</v>
          </cell>
        </row>
        <row r="1480">
          <cell r="C1480">
            <v>2.2185000000000001</v>
          </cell>
          <cell r="D1480">
            <v>0.65565973855308446</v>
          </cell>
        </row>
        <row r="1481">
          <cell r="C1481">
            <v>2.2200000000000002</v>
          </cell>
          <cell r="D1481">
            <v>0.65023893266264909</v>
          </cell>
        </row>
        <row r="1482">
          <cell r="C1482">
            <v>2.2215000000000003</v>
          </cell>
          <cell r="D1482">
            <v>0.64483261526695079</v>
          </cell>
        </row>
        <row r="1483">
          <cell r="C1483">
            <v>2.2229999999999999</v>
          </cell>
          <cell r="D1483">
            <v>0.63944151901029611</v>
          </cell>
        </row>
        <row r="1484">
          <cell r="C1484">
            <v>2.2244999999999999</v>
          </cell>
          <cell r="D1484">
            <v>0.63406637119470555</v>
          </cell>
        </row>
        <row r="1485">
          <cell r="C1485">
            <v>2.226</v>
          </cell>
          <cell r="D1485">
            <v>0.62870789353214385</v>
          </cell>
        </row>
        <row r="1486">
          <cell r="C1486">
            <v>2.2275</v>
          </cell>
          <cell r="D1486">
            <v>0.62336680189851834</v>
          </cell>
        </row>
        <row r="1487">
          <cell r="C1487">
            <v>2.2290000000000001</v>
          </cell>
          <cell r="D1487">
            <v>0.61804380608962195</v>
          </cell>
        </row>
        <row r="1488">
          <cell r="C1488">
            <v>2.2305000000000001</v>
          </cell>
          <cell r="D1488">
            <v>0.61273960957915052</v>
          </cell>
        </row>
        <row r="1489">
          <cell r="C1489">
            <v>2.2320000000000002</v>
          </cell>
          <cell r="D1489">
            <v>0.60745490927894241</v>
          </cell>
        </row>
        <row r="1490">
          <cell r="C1490">
            <v>2.2335000000000003</v>
          </cell>
          <cell r="D1490">
            <v>0.60219039530158502</v>
          </cell>
        </row>
        <row r="1491">
          <cell r="C1491">
            <v>2.2349999999999999</v>
          </cell>
          <cell r="D1491">
            <v>0.59694668895296576</v>
          </cell>
        </row>
        <row r="1492">
          <cell r="C1492">
            <v>2.2364999999999999</v>
          </cell>
          <cell r="D1492">
            <v>0.59172459286478618</v>
          </cell>
        </row>
        <row r="1493">
          <cell r="C1493">
            <v>2.238</v>
          </cell>
          <cell r="D1493">
            <v>0.58652471013815299</v>
          </cell>
        </row>
        <row r="1494">
          <cell r="C1494">
            <v>2.2395</v>
          </cell>
          <cell r="D1494">
            <v>0.58134770137521652</v>
          </cell>
        </row>
        <row r="1495">
          <cell r="C1495">
            <v>2.2410000000000001</v>
          </cell>
          <cell r="D1495">
            <v>0.576194219231845</v>
          </cell>
        </row>
        <row r="1496">
          <cell r="C1496">
            <v>2.2425000000000002</v>
          </cell>
          <cell r="D1496">
            <v>0.57106490819732658</v>
          </cell>
        </row>
        <row r="1497">
          <cell r="C1497">
            <v>2.2440000000000002</v>
          </cell>
          <cell r="D1497">
            <v>0.56596040437737816</v>
          </cell>
        </row>
        <row r="1498">
          <cell r="C1498">
            <v>2.2454999999999998</v>
          </cell>
          <cell r="D1498">
            <v>0.56088133528058637</v>
          </cell>
        </row>
        <row r="1499">
          <cell r="C1499">
            <v>2.2469999999999999</v>
          </cell>
          <cell r="D1499">
            <v>0.55582831960839985</v>
          </cell>
        </row>
        <row r="1500">
          <cell r="C1500">
            <v>2.2484999999999999</v>
          </cell>
          <cell r="D1500">
            <v>0.5508019670488099</v>
          </cell>
        </row>
        <row r="1501">
          <cell r="C1501">
            <v>2.25</v>
          </cell>
          <cell r="D1501">
            <v>0.54580287807381322</v>
          </cell>
        </row>
        <row r="1502">
          <cell r="C1502">
            <v>2.2515000000000001</v>
          </cell>
          <cell r="D1502">
            <v>0.54083164374079062</v>
          </cell>
        </row>
        <row r="1503">
          <cell r="C1503">
            <v>2.2530000000000001</v>
          </cell>
          <cell r="D1503">
            <v>0.53588884549790472</v>
          </cell>
        </row>
        <row r="1504">
          <cell r="C1504">
            <v>2.2545000000000002</v>
          </cell>
          <cell r="D1504">
            <v>0.53097505499363273</v>
          </cell>
        </row>
        <row r="1505">
          <cell r="C1505">
            <v>2.2560000000000002</v>
          </cell>
          <cell r="D1505">
            <v>0.52609083389053435</v>
          </cell>
        </row>
        <row r="1506">
          <cell r="C1506">
            <v>2.2574999999999998</v>
          </cell>
          <cell r="D1506">
            <v>0.52123673368336532</v>
          </cell>
        </row>
        <row r="1507">
          <cell r="C1507">
            <v>2.2589999999999999</v>
          </cell>
          <cell r="D1507">
            <v>0.51641329552162363</v>
          </cell>
        </row>
        <row r="1508">
          <cell r="C1508">
            <v>2.2605</v>
          </cell>
          <cell r="D1508">
            <v>0.51162105003665304</v>
          </cell>
        </row>
        <row r="1509">
          <cell r="C1509">
            <v>2.262</v>
          </cell>
          <cell r="D1509">
            <v>0.50686051717336378</v>
          </cell>
        </row>
        <row r="1510">
          <cell r="C1510">
            <v>2.2635000000000001</v>
          </cell>
          <cell r="D1510">
            <v>0.50213220602668751</v>
          </cell>
        </row>
        <row r="1511">
          <cell r="C1511">
            <v>2.2650000000000001</v>
          </cell>
          <cell r="D1511">
            <v>0.49743661468284245</v>
          </cell>
        </row>
        <row r="1512">
          <cell r="C1512">
            <v>2.2665000000000002</v>
          </cell>
          <cell r="D1512">
            <v>0.49277423006549714</v>
          </cell>
        </row>
        <row r="1513">
          <cell r="C1513">
            <v>2.2680000000000002</v>
          </cell>
          <cell r="D1513">
            <v>0.48814552778691289</v>
          </cell>
        </row>
        <row r="1514">
          <cell r="C1514">
            <v>2.2694999999999999</v>
          </cell>
          <cell r="D1514">
            <v>0.48355097200414254</v>
          </cell>
        </row>
        <row r="1515">
          <cell r="C1515">
            <v>2.2709999999999999</v>
          </cell>
          <cell r="D1515">
            <v>0.4789910152803547</v>
          </cell>
        </row>
        <row r="1516">
          <cell r="C1516">
            <v>2.2725</v>
          </cell>
          <cell r="D1516">
            <v>0.47446609845137289</v>
          </cell>
        </row>
        <row r="1517">
          <cell r="C1517">
            <v>2.274</v>
          </cell>
          <cell r="D1517">
            <v>0.46997665049746878</v>
          </cell>
        </row>
        <row r="1518">
          <cell r="C1518">
            <v>2.2755000000000001</v>
          </cell>
          <cell r="D1518">
            <v>0.46552308842049689</v>
          </cell>
        </row>
        <row r="1519">
          <cell r="C1519">
            <v>2.2770000000000001</v>
          </cell>
          <cell r="D1519">
            <v>0.46110581712641929</v>
          </cell>
        </row>
        <row r="1520">
          <cell r="C1520">
            <v>2.2785000000000002</v>
          </cell>
          <cell r="D1520">
            <v>0.45672522931328047</v>
          </cell>
        </row>
        <row r="1521">
          <cell r="C1521">
            <v>2.2800000000000002</v>
          </cell>
          <cell r="D1521">
            <v>0.45238170536468669</v>
          </cell>
        </row>
        <row r="1522">
          <cell r="C1522">
            <v>2.2814999999999999</v>
          </cell>
          <cell r="D1522">
            <v>0.44807561324883649</v>
          </cell>
        </row>
        <row r="1523">
          <cell r="C1523">
            <v>2.2829999999999999</v>
          </cell>
          <cell r="D1523">
            <v>0.44380730842314553</v>
          </cell>
        </row>
        <row r="1524">
          <cell r="C1524">
            <v>2.2845</v>
          </cell>
          <cell r="D1524">
            <v>0.43957713374452362</v>
          </cell>
        </row>
        <row r="1525">
          <cell r="C1525">
            <v>2.286</v>
          </cell>
          <cell r="D1525">
            <v>0.43538541938531938</v>
          </cell>
        </row>
        <row r="1526">
          <cell r="C1526">
            <v>2.2875000000000001</v>
          </cell>
          <cell r="D1526">
            <v>0.4312324827549851</v>
          </cell>
        </row>
        <row r="1527">
          <cell r="C1527">
            <v>2.2890000000000001</v>
          </cell>
          <cell r="D1527">
            <v>0.42711862842748693</v>
          </cell>
        </row>
        <row r="1528">
          <cell r="C1528">
            <v>2.2905000000000002</v>
          </cell>
          <cell r="D1528">
            <v>0.42304414807448837</v>
          </cell>
        </row>
        <row r="1529">
          <cell r="C1529">
            <v>2.2920000000000003</v>
          </cell>
          <cell r="D1529">
            <v>0.41900932040433314</v>
          </cell>
        </row>
        <row r="1530">
          <cell r="C1530">
            <v>2.2934999999999999</v>
          </cell>
          <cell r="D1530">
            <v>0.41501441110684584</v>
          </cell>
        </row>
        <row r="1531">
          <cell r="C1531">
            <v>2.2949999999999999</v>
          </cell>
          <cell r="D1531">
            <v>0.41105967280396427</v>
          </cell>
        </row>
        <row r="1532">
          <cell r="C1532">
            <v>2.2965</v>
          </cell>
          <cell r="D1532">
            <v>0.40714534500623134</v>
          </cell>
        </row>
        <row r="1533">
          <cell r="C1533">
            <v>2.298</v>
          </cell>
          <cell r="D1533">
            <v>0.40327165407513488</v>
          </cell>
        </row>
        <row r="1534">
          <cell r="C1534">
            <v>2.2995000000000001</v>
          </cell>
          <cell r="D1534">
            <v>0.39943881319131791</v>
          </cell>
        </row>
        <row r="1535">
          <cell r="C1535">
            <v>2.3010000000000002</v>
          </cell>
          <cell r="D1535">
            <v>0.39564702232865523</v>
          </cell>
        </row>
        <row r="1536">
          <cell r="C1536">
            <v>2.3025000000000002</v>
          </cell>
          <cell r="D1536">
            <v>0.39189646823419844</v>
          </cell>
        </row>
        <row r="1537">
          <cell r="C1537">
            <v>2.3040000000000003</v>
          </cell>
          <cell r="D1537">
            <v>0.38818732441398124</v>
          </cell>
        </row>
        <row r="1538">
          <cell r="C1538">
            <v>2.3054999999999999</v>
          </cell>
          <cell r="D1538">
            <v>0.3845197511246834</v>
          </cell>
        </row>
        <row r="1539">
          <cell r="C1539">
            <v>2.3069999999999999</v>
          </cell>
          <cell r="D1539">
            <v>0.38089389537113094</v>
          </cell>
        </row>
        <row r="1540">
          <cell r="C1540">
            <v>2.3085</v>
          </cell>
          <cell r="D1540">
            <v>0.37730989090963646</v>
          </cell>
        </row>
        <row r="1541">
          <cell r="C1541">
            <v>2.31</v>
          </cell>
          <cell r="D1541">
            <v>0.37376785825714065</v>
          </cell>
        </row>
        <row r="1542">
          <cell r="C1542">
            <v>2.3115000000000001</v>
          </cell>
          <cell r="D1542">
            <v>0.37026790470614784</v>
          </cell>
        </row>
        <row r="1543">
          <cell r="C1543">
            <v>2.3130000000000002</v>
          </cell>
          <cell r="D1543">
            <v>0.36681012434542565</v>
          </cell>
        </row>
        <row r="1544">
          <cell r="C1544">
            <v>2.3145000000000002</v>
          </cell>
          <cell r="D1544">
            <v>0.36339459808644109</v>
          </cell>
        </row>
        <row r="1545">
          <cell r="C1545">
            <v>2.3159999999999998</v>
          </cell>
          <cell r="D1545">
            <v>0.36002139369550545</v>
          </cell>
        </row>
        <row r="1546">
          <cell r="C1546">
            <v>2.3174999999999999</v>
          </cell>
          <cell r="D1546">
            <v>0.35669056583158237</v>
          </cell>
        </row>
        <row r="1547">
          <cell r="C1547">
            <v>2.319</v>
          </cell>
          <cell r="D1547">
            <v>0.35340215608974362</v>
          </cell>
        </row>
        <row r="1548">
          <cell r="C1548">
            <v>2.3205</v>
          </cell>
          <cell r="D1548">
            <v>0.35015619305020446</v>
          </cell>
        </row>
        <row r="1549">
          <cell r="C1549">
            <v>2.3220000000000001</v>
          </cell>
          <cell r="D1549">
            <v>0.34695269233291648</v>
          </cell>
        </row>
        <row r="1550">
          <cell r="C1550">
            <v>2.3235000000000001</v>
          </cell>
          <cell r="D1550">
            <v>0.34379165665766132</v>
          </cell>
        </row>
        <row r="1551">
          <cell r="C1551">
            <v>2.3250000000000002</v>
          </cell>
          <cell r="D1551">
            <v>0.34067307590959839</v>
          </cell>
        </row>
        <row r="1552">
          <cell r="C1552">
            <v>2.3265000000000002</v>
          </cell>
          <cell r="D1552">
            <v>0.33759692721021184</v>
          </cell>
        </row>
        <row r="1553">
          <cell r="C1553">
            <v>2.3279999999999998</v>
          </cell>
          <cell r="D1553">
            <v>0.3345631749936071</v>
          </cell>
        </row>
        <row r="1554">
          <cell r="C1554">
            <v>2.3294999999999999</v>
          </cell>
          <cell r="D1554">
            <v>0.33157177108808694</v>
          </cell>
        </row>
        <row r="1555">
          <cell r="C1555">
            <v>2.331</v>
          </cell>
          <cell r="D1555">
            <v>0.3286226548029656</v>
          </cell>
        </row>
        <row r="1556">
          <cell r="C1556">
            <v>2.3325</v>
          </cell>
          <cell r="D1556">
            <v>0.32571575302053607</v>
          </cell>
        </row>
        <row r="1557">
          <cell r="C1557">
            <v>2.3340000000000001</v>
          </cell>
          <cell r="D1557">
            <v>0.32285098029313786</v>
          </cell>
        </row>
        <row r="1558">
          <cell r="C1558">
            <v>2.3355000000000001</v>
          </cell>
          <cell r="D1558">
            <v>0.32002823894525401</v>
          </cell>
        </row>
        <row r="1559">
          <cell r="C1559">
            <v>2.3370000000000002</v>
          </cell>
          <cell r="D1559">
            <v>0.31724741918056304</v>
          </cell>
        </row>
        <row r="1560">
          <cell r="C1560">
            <v>2.3385000000000002</v>
          </cell>
          <cell r="D1560">
            <v>0.31450839919387497</v>
          </cell>
        </row>
        <row r="1561">
          <cell r="C1561">
            <v>2.34</v>
          </cell>
          <cell r="D1561">
            <v>0.31181104528787545</v>
          </cell>
        </row>
        <row r="1562">
          <cell r="C1562">
            <v>2.3414999999999999</v>
          </cell>
          <cell r="D1562">
            <v>0.30915521199459423</v>
          </cell>
        </row>
        <row r="1563">
          <cell r="C1563">
            <v>2.343</v>
          </cell>
          <cell r="D1563">
            <v>0.30654074220152977</v>
          </cell>
        </row>
        <row r="1564">
          <cell r="C1564">
            <v>2.3445</v>
          </cell>
          <cell r="D1564">
            <v>0.30396746728233237</v>
          </cell>
        </row>
        <row r="1565">
          <cell r="C1565">
            <v>2.3460000000000001</v>
          </cell>
          <cell r="D1565">
            <v>0.30143520723197015</v>
          </cell>
        </row>
        <row r="1566">
          <cell r="C1566">
            <v>2.3475000000000001</v>
          </cell>
          <cell r="D1566">
            <v>0.29894377080628859</v>
          </cell>
        </row>
        <row r="1567">
          <cell r="C1567">
            <v>2.3490000000000002</v>
          </cell>
          <cell r="D1567">
            <v>0.29649295566587475</v>
          </cell>
        </row>
        <row r="1568">
          <cell r="C1568">
            <v>2.3505000000000003</v>
          </cell>
          <cell r="D1568">
            <v>0.29408254852413446</v>
          </cell>
        </row>
        <row r="1569">
          <cell r="C1569">
            <v>2.3519999999999999</v>
          </cell>
          <cell r="D1569">
            <v>0.29171232529949215</v>
          </cell>
        </row>
        <row r="1570">
          <cell r="C1570">
            <v>2.3534999999999999</v>
          </cell>
          <cell r="D1570">
            <v>0.28938205127161226</v>
          </cell>
        </row>
        <row r="1571">
          <cell r="C1571">
            <v>2.355</v>
          </cell>
          <cell r="D1571">
            <v>0.28709148124155914</v>
          </cell>
        </row>
        <row r="1572">
          <cell r="C1572">
            <v>2.3565</v>
          </cell>
          <cell r="D1572">
            <v>0.28484035969578098</v>
          </cell>
        </row>
        <row r="1573">
          <cell r="C1573">
            <v>2.3580000000000001</v>
          </cell>
          <cell r="D1573">
            <v>0.28262842097383073</v>
          </cell>
        </row>
        <row r="1574">
          <cell r="C1574">
            <v>2.3595000000000002</v>
          </cell>
          <cell r="D1574">
            <v>0.28045538943971854</v>
          </cell>
        </row>
        <row r="1575">
          <cell r="C1575">
            <v>2.3610000000000002</v>
          </cell>
          <cell r="D1575">
            <v>0.27832097965679192</v>
          </cell>
        </row>
        <row r="1576">
          <cell r="C1576">
            <v>2.3625000000000003</v>
          </cell>
          <cell r="D1576">
            <v>0.27622489656604349</v>
          </cell>
        </row>
        <row r="1577">
          <cell r="C1577">
            <v>2.3639999999999999</v>
          </cell>
          <cell r="D1577">
            <v>0.27416683566773858</v>
          </cell>
        </row>
        <row r="1578">
          <cell r="C1578">
            <v>2.3654999999999999</v>
          </cell>
          <cell r="D1578">
            <v>0.27214648320625434</v>
          </cell>
        </row>
        <row r="1579">
          <cell r="C1579">
            <v>2.367</v>
          </cell>
          <cell r="D1579">
            <v>0.27016351635803099</v>
          </cell>
        </row>
        <row r="1580">
          <cell r="C1580">
            <v>2.3685</v>
          </cell>
          <cell r="D1580">
            <v>0.26821760342251622</v>
          </cell>
        </row>
        <row r="1581">
          <cell r="C1581">
            <v>2.37</v>
          </cell>
          <cell r="D1581">
            <v>0.26630840401599998</v>
          </cell>
        </row>
        <row r="1582">
          <cell r="C1582">
            <v>2.3715000000000002</v>
          </cell>
          <cell r="D1582">
            <v>0.26443556926822698</v>
          </cell>
        </row>
        <row r="1583">
          <cell r="C1583">
            <v>2.3730000000000002</v>
          </cell>
          <cell r="D1583">
            <v>0.2625987420216756</v>
          </cell>
        </row>
        <row r="1584">
          <cell r="C1584">
            <v>2.3744999999999998</v>
          </cell>
          <cell r="D1584">
            <v>0.26079755703339164</v>
          </cell>
        </row>
        <row r="1585">
          <cell r="C1585">
            <v>2.3759999999999999</v>
          </cell>
          <cell r="D1585">
            <v>0.25903164117925975</v>
          </cell>
        </row>
        <row r="1586">
          <cell r="C1586">
            <v>2.3774999999999999</v>
          </cell>
          <cell r="D1586">
            <v>0.2573006136606088</v>
          </cell>
        </row>
        <row r="1587">
          <cell r="C1587">
            <v>2.379</v>
          </cell>
          <cell r="D1587">
            <v>0.25560408621302383</v>
          </cell>
        </row>
        <row r="1588">
          <cell r="C1588">
            <v>2.3805000000000001</v>
          </cell>
          <cell r="D1588">
            <v>0.25394166331726004</v>
          </cell>
        </row>
        <row r="1589">
          <cell r="C1589">
            <v>2.3820000000000001</v>
          </cell>
          <cell r="D1589">
            <v>0.25231294241213825</v>
          </cell>
        </row>
        <row r="1590">
          <cell r="C1590">
            <v>2.3835000000000002</v>
          </cell>
          <cell r="D1590">
            <v>0.2507175141093077</v>
          </cell>
        </row>
        <row r="1591">
          <cell r="C1591">
            <v>2.3850000000000002</v>
          </cell>
          <cell r="D1591">
            <v>0.24915496240976095</v>
          </cell>
        </row>
        <row r="1592">
          <cell r="C1592">
            <v>2.3864999999999998</v>
          </cell>
          <cell r="D1592">
            <v>0.24762486492198205</v>
          </cell>
        </row>
        <row r="1593">
          <cell r="C1593">
            <v>2.3879999999999999</v>
          </cell>
          <cell r="D1593">
            <v>0.246126793081613</v>
          </cell>
        </row>
        <row r="1594">
          <cell r="C1594">
            <v>2.3895</v>
          </cell>
          <cell r="D1594">
            <v>0.24466031237252397</v>
          </cell>
        </row>
        <row r="1595">
          <cell r="C1595">
            <v>2.391</v>
          </cell>
          <cell r="D1595">
            <v>0.2432249825491658</v>
          </cell>
        </row>
        <row r="1596">
          <cell r="C1596">
            <v>2.3925000000000001</v>
          </cell>
          <cell r="D1596">
            <v>0.24182035786009046</v>
          </cell>
        </row>
        <row r="1597">
          <cell r="C1597">
            <v>2.3940000000000001</v>
          </cell>
          <cell r="D1597">
            <v>0.24044598727252448</v>
          </cell>
        </row>
        <row r="1598">
          <cell r="C1598">
            <v>2.3955000000000002</v>
          </cell>
          <cell r="D1598">
            <v>0.23910141469787533</v>
          </cell>
        </row>
        <row r="1599">
          <cell r="C1599">
            <v>2.3970000000000002</v>
          </cell>
          <cell r="D1599">
            <v>0.23778617921805634</v>
          </cell>
        </row>
        <row r="1600">
          <cell r="C1600">
            <v>2.3984999999999999</v>
          </cell>
          <cell r="D1600">
            <v>0.23649981531251446</v>
          </cell>
        </row>
        <row r="1601">
          <cell r="C1601">
            <v>2.4</v>
          </cell>
          <cell r="D1601">
            <v>0.23524185308584109</v>
          </cell>
        </row>
        <row r="1602">
          <cell r="C1602">
            <v>2.4015</v>
          </cell>
          <cell r="D1602">
            <v>0.23401181849585784</v>
          </cell>
        </row>
        <row r="1603">
          <cell r="C1603">
            <v>2.403</v>
          </cell>
          <cell r="D1603">
            <v>0.23280923358205402</v>
          </cell>
        </row>
        <row r="1604">
          <cell r="C1604">
            <v>2.4045000000000001</v>
          </cell>
          <cell r="D1604">
            <v>0.2316336166942656</v>
          </cell>
        </row>
        <row r="1605">
          <cell r="C1605">
            <v>2.4060000000000001</v>
          </cell>
          <cell r="D1605">
            <v>0.23048448272148134</v>
          </cell>
        </row>
        <row r="1606">
          <cell r="C1606">
            <v>2.4075000000000002</v>
          </cell>
          <cell r="D1606">
            <v>0.22936134332066166</v>
          </cell>
        </row>
        <row r="1607">
          <cell r="C1607">
            <v>2.4090000000000003</v>
          </cell>
          <cell r="D1607">
            <v>0.22826370714545749</v>
          </cell>
        </row>
        <row r="1608">
          <cell r="C1608">
            <v>2.4104999999999999</v>
          </cell>
          <cell r="D1608">
            <v>0.227191080074718</v>
          </cell>
        </row>
        <row r="1609">
          <cell r="C1609">
            <v>2.4119999999999999</v>
          </cell>
          <cell r="D1609">
            <v>0.22614296544067208</v>
          </cell>
        </row>
        <row r="1610">
          <cell r="C1610">
            <v>2.4135</v>
          </cell>
          <cell r="D1610">
            <v>0.22511886425668143</v>
          </cell>
        </row>
        <row r="1611">
          <cell r="C1611">
            <v>2.415</v>
          </cell>
          <cell r="D1611">
            <v>0.22411827544444432</v>
          </cell>
        </row>
        <row r="1612">
          <cell r="C1612">
            <v>2.4165000000000001</v>
          </cell>
          <cell r="D1612">
            <v>0.22314069606055056</v>
          </cell>
        </row>
        <row r="1613">
          <cell r="C1613">
            <v>2.4180000000000001</v>
          </cell>
          <cell r="D1613">
            <v>0.22218562152227481</v>
          </cell>
        </row>
        <row r="1614">
          <cell r="C1614">
            <v>2.4195000000000002</v>
          </cell>
          <cell r="D1614">
            <v>0.22125254583250389</v>
          </cell>
        </row>
        <row r="1615">
          <cell r="C1615">
            <v>2.4210000000000003</v>
          </cell>
          <cell r="D1615">
            <v>0.22034096180369109</v>
          </cell>
        </row>
        <row r="1616">
          <cell r="C1616">
            <v>2.4224999999999999</v>
          </cell>
          <cell r="D1616">
            <v>0.21945036128073409</v>
          </cell>
        </row>
        <row r="1617">
          <cell r="C1617">
            <v>2.4239999999999999</v>
          </cell>
          <cell r="D1617">
            <v>0.21858023536267099</v>
          </cell>
        </row>
        <row r="1618">
          <cell r="C1618">
            <v>2.4255</v>
          </cell>
          <cell r="D1618">
            <v>0.21773007462309638</v>
          </cell>
        </row>
        <row r="1619">
          <cell r="C1619">
            <v>2.427</v>
          </cell>
          <cell r="D1619">
            <v>0.2168993693291921</v>
          </cell>
        </row>
        <row r="1620">
          <cell r="C1620">
            <v>2.4285000000000001</v>
          </cell>
          <cell r="D1620">
            <v>0.21608760965927565</v>
          </cell>
        </row>
        <row r="1621">
          <cell r="C1621">
            <v>2.4300000000000002</v>
          </cell>
          <cell r="D1621">
            <v>0.21529428591876845</v>
          </cell>
        </row>
        <row r="1622">
          <cell r="C1622">
            <v>2.4315000000000002</v>
          </cell>
          <cell r="D1622">
            <v>0.21451888875448522</v>
          </cell>
        </row>
        <row r="1623">
          <cell r="C1623">
            <v>2.4329999999999998</v>
          </cell>
          <cell r="D1623">
            <v>0.21376090936715156</v>
          </cell>
        </row>
        <row r="1624">
          <cell r="C1624">
            <v>2.4344999999999999</v>
          </cell>
          <cell r="D1624">
            <v>0.21301983972205349</v>
          </cell>
        </row>
        <row r="1625">
          <cell r="C1625">
            <v>2.4359999999999999</v>
          </cell>
          <cell r="D1625">
            <v>0.21229517275772991</v>
          </cell>
        </row>
        <row r="1626">
          <cell r="C1626">
            <v>2.4375</v>
          </cell>
          <cell r="D1626">
            <v>0.21158640259261355</v>
          </cell>
        </row>
        <row r="1627">
          <cell r="C1627">
            <v>2.4390000000000001</v>
          </cell>
          <cell r="D1627">
            <v>0.21089302472953411</v>
          </cell>
        </row>
        <row r="1628">
          <cell r="C1628">
            <v>2.4405000000000001</v>
          </cell>
          <cell r="D1628">
            <v>0.21021453625799533</v>
          </cell>
        </row>
        <row r="1629">
          <cell r="C1629">
            <v>2.4420000000000002</v>
          </cell>
          <cell r="D1629">
            <v>0.20955043605413987</v>
          </cell>
        </row>
        <row r="1630">
          <cell r="C1630">
            <v>2.4435000000000002</v>
          </cell>
          <cell r="D1630">
            <v>0.20890022497831892</v>
          </cell>
        </row>
        <row r="1631">
          <cell r="C1631">
            <v>2.4449999999999998</v>
          </cell>
          <cell r="D1631">
            <v>0.20826340607018387</v>
          </cell>
        </row>
        <row r="1632">
          <cell r="C1632">
            <v>2.4464999999999999</v>
          </cell>
          <cell r="D1632">
            <v>0.20763948474121813</v>
          </cell>
        </row>
        <row r="1633">
          <cell r="C1633">
            <v>2.448</v>
          </cell>
          <cell r="D1633">
            <v>0.2070279689646348</v>
          </cell>
        </row>
        <row r="1634">
          <cell r="C1634">
            <v>2.4495</v>
          </cell>
          <cell r="D1634">
            <v>0.20642836946255802</v>
          </cell>
        </row>
        <row r="1635">
          <cell r="C1635">
            <v>2.4510000000000001</v>
          </cell>
          <cell r="D1635">
            <v>0.20584019989041677</v>
          </cell>
        </row>
        <row r="1636">
          <cell r="C1636">
            <v>2.4525000000000001</v>
          </cell>
          <cell r="D1636">
            <v>0.2052629770184777</v>
          </cell>
        </row>
        <row r="1637">
          <cell r="C1637">
            <v>2.4540000000000002</v>
          </cell>
          <cell r="D1637">
            <v>0.20469622091044451</v>
          </cell>
        </row>
        <row r="1638">
          <cell r="C1638">
            <v>2.4555000000000002</v>
          </cell>
          <cell r="D1638">
            <v>0.20413945509905715</v>
          </cell>
        </row>
        <row r="1639">
          <cell r="C1639">
            <v>2.4569999999999999</v>
          </cell>
          <cell r="D1639">
            <v>0.20359220675862169</v>
          </cell>
        </row>
        <row r="1640">
          <cell r="C1640">
            <v>2.4584999999999999</v>
          </cell>
          <cell r="D1640">
            <v>0.20305400687440653</v>
          </cell>
        </row>
        <row r="1641">
          <cell r="C1641">
            <v>2.46</v>
          </cell>
          <cell r="D1641">
            <v>0.20252439040884437</v>
          </cell>
        </row>
        <row r="1642">
          <cell r="C1642">
            <v>2.4615</v>
          </cell>
          <cell r="D1642">
            <v>0.20200289646447467</v>
          </cell>
        </row>
        <row r="1643">
          <cell r="C1643">
            <v>2.4630000000000001</v>
          </cell>
          <cell r="D1643">
            <v>0.20148906844357226</v>
          </cell>
        </row>
        <row r="1644">
          <cell r="C1644">
            <v>2.4645000000000001</v>
          </cell>
          <cell r="D1644">
            <v>0.20098245420440197</v>
          </cell>
        </row>
        <row r="1645">
          <cell r="C1645">
            <v>2.4660000000000002</v>
          </cell>
          <cell r="D1645">
            <v>0.20048260621404795</v>
          </cell>
        </row>
        <row r="1646">
          <cell r="C1646">
            <v>2.4675000000000002</v>
          </cell>
          <cell r="D1646">
            <v>0.19998908169776225</v>
          </cell>
        </row>
        <row r="1647">
          <cell r="C1647">
            <v>2.4689999999999999</v>
          </cell>
          <cell r="D1647">
            <v>0.19950144278478577</v>
          </cell>
        </row>
        <row r="1648">
          <cell r="C1648">
            <v>2.4704999999999999</v>
          </cell>
          <cell r="D1648">
            <v>0.19901925665058973</v>
          </cell>
        </row>
        <row r="1649">
          <cell r="C1649">
            <v>2.472</v>
          </cell>
          <cell r="D1649">
            <v>0.19854209565549663</v>
          </cell>
        </row>
        <row r="1650">
          <cell r="C1650">
            <v>2.4735</v>
          </cell>
          <cell r="D1650">
            <v>0.19806953747963257</v>
          </cell>
        </row>
        <row r="1651">
          <cell r="C1651">
            <v>2.4750000000000001</v>
          </cell>
          <cell r="D1651">
            <v>0.19760116525417257</v>
          </cell>
        </row>
        <row r="1652">
          <cell r="C1652">
            <v>2.4765000000000001</v>
          </cell>
          <cell r="D1652">
            <v>0.19713656768883858</v>
          </cell>
        </row>
        <row r="1653">
          <cell r="C1653">
            <v>2.4780000000000002</v>
          </cell>
          <cell r="D1653">
            <v>0.19667533919561414</v>
          </cell>
        </row>
        <row r="1654">
          <cell r="C1654">
            <v>2.4795000000000003</v>
          </cell>
          <cell r="D1654">
            <v>0.19621708000863977</v>
          </cell>
        </row>
        <row r="1655">
          <cell r="C1655">
            <v>2.4809999999999999</v>
          </cell>
          <cell r="D1655">
            <v>0.19576139630025868</v>
          </cell>
        </row>
        <row r="1656">
          <cell r="C1656">
            <v>2.4824999999999999</v>
          </cell>
          <cell r="D1656">
            <v>0.19530790029318068</v>
          </cell>
        </row>
        <row r="1657">
          <cell r="C1657">
            <v>2.484</v>
          </cell>
          <cell r="D1657">
            <v>0.19485621036873871</v>
          </cell>
        </row>
        <row r="1658">
          <cell r="C1658">
            <v>2.4855</v>
          </cell>
          <cell r="D1658">
            <v>0.19440595117121029</v>
          </cell>
        </row>
        <row r="1659">
          <cell r="C1659">
            <v>2.4870000000000001</v>
          </cell>
          <cell r="D1659">
            <v>0.19395675370818252</v>
          </cell>
        </row>
        <row r="1660">
          <cell r="C1660">
            <v>2.4885000000000002</v>
          </cell>
          <cell r="D1660">
            <v>0.1935082554469385</v>
          </cell>
        </row>
        <row r="1661">
          <cell r="C1661">
            <v>2.4900000000000002</v>
          </cell>
          <cell r="D1661">
            <v>0.19306010040684723</v>
          </cell>
        </row>
        <row r="1662">
          <cell r="C1662">
            <v>2.4915000000000003</v>
          </cell>
          <cell r="D1662">
            <v>0.19261193924774025</v>
          </cell>
        </row>
        <row r="1663">
          <cell r="C1663">
            <v>2.4929999999999999</v>
          </cell>
          <cell r="D1663">
            <v>0.19216342935426128</v>
          </cell>
        </row>
        <row r="1664">
          <cell r="C1664">
            <v>2.4944999999999999</v>
          </cell>
          <cell r="D1664">
            <v>0.19171423491617626</v>
          </cell>
        </row>
        <row r="1665">
          <cell r="C1665">
            <v>2.496</v>
          </cell>
          <cell r="D1665">
            <v>0.19126402700463579</v>
          </cell>
        </row>
        <row r="1666">
          <cell r="C1666">
            <v>2.4975000000000001</v>
          </cell>
          <cell r="D1666">
            <v>0.190812483644381</v>
          </cell>
        </row>
        <row r="1667">
          <cell r="C1667">
            <v>2.4990000000000001</v>
          </cell>
          <cell r="D1667">
            <v>0.19035928988188888</v>
          </cell>
        </row>
        <row r="1668">
          <cell r="C1668">
            <v>2.5005000000000002</v>
          </cell>
          <cell r="D1668">
            <v>0.18990413784945342</v>
          </cell>
        </row>
        <row r="1669">
          <cell r="C1669">
            <v>2.5020000000000002</v>
          </cell>
          <cell r="D1669">
            <v>0.18944672682520375</v>
          </cell>
        </row>
        <row r="1670">
          <cell r="C1670">
            <v>2.5034999999999998</v>
          </cell>
          <cell r="D1670">
            <v>0.18898676328905878</v>
          </cell>
        </row>
        <row r="1671">
          <cell r="C1671">
            <v>2.5049999999999999</v>
          </cell>
          <cell r="D1671">
            <v>0.18852396097462343</v>
          </cell>
        </row>
        <row r="1672">
          <cell r="C1672">
            <v>2.5065</v>
          </cell>
          <cell r="D1672">
            <v>0.18805804091703315</v>
          </cell>
        </row>
        <row r="1673">
          <cell r="C1673">
            <v>2.508</v>
          </cell>
          <cell r="D1673">
            <v>0.18758873149675345</v>
          </cell>
        </row>
        <row r="1674">
          <cell r="C1674">
            <v>2.5095000000000001</v>
          </cell>
          <cell r="D1674">
            <v>0.1871157684793458</v>
          </cell>
        </row>
        <row r="1675">
          <cell r="C1675">
            <v>2.5110000000000001</v>
          </cell>
          <cell r="D1675">
            <v>0.18663889505121303</v>
          </cell>
        </row>
        <row r="1676">
          <cell r="C1676">
            <v>2.5125000000000002</v>
          </cell>
          <cell r="D1676">
            <v>0.18615786185133767</v>
          </cell>
        </row>
        <row r="1677">
          <cell r="C1677">
            <v>2.5140000000000002</v>
          </cell>
          <cell r="D1677">
            <v>0.1856724269990313</v>
          </cell>
        </row>
        <row r="1678">
          <cell r="C1678">
            <v>2.5154999999999998</v>
          </cell>
          <cell r="D1678">
            <v>0.18518235611771314</v>
          </cell>
        </row>
        <row r="1679">
          <cell r="C1679">
            <v>2.5169999999999999</v>
          </cell>
          <cell r="D1679">
            <v>0.18468742235473845</v>
          </cell>
        </row>
        <row r="1680">
          <cell r="C1680">
            <v>2.5185</v>
          </cell>
          <cell r="D1680">
            <v>0.18418740639730213</v>
          </cell>
        </row>
        <row r="1681">
          <cell r="C1681">
            <v>2.52</v>
          </cell>
          <cell r="D1681">
            <v>0.18368209648443928</v>
          </cell>
        </row>
        <row r="1682">
          <cell r="C1682">
            <v>2.5215000000000001</v>
          </cell>
          <cell r="D1682">
            <v>0.18317128841515209</v>
          </cell>
        </row>
        <row r="1683">
          <cell r="C1683">
            <v>2.5230000000000001</v>
          </cell>
          <cell r="D1683">
            <v>0.18265478555269152</v>
          </cell>
        </row>
        <row r="1684">
          <cell r="C1684">
            <v>2.5245000000000002</v>
          </cell>
          <cell r="D1684">
            <v>0.18213239882502466</v>
          </cell>
        </row>
        <row r="1685">
          <cell r="C1685">
            <v>2.5260000000000002</v>
          </cell>
          <cell r="D1685">
            <v>0.18160394672152091</v>
          </cell>
        </row>
        <row r="1686">
          <cell r="C1686">
            <v>2.5274999999999999</v>
          </cell>
          <cell r="D1686">
            <v>0.18106925528589157</v>
          </cell>
        </row>
        <row r="1687">
          <cell r="C1687">
            <v>2.5289999999999999</v>
          </cell>
          <cell r="D1687">
            <v>0.1805281581054185</v>
          </cell>
        </row>
        <row r="1688">
          <cell r="C1688">
            <v>2.5305</v>
          </cell>
          <cell r="D1688">
            <v>0.17998049629651394</v>
          </cell>
        </row>
        <row r="1689">
          <cell r="C1689">
            <v>2.532</v>
          </cell>
          <cell r="D1689">
            <v>0.17942611848664644</v>
          </cell>
        </row>
        <row r="1690">
          <cell r="C1690">
            <v>2.5335000000000001</v>
          </cell>
          <cell r="D1690">
            <v>0.17886488079267945</v>
          </cell>
        </row>
        <row r="1691">
          <cell r="C1691">
            <v>2.5350000000000001</v>
          </cell>
          <cell r="D1691">
            <v>0.1782966467956634</v>
          </cell>
        </row>
        <row r="1692">
          <cell r="C1692">
            <v>2.5365000000000002</v>
          </cell>
          <cell r="D1692">
            <v>0.17772128751212871</v>
          </cell>
        </row>
        <row r="1693">
          <cell r="C1693">
            <v>2.5380000000000003</v>
          </cell>
          <cell r="D1693">
            <v>0.17713868136192557</v>
          </cell>
        </row>
        <row r="1694">
          <cell r="C1694">
            <v>2.5394999999999999</v>
          </cell>
          <cell r="D1694">
            <v>0.17654871413265991</v>
          </cell>
        </row>
        <row r="1695">
          <cell r="C1695">
            <v>2.5409999999999999</v>
          </cell>
          <cell r="D1695">
            <v>0.17595127894077381</v>
          </cell>
        </row>
        <row r="1696">
          <cell r="C1696">
            <v>2.5425</v>
          </cell>
          <cell r="D1696">
            <v>0.17534627618932672</v>
          </cell>
        </row>
        <row r="1697">
          <cell r="C1697">
            <v>2.544</v>
          </cell>
          <cell r="D1697">
            <v>0.17473361352252512</v>
          </cell>
        </row>
        <row r="1698">
          <cell r="C1698">
            <v>2.5455000000000001</v>
          </cell>
          <cell r="D1698">
            <v>0.17411320577705935</v>
          </cell>
        </row>
        <row r="1699">
          <cell r="C1699">
            <v>2.5470000000000002</v>
          </cell>
          <cell r="D1699">
            <v>0.17348497493030238</v>
          </cell>
        </row>
        <row r="1700">
          <cell r="C1700">
            <v>2.5485000000000002</v>
          </cell>
          <cell r="D1700">
            <v>0.17284885004542774</v>
          </cell>
        </row>
        <row r="1701">
          <cell r="C1701">
            <v>2.5500000000000003</v>
          </cell>
          <cell r="D1701">
            <v>0.17220476721350619</v>
          </cell>
        </row>
        <row r="1702">
          <cell r="C1702">
            <v>2.5514999999999999</v>
          </cell>
          <cell r="D1702">
            <v>0.17155266949264078</v>
          </cell>
        </row>
        <row r="1703">
          <cell r="C1703">
            <v>2.5529999999999999</v>
          </cell>
          <cell r="D1703">
            <v>0.17089250684420121</v>
          </cell>
        </row>
        <row r="1704">
          <cell r="C1704">
            <v>2.5545</v>
          </cell>
          <cell r="D1704">
            <v>0.17022423606622203</v>
          </cell>
        </row>
        <row r="1705">
          <cell r="C1705">
            <v>2.556</v>
          </cell>
          <cell r="D1705">
            <v>0.16954782072402486</v>
          </cell>
        </row>
        <row r="1706">
          <cell r="C1706">
            <v>2.5575000000000001</v>
          </cell>
          <cell r="D1706">
            <v>0.168863231078133</v>
          </cell>
        </row>
        <row r="1707">
          <cell r="C1707">
            <v>2.5590000000000002</v>
          </cell>
          <cell r="D1707">
            <v>0.16817044400954267</v>
          </cell>
        </row>
        <row r="1708">
          <cell r="C1708">
            <v>2.5605000000000002</v>
          </cell>
          <cell r="D1708">
            <v>0.1674694429424162</v>
          </cell>
        </row>
        <row r="1709">
          <cell r="C1709">
            <v>2.5619999999999998</v>
          </cell>
          <cell r="D1709">
            <v>0.16676021776426861</v>
          </cell>
        </row>
        <row r="1710">
          <cell r="C1710">
            <v>2.5634999999999999</v>
          </cell>
          <cell r="D1710">
            <v>0.16604276474371221</v>
          </cell>
        </row>
        <row r="1711">
          <cell r="C1711">
            <v>2.5649999999999999</v>
          </cell>
          <cell r="D1711">
            <v>0.1653170864458326</v>
          </cell>
        </row>
        <row r="1712">
          <cell r="C1712">
            <v>2.5665</v>
          </cell>
          <cell r="D1712">
            <v>0.16458319164526314</v>
          </cell>
        </row>
        <row r="1713">
          <cell r="C1713">
            <v>2.5680000000000001</v>
          </cell>
          <cell r="D1713">
            <v>0.16384109523703075</v>
          </cell>
        </row>
        <row r="1714">
          <cell r="C1714">
            <v>2.5695000000000001</v>
          </cell>
          <cell r="D1714">
            <v>0.1630908181452452</v>
          </cell>
        </row>
        <row r="1715">
          <cell r="C1715">
            <v>2.5710000000000002</v>
          </cell>
          <cell r="D1715">
            <v>0.16233238722970272</v>
          </cell>
        </row>
        <row r="1716">
          <cell r="C1716">
            <v>2.5725000000000002</v>
          </cell>
          <cell r="D1716">
            <v>0.1615658351904789</v>
          </cell>
        </row>
        <row r="1717">
          <cell r="C1717">
            <v>2.5739999999999998</v>
          </cell>
          <cell r="D1717">
            <v>0.1607912004705831</v>
          </cell>
        </row>
        <row r="1718">
          <cell r="C1718">
            <v>2.5754999999999999</v>
          </cell>
          <cell r="D1718">
            <v>0.16000852715674865</v>
          </cell>
        </row>
        <row r="1719">
          <cell r="C1719">
            <v>2.577</v>
          </cell>
          <cell r="D1719">
            <v>0.15921786487843576</v>
          </cell>
        </row>
        <row r="1720">
          <cell r="C1720">
            <v>2.5785</v>
          </cell>
          <cell r="D1720">
            <v>0.15841926870511808</v>
          </cell>
        </row>
        <row r="1721">
          <cell r="C1721">
            <v>2.58</v>
          </cell>
          <cell r="D1721">
            <v>0.15761279904193151</v>
          </cell>
        </row>
        <row r="1722">
          <cell r="C1722">
            <v>2.5815000000000001</v>
          </cell>
          <cell r="D1722">
            <v>0.15679852152375992</v>
          </cell>
        </row>
        <row r="1723">
          <cell r="C1723">
            <v>2.5830000000000002</v>
          </cell>
          <cell r="D1723">
            <v>0.15597650690783324</v>
          </cell>
        </row>
        <row r="1724">
          <cell r="C1724">
            <v>2.5845000000000002</v>
          </cell>
          <cell r="D1724">
            <v>0.15514683096491547</v>
          </cell>
        </row>
        <row r="1725">
          <cell r="C1725">
            <v>2.5859999999999999</v>
          </cell>
          <cell r="D1725">
            <v>0.1543095743691569</v>
          </cell>
        </row>
        <row r="1726">
          <cell r="C1726">
            <v>2.5874999999999999</v>
          </cell>
          <cell r="D1726">
            <v>0.15346482258668775</v>
          </cell>
        </row>
        <row r="1727">
          <cell r="C1727">
            <v>2.589</v>
          </cell>
          <cell r="D1727">
            <v>0.15261266576303159</v>
          </cell>
        </row>
        <row r="1728">
          <cell r="C1728">
            <v>2.5905</v>
          </cell>
          <cell r="D1728">
            <v>0.1517531986094115</v>
          </cell>
        </row>
        <row r="1729">
          <cell r="C1729">
            <v>2.5920000000000001</v>
          </cell>
          <cell r="D1729">
            <v>0.15088652028802765</v>
          </cell>
        </row>
        <row r="1730">
          <cell r="C1730">
            <v>2.5935000000000001</v>
          </cell>
          <cell r="D1730">
            <v>0.15001273429638215</v>
          </cell>
        </row>
        <row r="1731">
          <cell r="C1731">
            <v>2.5950000000000002</v>
          </cell>
          <cell r="D1731">
            <v>0.14913194835072738</v>
          </cell>
        </row>
        <row r="1732">
          <cell r="C1732">
            <v>2.5965000000000003</v>
          </cell>
          <cell r="D1732">
            <v>0.14824427426871276</v>
          </cell>
        </row>
        <row r="1733">
          <cell r="C1733">
            <v>2.5979999999999999</v>
          </cell>
          <cell r="D1733">
            <v>0.14734982785130771</v>
          </cell>
        </row>
        <row r="1734">
          <cell r="C1734">
            <v>2.5994999999999999</v>
          </cell>
          <cell r="D1734">
            <v>0.14644872876407306</v>
          </cell>
        </row>
        <row r="1735">
          <cell r="C1735">
            <v>2.601</v>
          </cell>
          <cell r="D1735">
            <v>0.14554110041786009</v>
          </cell>
        </row>
        <row r="1736">
          <cell r="C1736">
            <v>2.6025</v>
          </cell>
          <cell r="D1736">
            <v>0.14462706984900786</v>
          </cell>
        </row>
        <row r="1737">
          <cell r="C1737">
            <v>2.6040000000000001</v>
          </cell>
          <cell r="D1737">
            <v>0.14370676759911574</v>
          </cell>
        </row>
        <row r="1738">
          <cell r="C1738">
            <v>2.6055000000000001</v>
          </cell>
          <cell r="D1738">
            <v>0.14278032759446294</v>
          </cell>
        </row>
        <row r="1739">
          <cell r="C1739">
            <v>2.6070000000000002</v>
          </cell>
          <cell r="D1739">
            <v>0.14184788702515091</v>
          </cell>
        </row>
        <row r="1740">
          <cell r="C1740">
            <v>2.6085000000000003</v>
          </cell>
          <cell r="D1740">
            <v>0.14090958622403815</v>
          </cell>
        </row>
        <row r="1741">
          <cell r="C1741">
            <v>2.61</v>
          </cell>
          <cell r="D1741">
            <v>0.13996556854554187</v>
          </cell>
        </row>
        <row r="1742">
          <cell r="C1742">
            <v>2.6114999999999999</v>
          </cell>
          <cell r="D1742">
            <v>0.13901598024437589</v>
          </cell>
        </row>
        <row r="1743">
          <cell r="C1743">
            <v>2.613</v>
          </cell>
          <cell r="D1743">
            <v>0.13806097035429873</v>
          </cell>
        </row>
        <row r="1744">
          <cell r="C1744">
            <v>2.6145</v>
          </cell>
          <cell r="D1744">
            <v>0.13710069056693758</v>
          </cell>
        </row>
        <row r="1745">
          <cell r="C1745">
            <v>2.6160000000000001</v>
          </cell>
          <cell r="D1745">
            <v>0.13613529511075997</v>
          </cell>
        </row>
        <row r="1746">
          <cell r="C1746">
            <v>2.6175000000000002</v>
          </cell>
          <cell r="D1746">
            <v>0.13516494063026163</v>
          </cell>
        </row>
        <row r="1747">
          <cell r="C1747">
            <v>2.6190000000000002</v>
          </cell>
          <cell r="D1747">
            <v>0.1341897860654368</v>
          </cell>
        </row>
        <row r="1748">
          <cell r="C1748">
            <v>2.6205000000000003</v>
          </cell>
          <cell r="D1748">
            <v>0.13320999253159782</v>
          </cell>
        </row>
        <row r="1749">
          <cell r="C1749">
            <v>2.6219999999999999</v>
          </cell>
          <cell r="D1749">
            <v>0.13222572319961123</v>
          </cell>
        </row>
        <row r="1750">
          <cell r="C1750">
            <v>2.6234999999999999</v>
          </cell>
          <cell r="D1750">
            <v>0.13123714317661123</v>
          </cell>
        </row>
        <row r="1751">
          <cell r="C1751">
            <v>2.625</v>
          </cell>
          <cell r="D1751">
            <v>0.13024441938726056</v>
          </cell>
        </row>
        <row r="1752">
          <cell r="C1752">
            <v>2.6265000000000001</v>
          </cell>
          <cell r="D1752">
            <v>0.12924772045561395</v>
          </cell>
        </row>
        <row r="1753">
          <cell r="C1753">
            <v>2.6280000000000001</v>
          </cell>
          <cell r="D1753">
            <v>0.12824721658765162</v>
          </cell>
        </row>
        <row r="1754">
          <cell r="C1754">
            <v>2.6295000000000002</v>
          </cell>
          <cell r="D1754">
            <v>0.12724307945453997</v>
          </cell>
        </row>
        <row r="1755">
          <cell r="C1755">
            <v>2.6310000000000002</v>
          </cell>
          <cell r="D1755">
            <v>0.12623548207668039</v>
          </cell>
        </row>
        <row r="1756">
          <cell r="C1756">
            <v>2.6324999999999998</v>
          </cell>
          <cell r="D1756">
            <v>0.12522459870860406</v>
          </cell>
        </row>
        <row r="1757">
          <cell r="C1757">
            <v>2.6339999999999999</v>
          </cell>
          <cell r="D1757">
            <v>0.12421060472476764</v>
          </cell>
        </row>
        <row r="1758">
          <cell r="C1758">
            <v>2.6355</v>
          </cell>
          <cell r="D1758">
            <v>0.12319367650631076</v>
          </cell>
        </row>
        <row r="1759">
          <cell r="C1759">
            <v>2.637</v>
          </cell>
          <cell r="D1759">
            <v>0.12217399132882338</v>
          </cell>
        </row>
        <row r="1760">
          <cell r="C1760">
            <v>2.6385000000000001</v>
          </cell>
          <cell r="D1760">
            <v>0.12115172725118065</v>
          </cell>
        </row>
        <row r="1761">
          <cell r="C1761">
            <v>2.64</v>
          </cell>
          <cell r="D1761">
            <v>0.1201270630054955</v>
          </cell>
        </row>
        <row r="1762">
          <cell r="C1762">
            <v>2.6415000000000002</v>
          </cell>
          <cell r="D1762">
            <v>0.1191001778882405</v>
          </cell>
        </row>
        <row r="1763">
          <cell r="C1763">
            <v>2.6430000000000002</v>
          </cell>
          <cell r="D1763">
            <v>0.1180712516525866</v>
          </cell>
        </row>
        <row r="1764">
          <cell r="C1764">
            <v>2.6444999999999999</v>
          </cell>
          <cell r="D1764">
            <v>0.11704046440200924</v>
          </cell>
        </row>
        <row r="1765">
          <cell r="C1765">
            <v>2.6459999999999999</v>
          </cell>
          <cell r="D1765">
            <v>0.11600793547335798</v>
          </cell>
        </row>
        <row r="1766">
          <cell r="C1766">
            <v>2.6475</v>
          </cell>
          <cell r="D1766">
            <v>0.11497397061602092</v>
          </cell>
        </row>
        <row r="1767">
          <cell r="C1767">
            <v>2.649</v>
          </cell>
          <cell r="D1767">
            <v>0.11393868594590321</v>
          </cell>
        </row>
        <row r="1768">
          <cell r="C1768">
            <v>2.6505000000000001</v>
          </cell>
          <cell r="D1768">
            <v>0.11290220160816214</v>
          </cell>
        </row>
        <row r="1769">
          <cell r="C1769">
            <v>2.6520000000000001</v>
          </cell>
          <cell r="D1769">
            <v>0.11186482177919838</v>
          </cell>
        </row>
        <row r="1770">
          <cell r="C1770">
            <v>2.6535000000000002</v>
          </cell>
          <cell r="D1770">
            <v>0.11082666281837963</v>
          </cell>
        </row>
        <row r="1771">
          <cell r="C1771">
            <v>2.6550000000000002</v>
          </cell>
          <cell r="D1771">
            <v>0.10978790443324106</v>
          </cell>
        </row>
        <row r="1772">
          <cell r="C1772">
            <v>2.6564999999999999</v>
          </cell>
          <cell r="D1772">
            <v>0.10874872588058712</v>
          </cell>
        </row>
        <row r="1773">
          <cell r="C1773">
            <v>2.6579999999999999</v>
          </cell>
          <cell r="D1773">
            <v>0.10770924579233686</v>
          </cell>
        </row>
        <row r="1774">
          <cell r="C1774">
            <v>2.6595</v>
          </cell>
          <cell r="D1774">
            <v>0.1066697655963174</v>
          </cell>
        </row>
        <row r="1775">
          <cell r="C1775">
            <v>2.661</v>
          </cell>
          <cell r="D1775">
            <v>0.10563039921293922</v>
          </cell>
        </row>
        <row r="1776">
          <cell r="C1776">
            <v>2.6625000000000001</v>
          </cell>
          <cell r="D1776">
            <v>0.10459132319052385</v>
          </cell>
        </row>
        <row r="1777">
          <cell r="C1777">
            <v>2.6640000000000001</v>
          </cell>
          <cell r="D1777">
            <v>0.10355271317799469</v>
          </cell>
        </row>
        <row r="1778">
          <cell r="C1778">
            <v>2.6655000000000002</v>
          </cell>
          <cell r="D1778">
            <v>0.1025147438404742</v>
          </cell>
        </row>
        <row r="1779">
          <cell r="C1779">
            <v>2.6670000000000003</v>
          </cell>
          <cell r="D1779">
            <v>0.10147758877668958</v>
          </cell>
        </row>
        <row r="1780">
          <cell r="C1780">
            <v>2.6684999999999999</v>
          </cell>
          <cell r="D1780">
            <v>0.10044142043821151</v>
          </cell>
        </row>
        <row r="1781">
          <cell r="C1781">
            <v>2.67</v>
          </cell>
          <cell r="D1781">
            <v>9.9406410050546901E-2</v>
          </cell>
        </row>
        <row r="1782">
          <cell r="C1782">
            <v>2.6715</v>
          </cell>
          <cell r="D1782">
            <v>9.8372727536111926E-2</v>
          </cell>
        </row>
        <row r="1783">
          <cell r="C1783">
            <v>2.673</v>
          </cell>
          <cell r="D1783">
            <v>9.7340541439098455E-2</v>
          </cell>
        </row>
        <row r="1784">
          <cell r="C1784">
            <v>2.6745000000000001</v>
          </cell>
          <cell r="D1784">
            <v>9.6310018852257193E-2</v>
          </cell>
        </row>
        <row r="1785">
          <cell r="C1785">
            <v>2.6760000000000002</v>
          </cell>
          <cell r="D1785">
            <v>9.5281325345612317E-2</v>
          </cell>
        </row>
        <row r="1786">
          <cell r="C1786">
            <v>2.6775000000000002</v>
          </cell>
          <cell r="D1786">
            <v>9.4254624897123357E-2</v>
          </cell>
        </row>
        <row r="1787">
          <cell r="C1787">
            <v>2.6790000000000003</v>
          </cell>
          <cell r="D1787">
            <v>9.323007982530726E-2</v>
          </cell>
        </row>
        <row r="1788">
          <cell r="C1788">
            <v>2.6804999999999999</v>
          </cell>
          <cell r="D1788">
            <v>9.2207850723834972E-2</v>
          </cell>
        </row>
        <row r="1789">
          <cell r="C1789">
            <v>2.6819999999999999</v>
          </cell>
          <cell r="D1789">
            <v>9.1188096398109361E-2</v>
          </cell>
        </row>
        <row r="1790">
          <cell r="C1790">
            <v>2.6835</v>
          </cell>
          <cell r="D1790">
            <v>9.017097380384001E-2</v>
          </cell>
        </row>
        <row r="1791">
          <cell r="C1791">
            <v>2.6850000000000001</v>
          </cell>
          <cell r="D1791">
            <v>8.9156637987616014E-2</v>
          </cell>
        </row>
        <row r="1792">
          <cell r="C1792">
            <v>2.6865000000000001</v>
          </cell>
          <cell r="D1792">
            <v>8.8145242029487508E-2</v>
          </cell>
        </row>
        <row r="1793">
          <cell r="C1793">
            <v>2.6880000000000002</v>
          </cell>
          <cell r="D1793">
            <v>8.7136936987560157E-2</v>
          </cell>
        </row>
        <row r="1794">
          <cell r="C1794">
            <v>2.6895000000000002</v>
          </cell>
          <cell r="D1794">
            <v>8.6131871844604996E-2</v>
          </cell>
        </row>
        <row r="1795">
          <cell r="C1795">
            <v>2.6909999999999998</v>
          </cell>
          <cell r="D1795">
            <v>8.5130193456687306E-2</v>
          </cell>
        </row>
        <row r="1796">
          <cell r="C1796">
            <v>2.6924999999999999</v>
          </cell>
          <cell r="D1796">
            <v>8.4132046503813382E-2</v>
          </cell>
        </row>
        <row r="1797">
          <cell r="C1797">
            <v>2.694</v>
          </cell>
          <cell r="D1797">
            <v>8.3137573442598034E-2</v>
          </cell>
        </row>
        <row r="1798">
          <cell r="C1798">
            <v>2.6955</v>
          </cell>
          <cell r="D1798">
            <v>8.214691446094681E-2</v>
          </cell>
        </row>
        <row r="1799">
          <cell r="C1799">
            <v>2.6970000000000001</v>
          </cell>
          <cell r="D1799">
            <v>8.1160207434752482E-2</v>
          </cell>
        </row>
        <row r="1800">
          <cell r="C1800">
            <v>2.6985000000000001</v>
          </cell>
          <cell r="D1800">
            <v>8.0177587886600149E-2</v>
          </cell>
        </row>
        <row r="1801">
          <cell r="C1801">
            <v>2.7</v>
          </cell>
          <cell r="D1801">
            <v>7.9199188946475776E-2</v>
          </cell>
        </row>
        <row r="1802">
          <cell r="C1802">
            <v>2.7015000000000002</v>
          </cell>
          <cell r="D1802">
            <v>7.8225141314470573E-2</v>
          </cell>
        </row>
        <row r="1803">
          <cell r="C1803">
            <v>2.7029999999999998</v>
          </cell>
          <cell r="D1803">
            <v>7.725557322547319E-2</v>
          </cell>
        </row>
        <row r="1804">
          <cell r="C1804">
            <v>2.7044999999999999</v>
          </cell>
          <cell r="D1804">
            <v>7.6290610415838928E-2</v>
          </cell>
        </row>
        <row r="1805">
          <cell r="C1805">
            <v>2.706</v>
          </cell>
          <cell r="D1805">
            <v>7.5330376092028806E-2</v>
          </cell>
        </row>
        <row r="1806">
          <cell r="C1806">
            <v>2.7075</v>
          </cell>
          <cell r="D1806">
            <v>7.4374990901201754E-2</v>
          </cell>
        </row>
        <row r="1807">
          <cell r="C1807">
            <v>2.7090000000000001</v>
          </cell>
          <cell r="D1807">
            <v>7.3424572903750276E-2</v>
          </cell>
        </row>
        <row r="1808">
          <cell r="C1808">
            <v>2.7105000000000001</v>
          </cell>
          <cell r="D1808">
            <v>7.2479237547764391E-2</v>
          </cell>
        </row>
        <row r="1809">
          <cell r="C1809">
            <v>2.7120000000000002</v>
          </cell>
          <cell r="D1809">
            <v>7.1539097645408417E-2</v>
          </cell>
        </row>
        <row r="1810">
          <cell r="C1810">
            <v>2.7135000000000002</v>
          </cell>
          <cell r="D1810">
            <v>7.0604263351194643E-2</v>
          </cell>
        </row>
        <row r="1811">
          <cell r="C1811">
            <v>2.7149999999999999</v>
          </cell>
          <cell r="D1811">
            <v>6.9674842142136678E-2</v>
          </cell>
        </row>
        <row r="1812">
          <cell r="C1812">
            <v>2.7164999999999999</v>
          </cell>
          <cell r="D1812">
            <v>6.8750938799762115E-2</v>
          </cell>
        </row>
        <row r="1813">
          <cell r="C1813">
            <v>2.718</v>
          </cell>
          <cell r="D1813">
            <v>6.7832595478568403E-2</v>
          </cell>
        </row>
        <row r="1814">
          <cell r="C1814">
            <v>2.7195</v>
          </cell>
          <cell r="D1814">
            <v>6.6920034532552991E-2</v>
          </cell>
        </row>
        <row r="1815">
          <cell r="C1815">
            <v>2.7210000000000001</v>
          </cell>
          <cell r="D1815">
            <v>6.6013289309212186E-2</v>
          </cell>
        </row>
        <row r="1816">
          <cell r="C1816">
            <v>2.7225000000000001</v>
          </cell>
          <cell r="D1816">
            <v>6.5112453672892381E-2</v>
          </cell>
        </row>
        <row r="1817">
          <cell r="C1817">
            <v>2.7240000000000002</v>
          </cell>
          <cell r="D1817">
            <v>6.4217618729345297E-2</v>
          </cell>
        </row>
        <row r="1818">
          <cell r="C1818">
            <v>2.7255000000000003</v>
          </cell>
          <cell r="D1818">
            <v>6.3328872818487064E-2</v>
          </cell>
        </row>
        <row r="1819">
          <cell r="C1819">
            <v>2.7269999999999999</v>
          </cell>
          <cell r="D1819">
            <v>6.2446301508863856E-2</v>
          </cell>
        </row>
        <row r="1820">
          <cell r="C1820">
            <v>2.7284999999999999</v>
          </cell>
          <cell r="D1820">
            <v>6.1569987593796602E-2</v>
          </cell>
        </row>
        <row r="1821">
          <cell r="C1821">
            <v>2.73</v>
          </cell>
          <cell r="D1821">
            <v>6.0700011089182881E-2</v>
          </cell>
        </row>
        <row r="1822">
          <cell r="C1822">
            <v>2.7315</v>
          </cell>
          <cell r="D1822">
            <v>5.9836449232924124E-2</v>
          </cell>
        </row>
        <row r="1823">
          <cell r="C1823">
            <v>2.7330000000000001</v>
          </cell>
          <cell r="D1823">
            <v>5.8979376485954312E-2</v>
          </cell>
        </row>
        <row r="1824">
          <cell r="C1824">
            <v>2.7345000000000002</v>
          </cell>
          <cell r="D1824">
            <v>5.8128864534840452E-2</v>
          </cell>
        </row>
        <row r="1825">
          <cell r="C1825">
            <v>2.7360000000000002</v>
          </cell>
          <cell r="D1825">
            <v>5.7284982295926899E-2</v>
          </cell>
        </row>
        <row r="1826">
          <cell r="C1826">
            <v>2.7375000000000003</v>
          </cell>
          <cell r="D1826">
            <v>5.644779592099352E-2</v>
          </cell>
        </row>
        <row r="1827">
          <cell r="C1827">
            <v>2.7389999999999999</v>
          </cell>
          <cell r="D1827">
            <v>5.56173688043985E-2</v>
          </cell>
        </row>
        <row r="1828">
          <cell r="C1828">
            <v>2.7404999999999999</v>
          </cell>
          <cell r="D1828">
            <v>5.4793761591673915E-2</v>
          </cell>
        </row>
        <row r="1829">
          <cell r="C1829">
            <v>2.742</v>
          </cell>
          <cell r="D1829">
            <v>5.3977032189546692E-2</v>
          </cell>
        </row>
        <row r="1830">
          <cell r="C1830">
            <v>2.7435</v>
          </cell>
          <cell r="D1830">
            <v>5.3167235777348984E-2</v>
          </cell>
        </row>
        <row r="1831">
          <cell r="C1831">
            <v>2.7450000000000001</v>
          </cell>
          <cell r="D1831">
            <v>5.2364424819789597E-2</v>
          </cell>
        </row>
        <row r="1832">
          <cell r="C1832">
            <v>2.7465000000000002</v>
          </cell>
          <cell r="D1832">
            <v>5.1568649081053054E-2</v>
          </cell>
        </row>
        <row r="1833">
          <cell r="C1833">
            <v>2.7480000000000002</v>
          </cell>
          <cell r="D1833">
            <v>5.0779955640194142E-2</v>
          </cell>
        </row>
        <row r="1834">
          <cell r="C1834">
            <v>2.7495000000000003</v>
          </cell>
          <cell r="D1834">
            <v>4.9998388907794622E-2</v>
          </cell>
        </row>
        <row r="1835">
          <cell r="C1835">
            <v>2.7509999999999999</v>
          </cell>
          <cell r="D1835">
            <v>4.922399064384974E-2</v>
          </cell>
        </row>
        <row r="1836">
          <cell r="C1836">
            <v>2.7524999999999999</v>
          </cell>
          <cell r="D1836">
            <v>4.8456799976849381E-2</v>
          </cell>
        </row>
        <row r="1837">
          <cell r="C1837">
            <v>2.754</v>
          </cell>
          <cell r="D1837">
            <v>4.769685342402382E-2</v>
          </cell>
        </row>
        <row r="1838">
          <cell r="C1838">
            <v>2.7555000000000001</v>
          </cell>
          <cell r="D1838">
            <v>4.6944184912715493E-2</v>
          </cell>
        </row>
        <row r="1839">
          <cell r="C1839">
            <v>2.7570000000000001</v>
          </cell>
          <cell r="D1839">
            <v>4.6198825802846323E-2</v>
          </cell>
        </row>
        <row r="1840">
          <cell r="C1840">
            <v>2.7585000000000002</v>
          </cell>
          <cell r="D1840">
            <v>4.5460804910444706E-2</v>
          </cell>
        </row>
        <row r="1841">
          <cell r="C1841">
            <v>2.7600000000000002</v>
          </cell>
          <cell r="D1841">
            <v>4.473014853219856E-2</v>
          </cell>
        </row>
        <row r="1842">
          <cell r="C1842">
            <v>2.7614999999999998</v>
          </cell>
          <cell r="D1842">
            <v>4.4006880470999793E-2</v>
          </cell>
        </row>
        <row r="1843">
          <cell r="C1843">
            <v>2.7629999999999999</v>
          </cell>
          <cell r="D1843">
            <v>4.3291022062444361E-2</v>
          </cell>
        </row>
        <row r="1844">
          <cell r="C1844">
            <v>2.7645</v>
          </cell>
          <cell r="D1844">
            <v>4.2582592202257109E-2</v>
          </cell>
        </row>
        <row r="1845">
          <cell r="C1845">
            <v>2.766</v>
          </cell>
          <cell r="D1845">
            <v>4.1881607374601913E-2</v>
          </cell>
        </row>
        <row r="1846">
          <cell r="C1846">
            <v>2.7675000000000001</v>
          </cell>
          <cell r="D1846">
            <v>4.1188081681246373E-2</v>
          </cell>
        </row>
        <row r="1847">
          <cell r="C1847">
            <v>2.7690000000000001</v>
          </cell>
          <cell r="D1847">
            <v>4.0502026871544777E-2</v>
          </cell>
        </row>
        <row r="1848">
          <cell r="C1848">
            <v>2.7705000000000002</v>
          </cell>
          <cell r="D1848">
            <v>3.982345237320542E-2</v>
          </cell>
        </row>
        <row r="1849">
          <cell r="C1849">
            <v>2.7720000000000002</v>
          </cell>
          <cell r="D1849">
            <v>3.9152306109880464E-2</v>
          </cell>
        </row>
        <row r="1850">
          <cell r="C1850">
            <v>2.7734999999999999</v>
          </cell>
          <cell r="D1850">
            <v>3.8488714532346958E-2</v>
          </cell>
        </row>
        <row r="1851">
          <cell r="C1851">
            <v>2.7749999999999999</v>
          </cell>
          <cell r="D1851">
            <v>3.7832617776599659E-2</v>
          </cell>
        </row>
        <row r="1852">
          <cell r="C1852">
            <v>2.7765</v>
          </cell>
          <cell r="D1852">
            <v>3.7184016313933074E-2</v>
          </cell>
        </row>
        <row r="1853">
          <cell r="C1853">
            <v>2.778</v>
          </cell>
          <cell r="D1853">
            <v>3.6542908458017644E-2</v>
          </cell>
        </row>
        <row r="1854">
          <cell r="C1854">
            <v>2.7795000000000001</v>
          </cell>
          <cell r="D1854">
            <v>3.5909290399674304E-2</v>
          </cell>
        </row>
        <row r="1855">
          <cell r="C1855">
            <v>2.7810000000000001</v>
          </cell>
          <cell r="D1855">
            <v>3.5283156242194844E-2</v>
          </cell>
        </row>
        <row r="1856">
          <cell r="C1856">
            <v>2.7825000000000002</v>
          </cell>
          <cell r="D1856">
            <v>3.4664498037176097E-2</v>
          </cell>
        </row>
        <row r="1857">
          <cell r="C1857">
            <v>2.7840000000000003</v>
          </cell>
          <cell r="D1857">
            <v>3.4053305820834649E-2</v>
          </cell>
        </row>
        <row r="1858">
          <cell r="C1858">
            <v>2.7854999999999999</v>
          </cell>
          <cell r="D1858">
            <v>3.3449567650769986E-2</v>
          </cell>
        </row>
        <row r="1859">
          <cell r="C1859">
            <v>2.7869999999999999</v>
          </cell>
          <cell r="D1859">
            <v>3.2853269643142918E-2</v>
          </cell>
        </row>
        <row r="1860">
          <cell r="C1860">
            <v>2.7885</v>
          </cell>
          <cell r="D1860">
            <v>3.2264396010240212E-2</v>
          </cell>
        </row>
        <row r="1861">
          <cell r="C1861">
            <v>2.79</v>
          </cell>
          <cell r="D1861">
            <v>3.1682929098390149E-2</v>
          </cell>
        </row>
        <row r="1862">
          <cell r="C1862">
            <v>2.7915000000000001</v>
          </cell>
          <cell r="D1862">
            <v>3.1108849426201117E-2</v>
          </cell>
        </row>
        <row r="1863">
          <cell r="C1863">
            <v>2.7930000000000001</v>
          </cell>
          <cell r="D1863">
            <v>3.054213572309096E-2</v>
          </cell>
        </row>
        <row r="1864">
          <cell r="C1864">
            <v>2.7945000000000002</v>
          </cell>
          <cell r="D1864">
            <v>2.9982764968077225E-2</v>
          </cell>
        </row>
        <row r="1865">
          <cell r="C1865">
            <v>2.7960000000000003</v>
          </cell>
          <cell r="D1865">
            <v>2.9430712428798592E-2</v>
          </cell>
        </row>
        <row r="1866">
          <cell r="C1866">
            <v>2.7974999999999999</v>
          </cell>
          <cell r="D1866">
            <v>2.8885951700737916E-2</v>
          </cell>
        </row>
        <row r="1867">
          <cell r="C1867">
            <v>2.7989999999999999</v>
          </cell>
          <cell r="D1867">
            <v>2.8348454746617104E-2</v>
          </cell>
        </row>
        <row r="1868">
          <cell r="C1868">
            <v>2.8005</v>
          </cell>
          <cell r="D1868">
            <v>2.7818191935937753E-2</v>
          </cell>
        </row>
        <row r="1869">
          <cell r="C1869">
            <v>2.802</v>
          </cell>
          <cell r="D1869">
            <v>2.7295132084636145E-2</v>
          </cell>
        </row>
        <row r="1870">
          <cell r="C1870">
            <v>2.8035000000000001</v>
          </cell>
          <cell r="D1870">
            <v>2.6779242494827677E-2</v>
          </cell>
        </row>
        <row r="1871">
          <cell r="C1871">
            <v>2.8050000000000002</v>
          </cell>
          <cell r="D1871">
            <v>2.6270488994612443E-2</v>
          </cell>
        </row>
        <row r="1872">
          <cell r="C1872">
            <v>2.8065000000000002</v>
          </cell>
          <cell r="D1872">
            <v>2.5768835977915776E-2</v>
          </cell>
        </row>
        <row r="1873">
          <cell r="C1873">
            <v>2.8080000000000003</v>
          </cell>
          <cell r="D1873">
            <v>2.5274246444337685E-2</v>
          </cell>
        </row>
        <row r="1874">
          <cell r="C1874">
            <v>2.8094999999999999</v>
          </cell>
          <cell r="D1874">
            <v>2.4786682038985819E-2</v>
          </cell>
        </row>
        <row r="1875">
          <cell r="C1875">
            <v>2.8109999999999999</v>
          </cell>
          <cell r="D1875">
            <v>2.430604097216674E-2</v>
          </cell>
        </row>
        <row r="1876">
          <cell r="C1876">
            <v>2.8125</v>
          </cell>
          <cell r="D1876">
            <v>2.3832409831838468E-2</v>
          </cell>
        </row>
        <row r="1877">
          <cell r="C1877">
            <v>2.8140000000000001</v>
          </cell>
          <cell r="D1877">
            <v>2.3365680856741414E-2</v>
          </cell>
        </row>
        <row r="1878">
          <cell r="C1878">
            <v>2.8155000000000001</v>
          </cell>
          <cell r="D1878">
            <v>2.2905810679507629E-2</v>
          </cell>
        </row>
        <row r="1879">
          <cell r="C1879">
            <v>2.8170000000000002</v>
          </cell>
          <cell r="D1879">
            <v>2.2452754775940095E-2</v>
          </cell>
        </row>
        <row r="1880">
          <cell r="C1880">
            <v>2.8185000000000002</v>
          </cell>
          <cell r="D1880">
            <v>2.2006467504259351E-2</v>
          </cell>
        </row>
        <row r="1881">
          <cell r="C1881">
            <v>2.82</v>
          </cell>
          <cell r="D1881">
            <v>2.1566902144170105E-2</v>
          </cell>
        </row>
        <row r="1882">
          <cell r="C1882">
            <v>2.8214999999999999</v>
          </cell>
          <cell r="D1882">
            <v>2.1134010935725766E-2</v>
          </cell>
        </row>
        <row r="1883">
          <cell r="C1883">
            <v>2.823</v>
          </cell>
          <cell r="D1883">
            <v>2.0707745117972999E-2</v>
          </cell>
        </row>
        <row r="1884">
          <cell r="C1884">
            <v>2.8245</v>
          </cell>
          <cell r="D1884">
            <v>2.0288054967353482E-2</v>
          </cell>
        </row>
        <row r="1885">
          <cell r="C1885">
            <v>2.8260000000000001</v>
          </cell>
          <cell r="D1885">
            <v>1.9874889835845913E-2</v>
          </cell>
        </row>
        <row r="1886">
          <cell r="C1886">
            <v>2.8275000000000001</v>
          </cell>
          <cell r="D1886">
            <v>1.9468198188829024E-2</v>
          </cell>
        </row>
        <row r="1887">
          <cell r="C1887">
            <v>2.8290000000000002</v>
          </cell>
          <cell r="D1887">
            <v>1.9067927642647441E-2</v>
          </cell>
        </row>
        <row r="1888">
          <cell r="C1888">
            <v>2.8305000000000002</v>
          </cell>
          <cell r="D1888">
            <v>1.8674025001863319E-2</v>
          </cell>
        </row>
        <row r="1889">
          <cell r="C1889">
            <v>2.8319999999999999</v>
          </cell>
          <cell r="D1889">
            <v>1.8286436296177169E-2</v>
          </cell>
        </row>
        <row r="1890">
          <cell r="C1890">
            <v>2.8334999999999999</v>
          </cell>
          <cell r="D1890">
            <v>1.7905106817000683E-2</v>
          </cell>
        </row>
        <row r="1891">
          <cell r="C1891">
            <v>2.835</v>
          </cell>
          <cell r="D1891">
            <v>1.7529981153668175E-2</v>
          </cell>
        </row>
        <row r="1892">
          <cell r="C1892">
            <v>2.8365</v>
          </cell>
          <cell r="D1892">
            <v>1.7161003229269098E-2</v>
          </cell>
        </row>
        <row r="1893">
          <cell r="C1893">
            <v>2.8380000000000001</v>
          </cell>
          <cell r="D1893">
            <v>1.6798116336089096E-2</v>
          </cell>
        </row>
        <row r="1894">
          <cell r="C1894">
            <v>2.8395000000000001</v>
          </cell>
          <cell r="D1894">
            <v>1.6441263170645315E-2</v>
          </cell>
        </row>
        <row r="1895">
          <cell r="C1895">
            <v>2.8410000000000002</v>
          </cell>
          <cell r="D1895">
            <v>1.6090385868302675E-2</v>
          </cell>
        </row>
        <row r="1896">
          <cell r="C1896">
            <v>2.8425000000000002</v>
          </cell>
          <cell r="D1896">
            <v>1.5745426037458751E-2</v>
          </cell>
        </row>
        <row r="1897">
          <cell r="C1897">
            <v>2.8439999999999999</v>
          </cell>
          <cell r="D1897">
            <v>1.5406324793285424E-2</v>
          </cell>
        </row>
        <row r="1898">
          <cell r="C1898">
            <v>2.8454999999999999</v>
          </cell>
          <cell r="D1898">
            <v>1.5073022791015077E-2</v>
          </cell>
        </row>
        <row r="1899">
          <cell r="C1899">
            <v>2.847</v>
          </cell>
          <cell r="D1899">
            <v>1.4745460258762446E-2</v>
          </cell>
        </row>
        <row r="1900">
          <cell r="C1900">
            <v>2.8485</v>
          </cell>
          <cell r="D1900">
            <v>1.4423577029869482E-2</v>
          </cell>
        </row>
        <row r="1901">
          <cell r="C1901">
            <v>2.85</v>
          </cell>
          <cell r="D1901">
            <v>1.4107312574765416E-2</v>
          </cell>
        </row>
        <row r="1902">
          <cell r="C1902">
            <v>2.8515000000000001</v>
          </cell>
          <cell r="D1902">
            <v>1.3796606032332237E-2</v>
          </cell>
        </row>
        <row r="1903">
          <cell r="C1903">
            <v>2.8530000000000002</v>
          </cell>
          <cell r="D1903">
            <v>1.3491396240767079E-2</v>
          </cell>
        </row>
        <row r="1904">
          <cell r="C1904">
            <v>2.8545000000000003</v>
          </cell>
          <cell r="D1904">
            <v>1.319162176793374E-2</v>
          </cell>
        </row>
        <row r="1905">
          <cell r="C1905">
            <v>2.8559999999999999</v>
          </cell>
          <cell r="D1905">
            <v>1.2897220941195933E-2</v>
          </cell>
        </row>
        <row r="1906">
          <cell r="C1906">
            <v>2.8574999999999999</v>
          </cell>
          <cell r="D1906">
            <v>1.2608131876724769E-2</v>
          </cell>
        </row>
        <row r="1907">
          <cell r="C1907">
            <v>2.859</v>
          </cell>
          <cell r="D1907">
            <v>1.232429250827575E-2</v>
          </cell>
        </row>
        <row r="1908">
          <cell r="C1908">
            <v>2.8605</v>
          </cell>
          <cell r="D1908">
            <v>1.2045640615427355E-2</v>
          </cell>
        </row>
        <row r="1909">
          <cell r="C1909">
            <v>2.8620000000000001</v>
          </cell>
          <cell r="D1909">
            <v>1.1772113851277542E-2</v>
          </cell>
        </row>
        <row r="1910">
          <cell r="C1910">
            <v>2.8635000000000002</v>
          </cell>
          <cell r="D1910">
            <v>1.1503649769592839E-2</v>
          </cell>
        </row>
        <row r="1911">
          <cell r="C1911">
            <v>2.8650000000000002</v>
          </cell>
          <cell r="D1911">
            <v>1.1240185851405581E-2</v>
          </cell>
        </row>
        <row r="1912">
          <cell r="C1912">
            <v>2.8665000000000003</v>
          </cell>
          <cell r="D1912">
            <v>1.0981659531055921E-2</v>
          </cell>
        </row>
        <row r="1913">
          <cell r="C1913">
            <v>2.8679999999999999</v>
          </cell>
          <cell r="D1913">
            <v>1.0728008221675191E-2</v>
          </cell>
        </row>
        <row r="1914">
          <cell r="C1914">
            <v>2.8694999999999999</v>
          </cell>
          <cell r="D1914">
            <v>1.0479169340107248E-2</v>
          </cell>
        </row>
        <row r="1915">
          <cell r="C1915">
            <v>2.871</v>
          </cell>
          <cell r="D1915">
            <v>1.023508033126695E-2</v>
          </cell>
        </row>
        <row r="1916">
          <cell r="C1916">
            <v>2.8725000000000001</v>
          </cell>
          <cell r="D1916">
            <v>9.9956786919319883E-3</v>
          </cell>
        </row>
        <row r="1917">
          <cell r="C1917">
            <v>2.8740000000000001</v>
          </cell>
          <cell r="D1917">
            <v>9.7609019939680838E-3</v>
          </cell>
        </row>
        <row r="1918">
          <cell r="C1918">
            <v>2.8755000000000002</v>
          </cell>
          <cell r="D1918">
            <v>9.5306879069859927E-3</v>
          </cell>
        </row>
        <row r="1919">
          <cell r="C1919">
            <v>2.8770000000000002</v>
          </cell>
          <cell r="D1919">
            <v>9.3049742204297185E-3</v>
          </cell>
        </row>
        <row r="1920">
          <cell r="C1920">
            <v>2.8785000000000003</v>
          </cell>
          <cell r="D1920">
            <v>9.0836988650960897E-3</v>
          </cell>
        </row>
        <row r="1921">
          <cell r="C1921">
            <v>2.88</v>
          </cell>
          <cell r="D1921">
            <v>8.8667999340858034E-3</v>
          </cell>
        </row>
        <row r="1922">
          <cell r="C1922">
            <v>2.8815</v>
          </cell>
          <cell r="D1922">
            <v>8.6542157031862139E-3</v>
          </cell>
        </row>
        <row r="1923">
          <cell r="C1923">
            <v>2.883</v>
          </cell>
          <cell r="D1923">
            <v>8.4458846506881603E-3</v>
          </cell>
        </row>
        <row r="1924">
          <cell r="C1924">
            <v>2.8845000000000001</v>
          </cell>
          <cell r="D1924">
            <v>8.2417454766366086E-3</v>
          </cell>
        </row>
        <row r="1925">
          <cell r="C1925">
            <v>2.8860000000000001</v>
          </cell>
          <cell r="D1925">
            <v>8.0416755018497838E-3</v>
          </cell>
        </row>
        <row r="1926">
          <cell r="C1926">
            <v>2.8875000000000002</v>
          </cell>
          <cell r="D1926">
            <v>7.8457404313929599E-3</v>
          </cell>
        </row>
        <row r="1927">
          <cell r="C1927">
            <v>2.8890000000000002</v>
          </cell>
          <cell r="D1927">
            <v>7.6538146864611172E-3</v>
          </cell>
        </row>
        <row r="1928">
          <cell r="C1928">
            <v>2.8904999999999998</v>
          </cell>
          <cell r="D1928">
            <v>7.4658380436904564E-3</v>
          </cell>
        </row>
        <row r="1929">
          <cell r="C1929">
            <v>2.8919999999999999</v>
          </cell>
          <cell r="D1929">
            <v>7.2817505889270495E-3</v>
          </cell>
        </row>
        <row r="1930">
          <cell r="C1930">
            <v>2.8935</v>
          </cell>
          <cell r="D1930">
            <v>7.1014927331541789E-3</v>
          </cell>
        </row>
        <row r="1931">
          <cell r="C1931">
            <v>2.895</v>
          </cell>
          <cell r="D1931">
            <v>6.9250052278728652E-3</v>
          </cell>
        </row>
        <row r="1932">
          <cell r="C1932">
            <v>2.8965000000000001</v>
          </cell>
          <cell r="D1932">
            <v>6.7522291799404152E-3</v>
          </cell>
        </row>
        <row r="1933">
          <cell r="C1933">
            <v>2.8980000000000001</v>
          </cell>
          <cell r="D1933">
            <v>6.5831060658712061E-3</v>
          </cell>
        </row>
        <row r="1934">
          <cell r="C1934">
            <v>2.8995000000000002</v>
          </cell>
          <cell r="D1934">
            <v>6.4175777456043533E-3</v>
          </cell>
        </row>
        <row r="1935">
          <cell r="C1935">
            <v>2.9010000000000002</v>
          </cell>
          <cell r="D1935">
            <v>6.255586475743132E-3</v>
          </cell>
        </row>
        <row r="1936">
          <cell r="C1936">
            <v>2.9024999999999999</v>
          </cell>
          <cell r="D1936">
            <v>6.0970749222715257E-3</v>
          </cell>
        </row>
        <row r="1937">
          <cell r="C1937">
            <v>2.9039999999999999</v>
          </cell>
          <cell r="D1937">
            <v>5.9419861727529489E-3</v>
          </cell>
        </row>
        <row r="1938">
          <cell r="C1938">
            <v>2.9055</v>
          </cell>
          <cell r="D1938">
            <v>5.7902637480174478E-3</v>
          </cell>
        </row>
        <row r="1939">
          <cell r="C1939">
            <v>2.907</v>
          </cell>
          <cell r="D1939">
            <v>5.6418516133424808E-3</v>
          </cell>
        </row>
        <row r="1940">
          <cell r="C1940">
            <v>2.9085000000000001</v>
          </cell>
          <cell r="D1940">
            <v>5.4966941891338291E-3</v>
          </cell>
        </row>
        <row r="1941">
          <cell r="C1941">
            <v>2.91</v>
          </cell>
          <cell r="D1941">
            <v>5.3547363611127965E-3</v>
          </cell>
        </row>
        <row r="1942">
          <cell r="C1942">
            <v>2.9115000000000002</v>
          </cell>
          <cell r="D1942">
            <v>5.215923490016176E-3</v>
          </cell>
        </row>
        <row r="1943">
          <cell r="C1943">
            <v>2.9130000000000003</v>
          </cell>
          <cell r="D1943">
            <v>5.0802014208155034E-3</v>
          </cell>
        </row>
        <row r="1944">
          <cell r="C1944">
            <v>2.9144999999999999</v>
          </cell>
          <cell r="D1944">
            <v>4.9475164914625997E-3</v>
          </cell>
        </row>
        <row r="1945">
          <cell r="C1945">
            <v>2.9159999999999999</v>
          </cell>
          <cell r="D1945">
            <v>4.8178155411680093E-3</v>
          </cell>
        </row>
        <row r="1946">
          <cell r="C1946">
            <v>2.9175</v>
          </cell>
          <cell r="D1946">
            <v>4.6910459182200577E-3</v>
          </cell>
        </row>
        <row r="1947">
          <cell r="C1947">
            <v>2.919</v>
          </cell>
          <cell r="D1947">
            <v>4.5670949643745132E-3</v>
          </cell>
        </row>
        <row r="1948">
          <cell r="C1948">
            <v>2.9205000000000001</v>
          </cell>
          <cell r="D1948">
            <v>4.4460353241069861E-3</v>
          </cell>
        </row>
        <row r="1949">
          <cell r="C1949">
            <v>2.9220000000000002</v>
          </cell>
          <cell r="D1949">
            <v>4.3277520170926665E-3</v>
          </cell>
        </row>
        <row r="1950">
          <cell r="C1950">
            <v>2.9235000000000002</v>
          </cell>
          <cell r="D1950">
            <v>4.2121945053478311E-3</v>
          </cell>
        </row>
        <row r="1951">
          <cell r="C1951">
            <v>2.9250000000000003</v>
          </cell>
          <cell r="D1951">
            <v>4.0993127920331846E-3</v>
          </cell>
        </row>
        <row r="1952">
          <cell r="C1952">
            <v>2.9264999999999999</v>
          </cell>
          <cell r="D1952">
            <v>3.9890574266880537E-3</v>
          </cell>
        </row>
        <row r="1953">
          <cell r="C1953">
            <v>2.9279999999999999</v>
          </cell>
          <cell r="D1953">
            <v>3.8813795100569562E-3</v>
          </cell>
        </row>
        <row r="1954">
          <cell r="C1954">
            <v>2.9295</v>
          </cell>
          <cell r="D1954">
            <v>3.7762306985169728E-3</v>
          </cell>
        </row>
        <row r="1955">
          <cell r="C1955">
            <v>2.931</v>
          </cell>
          <cell r="D1955">
            <v>3.6735632081134127E-3</v>
          </cell>
        </row>
        <row r="1956">
          <cell r="C1956">
            <v>2.9325000000000001</v>
          </cell>
          <cell r="D1956">
            <v>3.5733298182122411E-3</v>
          </cell>
        </row>
        <row r="1957">
          <cell r="C1957">
            <v>2.9340000000000002</v>
          </cell>
          <cell r="D1957">
            <v>3.4754838747773327E-3</v>
          </cell>
        </row>
        <row r="1958">
          <cell r="C1958">
            <v>2.9355000000000002</v>
          </cell>
          <cell r="D1958">
            <v>3.37997929328071E-3</v>
          </cell>
        </row>
        <row r="1959">
          <cell r="C1959">
            <v>2.9370000000000003</v>
          </cell>
          <cell r="D1959">
            <v>3.2867705612539765E-3</v>
          </cell>
        </row>
        <row r="1960">
          <cell r="C1960">
            <v>2.9384999999999999</v>
          </cell>
          <cell r="D1960">
            <v>3.195812740489285E-3</v>
          </cell>
        </row>
        <row r="1961">
          <cell r="C1961">
            <v>2.94</v>
          </cell>
          <cell r="D1961">
            <v>3.1070614688978961E-3</v>
          </cell>
        </row>
        <row r="1962">
          <cell r="C1962">
            <v>2.9415</v>
          </cell>
          <cell r="D1962">
            <v>3.0204729620349896E-3</v>
          </cell>
        </row>
        <row r="1963">
          <cell r="C1963">
            <v>2.9430000000000001</v>
          </cell>
          <cell r="D1963">
            <v>2.9360040142985631E-3</v>
          </cell>
        </row>
        <row r="1964">
          <cell r="C1964">
            <v>2.9445000000000001</v>
          </cell>
          <cell r="D1964">
            <v>2.8536119998109578E-3</v>
          </cell>
        </row>
        <row r="1965">
          <cell r="C1965">
            <v>2.9460000000000002</v>
          </cell>
          <cell r="D1965">
            <v>2.7732548729912732E-3</v>
          </cell>
        </row>
        <row r="1966">
          <cell r="C1966">
            <v>2.9475000000000002</v>
          </cell>
          <cell r="D1966">
            <v>2.6948319445590707E-3</v>
          </cell>
        </row>
        <row r="1967">
          <cell r="C1967">
            <v>2.9489999999999998</v>
          </cell>
          <cell r="D1967">
            <v>2.618423922353055E-3</v>
          </cell>
        </row>
        <row r="1968">
          <cell r="C1968">
            <v>2.9504999999999999</v>
          </cell>
          <cell r="D1968">
            <v>2.5438681815434902E-3</v>
          </cell>
        </row>
        <row r="1969">
          <cell r="C1969">
            <v>2.952</v>
          </cell>
          <cell r="D1969">
            <v>2.471247760439851E-3</v>
          </cell>
        </row>
        <row r="1970">
          <cell r="C1970">
            <v>2.9535</v>
          </cell>
          <cell r="D1970">
            <v>2.4004603940440202E-3</v>
          </cell>
        </row>
        <row r="1971">
          <cell r="C1971">
            <v>2.9550000000000001</v>
          </cell>
          <cell r="D1971">
            <v>2.3314675296451184E-3</v>
          </cell>
        </row>
        <row r="1972">
          <cell r="C1972">
            <v>2.9565000000000001</v>
          </cell>
          <cell r="D1972">
            <v>2.2642311901370457E-3</v>
          </cell>
        </row>
        <row r="1973">
          <cell r="C1973">
            <v>2.9580000000000002</v>
          </cell>
          <cell r="D1973">
            <v>2.1987139724456372E-3</v>
          </cell>
        </row>
        <row r="1974">
          <cell r="C1974">
            <v>2.9595000000000002</v>
          </cell>
          <cell r="D1974">
            <v>2.1348790457182752E-3</v>
          </cell>
        </row>
        <row r="1975">
          <cell r="C1975">
            <v>2.9609999999999999</v>
          </cell>
          <cell r="D1975">
            <v>2.0726901492838369E-3</v>
          </cell>
        </row>
        <row r="1976">
          <cell r="C1976">
            <v>2.9624999999999999</v>
          </cell>
          <cell r="D1976">
            <v>2.0121115903908192E-3</v>
          </cell>
        </row>
        <row r="1977">
          <cell r="C1977">
            <v>2.964</v>
          </cell>
          <cell r="D1977">
            <v>1.9531082417315897E-3</v>
          </cell>
        </row>
        <row r="1978">
          <cell r="C1978">
            <v>2.9655</v>
          </cell>
          <cell r="D1978">
            <v>1.8956455387601717E-3</v>
          </cell>
        </row>
        <row r="1979">
          <cell r="C1979">
            <v>2.9670000000000001</v>
          </cell>
          <cell r="D1979">
            <v>1.8396894768114118E-3</v>
          </cell>
        </row>
        <row r="1980">
          <cell r="C1980">
            <v>2.9685000000000001</v>
          </cell>
          <cell r="D1980">
            <v>1.785206608028952E-3</v>
          </cell>
        </row>
        <row r="1981">
          <cell r="C1981">
            <v>2.97</v>
          </cell>
          <cell r="D1981">
            <v>1.7321640381094832E-3</v>
          </cell>
        </row>
        <row r="1982">
          <cell r="C1982">
            <v>2.9715000000000003</v>
          </cell>
          <cell r="D1982">
            <v>1.680529422870627E-3</v>
          </cell>
        </row>
        <row r="1983">
          <cell r="C1983">
            <v>2.9729999999999999</v>
          </cell>
          <cell r="D1983">
            <v>1.6302709646496729E-3</v>
          </cell>
        </row>
        <row r="1984">
          <cell r="C1984">
            <v>2.9744999999999999</v>
          </cell>
          <cell r="D1984">
            <v>1.581357408540291E-3</v>
          </cell>
        </row>
        <row r="1985">
          <cell r="C1985">
            <v>2.976</v>
          </cell>
          <cell r="D1985">
            <v>1.5337580384744631E-3</v>
          </cell>
        </row>
        <row r="1986">
          <cell r="C1986">
            <v>2.9775</v>
          </cell>
          <cell r="D1986">
            <v>1.4874426731562725E-3</v>
          </cell>
        </row>
        <row r="1987">
          <cell r="C1987">
            <v>2.9790000000000001</v>
          </cell>
          <cell r="D1987">
            <v>1.4423816618546656E-3</v>
          </cell>
        </row>
        <row r="1988">
          <cell r="C1988">
            <v>2.9805000000000001</v>
          </cell>
          <cell r="D1988">
            <v>1.3985458800617608E-3</v>
          </cell>
        </row>
        <row r="1989">
          <cell r="C1989">
            <v>2.9820000000000002</v>
          </cell>
          <cell r="D1989">
            <v>1.3559067250234127E-3</v>
          </cell>
        </row>
        <row r="1990">
          <cell r="C1990">
            <v>2.9835000000000003</v>
          </cell>
          <cell r="D1990">
            <v>1.3144361111484966E-3</v>
          </cell>
        </row>
        <row r="1991">
          <cell r="C1991">
            <v>2.9849999999999999</v>
          </cell>
          <cell r="D1991">
            <v>1.2741064653033266E-3</v>
          </cell>
        </row>
        <row r="1992">
          <cell r="C1992">
            <v>2.9864999999999999</v>
          </cell>
          <cell r="D1992">
            <v>1.2348907219974566E-3</v>
          </cell>
        </row>
        <row r="1993">
          <cell r="C1993">
            <v>2.988</v>
          </cell>
          <cell r="D1993">
            <v>1.1967623184671503E-3</v>
          </cell>
        </row>
        <row r="1994">
          <cell r="C1994">
            <v>2.9895</v>
          </cell>
          <cell r="D1994">
            <v>1.1596951896623662E-3</v>
          </cell>
        </row>
        <row r="1995">
          <cell r="C1995">
            <v>2.9910000000000001</v>
          </cell>
          <cell r="D1995">
            <v>1.1236637631433701E-3</v>
          </cell>
        </row>
        <row r="1996">
          <cell r="C1996">
            <v>2.9925000000000002</v>
          </cell>
          <cell r="D1996">
            <v>1.0886429538926629E-3</v>
          </cell>
        </row>
        <row r="1997">
          <cell r="C1997">
            <v>2.9940000000000002</v>
          </cell>
          <cell r="D1997">
            <v>1.0546081590479799E-3</v>
          </cell>
        </row>
        <row r="1998">
          <cell r="C1998">
            <v>2.9955000000000003</v>
          </cell>
          <cell r="D1998">
            <v>1.0215352525618903E-3</v>
          </cell>
        </row>
        <row r="1999">
          <cell r="C1999">
            <v>2.9969999999999999</v>
          </cell>
          <cell r="D1999">
            <v>9.8940057979344468E-4</v>
          </cell>
        </row>
        <row r="2000">
          <cell r="C2000">
            <v>2.9984999999999999</v>
          </cell>
          <cell r="D2000">
            <v>9.5818095203715884E-4</v>
          </cell>
        </row>
      </sheetData>
      <sheetData sheetId="40"/>
      <sheetData sheetId="41"/>
      <sheetData sheetId="42">
        <row r="1">
          <cell r="C1">
            <v>1</v>
          </cell>
          <cell r="D1">
            <v>5.0711890226672807E-6</v>
          </cell>
          <cell r="G1">
            <v>1</v>
          </cell>
          <cell r="H1">
            <v>0</v>
          </cell>
        </row>
        <row r="2">
          <cell r="C2">
            <v>1.0008999999999999</v>
          </cell>
          <cell r="D2">
            <v>5.2164423163386729E-6</v>
          </cell>
          <cell r="G2">
            <v>2.7990999999999997</v>
          </cell>
          <cell r="H2">
            <v>0</v>
          </cell>
        </row>
        <row r="3">
          <cell r="C3">
            <v>1.0018</v>
          </cell>
          <cell r="D3">
            <v>5.3656629106035784E-6</v>
          </cell>
        </row>
        <row r="4">
          <cell r="C4">
            <v>1.0026999999999999</v>
          </cell>
          <cell r="D4">
            <v>5.5189533959812593E-6</v>
          </cell>
        </row>
        <row r="5">
          <cell r="C5">
            <v>1.0036</v>
          </cell>
          <cell r="D5">
            <v>5.6764188499584843E-6</v>
          </cell>
        </row>
        <row r="6">
          <cell r="C6">
            <v>1.0044999999999999</v>
          </cell>
          <cell r="D6">
            <v>5.838166892692142E-6</v>
          </cell>
        </row>
        <row r="7">
          <cell r="C7">
            <v>1.0054000000000001</v>
          </cell>
          <cell r="D7">
            <v>6.004307743838572E-6</v>
          </cell>
        </row>
        <row r="8">
          <cell r="C8">
            <v>1.0063</v>
          </cell>
          <cell r="D8">
            <v>6.1749542805282363E-6</v>
          </cell>
        </row>
        <row r="9">
          <cell r="C9">
            <v>1.0072000000000001</v>
          </cell>
          <cell r="D9">
            <v>6.3502220965065565E-6</v>
          </cell>
        </row>
        <row r="10">
          <cell r="C10">
            <v>1.0081</v>
          </cell>
          <cell r="D10">
            <v>6.5302295624602405E-6</v>
          </cell>
        </row>
        <row r="11">
          <cell r="C11">
            <v>1.0089999999999999</v>
          </cell>
          <cell r="D11">
            <v>6.7150978875508153E-6</v>
          </cell>
        </row>
        <row r="12">
          <cell r="C12">
            <v>1.0099</v>
          </cell>
          <cell r="D12">
            <v>6.904951182174754E-6</v>
          </cell>
        </row>
        <row r="13">
          <cell r="C13">
            <v>1.0107999999999999</v>
          </cell>
          <cell r="D13">
            <v>7.0999165219720284E-6</v>
          </cell>
        </row>
        <row r="14">
          <cell r="C14">
            <v>1.0117</v>
          </cell>
          <cell r="D14">
            <v>7.3001240131047301E-6</v>
          </cell>
        </row>
        <row r="15">
          <cell r="C15">
            <v>1.0125999999999999</v>
          </cell>
          <cell r="D15">
            <v>7.5057068588262087E-6</v>
          </cell>
        </row>
        <row r="16">
          <cell r="C16">
            <v>1.0135000000000001</v>
          </cell>
          <cell r="D16">
            <v>7.7168014273638953E-6</v>
          </cell>
        </row>
        <row r="17">
          <cell r="C17">
            <v>1.0144</v>
          </cell>
          <cell r="D17">
            <v>7.9335473211367869E-6</v>
          </cell>
        </row>
        <row r="18">
          <cell r="C18">
            <v>1.0153000000000001</v>
          </cell>
          <cell r="D18">
            <v>8.156087447331314E-6</v>
          </cell>
        </row>
        <row r="19">
          <cell r="C19">
            <v>1.0162</v>
          </cell>
          <cell r="D19">
            <v>8.3845680898567924E-6</v>
          </cell>
        </row>
        <row r="20">
          <cell r="C20">
            <v>1.0170999999999999</v>
          </cell>
          <cell r="D20">
            <v>8.6191389827051324E-6</v>
          </cell>
        </row>
        <row r="21">
          <cell r="C21">
            <v>1.018</v>
          </cell>
          <cell r="D21">
            <v>8.8599533847366639E-6</v>
          </cell>
        </row>
        <row r="22">
          <cell r="C22">
            <v>1.0188999999999999</v>
          </cell>
          <cell r="D22">
            <v>9.1071681559163876E-6</v>
          </cell>
        </row>
        <row r="23">
          <cell r="C23">
            <v>1.0198</v>
          </cell>
          <cell r="D23">
            <v>9.3609438350247523E-6</v>
          </cell>
        </row>
        <row r="24">
          <cell r="C24">
            <v>1.0206999999999999</v>
          </cell>
          <cell r="D24">
            <v>9.6214447188661383E-6</v>
          </cell>
        </row>
        <row r="25">
          <cell r="C25">
            <v>1.0216000000000001</v>
          </cell>
          <cell r="D25">
            <v>9.888838943001099E-6</v>
          </cell>
        </row>
        <row r="26">
          <cell r="C26">
            <v>1.0225</v>
          </cell>
          <cell r="D26">
            <v>1.016329856402496E-5</v>
          </cell>
        </row>
        <row r="27">
          <cell r="C27">
            <v>1.0234000000000001</v>
          </cell>
          <cell r="D27">
            <v>1.0444999643420357E-5</v>
          </cell>
        </row>
        <row r="28">
          <cell r="C28">
            <v>1.0243</v>
          </cell>
          <cell r="D28">
            <v>1.0734122333006559E-5</v>
          </cell>
        </row>
        <row r="29">
          <cell r="C29">
            <v>1.0251999999999999</v>
          </cell>
          <cell r="D29">
            <v>1.1030850962013245E-5</v>
          </cell>
        </row>
        <row r="30">
          <cell r="C30">
            <v>1.0261</v>
          </cell>
          <cell r="D30">
            <v>1.1335374125803385E-5</v>
          </cell>
        </row>
        <row r="31">
          <cell r="C31">
            <v>1.0269999999999999</v>
          </cell>
          <cell r="D31">
            <v>1.1647884776271707E-5</v>
          </cell>
        </row>
        <row r="32">
          <cell r="C32">
            <v>1.0279</v>
          </cell>
          <cell r="D32">
            <v>1.1968580313946327E-5</v>
          </cell>
        </row>
        <row r="33">
          <cell r="C33">
            <v>1.0287999999999999</v>
          </cell>
          <cell r="D33">
            <v>1.2297662681818219E-5</v>
          </cell>
        </row>
        <row r="34">
          <cell r="C34">
            <v>1.0297000000000001</v>
          </cell>
          <cell r="D34">
            <v>1.2635338460928265E-5</v>
          </cell>
        </row>
        <row r="35">
          <cell r="C35">
            <v>1.0306</v>
          </cell>
          <cell r="D35">
            <v>1.2981818967736803E-5</v>
          </cell>
        </row>
        <row r="36">
          <cell r="C36">
            <v>1.0315000000000001</v>
          </cell>
          <cell r="D36">
            <v>1.3337320353305574E-5</v>
          </cell>
        </row>
        <row r="37">
          <cell r="C37">
            <v>1.0324</v>
          </cell>
          <cell r="D37">
            <v>1.3702063704318022E-5</v>
          </cell>
        </row>
        <row r="38">
          <cell r="C38">
            <v>1.0332999999999999</v>
          </cell>
          <cell r="D38">
            <v>1.4076275145968603E-5</v>
          </cell>
        </row>
        <row r="39">
          <cell r="C39">
            <v>1.0342</v>
          </cell>
          <cell r="D39">
            <v>1.4460185946747431E-5</v>
          </cell>
        </row>
        <row r="40">
          <cell r="C40">
            <v>1.0350999999999999</v>
          </cell>
          <cell r="D40">
            <v>1.4854032625150278E-5</v>
          </cell>
        </row>
        <row r="41">
          <cell r="C41">
            <v>1.036</v>
          </cell>
          <cell r="D41">
            <v>1.5258057058343971E-5</v>
          </cell>
        </row>
        <row r="42">
          <cell r="C42">
            <v>1.0368999999999999</v>
          </cell>
          <cell r="D42">
            <v>1.5672506592814544E-5</v>
          </cell>
        </row>
        <row r="43">
          <cell r="C43">
            <v>1.0378000000000001</v>
          </cell>
          <cell r="D43">
            <v>1.6097634157030469E-5</v>
          </cell>
        </row>
        <row r="44">
          <cell r="C44">
            <v>1.0387</v>
          </cell>
          <cell r="D44">
            <v>1.653369837614836E-5</v>
          </cell>
        </row>
        <row r="45">
          <cell r="C45">
            <v>1.0396000000000001</v>
          </cell>
          <cell r="D45">
            <v>1.6980963688794864E-5</v>
          </cell>
        </row>
        <row r="46">
          <cell r="C46">
            <v>1.0405</v>
          </cell>
          <cell r="D46">
            <v>1.7439700465951586E-5</v>
          </cell>
        </row>
        <row r="47">
          <cell r="C47">
            <v>1.0414000000000001</v>
          </cell>
          <cell r="D47">
            <v>1.7910185131977951E-5</v>
          </cell>
        </row>
        <row r="48">
          <cell r="C48">
            <v>1.0423</v>
          </cell>
          <cell r="D48">
            <v>1.8392700287799757E-5</v>
          </cell>
        </row>
        <row r="49">
          <cell r="C49">
            <v>1.0431999999999999</v>
          </cell>
          <cell r="D49">
            <v>1.8887534836298002E-5</v>
          </cell>
        </row>
        <row r="50">
          <cell r="C50">
            <v>1.0441</v>
          </cell>
          <cell r="D50">
            <v>1.9394984109927701E-5</v>
          </cell>
        </row>
        <row r="51">
          <cell r="C51">
            <v>1.0449999999999999</v>
          </cell>
          <cell r="D51">
            <v>1.9915350000599299E-5</v>
          </cell>
        </row>
        <row r="52">
          <cell r="C52">
            <v>1.0459000000000001</v>
          </cell>
          <cell r="D52">
            <v>2.0448941091857175E-5</v>
          </cell>
        </row>
        <row r="53">
          <cell r="C53">
            <v>1.0468</v>
          </cell>
          <cell r="D53">
            <v>2.0996072793383951E-5</v>
          </cell>
        </row>
        <row r="54">
          <cell r="C54">
            <v>1.0477000000000001</v>
          </cell>
          <cell r="D54">
            <v>2.1557067477868223E-5</v>
          </cell>
        </row>
        <row r="55">
          <cell r="C55">
            <v>1.0486</v>
          </cell>
          <cell r="D55">
            <v>2.2132254620265001E-5</v>
          </cell>
        </row>
        <row r="56">
          <cell r="C56">
            <v>1.0495000000000001</v>
          </cell>
          <cell r="D56">
            <v>2.2721970939485582E-5</v>
          </cell>
        </row>
        <row r="57">
          <cell r="C57">
            <v>1.0504</v>
          </cell>
          <cell r="D57">
            <v>2.3326560542547671E-5</v>
          </cell>
        </row>
        <row r="58">
          <cell r="C58">
            <v>1.0512999999999999</v>
          </cell>
          <cell r="D58">
            <v>2.3946375071223853E-5</v>
          </cell>
        </row>
        <row r="59">
          <cell r="C59">
            <v>1.0522</v>
          </cell>
          <cell r="D59">
            <v>2.4581773851218596E-5</v>
          </cell>
        </row>
        <row r="60">
          <cell r="C60">
            <v>1.0530999999999999</v>
          </cell>
          <cell r="D60">
            <v>2.5233124043910825E-5</v>
          </cell>
        </row>
        <row r="61">
          <cell r="C61">
            <v>1.054</v>
          </cell>
          <cell r="D61">
            <v>2.5900800800697627E-5</v>
          </cell>
        </row>
        <row r="62">
          <cell r="C62">
            <v>1.0548999999999999</v>
          </cell>
          <cell r="D62">
            <v>2.6585187419971846E-5</v>
          </cell>
        </row>
        <row r="63">
          <cell r="C63">
            <v>1.0558000000000001</v>
          </cell>
          <cell r="D63">
            <v>2.7286675506771866E-5</v>
          </cell>
        </row>
        <row r="64">
          <cell r="C64">
            <v>1.0567</v>
          </cell>
          <cell r="D64">
            <v>2.8005665135135897E-5</v>
          </cell>
        </row>
        <row r="65">
          <cell r="C65">
            <v>1.0576000000000001</v>
          </cell>
          <cell r="D65">
            <v>2.8742565013202011E-5</v>
          </cell>
        </row>
        <row r="66">
          <cell r="C66">
            <v>1.0585</v>
          </cell>
          <cell r="D66">
            <v>2.9497792651082909E-5</v>
          </cell>
        </row>
        <row r="67">
          <cell r="C67">
            <v>1.0593999999999999</v>
          </cell>
          <cell r="D67">
            <v>3.0271774531559581E-5</v>
          </cell>
        </row>
        <row r="68">
          <cell r="C68">
            <v>1.0603</v>
          </cell>
          <cell r="D68">
            <v>3.1064946283624755E-5</v>
          </cell>
        </row>
        <row r="69">
          <cell r="C69">
            <v>1.0611999999999999</v>
          </cell>
          <cell r="D69">
            <v>3.1877752858915441E-5</v>
          </cell>
        </row>
        <row r="70">
          <cell r="C70">
            <v>1.0621</v>
          </cell>
          <cell r="D70">
            <v>3.2710648711072907E-5</v>
          </cell>
        </row>
        <row r="71">
          <cell r="C71">
            <v>1.0629999999999999</v>
          </cell>
          <cell r="D71">
            <v>3.356409797806388E-5</v>
          </cell>
        </row>
        <row r="72">
          <cell r="C72">
            <v>1.0639000000000001</v>
          </cell>
          <cell r="D72">
            <v>3.443857466750601E-5</v>
          </cell>
        </row>
        <row r="73">
          <cell r="C73">
            <v>1.0648</v>
          </cell>
          <cell r="D73">
            <v>3.533456284502876E-5</v>
          </cell>
        </row>
        <row r="74">
          <cell r="C74">
            <v>1.0657000000000001</v>
          </cell>
          <cell r="D74">
            <v>3.637909489506623E-5</v>
          </cell>
        </row>
        <row r="75">
          <cell r="C75">
            <v>1.0666</v>
          </cell>
          <cell r="D75">
            <v>3.7323793226470519E-5</v>
          </cell>
        </row>
        <row r="76">
          <cell r="C76">
            <v>1.0674999999999999</v>
          </cell>
          <cell r="D76">
            <v>3.8291651651348079E-5</v>
          </cell>
        </row>
        <row r="77">
          <cell r="C77">
            <v>1.0684</v>
          </cell>
          <cell r="D77">
            <v>3.9283200536792477E-5</v>
          </cell>
        </row>
        <row r="78">
          <cell r="C78">
            <v>1.0692999999999999</v>
          </cell>
          <cell r="D78">
            <v>4.0298981417908963E-5</v>
          </cell>
        </row>
        <row r="79">
          <cell r="C79">
            <v>1.0702</v>
          </cell>
          <cell r="D79">
            <v>4.1339547208608888E-5</v>
          </cell>
        </row>
        <row r="80">
          <cell r="C80">
            <v>1.0710999999999999</v>
          </cell>
          <cell r="D80">
            <v>4.2405462415797972E-5</v>
          </cell>
        </row>
        <row r="81">
          <cell r="C81">
            <v>1.0720000000000001</v>
          </cell>
          <cell r="D81">
            <v>4.3497303357010526E-5</v>
          </cell>
        </row>
        <row r="82">
          <cell r="C82">
            <v>1.0729</v>
          </cell>
          <cell r="D82">
            <v>4.4615658381521216E-5</v>
          </cell>
        </row>
        <row r="83">
          <cell r="C83">
            <v>1.0738000000000001</v>
          </cell>
          <cell r="D83">
            <v>4.576112809498469E-5</v>
          </cell>
        </row>
        <row r="84">
          <cell r="C84">
            <v>1.0747</v>
          </cell>
          <cell r="D84">
            <v>4.6934325587638178E-5</v>
          </cell>
        </row>
        <row r="85">
          <cell r="C85">
            <v>1.0755999999999999</v>
          </cell>
          <cell r="D85">
            <v>4.8135876666117134E-5</v>
          </cell>
        </row>
        <row r="86">
          <cell r="C86">
            <v>1.0765</v>
          </cell>
          <cell r="D86">
            <v>4.9366420088919002E-5</v>
          </cell>
        </row>
        <row r="87">
          <cell r="C87">
            <v>1.0773999999999999</v>
          </cell>
          <cell r="D87">
            <v>5.0626607805560744E-5</v>
          </cell>
        </row>
        <row r="88">
          <cell r="C88">
            <v>1.0783</v>
          </cell>
          <cell r="D88">
            <v>5.1917105199477708E-5</v>
          </cell>
        </row>
        <row r="89">
          <cell r="C89">
            <v>1.0791999999999999</v>
          </cell>
          <cell r="D89">
            <v>5.3238591334697193E-5</v>
          </cell>
        </row>
        <row r="90">
          <cell r="C90">
            <v>1.0801000000000001</v>
          </cell>
          <cell r="D90">
            <v>5.4591759206340318E-5</v>
          </cell>
        </row>
        <row r="91">
          <cell r="C91">
            <v>1.081</v>
          </cell>
          <cell r="D91">
            <v>5.5977315994985315E-5</v>
          </cell>
        </row>
        <row r="92">
          <cell r="C92">
            <v>1.0819000000000001</v>
          </cell>
          <cell r="D92">
            <v>5.7395983324947708E-5</v>
          </cell>
        </row>
        <row r="93">
          <cell r="C93">
            <v>1.0828</v>
          </cell>
          <cell r="D93">
            <v>5.8848497526507151E-5</v>
          </cell>
        </row>
        <row r="94">
          <cell r="C94">
            <v>1.0836999999999999</v>
          </cell>
          <cell r="D94">
            <v>6.0335609902138488E-5</v>
          </cell>
        </row>
        <row r="95">
          <cell r="C95">
            <v>1.0846</v>
          </cell>
          <cell r="D95">
            <v>6.1858086996779968E-5</v>
          </cell>
        </row>
        <row r="96">
          <cell r="C96">
            <v>1.0854999999999999</v>
          </cell>
          <cell r="D96">
            <v>6.3416710872187657E-5</v>
          </cell>
        </row>
        <row r="97">
          <cell r="C97">
            <v>1.0864</v>
          </cell>
          <cell r="D97">
            <v>6.5012279385422397E-5</v>
          </cell>
        </row>
        <row r="98">
          <cell r="C98">
            <v>1.0872999999999999</v>
          </cell>
          <cell r="D98">
            <v>6.6645606471504591E-5</v>
          </cell>
        </row>
        <row r="99">
          <cell r="C99">
            <v>1.0882000000000001</v>
          </cell>
          <cell r="D99">
            <v>6.8317522430294504E-5</v>
          </cell>
        </row>
        <row r="100">
          <cell r="C100">
            <v>1.0891</v>
          </cell>
          <cell r="D100">
            <v>7.00288742176265E-5</v>
          </cell>
        </row>
        <row r="101">
          <cell r="C101">
            <v>1.0900000000000001</v>
          </cell>
          <cell r="D101">
            <v>7.178052574075736E-5</v>
          </cell>
        </row>
        <row r="102">
          <cell r="C102">
            <v>1.0909</v>
          </cell>
          <cell r="D102">
            <v>7.3573358158158806E-5</v>
          </cell>
        </row>
        <row r="103">
          <cell r="C103">
            <v>1.0917999999999999</v>
          </cell>
          <cell r="D103">
            <v>7.5408270183710644E-5</v>
          </cell>
        </row>
        <row r="104">
          <cell r="C104">
            <v>1.0927</v>
          </cell>
          <cell r="D104">
            <v>7.7286178395329723E-5</v>
          </cell>
        </row>
        <row r="105">
          <cell r="C105">
            <v>1.0935999999999999</v>
          </cell>
          <cell r="D105">
            <v>7.9208017548082878E-5</v>
          </cell>
        </row>
        <row r="106">
          <cell r="C106">
            <v>1.0945</v>
          </cell>
          <cell r="D106">
            <v>8.1174740891832821E-5</v>
          </cell>
        </row>
        <row r="107">
          <cell r="C107">
            <v>1.0953999999999999</v>
          </cell>
          <cell r="D107">
            <v>8.3187320493448663E-5</v>
          </cell>
        </row>
        <row r="108">
          <cell r="C108">
            <v>1.0963000000000001</v>
          </cell>
          <cell r="D108">
            <v>8.5246747563642815E-5</v>
          </cell>
        </row>
        <row r="109">
          <cell r="C109">
            <v>1.0972</v>
          </cell>
          <cell r="D109">
            <v>8.7354032788459655E-5</v>
          </cell>
        </row>
        <row r="110">
          <cell r="C110">
            <v>1.0981000000000001</v>
          </cell>
          <cell r="D110">
            <v>8.9510206665478325E-5</v>
          </cell>
        </row>
        <row r="111">
          <cell r="C111">
            <v>1.099</v>
          </cell>
          <cell r="D111">
            <v>9.1716319844756475E-5</v>
          </cell>
        </row>
        <row r="112">
          <cell r="C112">
            <v>1.0998999999999999</v>
          </cell>
          <cell r="D112">
            <v>9.3973443474576251E-5</v>
          </cell>
        </row>
        <row r="113">
          <cell r="C113">
            <v>1.1008</v>
          </cell>
          <cell r="D113">
            <v>9.6282669552021693E-5</v>
          </cell>
        </row>
        <row r="114">
          <cell r="C114">
            <v>1.1016999999999999</v>
          </cell>
          <cell r="D114">
            <v>9.8645111278437055E-5</v>
          </cell>
        </row>
        <row r="115">
          <cell r="C115">
            <v>1.1026</v>
          </cell>
          <cell r="D115">
            <v>1.0106190341981648E-4</v>
          </cell>
        </row>
        <row r="116">
          <cell r="C116">
            <v>1.1034999999999999</v>
          </cell>
          <cell r="D116">
            <v>1.0353420267215432E-4</v>
          </cell>
        </row>
        <row r="117">
          <cell r="C117">
            <v>1.1044</v>
          </cell>
          <cell r="D117">
            <v>1.0606318803181361E-4</v>
          </cell>
        </row>
        <row r="118">
          <cell r="C118">
            <v>1.1052999999999999</v>
          </cell>
          <cell r="D118">
            <v>1.0865006117094262E-4</v>
          </cell>
        </row>
        <row r="119">
          <cell r="C119">
            <v>1.1062000000000001</v>
          </cell>
          <cell r="D119">
            <v>1.1129604681799879E-4</v>
          </cell>
        </row>
        <row r="120">
          <cell r="C120">
            <v>1.1071</v>
          </cell>
          <cell r="D120">
            <v>1.1400239314340166E-4</v>
          </cell>
        </row>
        <row r="121">
          <cell r="C121">
            <v>1.1079999999999999</v>
          </cell>
          <cell r="D121">
            <v>1.1677037215038117E-4</v>
          </cell>
        </row>
        <row r="122">
          <cell r="C122">
            <v>1.1089</v>
          </cell>
          <cell r="D122">
            <v>1.1960128007104189E-4</v>
          </cell>
        </row>
        <row r="123">
          <cell r="C123">
            <v>1.1097999999999999</v>
          </cell>
          <cell r="D123">
            <v>1.2249643776769708E-4</v>
          </cell>
        </row>
        <row r="124">
          <cell r="C124">
            <v>1.1107</v>
          </cell>
          <cell r="D124">
            <v>1.2545719113951707E-4</v>
          </cell>
        </row>
        <row r="125">
          <cell r="C125">
            <v>1.1115999999999999</v>
          </cell>
          <cell r="D125">
            <v>1.284849115345186E-4</v>
          </cell>
        </row>
        <row r="126">
          <cell r="C126">
            <v>1.1125</v>
          </cell>
          <cell r="D126">
            <v>1.3158099616695647E-4</v>
          </cell>
        </row>
        <row r="127">
          <cell r="C127">
            <v>1.1133999999999999</v>
          </cell>
          <cell r="D127">
            <v>1.3474686854013596E-4</v>
          </cell>
        </row>
        <row r="128">
          <cell r="C128">
            <v>1.1143000000000001</v>
          </cell>
          <cell r="D128">
            <v>1.3798397887471097E-4</v>
          </cell>
        </row>
        <row r="129">
          <cell r="C129">
            <v>1.1152</v>
          </cell>
          <cell r="D129">
            <v>1.4129380454248037E-4</v>
          </cell>
        </row>
        <row r="130">
          <cell r="C130">
            <v>1.1161000000000001</v>
          </cell>
          <cell r="D130">
            <v>1.4467785050575069E-4</v>
          </cell>
        </row>
        <row r="131">
          <cell r="C131">
            <v>1.117</v>
          </cell>
          <cell r="D131">
            <v>1.4813764976227747E-4</v>
          </cell>
        </row>
        <row r="132">
          <cell r="C132">
            <v>1.1178999999999999</v>
          </cell>
          <cell r="D132">
            <v>1.516747637958471E-4</v>
          </cell>
        </row>
        <row r="133">
          <cell r="C133">
            <v>1.1188</v>
          </cell>
          <cell r="D133">
            <v>1.5541959007271089E-4</v>
          </cell>
        </row>
        <row r="134">
          <cell r="C134">
            <v>1.1196999999999999</v>
          </cell>
          <cell r="D134">
            <v>1.591204007199807E-4</v>
          </cell>
        </row>
        <row r="135">
          <cell r="C135">
            <v>1.1206</v>
          </cell>
          <cell r="D135">
            <v>1.6290352246557308E-4</v>
          </cell>
        </row>
        <row r="136">
          <cell r="C136">
            <v>1.1214999999999999</v>
          </cell>
          <cell r="D136">
            <v>1.6677063954642282E-4</v>
          </cell>
        </row>
        <row r="137">
          <cell r="C137">
            <v>1.1224000000000001</v>
          </cell>
          <cell r="D137">
            <v>1.7072346714725186E-4</v>
          </cell>
        </row>
        <row r="138">
          <cell r="C138">
            <v>1.1233</v>
          </cell>
          <cell r="D138">
            <v>1.7476375188914272E-4</v>
          </cell>
        </row>
        <row r="139">
          <cell r="C139">
            <v>1.1242000000000001</v>
          </cell>
          <cell r="D139">
            <v>1.7889327232410257E-4</v>
          </cell>
        </row>
        <row r="140">
          <cell r="C140">
            <v>1.1251</v>
          </cell>
          <cell r="D140">
            <v>1.8311383943562612E-4</v>
          </cell>
        </row>
        <row r="141">
          <cell r="C141">
            <v>1.1259999999999999</v>
          </cell>
          <cell r="D141">
            <v>1.8742729714532353E-4</v>
          </cell>
        </row>
        <row r="142">
          <cell r="C142">
            <v>1.1269</v>
          </cell>
          <cell r="D142">
            <v>1.9183552282562338E-4</v>
          </cell>
        </row>
        <row r="143">
          <cell r="C143">
            <v>1.1277999999999999</v>
          </cell>
          <cell r="D143">
            <v>1.9634042781859433E-4</v>
          </cell>
        </row>
        <row r="144">
          <cell r="C144">
            <v>1.1287</v>
          </cell>
          <cell r="D144">
            <v>2.0094395796093237E-4</v>
          </cell>
        </row>
        <row r="145">
          <cell r="C145">
            <v>1.1295999999999999</v>
          </cell>
          <cell r="D145">
            <v>2.0564809411511875E-4</v>
          </cell>
        </row>
        <row r="146">
          <cell r="C146">
            <v>1.1305000000000001</v>
          </cell>
          <cell r="D146">
            <v>2.1045485270681537E-4</v>
          </cell>
        </row>
        <row r="147">
          <cell r="C147">
            <v>1.1314</v>
          </cell>
          <cell r="D147">
            <v>2.1536628626849322E-4</v>
          </cell>
        </row>
        <row r="148">
          <cell r="C148">
            <v>1.1323000000000001</v>
          </cell>
          <cell r="D148">
            <v>2.2038448398936457E-4</v>
          </cell>
        </row>
        <row r="149">
          <cell r="C149">
            <v>1.1332</v>
          </cell>
          <cell r="D149">
            <v>2.2551157227160696E-4</v>
          </cell>
        </row>
        <row r="150">
          <cell r="C150">
            <v>1.1340999999999999</v>
          </cell>
          <cell r="D150">
            <v>2.3074971529294931E-4</v>
          </cell>
        </row>
        <row r="151">
          <cell r="C151">
            <v>1.135</v>
          </cell>
          <cell r="D151">
            <v>2.361011155756175E-4</v>
          </cell>
        </row>
        <row r="152">
          <cell r="C152">
            <v>1.1358999999999999</v>
          </cell>
          <cell r="D152">
            <v>2.4169487433857128E-4</v>
          </cell>
        </row>
        <row r="153">
          <cell r="C153">
            <v>1.1368</v>
          </cell>
          <cell r="D153">
            <v>2.4728375705511992E-4</v>
          </cell>
        </row>
        <row r="154">
          <cell r="C154">
            <v>1.1376999999999999</v>
          </cell>
          <cell r="D154">
            <v>2.5299287489939296E-4</v>
          </cell>
        </row>
        <row r="155">
          <cell r="C155">
            <v>1.1386000000000001</v>
          </cell>
          <cell r="D155">
            <v>2.5882459372246616E-4</v>
          </cell>
        </row>
        <row r="156">
          <cell r="C156">
            <v>1.1395</v>
          </cell>
          <cell r="D156">
            <v>2.6478132078268786E-4</v>
          </cell>
        </row>
        <row r="157">
          <cell r="C157">
            <v>1.1404000000000001</v>
          </cell>
          <cell r="D157">
            <v>2.708655053568156E-4</v>
          </cell>
        </row>
        <row r="158">
          <cell r="C158">
            <v>1.1413</v>
          </cell>
          <cell r="D158">
            <v>2.7707963935776617E-4</v>
          </cell>
        </row>
        <row r="159">
          <cell r="C159">
            <v>1.1421999999999999</v>
          </cell>
          <cell r="D159">
            <v>2.8342625795904766E-4</v>
          </cell>
        </row>
        <row r="160">
          <cell r="C160">
            <v>1.1431</v>
          </cell>
          <cell r="D160">
            <v>2.8990794022585621E-4</v>
          </cell>
        </row>
        <row r="161">
          <cell r="C161">
            <v>1.1439999999999999</v>
          </cell>
          <cell r="D161">
            <v>2.9652730975287449E-4</v>
          </cell>
        </row>
        <row r="162">
          <cell r="C162">
            <v>1.1449</v>
          </cell>
          <cell r="D162">
            <v>3.0328703530881193E-4</v>
          </cell>
        </row>
        <row r="163">
          <cell r="C163">
            <v>1.1457999999999999</v>
          </cell>
          <cell r="D163">
            <v>3.1018983148765753E-4</v>
          </cell>
        </row>
        <row r="164">
          <cell r="C164">
            <v>1.1467000000000001</v>
          </cell>
          <cell r="D164">
            <v>3.172384593667197E-4</v>
          </cell>
        </row>
        <row r="165">
          <cell r="C165">
            <v>1.1476</v>
          </cell>
          <cell r="D165">
            <v>3.2443572717141546E-4</v>
          </cell>
        </row>
        <row r="166">
          <cell r="C166">
            <v>1.1485000000000001</v>
          </cell>
          <cell r="D166">
            <v>3.3178449094687572E-4</v>
          </cell>
        </row>
        <row r="167">
          <cell r="C167">
            <v>1.1494</v>
          </cell>
          <cell r="D167">
            <v>3.3928765523632724E-4</v>
          </cell>
        </row>
        <row r="168">
          <cell r="C168">
            <v>1.1502999999999999</v>
          </cell>
          <cell r="D168">
            <v>3.4694817376632162E-4</v>
          </cell>
        </row>
        <row r="169">
          <cell r="C169">
            <v>1.1512</v>
          </cell>
          <cell r="D169">
            <v>3.5476905013877204E-4</v>
          </cell>
        </row>
        <row r="170">
          <cell r="C170">
            <v>1.1520999999999999</v>
          </cell>
          <cell r="D170">
            <v>3.6275333852982977E-4</v>
          </cell>
        </row>
        <row r="171">
          <cell r="C171">
            <v>1.153</v>
          </cell>
          <cell r="D171">
            <v>3.7090414439562813E-4</v>
          </cell>
        </row>
        <row r="172">
          <cell r="C172">
            <v>1.1538999999999999</v>
          </cell>
          <cell r="D172">
            <v>3.7922462518485213E-4</v>
          </cell>
        </row>
        <row r="173">
          <cell r="C173">
            <v>1.1548</v>
          </cell>
          <cell r="D173">
            <v>3.8771799105820061E-4</v>
          </cell>
        </row>
        <row r="174">
          <cell r="C174">
            <v>1.1556999999999999</v>
          </cell>
          <cell r="D174">
            <v>3.9638750561468185E-4</v>
          </cell>
        </row>
        <row r="175">
          <cell r="C175">
            <v>1.1566000000000001</v>
          </cell>
          <cell r="D175">
            <v>4.0523648662481266E-4</v>
          </cell>
        </row>
        <row r="176">
          <cell r="C176">
            <v>1.1575</v>
          </cell>
          <cell r="D176">
            <v>4.1426830677065274E-4</v>
          </cell>
        </row>
        <row r="177">
          <cell r="C177">
            <v>1.1583999999999999</v>
          </cell>
          <cell r="D177">
            <v>4.2348639439273894E-4</v>
          </cell>
        </row>
        <row r="178">
          <cell r="C178">
            <v>1.1593</v>
          </cell>
          <cell r="D178">
            <v>4.3289423424387166E-4</v>
          </cell>
        </row>
        <row r="179">
          <cell r="C179">
            <v>1.1601999999999999</v>
          </cell>
          <cell r="D179">
            <v>4.4249536824976233E-4</v>
          </cell>
        </row>
        <row r="180">
          <cell r="C180">
            <v>1.1611</v>
          </cell>
          <cell r="D180">
            <v>4.5229339627656721E-4</v>
          </cell>
        </row>
        <row r="181">
          <cell r="C181">
            <v>1.1619999999999999</v>
          </cell>
          <cell r="D181">
            <v>4.6229197690523562E-4</v>
          </cell>
        </row>
        <row r="182">
          <cell r="C182">
            <v>1.1629</v>
          </cell>
          <cell r="D182">
            <v>4.7249482821274926E-4</v>
          </cell>
        </row>
        <row r="183">
          <cell r="C183">
            <v>1.1637999999999999</v>
          </cell>
          <cell r="D183">
            <v>4.8290572856015334E-4</v>
          </cell>
        </row>
        <row r="184">
          <cell r="C184">
            <v>1.1647000000000001</v>
          </cell>
          <cell r="D184">
            <v>4.9352851738745148E-4</v>
          </cell>
        </row>
        <row r="185">
          <cell r="C185">
            <v>1.1656</v>
          </cell>
          <cell r="D185">
            <v>5.043670960152753E-4</v>
          </cell>
        </row>
        <row r="186">
          <cell r="C186">
            <v>1.1664999999999999</v>
          </cell>
          <cell r="D186">
            <v>5.1542542845338E-4</v>
          </cell>
        </row>
        <row r="187">
          <cell r="C187">
            <v>1.1674</v>
          </cell>
          <cell r="D187">
            <v>5.2670754221590213E-4</v>
          </cell>
        </row>
        <row r="188">
          <cell r="C188">
            <v>1.1682999999999999</v>
          </cell>
          <cell r="D188">
            <v>5.3821752914336531E-4</v>
          </cell>
        </row>
        <row r="189">
          <cell r="C189">
            <v>1.1692</v>
          </cell>
          <cell r="D189">
            <v>5.4995954623145973E-4</v>
          </cell>
        </row>
        <row r="190">
          <cell r="C190">
            <v>1.1700999999999999</v>
          </cell>
          <cell r="D190">
            <v>5.6193781646649238E-4</v>
          </cell>
        </row>
        <row r="191">
          <cell r="C191">
            <v>1.171</v>
          </cell>
          <cell r="D191">
            <v>5.7415662966756736E-4</v>
          </cell>
        </row>
        <row r="192">
          <cell r="C192">
            <v>1.1718999999999999</v>
          </cell>
          <cell r="D192">
            <v>5.8662034333539109E-4</v>
          </cell>
        </row>
        <row r="193">
          <cell r="C193">
            <v>1.1728000000000001</v>
          </cell>
          <cell r="D193">
            <v>5.9933338350775123E-4</v>
          </cell>
        </row>
        <row r="194">
          <cell r="C194">
            <v>1.1737</v>
          </cell>
          <cell r="D194">
            <v>6.1230024562155248E-4</v>
          </cell>
        </row>
        <row r="195">
          <cell r="C195">
            <v>1.1745999999999999</v>
          </cell>
          <cell r="D195">
            <v>6.2552549538147275E-4</v>
          </cell>
        </row>
        <row r="196">
          <cell r="C196">
            <v>1.1755</v>
          </cell>
          <cell r="D196">
            <v>6.3901376963510989E-4</v>
          </cell>
        </row>
        <row r="197">
          <cell r="C197">
            <v>1.1763999999999999</v>
          </cell>
          <cell r="D197">
            <v>6.5276977725463791E-4</v>
          </cell>
        </row>
        <row r="198">
          <cell r="C198">
            <v>1.1773</v>
          </cell>
          <cell r="D198">
            <v>6.6679830002494089E-4</v>
          </cell>
        </row>
        <row r="199">
          <cell r="C199">
            <v>1.1781999999999999</v>
          </cell>
          <cell r="D199">
            <v>6.8110419353811737E-4</v>
          </cell>
        </row>
        <row r="200">
          <cell r="C200">
            <v>1.1791</v>
          </cell>
          <cell r="D200">
            <v>6.9569238809440712E-4</v>
          </cell>
        </row>
        <row r="201">
          <cell r="C201">
            <v>1.18</v>
          </cell>
          <cell r="D201">
            <v>7.1056788960938177E-4</v>
          </cell>
        </row>
        <row r="202">
          <cell r="C202">
            <v>1.1809000000000001</v>
          </cell>
          <cell r="D202">
            <v>7.257357805274732E-4</v>
          </cell>
        </row>
        <row r="203">
          <cell r="C203">
            <v>1.1818</v>
          </cell>
          <cell r="D203">
            <v>7.4120122074166164E-4</v>
          </cell>
        </row>
        <row r="204">
          <cell r="C204">
            <v>1.1826999999999999</v>
          </cell>
          <cell r="D204">
            <v>7.569694485193829E-4</v>
          </cell>
        </row>
        <row r="205">
          <cell r="C205">
            <v>1.1836</v>
          </cell>
          <cell r="D205">
            <v>7.7304578143452102E-4</v>
          </cell>
        </row>
        <row r="206">
          <cell r="C206">
            <v>1.1844999999999999</v>
          </cell>
          <cell r="D206">
            <v>7.8943561730544386E-4</v>
          </cell>
        </row>
        <row r="207">
          <cell r="C207">
            <v>1.1854</v>
          </cell>
          <cell r="D207">
            <v>8.0614443513907696E-4</v>
          </cell>
        </row>
        <row r="208">
          <cell r="C208">
            <v>1.1862999999999999</v>
          </cell>
          <cell r="D208">
            <v>8.2317779608083821E-4</v>
          </cell>
        </row>
        <row r="209">
          <cell r="C209">
            <v>1.1872</v>
          </cell>
          <cell r="D209">
            <v>8.4054134437050758E-4</v>
          </cell>
        </row>
        <row r="210">
          <cell r="C210">
            <v>1.1880999999999999</v>
          </cell>
          <cell r="D210">
            <v>8.5824080830381832E-4</v>
          </cell>
        </row>
        <row r="211">
          <cell r="C211">
            <v>1.1890000000000001</v>
          </cell>
          <cell r="D211">
            <v>8.7628200119983313E-4</v>
          </cell>
        </row>
        <row r="212">
          <cell r="C212">
            <v>1.1899</v>
          </cell>
          <cell r="D212">
            <v>8.9467082237390983E-4</v>
          </cell>
        </row>
        <row r="213">
          <cell r="C213">
            <v>1.1908000000000001</v>
          </cell>
          <cell r="D213">
            <v>9.1341325811629143E-4</v>
          </cell>
        </row>
        <row r="214">
          <cell r="C214">
            <v>1.1917</v>
          </cell>
          <cell r="D214">
            <v>9.3251538267612633E-4</v>
          </cell>
        </row>
        <row r="215">
          <cell r="C215">
            <v>1.1925999999999999</v>
          </cell>
          <cell r="D215">
            <v>9.5198335925095916E-4</v>
          </cell>
        </row>
        <row r="216">
          <cell r="C216">
            <v>1.1935</v>
          </cell>
          <cell r="D216">
            <v>9.718234409815021E-4</v>
          </cell>
        </row>
        <row r="217">
          <cell r="C217">
            <v>1.1943999999999999</v>
          </cell>
          <cell r="D217">
            <v>9.9204197195163087E-4</v>
          </cell>
        </row>
        <row r="218">
          <cell r="C218">
            <v>1.1953</v>
          </cell>
          <cell r="D218">
            <v>1.0126453881935812E-3</v>
          </cell>
        </row>
        <row r="219">
          <cell r="C219">
            <v>1.1961999999999999</v>
          </cell>
          <cell r="D219">
            <v>1.033640218698119E-3</v>
          </cell>
        </row>
        <row r="220">
          <cell r="C220">
            <v>1.1971000000000001</v>
          </cell>
          <cell r="D220">
            <v>1.0550330864297422E-3</v>
          </cell>
        </row>
        <row r="221">
          <cell r="C221">
            <v>1.198</v>
          </cell>
          <cell r="D221">
            <v>1.0768307093466506E-3</v>
          </cell>
        </row>
        <row r="222">
          <cell r="C222">
            <v>1.1989000000000001</v>
          </cell>
          <cell r="D222">
            <v>1.099039901425559E-3</v>
          </cell>
        </row>
        <row r="223">
          <cell r="C223">
            <v>1.1998</v>
          </cell>
          <cell r="D223">
            <v>1.1216675736910673E-3</v>
          </cell>
        </row>
        <row r="224">
          <cell r="C224">
            <v>1.2006999999999999</v>
          </cell>
          <cell r="D224">
            <v>1.1447207352496419E-3</v>
          </cell>
        </row>
        <row r="225">
          <cell r="C225">
            <v>1.2016</v>
          </cell>
          <cell r="D225">
            <v>1.1682064943279752E-3</v>
          </cell>
        </row>
        <row r="226">
          <cell r="C226">
            <v>1.2024999999999999</v>
          </cell>
          <cell r="D226">
            <v>1.1921320593156601E-3</v>
          </cell>
        </row>
        <row r="227">
          <cell r="C227">
            <v>1.2034</v>
          </cell>
          <cell r="D227">
            <v>1.2165047398120994E-3</v>
          </cell>
        </row>
        <row r="228">
          <cell r="C228">
            <v>1.2042999999999999</v>
          </cell>
          <cell r="D228">
            <v>1.2414581931873673E-3</v>
          </cell>
        </row>
        <row r="229">
          <cell r="C229">
            <v>1.2052</v>
          </cell>
          <cell r="D229">
            <v>1.266751628022816E-3</v>
          </cell>
        </row>
        <row r="230">
          <cell r="C230">
            <v>1.2060999999999999</v>
          </cell>
          <cell r="D230">
            <v>1.2925148587954378E-3</v>
          </cell>
        </row>
        <row r="231">
          <cell r="C231">
            <v>1.2070000000000001</v>
          </cell>
          <cell r="D231">
            <v>1.318755614607372E-3</v>
          </cell>
        </row>
        <row r="232">
          <cell r="C232">
            <v>1.2079</v>
          </cell>
          <cell r="D232">
            <v>1.3454817311845206E-3</v>
          </cell>
        </row>
        <row r="233">
          <cell r="C233">
            <v>1.2087999999999999</v>
          </cell>
          <cell r="D233">
            <v>1.3727011519493691E-3</v>
          </cell>
        </row>
        <row r="234">
          <cell r="C234">
            <v>1.2097</v>
          </cell>
          <cell r="D234">
            <v>1.4004219290971295E-3</v>
          </cell>
        </row>
        <row r="235">
          <cell r="C235">
            <v>1.2105999999999999</v>
          </cell>
          <cell r="D235">
            <v>1.428652224675087E-3</v>
          </cell>
        </row>
        <row r="236">
          <cell r="C236">
            <v>1.2115</v>
          </cell>
          <cell r="D236">
            <v>1.457400311665139E-3</v>
          </cell>
        </row>
        <row r="237">
          <cell r="C237">
            <v>1.2123999999999999</v>
          </cell>
          <cell r="D237">
            <v>1.48667457506915E-3</v>
          </cell>
        </row>
        <row r="238">
          <cell r="C238">
            <v>1.2133</v>
          </cell>
          <cell r="D238">
            <v>1.5164835129972013E-3</v>
          </cell>
        </row>
        <row r="239">
          <cell r="C239">
            <v>1.2141999999999999</v>
          </cell>
          <cell r="D239">
            <v>1.5468357377583888E-3</v>
          </cell>
        </row>
        <row r="240">
          <cell r="C240">
            <v>1.2151000000000001</v>
          </cell>
          <cell r="D240">
            <v>1.5777399769541967E-3</v>
          </cell>
        </row>
        <row r="241">
          <cell r="C241">
            <v>1.216</v>
          </cell>
          <cell r="D241">
            <v>1.6092050745740777E-3</v>
          </cell>
        </row>
        <row r="242">
          <cell r="C242">
            <v>1.2168999999999999</v>
          </cell>
          <cell r="D242">
            <v>1.6412399920933114E-3</v>
          </cell>
        </row>
        <row r="243">
          <cell r="C243">
            <v>1.2178</v>
          </cell>
          <cell r="D243">
            <v>1.6738538095727726E-3</v>
          </cell>
        </row>
        <row r="244">
          <cell r="C244">
            <v>1.2186999999999999</v>
          </cell>
          <cell r="D244">
            <v>1.7070557267605088E-3</v>
          </cell>
        </row>
        <row r="245">
          <cell r="C245">
            <v>1.2196</v>
          </cell>
          <cell r="D245">
            <v>1.7408550641950613E-3</v>
          </cell>
        </row>
        <row r="246">
          <cell r="C246">
            <v>1.2204999999999999</v>
          </cell>
          <cell r="D246">
            <v>1.7752612643101248E-3</v>
          </cell>
        </row>
        <row r="247">
          <cell r="C247">
            <v>1.2214</v>
          </cell>
          <cell r="D247">
            <v>1.8102838925406382E-3</v>
          </cell>
        </row>
        <row r="248">
          <cell r="C248">
            <v>1.2222999999999999</v>
          </cell>
          <cell r="D248">
            <v>1.8459326384298301E-3</v>
          </cell>
        </row>
        <row r="249">
          <cell r="C249">
            <v>1.2232000000000001</v>
          </cell>
          <cell r="D249">
            <v>1.8822173167373549E-3</v>
          </cell>
        </row>
        <row r="250">
          <cell r="C250">
            <v>1.2241</v>
          </cell>
          <cell r="D250">
            <v>1.9192729393644056E-3</v>
          </cell>
        </row>
        <row r="251">
          <cell r="C251">
            <v>1.2249999999999999</v>
          </cell>
          <cell r="D251">
            <v>1.9568635800201913E-3</v>
          </cell>
        </row>
        <row r="252">
          <cell r="C252">
            <v>1.2259</v>
          </cell>
          <cell r="D252">
            <v>1.995120492447012E-3</v>
          </cell>
        </row>
        <row r="253">
          <cell r="C253">
            <v>1.2267999999999999</v>
          </cell>
          <cell r="D253">
            <v>2.0340540074433216E-3</v>
          </cell>
        </row>
        <row r="254">
          <cell r="C254">
            <v>1.2277</v>
          </cell>
          <cell r="D254">
            <v>2.0736745866913532E-3</v>
          </cell>
        </row>
        <row r="255">
          <cell r="C255">
            <v>1.2285999999999999</v>
          </cell>
          <cell r="D255">
            <v>2.1139928238698663E-3</v>
          </cell>
        </row>
        <row r="256">
          <cell r="C256">
            <v>1.2295</v>
          </cell>
          <cell r="D256">
            <v>2.1550194457666681E-3</v>
          </cell>
        </row>
        <row r="257">
          <cell r="C257">
            <v>1.2303999999999999</v>
          </cell>
          <cell r="D257">
            <v>2.1967653133903725E-3</v>
          </cell>
        </row>
        <row r="258">
          <cell r="C258">
            <v>1.2313000000000001</v>
          </cell>
          <cell r="D258">
            <v>2.2392414230814873E-3</v>
          </cell>
        </row>
        <row r="259">
          <cell r="C259">
            <v>1.2322</v>
          </cell>
          <cell r="D259">
            <v>2.2824589076223291E-3</v>
          </cell>
        </row>
        <row r="260">
          <cell r="C260">
            <v>1.2330999999999999</v>
          </cell>
          <cell r="D260">
            <v>2.3264290373458236E-3</v>
          </cell>
        </row>
        <row r="261">
          <cell r="C261">
            <v>1.234</v>
          </cell>
          <cell r="D261">
            <v>2.3711632212427259E-3</v>
          </cell>
        </row>
        <row r="262">
          <cell r="C262">
            <v>1.2348999999999999</v>
          </cell>
          <cell r="D262">
            <v>2.4166730080671258E-3</v>
          </cell>
        </row>
        <row r="263">
          <cell r="C263">
            <v>1.2358</v>
          </cell>
          <cell r="D263">
            <v>2.462970087440152E-3</v>
          </cell>
        </row>
        <row r="264">
          <cell r="C264">
            <v>1.2366999999999999</v>
          </cell>
          <cell r="D264">
            <v>2.5100662909513034E-3</v>
          </cell>
        </row>
        <row r="265">
          <cell r="C265">
            <v>1.2376</v>
          </cell>
          <cell r="D265">
            <v>2.5579735932575783E-3</v>
          </cell>
        </row>
        <row r="266">
          <cell r="C266">
            <v>1.2384999999999999</v>
          </cell>
          <cell r="D266">
            <v>2.6067041131797573E-3</v>
          </cell>
        </row>
        <row r="267">
          <cell r="C267">
            <v>1.2394000000000001</v>
          </cell>
          <cell r="D267">
            <v>2.6562701147959875E-3</v>
          </cell>
        </row>
        <row r="268">
          <cell r="C268">
            <v>1.2403</v>
          </cell>
          <cell r="D268">
            <v>2.7066840085320236E-3</v>
          </cell>
        </row>
        <row r="269">
          <cell r="C269">
            <v>1.2411999999999999</v>
          </cell>
          <cell r="D269">
            <v>2.7579583522482939E-3</v>
          </cell>
        </row>
        <row r="270">
          <cell r="C270">
            <v>1.2421</v>
          </cell>
          <cell r="D270">
            <v>2.8101058523231589E-3</v>
          </cell>
        </row>
        <row r="271">
          <cell r="C271">
            <v>1.2429999999999999</v>
          </cell>
          <cell r="D271">
            <v>2.8631393647323036E-3</v>
          </cell>
        </row>
        <row r="272">
          <cell r="C272">
            <v>1.2439</v>
          </cell>
          <cell r="D272">
            <v>2.9170718961240784E-3</v>
          </cell>
        </row>
        <row r="273">
          <cell r="C273">
            <v>1.2447999999999999</v>
          </cell>
          <cell r="D273">
            <v>2.9719166048902397E-3</v>
          </cell>
        </row>
        <row r="274">
          <cell r="C274">
            <v>1.2457</v>
          </cell>
          <cell r="D274">
            <v>3.0276868022322103E-3</v>
          </cell>
        </row>
        <row r="275">
          <cell r="C275">
            <v>1.2465999999999999</v>
          </cell>
          <cell r="D275">
            <v>3.0843959532221633E-3</v>
          </cell>
        </row>
        <row r="276">
          <cell r="C276">
            <v>1.2475000000000001</v>
          </cell>
          <cell r="D276">
            <v>3.1420576778591201E-3</v>
          </cell>
        </row>
        <row r="277">
          <cell r="C277">
            <v>1.2484</v>
          </cell>
          <cell r="D277">
            <v>3.2006857521193043E-3</v>
          </cell>
        </row>
        <row r="278">
          <cell r="C278">
            <v>1.2492999999999999</v>
          </cell>
          <cell r="D278">
            <v>3.2602941090009484E-3</v>
          </cell>
        </row>
        <row r="279">
          <cell r="C279">
            <v>1.2502</v>
          </cell>
          <cell r="D279">
            <v>3.3208968395628822E-3</v>
          </cell>
        </row>
        <row r="280">
          <cell r="C280">
            <v>1.2510999999999999</v>
          </cell>
          <cell r="D280">
            <v>3.3825081939568109E-3</v>
          </cell>
        </row>
        <row r="281">
          <cell r="C281">
            <v>1.252</v>
          </cell>
          <cell r="D281">
            <v>3.4451425824530827E-3</v>
          </cell>
        </row>
        <row r="282">
          <cell r="C282">
            <v>1.2528999999999999</v>
          </cell>
          <cell r="D282">
            <v>3.5088145764593337E-3</v>
          </cell>
        </row>
        <row r="283">
          <cell r="C283">
            <v>1.2538</v>
          </cell>
          <cell r="D283">
            <v>3.5735389095321777E-3</v>
          </cell>
        </row>
        <row r="284">
          <cell r="C284">
            <v>1.2546999999999999</v>
          </cell>
          <cell r="D284">
            <v>3.6393304783811599E-3</v>
          </cell>
        </row>
        <row r="285">
          <cell r="C285">
            <v>1.2556</v>
          </cell>
          <cell r="D285">
            <v>3.7062043438651211E-3</v>
          </cell>
        </row>
        <row r="286">
          <cell r="C286">
            <v>1.2565</v>
          </cell>
          <cell r="D286">
            <v>3.7741757319802783E-3</v>
          </cell>
        </row>
        <row r="287">
          <cell r="C287">
            <v>1.2573999999999999</v>
          </cell>
          <cell r="D287">
            <v>3.8432600348400937E-3</v>
          </cell>
        </row>
        <row r="288">
          <cell r="C288">
            <v>1.2583</v>
          </cell>
          <cell r="D288">
            <v>3.9134728116463338E-3</v>
          </cell>
        </row>
        <row r="289">
          <cell r="C289">
            <v>1.2591999999999999</v>
          </cell>
          <cell r="D289">
            <v>3.9848297896510725E-3</v>
          </cell>
        </row>
        <row r="290">
          <cell r="C290">
            <v>1.2601</v>
          </cell>
          <cell r="D290">
            <v>4.0573468651096062E-3</v>
          </cell>
        </row>
        <row r="291">
          <cell r="C291">
            <v>1.2609999999999999</v>
          </cell>
          <cell r="D291">
            <v>4.1310401042234327E-3</v>
          </cell>
        </row>
        <row r="292">
          <cell r="C292">
            <v>1.2619</v>
          </cell>
          <cell r="D292">
            <v>4.2059257440735989E-3</v>
          </cell>
        </row>
        <row r="293">
          <cell r="C293">
            <v>1.2627999999999999</v>
          </cell>
          <cell r="D293">
            <v>4.2820201935435329E-3</v>
          </cell>
        </row>
        <row r="294">
          <cell r="C294">
            <v>1.2637</v>
          </cell>
          <cell r="D294">
            <v>4.3593400342315392E-3</v>
          </cell>
        </row>
        <row r="295">
          <cell r="C295">
            <v>1.2645999999999999</v>
          </cell>
          <cell r="D295">
            <v>4.4379020213521437E-3</v>
          </cell>
        </row>
        <row r="296">
          <cell r="C296">
            <v>1.2655000000000001</v>
          </cell>
          <cell r="D296">
            <v>4.5177230846265527E-3</v>
          </cell>
        </row>
        <row r="297">
          <cell r="C297">
            <v>1.2664</v>
          </cell>
          <cell r="D297">
            <v>4.59882032916122E-3</v>
          </cell>
        </row>
        <row r="298">
          <cell r="C298">
            <v>1.2672999999999999</v>
          </cell>
          <cell r="D298">
            <v>4.6812110363148602E-3</v>
          </cell>
        </row>
        <row r="299">
          <cell r="C299">
            <v>1.2682</v>
          </cell>
          <cell r="D299">
            <v>4.7649126645531031E-3</v>
          </cell>
        </row>
        <row r="300">
          <cell r="C300">
            <v>1.2690999999999999</v>
          </cell>
          <cell r="D300">
            <v>4.8499428502905926E-3</v>
          </cell>
        </row>
        <row r="301">
          <cell r="C301">
            <v>1.27</v>
          </cell>
          <cell r="D301">
            <v>4.9363194087204826E-3</v>
          </cell>
        </row>
        <row r="302">
          <cell r="C302">
            <v>1.2708999999999999</v>
          </cell>
          <cell r="D302">
            <v>5.0241868479591048E-3</v>
          </cell>
        </row>
        <row r="303">
          <cell r="C303">
            <v>1.2718</v>
          </cell>
          <cell r="D303">
            <v>5.1133145095306294E-3</v>
          </cell>
        </row>
        <row r="304">
          <cell r="C304">
            <v>1.2726999999999999</v>
          </cell>
          <cell r="D304">
            <v>5.2038432042439461E-3</v>
          </cell>
        </row>
        <row r="305">
          <cell r="C305">
            <v>1.2736000000000001</v>
          </cell>
          <cell r="D305">
            <v>5.2957914745534688E-3</v>
          </cell>
        </row>
        <row r="306">
          <cell r="C306">
            <v>1.2745</v>
          </cell>
          <cell r="D306">
            <v>5.3891780457554642E-3</v>
          </cell>
        </row>
        <row r="307">
          <cell r="C307">
            <v>1.2753999999999999</v>
          </cell>
          <cell r="D307">
            <v>5.4840218267367498E-3</v>
          </cell>
        </row>
        <row r="308">
          <cell r="C308">
            <v>1.2763</v>
          </cell>
          <cell r="D308">
            <v>5.5803419107081668E-3</v>
          </cell>
        </row>
        <row r="309">
          <cell r="C309">
            <v>1.2771999999999999</v>
          </cell>
          <cell r="D309">
            <v>5.6781575759225072E-3</v>
          </cell>
        </row>
        <row r="310">
          <cell r="C310">
            <v>1.2781</v>
          </cell>
          <cell r="D310">
            <v>5.7774882863769542E-3</v>
          </cell>
        </row>
        <row r="311">
          <cell r="C311">
            <v>1.2789999999999999</v>
          </cell>
          <cell r="D311">
            <v>5.8783536924990089E-3</v>
          </cell>
        </row>
        <row r="312">
          <cell r="C312">
            <v>1.2799</v>
          </cell>
          <cell r="D312">
            <v>5.9807736318163076E-3</v>
          </cell>
        </row>
        <row r="313">
          <cell r="C313">
            <v>1.2807999999999999</v>
          </cell>
          <cell r="D313">
            <v>6.0847681296092469E-3</v>
          </cell>
        </row>
        <row r="314">
          <cell r="C314">
            <v>1.2817000000000001</v>
          </cell>
          <cell r="D314">
            <v>6.1903573995468891E-3</v>
          </cell>
        </row>
        <row r="315">
          <cell r="C315">
            <v>1.2826</v>
          </cell>
          <cell r="D315">
            <v>6.2975618443048614E-3</v>
          </cell>
        </row>
        <row r="316">
          <cell r="C316">
            <v>1.2834999999999999</v>
          </cell>
          <cell r="D316">
            <v>6.4064020561659238E-3</v>
          </cell>
        </row>
        <row r="317">
          <cell r="C317">
            <v>1.2844</v>
          </cell>
          <cell r="D317">
            <v>6.5168988176019949E-3</v>
          </cell>
        </row>
        <row r="318">
          <cell r="C318">
            <v>1.2852999999999999</v>
          </cell>
          <cell r="D318">
            <v>6.6290731018376825E-3</v>
          </cell>
        </row>
        <row r="319">
          <cell r="C319">
            <v>1.2862</v>
          </cell>
          <cell r="D319">
            <v>6.7429460733952088E-3</v>
          </cell>
        </row>
        <row r="320">
          <cell r="C320">
            <v>1.2870999999999999</v>
          </cell>
          <cell r="D320">
            <v>6.8585390886196987E-3</v>
          </cell>
        </row>
        <row r="321">
          <cell r="C321">
            <v>1.288</v>
          </cell>
          <cell r="D321">
            <v>6.9758736961853703E-3</v>
          </cell>
        </row>
        <row r="322">
          <cell r="C322">
            <v>1.2888999999999999</v>
          </cell>
          <cell r="D322">
            <v>7.0949716375813404E-3</v>
          </cell>
        </row>
        <row r="323">
          <cell r="C323">
            <v>1.2898000000000001</v>
          </cell>
          <cell r="D323">
            <v>7.2158548475776884E-3</v>
          </cell>
        </row>
        <row r="324">
          <cell r="C324">
            <v>1.2907</v>
          </cell>
          <cell r="D324">
            <v>7.3385454546704395E-3</v>
          </cell>
        </row>
        <row r="325">
          <cell r="C325">
            <v>1.2915999999999999</v>
          </cell>
          <cell r="D325">
            <v>7.463065781506047E-3</v>
          </cell>
        </row>
        <row r="326">
          <cell r="C326">
            <v>1.2925</v>
          </cell>
          <cell r="D326">
            <v>7.589438345284345E-3</v>
          </cell>
        </row>
        <row r="327">
          <cell r="C327">
            <v>1.2933999999999999</v>
          </cell>
          <cell r="D327">
            <v>7.7176858581398918E-3</v>
          </cell>
        </row>
        <row r="328">
          <cell r="C328">
            <v>1.2943</v>
          </cell>
          <cell r="D328">
            <v>7.8478312275016299E-3</v>
          </cell>
        </row>
        <row r="329">
          <cell r="C329">
            <v>1.2951999999999999</v>
          </cell>
          <cell r="D329">
            <v>7.9798975564298498E-3</v>
          </cell>
        </row>
        <row r="330">
          <cell r="C330">
            <v>1.2961</v>
          </cell>
          <cell r="D330">
            <v>8.1139081439310073E-3</v>
          </cell>
        </row>
        <row r="331">
          <cell r="C331">
            <v>1.2969999999999999</v>
          </cell>
          <cell r="D331">
            <v>8.2498864852491288E-3</v>
          </cell>
        </row>
        <row r="332">
          <cell r="C332">
            <v>1.2979000000000001</v>
          </cell>
          <cell r="D332">
            <v>8.3878562721343471E-3</v>
          </cell>
        </row>
        <row r="333">
          <cell r="C333">
            <v>1.2988</v>
          </cell>
          <cell r="D333">
            <v>8.5278413930874285E-3</v>
          </cell>
        </row>
        <row r="334">
          <cell r="C334">
            <v>1.2996999999999999</v>
          </cell>
          <cell r="D334">
            <v>8.6698659335807272E-3</v>
          </cell>
        </row>
        <row r="335">
          <cell r="C335">
            <v>1.3006</v>
          </cell>
          <cell r="D335">
            <v>8.8139541762546399E-3</v>
          </cell>
        </row>
        <row r="336">
          <cell r="C336">
            <v>1.3014999999999999</v>
          </cell>
          <cell r="D336">
            <v>8.9601306010893469E-3</v>
          </cell>
        </row>
        <row r="337">
          <cell r="C337">
            <v>1.3024</v>
          </cell>
          <cell r="D337">
            <v>9.1084198855521225E-3</v>
          </cell>
        </row>
        <row r="338">
          <cell r="C338">
            <v>1.3032999999999999</v>
          </cell>
          <cell r="D338">
            <v>9.258846904718742E-3</v>
          </cell>
        </row>
        <row r="339">
          <cell r="C339">
            <v>1.3042</v>
          </cell>
          <cell r="D339">
            <v>9.4114367313699477E-3</v>
          </cell>
        </row>
        <row r="340">
          <cell r="C340">
            <v>1.3050999999999999</v>
          </cell>
          <cell r="D340">
            <v>9.566214636061509E-3</v>
          </cell>
        </row>
        <row r="341">
          <cell r="C341">
            <v>1.306</v>
          </cell>
          <cell r="D341">
            <v>9.7232060871685934E-3</v>
          </cell>
        </row>
        <row r="342">
          <cell r="C342">
            <v>1.3069</v>
          </cell>
          <cell r="D342">
            <v>9.8824367509030772E-3</v>
          </cell>
        </row>
        <row r="343">
          <cell r="C343">
            <v>1.3077999999999999</v>
          </cell>
          <cell r="D343">
            <v>1.0043932491304674E-2</v>
          </cell>
        </row>
        <row r="344">
          <cell r="C344">
            <v>1.3087</v>
          </cell>
          <cell r="D344">
            <v>1.0207719370204475E-2</v>
          </cell>
        </row>
        <row r="345">
          <cell r="C345">
            <v>1.3095999999999999</v>
          </cell>
          <cell r="D345">
            <v>1.0373823647161121E-2</v>
          </cell>
        </row>
        <row r="346">
          <cell r="C346">
            <v>1.3105</v>
          </cell>
          <cell r="D346">
            <v>1.0542271779369675E-2</v>
          </cell>
        </row>
        <row r="347">
          <cell r="C347">
            <v>1.3113999999999999</v>
          </cell>
          <cell r="D347">
            <v>1.0713090421541864E-2</v>
          </cell>
        </row>
        <row r="348">
          <cell r="C348">
            <v>1.3123</v>
          </cell>
          <cell r="D348">
            <v>1.0886306425758684E-2</v>
          </cell>
        </row>
        <row r="349">
          <cell r="C349">
            <v>1.3131999999999999</v>
          </cell>
          <cell r="D349">
            <v>1.1061946841293756E-2</v>
          </cell>
        </row>
        <row r="350">
          <cell r="C350">
            <v>1.3141</v>
          </cell>
          <cell r="D350">
            <v>1.1240038914408538E-2</v>
          </cell>
        </row>
        <row r="351">
          <cell r="C351">
            <v>1.3149999999999999</v>
          </cell>
          <cell r="D351">
            <v>1.1420610088117652E-2</v>
          </cell>
        </row>
        <row r="352">
          <cell r="C352">
            <v>1.3158999999999998</v>
          </cell>
          <cell r="D352">
            <v>1.1603688001925483E-2</v>
          </cell>
        </row>
        <row r="353">
          <cell r="C353">
            <v>1.3168</v>
          </cell>
          <cell r="D353">
            <v>1.1789300491532642E-2</v>
          </cell>
        </row>
        <row r="354">
          <cell r="C354">
            <v>1.3176999999999999</v>
          </cell>
          <cell r="D354">
            <v>1.1977475588512509E-2</v>
          </cell>
        </row>
        <row r="355">
          <cell r="C355">
            <v>1.3186</v>
          </cell>
          <cell r="D355">
            <v>1.2168241519957976E-2</v>
          </cell>
        </row>
        <row r="356">
          <cell r="C356">
            <v>1.3194999999999999</v>
          </cell>
          <cell r="D356">
            <v>1.2361626708097042E-2</v>
          </cell>
        </row>
        <row r="357">
          <cell r="C357">
            <v>1.3204</v>
          </cell>
          <cell r="D357">
            <v>1.2557659769878502E-2</v>
          </cell>
        </row>
        <row r="358">
          <cell r="C358">
            <v>1.3212999999999999</v>
          </cell>
          <cell r="D358">
            <v>1.2756369516525883E-2</v>
          </cell>
        </row>
        <row r="359">
          <cell r="C359">
            <v>1.3222</v>
          </cell>
          <cell r="D359">
            <v>1.2957784953060889E-2</v>
          </cell>
        </row>
        <row r="360">
          <cell r="C360">
            <v>1.3230999999999999</v>
          </cell>
          <cell r="D360">
            <v>1.3161935277794773E-2</v>
          </cell>
        </row>
        <row r="361">
          <cell r="C361">
            <v>1.3239999999999998</v>
          </cell>
          <cell r="D361">
            <v>1.3368849881788639E-2</v>
          </cell>
        </row>
        <row r="362">
          <cell r="C362">
            <v>1.3249</v>
          </cell>
          <cell r="D362">
            <v>1.357855834828149E-2</v>
          </cell>
        </row>
        <row r="363">
          <cell r="C363">
            <v>1.3257999999999999</v>
          </cell>
          <cell r="D363">
            <v>1.3791090452086084E-2</v>
          </cell>
        </row>
        <row r="364">
          <cell r="C364">
            <v>1.3267</v>
          </cell>
          <cell r="D364">
            <v>1.4006476158953061E-2</v>
          </cell>
        </row>
        <row r="365">
          <cell r="C365">
            <v>1.3275999999999999</v>
          </cell>
          <cell r="D365">
            <v>1.4224745624901738E-2</v>
          </cell>
        </row>
        <row r="366">
          <cell r="C366">
            <v>1.3285</v>
          </cell>
          <cell r="D366">
            <v>1.4445929195519052E-2</v>
          </cell>
        </row>
        <row r="367">
          <cell r="C367">
            <v>1.3293999999999999</v>
          </cell>
          <cell r="D367">
            <v>1.4670057405224746E-2</v>
          </cell>
        </row>
        <row r="368">
          <cell r="C368">
            <v>1.3303</v>
          </cell>
          <cell r="D368">
            <v>1.4897160976504323E-2</v>
          </cell>
        </row>
        <row r="369">
          <cell r="C369">
            <v>1.3311999999999999</v>
          </cell>
          <cell r="D369">
            <v>1.5127270819107851E-2</v>
          </cell>
        </row>
        <row r="370">
          <cell r="C370">
            <v>1.3321000000000001</v>
          </cell>
          <cell r="D370">
            <v>1.5360418029216262E-2</v>
          </cell>
        </row>
        <row r="371">
          <cell r="C371">
            <v>1.333</v>
          </cell>
          <cell r="D371">
            <v>1.5596633888573175E-2</v>
          </cell>
        </row>
        <row r="372">
          <cell r="C372">
            <v>1.3338999999999999</v>
          </cell>
          <cell r="D372">
            <v>1.5835949863583651E-2</v>
          </cell>
        </row>
        <row r="373">
          <cell r="C373">
            <v>1.3348</v>
          </cell>
          <cell r="D373">
            <v>1.6078397604378725E-2</v>
          </cell>
        </row>
        <row r="374">
          <cell r="C374">
            <v>1.3356999999999999</v>
          </cell>
          <cell r="D374">
            <v>1.6324008943845673E-2</v>
          </cell>
        </row>
        <row r="375">
          <cell r="C375">
            <v>1.3366</v>
          </cell>
          <cell r="D375">
            <v>1.6572815896624817E-2</v>
          </cell>
        </row>
        <row r="376">
          <cell r="C376">
            <v>1.3374999999999999</v>
          </cell>
          <cell r="D376">
            <v>1.6824850658071072E-2</v>
          </cell>
        </row>
        <row r="377">
          <cell r="C377">
            <v>1.3384</v>
          </cell>
          <cell r="D377">
            <v>1.7080145603182082E-2</v>
          </cell>
        </row>
        <row r="378">
          <cell r="C378">
            <v>1.3392999999999999</v>
          </cell>
          <cell r="D378">
            <v>1.7338733285490834E-2</v>
          </cell>
        </row>
        <row r="379">
          <cell r="C379">
            <v>1.3402000000000001</v>
          </cell>
          <cell r="D379">
            <v>1.7600646435924606E-2</v>
          </cell>
        </row>
        <row r="380">
          <cell r="C380">
            <v>1.3411</v>
          </cell>
          <cell r="D380">
            <v>1.7865917961628241E-2</v>
          </cell>
        </row>
        <row r="381">
          <cell r="C381">
            <v>1.3419999999999999</v>
          </cell>
          <cell r="D381">
            <v>1.8134580944753481E-2</v>
          </cell>
        </row>
        <row r="382">
          <cell r="C382">
            <v>1.3429</v>
          </cell>
          <cell r="D382">
            <v>1.8406668641212903E-2</v>
          </cell>
        </row>
        <row r="383">
          <cell r="C383">
            <v>1.3437999999999999</v>
          </cell>
          <cell r="D383">
            <v>1.8682214479398787E-2</v>
          </cell>
        </row>
        <row r="384">
          <cell r="C384">
            <v>1.3447</v>
          </cell>
          <cell r="D384">
            <v>1.8961252058867711E-2</v>
          </cell>
        </row>
        <row r="385">
          <cell r="C385">
            <v>1.3455999999999999</v>
          </cell>
          <cell r="D385">
            <v>1.9243815148989089E-2</v>
          </cell>
        </row>
        <row r="386">
          <cell r="C386">
            <v>1.3465</v>
          </cell>
          <cell r="D386">
            <v>1.9529937687559649E-2</v>
          </cell>
        </row>
        <row r="387">
          <cell r="C387">
            <v>1.3473999999999999</v>
          </cell>
          <cell r="D387">
            <v>1.9819653779381746E-2</v>
          </cell>
        </row>
        <row r="388">
          <cell r="C388">
            <v>1.3483000000000001</v>
          </cell>
          <cell r="D388">
            <v>2.0112997694807636E-2</v>
          </cell>
        </row>
        <row r="389">
          <cell r="C389">
            <v>1.3492</v>
          </cell>
          <cell r="D389">
            <v>2.0410003868247421E-2</v>
          </cell>
        </row>
        <row r="390">
          <cell r="C390">
            <v>1.3500999999999999</v>
          </cell>
          <cell r="D390">
            <v>2.071070689664305E-2</v>
          </cell>
        </row>
        <row r="391">
          <cell r="C391">
            <v>1.351</v>
          </cell>
          <cell r="D391">
            <v>2.1015141537906293E-2</v>
          </cell>
        </row>
        <row r="392">
          <cell r="C392">
            <v>1.3518999999999999</v>
          </cell>
          <cell r="D392">
            <v>2.1323342709321721E-2</v>
          </cell>
        </row>
        <row r="393">
          <cell r="C393">
            <v>1.3528</v>
          </cell>
          <cell r="D393">
            <v>2.1635345485915232E-2</v>
          </cell>
        </row>
        <row r="394">
          <cell r="C394">
            <v>1.3536999999999999</v>
          </cell>
          <cell r="D394">
            <v>2.1951185098786512E-2</v>
          </cell>
        </row>
        <row r="395">
          <cell r="C395">
            <v>1.3546</v>
          </cell>
          <cell r="D395">
            <v>2.2270896933407652E-2</v>
          </cell>
        </row>
        <row r="396">
          <cell r="C396">
            <v>1.3554999999999999</v>
          </cell>
          <cell r="D396">
            <v>2.2594516527885539E-2</v>
          </cell>
        </row>
        <row r="397">
          <cell r="C397">
            <v>1.3564000000000001</v>
          </cell>
          <cell r="D397">
            <v>2.2922079571190787E-2</v>
          </cell>
        </row>
        <row r="398">
          <cell r="C398">
            <v>1.3573</v>
          </cell>
          <cell r="D398">
            <v>2.32536219013505E-2</v>
          </cell>
        </row>
        <row r="399">
          <cell r="C399">
            <v>1.3581999999999999</v>
          </cell>
          <cell r="D399">
            <v>2.3589179503607543E-2</v>
          </cell>
        </row>
        <row r="400">
          <cell r="C400">
            <v>1.3591</v>
          </cell>
          <cell r="D400">
            <v>2.392878850854447E-2</v>
          </cell>
        </row>
        <row r="401">
          <cell r="C401">
            <v>1.3599999999999999</v>
          </cell>
          <cell r="D401">
            <v>2.4272485190173023E-2</v>
          </cell>
        </row>
        <row r="402">
          <cell r="C402">
            <v>1.3609</v>
          </cell>
          <cell r="D402">
            <v>2.4620305963989963E-2</v>
          </cell>
        </row>
        <row r="403">
          <cell r="C403">
            <v>1.3617999999999999</v>
          </cell>
          <cell r="D403">
            <v>2.4972287384997585E-2</v>
          </cell>
        </row>
        <row r="404">
          <cell r="C404">
            <v>1.3627</v>
          </cell>
          <cell r="D404">
            <v>2.5328466145691522E-2</v>
          </cell>
        </row>
        <row r="405">
          <cell r="C405">
            <v>1.3635999999999999</v>
          </cell>
          <cell r="D405">
            <v>2.568887907401321E-2</v>
          </cell>
        </row>
        <row r="406">
          <cell r="C406">
            <v>1.3645</v>
          </cell>
          <cell r="D406">
            <v>2.6053563131270073E-2</v>
          </cell>
        </row>
        <row r="407">
          <cell r="C407">
            <v>1.3653999999999999</v>
          </cell>
          <cell r="D407">
            <v>2.6422555410020785E-2</v>
          </cell>
        </row>
        <row r="408">
          <cell r="C408">
            <v>1.3662999999999998</v>
          </cell>
          <cell r="D408">
            <v>2.6795893131928421E-2</v>
          </cell>
        </row>
        <row r="409">
          <cell r="C409">
            <v>1.3672</v>
          </cell>
          <cell r="D409">
            <v>2.7173613645579759E-2</v>
          </cell>
        </row>
        <row r="410">
          <cell r="C410">
            <v>1.3680999999999999</v>
          </cell>
          <cell r="D410">
            <v>2.7555754424271432E-2</v>
          </cell>
        </row>
        <row r="411">
          <cell r="C411">
            <v>1.369</v>
          </cell>
          <cell r="D411">
            <v>2.7942353063764535E-2</v>
          </cell>
        </row>
        <row r="412">
          <cell r="C412">
            <v>1.3698999999999999</v>
          </cell>
          <cell r="D412">
            <v>2.8333447280005305E-2</v>
          </cell>
        </row>
        <row r="413">
          <cell r="C413">
            <v>1.3708</v>
          </cell>
          <cell r="D413">
            <v>2.8729074906815054E-2</v>
          </cell>
        </row>
        <row r="414">
          <cell r="C414">
            <v>1.3716999999999999</v>
          </cell>
          <cell r="D414">
            <v>2.9129273893546814E-2</v>
          </cell>
        </row>
        <row r="415">
          <cell r="C415">
            <v>1.3726</v>
          </cell>
          <cell r="D415">
            <v>2.9534082302711737E-2</v>
          </cell>
        </row>
        <row r="416">
          <cell r="C416">
            <v>1.3734999999999999</v>
          </cell>
          <cell r="D416">
            <v>2.9943538307572629E-2</v>
          </cell>
        </row>
        <row r="417">
          <cell r="C417">
            <v>1.3743999999999998</v>
          </cell>
          <cell r="D417">
            <v>3.0357680189708022E-2</v>
          </cell>
        </row>
        <row r="418">
          <cell r="C418">
            <v>1.3753</v>
          </cell>
          <cell r="D418">
            <v>3.0776546336544398E-2</v>
          </cell>
        </row>
        <row r="419">
          <cell r="C419">
            <v>1.3761999999999999</v>
          </cell>
          <cell r="D419">
            <v>3.1200175238858097E-2</v>
          </cell>
        </row>
        <row r="420">
          <cell r="C420">
            <v>1.3771</v>
          </cell>
          <cell r="D420">
            <v>3.1628605488248071E-2</v>
          </cell>
        </row>
        <row r="421">
          <cell r="C421">
            <v>1.3779999999999999</v>
          </cell>
          <cell r="D421">
            <v>3.2061875774577565E-2</v>
          </cell>
        </row>
        <row r="422">
          <cell r="C422">
            <v>1.3789</v>
          </cell>
          <cell r="D422">
            <v>3.2500024883387948E-2</v>
          </cell>
        </row>
        <row r="423">
          <cell r="C423">
            <v>1.3797999999999999</v>
          </cell>
          <cell r="D423">
            <v>3.2943091693281933E-2</v>
          </cell>
        </row>
        <row r="424">
          <cell r="C424">
            <v>1.3807</v>
          </cell>
          <cell r="D424">
            <v>3.3391115173280111E-2</v>
          </cell>
        </row>
        <row r="425">
          <cell r="C425">
            <v>1.3815999999999999</v>
          </cell>
          <cell r="D425">
            <v>3.3844134380147384E-2</v>
          </cell>
        </row>
        <row r="426">
          <cell r="C426">
            <v>1.3824999999999998</v>
          </cell>
          <cell r="D426">
            <v>3.4302188455693279E-2</v>
          </cell>
        </row>
        <row r="427">
          <cell r="C427">
            <v>1.3834</v>
          </cell>
          <cell r="D427">
            <v>3.4765316624043988E-2</v>
          </cell>
        </row>
        <row r="428">
          <cell r="C428">
            <v>1.3842999999999999</v>
          </cell>
          <cell r="D428">
            <v>3.5233558188887411E-2</v>
          </cell>
        </row>
        <row r="429">
          <cell r="C429">
            <v>1.3852</v>
          </cell>
          <cell r="D429">
            <v>3.5706952530692899E-2</v>
          </cell>
        </row>
        <row r="430">
          <cell r="C430">
            <v>1.3860999999999999</v>
          </cell>
          <cell r="D430">
            <v>3.6185539103903319E-2</v>
          </cell>
        </row>
        <row r="431">
          <cell r="C431">
            <v>1.387</v>
          </cell>
          <cell r="D431">
            <v>3.6669357434103461E-2</v>
          </cell>
        </row>
        <row r="432">
          <cell r="C432">
            <v>1.3878999999999999</v>
          </cell>
          <cell r="D432">
            <v>3.7158447115161725E-2</v>
          </cell>
        </row>
        <row r="433">
          <cell r="C433">
            <v>1.3888</v>
          </cell>
          <cell r="D433">
            <v>3.7652847806348887E-2</v>
          </cell>
        </row>
        <row r="434">
          <cell r="C434">
            <v>1.3896999999999999</v>
          </cell>
          <cell r="D434">
            <v>3.8152599229431282E-2</v>
          </cell>
        </row>
        <row r="435">
          <cell r="C435">
            <v>1.3905999999999998</v>
          </cell>
          <cell r="D435">
            <v>3.8657741165742089E-2</v>
          </cell>
        </row>
        <row r="436">
          <cell r="C436">
            <v>1.3915</v>
          </cell>
          <cell r="D436">
            <v>3.9168313453228701E-2</v>
          </cell>
        </row>
        <row r="437">
          <cell r="C437">
            <v>1.3923999999999999</v>
          </cell>
          <cell r="D437">
            <v>3.9684355983477436E-2</v>
          </cell>
        </row>
        <row r="438">
          <cell r="C438">
            <v>1.3933</v>
          </cell>
          <cell r="D438">
            <v>4.0205908698717992E-2</v>
          </cell>
        </row>
        <row r="439">
          <cell r="C439">
            <v>1.3941999999999999</v>
          </cell>
          <cell r="D439">
            <v>4.073301158880456E-2</v>
          </cell>
        </row>
        <row r="440">
          <cell r="C440">
            <v>1.3951</v>
          </cell>
          <cell r="D440">
            <v>4.1265704688178431E-2</v>
          </cell>
        </row>
        <row r="441">
          <cell r="C441">
            <v>1.3959999999999999</v>
          </cell>
          <cell r="D441">
            <v>4.1804028072808384E-2</v>
          </cell>
        </row>
        <row r="442">
          <cell r="C442">
            <v>1.3969</v>
          </cell>
          <cell r="D442">
            <v>4.2348021857113879E-2</v>
          </cell>
        </row>
        <row r="443">
          <cell r="C443">
            <v>1.3977999999999999</v>
          </cell>
          <cell r="D443">
            <v>4.2897726190867055E-2</v>
          </cell>
        </row>
        <row r="444">
          <cell r="C444">
            <v>1.3986999999999998</v>
          </cell>
          <cell r="D444">
            <v>4.3453181256078909E-2</v>
          </cell>
        </row>
        <row r="445">
          <cell r="C445">
            <v>1.3996</v>
          </cell>
          <cell r="D445">
            <v>4.4014427263866229E-2</v>
          </cell>
        </row>
        <row r="446">
          <cell r="C446">
            <v>1.4004999999999999</v>
          </cell>
          <cell r="D446">
            <v>4.4581504451301913E-2</v>
          </cell>
        </row>
        <row r="447">
          <cell r="C447">
            <v>1.4014</v>
          </cell>
          <cell r="D447">
            <v>4.5154453078250209E-2</v>
          </cell>
        </row>
        <row r="448">
          <cell r="C448">
            <v>1.4022999999999999</v>
          </cell>
          <cell r="D448">
            <v>4.573331342418447E-2</v>
          </cell>
        </row>
        <row r="449">
          <cell r="C449">
            <v>1.4032</v>
          </cell>
          <cell r="D449">
            <v>4.6318125784992364E-2</v>
          </cell>
        </row>
        <row r="450">
          <cell r="C450">
            <v>1.4040999999999999</v>
          </cell>
          <cell r="D450">
            <v>4.6908930469764396E-2</v>
          </cell>
        </row>
        <row r="451">
          <cell r="C451">
            <v>1.405</v>
          </cell>
          <cell r="D451">
            <v>4.7505767797571645E-2</v>
          </cell>
        </row>
        <row r="452">
          <cell r="C452">
            <v>1.4058999999999999</v>
          </cell>
          <cell r="D452">
            <v>4.8108678094228155E-2</v>
          </cell>
        </row>
        <row r="453">
          <cell r="C453">
            <v>1.4068000000000001</v>
          </cell>
          <cell r="D453">
            <v>4.8717701689043852E-2</v>
          </cell>
        </row>
        <row r="454">
          <cell r="C454">
            <v>1.4077</v>
          </cell>
          <cell r="D454">
            <v>4.9332878911563752E-2</v>
          </cell>
        </row>
        <row r="455">
          <cell r="C455">
            <v>1.4085999999999999</v>
          </cell>
          <cell r="D455">
            <v>4.9954250088299047E-2</v>
          </cell>
        </row>
        <row r="456">
          <cell r="C456">
            <v>1.4095</v>
          </cell>
          <cell r="D456">
            <v>5.0581855539446788E-2</v>
          </cell>
        </row>
        <row r="457">
          <cell r="C457">
            <v>1.4103999999999999</v>
          </cell>
          <cell r="D457">
            <v>5.1215735575600711E-2</v>
          </cell>
        </row>
        <row r="458">
          <cell r="C458">
            <v>1.4113</v>
          </cell>
          <cell r="D458">
            <v>5.1855930494455478E-2</v>
          </cell>
        </row>
        <row r="459">
          <cell r="C459">
            <v>1.4121999999999999</v>
          </cell>
          <cell r="D459">
            <v>5.2502480577501051E-2</v>
          </cell>
        </row>
        <row r="460">
          <cell r="C460">
            <v>1.4131</v>
          </cell>
          <cell r="D460">
            <v>5.3155426086713101E-2</v>
          </cell>
        </row>
        <row r="461">
          <cell r="C461">
            <v>1.4139999999999999</v>
          </cell>
          <cell r="D461">
            <v>5.3814807261235081E-2</v>
          </cell>
        </row>
        <row r="462">
          <cell r="C462">
            <v>1.4149</v>
          </cell>
          <cell r="D462">
            <v>5.4480664314057931E-2</v>
          </cell>
        </row>
        <row r="463">
          <cell r="C463">
            <v>1.4157999999999999</v>
          </cell>
          <cell r="D463">
            <v>5.5153037428693007E-2</v>
          </cell>
        </row>
        <row r="464">
          <cell r="C464">
            <v>1.4166999999999998</v>
          </cell>
          <cell r="D464">
            <v>5.5831966755844259E-2</v>
          </cell>
        </row>
        <row r="465">
          <cell r="C465">
            <v>1.4176</v>
          </cell>
          <cell r="D465">
            <v>5.6517492410076142E-2</v>
          </cell>
        </row>
        <row r="466">
          <cell r="C466">
            <v>1.4184999999999999</v>
          </cell>
          <cell r="D466">
            <v>5.720965446648027E-2</v>
          </cell>
        </row>
        <row r="467">
          <cell r="C467">
            <v>1.4194</v>
          </cell>
          <cell r="D467">
            <v>5.7908492957342537E-2</v>
          </cell>
        </row>
        <row r="468">
          <cell r="C468">
            <v>1.4202999999999999</v>
          </cell>
          <cell r="D468">
            <v>5.861404786880825E-2</v>
          </cell>
        </row>
        <row r="469">
          <cell r="C469">
            <v>1.4212</v>
          </cell>
          <cell r="D469">
            <v>5.9326359137550744E-2</v>
          </cell>
        </row>
        <row r="470">
          <cell r="C470">
            <v>1.4220999999999999</v>
          </cell>
          <cell r="D470">
            <v>6.0045466647439261E-2</v>
          </cell>
        </row>
        <row r="471">
          <cell r="C471">
            <v>1.423</v>
          </cell>
          <cell r="D471">
            <v>6.0771410226212332E-2</v>
          </cell>
        </row>
        <row r="472">
          <cell r="C472">
            <v>1.4238999999999999</v>
          </cell>
          <cell r="D472">
            <v>6.1504229642152027E-2</v>
          </cell>
        </row>
        <row r="473">
          <cell r="C473">
            <v>1.4247999999999998</v>
          </cell>
          <cell r="D473">
            <v>6.2243964600765415E-2</v>
          </cell>
        </row>
        <row r="474">
          <cell r="C474">
            <v>1.4257</v>
          </cell>
          <cell r="D474">
            <v>6.2990654741469726E-2</v>
          </cell>
        </row>
        <row r="475">
          <cell r="C475">
            <v>1.4265999999999999</v>
          </cell>
          <cell r="D475">
            <v>6.3744339634283942E-2</v>
          </cell>
        </row>
        <row r="476">
          <cell r="C476">
            <v>1.4275</v>
          </cell>
          <cell r="D476">
            <v>6.4505058776529442E-2</v>
          </cell>
        </row>
        <row r="477">
          <cell r="C477">
            <v>1.4283999999999999</v>
          </cell>
          <cell r="D477">
            <v>6.5272851589536093E-2</v>
          </cell>
        </row>
        <row r="478">
          <cell r="C478">
            <v>1.4293</v>
          </cell>
          <cell r="D478">
            <v>6.6047757415360786E-2</v>
          </cell>
        </row>
        <row r="479">
          <cell r="C479">
            <v>1.4301999999999999</v>
          </cell>
          <cell r="D479">
            <v>6.6829815513512414E-2</v>
          </cell>
        </row>
        <row r="480">
          <cell r="C480">
            <v>1.4311</v>
          </cell>
          <cell r="D480">
            <v>6.7619065057691649E-2</v>
          </cell>
        </row>
        <row r="481">
          <cell r="C481">
            <v>1.4319999999999999</v>
          </cell>
          <cell r="D481">
            <v>6.841554513253903E-2</v>
          </cell>
        </row>
        <row r="482">
          <cell r="C482">
            <v>1.4328999999999998</v>
          </cell>
          <cell r="D482">
            <v>6.9219294730399228E-2</v>
          </cell>
        </row>
        <row r="483">
          <cell r="C483">
            <v>1.4338</v>
          </cell>
          <cell r="D483">
            <v>7.0030352748097061E-2</v>
          </cell>
        </row>
        <row r="484">
          <cell r="C484">
            <v>1.4346999999999999</v>
          </cell>
          <cell r="D484">
            <v>7.0848757983728222E-2</v>
          </cell>
        </row>
        <row r="485">
          <cell r="C485">
            <v>1.4356</v>
          </cell>
          <cell r="D485">
            <v>7.1674549133468018E-2</v>
          </cell>
        </row>
        <row r="486">
          <cell r="C486">
            <v>1.4364999999999999</v>
          </cell>
          <cell r="D486">
            <v>7.2507764788393644E-2</v>
          </cell>
        </row>
        <row r="487">
          <cell r="C487">
            <v>1.4374</v>
          </cell>
          <cell r="D487">
            <v>7.3348443431327182E-2</v>
          </cell>
        </row>
        <row r="488">
          <cell r="C488">
            <v>1.4382999999999999</v>
          </cell>
          <cell r="D488">
            <v>7.4196623433694417E-2</v>
          </cell>
        </row>
        <row r="489">
          <cell r="C489">
            <v>1.4392</v>
          </cell>
          <cell r="D489">
            <v>7.5052343052405948E-2</v>
          </cell>
        </row>
        <row r="490">
          <cell r="C490">
            <v>1.4400999999999999</v>
          </cell>
          <cell r="D490">
            <v>7.5915640426756109E-2</v>
          </cell>
        </row>
        <row r="491">
          <cell r="C491">
            <v>1.4409999999999998</v>
          </cell>
          <cell r="D491">
            <v>7.6786553575346111E-2</v>
          </cell>
        </row>
        <row r="492">
          <cell r="C492">
            <v>1.4419</v>
          </cell>
          <cell r="D492">
            <v>7.7665120393027559E-2</v>
          </cell>
        </row>
        <row r="493">
          <cell r="C493">
            <v>1.4427999999999999</v>
          </cell>
          <cell r="D493">
            <v>7.8551378647869805E-2</v>
          </cell>
        </row>
        <row r="494">
          <cell r="C494">
            <v>1.4437</v>
          </cell>
          <cell r="D494">
            <v>7.9445365978153201E-2</v>
          </cell>
        </row>
        <row r="495">
          <cell r="C495">
            <v>1.4445999999999999</v>
          </cell>
          <cell r="D495">
            <v>8.0347119889384741E-2</v>
          </cell>
        </row>
        <row r="496">
          <cell r="C496">
            <v>1.4455</v>
          </cell>
          <cell r="D496">
            <v>8.1256677751343834E-2</v>
          </cell>
        </row>
        <row r="497">
          <cell r="C497">
            <v>1.4463999999999999</v>
          </cell>
          <cell r="D497">
            <v>8.2174076795151041E-2</v>
          </cell>
        </row>
        <row r="498">
          <cell r="C498">
            <v>1.4473</v>
          </cell>
          <cell r="D498">
            <v>8.3099354110369172E-2</v>
          </cell>
        </row>
        <row r="499">
          <cell r="C499">
            <v>1.4481999999999999</v>
          </cell>
          <cell r="D499">
            <v>8.4032546642129738E-2</v>
          </cell>
        </row>
        <row r="500">
          <cell r="C500">
            <v>1.4490999999999998</v>
          </cell>
          <cell r="D500">
            <v>8.4973691188292844E-2</v>
          </cell>
        </row>
        <row r="501">
          <cell r="C501">
            <v>1.45</v>
          </cell>
          <cell r="D501">
            <v>8.5922824396635802E-2</v>
          </cell>
        </row>
        <row r="502">
          <cell r="C502">
            <v>1.4508999999999999</v>
          </cell>
          <cell r="D502">
            <v>8.6879982762073774E-2</v>
          </cell>
        </row>
        <row r="503">
          <cell r="C503">
            <v>1.4518</v>
          </cell>
          <cell r="D503">
            <v>8.7845202623915694E-2</v>
          </cell>
        </row>
        <row r="504">
          <cell r="C504">
            <v>1.4526999999999999</v>
          </cell>
          <cell r="D504">
            <v>8.8818520163150394E-2</v>
          </cell>
        </row>
        <row r="505">
          <cell r="C505">
            <v>1.4536</v>
          </cell>
          <cell r="D505">
            <v>8.9799971399771167E-2</v>
          </cell>
        </row>
        <row r="506">
          <cell r="C506">
            <v>1.4544999999999999</v>
          </cell>
          <cell r="D506">
            <v>9.0789592190132606E-2</v>
          </cell>
        </row>
        <row r="507">
          <cell r="C507">
            <v>1.4554</v>
          </cell>
          <cell r="D507">
            <v>9.1787418224347148E-2</v>
          </cell>
        </row>
        <row r="508">
          <cell r="C508">
            <v>1.4562999999999999</v>
          </cell>
          <cell r="D508">
            <v>9.2793485023716066E-2</v>
          </cell>
        </row>
        <row r="509">
          <cell r="C509">
            <v>1.4571999999999998</v>
          </cell>
          <cell r="D509">
            <v>9.3807827938201693E-2</v>
          </cell>
        </row>
        <row r="510">
          <cell r="C510">
            <v>1.4581</v>
          </cell>
          <cell r="D510">
            <v>9.4830482143937106E-2</v>
          </cell>
        </row>
        <row r="511">
          <cell r="C511">
            <v>1.4589999999999999</v>
          </cell>
          <cell r="D511">
            <v>9.5861482640775555E-2</v>
          </cell>
        </row>
        <row r="512">
          <cell r="C512">
            <v>1.4599</v>
          </cell>
          <cell r="D512">
            <v>9.6900864249883464E-2</v>
          </cell>
        </row>
        <row r="513">
          <cell r="C513">
            <v>1.4607999999999999</v>
          </cell>
          <cell r="D513">
            <v>9.7948661611371848E-2</v>
          </cell>
        </row>
        <row r="514">
          <cell r="C514">
            <v>1.4617</v>
          </cell>
          <cell r="D514">
            <v>9.9004909181974132E-2</v>
          </cell>
        </row>
        <row r="515">
          <cell r="C515">
            <v>1.4625999999999999</v>
          </cell>
          <cell r="D515">
            <v>0.10006964123276359</v>
          </cell>
        </row>
        <row r="516">
          <cell r="C516">
            <v>1.4635</v>
          </cell>
          <cell r="D516">
            <v>0.10114289184691951</v>
          </cell>
        </row>
        <row r="517">
          <cell r="C517">
            <v>1.4643999999999999</v>
          </cell>
          <cell r="D517">
            <v>0.10222469491753422</v>
          </cell>
        </row>
        <row r="518">
          <cell r="C518">
            <v>1.4652999999999998</v>
          </cell>
          <cell r="D518">
            <v>0.10331508414547036</v>
          </cell>
        </row>
        <row r="519">
          <cell r="C519">
            <v>1.4661999999999999</v>
          </cell>
          <cell r="D519">
            <v>0.1044140930372619</v>
          </cell>
        </row>
        <row r="520">
          <cell r="C520">
            <v>1.4670999999999998</v>
          </cell>
          <cell r="D520">
            <v>0.10552175490306362</v>
          </cell>
        </row>
        <row r="521">
          <cell r="C521">
            <v>1.468</v>
          </cell>
          <cell r="D521">
            <v>0.10663810285465072</v>
          </cell>
        </row>
        <row r="522">
          <cell r="C522">
            <v>1.4688999999999999</v>
          </cell>
          <cell r="D522">
            <v>0.1077631698034644</v>
          </cell>
        </row>
        <row r="523">
          <cell r="C523">
            <v>1.4698</v>
          </cell>
          <cell r="D523">
            <v>0.10889698845871131</v>
          </cell>
        </row>
        <row r="524">
          <cell r="C524">
            <v>1.4706999999999999</v>
          </cell>
          <cell r="D524">
            <v>0.11003959132550939</v>
          </cell>
        </row>
        <row r="525">
          <cell r="C525">
            <v>1.4716</v>
          </cell>
          <cell r="D525">
            <v>0.11119101070308968</v>
          </cell>
        </row>
        <row r="526">
          <cell r="C526">
            <v>1.4724999999999999</v>
          </cell>
          <cell r="D526">
            <v>0.11235127868304563</v>
          </cell>
        </row>
        <row r="527">
          <cell r="C527">
            <v>1.4733999999999998</v>
          </cell>
          <cell r="D527">
            <v>0.11352042714763944</v>
          </cell>
        </row>
        <row r="528">
          <cell r="C528">
            <v>1.4742999999999999</v>
          </cell>
          <cell r="D528">
            <v>0.11469848776815911</v>
          </cell>
        </row>
        <row r="529">
          <cell r="C529">
            <v>1.4751999999999998</v>
          </cell>
          <cell r="D529">
            <v>0.11588549200332987</v>
          </cell>
        </row>
        <row r="530">
          <cell r="C530">
            <v>1.4761</v>
          </cell>
          <cell r="D530">
            <v>0.11708147109778272</v>
          </cell>
        </row>
        <row r="531">
          <cell r="C531">
            <v>1.4769999999999999</v>
          </cell>
          <cell r="D531">
            <v>0.11828645608057478</v>
          </cell>
        </row>
        <row r="532">
          <cell r="C532">
            <v>1.4779</v>
          </cell>
          <cell r="D532">
            <v>0.11950047776376971</v>
          </cell>
        </row>
        <row r="533">
          <cell r="C533">
            <v>1.4787999999999999</v>
          </cell>
          <cell r="D533">
            <v>0.12072369454196712</v>
          </cell>
        </row>
        <row r="534">
          <cell r="C534">
            <v>1.4797</v>
          </cell>
          <cell r="D534">
            <v>0.121955885421605</v>
          </cell>
        </row>
        <row r="535">
          <cell r="C535">
            <v>1.4805999999999999</v>
          </cell>
          <cell r="D535">
            <v>0.12319720425787689</v>
          </cell>
        </row>
        <row r="536">
          <cell r="C536">
            <v>1.4815</v>
          </cell>
          <cell r="D536">
            <v>0.12444768098595338</v>
          </cell>
        </row>
        <row r="537">
          <cell r="C537">
            <v>1.4823999999999999</v>
          </cell>
          <cell r="D537">
            <v>0.125707345317884</v>
          </cell>
        </row>
        <row r="538">
          <cell r="C538">
            <v>1.4832999999999998</v>
          </cell>
          <cell r="D538">
            <v>0.1269762267415295</v>
          </cell>
        </row>
        <row r="539">
          <cell r="C539">
            <v>1.4842</v>
          </cell>
          <cell r="D539">
            <v>0.12825435451955039</v>
          </cell>
        </row>
        <row r="540">
          <cell r="C540">
            <v>1.4850999999999999</v>
          </cell>
          <cell r="D540">
            <v>0.12954175768845619</v>
          </cell>
        </row>
        <row r="541">
          <cell r="C541">
            <v>1.486</v>
          </cell>
          <cell r="D541">
            <v>0.13083846505771848</v>
          </cell>
        </row>
        <row r="542">
          <cell r="C542">
            <v>1.4868999999999999</v>
          </cell>
          <cell r="D542">
            <v>0.13214450520894058</v>
          </cell>
        </row>
        <row r="543">
          <cell r="C543">
            <v>1.4878</v>
          </cell>
          <cell r="D543">
            <v>0.13345990649509343</v>
          </cell>
        </row>
        <row r="544">
          <cell r="C544">
            <v>1.4886999999999999</v>
          </cell>
          <cell r="D544">
            <v>0.13478469703980897</v>
          </cell>
        </row>
        <row r="545">
          <cell r="C545">
            <v>1.4896</v>
          </cell>
          <cell r="D545">
            <v>0.13611890473674051</v>
          </cell>
        </row>
        <row r="546">
          <cell r="C546">
            <v>1.4904999999999999</v>
          </cell>
          <cell r="D546">
            <v>0.13746255724898088</v>
          </cell>
        </row>
        <row r="547">
          <cell r="C547">
            <v>1.4913999999999998</v>
          </cell>
          <cell r="D547">
            <v>0.13881568200854794</v>
          </cell>
        </row>
        <row r="548">
          <cell r="C548">
            <v>1.4923</v>
          </cell>
          <cell r="D548">
            <v>0.14017830621593078</v>
          </cell>
        </row>
        <row r="549">
          <cell r="C549">
            <v>1.4931999999999999</v>
          </cell>
          <cell r="D549">
            <v>0.1415504568396985</v>
          </cell>
        </row>
        <row r="550">
          <cell r="C550">
            <v>1.4941</v>
          </cell>
          <cell r="D550">
            <v>0.1429321606161767</v>
          </cell>
        </row>
        <row r="551">
          <cell r="C551">
            <v>1.4949999999999999</v>
          </cell>
          <cell r="D551">
            <v>0.14432344404918271</v>
          </cell>
        </row>
        <row r="552">
          <cell r="C552">
            <v>1.4959</v>
          </cell>
          <cell r="D552">
            <v>0.14572433340982982</v>
          </cell>
        </row>
        <row r="553">
          <cell r="C553">
            <v>1.4967999999999999</v>
          </cell>
          <cell r="D553">
            <v>0.14713485473639132</v>
          </cell>
        </row>
        <row r="554">
          <cell r="C554">
            <v>1.4977</v>
          </cell>
          <cell r="D554">
            <v>0.14855503383423288</v>
          </cell>
        </row>
        <row r="555">
          <cell r="C555">
            <v>1.4985999999999999</v>
          </cell>
          <cell r="D555">
            <v>0.14998489627580558</v>
          </cell>
        </row>
        <row r="556">
          <cell r="C556">
            <v>1.4994999999999998</v>
          </cell>
          <cell r="D556">
            <v>0.15142446740070711</v>
          </cell>
        </row>
        <row r="557">
          <cell r="C557">
            <v>1.5004</v>
          </cell>
          <cell r="D557">
            <v>0.15287377231580532</v>
          </cell>
        </row>
        <row r="558">
          <cell r="C558">
            <v>1.5012999999999999</v>
          </cell>
          <cell r="D558">
            <v>0.15433283589542526</v>
          </cell>
        </row>
        <row r="559">
          <cell r="C559">
            <v>1.5022</v>
          </cell>
          <cell r="D559">
            <v>0.15580168278160525</v>
          </cell>
        </row>
        <row r="560">
          <cell r="C560">
            <v>1.5030999999999999</v>
          </cell>
          <cell r="D560">
            <v>0.15728033738441158</v>
          </cell>
        </row>
        <row r="561">
          <cell r="C561">
            <v>1.504</v>
          </cell>
          <cell r="D561">
            <v>0.1587688238823235</v>
          </cell>
        </row>
        <row r="562">
          <cell r="C562">
            <v>1.5048999999999999</v>
          </cell>
          <cell r="D562">
            <v>0.16026716622267698</v>
          </cell>
        </row>
        <row r="563">
          <cell r="C563">
            <v>1.5058</v>
          </cell>
          <cell r="D563">
            <v>0.1617753881221784</v>
          </cell>
        </row>
        <row r="564">
          <cell r="C564">
            <v>1.5066999999999999</v>
          </cell>
          <cell r="D564">
            <v>0.16329351306747647</v>
          </cell>
        </row>
        <row r="565">
          <cell r="C565">
            <v>1.5075999999999998</v>
          </cell>
          <cell r="D565">
            <v>0.16482156431580355</v>
          </cell>
        </row>
        <row r="566">
          <cell r="C566">
            <v>1.5085</v>
          </cell>
          <cell r="D566">
            <v>0.1663595648956771</v>
          </cell>
        </row>
        <row r="567">
          <cell r="C567">
            <v>1.5093999999999999</v>
          </cell>
          <cell r="D567">
            <v>0.16790753760766419</v>
          </cell>
        </row>
        <row r="568">
          <cell r="C568">
            <v>1.5103</v>
          </cell>
          <cell r="D568">
            <v>0.16946550502521357</v>
          </cell>
        </row>
        <row r="569">
          <cell r="C569">
            <v>1.5111999999999999</v>
          </cell>
          <cell r="D569">
            <v>0.17103348949554417</v>
          </cell>
        </row>
        <row r="570">
          <cell r="C570">
            <v>1.5121</v>
          </cell>
          <cell r="D570">
            <v>0.17261151314060275</v>
          </cell>
        </row>
        <row r="571">
          <cell r="C571">
            <v>1.5129999999999999</v>
          </cell>
          <cell r="D571">
            <v>0.1741995978580774</v>
          </cell>
        </row>
        <row r="572">
          <cell r="C572">
            <v>1.5139</v>
          </cell>
          <cell r="D572">
            <v>0.17579776532247887</v>
          </cell>
        </row>
        <row r="573">
          <cell r="C573">
            <v>1.5147999999999999</v>
          </cell>
          <cell r="D573">
            <v>0.1774060369862773</v>
          </cell>
        </row>
        <row r="574">
          <cell r="C574">
            <v>1.5156999999999998</v>
          </cell>
          <cell r="D574">
            <v>0.17902443408110483</v>
          </cell>
        </row>
        <row r="575">
          <cell r="C575">
            <v>1.5165999999999999</v>
          </cell>
          <cell r="D575">
            <v>0.18065297761901619</v>
          </cell>
        </row>
        <row r="576">
          <cell r="C576">
            <v>1.5174999999999998</v>
          </cell>
          <cell r="D576">
            <v>0.18229168839380736</v>
          </cell>
        </row>
        <row r="577">
          <cell r="C577">
            <v>1.5184</v>
          </cell>
          <cell r="D577">
            <v>0.18394058698239865</v>
          </cell>
        </row>
        <row r="578">
          <cell r="C578">
            <v>1.5192999999999999</v>
          </cell>
          <cell r="D578">
            <v>0.18559969374627008</v>
          </cell>
        </row>
        <row r="579">
          <cell r="C579">
            <v>1.5202</v>
          </cell>
          <cell r="D579">
            <v>0.18726902883296143</v>
          </cell>
        </row>
        <row r="580">
          <cell r="C580">
            <v>1.5210999999999999</v>
          </cell>
          <cell r="D580">
            <v>0.18894861217762271</v>
          </cell>
        </row>
        <row r="581">
          <cell r="C581">
            <v>1.522</v>
          </cell>
          <cell r="D581">
            <v>0.19063846350462854</v>
          </cell>
        </row>
        <row r="582">
          <cell r="C582">
            <v>1.5228999999999999</v>
          </cell>
          <cell r="D582">
            <v>0.19233860232924146</v>
          </cell>
        </row>
        <row r="583">
          <cell r="C583">
            <v>1.5237999999999998</v>
          </cell>
          <cell r="D583">
            <v>0.19404904795933703</v>
          </cell>
        </row>
        <row r="584">
          <cell r="C584">
            <v>1.5246999999999999</v>
          </cell>
          <cell r="D584">
            <v>0.19576981949717884</v>
          </cell>
        </row>
        <row r="585">
          <cell r="C585">
            <v>1.5255999999999998</v>
          </cell>
          <cell r="D585">
            <v>0.19750093584124762</v>
          </cell>
        </row>
        <row r="586">
          <cell r="C586">
            <v>1.5265</v>
          </cell>
          <cell r="D586">
            <v>0.19924241568812673</v>
          </cell>
        </row>
        <row r="587">
          <cell r="C587">
            <v>1.5273999999999999</v>
          </cell>
          <cell r="D587">
            <v>0.20099427753443402</v>
          </cell>
        </row>
        <row r="588">
          <cell r="C588">
            <v>1.5283</v>
          </cell>
          <cell r="D588">
            <v>0.20275653967881069</v>
          </cell>
        </row>
        <row r="589">
          <cell r="C589">
            <v>1.5291999999999999</v>
          </cell>
          <cell r="D589">
            <v>0.20452922022395373</v>
          </cell>
        </row>
        <row r="590">
          <cell r="C590">
            <v>1.5301</v>
          </cell>
          <cell r="D590">
            <v>0.20631233707870425</v>
          </cell>
        </row>
        <row r="591">
          <cell r="C591">
            <v>1.5309999999999999</v>
          </cell>
          <cell r="D591">
            <v>0.20810590796017692</v>
          </cell>
        </row>
        <row r="592">
          <cell r="C592">
            <v>1.5318999999999998</v>
          </cell>
          <cell r="D592">
            <v>0.2099099503959429</v>
          </cell>
        </row>
        <row r="593">
          <cell r="C593">
            <v>1.5327999999999999</v>
          </cell>
          <cell r="D593">
            <v>0.2117244817262543</v>
          </cell>
        </row>
        <row r="594">
          <cell r="C594">
            <v>1.5336999999999998</v>
          </cell>
          <cell r="D594">
            <v>0.2135495191063134</v>
          </cell>
        </row>
        <row r="595">
          <cell r="C595">
            <v>1.5346</v>
          </cell>
          <cell r="D595">
            <v>0.21538507950859001</v>
          </cell>
        </row>
        <row r="596">
          <cell r="C596">
            <v>1.5354999999999999</v>
          </cell>
          <cell r="D596">
            <v>0.21723117972517464</v>
          </cell>
        </row>
        <row r="597">
          <cell r="C597">
            <v>1.5364</v>
          </cell>
          <cell r="D597">
            <v>0.21908783637017987</v>
          </cell>
        </row>
        <row r="598">
          <cell r="C598">
            <v>1.5372999999999999</v>
          </cell>
          <cell r="D598">
            <v>0.22095506588217478</v>
          </cell>
        </row>
        <row r="599">
          <cell r="C599">
            <v>1.5382</v>
          </cell>
          <cell r="D599">
            <v>0.22283288452666553</v>
          </cell>
        </row>
        <row r="600">
          <cell r="C600">
            <v>1.5390999999999999</v>
          </cell>
          <cell r="D600">
            <v>0.22472130839860549</v>
          </cell>
        </row>
        <row r="601">
          <cell r="C601">
            <v>1.5399999999999998</v>
          </cell>
          <cell r="D601">
            <v>0.22662035342494893</v>
          </cell>
        </row>
        <row r="602">
          <cell r="C602">
            <v>1.5408999999999999</v>
          </cell>
          <cell r="D602">
            <v>0.22853003536723457</v>
          </cell>
        </row>
        <row r="603">
          <cell r="C603">
            <v>1.5417999999999998</v>
          </cell>
          <cell r="D603">
            <v>0.23045036982420242</v>
          </cell>
        </row>
        <row r="604">
          <cell r="C604">
            <v>1.5427</v>
          </cell>
          <cell r="D604">
            <v>0.23238137223444746</v>
          </cell>
        </row>
        <row r="605">
          <cell r="C605">
            <v>1.5435999999999999</v>
          </cell>
          <cell r="D605">
            <v>0.23432305787909646</v>
          </cell>
        </row>
        <row r="606">
          <cell r="C606">
            <v>1.5445</v>
          </cell>
          <cell r="D606">
            <v>0.23627544188452124</v>
          </cell>
        </row>
        <row r="607">
          <cell r="C607">
            <v>1.5453999999999999</v>
          </cell>
          <cell r="D607">
            <v>0.23823853922507218</v>
          </cell>
        </row>
        <row r="608">
          <cell r="C608">
            <v>1.5463</v>
          </cell>
          <cell r="D608">
            <v>0.24021236472584462</v>
          </cell>
        </row>
        <row r="609">
          <cell r="C609">
            <v>1.5471999999999999</v>
          </cell>
          <cell r="D609">
            <v>0.24219693306546272</v>
          </cell>
        </row>
        <row r="610">
          <cell r="C610">
            <v>1.5480999999999998</v>
          </cell>
          <cell r="D610">
            <v>0.24419225877889247</v>
          </cell>
        </row>
        <row r="611">
          <cell r="C611">
            <v>1.5489999999999999</v>
          </cell>
          <cell r="D611">
            <v>0.2461983562602712</v>
          </cell>
        </row>
        <row r="612">
          <cell r="C612">
            <v>1.5498999999999998</v>
          </cell>
          <cell r="D612">
            <v>0.24821523976575652</v>
          </cell>
        </row>
        <row r="613">
          <cell r="C613">
            <v>1.5508</v>
          </cell>
          <cell r="D613">
            <v>0.25024292341639792</v>
          </cell>
        </row>
        <row r="614">
          <cell r="C614">
            <v>1.5516999999999999</v>
          </cell>
          <cell r="D614">
            <v>0.25228142120101665</v>
          </cell>
        </row>
        <row r="615">
          <cell r="C615">
            <v>1.5526</v>
          </cell>
          <cell r="D615">
            <v>0.25433074697910829</v>
          </cell>
        </row>
        <row r="616">
          <cell r="C616">
            <v>1.5534999999999999</v>
          </cell>
          <cell r="D616">
            <v>0.2563909144837489</v>
          </cell>
        </row>
        <row r="617">
          <cell r="C617">
            <v>1.5544</v>
          </cell>
          <cell r="D617">
            <v>0.25846193732452089</v>
          </cell>
        </row>
        <row r="618">
          <cell r="C618">
            <v>1.5552999999999999</v>
          </cell>
          <cell r="D618">
            <v>0.26054382899043865</v>
          </cell>
        </row>
        <row r="619">
          <cell r="C619">
            <v>1.5562</v>
          </cell>
          <cell r="D619">
            <v>0.26263660285289031</v>
          </cell>
        </row>
        <row r="620">
          <cell r="C620">
            <v>1.5570999999999999</v>
          </cell>
          <cell r="D620">
            <v>0.26474027216857526</v>
          </cell>
        </row>
        <row r="621">
          <cell r="C621">
            <v>1.5579999999999998</v>
          </cell>
          <cell r="D621">
            <v>0.26685485008245319</v>
          </cell>
        </row>
        <row r="622">
          <cell r="C622">
            <v>1.5589</v>
          </cell>
          <cell r="D622">
            <v>0.26898034963068934</v>
          </cell>
        </row>
        <row r="623">
          <cell r="C623">
            <v>1.5597999999999999</v>
          </cell>
          <cell r="D623">
            <v>0.27111678374359871</v>
          </cell>
        </row>
        <row r="624">
          <cell r="C624">
            <v>1.5607</v>
          </cell>
          <cell r="D624">
            <v>0.27326416524859304</v>
          </cell>
        </row>
        <row r="625">
          <cell r="C625">
            <v>1.5615999999999999</v>
          </cell>
          <cell r="D625">
            <v>0.27542250687311465</v>
          </cell>
        </row>
        <row r="626">
          <cell r="C626">
            <v>1.5625</v>
          </cell>
          <cell r="D626">
            <v>0.2775918212475732</v>
          </cell>
        </row>
        <row r="627">
          <cell r="C627">
            <v>1.5633999999999999</v>
          </cell>
          <cell r="D627">
            <v>0.27977212090826353</v>
          </cell>
        </row>
        <row r="628">
          <cell r="C628">
            <v>1.5643</v>
          </cell>
          <cell r="D628">
            <v>0.28196341830028343</v>
          </cell>
        </row>
        <row r="629">
          <cell r="C629">
            <v>1.5651999999999999</v>
          </cell>
          <cell r="D629">
            <v>0.28416572578042754</v>
          </cell>
        </row>
        <row r="630">
          <cell r="C630">
            <v>1.5660999999999998</v>
          </cell>
          <cell r="D630">
            <v>0.28637905562007648</v>
          </cell>
        </row>
        <row r="631">
          <cell r="C631">
            <v>1.5669999999999999</v>
          </cell>
          <cell r="D631">
            <v>0.28860342000806183</v>
          </cell>
        </row>
        <row r="632">
          <cell r="C632">
            <v>1.5678999999999998</v>
          </cell>
          <cell r="D632">
            <v>0.29083883105351255</v>
          </cell>
        </row>
        <row r="633">
          <cell r="C633">
            <v>1.5688</v>
          </cell>
          <cell r="D633">
            <v>0.29308530078868605</v>
          </cell>
        </row>
        <row r="634">
          <cell r="C634">
            <v>1.5696999999999999</v>
          </cell>
          <cell r="D634">
            <v>0.29534284117176646</v>
          </cell>
        </row>
        <row r="635">
          <cell r="C635">
            <v>1.5706</v>
          </cell>
          <cell r="D635">
            <v>0.29761146408964617</v>
          </cell>
        </row>
        <row r="636">
          <cell r="C636">
            <v>1.5714999999999999</v>
          </cell>
          <cell r="D636">
            <v>0.29989118136067111</v>
          </cell>
        </row>
        <row r="637">
          <cell r="C637">
            <v>1.5724</v>
          </cell>
          <cell r="D637">
            <v>0.3021820047373639</v>
          </cell>
        </row>
        <row r="638">
          <cell r="C638">
            <v>1.5732999999999999</v>
          </cell>
          <cell r="D638">
            <v>0.30448394590910705</v>
          </cell>
        </row>
        <row r="639">
          <cell r="C639">
            <v>1.5741999999999998</v>
          </cell>
          <cell r="D639">
            <v>0.30679701650479763</v>
          </cell>
        </row>
        <row r="640">
          <cell r="C640">
            <v>1.5750999999999999</v>
          </cell>
          <cell r="D640">
            <v>0.30912122809546155</v>
          </cell>
        </row>
        <row r="641">
          <cell r="C641">
            <v>1.5759999999999998</v>
          </cell>
          <cell r="D641">
            <v>0.31145659219682797</v>
          </cell>
        </row>
        <row r="642">
          <cell r="C642">
            <v>1.5769</v>
          </cell>
          <cell r="D642">
            <v>0.31380312027186724</v>
          </cell>
        </row>
        <row r="643">
          <cell r="C643">
            <v>1.5777999999999999</v>
          </cell>
          <cell r="D643">
            <v>0.31616082373327736</v>
          </cell>
        </row>
        <row r="644">
          <cell r="C644">
            <v>1.5787</v>
          </cell>
          <cell r="D644">
            <v>0.31852971394593305</v>
          </cell>
        </row>
        <row r="645">
          <cell r="C645">
            <v>1.5795999999999999</v>
          </cell>
          <cell r="D645">
            <v>0.32090980222927729</v>
          </cell>
        </row>
        <row r="646">
          <cell r="C646">
            <v>1.5805</v>
          </cell>
          <cell r="D646">
            <v>0.32330109985967204</v>
          </cell>
        </row>
        <row r="647">
          <cell r="C647">
            <v>1.5813999999999999</v>
          </cell>
          <cell r="D647">
            <v>0.32570361807268555</v>
          </cell>
        </row>
        <row r="648">
          <cell r="C648">
            <v>1.5822999999999998</v>
          </cell>
          <cell r="D648">
            <v>0.32811736806533393</v>
          </cell>
        </row>
        <row r="649">
          <cell r="C649">
            <v>1.5831999999999999</v>
          </cell>
          <cell r="D649">
            <v>0.33054236099825907</v>
          </cell>
        </row>
        <row r="650">
          <cell r="C650">
            <v>1.5840999999999998</v>
          </cell>
          <cell r="D650">
            <v>0.33297860799784568</v>
          </cell>
        </row>
        <row r="651">
          <cell r="C651">
            <v>1.585</v>
          </cell>
          <cell r="D651">
            <v>0.33542612015828344</v>
          </cell>
        </row>
        <row r="652">
          <cell r="C652">
            <v>1.5858999999999999</v>
          </cell>
          <cell r="D652">
            <v>0.33788490854355391</v>
          </cell>
        </row>
        <row r="653">
          <cell r="C653">
            <v>1.5868</v>
          </cell>
          <cell r="D653">
            <v>0.34035498418936133</v>
          </cell>
        </row>
        <row r="654">
          <cell r="C654">
            <v>1.5876999999999999</v>
          </cell>
          <cell r="D654">
            <v>0.34283635810498325</v>
          </cell>
        </row>
        <row r="655">
          <cell r="C655">
            <v>1.5886</v>
          </cell>
          <cell r="D655">
            <v>0.34532904127505948</v>
          </cell>
        </row>
        <row r="656">
          <cell r="C656">
            <v>1.5894999999999999</v>
          </cell>
          <cell r="D656">
            <v>0.34783304466129777</v>
          </cell>
        </row>
        <row r="657">
          <cell r="C657">
            <v>1.5903999999999998</v>
          </cell>
          <cell r="D657">
            <v>0.3503483792041116</v>
          </cell>
        </row>
        <row r="658">
          <cell r="C658">
            <v>1.5912999999999999</v>
          </cell>
          <cell r="D658">
            <v>0.35287505582417267</v>
          </cell>
        </row>
        <row r="659">
          <cell r="C659">
            <v>1.5921999999999998</v>
          </cell>
          <cell r="D659">
            <v>0.35541308542388361</v>
          </cell>
        </row>
        <row r="660">
          <cell r="C660">
            <v>1.5931</v>
          </cell>
          <cell r="D660">
            <v>0.35796247888877192</v>
          </cell>
        </row>
        <row r="661">
          <cell r="C661">
            <v>1.5939999999999999</v>
          </cell>
          <cell r="D661">
            <v>0.36052324708878974</v>
          </cell>
        </row>
        <row r="662">
          <cell r="C662">
            <v>1.5949</v>
          </cell>
          <cell r="D662">
            <v>0.36309540087953535</v>
          </cell>
        </row>
        <row r="663">
          <cell r="C663">
            <v>1.5957999999999999</v>
          </cell>
          <cell r="D663">
            <v>0.36567895110337412</v>
          </cell>
        </row>
        <row r="664">
          <cell r="C664">
            <v>1.5967</v>
          </cell>
          <cell r="D664">
            <v>0.36827390859047643</v>
          </cell>
        </row>
        <row r="665">
          <cell r="C665">
            <v>1.5975999999999999</v>
          </cell>
          <cell r="D665">
            <v>0.37088028415975122</v>
          </cell>
        </row>
        <row r="666">
          <cell r="C666">
            <v>1.5984999999999998</v>
          </cell>
          <cell r="D666">
            <v>0.37349808861969169</v>
          </cell>
        </row>
        <row r="667">
          <cell r="C667">
            <v>1.5993999999999999</v>
          </cell>
          <cell r="D667">
            <v>0.37612733276911436</v>
          </cell>
        </row>
        <row r="668">
          <cell r="C668">
            <v>1.6002999999999998</v>
          </cell>
          <cell r="D668">
            <v>0.37876802739779664</v>
          </cell>
        </row>
        <row r="669">
          <cell r="C669">
            <v>1.6012</v>
          </cell>
          <cell r="D669">
            <v>0.38142018328701749</v>
          </cell>
        </row>
        <row r="670">
          <cell r="C670">
            <v>1.6020999999999999</v>
          </cell>
          <cell r="D670">
            <v>0.38408381120998109</v>
          </cell>
        </row>
        <row r="671">
          <cell r="C671">
            <v>1.603</v>
          </cell>
          <cell r="D671">
            <v>0.38675892193214317</v>
          </cell>
        </row>
        <row r="672">
          <cell r="C672">
            <v>1.6038999999999999</v>
          </cell>
          <cell r="D672">
            <v>0.3894455262114152</v>
          </cell>
        </row>
        <row r="673">
          <cell r="C673">
            <v>1.6048</v>
          </cell>
          <cell r="D673">
            <v>0.39214363479826786</v>
          </cell>
        </row>
        <row r="674">
          <cell r="C674">
            <v>1.6056999999999999</v>
          </cell>
          <cell r="D674">
            <v>0.39485325843570729</v>
          </cell>
        </row>
        <row r="675">
          <cell r="C675">
            <v>1.6065999999999998</v>
          </cell>
          <cell r="D675">
            <v>0.39757440785914505</v>
          </cell>
        </row>
        <row r="676">
          <cell r="C676">
            <v>1.6074999999999999</v>
          </cell>
          <cell r="D676">
            <v>0.40030709379614204</v>
          </cell>
        </row>
        <row r="677">
          <cell r="C677">
            <v>1.6083999999999998</v>
          </cell>
          <cell r="D677">
            <v>0.40305132696603085</v>
          </cell>
        </row>
        <row r="678">
          <cell r="C678">
            <v>1.6093</v>
          </cell>
          <cell r="D678">
            <v>0.40580711807942133</v>
          </cell>
        </row>
        <row r="679">
          <cell r="C679">
            <v>1.6101999999999999</v>
          </cell>
          <cell r="D679">
            <v>0.40857447783757078</v>
          </cell>
        </row>
        <row r="680">
          <cell r="C680">
            <v>1.6111</v>
          </cell>
          <cell r="D680">
            <v>0.41135341693163774</v>
          </cell>
        </row>
        <row r="681">
          <cell r="C681">
            <v>1.6119999999999999</v>
          </cell>
          <cell r="D681">
            <v>0.41414394604179466</v>
          </cell>
        </row>
        <row r="682">
          <cell r="C682">
            <v>1.6129</v>
          </cell>
          <cell r="D682">
            <v>0.4169460758362209</v>
          </cell>
        </row>
        <row r="683">
          <cell r="C683">
            <v>1.6137999999999999</v>
          </cell>
          <cell r="D683">
            <v>0.41975981696995063</v>
          </cell>
        </row>
        <row r="684">
          <cell r="C684">
            <v>1.6146999999999998</v>
          </cell>
          <cell r="D684">
            <v>0.42258518008359608</v>
          </cell>
        </row>
        <row r="685">
          <cell r="C685">
            <v>1.6155999999999999</v>
          </cell>
          <cell r="D685">
            <v>0.42542217580192676</v>
          </cell>
        </row>
        <row r="686">
          <cell r="C686">
            <v>1.6164999999999998</v>
          </cell>
          <cell r="D686">
            <v>0.42827081473230966</v>
          </cell>
        </row>
        <row r="687">
          <cell r="C687">
            <v>1.6173999999999999</v>
          </cell>
          <cell r="D687">
            <v>0.43113110746301531</v>
          </cell>
        </row>
        <row r="688">
          <cell r="C688">
            <v>1.6182999999999998</v>
          </cell>
          <cell r="D688">
            <v>0.43400306456137111</v>
          </cell>
        </row>
        <row r="689">
          <cell r="C689">
            <v>1.6192</v>
          </cell>
          <cell r="D689">
            <v>0.43688669657178092</v>
          </cell>
        </row>
        <row r="690">
          <cell r="C690">
            <v>1.6200999999999999</v>
          </cell>
          <cell r="D690">
            <v>0.43978201401358874</v>
          </cell>
        </row>
        <row r="691">
          <cell r="C691">
            <v>1.621</v>
          </cell>
          <cell r="D691">
            <v>0.44268902737880345</v>
          </cell>
        </row>
        <row r="692">
          <cell r="C692">
            <v>1.6218999999999999</v>
          </cell>
          <cell r="D692">
            <v>0.44560774712966561</v>
          </cell>
        </row>
        <row r="693">
          <cell r="C693">
            <v>1.6227999999999998</v>
          </cell>
          <cell r="D693">
            <v>0.44853818369607196</v>
          </cell>
        </row>
        <row r="694">
          <cell r="C694">
            <v>1.6236999999999999</v>
          </cell>
          <cell r="D694">
            <v>0.45148034747284127</v>
          </cell>
        </row>
        <row r="695">
          <cell r="C695">
            <v>1.6245999999999998</v>
          </cell>
          <cell r="D695">
            <v>0.45443424881682537</v>
          </cell>
        </row>
        <row r="696">
          <cell r="C696">
            <v>1.6254999999999999</v>
          </cell>
          <cell r="D696">
            <v>0.45739989804387299</v>
          </cell>
        </row>
        <row r="697">
          <cell r="C697">
            <v>1.6263999999999998</v>
          </cell>
          <cell r="D697">
            <v>0.46037730542562472</v>
          </cell>
        </row>
        <row r="698">
          <cell r="C698">
            <v>1.6273</v>
          </cell>
          <cell r="D698">
            <v>0.46336648118616164</v>
          </cell>
        </row>
        <row r="699">
          <cell r="C699">
            <v>1.6281999999999999</v>
          </cell>
          <cell r="D699">
            <v>0.46636743549848242</v>
          </cell>
        </row>
        <row r="700">
          <cell r="C700">
            <v>1.6291</v>
          </cell>
          <cell r="D700">
            <v>0.46938017848083202</v>
          </cell>
        </row>
        <row r="701">
          <cell r="C701">
            <v>1.63</v>
          </cell>
          <cell r="D701">
            <v>0.47240472019285518</v>
          </cell>
        </row>
        <row r="702">
          <cell r="C702">
            <v>1.6309</v>
          </cell>
          <cell r="D702">
            <v>0.47544107063159879</v>
          </cell>
        </row>
        <row r="703">
          <cell r="C703">
            <v>1.6317999999999999</v>
          </cell>
          <cell r="D703">
            <v>0.47848923972733837</v>
          </cell>
        </row>
        <row r="704">
          <cell r="C704">
            <v>1.6326999999999998</v>
          </cell>
          <cell r="D704">
            <v>0.48154923733924893</v>
          </cell>
        </row>
        <row r="705">
          <cell r="C705">
            <v>1.6335999999999999</v>
          </cell>
          <cell r="D705">
            <v>0.48462107325090242</v>
          </cell>
        </row>
        <row r="706">
          <cell r="C706">
            <v>1.6344999999999998</v>
          </cell>
          <cell r="D706">
            <v>0.48770475716559747</v>
          </cell>
        </row>
        <row r="707">
          <cell r="C707">
            <v>1.6354</v>
          </cell>
          <cell r="D707">
            <v>0.49080029870152725</v>
          </cell>
        </row>
        <row r="708">
          <cell r="C708">
            <v>1.6362999999999999</v>
          </cell>
          <cell r="D708">
            <v>0.49390770738676687</v>
          </cell>
        </row>
        <row r="709">
          <cell r="C709">
            <v>1.6372</v>
          </cell>
          <cell r="D709">
            <v>0.49702699265410283</v>
          </cell>
        </row>
        <row r="710">
          <cell r="C710">
            <v>1.6380999999999999</v>
          </cell>
          <cell r="D710">
            <v>0.50015816383567824</v>
          </cell>
        </row>
        <row r="711">
          <cell r="C711">
            <v>1.639</v>
          </cell>
          <cell r="D711">
            <v>0.50330123015747841</v>
          </cell>
        </row>
        <row r="712">
          <cell r="C712">
            <v>1.6398999999999999</v>
          </cell>
          <cell r="D712">
            <v>0.50645620073363273</v>
          </cell>
        </row>
        <row r="713">
          <cell r="C713">
            <v>1.6407999999999998</v>
          </cell>
          <cell r="D713">
            <v>0.50962308456055261</v>
          </cell>
        </row>
        <row r="714">
          <cell r="C714">
            <v>1.6416999999999999</v>
          </cell>
          <cell r="D714">
            <v>0.51280189051089031</v>
          </cell>
        </row>
        <row r="715">
          <cell r="C715">
            <v>1.6425999999999998</v>
          </cell>
          <cell r="D715">
            <v>0.51599262732732087</v>
          </cell>
        </row>
        <row r="716">
          <cell r="C716">
            <v>1.6435</v>
          </cell>
          <cell r="D716">
            <v>0.51919530361615995</v>
          </cell>
        </row>
        <row r="717">
          <cell r="C717">
            <v>1.6443999999999999</v>
          </cell>
          <cell r="D717">
            <v>0.52240992784079188</v>
          </cell>
        </row>
        <row r="718">
          <cell r="C718">
            <v>1.6453</v>
          </cell>
          <cell r="D718">
            <v>0.5256365083149358</v>
          </cell>
        </row>
        <row r="719">
          <cell r="C719">
            <v>1.6461999999999999</v>
          </cell>
          <cell r="D719">
            <v>0.52887505319572503</v>
          </cell>
        </row>
        <row r="720">
          <cell r="C720">
            <v>1.6471</v>
          </cell>
          <cell r="D720">
            <v>0.53212557047662046</v>
          </cell>
        </row>
        <row r="721">
          <cell r="C721">
            <v>1.6479999999999999</v>
          </cell>
          <cell r="D721">
            <v>0.53538806798013705</v>
          </cell>
        </row>
        <row r="722">
          <cell r="C722">
            <v>1.6488999999999998</v>
          </cell>
          <cell r="D722">
            <v>0.53866255335040492</v>
          </cell>
        </row>
        <row r="723">
          <cell r="C723">
            <v>1.6497999999999999</v>
          </cell>
          <cell r="D723">
            <v>0.54194903404554651</v>
          </cell>
        </row>
        <row r="724">
          <cell r="C724">
            <v>1.6506999999999998</v>
          </cell>
          <cell r="D724">
            <v>0.5452475173298782</v>
          </cell>
        </row>
        <row r="725">
          <cell r="C725">
            <v>1.6516</v>
          </cell>
          <cell r="D725">
            <v>0.54855801026594375</v>
          </cell>
        </row>
        <row r="726">
          <cell r="C726">
            <v>1.6524999999999999</v>
          </cell>
          <cell r="D726">
            <v>0.55188051970635821</v>
          </cell>
        </row>
        <row r="727">
          <cell r="C727">
            <v>1.6534</v>
          </cell>
          <cell r="D727">
            <v>0.55521505228549173</v>
          </cell>
        </row>
        <row r="728">
          <cell r="C728">
            <v>1.6542999999999999</v>
          </cell>
          <cell r="D728">
            <v>0.55856161441096286</v>
          </cell>
        </row>
        <row r="729">
          <cell r="C729">
            <v>1.6552</v>
          </cell>
          <cell r="D729">
            <v>0.56192021225497057</v>
          </cell>
        </row>
        <row r="730">
          <cell r="C730">
            <v>1.6560999999999999</v>
          </cell>
          <cell r="D730">
            <v>0.5652908517454408</v>
          </cell>
        </row>
        <row r="731">
          <cell r="C731">
            <v>1.6569999999999998</v>
          </cell>
          <cell r="D731">
            <v>0.56867353855700709</v>
          </cell>
        </row>
        <row r="732">
          <cell r="C732">
            <v>1.6578999999999999</v>
          </cell>
          <cell r="D732">
            <v>0.5720682781018136</v>
          </cell>
        </row>
        <row r="733">
          <cell r="C733">
            <v>1.6587999999999998</v>
          </cell>
          <cell r="D733">
            <v>0.57547507552014365</v>
          </cell>
        </row>
        <row r="734">
          <cell r="C734">
            <v>1.6597</v>
          </cell>
          <cell r="D734">
            <v>0.57889393567088365</v>
          </cell>
        </row>
        <row r="735">
          <cell r="C735">
            <v>1.6605999999999999</v>
          </cell>
          <cell r="D735">
            <v>0.58232486312180609</v>
          </cell>
        </row>
        <row r="736">
          <cell r="C736">
            <v>1.6615</v>
          </cell>
          <cell r="D736">
            <v>0.58576786213969279</v>
          </cell>
        </row>
        <row r="737">
          <cell r="C737">
            <v>1.6623999999999999</v>
          </cell>
          <cell r="D737">
            <v>0.58922293668027681</v>
          </cell>
        </row>
        <row r="738">
          <cell r="C738">
            <v>1.6633</v>
          </cell>
          <cell r="D738">
            <v>0.59269009037802911</v>
          </cell>
        </row>
        <row r="739">
          <cell r="C739">
            <v>1.6641999999999999</v>
          </cell>
          <cell r="D739">
            <v>0.59616932653576427</v>
          </cell>
        </row>
        <row r="740">
          <cell r="C740">
            <v>1.6650999999999998</v>
          </cell>
          <cell r="D740">
            <v>0.59966064811409292</v>
          </cell>
        </row>
        <row r="741">
          <cell r="C741">
            <v>1.6659999999999999</v>
          </cell>
          <cell r="D741">
            <v>0.60316405772070059</v>
          </cell>
        </row>
        <row r="742">
          <cell r="C742">
            <v>1.6668999999999998</v>
          </cell>
          <cell r="D742">
            <v>0.60667955759946335</v>
          </cell>
        </row>
        <row r="743">
          <cell r="C743">
            <v>1.6677999999999999</v>
          </cell>
          <cell r="D743">
            <v>0.61020714961940858</v>
          </cell>
        </row>
        <row r="744">
          <cell r="C744">
            <v>1.6686999999999999</v>
          </cell>
          <cell r="D744">
            <v>0.61374683526350382</v>
          </cell>
        </row>
        <row r="745">
          <cell r="C745">
            <v>1.6696</v>
          </cell>
          <cell r="D745">
            <v>0.61729861561729826</v>
          </cell>
        </row>
        <row r="746">
          <cell r="C746">
            <v>1.6704999999999999</v>
          </cell>
          <cell r="D746">
            <v>0.6208624913573938</v>
          </cell>
        </row>
        <row r="747">
          <cell r="C747">
            <v>1.6714</v>
          </cell>
          <cell r="D747">
            <v>0.6244384627397731</v>
          </cell>
        </row>
        <row r="748">
          <cell r="C748">
            <v>1.6722999999999999</v>
          </cell>
          <cell r="D748">
            <v>0.62802652958796124</v>
          </cell>
        </row>
        <row r="749">
          <cell r="C749">
            <v>1.6731999999999998</v>
          </cell>
          <cell r="D749">
            <v>0.63162669128104432</v>
          </cell>
        </row>
        <row r="750">
          <cell r="C750">
            <v>1.6740999999999999</v>
          </cell>
          <cell r="D750">
            <v>0.63523894674153236</v>
          </cell>
        </row>
        <row r="751">
          <cell r="C751">
            <v>1.6749999999999998</v>
          </cell>
          <cell r="D751">
            <v>0.6388632944230711</v>
          </cell>
        </row>
        <row r="752">
          <cell r="C752">
            <v>1.6758999999999999</v>
          </cell>
          <cell r="D752">
            <v>0.64249973229801727</v>
          </cell>
        </row>
        <row r="753">
          <cell r="C753">
            <v>1.6767999999999998</v>
          </cell>
          <cell r="D753">
            <v>0.6461482578448543</v>
          </cell>
        </row>
        <row r="754">
          <cell r="C754">
            <v>1.6777</v>
          </cell>
          <cell r="D754">
            <v>0.64980886803548188</v>
          </cell>
        </row>
        <row r="755">
          <cell r="C755">
            <v>1.6785999999999999</v>
          </cell>
          <cell r="D755">
            <v>0.65348155932234897</v>
          </cell>
        </row>
        <row r="756">
          <cell r="C756">
            <v>1.6795</v>
          </cell>
          <cell r="D756">
            <v>0.65716632762546523</v>
          </cell>
        </row>
        <row r="757">
          <cell r="C757">
            <v>1.6803999999999999</v>
          </cell>
          <cell r="D757">
            <v>0.6608631683192604</v>
          </cell>
        </row>
        <row r="758">
          <cell r="C758">
            <v>1.6812999999999998</v>
          </cell>
          <cell r="D758">
            <v>0.66457207621932601</v>
          </cell>
        </row>
        <row r="759">
          <cell r="C759">
            <v>1.6821999999999999</v>
          </cell>
          <cell r="D759">
            <v>0.6682930455690157</v>
          </cell>
        </row>
        <row r="760">
          <cell r="C760">
            <v>1.6830999999999998</v>
          </cell>
          <cell r="D760">
            <v>0.67202607002591996</v>
          </cell>
        </row>
        <row r="761">
          <cell r="C761">
            <v>1.6839999999999999</v>
          </cell>
          <cell r="D761">
            <v>0.67577114264822125</v>
          </cell>
        </row>
        <row r="762">
          <cell r="C762">
            <v>1.6848999999999998</v>
          </cell>
          <cell r="D762">
            <v>0.67952825588091659</v>
          </cell>
        </row>
        <row r="763">
          <cell r="C763">
            <v>1.6858</v>
          </cell>
          <cell r="D763">
            <v>0.68329740154193219</v>
          </cell>
        </row>
        <row r="764">
          <cell r="C764">
            <v>1.6866999999999999</v>
          </cell>
          <cell r="D764">
            <v>0.68707857080810764</v>
          </cell>
        </row>
        <row r="765">
          <cell r="C765">
            <v>1.6876</v>
          </cell>
          <cell r="D765">
            <v>0.69087175420108182</v>
          </cell>
        </row>
        <row r="766">
          <cell r="C766">
            <v>1.6884999999999999</v>
          </cell>
          <cell r="D766">
            <v>0.69467694157305004</v>
          </cell>
        </row>
        <row r="767">
          <cell r="C767">
            <v>1.6893999999999998</v>
          </cell>
          <cell r="D767">
            <v>0.69849412209243089</v>
          </cell>
        </row>
        <row r="768">
          <cell r="C768">
            <v>1.6902999999999999</v>
          </cell>
          <cell r="D768">
            <v>0.70232328422941748</v>
          </cell>
        </row>
        <row r="769">
          <cell r="C769">
            <v>1.6911999999999998</v>
          </cell>
          <cell r="D769">
            <v>0.70616441574142619</v>
          </cell>
        </row>
        <row r="770">
          <cell r="C770">
            <v>1.6920999999999999</v>
          </cell>
          <cell r="D770">
            <v>0.71001750365845806</v>
          </cell>
        </row>
        <row r="771">
          <cell r="C771">
            <v>1.6929999999999998</v>
          </cell>
          <cell r="D771">
            <v>0.7138825342683508</v>
          </cell>
        </row>
        <row r="772">
          <cell r="C772">
            <v>1.6939</v>
          </cell>
          <cell r="D772">
            <v>0.71775949310195497</v>
          </cell>
        </row>
        <row r="773">
          <cell r="C773">
            <v>1.6947999999999999</v>
          </cell>
          <cell r="D773">
            <v>0.72164836491820517</v>
          </cell>
        </row>
        <row r="774">
          <cell r="C774">
            <v>1.6957</v>
          </cell>
          <cell r="D774">
            <v>0.72554913368912499</v>
          </cell>
        </row>
        <row r="775">
          <cell r="C775">
            <v>1.6965999999999999</v>
          </cell>
          <cell r="D775">
            <v>0.7294617825847326</v>
          </cell>
        </row>
        <row r="776">
          <cell r="C776">
            <v>1.6974999999999998</v>
          </cell>
          <cell r="D776">
            <v>0.73338629395788713</v>
          </cell>
        </row>
        <row r="777">
          <cell r="C777">
            <v>1.6983999999999999</v>
          </cell>
          <cell r="D777">
            <v>0.73732264932904945</v>
          </cell>
        </row>
        <row r="778">
          <cell r="C778">
            <v>1.6992999999999998</v>
          </cell>
          <cell r="D778">
            <v>0.74127082937097377</v>
          </cell>
        </row>
        <row r="779">
          <cell r="C779">
            <v>1.7001999999999999</v>
          </cell>
          <cell r="D779">
            <v>0.74523081389334456</v>
          </cell>
        </row>
        <row r="780">
          <cell r="C780">
            <v>1.7010999999999998</v>
          </cell>
          <cell r="D780">
            <v>0.74920258182733535</v>
          </cell>
        </row>
        <row r="781">
          <cell r="C781">
            <v>1.702</v>
          </cell>
          <cell r="D781">
            <v>0.75318611121012702</v>
          </cell>
        </row>
        <row r="782">
          <cell r="C782">
            <v>1.7028999999999999</v>
          </cell>
          <cell r="D782">
            <v>0.75718137916935513</v>
          </cell>
        </row>
        <row r="783">
          <cell r="C783">
            <v>1.7038</v>
          </cell>
          <cell r="D783">
            <v>0.76118836190752492</v>
          </cell>
        </row>
        <row r="784">
          <cell r="C784">
            <v>1.7046999999999999</v>
          </cell>
          <cell r="D784">
            <v>0.76520703468636253</v>
          </cell>
        </row>
        <row r="785">
          <cell r="C785">
            <v>1.7056</v>
          </cell>
          <cell r="D785">
            <v>0.76923737181114404</v>
          </cell>
        </row>
        <row r="786">
          <cell r="C786">
            <v>1.7064999999999999</v>
          </cell>
          <cell r="D786">
            <v>0.773279346614969</v>
          </cell>
        </row>
        <row r="787">
          <cell r="C787">
            <v>1.7073999999999998</v>
          </cell>
          <cell r="D787">
            <v>0.77733293144301696</v>
          </cell>
        </row>
        <row r="788">
          <cell r="C788">
            <v>1.7082999999999999</v>
          </cell>
          <cell r="D788">
            <v>0.78139809763676593</v>
          </cell>
        </row>
        <row r="789">
          <cell r="C789">
            <v>1.7091999999999998</v>
          </cell>
          <cell r="D789">
            <v>0.7854748155181861</v>
          </cell>
        </row>
        <row r="790">
          <cell r="C790">
            <v>1.7101</v>
          </cell>
          <cell r="D790">
            <v>0.78956305437392649</v>
          </cell>
        </row>
        <row r="791">
          <cell r="C791">
            <v>1.7109999999999999</v>
          </cell>
          <cell r="D791">
            <v>0.79366278243946697</v>
          </cell>
        </row>
        <row r="792">
          <cell r="C792">
            <v>1.7119</v>
          </cell>
          <cell r="D792">
            <v>0.79777396688328106</v>
          </cell>
        </row>
        <row r="793">
          <cell r="C793">
            <v>1.7127999999999999</v>
          </cell>
          <cell r="D793">
            <v>0.8018965737909739</v>
          </cell>
        </row>
        <row r="794">
          <cell r="C794">
            <v>1.7137</v>
          </cell>
          <cell r="D794">
            <v>0.80603056814943541</v>
          </cell>
        </row>
        <row r="795">
          <cell r="C795">
            <v>1.7145999999999999</v>
          </cell>
          <cell r="D795">
            <v>0.81017591383098198</v>
          </cell>
        </row>
        <row r="796">
          <cell r="C796">
            <v>1.7154999999999998</v>
          </cell>
          <cell r="D796">
            <v>0.81433257357752076</v>
          </cell>
        </row>
        <row r="797">
          <cell r="C797">
            <v>1.7163999999999999</v>
          </cell>
          <cell r="D797">
            <v>0.81850050898471838</v>
          </cell>
        </row>
        <row r="798">
          <cell r="C798">
            <v>1.7172999999999998</v>
          </cell>
          <cell r="D798">
            <v>0.82267968048618478</v>
          </cell>
        </row>
        <row r="799">
          <cell r="C799">
            <v>1.7181999999999999</v>
          </cell>
          <cell r="D799">
            <v>0.82687004733769265</v>
          </cell>
        </row>
        <row r="800">
          <cell r="C800">
            <v>1.7190999999999999</v>
          </cell>
          <cell r="D800">
            <v>0.8310715676014091</v>
          </cell>
        </row>
        <row r="801">
          <cell r="C801">
            <v>1.72</v>
          </cell>
          <cell r="D801">
            <v>0.83528419813017507</v>
          </cell>
        </row>
        <row r="802">
          <cell r="C802">
            <v>1.7208999999999999</v>
          </cell>
          <cell r="D802">
            <v>0.83950789455180697</v>
          </cell>
        </row>
        <row r="803">
          <cell r="C803">
            <v>1.7218</v>
          </cell>
          <cell r="D803">
            <v>0.84374261125345729</v>
          </cell>
        </row>
        <row r="804">
          <cell r="C804">
            <v>1.7226999999999999</v>
          </cell>
          <cell r="D804">
            <v>0.84798830136600678</v>
          </cell>
        </row>
        <row r="805">
          <cell r="C805">
            <v>1.7235999999999998</v>
          </cell>
          <cell r="D805">
            <v>0.85224491674852365</v>
          </cell>
        </row>
        <row r="806">
          <cell r="C806">
            <v>1.7244999999999999</v>
          </cell>
          <cell r="D806">
            <v>0.85651240797277262</v>
          </cell>
        </row>
        <row r="807">
          <cell r="C807">
            <v>1.7253999999999998</v>
          </cell>
          <cell r="D807">
            <v>0.86079072430778469</v>
          </cell>
        </row>
        <row r="808">
          <cell r="C808">
            <v>1.7262999999999999</v>
          </cell>
          <cell r="D808">
            <v>0.86507981370450726</v>
          </cell>
        </row>
        <row r="809">
          <cell r="C809">
            <v>1.7271999999999998</v>
          </cell>
          <cell r="D809">
            <v>0.86937962278051151</v>
          </cell>
        </row>
        <row r="810">
          <cell r="C810">
            <v>1.7281</v>
          </cell>
          <cell r="D810">
            <v>0.87369009680479504</v>
          </cell>
        </row>
        <row r="811">
          <cell r="C811">
            <v>1.7289999999999999</v>
          </cell>
          <cell r="D811">
            <v>0.87801117968265163</v>
          </cell>
        </row>
        <row r="812">
          <cell r="C812">
            <v>1.7299</v>
          </cell>
          <cell r="D812">
            <v>0.88234281394064729</v>
          </cell>
        </row>
        <row r="813">
          <cell r="C813">
            <v>1.7307999999999999</v>
          </cell>
          <cell r="D813">
            <v>0.88668494071167336</v>
          </cell>
        </row>
        <row r="814">
          <cell r="C814">
            <v>1.7316999999999998</v>
          </cell>
          <cell r="D814">
            <v>0.89103749972011603</v>
          </cell>
        </row>
        <row r="815">
          <cell r="C815">
            <v>1.7325999999999999</v>
          </cell>
          <cell r="D815">
            <v>0.89540042926712082</v>
          </cell>
        </row>
        <row r="816">
          <cell r="C816">
            <v>1.7334999999999998</v>
          </cell>
          <cell r="D816">
            <v>0.89977366621596411</v>
          </cell>
        </row>
        <row r="817">
          <cell r="C817">
            <v>1.7343999999999999</v>
          </cell>
          <cell r="D817">
            <v>0.90415714597755581</v>
          </cell>
        </row>
        <row r="818">
          <cell r="C818">
            <v>1.7352999999999998</v>
          </cell>
          <cell r="D818">
            <v>0.90855080249604403</v>
          </cell>
        </row>
        <row r="819">
          <cell r="C819">
            <v>1.7362</v>
          </cell>
          <cell r="D819">
            <v>0.91295456823456445</v>
          </cell>
        </row>
        <row r="820">
          <cell r="C820">
            <v>1.7370999999999999</v>
          </cell>
          <cell r="D820">
            <v>0.91736837416110339</v>
          </cell>
        </row>
        <row r="821">
          <cell r="C821">
            <v>1.738</v>
          </cell>
          <cell r="D821">
            <v>0.92179214973451651</v>
          </cell>
        </row>
        <row r="822">
          <cell r="C822">
            <v>1.7388999999999999</v>
          </cell>
          <cell r="D822">
            <v>0.92622582289067346</v>
          </cell>
        </row>
        <row r="823">
          <cell r="C823">
            <v>1.7397999999999998</v>
          </cell>
          <cell r="D823">
            <v>0.93066932002876335</v>
          </cell>
        </row>
        <row r="824">
          <cell r="C824">
            <v>1.7406999999999999</v>
          </cell>
          <cell r="D824">
            <v>0.93512256599774768</v>
          </cell>
        </row>
        <row r="825">
          <cell r="C825">
            <v>1.7415999999999998</v>
          </cell>
          <cell r="D825">
            <v>0.93958548408296749</v>
          </cell>
        </row>
        <row r="826">
          <cell r="C826">
            <v>1.7424999999999999</v>
          </cell>
          <cell r="D826">
            <v>0.94405799599292939</v>
          </cell>
        </row>
        <row r="827">
          <cell r="C827">
            <v>1.7433999999999998</v>
          </cell>
          <cell r="D827">
            <v>0.9485400218462422</v>
          </cell>
        </row>
        <row r="828">
          <cell r="C828">
            <v>1.7443</v>
          </cell>
          <cell r="D828">
            <v>0.95303148015874617</v>
          </cell>
        </row>
        <row r="829">
          <cell r="C829">
            <v>1.7451999999999999</v>
          </cell>
          <cell r="D829">
            <v>0.95753228783080724</v>
          </cell>
        </row>
        <row r="830">
          <cell r="C830">
            <v>1.7461</v>
          </cell>
          <cell r="D830">
            <v>0.96204236013481215</v>
          </cell>
        </row>
        <row r="831">
          <cell r="C831">
            <v>1.7469999999999999</v>
          </cell>
          <cell r="D831">
            <v>0.96656161070283841</v>
          </cell>
        </row>
        <row r="832">
          <cell r="C832">
            <v>1.7478999999999998</v>
          </cell>
          <cell r="D832">
            <v>0.97108995151453603</v>
          </cell>
        </row>
        <row r="833">
          <cell r="C833">
            <v>1.7487999999999999</v>
          </cell>
          <cell r="D833">
            <v>0.97562729288520134</v>
          </cell>
        </row>
        <row r="834">
          <cell r="C834">
            <v>1.7496999999999998</v>
          </cell>
          <cell r="D834">
            <v>0.98017354345405705</v>
          </cell>
        </row>
        <row r="835">
          <cell r="C835">
            <v>1.7505999999999999</v>
          </cell>
          <cell r="D835">
            <v>0.98472861017275548</v>
          </cell>
        </row>
        <row r="836">
          <cell r="C836">
            <v>1.7514999999999998</v>
          </cell>
          <cell r="D836">
            <v>0.98929239829408333</v>
          </cell>
        </row>
        <row r="837">
          <cell r="C837">
            <v>1.7524</v>
          </cell>
          <cell r="D837">
            <v>0.99386481136090676</v>
          </cell>
        </row>
        <row r="838">
          <cell r="C838">
            <v>1.7532999999999999</v>
          </cell>
          <cell r="D838">
            <v>0.99844575119532764</v>
          </cell>
        </row>
        <row r="839">
          <cell r="C839">
            <v>1.7542</v>
          </cell>
          <cell r="D839">
            <v>1.0030351178880894</v>
          </cell>
        </row>
        <row r="840">
          <cell r="C840">
            <v>1.7550999999999999</v>
          </cell>
          <cell r="D840">
            <v>1.0076328097882039</v>
          </cell>
        </row>
        <row r="841">
          <cell r="C841">
            <v>1.7559999999999998</v>
          </cell>
          <cell r="D841">
            <v>1.0122387234928416</v>
          </cell>
        </row>
        <row r="842">
          <cell r="C842">
            <v>1.7568999999999999</v>
          </cell>
          <cell r="D842">
            <v>1.0168527538374541</v>
          </cell>
        </row>
        <row r="843">
          <cell r="C843">
            <v>1.7577999999999998</v>
          </cell>
          <cell r="D843">
            <v>1.0214747938861546</v>
          </cell>
        </row>
        <row r="844">
          <cell r="C844">
            <v>1.7586999999999999</v>
          </cell>
          <cell r="D844">
            <v>1.0261047349223684</v>
          </cell>
        </row>
        <row r="845">
          <cell r="C845">
            <v>1.7595999999999998</v>
          </cell>
          <cell r="D845">
            <v>1.0307424664397271</v>
          </cell>
        </row>
        <row r="846">
          <cell r="C846">
            <v>1.7605</v>
          </cell>
          <cell r="D846">
            <v>1.0353878761332544</v>
          </cell>
        </row>
        <row r="847">
          <cell r="C847">
            <v>1.7613999999999999</v>
          </cell>
          <cell r="D847">
            <v>1.0400408498908045</v>
          </cell>
        </row>
        <row r="848">
          <cell r="C848">
            <v>1.7623</v>
          </cell>
          <cell r="D848">
            <v>1.044701271784797</v>
          </cell>
        </row>
        <row r="849">
          <cell r="C849">
            <v>1.7631999999999999</v>
          </cell>
          <cell r="D849">
            <v>1.0493690240642224</v>
          </cell>
        </row>
        <row r="850">
          <cell r="C850">
            <v>1.7640999999999998</v>
          </cell>
          <cell r="D850">
            <v>1.0540439871469456</v>
          </cell>
        </row>
        <row r="851">
          <cell r="C851">
            <v>1.7649999999999999</v>
          </cell>
          <cell r="D851">
            <v>1.0587260396122975</v>
          </cell>
        </row>
        <row r="852">
          <cell r="C852">
            <v>1.7658999999999998</v>
          </cell>
          <cell r="D852">
            <v>1.0634150581939614</v>
          </cell>
        </row>
        <row r="853">
          <cell r="C853">
            <v>1.7667999999999999</v>
          </cell>
          <cell r="D853">
            <v>1.0681109177731756</v>
          </cell>
        </row>
        <row r="854">
          <cell r="C854">
            <v>1.7676999999999998</v>
          </cell>
          <cell r="D854">
            <v>1.0728134913722236</v>
          </cell>
        </row>
        <row r="855">
          <cell r="C855">
            <v>1.7685999999999999</v>
          </cell>
          <cell r="D855">
            <v>1.077522650148256</v>
          </cell>
        </row>
        <row r="856">
          <cell r="C856">
            <v>1.7694999999999999</v>
          </cell>
          <cell r="D856">
            <v>1.0822382633874126</v>
          </cell>
        </row>
        <row r="857">
          <cell r="C857">
            <v>1.7704</v>
          </cell>
          <cell r="D857">
            <v>1.0869601984992789</v>
          </cell>
        </row>
        <row r="858">
          <cell r="C858">
            <v>1.7712999999999999</v>
          </cell>
          <cell r="D858">
            <v>1.091688321011655</v>
          </cell>
        </row>
        <row r="859">
          <cell r="C859">
            <v>1.7721999999999998</v>
          </cell>
          <cell r="D859">
            <v>1.0964224945656655</v>
          </cell>
        </row>
        <row r="860">
          <cell r="C860">
            <v>1.7730999999999999</v>
          </cell>
          <cell r="D860">
            <v>1.1011625809111978</v>
          </cell>
        </row>
        <row r="861">
          <cell r="C861">
            <v>1.7739999999999998</v>
          </cell>
          <cell r="D861">
            <v>1.1059084399026748</v>
          </cell>
        </row>
        <row r="862">
          <cell r="C862">
            <v>1.7748999999999999</v>
          </cell>
          <cell r="D862">
            <v>1.1106599294951827</v>
          </cell>
        </row>
        <row r="863">
          <cell r="C863">
            <v>1.7757999999999998</v>
          </cell>
          <cell r="D863">
            <v>1.1154169057409278</v>
          </cell>
        </row>
        <row r="864">
          <cell r="C864">
            <v>1.7766999999999999</v>
          </cell>
          <cell r="D864">
            <v>1.1201792227860614</v>
          </cell>
        </row>
        <row r="865">
          <cell r="C865">
            <v>1.7775999999999998</v>
          </cell>
          <cell r="D865">
            <v>1.1249467328678435</v>
          </cell>
        </row>
        <row r="866">
          <cell r="C866">
            <v>1.7785</v>
          </cell>
          <cell r="D866">
            <v>1.1297192863121785</v>
          </cell>
        </row>
        <row r="867">
          <cell r="C867">
            <v>1.7793999999999999</v>
          </cell>
          <cell r="D867">
            <v>1.1344967315315004</v>
          </cell>
        </row>
        <row r="868">
          <cell r="C868">
            <v>1.7803</v>
          </cell>
          <cell r="D868">
            <v>1.1392789150230371</v>
          </cell>
        </row>
        <row r="869">
          <cell r="C869">
            <v>1.7811999999999999</v>
          </cell>
          <cell r="D869">
            <v>1.1440656813674288</v>
          </cell>
        </row>
        <row r="870">
          <cell r="C870">
            <v>1.7820999999999998</v>
          </cell>
          <cell r="D870">
            <v>1.1488568732277373</v>
          </cell>
        </row>
        <row r="871">
          <cell r="C871">
            <v>1.7829999999999999</v>
          </cell>
          <cell r="D871">
            <v>1.153652331348817</v>
          </cell>
        </row>
        <row r="872">
          <cell r="C872">
            <v>1.7838999999999998</v>
          </cell>
          <cell r="D872">
            <v>1.1584518945570694</v>
          </cell>
        </row>
        <row r="873">
          <cell r="C873">
            <v>1.7847999999999999</v>
          </cell>
          <cell r="D873">
            <v>1.1632553997605928</v>
          </cell>
        </row>
        <row r="874">
          <cell r="C874">
            <v>1.7856999999999998</v>
          </cell>
          <cell r="D874">
            <v>1.1680626819496982</v>
          </cell>
        </row>
        <row r="875">
          <cell r="C875">
            <v>1.7866</v>
          </cell>
          <cell r="D875">
            <v>1.172873574197836</v>
          </cell>
        </row>
        <row r="876">
          <cell r="C876">
            <v>1.7874999999999999</v>
          </cell>
          <cell r="D876">
            <v>1.1776879076628981</v>
          </cell>
        </row>
        <row r="877">
          <cell r="C877">
            <v>1.7884</v>
          </cell>
          <cell r="D877">
            <v>1.1825055115889309</v>
          </cell>
        </row>
        <row r="878">
          <cell r="C878">
            <v>1.7892999999999999</v>
          </cell>
          <cell r="D878">
            <v>1.1873262133082332</v>
          </cell>
        </row>
        <row r="879">
          <cell r="C879">
            <v>1.7901999999999998</v>
          </cell>
          <cell r="D879">
            <v>1.1921498382438702</v>
          </cell>
        </row>
        <row r="880">
          <cell r="C880">
            <v>1.7910999999999999</v>
          </cell>
          <cell r="D880">
            <v>1.1969762099125825</v>
          </cell>
        </row>
        <row r="881">
          <cell r="C881">
            <v>1.7919999999999998</v>
          </cell>
          <cell r="D881">
            <v>1.2018051499280982</v>
          </cell>
        </row>
        <row r="882">
          <cell r="C882">
            <v>1.7928999999999999</v>
          </cell>
          <cell r="D882">
            <v>1.2066364780048737</v>
          </cell>
        </row>
        <row r="883">
          <cell r="C883">
            <v>1.7937999999999998</v>
          </cell>
          <cell r="D883">
            <v>1.2114700119622224</v>
          </cell>
        </row>
        <row r="884">
          <cell r="C884">
            <v>1.7947</v>
          </cell>
          <cell r="D884">
            <v>1.2163055677288794</v>
          </cell>
        </row>
        <row r="885">
          <cell r="C885">
            <v>1.7955999999999999</v>
          </cell>
          <cell r="D885">
            <v>1.221142959347967</v>
          </cell>
        </row>
        <row r="886">
          <cell r="C886">
            <v>1.7965</v>
          </cell>
          <cell r="D886">
            <v>1.2259819989823901</v>
          </cell>
        </row>
        <row r="887">
          <cell r="C887">
            <v>1.7973999999999999</v>
          </cell>
          <cell r="D887">
            <v>1.2308224969206449</v>
          </cell>
        </row>
        <row r="888">
          <cell r="C888">
            <v>1.7982999999999998</v>
          </cell>
          <cell r="D888">
            <v>1.2356642615830593</v>
          </cell>
        </row>
        <row r="889">
          <cell r="C889">
            <v>1.7991999999999999</v>
          </cell>
          <cell r="D889">
            <v>1.2405070995284513</v>
          </cell>
        </row>
        <row r="890">
          <cell r="C890">
            <v>1.8000999999999998</v>
          </cell>
          <cell r="D890">
            <v>1.2453508154612118</v>
          </cell>
        </row>
        <row r="891">
          <cell r="C891">
            <v>1.8009999999999999</v>
          </cell>
          <cell r="D891">
            <v>1.2501952122388309</v>
          </cell>
        </row>
        <row r="892">
          <cell r="C892">
            <v>1.8018999999999998</v>
          </cell>
          <cell r="D892">
            <v>1.2550400908798305</v>
          </cell>
        </row>
        <row r="893">
          <cell r="C893">
            <v>1.8028</v>
          </cell>
          <cell r="D893">
            <v>1.2598852505721556</v>
          </cell>
        </row>
        <row r="894">
          <cell r="C894">
            <v>1.8036999999999999</v>
          </cell>
          <cell r="D894">
            <v>1.264730488681971</v>
          </cell>
        </row>
        <row r="895">
          <cell r="C895">
            <v>1.8046</v>
          </cell>
          <cell r="D895">
            <v>1.2695756007629182</v>
          </cell>
        </row>
        <row r="896">
          <cell r="C896">
            <v>1.8054999999999999</v>
          </cell>
          <cell r="D896">
            <v>1.2744203805657843</v>
          </cell>
        </row>
        <row r="897">
          <cell r="C897">
            <v>1.8063999999999998</v>
          </cell>
          <cell r="D897">
            <v>1.2792646200486244</v>
          </cell>
        </row>
        <row r="898">
          <cell r="C898">
            <v>1.8072999999999999</v>
          </cell>
          <cell r="D898">
            <v>1.2841081093873146</v>
          </cell>
        </row>
        <row r="899">
          <cell r="C899">
            <v>1.8081999999999998</v>
          </cell>
          <cell r="D899">
            <v>1.2889506369865364</v>
          </cell>
        </row>
        <row r="900">
          <cell r="C900">
            <v>1.8090999999999999</v>
          </cell>
          <cell r="D900">
            <v>1.2937919894912162</v>
          </cell>
        </row>
        <row r="901">
          <cell r="C901">
            <v>1.8099999999999998</v>
          </cell>
          <cell r="D901">
            <v>1.2986319517983844</v>
          </cell>
        </row>
        <row r="902">
          <cell r="C902">
            <v>1.8109</v>
          </cell>
          <cell r="D902">
            <v>1.303470307069494</v>
          </cell>
        </row>
        <row r="903">
          <cell r="C903">
            <v>1.8117999999999999</v>
          </cell>
          <cell r="D903">
            <v>1.3083068367431601</v>
          </cell>
        </row>
        <row r="904">
          <cell r="C904">
            <v>1.8127</v>
          </cell>
          <cell r="D904">
            <v>1.3131413205483573</v>
          </cell>
        </row>
        <row r="905">
          <cell r="C905">
            <v>1.8135999999999999</v>
          </cell>
          <cell r="D905">
            <v>1.3179735365180432</v>
          </cell>
        </row>
        <row r="906">
          <cell r="C906">
            <v>1.8144999999999998</v>
          </cell>
          <cell r="D906">
            <v>1.3228032610032339</v>
          </cell>
        </row>
        <row r="907">
          <cell r="C907">
            <v>1.8153999999999999</v>
          </cell>
          <cell r="D907">
            <v>1.3276302686875132</v>
          </cell>
        </row>
        <row r="908">
          <cell r="C908">
            <v>1.8162999999999998</v>
          </cell>
          <cell r="D908">
            <v>1.3324543326019791</v>
          </cell>
        </row>
        <row r="909">
          <cell r="C909">
            <v>1.8171999999999999</v>
          </cell>
          <cell r="D909">
            <v>1.337275224140644</v>
          </cell>
        </row>
        <row r="910">
          <cell r="C910">
            <v>1.8180999999999998</v>
          </cell>
          <cell r="D910">
            <v>1.3420927130762565</v>
          </cell>
        </row>
        <row r="911">
          <cell r="C911">
            <v>1.819</v>
          </cell>
          <cell r="D911">
            <v>1.3469065675765777</v>
          </cell>
        </row>
        <row r="912">
          <cell r="C912">
            <v>1.8198999999999999</v>
          </cell>
          <cell r="D912">
            <v>1.3517165542210823</v>
          </cell>
        </row>
        <row r="913">
          <cell r="C913">
            <v>1.8208</v>
          </cell>
          <cell r="D913">
            <v>1.3565224380181113</v>
          </cell>
        </row>
        <row r="914">
          <cell r="C914">
            <v>1.8216999999999999</v>
          </cell>
          <cell r="D914">
            <v>1.3613239824224452</v>
          </cell>
        </row>
        <row r="915">
          <cell r="C915">
            <v>1.8225999999999998</v>
          </cell>
          <cell r="D915">
            <v>1.3661209493533288</v>
          </cell>
        </row>
        <row r="916">
          <cell r="C916">
            <v>1.8234999999999999</v>
          </cell>
          <cell r="D916">
            <v>1.3709130992129201</v>
          </cell>
        </row>
        <row r="917">
          <cell r="C917">
            <v>1.8243999999999998</v>
          </cell>
          <cell r="D917">
            <v>1.3757001909051709</v>
          </cell>
        </row>
        <row r="918">
          <cell r="C918">
            <v>1.8252999999999999</v>
          </cell>
          <cell r="D918">
            <v>1.380481981855151</v>
          </cell>
        </row>
        <row r="919">
          <cell r="C919">
            <v>1.8261999999999998</v>
          </cell>
          <cell r="D919">
            <v>1.3852582280287864</v>
          </cell>
        </row>
        <row r="920">
          <cell r="C920">
            <v>1.8270999999999999</v>
          </cell>
          <cell r="D920">
            <v>1.3900286839530427</v>
          </cell>
        </row>
        <row r="921">
          <cell r="C921">
            <v>1.8279999999999998</v>
          </cell>
          <cell r="D921">
            <v>1.3947931027365177</v>
          </cell>
        </row>
        <row r="922">
          <cell r="C922">
            <v>1.8289</v>
          </cell>
          <cell r="D922">
            <v>1.3995512360904789</v>
          </cell>
        </row>
        <row r="923">
          <cell r="C923">
            <v>1.8297999999999999</v>
          </cell>
          <cell r="D923">
            <v>1.404302834350303</v>
          </cell>
        </row>
        <row r="924">
          <cell r="C924">
            <v>1.8306999999999998</v>
          </cell>
          <cell r="D924">
            <v>1.4090476464973549</v>
          </cell>
        </row>
        <row r="925">
          <cell r="C925">
            <v>1.8315999999999999</v>
          </cell>
          <cell r="D925">
            <v>1.4137854201812741</v>
          </cell>
        </row>
        <row r="926">
          <cell r="C926">
            <v>1.8324999999999998</v>
          </cell>
          <cell r="D926">
            <v>1.4185159017426758</v>
          </cell>
        </row>
        <row r="927">
          <cell r="C927">
            <v>1.8333999999999999</v>
          </cell>
          <cell r="D927">
            <v>1.4232388362362818</v>
          </cell>
        </row>
        <row r="928">
          <cell r="C928">
            <v>1.8342999999999998</v>
          </cell>
          <cell r="D928">
            <v>1.4279539674544368</v>
          </cell>
        </row>
        <row r="929">
          <cell r="C929">
            <v>1.8351999999999999</v>
          </cell>
          <cell r="D929">
            <v>1.4326610379510627</v>
          </cell>
        </row>
        <row r="930">
          <cell r="C930">
            <v>1.8360999999999998</v>
          </cell>
          <cell r="D930">
            <v>1.4373597890659917</v>
          </cell>
        </row>
        <row r="931">
          <cell r="C931">
            <v>1.837</v>
          </cell>
          <cell r="D931">
            <v>1.4420499609497244</v>
          </cell>
        </row>
        <row r="932">
          <cell r="C932">
            <v>1.8378999999999999</v>
          </cell>
          <cell r="D932">
            <v>1.4467312925885683</v>
          </cell>
        </row>
        <row r="933">
          <cell r="C933">
            <v>1.8387999999999998</v>
          </cell>
          <cell r="D933">
            <v>1.4514035218301913</v>
          </cell>
        </row>
        <row r="934">
          <cell r="C934">
            <v>1.8396999999999999</v>
          </cell>
          <cell r="D934">
            <v>1.4560663854095559</v>
          </cell>
        </row>
        <row r="935">
          <cell r="C935">
            <v>1.8405999999999998</v>
          </cell>
          <cell r="D935">
            <v>1.4607196189752434</v>
          </cell>
        </row>
        <row r="936">
          <cell r="C936">
            <v>1.8414999999999999</v>
          </cell>
          <cell r="D936">
            <v>1.4653629571161779</v>
          </cell>
        </row>
        <row r="937">
          <cell r="C937">
            <v>1.8423999999999998</v>
          </cell>
          <cell r="D937">
            <v>1.4699961333887128</v>
          </cell>
        </row>
        <row r="938">
          <cell r="C938">
            <v>1.8432999999999999</v>
          </cell>
          <cell r="D938">
            <v>1.4746188803441185</v>
          </cell>
        </row>
        <row r="939">
          <cell r="C939">
            <v>1.8441999999999998</v>
          </cell>
          <cell r="D939">
            <v>1.4792309295564228</v>
          </cell>
        </row>
        <row r="940">
          <cell r="C940">
            <v>1.8451</v>
          </cell>
          <cell r="D940">
            <v>1.483832011650646</v>
          </cell>
        </row>
        <row r="941">
          <cell r="C941">
            <v>1.8459999999999999</v>
          </cell>
          <cell r="D941">
            <v>1.4884218563313798</v>
          </cell>
        </row>
        <row r="942">
          <cell r="C942">
            <v>1.8468999999999998</v>
          </cell>
          <cell r="D942">
            <v>1.4930001924117506</v>
          </cell>
        </row>
        <row r="943">
          <cell r="C943">
            <v>1.8477999999999999</v>
          </cell>
          <cell r="D943">
            <v>1.4975667478427273</v>
          </cell>
        </row>
        <row r="944">
          <cell r="C944">
            <v>1.8486999999999998</v>
          </cell>
          <cell r="D944">
            <v>1.5021212497427852</v>
          </cell>
        </row>
        <row r="945">
          <cell r="C945">
            <v>1.8495999999999999</v>
          </cell>
          <cell r="D945">
            <v>1.5066634244279298</v>
          </cell>
        </row>
        <row r="946">
          <cell r="C946">
            <v>1.8504999999999998</v>
          </cell>
          <cell r="D946">
            <v>1.5111929974420504</v>
          </cell>
        </row>
        <row r="947">
          <cell r="C947">
            <v>1.8513999999999999</v>
          </cell>
          <cell r="D947">
            <v>1.5157096935876317</v>
          </cell>
        </row>
        <row r="948">
          <cell r="C948">
            <v>1.8522999999999998</v>
          </cell>
          <cell r="D948">
            <v>1.5202132369567813</v>
          </cell>
        </row>
        <row r="949">
          <cell r="C949">
            <v>1.8532</v>
          </cell>
          <cell r="D949">
            <v>1.524703350962608</v>
          </cell>
        </row>
        <row r="950">
          <cell r="C950">
            <v>1.8540999999999999</v>
          </cell>
          <cell r="D950">
            <v>1.5291797583709086</v>
          </cell>
        </row>
        <row r="951">
          <cell r="C951">
            <v>1.855</v>
          </cell>
          <cell r="D951">
            <v>1.5336421813321899</v>
          </cell>
        </row>
        <row r="952">
          <cell r="C952">
            <v>1.8558999999999999</v>
          </cell>
          <cell r="D952">
            <v>1.5380903414139913</v>
          </cell>
        </row>
        <row r="953">
          <cell r="C953">
            <v>1.8567999999999998</v>
          </cell>
          <cell r="D953">
            <v>1.5425239596335321</v>
          </cell>
        </row>
        <row r="954">
          <cell r="C954">
            <v>1.8576999999999999</v>
          </cell>
          <cell r="D954">
            <v>1.5469427564906533</v>
          </cell>
        </row>
        <row r="955">
          <cell r="C955">
            <v>1.8585999999999998</v>
          </cell>
          <cell r="D955">
            <v>1.5513464520010571</v>
          </cell>
        </row>
        <row r="956">
          <cell r="C956">
            <v>1.8594999999999999</v>
          </cell>
          <cell r="D956">
            <v>1.5557347657298533</v>
          </cell>
        </row>
        <row r="957">
          <cell r="C957">
            <v>1.8603999999999998</v>
          </cell>
          <cell r="D957">
            <v>1.560107416825373</v>
          </cell>
        </row>
        <row r="958">
          <cell r="C958">
            <v>1.8613</v>
          </cell>
          <cell r="D958">
            <v>1.5644641240532846</v>
          </cell>
        </row>
        <row r="959">
          <cell r="C959">
            <v>1.8621999999999999</v>
          </cell>
          <cell r="D959">
            <v>1.5688046058309675</v>
          </cell>
        </row>
        <row r="960">
          <cell r="C960">
            <v>1.8631</v>
          </cell>
          <cell r="D960">
            <v>1.5731285802621713</v>
          </cell>
        </row>
        <row r="961">
          <cell r="C961">
            <v>1.8639999999999999</v>
          </cell>
          <cell r="D961">
            <v>1.5774357651719233</v>
          </cell>
        </row>
        <row r="962">
          <cell r="C962">
            <v>1.8648999999999998</v>
          </cell>
          <cell r="D962">
            <v>1.5817258781417101</v>
          </cell>
        </row>
        <row r="963">
          <cell r="C963">
            <v>1.8657999999999999</v>
          </cell>
          <cell r="D963">
            <v>1.5859986365448946</v>
          </cell>
        </row>
        <row r="964">
          <cell r="C964">
            <v>1.8666999999999998</v>
          </cell>
          <cell r="D964">
            <v>1.5902537575823859</v>
          </cell>
        </row>
        <row r="965">
          <cell r="C965">
            <v>1.8675999999999999</v>
          </cell>
          <cell r="D965">
            <v>1.5944909583185518</v>
          </cell>
        </row>
        <row r="966">
          <cell r="C966">
            <v>1.8684999999999998</v>
          </cell>
          <cell r="D966">
            <v>1.5987099557173485</v>
          </cell>
        </row>
        <row r="967">
          <cell r="C967">
            <v>1.8694</v>
          </cell>
          <cell r="D967">
            <v>1.602910466678694</v>
          </cell>
        </row>
        <row r="968">
          <cell r="C968">
            <v>1.8702999999999999</v>
          </cell>
          <cell r="D968">
            <v>1.6070922080750412</v>
          </cell>
        </row>
        <row r="969">
          <cell r="C969">
            <v>1.8712</v>
          </cell>
          <cell r="D969">
            <v>1.611254896788181</v>
          </cell>
        </row>
        <row r="970">
          <cell r="C970">
            <v>1.8720999999999999</v>
          </cell>
          <cell r="D970">
            <v>1.615398249746232</v>
          </cell>
        </row>
        <row r="971">
          <cell r="C971">
            <v>1.8729999999999998</v>
          </cell>
          <cell r="D971">
            <v>1.6195219839608446</v>
          </cell>
        </row>
        <row r="972">
          <cell r="C972">
            <v>1.8738999999999999</v>
          </cell>
          <cell r="D972">
            <v>1.6236258165645836</v>
          </cell>
        </row>
        <row r="973">
          <cell r="C973">
            <v>1.8747999999999998</v>
          </cell>
          <cell r="D973">
            <v>1.6277094648484984</v>
          </cell>
        </row>
        <row r="974">
          <cell r="C974">
            <v>1.8756999999999999</v>
          </cell>
          <cell r="D974">
            <v>1.6317726462998756</v>
          </cell>
        </row>
        <row r="975">
          <cell r="C975">
            <v>1.8765999999999998</v>
          </cell>
          <cell r="D975">
            <v>1.6358150786401471</v>
          </cell>
        </row>
        <row r="976">
          <cell r="C976">
            <v>1.8774999999999999</v>
          </cell>
          <cell r="D976">
            <v>1.6398364798629779</v>
          </cell>
        </row>
        <row r="977">
          <cell r="C977">
            <v>1.8783999999999998</v>
          </cell>
          <cell r="D977">
            <v>1.6438365682724914</v>
          </cell>
        </row>
        <row r="978">
          <cell r="C978">
            <v>1.8793</v>
          </cell>
          <cell r="D978">
            <v>1.6478150625216559</v>
          </cell>
        </row>
        <row r="979">
          <cell r="C979">
            <v>1.8801999999999999</v>
          </cell>
          <cell r="D979">
            <v>1.6517716816507975</v>
          </cell>
        </row>
        <row r="980">
          <cell r="C980">
            <v>1.8810999999999998</v>
          </cell>
          <cell r="D980">
            <v>1.6557061451262591</v>
          </cell>
        </row>
        <row r="981">
          <cell r="C981">
            <v>1.8819999999999999</v>
          </cell>
          <cell r="D981">
            <v>1.6596181728791735</v>
          </cell>
        </row>
        <row r="982">
          <cell r="C982">
            <v>1.8828999999999998</v>
          </cell>
          <cell r="D982">
            <v>1.6635074853443532</v>
          </cell>
        </row>
        <row r="983">
          <cell r="C983">
            <v>1.8837999999999999</v>
          </cell>
          <cell r="D983">
            <v>1.6673738034993009</v>
          </cell>
        </row>
        <row r="984">
          <cell r="C984">
            <v>1.8846999999999998</v>
          </cell>
          <cell r="D984">
            <v>1.6712168489033032</v>
          </cell>
        </row>
        <row r="985">
          <cell r="C985">
            <v>1.8855999999999999</v>
          </cell>
          <cell r="D985">
            <v>1.675036343736636</v>
          </cell>
        </row>
        <row r="986">
          <cell r="C986">
            <v>1.8864999999999998</v>
          </cell>
          <cell r="D986">
            <v>1.6788320108398402</v>
          </cell>
        </row>
        <row r="987">
          <cell r="C987">
            <v>1.8874</v>
          </cell>
          <cell r="D987">
            <v>1.6826035737530887</v>
          </cell>
        </row>
        <row r="988">
          <cell r="C988">
            <v>1.8882999999999999</v>
          </cell>
          <cell r="D988">
            <v>1.6863507567556073</v>
          </cell>
        </row>
        <row r="989">
          <cell r="C989">
            <v>1.8891999999999998</v>
          </cell>
          <cell r="D989">
            <v>1.6900732849051754</v>
          </cell>
        </row>
        <row r="990">
          <cell r="C990">
            <v>1.8900999999999999</v>
          </cell>
          <cell r="D990">
            <v>1.6937708840776649</v>
          </cell>
        </row>
        <row r="991">
          <cell r="C991">
            <v>1.8909999999999998</v>
          </cell>
          <cell r="D991">
            <v>1.6974432810066293</v>
          </cell>
        </row>
        <row r="992">
          <cell r="C992">
            <v>1.8918999999999999</v>
          </cell>
          <cell r="D992">
            <v>1.7010902033229387</v>
          </cell>
        </row>
        <row r="993">
          <cell r="C993">
            <v>1.8927999999999998</v>
          </cell>
          <cell r="D993">
            <v>1.7047113795944269</v>
          </cell>
        </row>
        <row r="994">
          <cell r="C994">
            <v>1.8936999999999999</v>
          </cell>
          <cell r="D994">
            <v>1.7083065393655781</v>
          </cell>
        </row>
        <row r="995">
          <cell r="C995">
            <v>1.8945999999999998</v>
          </cell>
          <cell r="D995">
            <v>1.7118754131972092</v>
          </cell>
        </row>
        <row r="996">
          <cell r="C996">
            <v>1.8955</v>
          </cell>
          <cell r="D996">
            <v>1.7154177327061713</v>
          </cell>
        </row>
        <row r="997">
          <cell r="C997">
            <v>1.8963999999999999</v>
          </cell>
          <cell r="D997">
            <v>1.7189332306050362</v>
          </cell>
        </row>
        <row r="998">
          <cell r="C998">
            <v>1.8972999999999998</v>
          </cell>
          <cell r="D998">
            <v>1.7224216407417756</v>
          </cell>
        </row>
        <row r="999">
          <cell r="C999">
            <v>1.8981999999999999</v>
          </cell>
          <cell r="D999">
            <v>1.7258826981394222</v>
          </cell>
        </row>
        <row r="1000">
          <cell r="C1000">
            <v>1.8990999999999998</v>
          </cell>
          <cell r="D1000">
            <v>1.7293161390356935</v>
          </cell>
        </row>
        <row r="1001">
          <cell r="C1001">
            <v>1.9</v>
          </cell>
          <cell r="D1001">
            <v>1.7327217009225893</v>
          </cell>
        </row>
        <row r="1002">
          <cell r="C1002">
            <v>1.9008999999999998</v>
          </cell>
          <cell r="D1002">
            <v>1.7360991225859319</v>
          </cell>
        </row>
        <row r="1003">
          <cell r="C1003">
            <v>1.9017999999999999</v>
          </cell>
          <cell r="D1003">
            <v>1.7394481441448646</v>
          </cell>
        </row>
        <row r="1004">
          <cell r="C1004">
            <v>1.9026999999999998</v>
          </cell>
          <cell r="D1004">
            <v>1.7427685070912746</v>
          </cell>
        </row>
        <row r="1005">
          <cell r="C1005">
            <v>1.9036</v>
          </cell>
          <cell r="D1005">
            <v>1.7460599543291575</v>
          </cell>
        </row>
        <row r="1006">
          <cell r="C1006">
            <v>1.9044999999999999</v>
          </cell>
          <cell r="D1006">
            <v>1.7493222302138884</v>
          </cell>
        </row>
        <row r="1007">
          <cell r="C1007">
            <v>1.9053999999999998</v>
          </cell>
          <cell r="D1007">
            <v>1.7525550805914223</v>
          </cell>
        </row>
        <row r="1008">
          <cell r="C1008">
            <v>1.9062999999999999</v>
          </cell>
          <cell r="D1008">
            <v>1.7557582528373832</v>
          </cell>
        </row>
        <row r="1009">
          <cell r="C1009">
            <v>1.9071999999999998</v>
          </cell>
          <cell r="D1009">
            <v>1.7589314958960518</v>
          </cell>
        </row>
        <row r="1010">
          <cell r="C1010">
            <v>1.9080999999999999</v>
          </cell>
          <cell r="D1010">
            <v>1.7620745603192483</v>
          </cell>
        </row>
        <row r="1011">
          <cell r="C1011">
            <v>1.9089999999999998</v>
          </cell>
          <cell r="D1011">
            <v>1.7651871983050806</v>
          </cell>
        </row>
        <row r="1012">
          <cell r="C1012">
            <v>1.9098999999999999</v>
          </cell>
          <cell r="D1012">
            <v>1.7682691637365764</v>
          </cell>
        </row>
        <row r="1013">
          <cell r="C1013">
            <v>1.9107999999999998</v>
          </cell>
          <cell r="D1013">
            <v>1.7713202122201608</v>
          </cell>
        </row>
        <row r="1014">
          <cell r="C1014">
            <v>1.9117</v>
          </cell>
          <cell r="D1014">
            <v>1.7743401011240032</v>
          </cell>
        </row>
        <row r="1015">
          <cell r="C1015">
            <v>1.9125999999999999</v>
          </cell>
          <cell r="D1015">
            <v>1.7773285896161934</v>
          </cell>
        </row>
        <row r="1016">
          <cell r="C1016">
            <v>1.9134999999999998</v>
          </cell>
          <cell r="D1016">
            <v>1.780285438702768</v>
          </cell>
        </row>
        <row r="1017">
          <cell r="C1017">
            <v>1.9143999999999999</v>
          </cell>
          <cell r="D1017">
            <v>1.7832104112655529</v>
          </cell>
        </row>
        <row r="1018">
          <cell r="C1018">
            <v>1.9152999999999998</v>
          </cell>
          <cell r="D1018">
            <v>1.7861032720998309</v>
          </cell>
        </row>
        <row r="1019">
          <cell r="C1019">
            <v>1.9161999999999999</v>
          </cell>
          <cell r="D1019">
            <v>1.788963787951823</v>
          </cell>
        </row>
        <row r="1020">
          <cell r="C1020">
            <v>1.9170999999999998</v>
          </cell>
          <cell r="D1020">
            <v>1.7917917275559607</v>
          </cell>
        </row>
        <row r="1021">
          <cell r="C1021">
            <v>1.9179999999999999</v>
          </cell>
          <cell r="D1021">
            <v>1.7945868616719707</v>
          </cell>
        </row>
        <row r="1022">
          <cell r="C1022">
            <v>1.9188999999999998</v>
          </cell>
          <cell r="D1022">
            <v>1.7973489631217272</v>
          </cell>
        </row>
        <row r="1023">
          <cell r="C1023">
            <v>1.9198</v>
          </cell>
          <cell r="D1023">
            <v>1.8000778068258965</v>
          </cell>
        </row>
        <row r="1024">
          <cell r="C1024">
            <v>1.9206999999999999</v>
          </cell>
          <cell r="D1024">
            <v>1.8027731698403395</v>
          </cell>
        </row>
        <row r="1025">
          <cell r="C1025">
            <v>1.9215999999999998</v>
          </cell>
          <cell r="D1025">
            <v>1.8054348313922874</v>
          </cell>
        </row>
        <row r="1026">
          <cell r="C1026">
            <v>1.9224999999999999</v>
          </cell>
          <cell r="D1026">
            <v>1.8080625729162609</v>
          </cell>
        </row>
        <row r="1027">
          <cell r="C1027">
            <v>1.9233999999999998</v>
          </cell>
          <cell r="D1027">
            <v>1.8106561780897372</v>
          </cell>
        </row>
        <row r="1028">
          <cell r="C1028">
            <v>1.9242999999999999</v>
          </cell>
          <cell r="D1028">
            <v>1.8132154328685599</v>
          </cell>
        </row>
        <row r="1029">
          <cell r="C1029">
            <v>1.9251999999999998</v>
          </cell>
          <cell r="D1029">
            <v>1.8157401255220682</v>
          </cell>
        </row>
        <row r="1030">
          <cell r="C1030">
            <v>1.9260999999999999</v>
          </cell>
          <cell r="D1030">
            <v>1.818230046667956</v>
          </cell>
        </row>
        <row r="1031">
          <cell r="C1031">
            <v>1.9269999999999998</v>
          </cell>
          <cell r="D1031">
            <v>1.8206849893068378</v>
          </cell>
        </row>
        <row r="1032">
          <cell r="C1032">
            <v>1.9278999999999999</v>
          </cell>
          <cell r="D1032">
            <v>1.8231047488565246</v>
          </cell>
        </row>
        <row r="1033">
          <cell r="C1033">
            <v>1.9287999999999998</v>
          </cell>
          <cell r="D1033">
            <v>1.8254891231859935</v>
          </cell>
        </row>
        <row r="1034">
          <cell r="C1034">
            <v>1.9297</v>
          </cell>
          <cell r="D1034">
            <v>1.82783791264905</v>
          </cell>
        </row>
        <row r="1035">
          <cell r="C1035">
            <v>1.9305999999999999</v>
          </cell>
          <cell r="D1035">
            <v>1.8301509201176687</v>
          </cell>
        </row>
        <row r="1036">
          <cell r="C1036">
            <v>1.9314999999999998</v>
          </cell>
          <cell r="D1036">
            <v>1.8324279510150121</v>
          </cell>
        </row>
        <row r="1037">
          <cell r="C1037">
            <v>1.9323999999999999</v>
          </cell>
          <cell r="D1037">
            <v>1.8346688133481155</v>
          </cell>
        </row>
        <row r="1038">
          <cell r="C1038">
            <v>1.9332999999999998</v>
          </cell>
          <cell r="D1038">
            <v>1.8368733177402243</v>
          </cell>
        </row>
        <row r="1039">
          <cell r="C1039">
            <v>1.9341999999999999</v>
          </cell>
          <cell r="D1039">
            <v>1.8390412774627953</v>
          </cell>
        </row>
        <row r="1040">
          <cell r="C1040">
            <v>1.9350999999999998</v>
          </cell>
          <cell r="D1040">
            <v>1.8411725084671291</v>
          </cell>
        </row>
        <row r="1041">
          <cell r="C1041">
            <v>1.9359999999999999</v>
          </cell>
          <cell r="D1041">
            <v>1.8432668294156502</v>
          </cell>
        </row>
        <row r="1042">
          <cell r="C1042">
            <v>1.9368999999999998</v>
          </cell>
          <cell r="D1042">
            <v>1.8453240617128071</v>
          </cell>
        </row>
        <row r="1043">
          <cell r="C1043">
            <v>1.9378</v>
          </cell>
          <cell r="D1043">
            <v>1.8473440295356029</v>
          </cell>
        </row>
        <row r="1044">
          <cell r="C1044">
            <v>1.9386999999999999</v>
          </cell>
          <cell r="D1044">
            <v>1.849326559863735</v>
          </cell>
        </row>
        <row r="1045">
          <cell r="C1045">
            <v>1.9395999999999998</v>
          </cell>
          <cell r="D1045">
            <v>1.8512714825093468</v>
          </cell>
        </row>
        <row r="1046">
          <cell r="C1046">
            <v>1.9404999999999999</v>
          </cell>
          <cell r="D1046">
            <v>1.8531786301463791</v>
          </cell>
        </row>
        <row r="1047">
          <cell r="C1047">
            <v>1.9413999999999998</v>
          </cell>
          <cell r="D1047">
            <v>1.855047838339513</v>
          </cell>
        </row>
        <row r="1048">
          <cell r="C1048">
            <v>1.9422999999999999</v>
          </cell>
          <cell r="D1048">
            <v>1.8568789455727062</v>
          </cell>
        </row>
        <row r="1049">
          <cell r="C1049">
            <v>1.9431999999999998</v>
          </cell>
          <cell r="D1049">
            <v>1.8586717932773023</v>
          </cell>
        </row>
        <row r="1050">
          <cell r="C1050">
            <v>1.9440999999999999</v>
          </cell>
          <cell r="D1050">
            <v>1.8604262258597206</v>
          </cell>
        </row>
        <row r="1051">
          <cell r="C1051">
            <v>1.9449999999999998</v>
          </cell>
          <cell r="D1051">
            <v>1.8621420907287105</v>
          </cell>
        </row>
        <row r="1052">
          <cell r="C1052">
            <v>1.9459</v>
          </cell>
          <cell r="D1052">
            <v>1.8638192383221655</v>
          </cell>
        </row>
        <row r="1053">
          <cell r="C1053">
            <v>1.9467999999999999</v>
          </cell>
          <cell r="D1053">
            <v>1.8654575221334917</v>
          </cell>
        </row>
        <row r="1054">
          <cell r="C1054">
            <v>1.9476999999999998</v>
          </cell>
          <cell r="D1054">
            <v>1.8670567987375297</v>
          </cell>
        </row>
        <row r="1055">
          <cell r="C1055">
            <v>1.9485999999999999</v>
          </cell>
          <cell r="D1055">
            <v>1.8686169278160094</v>
          </cell>
        </row>
        <row r="1056">
          <cell r="C1056">
            <v>1.9494999999999998</v>
          </cell>
          <cell r="D1056">
            <v>1.8701377721825474</v>
          </cell>
        </row>
        <row r="1057">
          <cell r="C1057">
            <v>1.9503999999999999</v>
          </cell>
          <cell r="D1057">
            <v>1.8716191978071726</v>
          </cell>
        </row>
        <row r="1058">
          <cell r="C1058">
            <v>1.9512999999999998</v>
          </cell>
          <cell r="D1058">
            <v>1.8730610738403726</v>
          </cell>
        </row>
        <row r="1059">
          <cell r="C1059">
            <v>1.9521999999999999</v>
          </cell>
          <cell r="D1059">
            <v>1.874463272636663</v>
          </cell>
        </row>
        <row r="1060">
          <cell r="C1060">
            <v>1.9530999999999998</v>
          </cell>
          <cell r="D1060">
            <v>1.8758256697776643</v>
          </cell>
        </row>
        <row r="1061">
          <cell r="C1061">
            <v>1.954</v>
          </cell>
          <cell r="D1061">
            <v>1.8771481440946876</v>
          </cell>
        </row>
        <row r="1062">
          <cell r="C1062">
            <v>1.9548999999999999</v>
          </cell>
          <cell r="D1062">
            <v>1.8784305776908219</v>
          </cell>
        </row>
        <row r="1063">
          <cell r="C1063">
            <v>1.9557999999999998</v>
          </cell>
          <cell r="D1063">
            <v>1.879672855962514</v>
          </cell>
        </row>
        <row r="1064">
          <cell r="C1064">
            <v>1.9566999999999999</v>
          </cell>
          <cell r="D1064">
            <v>1.8808748676206448</v>
          </cell>
        </row>
        <row r="1065">
          <cell r="C1065">
            <v>1.9575999999999998</v>
          </cell>
          <cell r="D1065">
            <v>1.8820365047110812</v>
          </cell>
        </row>
        <row r="1066">
          <cell r="C1066">
            <v>1.9584999999999999</v>
          </cell>
          <cell r="D1066">
            <v>1.8831576626347177</v>
          </cell>
        </row>
        <row r="1067">
          <cell r="C1067">
            <v>1.9593999999999998</v>
          </cell>
          <cell r="D1067">
            <v>1.8842382401669886</v>
          </cell>
        </row>
        <row r="1068">
          <cell r="C1068">
            <v>1.9602999999999999</v>
          </cell>
          <cell r="D1068">
            <v>1.8852781394768472</v>
          </cell>
        </row>
        <row r="1069">
          <cell r="C1069">
            <v>1.9611999999999998</v>
          </cell>
          <cell r="D1069">
            <v>1.8862772661452176</v>
          </cell>
        </row>
        <row r="1070">
          <cell r="C1070">
            <v>1.9621</v>
          </cell>
          <cell r="D1070">
            <v>1.8872355291829024</v>
          </cell>
        </row>
        <row r="1071">
          <cell r="C1071">
            <v>1.9629999999999999</v>
          </cell>
          <cell r="D1071">
            <v>1.8881528410479447</v>
          </cell>
        </row>
        <row r="1072">
          <cell r="C1072">
            <v>1.9638999999999998</v>
          </cell>
          <cell r="D1072">
            <v>1.8890291176624494</v>
          </cell>
        </row>
        <row r="1073">
          <cell r="C1073">
            <v>1.9647999999999999</v>
          </cell>
          <cell r="D1073">
            <v>1.8898642784288457</v>
          </cell>
        </row>
        <row r="1074">
          <cell r="C1074">
            <v>1.9656999999999998</v>
          </cell>
          <cell r="D1074">
            <v>1.8906582462455925</v>
          </cell>
        </row>
        <row r="1075">
          <cell r="C1075">
            <v>1.9665999999999999</v>
          </cell>
          <cell r="D1075">
            <v>1.8914109475223304</v>
          </cell>
        </row>
        <row r="1076">
          <cell r="C1076">
            <v>1.9674999999999998</v>
          </cell>
          <cell r="D1076">
            <v>1.892122312194459</v>
          </cell>
        </row>
        <row r="1077">
          <cell r="C1077">
            <v>1.9683999999999999</v>
          </cell>
          <cell r="D1077">
            <v>1.8927922737371541</v>
          </cell>
        </row>
        <row r="1078">
          <cell r="C1078">
            <v>1.9692999999999998</v>
          </cell>
          <cell r="D1078">
            <v>1.8934207691788107</v>
          </cell>
        </row>
        <row r="1079">
          <cell r="C1079">
            <v>1.9702</v>
          </cell>
          <cell r="D1079">
            <v>1.8940077391139061</v>
          </cell>
        </row>
        <row r="1080">
          <cell r="C1080">
            <v>1.9710999999999999</v>
          </cell>
          <cell r="D1080">
            <v>1.8945531277152903</v>
          </cell>
        </row>
        <row r="1081">
          <cell r="C1081">
            <v>1.9719999999999998</v>
          </cell>
          <cell r="D1081">
            <v>1.8950568827458911</v>
          </cell>
        </row>
        <row r="1082">
          <cell r="C1082">
            <v>1.9728999999999999</v>
          </cell>
          <cell r="D1082">
            <v>1.8955189555698322</v>
          </cell>
        </row>
        <row r="1083">
          <cell r="C1083">
            <v>1.9737999999999998</v>
          </cell>
          <cell r="D1083">
            <v>1.8959393011629662</v>
          </cell>
        </row>
        <row r="1084">
          <cell r="C1084">
            <v>1.9746999999999999</v>
          </cell>
          <cell r="D1084">
            <v>1.8963178781228145</v>
          </cell>
        </row>
        <row r="1085">
          <cell r="C1085">
            <v>1.9755999999999998</v>
          </cell>
          <cell r="D1085">
            <v>1.8966546486779132</v>
          </cell>
        </row>
        <row r="1086">
          <cell r="C1086">
            <v>1.9764999999999999</v>
          </cell>
          <cell r="D1086">
            <v>1.8969495786965629</v>
          </cell>
        </row>
        <row r="1087">
          <cell r="C1087">
            <v>1.9773999999999998</v>
          </cell>
          <cell r="D1087">
            <v>1.8972026376949762</v>
          </cell>
        </row>
        <row r="1088">
          <cell r="C1088">
            <v>1.9782999999999999</v>
          </cell>
          <cell r="D1088">
            <v>1.8974137988448305</v>
          </cell>
        </row>
        <row r="1089">
          <cell r="C1089">
            <v>1.9791999999999998</v>
          </cell>
          <cell r="D1089">
            <v>1.8975830389802091</v>
          </cell>
        </row>
        <row r="1090">
          <cell r="C1090">
            <v>1.9800999999999997</v>
          </cell>
          <cell r="D1090">
            <v>1.8977103386039409</v>
          </cell>
        </row>
        <row r="1091">
          <cell r="C1091">
            <v>1.9809999999999999</v>
          </cell>
          <cell r="D1091">
            <v>1.8977956818933319</v>
          </cell>
        </row>
        <row r="1092">
          <cell r="C1092">
            <v>1.9818999999999998</v>
          </cell>
          <cell r="D1092">
            <v>1.8978390567052867</v>
          </cell>
        </row>
        <row r="1093">
          <cell r="C1093">
            <v>1.9827999999999999</v>
          </cell>
          <cell r="D1093">
            <v>1.8978404545808167</v>
          </cell>
        </row>
        <row r="1094">
          <cell r="C1094">
            <v>1.9836999999999998</v>
          </cell>
          <cell r="D1094">
            <v>1.8977998707489396</v>
          </cell>
        </row>
        <row r="1095">
          <cell r="C1095">
            <v>1.9845999999999999</v>
          </cell>
          <cell r="D1095">
            <v>1.8977173041299591</v>
          </cell>
        </row>
        <row r="1096">
          <cell r="C1096">
            <v>1.9854999999999998</v>
          </cell>
          <cell r="D1096">
            <v>1.8975927573381355</v>
          </cell>
        </row>
        <row r="1097">
          <cell r="C1097">
            <v>1.9863999999999999</v>
          </cell>
          <cell r="D1097">
            <v>1.8974262366837338</v>
          </cell>
        </row>
        <row r="1098">
          <cell r="C1098">
            <v>1.9872999999999998</v>
          </cell>
          <cell r="D1098">
            <v>1.8972177521744562</v>
          </cell>
        </row>
        <row r="1099">
          <cell r="C1099">
            <v>1.9881999999999997</v>
          </cell>
          <cell r="D1099">
            <v>1.89696731751626</v>
          </cell>
        </row>
        <row r="1100">
          <cell r="C1100">
            <v>1.9890999999999999</v>
          </cell>
          <cell r="D1100">
            <v>1.896674950113548</v>
          </cell>
        </row>
        <row r="1101">
          <cell r="C1101">
            <v>1.9899999999999998</v>
          </cell>
          <cell r="D1101">
            <v>1.8963406710687467</v>
          </cell>
        </row>
        <row r="1102">
          <cell r="C1102">
            <v>1.9908999999999999</v>
          </cell>
          <cell r="D1102">
            <v>1.8959645051812637</v>
          </cell>
        </row>
        <row r="1103">
          <cell r="C1103">
            <v>1.9917999999999998</v>
          </cell>
          <cell r="D1103">
            <v>1.8955464809458173</v>
          </cell>
        </row>
        <row r="1104">
          <cell r="C1104">
            <v>1.9926999999999999</v>
          </cell>
          <cell r="D1104">
            <v>1.8950866305501539</v>
          </cell>
        </row>
        <row r="1105">
          <cell r="C1105">
            <v>1.9935999999999998</v>
          </cell>
          <cell r="D1105">
            <v>1.8945849898721434</v>
          </cell>
        </row>
        <row r="1106">
          <cell r="C1106">
            <v>1.9944999999999999</v>
          </cell>
          <cell r="D1106">
            <v>1.8940415984762482</v>
          </cell>
        </row>
        <row r="1107">
          <cell r="C1107">
            <v>1.9953999999999998</v>
          </cell>
          <cell r="D1107">
            <v>1.8934564996093806</v>
          </cell>
        </row>
        <row r="1108">
          <cell r="C1108">
            <v>1.9963</v>
          </cell>
          <cell r="D1108">
            <v>1.8928297401961318</v>
          </cell>
        </row>
        <row r="1109">
          <cell r="C1109">
            <v>1.9971999999999999</v>
          </cell>
          <cell r="D1109">
            <v>1.8921613708333929</v>
          </cell>
        </row>
        <row r="1110">
          <cell r="C1110">
            <v>1.9980999999999998</v>
          </cell>
          <cell r="D1110">
            <v>1.8914514457843432</v>
          </cell>
        </row>
        <row r="1111">
          <cell r="C1111">
            <v>1.9989999999999999</v>
          </cell>
          <cell r="D1111">
            <v>1.8907000229718336</v>
          </cell>
        </row>
        <row r="1112">
          <cell r="C1112">
            <v>1.9998999999999998</v>
          </cell>
          <cell r="D1112">
            <v>1.8899071639711473</v>
          </cell>
        </row>
        <row r="1113">
          <cell r="C1113">
            <v>2.0007999999999999</v>
          </cell>
          <cell r="D1113">
            <v>1.8890729340021462</v>
          </cell>
        </row>
        <row r="1114">
          <cell r="C1114">
            <v>2.0017</v>
          </cell>
          <cell r="D1114">
            <v>1.8881974019208034</v>
          </cell>
        </row>
        <row r="1115">
          <cell r="C1115">
            <v>2.0025999999999997</v>
          </cell>
          <cell r="D1115">
            <v>1.8872806402101232</v>
          </cell>
        </row>
        <row r="1116">
          <cell r="C1116">
            <v>2.0034999999999998</v>
          </cell>
          <cell r="D1116">
            <v>1.8863227249704477</v>
          </cell>
        </row>
        <row r="1117">
          <cell r="C1117">
            <v>2.0044</v>
          </cell>
          <cell r="D1117">
            <v>1.8853237359091597</v>
          </cell>
        </row>
        <row r="1118">
          <cell r="C1118">
            <v>2.0052999999999996</v>
          </cell>
          <cell r="D1118">
            <v>1.8842837563297727</v>
          </cell>
        </row>
        <row r="1119">
          <cell r="C1119">
            <v>2.0061999999999998</v>
          </cell>
          <cell r="D1119">
            <v>1.8832028731204136</v>
          </cell>
        </row>
        <row r="1120">
          <cell r="C1120">
            <v>2.0070999999999999</v>
          </cell>
          <cell r="D1120">
            <v>1.8820811767417112</v>
          </cell>
        </row>
        <row r="1121">
          <cell r="C1121">
            <v>2.008</v>
          </cell>
          <cell r="D1121">
            <v>1.8809187612140739</v>
          </cell>
        </row>
        <row r="1122">
          <cell r="C1122">
            <v>2.0088999999999997</v>
          </cell>
          <cell r="D1122">
            <v>1.8797157241043749</v>
          </cell>
        </row>
        <row r="1123">
          <cell r="C1123">
            <v>2.0097999999999998</v>
          </cell>
          <cell r="D1123">
            <v>1.8784721665120341</v>
          </cell>
        </row>
        <row r="1124">
          <cell r="C1124">
            <v>2.0106999999999999</v>
          </cell>
          <cell r="D1124">
            <v>1.8771881930545167</v>
          </cell>
        </row>
        <row r="1125">
          <cell r="C1125">
            <v>2.0116000000000001</v>
          </cell>
          <cell r="D1125">
            <v>1.8758639118522318</v>
          </cell>
        </row>
        <row r="1126">
          <cell r="C1126">
            <v>2.0124999999999997</v>
          </cell>
          <cell r="D1126">
            <v>1.8744994345128489</v>
          </cell>
        </row>
        <row r="1127">
          <cell r="C1127">
            <v>2.0133999999999999</v>
          </cell>
          <cell r="D1127">
            <v>1.8730948761150241</v>
          </cell>
        </row>
        <row r="1128">
          <cell r="C1128">
            <v>2.0143</v>
          </cell>
          <cell r="D1128">
            <v>1.871650355191554</v>
          </cell>
        </row>
        <row r="1129">
          <cell r="C1129">
            <v>2.0151999999999997</v>
          </cell>
          <cell r="D1129">
            <v>1.8701659937119406</v>
          </cell>
        </row>
        <row r="1130">
          <cell r="C1130">
            <v>2.0160999999999998</v>
          </cell>
          <cell r="D1130">
            <v>1.8686419170643902</v>
          </cell>
        </row>
        <row r="1131">
          <cell r="C1131">
            <v>2.0169999999999999</v>
          </cell>
          <cell r="D1131">
            <v>1.8670782540372359</v>
          </cell>
        </row>
        <row r="1132">
          <cell r="C1132">
            <v>2.0179</v>
          </cell>
          <cell r="D1132">
            <v>1.865475136799797</v>
          </cell>
        </row>
        <row r="1133">
          <cell r="C1133">
            <v>2.0187999999999997</v>
          </cell>
          <cell r="D1133">
            <v>1.8638327008826718</v>
          </cell>
        </row>
        <row r="1134">
          <cell r="C1134">
            <v>2.0196999999999998</v>
          </cell>
          <cell r="D1134">
            <v>1.8621510851574716</v>
          </cell>
        </row>
        <row r="1135">
          <cell r="C1135">
            <v>2.0206</v>
          </cell>
          <cell r="D1135">
            <v>1.8604304318160005</v>
          </cell>
        </row>
        <row r="1136">
          <cell r="C1136">
            <v>2.0214999999999996</v>
          </cell>
          <cell r="D1136">
            <v>1.858670886348889</v>
          </cell>
        </row>
        <row r="1137">
          <cell r="C1137">
            <v>2.0223999999999998</v>
          </cell>
          <cell r="D1137">
            <v>1.8568725975236644</v>
          </cell>
        </row>
        <row r="1138">
          <cell r="C1138">
            <v>2.0232999999999999</v>
          </cell>
          <cell r="D1138">
            <v>1.8550357173623035</v>
          </cell>
        </row>
        <row r="1139">
          <cell r="C1139">
            <v>2.0242</v>
          </cell>
          <cell r="D1139">
            <v>1.8531604011182299</v>
          </cell>
        </row>
        <row r="1140">
          <cell r="C1140">
            <v>2.0250999999999997</v>
          </cell>
          <cell r="D1140">
            <v>1.8512468072527823</v>
          </cell>
        </row>
        <row r="1141">
          <cell r="C1141">
            <v>2.0259999999999998</v>
          </cell>
          <cell r="D1141">
            <v>1.8492950974111593</v>
          </cell>
        </row>
        <row r="1142">
          <cell r="C1142">
            <v>2.0268999999999999</v>
          </cell>
          <cell r="D1142">
            <v>1.8473054363978403</v>
          </cell>
        </row>
        <row r="1143">
          <cell r="C1143">
            <v>2.0278</v>
          </cell>
          <cell r="D1143">
            <v>1.8452779921514864</v>
          </cell>
        </row>
        <row r="1144">
          <cell r="C1144">
            <v>2.0286999999999997</v>
          </cell>
          <cell r="D1144">
            <v>1.8432129357193321</v>
          </cell>
        </row>
        <row r="1145">
          <cell r="C1145">
            <v>2.0295999999999998</v>
          </cell>
          <cell r="D1145">
            <v>1.8411104412310644</v>
          </cell>
        </row>
        <row r="1146">
          <cell r="C1146">
            <v>2.0305</v>
          </cell>
          <cell r="D1146">
            <v>1.8389706858722104</v>
          </cell>
        </row>
        <row r="1147">
          <cell r="C1147">
            <v>2.0313999999999997</v>
          </cell>
          <cell r="D1147">
            <v>1.8367938498570215</v>
          </cell>
        </row>
        <row r="1148">
          <cell r="C1148">
            <v>2.0322999999999998</v>
          </cell>
          <cell r="D1148">
            <v>1.8345801164008639</v>
          </cell>
        </row>
        <row r="1149">
          <cell r="C1149">
            <v>2.0331999999999999</v>
          </cell>
          <cell r="D1149">
            <v>1.8323296716921413</v>
          </cell>
        </row>
        <row r="1150">
          <cell r="C1150">
            <v>2.0341</v>
          </cell>
          <cell r="D1150">
            <v>1.8300427048637189</v>
          </cell>
        </row>
        <row r="1151">
          <cell r="C1151">
            <v>2.0349999999999997</v>
          </cell>
          <cell r="D1151">
            <v>1.8277194079638903</v>
          </cell>
        </row>
        <row r="1152">
          <cell r="C1152">
            <v>2.0358999999999998</v>
          </cell>
          <cell r="D1152">
            <v>1.8253599759268673</v>
          </cell>
        </row>
        <row r="1153">
          <cell r="C1153">
            <v>2.0367999999999999</v>
          </cell>
          <cell r="D1153">
            <v>1.8229646065428216</v>
          </cell>
        </row>
        <row r="1154">
          <cell r="C1154">
            <v>2.0377000000000001</v>
          </cell>
          <cell r="D1154">
            <v>1.8205335004274625</v>
          </cell>
        </row>
        <row r="1155">
          <cell r="C1155">
            <v>2.0385999999999997</v>
          </cell>
          <cell r="D1155">
            <v>1.818066860991175</v>
          </cell>
        </row>
        <row r="1156">
          <cell r="C1156">
            <v>2.0394999999999999</v>
          </cell>
          <cell r="D1156">
            <v>1.8155648944077079</v>
          </cell>
        </row>
        <row r="1157">
          <cell r="C1157">
            <v>2.0404</v>
          </cell>
          <cell r="D1157">
            <v>1.8130278095824426</v>
          </cell>
        </row>
        <row r="1158">
          <cell r="C1158">
            <v>2.0412999999999997</v>
          </cell>
          <cell r="D1158">
            <v>1.810455818120225</v>
          </cell>
        </row>
        <row r="1159">
          <cell r="C1159">
            <v>2.0421999999999998</v>
          </cell>
          <cell r="D1159">
            <v>1.8078491342927718</v>
          </cell>
        </row>
        <row r="1160">
          <cell r="C1160">
            <v>2.0430999999999999</v>
          </cell>
          <cell r="D1160">
            <v>1.8052079750056815</v>
          </cell>
        </row>
        <row r="1161">
          <cell r="C1161">
            <v>2.044</v>
          </cell>
          <cell r="D1161">
            <v>1.8025325597650228</v>
          </cell>
        </row>
        <row r="1162">
          <cell r="C1162">
            <v>2.0448999999999997</v>
          </cell>
          <cell r="D1162">
            <v>1.799823110643533</v>
          </cell>
        </row>
        <row r="1163">
          <cell r="C1163">
            <v>2.0457999999999998</v>
          </cell>
          <cell r="D1163">
            <v>1.7970798522464153</v>
          </cell>
        </row>
        <row r="1164">
          <cell r="C1164">
            <v>2.0467</v>
          </cell>
          <cell r="D1164">
            <v>1.7943030116767686</v>
          </cell>
        </row>
        <row r="1165">
          <cell r="C1165">
            <v>2.0475999999999996</v>
          </cell>
          <cell r="D1165">
            <v>1.7914928185006231</v>
          </cell>
        </row>
        <row r="1166">
          <cell r="C1166">
            <v>2.0484999999999998</v>
          </cell>
          <cell r="D1166">
            <v>1.7886495047116107</v>
          </cell>
        </row>
        <row r="1167">
          <cell r="C1167">
            <v>2.0493999999999999</v>
          </cell>
          <cell r="D1167">
            <v>1.7857733046952833</v>
          </cell>
        </row>
        <row r="1168">
          <cell r="C1168">
            <v>2.0503</v>
          </cell>
          <cell r="D1168">
            <v>1.7828644551930646</v>
          </cell>
        </row>
        <row r="1169">
          <cell r="C1169">
            <v>2.0511999999999997</v>
          </cell>
          <cell r="D1169">
            <v>1.7799231952658632</v>
          </cell>
        </row>
        <row r="1170">
          <cell r="C1170">
            <v>2.0520999999999998</v>
          </cell>
          <cell r="D1170">
            <v>1.776949766257337</v>
          </cell>
        </row>
        <row r="1171">
          <cell r="C1171">
            <v>2.0529999999999999</v>
          </cell>
          <cell r="D1171">
            <v>1.7739444117568426</v>
          </cell>
        </row>
        <row r="1172">
          <cell r="C1172">
            <v>2.0539000000000001</v>
          </cell>
          <cell r="D1172">
            <v>1.7709073775620474</v>
          </cell>
        </row>
        <row r="1173">
          <cell r="C1173">
            <v>2.0547999999999997</v>
          </cell>
          <cell r="D1173">
            <v>1.767838911641235</v>
          </cell>
        </row>
        <row r="1174">
          <cell r="C1174">
            <v>2.0556999999999999</v>
          </cell>
          <cell r="D1174">
            <v>1.7647392640952957</v>
          </cell>
        </row>
        <row r="1175">
          <cell r="C1175">
            <v>2.0566</v>
          </cell>
          <cell r="D1175">
            <v>1.7616086871194294</v>
          </cell>
        </row>
        <row r="1176">
          <cell r="C1176">
            <v>2.0574999999999997</v>
          </cell>
          <cell r="D1176">
            <v>1.7584474349645522</v>
          </cell>
        </row>
        <row r="1177">
          <cell r="C1177">
            <v>2.0583999999999998</v>
          </cell>
          <cell r="D1177">
            <v>1.7552557638984128</v>
          </cell>
        </row>
        <row r="1178">
          <cell r="C1178">
            <v>2.0592999999999999</v>
          </cell>
          <cell r="D1178">
            <v>1.7520339321664526</v>
          </cell>
        </row>
        <row r="1179">
          <cell r="C1179">
            <v>2.0602</v>
          </cell>
          <cell r="D1179">
            <v>1.7487821999523869</v>
          </cell>
        </row>
        <row r="1180">
          <cell r="C1180">
            <v>2.0610999999999997</v>
          </cell>
          <cell r="D1180">
            <v>1.7455008293385335</v>
          </cell>
        </row>
        <row r="1181">
          <cell r="C1181">
            <v>2.0619999999999998</v>
          </cell>
          <cell r="D1181">
            <v>1.7421900842658857</v>
          </cell>
        </row>
        <row r="1182">
          <cell r="C1182">
            <v>2.0629</v>
          </cell>
          <cell r="D1182">
            <v>1.7388502304939655</v>
          </cell>
        </row>
        <row r="1183">
          <cell r="C1183">
            <v>2.0637999999999996</v>
          </cell>
          <cell r="D1183">
            <v>1.7354815355604216</v>
          </cell>
        </row>
        <row r="1184">
          <cell r="C1184">
            <v>2.0646999999999998</v>
          </cell>
          <cell r="D1184">
            <v>1.732084268740413</v>
          </cell>
        </row>
        <row r="1185">
          <cell r="C1185">
            <v>2.0655999999999999</v>
          </cell>
          <cell r="D1185">
            <v>1.7286587010057901</v>
          </cell>
        </row>
        <row r="1186">
          <cell r="C1186">
            <v>2.0665</v>
          </cell>
          <cell r="D1186">
            <v>1.7252051049840551</v>
          </cell>
        </row>
        <row r="1187">
          <cell r="C1187">
            <v>2.0673999999999997</v>
          </cell>
          <cell r="D1187">
            <v>1.7217237549171314</v>
          </cell>
        </row>
        <row r="1188">
          <cell r="C1188">
            <v>2.0682999999999998</v>
          </cell>
          <cell r="D1188">
            <v>1.7182149266199434</v>
          </cell>
        </row>
        <row r="1189">
          <cell r="C1189">
            <v>2.0691999999999999</v>
          </cell>
          <cell r="D1189">
            <v>1.7146788974388278</v>
          </cell>
        </row>
        <row r="1190">
          <cell r="C1190">
            <v>2.0701000000000001</v>
          </cell>
          <cell r="D1190">
            <v>1.7111159462097592</v>
          </cell>
        </row>
        <row r="1191">
          <cell r="C1191">
            <v>2.0709999999999997</v>
          </cell>
          <cell r="D1191">
            <v>1.7075263532164267</v>
          </cell>
        </row>
        <row r="1192">
          <cell r="C1192">
            <v>2.0718999999999999</v>
          </cell>
          <cell r="D1192">
            <v>1.7039104001481458</v>
          </cell>
        </row>
        <row r="1193">
          <cell r="C1193">
            <v>2.0728</v>
          </cell>
          <cell r="D1193">
            <v>1.7002683700576471</v>
          </cell>
        </row>
        <row r="1194">
          <cell r="C1194">
            <v>2.0736999999999997</v>
          </cell>
          <cell r="D1194">
            <v>1.696600547318714</v>
          </cell>
        </row>
        <row r="1195">
          <cell r="C1195">
            <v>2.0745999999999998</v>
          </cell>
          <cell r="D1195">
            <v>1.6929072175836919</v>
          </cell>
        </row>
        <row r="1196">
          <cell r="C1196">
            <v>2.0754999999999999</v>
          </cell>
          <cell r="D1196">
            <v>1.6891886677409027</v>
          </cell>
        </row>
        <row r="1197">
          <cell r="C1197">
            <v>2.0764</v>
          </cell>
          <cell r="D1197">
            <v>1.6854451858719315</v>
          </cell>
        </row>
        <row r="1198">
          <cell r="C1198">
            <v>2.0772999999999997</v>
          </cell>
          <cell r="D1198">
            <v>1.681677061208825</v>
          </cell>
        </row>
        <row r="1199">
          <cell r="C1199">
            <v>2.0781999999999998</v>
          </cell>
          <cell r="D1199">
            <v>1.6778845840911929</v>
          </cell>
        </row>
        <row r="1200">
          <cell r="C1200">
            <v>2.0790999999999999</v>
          </cell>
          <cell r="D1200">
            <v>1.6740680459232455</v>
          </cell>
        </row>
        <row r="1201">
          <cell r="C1201">
            <v>2.0799999999999996</v>
          </cell>
          <cell r="D1201">
            <v>1.6702277391307438</v>
          </cell>
        </row>
        <row r="1202">
          <cell r="C1202">
            <v>2.0808999999999997</v>
          </cell>
          <cell r="D1202">
            <v>1.666363957117891</v>
          </cell>
        </row>
        <row r="1203">
          <cell r="C1203">
            <v>2.0817999999999999</v>
          </cell>
          <cell r="D1203">
            <v>1.6624769942241822</v>
          </cell>
        </row>
        <row r="1204">
          <cell r="C1204">
            <v>2.0827</v>
          </cell>
          <cell r="D1204">
            <v>1.6585671456811983</v>
          </cell>
        </row>
        <row r="1205">
          <cell r="C1205">
            <v>2.0835999999999997</v>
          </cell>
          <cell r="D1205">
            <v>1.6546347075693735</v>
          </cell>
        </row>
        <row r="1206">
          <cell r="C1206">
            <v>2.0844999999999998</v>
          </cell>
          <cell r="D1206">
            <v>1.6506799767747256</v>
          </cell>
        </row>
        <row r="1207">
          <cell r="C1207">
            <v>2.0853999999999999</v>
          </cell>
          <cell r="D1207">
            <v>1.6467032509455901</v>
          </cell>
        </row>
        <row r="1208">
          <cell r="C1208">
            <v>2.0863</v>
          </cell>
          <cell r="D1208">
            <v>1.6427048284493284</v>
          </cell>
        </row>
        <row r="1209">
          <cell r="C1209">
            <v>2.0871999999999997</v>
          </cell>
          <cell r="D1209">
            <v>1.6386850083290483</v>
          </cell>
        </row>
        <row r="1210">
          <cell r="C1210">
            <v>2.0880999999999998</v>
          </cell>
          <cell r="D1210">
            <v>1.634644090260325</v>
          </cell>
        </row>
        <row r="1211">
          <cell r="C1211">
            <v>2.089</v>
          </cell>
          <cell r="D1211">
            <v>1.6305823745079593</v>
          </cell>
        </row>
        <row r="1212">
          <cell r="C1212">
            <v>2.0898999999999996</v>
          </cell>
          <cell r="D1212">
            <v>1.6265001618827517</v>
          </cell>
        </row>
        <row r="1213">
          <cell r="C1213">
            <v>2.0907999999999998</v>
          </cell>
          <cell r="D1213">
            <v>1.6223977536983087</v>
          </cell>
        </row>
        <row r="1214">
          <cell r="C1214">
            <v>2.0916999999999999</v>
          </cell>
          <cell r="D1214">
            <v>1.6182754517279176</v>
          </cell>
        </row>
        <row r="1215">
          <cell r="C1215">
            <v>2.0926</v>
          </cell>
          <cell r="D1215">
            <v>1.6141335581614564</v>
          </cell>
        </row>
        <row r="1216">
          <cell r="C1216">
            <v>2.0934999999999997</v>
          </cell>
          <cell r="D1216">
            <v>1.6099723755623805</v>
          </cell>
        </row>
        <row r="1217">
          <cell r="C1217">
            <v>2.0943999999999998</v>
          </cell>
          <cell r="D1217">
            <v>1.6057922068247699</v>
          </cell>
        </row>
        <row r="1218">
          <cell r="C1218">
            <v>2.0952999999999999</v>
          </cell>
          <cell r="D1218">
            <v>1.601593355130484</v>
          </cell>
        </row>
        <row r="1219">
          <cell r="C1219">
            <v>2.0961999999999996</v>
          </cell>
          <cell r="D1219">
            <v>1.5973761239063786</v>
          </cell>
        </row>
        <row r="1220">
          <cell r="C1220">
            <v>2.0970999999999997</v>
          </cell>
          <cell r="D1220">
            <v>1.5931408167816365</v>
          </cell>
        </row>
        <row r="1221">
          <cell r="C1221">
            <v>2.0979999999999999</v>
          </cell>
          <cell r="D1221">
            <v>1.5888877375452179</v>
          </cell>
        </row>
        <row r="1222">
          <cell r="C1222">
            <v>2.0989</v>
          </cell>
          <cell r="D1222">
            <v>1.5846171901034047</v>
          </cell>
        </row>
        <row r="1223">
          <cell r="C1223">
            <v>2.0997999999999997</v>
          </cell>
          <cell r="D1223">
            <v>1.5803294784374939</v>
          </cell>
        </row>
        <row r="1224">
          <cell r="C1224">
            <v>2.1006999999999998</v>
          </cell>
          <cell r="D1224">
            <v>1.5760249065616028</v>
          </cell>
        </row>
        <row r="1225">
          <cell r="C1225">
            <v>2.1015999999999999</v>
          </cell>
          <cell r="D1225">
            <v>1.5717037784806445</v>
          </cell>
        </row>
        <row r="1226">
          <cell r="C1226">
            <v>2.1025</v>
          </cell>
          <cell r="D1226">
            <v>1.567366398148432</v>
          </cell>
        </row>
        <row r="1227">
          <cell r="C1227">
            <v>2.1033999999999997</v>
          </cell>
          <cell r="D1227">
            <v>1.5630130694259594</v>
          </cell>
        </row>
        <row r="1228">
          <cell r="C1228">
            <v>2.1042999999999998</v>
          </cell>
          <cell r="D1228">
            <v>1.5586440960398309</v>
          </cell>
        </row>
        <row r="1229">
          <cell r="C1229">
            <v>2.1052</v>
          </cell>
          <cell r="D1229">
            <v>1.5542597815408976</v>
          </cell>
        </row>
        <row r="1230">
          <cell r="C1230">
            <v>2.1060999999999996</v>
          </cell>
          <cell r="D1230">
            <v>1.5498604292630542</v>
          </cell>
        </row>
        <row r="1231">
          <cell r="C1231">
            <v>2.1069999999999998</v>
          </cell>
          <cell r="D1231">
            <v>1.5454463422822338</v>
          </cell>
        </row>
        <row r="1232">
          <cell r="C1232">
            <v>2.1078999999999999</v>
          </cell>
          <cell r="D1232">
            <v>1.5410178233756182</v>
          </cell>
        </row>
        <row r="1233">
          <cell r="C1233">
            <v>2.1088</v>
          </cell>
          <cell r="D1233">
            <v>1.5365751749810446</v>
          </cell>
        </row>
        <row r="1234">
          <cell r="C1234">
            <v>2.1096999999999997</v>
          </cell>
          <cell r="D1234">
            <v>1.5321186991566353</v>
          </cell>
        </row>
        <row r="1235">
          <cell r="C1235">
            <v>2.1105999999999998</v>
          </cell>
          <cell r="D1235">
            <v>1.5276486975406474</v>
          </cell>
        </row>
        <row r="1236">
          <cell r="C1236">
            <v>2.1114999999999999</v>
          </cell>
          <cell r="D1236">
            <v>1.5231654713115701</v>
          </cell>
        </row>
        <row r="1237">
          <cell r="C1237">
            <v>2.1124000000000001</v>
          </cell>
          <cell r="D1237">
            <v>1.5186693211484541</v>
          </cell>
        </row>
        <row r="1238">
          <cell r="C1238">
            <v>2.1132999999999997</v>
          </cell>
          <cell r="D1238">
            <v>1.514160547191489</v>
          </cell>
        </row>
        <row r="1239">
          <cell r="C1239">
            <v>2.1141999999999999</v>
          </cell>
          <cell r="D1239">
            <v>1.5096394490028349</v>
          </cell>
        </row>
        <row r="1240">
          <cell r="C1240">
            <v>2.1151</v>
          </cell>
          <cell r="D1240">
            <v>1.5051063255277399</v>
          </cell>
        </row>
        <row r="1241">
          <cell r="C1241">
            <v>2.1159999999999997</v>
          </cell>
          <cell r="D1241">
            <v>1.5005614750559064</v>
          </cell>
        </row>
        <row r="1242">
          <cell r="C1242">
            <v>2.1168999999999998</v>
          </cell>
          <cell r="D1242">
            <v>1.4960051951831372</v>
          </cell>
        </row>
        <row r="1243">
          <cell r="C1243">
            <v>2.1177999999999999</v>
          </cell>
          <cell r="D1243">
            <v>1.4914377827732934</v>
          </cell>
        </row>
        <row r="1244">
          <cell r="C1244">
            <v>2.1187</v>
          </cell>
          <cell r="D1244">
            <v>1.4868595339205199</v>
          </cell>
        </row>
        <row r="1245">
          <cell r="C1245">
            <v>2.1195999999999997</v>
          </cell>
          <cell r="D1245">
            <v>1.4822707439117866</v>
          </cell>
        </row>
        <row r="1246">
          <cell r="C1246">
            <v>2.1204999999999998</v>
          </cell>
          <cell r="D1246">
            <v>1.4776717071897283</v>
          </cell>
        </row>
        <row r="1247">
          <cell r="C1247">
            <v>2.1214</v>
          </cell>
          <cell r="D1247">
            <v>1.4730627173158166</v>
          </cell>
        </row>
        <row r="1248">
          <cell r="C1248">
            <v>2.1222999999999996</v>
          </cell>
          <cell r="D1248">
            <v>1.4684440669338403</v>
          </cell>
        </row>
        <row r="1249">
          <cell r="C1249">
            <v>2.1231999999999998</v>
          </cell>
          <cell r="D1249">
            <v>1.4638160477337101</v>
          </cell>
        </row>
        <row r="1250">
          <cell r="C1250">
            <v>2.1240999999999999</v>
          </cell>
          <cell r="D1250">
            <v>1.4591789504156252</v>
          </cell>
        </row>
        <row r="1251">
          <cell r="C1251">
            <v>2.125</v>
          </cell>
          <cell r="D1251">
            <v>1.4545330646545516</v>
          </cell>
        </row>
        <row r="1252">
          <cell r="C1252">
            <v>2.1258999999999997</v>
          </cell>
          <cell r="D1252">
            <v>1.4498786790650737</v>
          </cell>
        </row>
        <row r="1253">
          <cell r="C1253">
            <v>2.1267999999999998</v>
          </cell>
          <cell r="D1253">
            <v>1.4452160811665795</v>
          </cell>
        </row>
        <row r="1254">
          <cell r="C1254">
            <v>2.1276999999999999</v>
          </cell>
          <cell r="D1254">
            <v>1.440545557348835</v>
          </cell>
        </row>
        <row r="1255">
          <cell r="C1255">
            <v>2.1286</v>
          </cell>
          <cell r="D1255">
            <v>1.4358673928379018</v>
          </cell>
        </row>
        <row r="1256">
          <cell r="C1256">
            <v>2.1294999999999997</v>
          </cell>
          <cell r="D1256">
            <v>1.4311818716624429</v>
          </cell>
        </row>
        <row r="1257">
          <cell r="C1257">
            <v>2.1303999999999998</v>
          </cell>
          <cell r="D1257">
            <v>1.4264892766203972</v>
          </cell>
        </row>
        <row r="1258">
          <cell r="C1258">
            <v>2.1313</v>
          </cell>
          <cell r="D1258">
            <v>1.4217898892460601</v>
          </cell>
        </row>
        <row r="1259">
          <cell r="C1259">
            <v>2.1321999999999997</v>
          </cell>
          <cell r="D1259">
            <v>1.4170839897775362</v>
          </cell>
        </row>
        <row r="1260">
          <cell r="C1260">
            <v>2.1330999999999998</v>
          </cell>
          <cell r="D1260">
            <v>1.4123718571245933</v>
          </cell>
        </row>
        <row r="1261">
          <cell r="C1261">
            <v>2.1339999999999999</v>
          </cell>
          <cell r="D1261">
            <v>1.4076537688369324</v>
          </cell>
        </row>
        <row r="1262">
          <cell r="C1262">
            <v>2.1349</v>
          </cell>
          <cell r="D1262">
            <v>1.4029300010728507</v>
          </cell>
        </row>
        <row r="1263">
          <cell r="C1263">
            <v>2.1357999999999997</v>
          </cell>
          <cell r="D1263">
            <v>1.3982008285683296</v>
          </cell>
        </row>
        <row r="1264">
          <cell r="C1264">
            <v>2.1366999999999998</v>
          </cell>
          <cell r="D1264">
            <v>1.3934665246065263</v>
          </cell>
        </row>
        <row r="1265">
          <cell r="C1265">
            <v>2.1375999999999999</v>
          </cell>
          <cell r="D1265">
            <v>1.388727360987716</v>
          </cell>
        </row>
        <row r="1266">
          <cell r="C1266">
            <v>2.1384999999999996</v>
          </cell>
          <cell r="D1266">
            <v>1.3839836079996395</v>
          </cell>
        </row>
        <row r="1267">
          <cell r="C1267">
            <v>2.1393999999999997</v>
          </cell>
          <cell r="D1267">
            <v>1.3792355343882865</v>
          </cell>
        </row>
        <row r="1268">
          <cell r="C1268">
            <v>2.1402999999999999</v>
          </cell>
          <cell r="D1268">
            <v>1.3744834073291385</v>
          </cell>
        </row>
        <row r="1269">
          <cell r="C1269">
            <v>2.1412</v>
          </cell>
          <cell r="D1269">
            <v>1.3697274923988316</v>
          </cell>
        </row>
        <row r="1270">
          <cell r="C1270">
            <v>2.1420999999999997</v>
          </cell>
          <cell r="D1270">
            <v>1.3649680535472795</v>
          </cell>
        </row>
        <row r="1271">
          <cell r="C1271">
            <v>2.1429999999999998</v>
          </cell>
          <cell r="D1271">
            <v>1.3602053530702378</v>
          </cell>
        </row>
        <row r="1272">
          <cell r="C1272">
            <v>2.1438999999999999</v>
          </cell>
          <cell r="D1272">
            <v>1.3554396515823461</v>
          </cell>
        </row>
        <row r="1273">
          <cell r="C1273">
            <v>2.1448</v>
          </cell>
          <cell r="D1273">
            <v>1.3506712079906076</v>
          </cell>
        </row>
        <row r="1274">
          <cell r="C1274">
            <v>2.1456999999999997</v>
          </cell>
          <cell r="D1274">
            <v>1.3459002794683479</v>
          </cell>
        </row>
        <row r="1275">
          <cell r="C1275">
            <v>2.1465999999999998</v>
          </cell>
          <cell r="D1275">
            <v>1.3411271214296265</v>
          </cell>
        </row>
        <row r="1276">
          <cell r="C1276">
            <v>2.1475</v>
          </cell>
          <cell r="D1276">
            <v>1.3363519875041467</v>
          </cell>
        </row>
        <row r="1277">
          <cell r="C1277">
            <v>2.1483999999999996</v>
          </cell>
          <cell r="D1277">
            <v>1.3315751295126177</v>
          </cell>
        </row>
        <row r="1278">
          <cell r="C1278">
            <v>2.1492999999999998</v>
          </cell>
          <cell r="D1278">
            <v>1.3267967974425965</v>
          </cell>
        </row>
        <row r="1279">
          <cell r="C1279">
            <v>2.1501999999999999</v>
          </cell>
          <cell r="D1279">
            <v>1.3220172394248342</v>
          </cell>
        </row>
        <row r="1280">
          <cell r="C1280">
            <v>2.1511</v>
          </cell>
          <cell r="D1280">
            <v>1.3172367017100843</v>
          </cell>
        </row>
        <row r="1281">
          <cell r="C1281">
            <v>2.1519999999999997</v>
          </cell>
          <cell r="D1281">
            <v>1.3124554286464136</v>
          </cell>
        </row>
        <row r="1282">
          <cell r="C1282">
            <v>2.1528999999999998</v>
          </cell>
          <cell r="D1282">
            <v>1.3076736626569916</v>
          </cell>
        </row>
        <row r="1283">
          <cell r="C1283">
            <v>2.1537999999999999</v>
          </cell>
          <cell r="D1283">
            <v>1.3028916442183953</v>
          </cell>
        </row>
        <row r="1284">
          <cell r="C1284">
            <v>2.1546999999999996</v>
          </cell>
          <cell r="D1284">
            <v>1.2981096118393962</v>
          </cell>
        </row>
        <row r="1285">
          <cell r="C1285">
            <v>2.1555999999999997</v>
          </cell>
          <cell r="D1285">
            <v>1.2933278020402392</v>
          </cell>
        </row>
        <row r="1286">
          <cell r="C1286">
            <v>2.1564999999999999</v>
          </cell>
          <cell r="D1286">
            <v>1.2885464493324519</v>
          </cell>
        </row>
        <row r="1287">
          <cell r="C1287">
            <v>2.1574</v>
          </cell>
          <cell r="D1287">
            <v>1.2837657861991303</v>
          </cell>
        </row>
        <row r="1288">
          <cell r="C1288">
            <v>2.1582999999999997</v>
          </cell>
          <cell r="D1288">
            <v>1.278986043075748</v>
          </cell>
        </row>
        <row r="1289">
          <cell r="C1289">
            <v>2.1591999999999998</v>
          </cell>
          <cell r="D1289">
            <v>1.2742074483314596</v>
          </cell>
        </row>
        <row r="1290">
          <cell r="C1290">
            <v>2.1600999999999999</v>
          </cell>
          <cell r="D1290">
            <v>1.2694302282509358</v>
          </cell>
        </row>
        <row r="1291">
          <cell r="C1291">
            <v>2.161</v>
          </cell>
          <cell r="D1291">
            <v>1.2646546070166906</v>
          </cell>
        </row>
        <row r="1292">
          <cell r="C1292">
            <v>2.1618999999999997</v>
          </cell>
          <cell r="D1292">
            <v>1.2598808066919356</v>
          </cell>
        </row>
        <row r="1293">
          <cell r="C1293">
            <v>2.1627999999999998</v>
          </cell>
          <cell r="D1293">
            <v>1.2551090472039341</v>
          </cell>
        </row>
        <row r="1294">
          <cell r="C1294">
            <v>2.1637</v>
          </cell>
          <cell r="D1294">
            <v>1.2503395463278968</v>
          </cell>
        </row>
        <row r="1295">
          <cell r="C1295">
            <v>2.1645999999999996</v>
          </cell>
          <cell r="D1295">
            <v>1.2455725196713743</v>
          </cell>
        </row>
        <row r="1296">
          <cell r="C1296">
            <v>2.1654999999999998</v>
          </cell>
          <cell r="D1296">
            <v>1.2408081806591686</v>
          </cell>
        </row>
        <row r="1297">
          <cell r="C1297">
            <v>2.1663999999999999</v>
          </cell>
          <cell r="D1297">
            <v>1.2360467405187849</v>
          </cell>
        </row>
        <row r="1298">
          <cell r="C1298">
            <v>2.1673</v>
          </cell>
          <cell r="D1298">
            <v>1.2312884082663818</v>
          </cell>
        </row>
        <row r="1299">
          <cell r="C1299">
            <v>2.1681999999999997</v>
          </cell>
          <cell r="D1299">
            <v>1.2265333906932563</v>
          </cell>
        </row>
        <row r="1300">
          <cell r="C1300">
            <v>2.1690999999999998</v>
          </cell>
          <cell r="D1300">
            <v>1.2217818923528363</v>
          </cell>
        </row>
        <row r="1301">
          <cell r="C1301">
            <v>2.17</v>
          </cell>
          <cell r="D1301">
            <v>1.2170341155482212</v>
          </cell>
        </row>
        <row r="1302">
          <cell r="C1302">
            <v>2.1708999999999996</v>
          </cell>
          <cell r="D1302">
            <v>1.2122902603202197</v>
          </cell>
        </row>
        <row r="1303">
          <cell r="C1303">
            <v>2.1717999999999997</v>
          </cell>
          <cell r="D1303">
            <v>1.2075505244359155</v>
          </cell>
        </row>
        <row r="1304">
          <cell r="C1304">
            <v>2.1726999999999999</v>
          </cell>
          <cell r="D1304">
            <v>1.2028151033777716</v>
          </cell>
        </row>
        <row r="1305">
          <cell r="C1305">
            <v>2.1736</v>
          </cell>
          <cell r="D1305">
            <v>1.1980841903332393</v>
          </cell>
        </row>
        <row r="1306">
          <cell r="C1306">
            <v>2.1744999999999997</v>
          </cell>
          <cell r="D1306">
            <v>1.1933579761848969</v>
          </cell>
        </row>
        <row r="1307">
          <cell r="C1307">
            <v>2.1753999999999998</v>
          </cell>
          <cell r="D1307">
            <v>1.1886366495011031</v>
          </cell>
        </row>
        <row r="1308">
          <cell r="C1308">
            <v>2.1762999999999999</v>
          </cell>
          <cell r="D1308">
            <v>1.1839203965271909</v>
          </cell>
        </row>
        <row r="1309">
          <cell r="C1309">
            <v>2.1772</v>
          </cell>
          <cell r="D1309">
            <v>1.1792094011771599</v>
          </cell>
        </row>
        <row r="1310">
          <cell r="C1310">
            <v>2.1780999999999997</v>
          </cell>
          <cell r="D1310">
            <v>1.1745038450259015</v>
          </cell>
        </row>
        <row r="1311">
          <cell r="C1311">
            <v>2.1789999999999998</v>
          </cell>
          <cell r="D1311">
            <v>1.1698039073019317</v>
          </cell>
        </row>
        <row r="1312">
          <cell r="C1312">
            <v>2.1798999999999999</v>
          </cell>
          <cell r="D1312">
            <v>1.1651097648806623</v>
          </cell>
        </row>
        <row r="1313">
          <cell r="C1313">
            <v>2.1807999999999996</v>
          </cell>
          <cell r="D1313">
            <v>1.1604215922781684</v>
          </cell>
        </row>
        <row r="1314">
          <cell r="C1314">
            <v>2.1816999999999998</v>
          </cell>
          <cell r="D1314">
            <v>1.1557395616454742</v>
          </cell>
        </row>
        <row r="1315">
          <cell r="C1315">
            <v>2.1825999999999999</v>
          </cell>
          <cell r="D1315">
            <v>1.1510638427633679</v>
          </cell>
        </row>
        <row r="1316">
          <cell r="C1316">
            <v>2.1835</v>
          </cell>
          <cell r="D1316">
            <v>1.1463946030377132</v>
          </cell>
        </row>
        <row r="1317">
          <cell r="C1317">
            <v>2.1843999999999997</v>
          </cell>
          <cell r="D1317">
            <v>1.1417320074952766</v>
          </cell>
        </row>
        <row r="1318">
          <cell r="C1318">
            <v>2.1852999999999998</v>
          </cell>
          <cell r="D1318">
            <v>1.1370762187800583</v>
          </cell>
        </row>
        <row r="1319">
          <cell r="C1319">
            <v>2.1861999999999999</v>
          </cell>
          <cell r="D1319">
            <v>1.1324273971501462</v>
          </cell>
        </row>
        <row r="1320">
          <cell r="C1320">
            <v>2.1871</v>
          </cell>
          <cell r="D1320">
            <v>1.1277857004750578</v>
          </cell>
        </row>
        <row r="1321">
          <cell r="C1321">
            <v>2.1879999999999997</v>
          </cell>
          <cell r="D1321">
            <v>1.1231512842335911</v>
          </cell>
        </row>
        <row r="1322">
          <cell r="C1322">
            <v>2.1888999999999998</v>
          </cell>
          <cell r="D1322">
            <v>1.1185243015121702</v>
          </cell>
        </row>
        <row r="1323">
          <cell r="C1323">
            <v>2.1898</v>
          </cell>
          <cell r="D1323">
            <v>1.1139049030037051</v>
          </cell>
        </row>
        <row r="1324">
          <cell r="C1324">
            <v>2.1906999999999996</v>
          </cell>
          <cell r="D1324">
            <v>1.1092932370069306</v>
          </cell>
        </row>
        <row r="1325">
          <cell r="C1325">
            <v>2.1915999999999998</v>
          </cell>
          <cell r="D1325">
            <v>1.1046894494262351</v>
          </cell>
        </row>
        <row r="1326">
          <cell r="C1326">
            <v>2.1924999999999999</v>
          </cell>
          <cell r="D1326">
            <v>1.1000936837720008</v>
          </cell>
        </row>
        <row r="1327">
          <cell r="C1327">
            <v>2.1934</v>
          </cell>
          <cell r="D1327">
            <v>1.0955060811614088</v>
          </cell>
        </row>
        <row r="1328">
          <cell r="C1328">
            <v>2.1942999999999997</v>
          </cell>
          <cell r="D1328">
            <v>1.0909267803197407</v>
          </cell>
        </row>
        <row r="1329">
          <cell r="C1329">
            <v>2.1951999999999998</v>
          </cell>
          <cell r="D1329">
            <v>1.0863559175821476</v>
          </cell>
        </row>
        <row r="1330">
          <cell r="C1330">
            <v>2.1960999999999999</v>
          </cell>
          <cell r="D1330">
            <v>1.0817936268959203</v>
          </cell>
        </row>
        <row r="1331">
          <cell r="C1331">
            <v>2.1969999999999996</v>
          </cell>
          <cell r="D1331">
            <v>1.0772400398232118</v>
          </cell>
        </row>
        <row r="1332">
          <cell r="C1332">
            <v>2.1978999999999997</v>
          </cell>
          <cell r="D1332">
            <v>1.0726952855442318</v>
          </cell>
        </row>
        <row r="1333">
          <cell r="C1333">
            <v>2.1987999999999999</v>
          </cell>
          <cell r="D1333">
            <v>1.0681594908609289</v>
          </cell>
        </row>
        <row r="1334">
          <cell r="C1334">
            <v>2.1997</v>
          </cell>
          <cell r="D1334">
            <v>1.063632780201111</v>
          </cell>
        </row>
        <row r="1335">
          <cell r="C1335">
            <v>2.2005999999999997</v>
          </cell>
          <cell r="D1335">
            <v>1.0591152756230444</v>
          </cell>
        </row>
        <row r="1336">
          <cell r="C1336">
            <v>2.2014999999999998</v>
          </cell>
          <cell r="D1336">
            <v>1.0546070968204895</v>
          </cell>
        </row>
        <row r="1337">
          <cell r="C1337">
            <v>2.2023999999999999</v>
          </cell>
          <cell r="D1337">
            <v>1.0501083611282145</v>
          </cell>
        </row>
        <row r="1338">
          <cell r="C1338">
            <v>2.2033</v>
          </cell>
          <cell r="D1338">
            <v>1.0456191835279325</v>
          </cell>
        </row>
        <row r="1339">
          <cell r="C1339">
            <v>2.2041999999999997</v>
          </cell>
          <cell r="D1339">
            <v>1.0411396766546974</v>
          </cell>
        </row>
        <row r="1340">
          <cell r="C1340">
            <v>2.2050999999999998</v>
          </cell>
          <cell r="D1340">
            <v>1.036669950803724</v>
          </cell>
        </row>
        <row r="1341">
          <cell r="C1341">
            <v>2.206</v>
          </cell>
          <cell r="D1341">
            <v>1.0322101139376665</v>
          </cell>
        </row>
        <row r="1342">
          <cell r="C1342">
            <v>2.2068999999999996</v>
          </cell>
          <cell r="D1342">
            <v>1.0277602716943075</v>
          </cell>
        </row>
        <row r="1343">
          <cell r="C1343">
            <v>2.2077999999999998</v>
          </cell>
          <cell r="D1343">
            <v>1.0233205273946715</v>
          </cell>
        </row>
        <row r="1344">
          <cell r="C1344">
            <v>2.2086999999999999</v>
          </cell>
          <cell r="D1344">
            <v>1.0188909820515808</v>
          </cell>
        </row>
        <row r="1345">
          <cell r="C1345">
            <v>2.2096</v>
          </cell>
          <cell r="D1345">
            <v>1.0144717343786063</v>
          </cell>
        </row>
        <row r="1346">
          <cell r="C1346">
            <v>2.2104999999999997</v>
          </cell>
          <cell r="D1346">
            <v>1.0100628807994412</v>
          </cell>
        </row>
        <row r="1347">
          <cell r="C1347">
            <v>2.2113999999999998</v>
          </cell>
          <cell r="D1347">
            <v>1.0056645154576722</v>
          </cell>
        </row>
        <row r="1348">
          <cell r="C1348">
            <v>2.2122999999999999</v>
          </cell>
          <cell r="D1348">
            <v>1.0012767302269683</v>
          </cell>
        </row>
        <row r="1349">
          <cell r="C1349">
            <v>2.2131999999999996</v>
          </cell>
          <cell r="D1349">
            <v>0.99689961472165189</v>
          </cell>
        </row>
        <row r="1350">
          <cell r="C1350">
            <v>2.2140999999999997</v>
          </cell>
          <cell r="D1350">
            <v>0.99253325630765921</v>
          </cell>
        </row>
        <row r="1351">
          <cell r="C1351">
            <v>2.2149999999999999</v>
          </cell>
          <cell r="D1351">
            <v>0.98817774011390791</v>
          </cell>
        </row>
        <row r="1352">
          <cell r="C1352">
            <v>2.2159</v>
          </cell>
          <cell r="D1352">
            <v>0.98383314904402086</v>
          </cell>
        </row>
        <row r="1353">
          <cell r="C1353">
            <v>2.2167999999999997</v>
          </cell>
          <cell r="D1353">
            <v>0.97949956378844205</v>
          </cell>
        </row>
        <row r="1354">
          <cell r="C1354">
            <v>2.2176999999999998</v>
          </cell>
          <cell r="D1354">
            <v>0.97517706283690786</v>
          </cell>
        </row>
        <row r="1355">
          <cell r="C1355">
            <v>2.2185999999999999</v>
          </cell>
          <cell r="D1355">
            <v>0.97086572249130443</v>
          </cell>
        </row>
        <row r="1356">
          <cell r="C1356">
            <v>2.2195</v>
          </cell>
          <cell r="D1356">
            <v>0.96656561687886289</v>
          </cell>
        </row>
        <row r="1357">
          <cell r="C1357">
            <v>2.2203999999999997</v>
          </cell>
          <cell r="D1357">
            <v>0.96227681796571995</v>
          </cell>
        </row>
        <row r="1358">
          <cell r="C1358">
            <v>2.2212999999999998</v>
          </cell>
          <cell r="D1358">
            <v>0.9579993955708147</v>
          </cell>
        </row>
        <row r="1359">
          <cell r="C1359">
            <v>2.2222</v>
          </cell>
          <cell r="D1359">
            <v>0.95373341738014727</v>
          </cell>
        </row>
        <row r="1360">
          <cell r="C1360">
            <v>2.2230999999999996</v>
          </cell>
          <cell r="D1360">
            <v>0.94947894896135387</v>
          </cell>
        </row>
        <row r="1361">
          <cell r="C1361">
            <v>2.2239999999999998</v>
          </cell>
          <cell r="D1361">
            <v>0.94523605377861286</v>
          </cell>
        </row>
        <row r="1362">
          <cell r="C1362">
            <v>2.2248999999999999</v>
          </cell>
          <cell r="D1362">
            <v>0.9410047932078931</v>
          </cell>
        </row>
        <row r="1363">
          <cell r="C1363">
            <v>2.2258</v>
          </cell>
          <cell r="D1363">
            <v>0.93678522655249974</v>
          </cell>
        </row>
        <row r="1364">
          <cell r="C1364">
            <v>2.2266999999999997</v>
          </cell>
          <cell r="D1364">
            <v>0.93257741105894321</v>
          </cell>
        </row>
        <row r="1365">
          <cell r="C1365">
            <v>2.2275999999999998</v>
          </cell>
          <cell r="D1365">
            <v>0.92838140193310292</v>
          </cell>
        </row>
        <row r="1366">
          <cell r="C1366">
            <v>2.2284999999999999</v>
          </cell>
          <cell r="D1366">
            <v>0.92419725235670969</v>
          </cell>
        </row>
        <row r="1367">
          <cell r="C1367">
            <v>2.2293999999999996</v>
          </cell>
          <cell r="D1367">
            <v>0.92002501350410404</v>
          </cell>
        </row>
        <row r="1368">
          <cell r="C1368">
            <v>2.2302999999999997</v>
          </cell>
          <cell r="D1368">
            <v>0.91586473455928097</v>
          </cell>
        </row>
        <row r="1369">
          <cell r="C1369">
            <v>2.2311999999999999</v>
          </cell>
          <cell r="D1369">
            <v>0.91171646273323326</v>
          </cell>
        </row>
        <row r="1370">
          <cell r="C1370">
            <v>2.2321</v>
          </cell>
          <cell r="D1370">
            <v>0.90758024328154996</v>
          </cell>
        </row>
        <row r="1371">
          <cell r="C1371">
            <v>2.2329999999999997</v>
          </cell>
          <cell r="D1371">
            <v>0.90345611952229288</v>
          </cell>
        </row>
        <row r="1372">
          <cell r="C1372">
            <v>2.2338999999999998</v>
          </cell>
          <cell r="D1372">
            <v>0.89934413285412507</v>
          </cell>
        </row>
        <row r="1373">
          <cell r="C1373">
            <v>2.2347999999999999</v>
          </cell>
          <cell r="D1373">
            <v>0.895244322774711</v>
          </cell>
        </row>
        <row r="1374">
          <cell r="C1374">
            <v>2.2357</v>
          </cell>
          <cell r="D1374">
            <v>0.89115672689934811</v>
          </cell>
        </row>
        <row r="1375">
          <cell r="C1375">
            <v>2.2365999999999997</v>
          </cell>
          <cell r="D1375">
            <v>0.88708138097985123</v>
          </cell>
        </row>
        <row r="1376">
          <cell r="C1376">
            <v>2.2374999999999998</v>
          </cell>
          <cell r="D1376">
            <v>0.88301831892365867</v>
          </cell>
        </row>
        <row r="1377">
          <cell r="C1377">
            <v>2.2383999999999999</v>
          </cell>
          <cell r="D1377">
            <v>0.87896757281318993</v>
          </cell>
        </row>
        <row r="1378">
          <cell r="C1378">
            <v>2.2392999999999996</v>
          </cell>
          <cell r="D1378">
            <v>0.87492917292540429</v>
          </cell>
        </row>
        <row r="1379">
          <cell r="C1379">
            <v>2.2401999999999997</v>
          </cell>
          <cell r="D1379">
            <v>0.87090314775157773</v>
          </cell>
        </row>
        <row r="1380">
          <cell r="C1380">
            <v>2.2410999999999999</v>
          </cell>
          <cell r="D1380">
            <v>0.86688952401730435</v>
          </cell>
        </row>
        <row r="1381">
          <cell r="C1381">
            <v>2.242</v>
          </cell>
          <cell r="D1381">
            <v>0.86288832670268101</v>
          </cell>
        </row>
        <row r="1382">
          <cell r="C1382">
            <v>2.2428999999999997</v>
          </cell>
          <cell r="D1382">
            <v>0.8588995790626992</v>
          </cell>
        </row>
        <row r="1383">
          <cell r="C1383">
            <v>2.2437999999999998</v>
          </cell>
          <cell r="D1383">
            <v>0.85492330264781269</v>
          </cell>
        </row>
        <row r="1384">
          <cell r="C1384">
            <v>2.2446999999999999</v>
          </cell>
          <cell r="D1384">
            <v>0.85095951732470843</v>
          </cell>
        </row>
        <row r="1385">
          <cell r="C1385">
            <v>2.2455999999999996</v>
          </cell>
          <cell r="D1385">
            <v>0.84700824129723307</v>
          </cell>
        </row>
        <row r="1386">
          <cell r="C1386">
            <v>2.2464999999999997</v>
          </cell>
          <cell r="D1386">
            <v>0.84306949112748952</v>
          </cell>
        </row>
        <row r="1387">
          <cell r="C1387">
            <v>2.2473999999999998</v>
          </cell>
          <cell r="D1387">
            <v>0.83914328175711161</v>
          </cell>
        </row>
        <row r="1388">
          <cell r="C1388">
            <v>2.2483</v>
          </cell>
          <cell r="D1388">
            <v>0.83522962652867427</v>
          </cell>
        </row>
        <row r="1389">
          <cell r="C1389">
            <v>2.2491999999999996</v>
          </cell>
          <cell r="D1389">
            <v>0.8313285372072643</v>
          </cell>
        </row>
        <row r="1390">
          <cell r="C1390">
            <v>2.2500999999999998</v>
          </cell>
          <cell r="D1390">
            <v>0.82744002400217986</v>
          </cell>
        </row>
        <row r="1391">
          <cell r="C1391">
            <v>2.2509999999999999</v>
          </cell>
          <cell r="D1391">
            <v>0.82356409558878507</v>
          </cell>
        </row>
        <row r="1392">
          <cell r="C1392">
            <v>2.2519</v>
          </cell>
          <cell r="D1392">
            <v>0.81970075913047091</v>
          </cell>
        </row>
        <row r="1393">
          <cell r="C1393">
            <v>2.2527999999999997</v>
          </cell>
          <cell r="D1393">
            <v>0.81585002030075193</v>
          </cell>
        </row>
        <row r="1394">
          <cell r="C1394">
            <v>2.2536999999999998</v>
          </cell>
          <cell r="D1394">
            <v>0.81201188330546314</v>
          </cell>
        </row>
        <row r="1395">
          <cell r="C1395">
            <v>2.2545999999999999</v>
          </cell>
          <cell r="D1395">
            <v>0.80818635090508539</v>
          </cell>
        </row>
        <row r="1396">
          <cell r="C1396">
            <v>2.2554999999999996</v>
          </cell>
          <cell r="D1396">
            <v>0.80437342443715254</v>
          </cell>
        </row>
        <row r="1397">
          <cell r="C1397">
            <v>2.2563999999999997</v>
          </cell>
          <cell r="D1397">
            <v>0.80057310383875568</v>
          </cell>
        </row>
        <row r="1398">
          <cell r="C1398">
            <v>2.2572999999999999</v>
          </cell>
          <cell r="D1398">
            <v>0.79678538766914886</v>
          </cell>
        </row>
        <row r="1399">
          <cell r="C1399">
            <v>2.2582</v>
          </cell>
          <cell r="D1399">
            <v>0.79301027313241923</v>
          </cell>
        </row>
        <row r="1400">
          <cell r="C1400">
            <v>2.2590999999999997</v>
          </cell>
          <cell r="D1400">
            <v>0.78924775610024089</v>
          </cell>
        </row>
        <row r="1401">
          <cell r="C1401">
            <v>2.2599999999999998</v>
          </cell>
          <cell r="D1401">
            <v>0.78549783113468663</v>
          </cell>
        </row>
        <row r="1402">
          <cell r="C1402">
            <v>2.2608999999999999</v>
          </cell>
          <cell r="D1402">
            <v>0.78176049151111704</v>
          </cell>
        </row>
        <row r="1403">
          <cell r="C1403">
            <v>2.2618</v>
          </cell>
          <cell r="D1403">
            <v>0.77803572924110886</v>
          </cell>
        </row>
        <row r="1404">
          <cell r="C1404">
            <v>2.2626999999999997</v>
          </cell>
          <cell r="D1404">
            <v>0.77432353509543872</v>
          </cell>
        </row>
        <row r="1405">
          <cell r="C1405">
            <v>2.2635999999999998</v>
          </cell>
          <cell r="D1405">
            <v>0.77062389862709912</v>
          </cell>
        </row>
        <row r="1406">
          <cell r="C1406">
            <v>2.2645</v>
          </cell>
          <cell r="D1406">
            <v>0.76693680819436738</v>
          </cell>
        </row>
        <row r="1407">
          <cell r="C1407">
            <v>2.2653999999999996</v>
          </cell>
          <cell r="D1407">
            <v>0.76326225098388567</v>
          </cell>
        </row>
        <row r="1408">
          <cell r="C1408">
            <v>2.2662999999999998</v>
          </cell>
          <cell r="D1408">
            <v>0.75960021303376468</v>
          </cell>
        </row>
        <row r="1409">
          <cell r="C1409">
            <v>2.2671999999999999</v>
          </cell>
          <cell r="D1409">
            <v>0.75595067925671633</v>
          </cell>
        </row>
        <row r="1410">
          <cell r="C1410">
            <v>2.2681</v>
          </cell>
          <cell r="D1410">
            <v>0.75231363346318125</v>
          </cell>
        </row>
        <row r="1411">
          <cell r="C1411">
            <v>2.2689999999999997</v>
          </cell>
          <cell r="D1411">
            <v>0.74868905838446642</v>
          </cell>
        </row>
        <row r="1412">
          <cell r="C1412">
            <v>2.2698999999999998</v>
          </cell>
          <cell r="D1412">
            <v>0.74507693569587141</v>
          </cell>
        </row>
        <row r="1413">
          <cell r="C1413">
            <v>2.2707999999999999</v>
          </cell>
          <cell r="D1413">
            <v>0.74147724603982135</v>
          </cell>
        </row>
        <row r="1414">
          <cell r="C1414">
            <v>2.2716999999999996</v>
          </cell>
          <cell r="D1414">
            <v>0.73788996904896831</v>
          </cell>
        </row>
        <row r="1415">
          <cell r="C1415">
            <v>2.2725999999999997</v>
          </cell>
          <cell r="D1415">
            <v>0.73431508336927165</v>
          </cell>
        </row>
        <row r="1416">
          <cell r="C1416">
            <v>2.2734999999999999</v>
          </cell>
          <cell r="D1416">
            <v>0.7307525666830651</v>
          </cell>
        </row>
        <row r="1417">
          <cell r="C1417">
            <v>2.2744</v>
          </cell>
          <cell r="D1417">
            <v>0.7272023957320729</v>
          </cell>
        </row>
        <row r="1418">
          <cell r="C1418">
            <v>2.2752999999999997</v>
          </cell>
          <cell r="D1418">
            <v>0.72366454634039645</v>
          </cell>
        </row>
        <row r="1419">
          <cell r="C1419">
            <v>2.2761999999999998</v>
          </cell>
          <cell r="D1419">
            <v>0.72013899343744459</v>
          </cell>
        </row>
        <row r="1420">
          <cell r="C1420">
            <v>2.2770999999999999</v>
          </cell>
          <cell r="D1420">
            <v>0.71662571108082884</v>
          </cell>
        </row>
        <row r="1421">
          <cell r="C1421">
            <v>2.278</v>
          </cell>
          <cell r="D1421">
            <v>0.71312467247918476</v>
          </cell>
        </row>
        <row r="1422">
          <cell r="C1422">
            <v>2.2788999999999997</v>
          </cell>
          <cell r="D1422">
            <v>0.70963585001493967</v>
          </cell>
        </row>
        <row r="1423">
          <cell r="C1423">
            <v>2.2797999999999998</v>
          </cell>
          <cell r="D1423">
            <v>0.70615921526700021</v>
          </cell>
        </row>
        <row r="1424">
          <cell r="C1424">
            <v>2.2806999999999999</v>
          </cell>
          <cell r="D1424">
            <v>0.70269473903338431</v>
          </cell>
        </row>
        <row r="1425">
          <cell r="C1425">
            <v>2.2815999999999996</v>
          </cell>
          <cell r="D1425">
            <v>0.69924239135375532</v>
          </cell>
        </row>
        <row r="1426">
          <cell r="C1426">
            <v>2.2824999999999998</v>
          </cell>
          <cell r="D1426">
            <v>0.69580214153187203</v>
          </cell>
        </row>
        <row r="1427">
          <cell r="C1427">
            <v>2.2833999999999999</v>
          </cell>
          <cell r="D1427">
            <v>0.6923739581579621</v>
          </cell>
        </row>
        <row r="1428">
          <cell r="C1428">
            <v>2.2843</v>
          </cell>
          <cell r="D1428">
            <v>0.68895780913098081</v>
          </cell>
        </row>
        <row r="1429">
          <cell r="C1429">
            <v>2.2851999999999997</v>
          </cell>
          <cell r="D1429">
            <v>0.68555366168078025</v>
          </cell>
        </row>
        <row r="1430">
          <cell r="C1430">
            <v>2.2860999999999998</v>
          </cell>
          <cell r="D1430">
            <v>0.68216148239015906</v>
          </cell>
        </row>
        <row r="1431">
          <cell r="C1431">
            <v>2.2869999999999999</v>
          </cell>
          <cell r="D1431">
            <v>0.67878123721681793</v>
          </cell>
        </row>
        <row r="1432">
          <cell r="C1432">
            <v>2.2878999999999996</v>
          </cell>
          <cell r="D1432">
            <v>0.67541289151518202</v>
          </cell>
        </row>
        <row r="1433">
          <cell r="C1433">
            <v>2.2887999999999997</v>
          </cell>
          <cell r="D1433">
            <v>0.67205641005810046</v>
          </cell>
        </row>
        <row r="1434">
          <cell r="C1434">
            <v>2.2896999999999998</v>
          </cell>
          <cell r="D1434">
            <v>0.66871175705843433</v>
          </cell>
        </row>
        <row r="1435">
          <cell r="C1435">
            <v>2.2906</v>
          </cell>
          <cell r="D1435">
            <v>0.66537889619049484</v>
          </cell>
        </row>
        <row r="1436">
          <cell r="C1436">
            <v>2.2914999999999996</v>
          </cell>
          <cell r="D1436">
            <v>0.66205779061135417</v>
          </cell>
        </row>
        <row r="1437">
          <cell r="C1437">
            <v>2.2923999999999998</v>
          </cell>
          <cell r="D1437">
            <v>0.65874840298200532</v>
          </cell>
        </row>
        <row r="1438">
          <cell r="C1438">
            <v>2.2932999999999999</v>
          </cell>
          <cell r="D1438">
            <v>0.65545069548839086</v>
          </cell>
        </row>
        <row r="1439">
          <cell r="C1439">
            <v>2.2942</v>
          </cell>
          <cell r="D1439">
            <v>0.65216462986226442</v>
          </cell>
        </row>
        <row r="1440">
          <cell r="C1440">
            <v>2.2950999999999997</v>
          </cell>
          <cell r="D1440">
            <v>0.6488901674019073</v>
          </cell>
        </row>
        <row r="1441">
          <cell r="C1441">
            <v>2.2959999999999998</v>
          </cell>
          <cell r="D1441">
            <v>0.64562726899267253</v>
          </cell>
        </row>
        <row r="1442">
          <cell r="C1442">
            <v>2.2968999999999999</v>
          </cell>
          <cell r="D1442">
            <v>0.64237589512738424</v>
          </cell>
        </row>
        <row r="1443">
          <cell r="C1443">
            <v>2.2977999999999996</v>
          </cell>
          <cell r="D1443">
            <v>0.63913600592655118</v>
          </cell>
        </row>
        <row r="1444">
          <cell r="C1444">
            <v>2.2986999999999997</v>
          </cell>
          <cell r="D1444">
            <v>0.63590756115840774</v>
          </cell>
        </row>
        <row r="1445">
          <cell r="C1445">
            <v>2.2995999999999999</v>
          </cell>
          <cell r="D1445">
            <v>0.63269052025879391</v>
          </cell>
        </row>
        <row r="1446">
          <cell r="C1446">
            <v>2.3005</v>
          </cell>
          <cell r="D1446">
            <v>0.62948484235083635</v>
          </cell>
        </row>
        <row r="1447">
          <cell r="C1447">
            <v>2.3013999999999997</v>
          </cell>
          <cell r="D1447">
            <v>0.62629048626445438</v>
          </cell>
        </row>
        <row r="1448">
          <cell r="C1448">
            <v>2.3022999999999998</v>
          </cell>
          <cell r="D1448">
            <v>0.62310741055567076</v>
          </cell>
        </row>
        <row r="1449">
          <cell r="C1449">
            <v>2.3031999999999999</v>
          </cell>
          <cell r="D1449">
            <v>0.61993557352574014</v>
          </cell>
        </row>
        <row r="1450">
          <cell r="C1450">
            <v>2.3040999999999996</v>
          </cell>
          <cell r="D1450">
            <v>0.6167749332400726</v>
          </cell>
        </row>
        <row r="1451">
          <cell r="C1451">
            <v>2.3049999999999997</v>
          </cell>
          <cell r="D1451">
            <v>0.61362544754695392</v>
          </cell>
        </row>
        <row r="1452">
          <cell r="C1452">
            <v>2.3058999999999998</v>
          </cell>
          <cell r="D1452">
            <v>0.61048707409607839</v>
          </cell>
        </row>
        <row r="1453">
          <cell r="C1453">
            <v>2.3068</v>
          </cell>
          <cell r="D1453">
            <v>0.60735977035685895</v>
          </cell>
        </row>
        <row r="1454">
          <cell r="C1454">
            <v>2.3076999999999996</v>
          </cell>
          <cell r="D1454">
            <v>0.6042434936365364</v>
          </cell>
        </row>
        <row r="1455">
          <cell r="C1455">
            <v>2.3085999999999998</v>
          </cell>
          <cell r="D1455">
            <v>0.60113820109806659</v>
          </cell>
        </row>
        <row r="1456">
          <cell r="C1456">
            <v>2.3094999999999999</v>
          </cell>
          <cell r="D1456">
            <v>0.598043849777807</v>
          </cell>
        </row>
        <row r="1457">
          <cell r="C1457">
            <v>2.3104</v>
          </cell>
          <cell r="D1457">
            <v>0.59496039660296718</v>
          </cell>
        </row>
        <row r="1458">
          <cell r="C1458">
            <v>2.3112999999999997</v>
          </cell>
          <cell r="D1458">
            <v>0.59188779840884775</v>
          </cell>
        </row>
        <row r="1459">
          <cell r="C1459">
            <v>2.3121999999999998</v>
          </cell>
          <cell r="D1459">
            <v>0.58882601195584461</v>
          </cell>
        </row>
        <row r="1460">
          <cell r="C1460">
            <v>2.3130999999999999</v>
          </cell>
          <cell r="D1460">
            <v>0.58577499394623977</v>
          </cell>
        </row>
        <row r="1461">
          <cell r="C1461">
            <v>2.3139999999999996</v>
          </cell>
          <cell r="D1461">
            <v>0.58273470104074809</v>
          </cell>
        </row>
        <row r="1462">
          <cell r="C1462">
            <v>2.3148999999999997</v>
          </cell>
          <cell r="D1462">
            <v>0.57970508987483227</v>
          </cell>
        </row>
        <row r="1463">
          <cell r="C1463">
            <v>2.3157999999999999</v>
          </cell>
          <cell r="D1463">
            <v>0.57668611707479378</v>
          </cell>
        </row>
        <row r="1464">
          <cell r="C1464">
            <v>2.3167</v>
          </cell>
          <cell r="D1464">
            <v>0.57367773927361132</v>
          </cell>
        </row>
        <row r="1465">
          <cell r="C1465">
            <v>2.3175999999999997</v>
          </cell>
          <cell r="D1465">
            <v>0.57067991312654909</v>
          </cell>
        </row>
        <row r="1466">
          <cell r="C1466">
            <v>2.3184999999999998</v>
          </cell>
          <cell r="D1466">
            <v>0.56769259532651128</v>
          </cell>
        </row>
        <row r="1467">
          <cell r="C1467">
            <v>2.3193999999999999</v>
          </cell>
          <cell r="D1467">
            <v>0.5647157426191689</v>
          </cell>
        </row>
        <row r="1468">
          <cell r="C1468">
            <v>2.3202999999999996</v>
          </cell>
          <cell r="D1468">
            <v>0.56174931181782473</v>
          </cell>
        </row>
        <row r="1469">
          <cell r="C1469">
            <v>2.3211999999999997</v>
          </cell>
          <cell r="D1469">
            <v>0.55879325981803118</v>
          </cell>
        </row>
        <row r="1470">
          <cell r="C1470">
            <v>2.3220999999999998</v>
          </cell>
          <cell r="D1470">
            <v>0.55584754361196931</v>
          </cell>
        </row>
        <row r="1471">
          <cell r="C1471">
            <v>2.323</v>
          </cell>
          <cell r="D1471">
            <v>0.55291212030256265</v>
          </cell>
        </row>
        <row r="1472">
          <cell r="C1472">
            <v>2.3238999999999996</v>
          </cell>
          <cell r="D1472">
            <v>0.54998694711734397</v>
          </cell>
        </row>
        <row r="1473">
          <cell r="C1473">
            <v>2.3247999999999998</v>
          </cell>
          <cell r="D1473">
            <v>0.5470719814220586</v>
          </cell>
        </row>
        <row r="1474">
          <cell r="C1474">
            <v>2.3256999999999999</v>
          </cell>
          <cell r="D1474">
            <v>0.54416718073402603</v>
          </cell>
        </row>
        <row r="1475">
          <cell r="C1475">
            <v>2.3266</v>
          </cell>
          <cell r="D1475">
            <v>0.54127250273522787</v>
          </cell>
        </row>
        <row r="1476">
          <cell r="C1476">
            <v>2.3274999999999997</v>
          </cell>
          <cell r="D1476">
            <v>0.53838790528514469</v>
          </cell>
        </row>
        <row r="1477">
          <cell r="C1477">
            <v>2.3283999999999998</v>
          </cell>
          <cell r="D1477">
            <v>0.53551334643332338</v>
          </cell>
        </row>
        <row r="1478">
          <cell r="C1478">
            <v>2.3292999999999999</v>
          </cell>
          <cell r="D1478">
            <v>0.53264878443169772</v>
          </cell>
        </row>
        <row r="1479">
          <cell r="C1479">
            <v>2.3301999999999996</v>
          </cell>
          <cell r="D1479">
            <v>0.52979417774663207</v>
          </cell>
        </row>
        <row r="1480">
          <cell r="C1480">
            <v>2.3310999999999997</v>
          </cell>
          <cell r="D1480">
            <v>0.52694948507070161</v>
          </cell>
        </row>
        <row r="1481">
          <cell r="C1481">
            <v>2.3319999999999999</v>
          </cell>
          <cell r="D1481">
            <v>0.5241146653342208</v>
          </cell>
        </row>
        <row r="1482">
          <cell r="C1482">
            <v>2.3329</v>
          </cell>
          <cell r="D1482">
            <v>0.52128967771649104</v>
          </cell>
        </row>
        <row r="1483">
          <cell r="C1483">
            <v>2.3337999999999997</v>
          </cell>
          <cell r="D1483">
            <v>0.51847448165679311</v>
          </cell>
        </row>
        <row r="1484">
          <cell r="C1484">
            <v>2.3346999999999998</v>
          </cell>
          <cell r="D1484">
            <v>0.51566903686510124</v>
          </cell>
        </row>
        <row r="1485">
          <cell r="C1485">
            <v>2.3355999999999999</v>
          </cell>
          <cell r="D1485">
            <v>0.51287330333254666</v>
          </cell>
        </row>
        <row r="1486">
          <cell r="C1486">
            <v>2.3365</v>
          </cell>
          <cell r="D1486">
            <v>0.510087241341598</v>
          </cell>
        </row>
        <row r="1487">
          <cell r="C1487">
            <v>2.3373999999999997</v>
          </cell>
          <cell r="D1487">
            <v>0.50731081147598289</v>
          </cell>
        </row>
        <row r="1488">
          <cell r="C1488">
            <v>2.3382999999999998</v>
          </cell>
          <cell r="D1488">
            <v>0.50454397463033318</v>
          </cell>
        </row>
        <row r="1489">
          <cell r="C1489">
            <v>2.3391999999999999</v>
          </cell>
          <cell r="D1489">
            <v>0.50178669201957449</v>
          </cell>
        </row>
        <row r="1490">
          <cell r="C1490">
            <v>2.3400999999999996</v>
          </cell>
          <cell r="D1490">
            <v>0.49903892518803716</v>
          </cell>
        </row>
        <row r="1491">
          <cell r="C1491">
            <v>2.3409999999999997</v>
          </cell>
          <cell r="D1491">
            <v>0.4963006360182971</v>
          </cell>
        </row>
        <row r="1492">
          <cell r="C1492">
            <v>2.3418999999999999</v>
          </cell>
          <cell r="D1492">
            <v>0.49357178673976165</v>
          </cell>
        </row>
        <row r="1493">
          <cell r="C1493">
            <v>2.3428</v>
          </cell>
          <cell r="D1493">
            <v>0.49085233993697402</v>
          </cell>
        </row>
        <row r="1494">
          <cell r="C1494">
            <v>2.3436999999999997</v>
          </cell>
          <cell r="D1494">
            <v>0.48814225855765719</v>
          </cell>
        </row>
        <row r="1495">
          <cell r="C1495">
            <v>2.3445999999999998</v>
          </cell>
          <cell r="D1495">
            <v>0.48544150592048441</v>
          </cell>
        </row>
        <row r="1496">
          <cell r="C1496">
            <v>2.3454999999999999</v>
          </cell>
          <cell r="D1496">
            <v>0.48275004572259422</v>
          </cell>
        </row>
        <row r="1497">
          <cell r="C1497">
            <v>2.3463999999999996</v>
          </cell>
          <cell r="D1497">
            <v>0.48006784204682823</v>
          </cell>
        </row>
        <row r="1498">
          <cell r="C1498">
            <v>2.3472999999999997</v>
          </cell>
          <cell r="D1498">
            <v>0.47739485936870307</v>
          </cell>
        </row>
        <row r="1499">
          <cell r="C1499">
            <v>2.3481999999999998</v>
          </cell>
          <cell r="D1499">
            <v>0.47473106256313019</v>
          </cell>
        </row>
        <row r="1500">
          <cell r="C1500">
            <v>2.3491</v>
          </cell>
          <cell r="D1500">
            <v>0.472076416910856</v>
          </cell>
        </row>
        <row r="1501">
          <cell r="C1501">
            <v>2.3499999999999996</v>
          </cell>
          <cell r="D1501">
            <v>0.46943088810464861</v>
          </cell>
        </row>
        <row r="1502">
          <cell r="C1502">
            <v>2.3508999999999998</v>
          </cell>
          <cell r="D1502">
            <v>0.4667944422552141</v>
          </cell>
        </row>
        <row r="1503">
          <cell r="C1503">
            <v>2.3517999999999999</v>
          </cell>
          <cell r="D1503">
            <v>0.46416704589686331</v>
          </cell>
        </row>
        <row r="1504">
          <cell r="C1504">
            <v>2.3527</v>
          </cell>
          <cell r="D1504">
            <v>0.4615486659929065</v>
          </cell>
        </row>
        <row r="1505">
          <cell r="C1505">
            <v>2.3535999999999997</v>
          </cell>
          <cell r="D1505">
            <v>0.45893926994079537</v>
          </cell>
        </row>
        <row r="1506">
          <cell r="C1506">
            <v>2.3544999999999998</v>
          </cell>
          <cell r="D1506">
            <v>0.45633882557700101</v>
          </cell>
        </row>
        <row r="1507">
          <cell r="C1507">
            <v>2.3553999999999999</v>
          </cell>
          <cell r="D1507">
            <v>0.45374730118164613</v>
          </cell>
        </row>
        <row r="1508">
          <cell r="C1508">
            <v>2.3562999999999996</v>
          </cell>
          <cell r="D1508">
            <v>0.45116466548287248</v>
          </cell>
        </row>
        <row r="1509">
          <cell r="C1509">
            <v>2.3571999999999997</v>
          </cell>
          <cell r="D1509">
            <v>0.44859088766095245</v>
          </cell>
        </row>
        <row r="1510">
          <cell r="C1510">
            <v>2.3580999999999999</v>
          </cell>
          <cell r="D1510">
            <v>0.44602593735216123</v>
          </cell>
        </row>
        <row r="1511">
          <cell r="C1511">
            <v>2.359</v>
          </cell>
          <cell r="D1511">
            <v>0.44346978465238501</v>
          </cell>
        </row>
        <row r="1512">
          <cell r="C1512">
            <v>2.3598999999999997</v>
          </cell>
          <cell r="D1512">
            <v>0.44092240012048717</v>
          </cell>
        </row>
        <row r="1513">
          <cell r="C1513">
            <v>2.3607999999999998</v>
          </cell>
          <cell r="D1513">
            <v>0.43838375478142061</v>
          </cell>
        </row>
        <row r="1514">
          <cell r="C1514">
            <v>2.3616999999999999</v>
          </cell>
          <cell r="D1514">
            <v>0.43585382012910523</v>
          </cell>
        </row>
        <row r="1515">
          <cell r="C1515">
            <v>2.3625999999999996</v>
          </cell>
          <cell r="D1515">
            <v>0.43333256812905241</v>
          </cell>
        </row>
        <row r="1516">
          <cell r="C1516">
            <v>2.3634999999999997</v>
          </cell>
          <cell r="D1516">
            <v>0.43081997122074583</v>
          </cell>
        </row>
        <row r="1517">
          <cell r="C1517">
            <v>2.3643999999999998</v>
          </cell>
          <cell r="D1517">
            <v>0.4283160023197945</v>
          </cell>
        </row>
        <row r="1518">
          <cell r="C1518">
            <v>2.3653</v>
          </cell>
          <cell r="D1518">
            <v>0.42582063481983468</v>
          </cell>
        </row>
        <row r="1519">
          <cell r="C1519">
            <v>2.3661999999999996</v>
          </cell>
          <cell r="D1519">
            <v>0.42333384259420409</v>
          </cell>
        </row>
        <row r="1520">
          <cell r="C1520">
            <v>2.3670999999999998</v>
          </cell>
          <cell r="D1520">
            <v>0.42085559999737437</v>
          </cell>
        </row>
        <row r="1521">
          <cell r="C1521">
            <v>2.3679999999999999</v>
          </cell>
          <cell r="D1521">
            <v>0.41838588186616477</v>
          </cell>
        </row>
        <row r="1522">
          <cell r="C1522">
            <v>2.3689</v>
          </cell>
          <cell r="D1522">
            <v>0.41592466352071356</v>
          </cell>
        </row>
        <row r="1523">
          <cell r="C1523">
            <v>2.3697999999999997</v>
          </cell>
          <cell r="D1523">
            <v>0.41347192076523048</v>
          </cell>
        </row>
        <row r="1524">
          <cell r="C1524">
            <v>2.3706999999999998</v>
          </cell>
          <cell r="D1524">
            <v>0.4110276298885166</v>
          </cell>
        </row>
        <row r="1525">
          <cell r="C1525">
            <v>2.3715999999999999</v>
          </cell>
          <cell r="D1525">
            <v>0.40859176766427474</v>
          </cell>
        </row>
        <row r="1526">
          <cell r="C1526">
            <v>2.3724999999999996</v>
          </cell>
          <cell r="D1526">
            <v>0.40616431135118819</v>
          </cell>
        </row>
        <row r="1527">
          <cell r="C1527">
            <v>2.3733999999999997</v>
          </cell>
          <cell r="D1527">
            <v>0.40374523869278311</v>
          </cell>
        </row>
        <row r="1528">
          <cell r="C1528">
            <v>2.3742999999999999</v>
          </cell>
          <cell r="D1528">
            <v>0.40133452791708624</v>
          </cell>
        </row>
        <row r="1529">
          <cell r="C1529">
            <v>2.3752</v>
          </cell>
          <cell r="D1529">
            <v>0.39893215773605867</v>
          </cell>
        </row>
        <row r="1530">
          <cell r="C1530">
            <v>2.3760999999999997</v>
          </cell>
          <cell r="D1530">
            <v>0.39653810734482775</v>
          </cell>
        </row>
        <row r="1531">
          <cell r="C1531">
            <v>2.3769999999999998</v>
          </cell>
          <cell r="D1531">
            <v>0.3941523564207039</v>
          </cell>
        </row>
        <row r="1532">
          <cell r="C1532">
            <v>2.3778999999999999</v>
          </cell>
          <cell r="D1532">
            <v>0.3917748851220062</v>
          </cell>
        </row>
        <row r="1533">
          <cell r="C1533">
            <v>2.3787999999999996</v>
          </cell>
          <cell r="D1533">
            <v>0.3894056740866752</v>
          </cell>
        </row>
        <row r="1534">
          <cell r="C1534">
            <v>2.3796999999999997</v>
          </cell>
          <cell r="D1534">
            <v>0.38704470443068817</v>
          </cell>
        </row>
        <row r="1535">
          <cell r="C1535">
            <v>2.3805999999999998</v>
          </cell>
          <cell r="D1535">
            <v>0.38469195774628773</v>
          </cell>
        </row>
        <row r="1536">
          <cell r="C1536">
            <v>2.3815</v>
          </cell>
          <cell r="D1536">
            <v>0.38234741610000705</v>
          </cell>
        </row>
        <row r="1537">
          <cell r="C1537">
            <v>2.3823999999999996</v>
          </cell>
          <cell r="D1537">
            <v>0.38001106203051244</v>
          </cell>
        </row>
        <row r="1538">
          <cell r="C1538">
            <v>2.3832999999999998</v>
          </cell>
          <cell r="D1538">
            <v>0.37768287854625043</v>
          </cell>
        </row>
        <row r="1539">
          <cell r="C1539">
            <v>2.3841999999999999</v>
          </cell>
          <cell r="D1539">
            <v>0.37536284912292434</v>
          </cell>
        </row>
        <row r="1540">
          <cell r="C1540">
            <v>2.3851</v>
          </cell>
          <cell r="D1540">
            <v>0.37305095770077706</v>
          </cell>
        </row>
        <row r="1541">
          <cell r="C1541">
            <v>2.3859999999999997</v>
          </cell>
          <cell r="D1541">
            <v>0.3707471886817032</v>
          </cell>
        </row>
        <row r="1542">
          <cell r="C1542">
            <v>2.3868999999999998</v>
          </cell>
          <cell r="D1542">
            <v>0.36845152692618005</v>
          </cell>
        </row>
        <row r="1543">
          <cell r="C1543">
            <v>2.3877999999999999</v>
          </cell>
          <cell r="D1543">
            <v>0.36616395775003702</v>
          </cell>
        </row>
        <row r="1544">
          <cell r="C1544">
            <v>2.3886999999999996</v>
          </cell>
          <cell r="D1544">
            <v>0.36388446692104842</v>
          </cell>
        </row>
        <row r="1545">
          <cell r="C1545">
            <v>2.3895999999999997</v>
          </cell>
          <cell r="D1545">
            <v>0.36161304065535771</v>
          </cell>
        </row>
        <row r="1546">
          <cell r="C1546">
            <v>2.3904999999999998</v>
          </cell>
          <cell r="D1546">
            <v>0.35934966561375326</v>
          </cell>
        </row>
        <row r="1547">
          <cell r="C1547">
            <v>2.3914</v>
          </cell>
          <cell r="D1547">
            <v>0.35709432889777037</v>
          </cell>
        </row>
        <row r="1548">
          <cell r="C1548">
            <v>2.3922999999999996</v>
          </cell>
          <cell r="D1548">
            <v>0.35484701804564744</v>
          </cell>
        </row>
        <row r="1549">
          <cell r="C1549">
            <v>2.3931999999999998</v>
          </cell>
          <cell r="D1549">
            <v>0.35260772102812044</v>
          </cell>
        </row>
        <row r="1550">
          <cell r="C1550">
            <v>2.3940999999999999</v>
          </cell>
          <cell r="D1550">
            <v>0.35037642624408033</v>
          </cell>
        </row>
        <row r="1551">
          <cell r="C1551">
            <v>2.3949999999999996</v>
          </cell>
          <cell r="D1551">
            <v>0.34815312251607478</v>
          </cell>
        </row>
        <row r="1552">
          <cell r="C1552">
            <v>2.3958999999999997</v>
          </cell>
          <cell r="D1552">
            <v>0.34593779908566613</v>
          </cell>
        </row>
        <row r="1553">
          <cell r="C1553">
            <v>2.3967999999999998</v>
          </cell>
          <cell r="D1553">
            <v>0.34373044560866151</v>
          </cell>
        </row>
        <row r="1554">
          <cell r="C1554">
            <v>2.3976999999999999</v>
          </cell>
          <cell r="D1554">
            <v>0.34153105215019425</v>
          </cell>
        </row>
        <row r="1555">
          <cell r="C1555">
            <v>2.3985999999999996</v>
          </cell>
          <cell r="D1555">
            <v>0.33933960917968037</v>
          </cell>
        </row>
        <row r="1556">
          <cell r="C1556">
            <v>2.3994999999999997</v>
          </cell>
          <cell r="D1556">
            <v>0.33715610756563885</v>
          </cell>
        </row>
        <row r="1557">
          <cell r="C1557">
            <v>2.4003999999999999</v>
          </cell>
          <cell r="D1557">
            <v>0.334980538570397</v>
          </cell>
        </row>
        <row r="1558">
          <cell r="C1558">
            <v>2.4013</v>
          </cell>
          <cell r="D1558">
            <v>0.33281289384466178</v>
          </cell>
        </row>
        <row r="1559">
          <cell r="C1559">
            <v>2.4021999999999997</v>
          </cell>
          <cell r="D1559">
            <v>0.33065316542197892</v>
          </cell>
        </row>
        <row r="1560">
          <cell r="C1560">
            <v>2.4030999999999998</v>
          </cell>
          <cell r="D1560">
            <v>0.32850134571307033</v>
          </cell>
        </row>
        <row r="1561">
          <cell r="C1561">
            <v>2.4039999999999999</v>
          </cell>
          <cell r="D1561">
            <v>0.32635742750006891</v>
          </cell>
        </row>
        <row r="1562">
          <cell r="C1562">
            <v>2.4048999999999996</v>
          </cell>
          <cell r="D1562">
            <v>0.32422140393063448</v>
          </cell>
        </row>
        <row r="1563">
          <cell r="C1563">
            <v>2.4057999999999997</v>
          </cell>
          <cell r="D1563">
            <v>0.32209326851196612</v>
          </cell>
        </row>
        <row r="1564">
          <cell r="C1564">
            <v>2.4066999999999998</v>
          </cell>
          <cell r="D1564">
            <v>0.31997301510471887</v>
          </cell>
        </row>
        <row r="1565">
          <cell r="C1565">
            <v>2.4076</v>
          </cell>
          <cell r="D1565">
            <v>0.31786063791681396</v>
          </cell>
        </row>
        <row r="1566">
          <cell r="C1566">
            <v>2.4084999999999996</v>
          </cell>
          <cell r="D1566">
            <v>0.31575613149715792</v>
          </cell>
        </row>
        <row r="1567">
          <cell r="C1567">
            <v>2.4093999999999998</v>
          </cell>
          <cell r="D1567">
            <v>0.31365949072926452</v>
          </cell>
        </row>
        <row r="1568">
          <cell r="C1568">
            <v>2.4102999999999999</v>
          </cell>
          <cell r="D1568">
            <v>0.31157071082479798</v>
          </cell>
        </row>
        <row r="1569">
          <cell r="C1569">
            <v>2.4112</v>
          </cell>
          <cell r="D1569">
            <v>0.30948978731702104</v>
          </cell>
        </row>
        <row r="1570">
          <cell r="C1570">
            <v>2.4120999999999997</v>
          </cell>
          <cell r="D1570">
            <v>0.30741671605416754</v>
          </cell>
        </row>
        <row r="1571">
          <cell r="C1571">
            <v>2.4129999999999998</v>
          </cell>
          <cell r="D1571">
            <v>0.30535149319272886</v>
          </cell>
        </row>
        <row r="1572">
          <cell r="C1572">
            <v>2.4138999999999999</v>
          </cell>
          <cell r="D1572">
            <v>0.30329411519067856</v>
          </cell>
        </row>
        <row r="1573">
          <cell r="C1573">
            <v>2.4147999999999996</v>
          </cell>
          <cell r="D1573">
            <v>0.30124457880061289</v>
          </cell>
        </row>
        <row r="1574">
          <cell r="C1574">
            <v>2.4156999999999997</v>
          </cell>
          <cell r="D1574">
            <v>0.29920288106282533</v>
          </cell>
        </row>
        <row r="1575">
          <cell r="C1575">
            <v>2.4165999999999999</v>
          </cell>
          <cell r="D1575">
            <v>0.29716901929832401</v>
          </cell>
        </row>
        <row r="1576">
          <cell r="C1576">
            <v>2.4175</v>
          </cell>
          <cell r="D1576">
            <v>0.29514299110177794</v>
          </cell>
        </row>
        <row r="1577">
          <cell r="C1577">
            <v>2.4183999999999997</v>
          </cell>
          <cell r="D1577">
            <v>0.29312479433441085</v>
          </cell>
        </row>
        <row r="1578">
          <cell r="C1578">
            <v>2.4192999999999998</v>
          </cell>
          <cell r="D1578">
            <v>0.2911144271168335</v>
          </cell>
        </row>
        <row r="1579">
          <cell r="C1579">
            <v>2.4201999999999999</v>
          </cell>
          <cell r="D1579">
            <v>0.28911188782183556</v>
          </cell>
        </row>
        <row r="1580">
          <cell r="C1580">
            <v>2.4210999999999996</v>
          </cell>
          <cell r="D1580">
            <v>0.28711717506711787</v>
          </cell>
        </row>
        <row r="1581">
          <cell r="C1581">
            <v>2.4219999999999997</v>
          </cell>
          <cell r="D1581">
            <v>0.28513028770798221</v>
          </cell>
        </row>
        <row r="1582">
          <cell r="C1582">
            <v>2.4228999999999998</v>
          </cell>
          <cell r="D1582">
            <v>0.28315122482998561</v>
          </cell>
        </row>
        <row r="1583">
          <cell r="C1583">
            <v>2.4238</v>
          </cell>
          <cell r="D1583">
            <v>0.28117998574154723</v>
          </cell>
        </row>
        <row r="1584">
          <cell r="C1584">
            <v>2.4246999999999996</v>
          </cell>
          <cell r="D1584">
            <v>0.27921656996652577</v>
          </cell>
        </row>
        <row r="1585">
          <cell r="C1585">
            <v>2.4255999999999998</v>
          </cell>
          <cell r="D1585">
            <v>0.27726097723675797</v>
          </cell>
        </row>
        <row r="1586">
          <cell r="C1586">
            <v>2.4264999999999999</v>
          </cell>
          <cell r="D1586">
            <v>0.27531320748457799</v>
          </cell>
        </row>
        <row r="1587">
          <cell r="C1587">
            <v>2.4274</v>
          </cell>
          <cell r="D1587">
            <v>0.27337326083530078</v>
          </cell>
        </row>
        <row r="1588">
          <cell r="C1588">
            <v>2.4282999999999997</v>
          </cell>
          <cell r="D1588">
            <v>0.27144113759968885</v>
          </cell>
        </row>
        <row r="1589">
          <cell r="C1589">
            <v>2.4291999999999998</v>
          </cell>
          <cell r="D1589">
            <v>0.26951683826639283</v>
          </cell>
        </row>
        <row r="1590">
          <cell r="C1590">
            <v>2.4300999999999999</v>
          </cell>
          <cell r="D1590">
            <v>0.2676003634943846</v>
          </cell>
        </row>
        <row r="1591">
          <cell r="C1591">
            <v>2.4309999999999996</v>
          </cell>
          <cell r="D1591">
            <v>0.26569171410536918</v>
          </cell>
        </row>
        <row r="1592">
          <cell r="C1592">
            <v>2.4318999999999997</v>
          </cell>
          <cell r="D1592">
            <v>0.26379089107618392</v>
          </cell>
        </row>
        <row r="1593">
          <cell r="C1593">
            <v>2.4327999999999999</v>
          </cell>
          <cell r="D1593">
            <v>0.26189789553120102</v>
          </cell>
        </row>
        <row r="1594">
          <cell r="C1594">
            <v>2.4337</v>
          </cell>
          <cell r="D1594">
            <v>0.26001272873471287</v>
          </cell>
        </row>
        <row r="1595">
          <cell r="C1595">
            <v>2.4345999999999997</v>
          </cell>
          <cell r="D1595">
            <v>0.25813539208332342</v>
          </cell>
        </row>
        <row r="1596">
          <cell r="C1596">
            <v>2.4354999999999998</v>
          </cell>
          <cell r="D1596">
            <v>0.25626588709833364</v>
          </cell>
        </row>
        <row r="1597">
          <cell r="C1597">
            <v>2.4363999999999999</v>
          </cell>
          <cell r="D1597">
            <v>0.25440421541814062</v>
          </cell>
        </row>
        <row r="1598">
          <cell r="C1598">
            <v>2.4372999999999996</v>
          </cell>
          <cell r="D1598">
            <v>0.25255037879063513</v>
          </cell>
        </row>
        <row r="1599">
          <cell r="C1599">
            <v>2.4381999999999997</v>
          </cell>
          <cell r="D1599">
            <v>0.2507043790656075</v>
          </cell>
        </row>
        <row r="1600">
          <cell r="C1600">
            <v>2.4390999999999998</v>
          </cell>
          <cell r="D1600">
            <v>0.24886621818717594</v>
          </cell>
        </row>
        <row r="1601">
          <cell r="C1601">
            <v>2.44</v>
          </cell>
          <cell r="D1601">
            <v>0.24703589818621871</v>
          </cell>
        </row>
        <row r="1602">
          <cell r="C1602">
            <v>2.4408999999999996</v>
          </cell>
          <cell r="D1602">
            <v>0.2452134211728306</v>
          </cell>
        </row>
        <row r="1603">
          <cell r="C1603">
            <v>2.4417999999999997</v>
          </cell>
          <cell r="D1603">
            <v>0.24339878932879405</v>
          </cell>
        </row>
        <row r="1604">
          <cell r="C1604">
            <v>2.4426999999999999</v>
          </cell>
          <cell r="D1604">
            <v>0.24159200490008187</v>
          </cell>
        </row>
        <row r="1605">
          <cell r="C1605">
            <v>2.4436</v>
          </cell>
          <cell r="D1605">
            <v>0.23979307018937698</v>
          </cell>
        </row>
        <row r="1606">
          <cell r="C1606">
            <v>2.4444999999999997</v>
          </cell>
          <cell r="D1606">
            <v>0.23800198754862512</v>
          </cell>
        </row>
        <row r="1607">
          <cell r="C1607">
            <v>2.4453999999999998</v>
          </cell>
          <cell r="D1607">
            <v>0.23621875937161324</v>
          </cell>
        </row>
        <row r="1608">
          <cell r="C1608">
            <v>2.4462999999999999</v>
          </cell>
          <cell r="D1608">
            <v>0.23444338808658974</v>
          </cell>
        </row>
        <row r="1609">
          <cell r="C1609">
            <v>2.4471999999999996</v>
          </cell>
          <cell r="D1609">
            <v>0.23267587614891183</v>
          </cell>
        </row>
        <row r="1610">
          <cell r="C1610">
            <v>2.4480999999999997</v>
          </cell>
          <cell r="D1610">
            <v>0.2309162260337318</v>
          </cell>
        </row>
        <row r="1611">
          <cell r="C1611">
            <v>2.4489999999999998</v>
          </cell>
          <cell r="D1611">
            <v>0.22916444022873023</v>
          </cell>
        </row>
        <row r="1612">
          <cell r="C1612">
            <v>2.4499</v>
          </cell>
          <cell r="D1612">
            <v>0.22742052122688433</v>
          </cell>
        </row>
        <row r="1613">
          <cell r="C1613">
            <v>2.4507999999999996</v>
          </cell>
          <cell r="D1613">
            <v>0.22568447151928542</v>
          </cell>
        </row>
        <row r="1614">
          <cell r="C1614">
            <v>2.4516999999999998</v>
          </cell>
          <cell r="D1614">
            <v>0.22395629358799865</v>
          </cell>
        </row>
        <row r="1615">
          <cell r="C1615">
            <v>2.4525999999999999</v>
          </cell>
          <cell r="D1615">
            <v>0.22223598989898133</v>
          </cell>
        </row>
        <row r="1616">
          <cell r="C1616">
            <v>2.4534999999999996</v>
          </cell>
          <cell r="D1616">
            <v>0.22052356289504385</v>
          </cell>
        </row>
        <row r="1617">
          <cell r="C1617">
            <v>2.4543999999999997</v>
          </cell>
          <cell r="D1617">
            <v>0.21881901498886563</v>
          </cell>
        </row>
        <row r="1618">
          <cell r="C1618">
            <v>2.4552999999999998</v>
          </cell>
          <cell r="D1618">
            <v>0.21712234855607304</v>
          </cell>
        </row>
        <row r="1619">
          <cell r="C1619">
            <v>2.4561999999999999</v>
          </cell>
          <cell r="D1619">
            <v>0.21543356592836793</v>
          </cell>
        </row>
        <row r="1620">
          <cell r="C1620">
            <v>2.4570999999999996</v>
          </cell>
          <cell r="D1620">
            <v>0.21375266938671994</v>
          </cell>
        </row>
        <row r="1621">
          <cell r="C1621">
            <v>2.4579999999999997</v>
          </cell>
          <cell r="D1621">
            <v>0.21207966115461616</v>
          </cell>
        </row>
        <row r="1622">
          <cell r="C1622">
            <v>2.4588999999999999</v>
          </cell>
          <cell r="D1622">
            <v>0.21041454339138249</v>
          </cell>
        </row>
        <row r="1623">
          <cell r="C1623">
            <v>2.4598</v>
          </cell>
          <cell r="D1623">
            <v>0.20875731818556226</v>
          </cell>
        </row>
        <row r="1624">
          <cell r="C1624">
            <v>2.4606999999999997</v>
          </cell>
          <cell r="D1624">
            <v>0.2071079875483671</v>
          </cell>
        </row>
        <row r="1625">
          <cell r="C1625">
            <v>2.4615999999999998</v>
          </cell>
          <cell r="D1625">
            <v>0.20546655340719189</v>
          </cell>
        </row>
        <row r="1626">
          <cell r="C1626">
            <v>2.4624999999999999</v>
          </cell>
          <cell r="D1626">
            <v>0.20383301759920922</v>
          </cell>
        </row>
        <row r="1627">
          <cell r="C1627">
            <v>2.4633999999999996</v>
          </cell>
          <cell r="D1627">
            <v>0.20220738186502832</v>
          </cell>
        </row>
        <row r="1628">
          <cell r="C1628">
            <v>2.4642999999999997</v>
          </cell>
          <cell r="D1628">
            <v>0.20058964784242886</v>
          </cell>
        </row>
        <row r="1629">
          <cell r="C1629">
            <v>2.4651999999999998</v>
          </cell>
          <cell r="D1629">
            <v>0.19897981706017734</v>
          </cell>
        </row>
        <row r="1630">
          <cell r="C1630">
            <v>2.4661</v>
          </cell>
          <cell r="D1630">
            <v>0.19737789093191305</v>
          </cell>
        </row>
        <row r="1631">
          <cell r="C1631">
            <v>2.4669999999999996</v>
          </cell>
          <cell r="D1631">
            <v>0.19578387075011811</v>
          </cell>
        </row>
        <row r="1632">
          <cell r="C1632">
            <v>2.4678999999999998</v>
          </cell>
          <cell r="D1632">
            <v>0.19419775768016168</v>
          </cell>
        </row>
        <row r="1633">
          <cell r="C1633">
            <v>2.4687999999999999</v>
          </cell>
          <cell r="D1633">
            <v>0.19261955275443615</v>
          </cell>
        </row>
        <row r="1634">
          <cell r="C1634">
            <v>2.4696999999999996</v>
          </cell>
          <cell r="D1634">
            <v>0.19104925686656712</v>
          </cell>
        </row>
        <row r="1635">
          <cell r="C1635">
            <v>2.4705999999999997</v>
          </cell>
          <cell r="D1635">
            <v>0.18948687076570947</v>
          </cell>
        </row>
        <row r="1636">
          <cell r="C1636">
            <v>2.4714999999999998</v>
          </cell>
          <cell r="D1636">
            <v>0.18793239505093559</v>
          </cell>
        </row>
        <row r="1637">
          <cell r="C1637">
            <v>2.4723999999999999</v>
          </cell>
          <cell r="D1637">
            <v>0.18638583016570306</v>
          </cell>
        </row>
        <row r="1638">
          <cell r="C1638">
            <v>2.4732999999999996</v>
          </cell>
          <cell r="D1638">
            <v>0.18484717639241541</v>
          </cell>
        </row>
        <row r="1639">
          <cell r="C1639">
            <v>2.4741999999999997</v>
          </cell>
          <cell r="D1639">
            <v>0.18331643384706728</v>
          </cell>
        </row>
        <row r="1640">
          <cell r="C1640">
            <v>2.4750999999999999</v>
          </cell>
          <cell r="D1640">
            <v>0.18179360247398849</v>
          </cell>
        </row>
        <row r="1641">
          <cell r="C1641">
            <v>2.476</v>
          </cell>
          <cell r="D1641">
            <v>0.18027868204067157</v>
          </cell>
        </row>
        <row r="1642">
          <cell r="C1642">
            <v>2.4768999999999997</v>
          </cell>
          <cell r="D1642">
            <v>0.17877167213269643</v>
          </cell>
        </row>
        <row r="1643">
          <cell r="C1643">
            <v>2.4777999999999998</v>
          </cell>
          <cell r="D1643">
            <v>0.17727257214874512</v>
          </cell>
        </row>
        <row r="1644">
          <cell r="C1644">
            <v>2.4786999999999999</v>
          </cell>
          <cell r="D1644">
            <v>0.17578138129571716</v>
          </cell>
        </row>
        <row r="1645">
          <cell r="C1645">
            <v>2.4795999999999996</v>
          </cell>
          <cell r="D1645">
            <v>0.17429809858393544</v>
          </cell>
        </row>
        <row r="1646">
          <cell r="C1646">
            <v>2.4804999999999997</v>
          </cell>
          <cell r="D1646">
            <v>0.17282272282244696</v>
          </cell>
        </row>
        <row r="1647">
          <cell r="C1647">
            <v>2.4813999999999998</v>
          </cell>
          <cell r="D1647">
            <v>0.17135525261442827</v>
          </cell>
        </row>
        <row r="1648">
          <cell r="C1648">
            <v>2.4823</v>
          </cell>
          <cell r="D1648">
            <v>0.16989568635268137</v>
          </cell>
        </row>
        <row r="1649">
          <cell r="C1649">
            <v>2.4831999999999996</v>
          </cell>
          <cell r="D1649">
            <v>0.16844402221523233</v>
          </cell>
        </row>
        <row r="1650">
          <cell r="C1650">
            <v>2.4840999999999998</v>
          </cell>
          <cell r="D1650">
            <v>0.16700025816102562</v>
          </cell>
        </row>
        <row r="1651">
          <cell r="C1651">
            <v>2.4849999999999999</v>
          </cell>
          <cell r="D1651">
            <v>0.1655643919257247</v>
          </cell>
        </row>
        <row r="1652">
          <cell r="C1652">
            <v>2.4859</v>
          </cell>
          <cell r="D1652">
            <v>0.1641364210176072</v>
          </cell>
        </row>
        <row r="1653">
          <cell r="C1653">
            <v>2.4867999999999997</v>
          </cell>
          <cell r="D1653">
            <v>0.16271634271356447</v>
          </cell>
        </row>
        <row r="1654">
          <cell r="C1654">
            <v>2.4876999999999998</v>
          </cell>
          <cell r="D1654">
            <v>0.16130415405519916</v>
          </cell>
        </row>
        <row r="1655">
          <cell r="C1655">
            <v>2.4885999999999999</v>
          </cell>
          <cell r="D1655">
            <v>0.15989985184503203</v>
          </cell>
        </row>
        <row r="1656">
          <cell r="C1656">
            <v>2.4894999999999996</v>
          </cell>
          <cell r="D1656">
            <v>0.15850343264280461</v>
          </cell>
        </row>
        <row r="1657">
          <cell r="C1657">
            <v>2.4903999999999997</v>
          </cell>
          <cell r="D1657">
            <v>0.15711489276188567</v>
          </cell>
        </row>
        <row r="1658">
          <cell r="C1658">
            <v>2.4912999999999998</v>
          </cell>
          <cell r="D1658">
            <v>0.15573422826578603</v>
          </cell>
        </row>
        <row r="1659">
          <cell r="C1659">
            <v>2.4922</v>
          </cell>
          <cell r="D1659">
            <v>0.15436143496477131</v>
          </cell>
        </row>
        <row r="1660">
          <cell r="C1660">
            <v>2.4930999999999996</v>
          </cell>
          <cell r="D1660">
            <v>0.15299650841258222</v>
          </cell>
        </row>
        <row r="1661">
          <cell r="C1661">
            <v>2.4939999999999998</v>
          </cell>
          <cell r="D1661">
            <v>0.15163944390325473</v>
          </cell>
        </row>
        <row r="1662">
          <cell r="C1662">
            <v>2.4948999999999999</v>
          </cell>
          <cell r="D1662">
            <v>0.15029023646805156</v>
          </cell>
        </row>
        <row r="1663">
          <cell r="C1663">
            <v>2.4957999999999996</v>
          </cell>
          <cell r="D1663">
            <v>0.14894888087249222</v>
          </cell>
        </row>
        <row r="1664">
          <cell r="C1664">
            <v>2.4966999999999997</v>
          </cell>
          <cell r="D1664">
            <v>0.14761537161348756</v>
          </cell>
        </row>
        <row r="1665">
          <cell r="C1665">
            <v>2.4975999999999998</v>
          </cell>
          <cell r="D1665">
            <v>0.14628970291658483</v>
          </cell>
        </row>
        <row r="1666">
          <cell r="C1666">
            <v>2.4984999999999999</v>
          </cell>
          <cell r="D1666">
            <v>0.14497186873331122</v>
          </cell>
        </row>
        <row r="1667">
          <cell r="C1667">
            <v>2.4993999999999996</v>
          </cell>
          <cell r="D1667">
            <v>0.14366186273862561</v>
          </cell>
        </row>
        <row r="1668">
          <cell r="C1668">
            <v>2.5002999999999997</v>
          </cell>
          <cell r="D1668">
            <v>0.14235967832847143</v>
          </cell>
        </row>
        <row r="1669">
          <cell r="C1669">
            <v>2.5011999999999999</v>
          </cell>
          <cell r="D1669">
            <v>0.14106530861744079</v>
          </cell>
        </row>
        <row r="1670">
          <cell r="C1670">
            <v>2.5021</v>
          </cell>
          <cell r="D1670">
            <v>0.13977874643653584</v>
          </cell>
        </row>
        <row r="1671">
          <cell r="C1671">
            <v>2.5029999999999997</v>
          </cell>
          <cell r="D1671">
            <v>0.13849998433103966</v>
          </cell>
        </row>
        <row r="1672">
          <cell r="C1672">
            <v>2.5038999999999998</v>
          </cell>
          <cell r="D1672">
            <v>0.13722901455848613</v>
          </cell>
        </row>
        <row r="1673">
          <cell r="C1673">
            <v>2.5047999999999999</v>
          </cell>
          <cell r="D1673">
            <v>0.13596582908674129</v>
          </cell>
        </row>
        <row r="1674">
          <cell r="C1674">
            <v>2.5056999999999996</v>
          </cell>
          <cell r="D1674">
            <v>0.13471041959218183</v>
          </cell>
        </row>
        <row r="1675">
          <cell r="C1675">
            <v>2.5065999999999997</v>
          </cell>
          <cell r="D1675">
            <v>0.13346277745797774</v>
          </cell>
        </row>
        <row r="1676">
          <cell r="C1676">
            <v>2.5074999999999998</v>
          </cell>
          <cell r="D1676">
            <v>0.13222289377248325</v>
          </cell>
        </row>
        <row r="1677">
          <cell r="C1677">
            <v>2.5084</v>
          </cell>
          <cell r="D1677">
            <v>0.13099075932772444</v>
          </cell>
        </row>
        <row r="1678">
          <cell r="C1678">
            <v>2.5092999999999996</v>
          </cell>
          <cell r="D1678">
            <v>0.12976636461799315</v>
          </cell>
        </row>
        <row r="1679">
          <cell r="C1679">
            <v>2.5101999999999998</v>
          </cell>
          <cell r="D1679">
            <v>0.12854969983853909</v>
          </cell>
        </row>
        <row r="1680">
          <cell r="C1680">
            <v>2.5110999999999999</v>
          </cell>
          <cell r="D1680">
            <v>0.12734075488436941</v>
          </cell>
        </row>
        <row r="1681">
          <cell r="C1681">
            <v>2.5119999999999996</v>
          </cell>
          <cell r="D1681">
            <v>0.12613951934914427</v>
          </cell>
        </row>
        <row r="1682">
          <cell r="C1682">
            <v>2.5128999999999997</v>
          </cell>
          <cell r="D1682">
            <v>0.12494598252417258</v>
          </cell>
        </row>
        <row r="1683">
          <cell r="C1683">
            <v>2.5137999999999998</v>
          </cell>
          <cell r="D1683">
            <v>0.1237601333975135</v>
          </cell>
        </row>
        <row r="1684">
          <cell r="C1684">
            <v>2.5146999999999999</v>
          </cell>
          <cell r="D1684">
            <v>0.1225819606531712</v>
          </cell>
        </row>
        <row r="1685">
          <cell r="C1685">
            <v>2.5155999999999996</v>
          </cell>
          <cell r="D1685">
            <v>0.12141145267039233</v>
          </cell>
        </row>
        <row r="1686">
          <cell r="C1686">
            <v>2.5164999999999997</v>
          </cell>
          <cell r="D1686">
            <v>0.12024859752305782</v>
          </cell>
        </row>
        <row r="1687">
          <cell r="C1687">
            <v>2.5173999999999999</v>
          </cell>
          <cell r="D1687">
            <v>0.11909338297917881</v>
          </cell>
        </row>
        <row r="1688">
          <cell r="C1688">
            <v>2.5183</v>
          </cell>
          <cell r="D1688">
            <v>0.11794579650048286</v>
          </cell>
        </row>
        <row r="1689">
          <cell r="C1689">
            <v>2.5191999999999997</v>
          </cell>
          <cell r="D1689">
            <v>0.11680582524210044</v>
          </cell>
        </row>
        <row r="1690">
          <cell r="C1690">
            <v>2.5200999999999998</v>
          </cell>
          <cell r="D1690">
            <v>0.11567345605234367</v>
          </cell>
        </row>
        <row r="1691">
          <cell r="C1691">
            <v>2.5209999999999999</v>
          </cell>
          <cell r="D1691">
            <v>0.11454867547258461</v>
          </cell>
        </row>
        <row r="1692">
          <cell r="C1692">
            <v>2.5218999999999996</v>
          </cell>
          <cell r="D1692">
            <v>0.11343146973722361</v>
          </cell>
        </row>
        <row r="1693">
          <cell r="C1693">
            <v>2.5227999999999997</v>
          </cell>
          <cell r="D1693">
            <v>0.1123217016932726</v>
          </cell>
        </row>
        <row r="1694">
          <cell r="C1694">
            <v>2.5236999999999998</v>
          </cell>
          <cell r="D1694">
            <v>0.11121960707868932</v>
          </cell>
        </row>
        <row r="1695">
          <cell r="C1695">
            <v>2.5246</v>
          </cell>
          <cell r="D1695">
            <v>0.11012504404793985</v>
          </cell>
        </row>
        <row r="1696">
          <cell r="C1696">
            <v>2.5254999999999996</v>
          </cell>
          <cell r="D1696">
            <v>0.10903799761276943</v>
          </cell>
        </row>
        <row r="1697">
          <cell r="C1697">
            <v>2.5263999999999998</v>
          </cell>
          <cell r="D1697">
            <v>0.10795845247907225</v>
          </cell>
        </row>
        <row r="1698">
          <cell r="C1698">
            <v>2.5272999999999999</v>
          </cell>
          <cell r="D1698">
            <v>0.10688639304741285</v>
          </cell>
        </row>
        <row r="1699">
          <cell r="C1699">
            <v>2.5281999999999996</v>
          </cell>
          <cell r="D1699">
            <v>0.10582180341363144</v>
          </cell>
        </row>
        <row r="1700">
          <cell r="C1700">
            <v>2.5290999999999997</v>
          </cell>
          <cell r="D1700">
            <v>0.10476466736953546</v>
          </cell>
        </row>
        <row r="1701">
          <cell r="C1701">
            <v>2.5299999999999998</v>
          </cell>
          <cell r="D1701">
            <v>0.10371496840368213</v>
          </cell>
        </row>
        <row r="1702">
          <cell r="C1702">
            <v>2.5308999999999999</v>
          </cell>
          <cell r="D1702">
            <v>0.10267268970224058</v>
          </cell>
        </row>
        <row r="1703">
          <cell r="C1703">
            <v>2.5317999999999996</v>
          </cell>
          <cell r="D1703">
            <v>0.10163781414994069</v>
          </cell>
        </row>
        <row r="1704">
          <cell r="C1704">
            <v>2.5326999999999997</v>
          </cell>
          <cell r="D1704">
            <v>0.10061032433110258</v>
          </cell>
        </row>
        <row r="1705">
          <cell r="C1705">
            <v>2.5335999999999999</v>
          </cell>
          <cell r="D1705">
            <v>9.959020253075189E-2</v>
          </cell>
        </row>
        <row r="1706">
          <cell r="C1706">
            <v>2.5345</v>
          </cell>
          <cell r="D1706">
            <v>9.8577430735811891E-2</v>
          </cell>
        </row>
        <row r="1707">
          <cell r="C1707">
            <v>2.5353999999999997</v>
          </cell>
          <cell r="D1707">
            <v>9.7571990636377337E-2</v>
          </cell>
        </row>
        <row r="1708">
          <cell r="C1708">
            <v>2.5362999999999998</v>
          </cell>
          <cell r="D1708">
            <v>9.6573863627064618E-2</v>
          </cell>
        </row>
        <row r="1709">
          <cell r="C1709">
            <v>2.5371999999999999</v>
          </cell>
          <cell r="D1709">
            <v>9.5583030808443992E-2</v>
          </cell>
        </row>
        <row r="1710">
          <cell r="C1710">
            <v>2.5380999999999996</v>
          </cell>
          <cell r="D1710">
            <v>9.4599472988543834E-2</v>
          </cell>
        </row>
        <row r="1711">
          <cell r="C1711">
            <v>2.5389999999999997</v>
          </cell>
          <cell r="D1711">
            <v>9.3623170684430393E-2</v>
          </cell>
        </row>
        <row r="1712">
          <cell r="C1712">
            <v>2.5398999999999998</v>
          </cell>
          <cell r="D1712">
            <v>9.2654104123865391E-2</v>
          </cell>
        </row>
        <row r="1713">
          <cell r="C1713">
            <v>2.5407999999999999</v>
          </cell>
          <cell r="D1713">
            <v>9.1692253247032479E-2</v>
          </cell>
        </row>
        <row r="1714">
          <cell r="C1714">
            <v>2.5416999999999996</v>
          </cell>
          <cell r="D1714">
            <v>9.0737597708337669E-2</v>
          </cell>
        </row>
        <row r="1715">
          <cell r="C1715">
            <v>2.5425999999999997</v>
          </cell>
          <cell r="D1715">
            <v>8.9790116878277842E-2</v>
          </cell>
        </row>
        <row r="1716">
          <cell r="C1716">
            <v>2.5434999999999999</v>
          </cell>
          <cell r="D1716">
            <v>8.8849789845383234E-2</v>
          </cell>
        </row>
        <row r="1717">
          <cell r="C1717">
            <v>2.5443999999999996</v>
          </cell>
          <cell r="D1717">
            <v>8.7916595418223817E-2</v>
          </cell>
        </row>
        <row r="1718">
          <cell r="C1718">
            <v>2.5452999999999997</v>
          </cell>
          <cell r="D1718">
            <v>8.6990512127482836E-2</v>
          </cell>
        </row>
        <row r="1719">
          <cell r="C1719">
            <v>2.5461999999999998</v>
          </cell>
          <cell r="D1719">
            <v>8.6071518228099803E-2</v>
          </cell>
        </row>
        <row r="1720">
          <cell r="C1720">
            <v>2.5470999999999999</v>
          </cell>
          <cell r="D1720">
            <v>8.5159591701473927E-2</v>
          </cell>
        </row>
        <row r="1721">
          <cell r="C1721">
            <v>2.5479999999999996</v>
          </cell>
          <cell r="D1721">
            <v>8.425471025773297E-2</v>
          </cell>
        </row>
        <row r="1722">
          <cell r="C1722">
            <v>2.5488999999999997</v>
          </cell>
          <cell r="D1722">
            <v>8.3356851338061769E-2</v>
          </cell>
        </row>
        <row r="1723">
          <cell r="C1723">
            <v>2.5497999999999998</v>
          </cell>
          <cell r="D1723">
            <v>8.2465992117095807E-2</v>
          </cell>
        </row>
        <row r="1724">
          <cell r="C1724">
            <v>2.5507</v>
          </cell>
          <cell r="D1724">
            <v>8.1582109505369774E-2</v>
          </cell>
        </row>
        <row r="1725">
          <cell r="C1725">
            <v>2.5515999999999996</v>
          </cell>
          <cell r="D1725">
            <v>8.070518015182708E-2</v>
          </cell>
        </row>
        <row r="1726">
          <cell r="C1726">
            <v>2.5524999999999998</v>
          </cell>
          <cell r="D1726">
            <v>7.9835180446383533E-2</v>
          </cell>
        </row>
        <row r="1727">
          <cell r="C1727">
            <v>2.5533999999999999</v>
          </cell>
          <cell r="D1727">
            <v>7.8972086522551069E-2</v>
          </cell>
        </row>
        <row r="1728">
          <cell r="C1728">
            <v>2.5542999999999996</v>
          </cell>
          <cell r="D1728">
            <v>7.8115874260111975E-2</v>
          </cell>
        </row>
        <row r="1729">
          <cell r="C1729">
            <v>2.5551999999999997</v>
          </cell>
          <cell r="D1729">
            <v>7.7266519287845975E-2</v>
          </cell>
        </row>
        <row r="1730">
          <cell r="C1730">
            <v>2.5560999999999998</v>
          </cell>
          <cell r="D1730">
            <v>7.6423996986313233E-2</v>
          </cell>
        </row>
        <row r="1731">
          <cell r="C1731">
            <v>2.5569999999999999</v>
          </cell>
          <cell r="D1731">
            <v>7.5588282490683265E-2</v>
          </cell>
        </row>
        <row r="1732">
          <cell r="C1732">
            <v>2.5578999999999996</v>
          </cell>
          <cell r="D1732">
            <v>7.4759350693615848E-2</v>
          </cell>
        </row>
        <row r="1733">
          <cell r="C1733">
            <v>2.5587999999999997</v>
          </cell>
          <cell r="D1733">
            <v>7.3937176248186923E-2</v>
          </cell>
        </row>
        <row r="1734">
          <cell r="C1734">
            <v>2.5596999999999999</v>
          </cell>
          <cell r="D1734">
            <v>7.3121733570865696E-2</v>
          </cell>
        </row>
        <row r="1735">
          <cell r="C1735">
            <v>2.5606</v>
          </cell>
          <cell r="D1735">
            <v>7.2312996844532323E-2</v>
          </cell>
        </row>
        <row r="1736">
          <cell r="C1736">
            <v>2.5614999999999997</v>
          </cell>
          <cell r="D1736">
            <v>7.1510940021542443E-2</v>
          </cell>
        </row>
        <row r="1737">
          <cell r="C1737">
            <v>2.5623999999999998</v>
          </cell>
          <cell r="D1737">
            <v>7.0715536826831835E-2</v>
          </cell>
        </row>
        <row r="1738">
          <cell r="C1738">
            <v>2.5632999999999999</v>
          </cell>
          <cell r="D1738">
            <v>6.9926760761066187E-2</v>
          </cell>
        </row>
        <row r="1739">
          <cell r="C1739">
            <v>2.5641999999999996</v>
          </cell>
          <cell r="D1739">
            <v>6.914458510382776E-2</v>
          </cell>
        </row>
        <row r="1740">
          <cell r="C1740">
            <v>2.5650999999999997</v>
          </cell>
          <cell r="D1740">
            <v>6.836898291684039E-2</v>
          </cell>
        </row>
        <row r="1741">
          <cell r="C1741">
            <v>2.5659999999999998</v>
          </cell>
          <cell r="D1741">
            <v>6.7599927047235719E-2</v>
          </cell>
        </row>
        <row r="1742">
          <cell r="C1742">
            <v>2.5669</v>
          </cell>
          <cell r="D1742">
            <v>6.6837390130851632E-2</v>
          </cell>
        </row>
        <row r="1743">
          <cell r="C1743">
            <v>2.5677999999999996</v>
          </cell>
          <cell r="D1743">
            <v>6.6081344595567693E-2</v>
          </cell>
        </row>
        <row r="1744">
          <cell r="C1744">
            <v>2.5686999999999998</v>
          </cell>
          <cell r="D1744">
            <v>6.5331762664672235E-2</v>
          </cell>
        </row>
        <row r="1745">
          <cell r="C1745">
            <v>2.5695999999999999</v>
          </cell>
          <cell r="D1745">
            <v>6.4588616360265041E-2</v>
          </cell>
        </row>
        <row r="1746">
          <cell r="C1746">
            <v>2.5704999999999996</v>
          </cell>
          <cell r="D1746">
            <v>6.385187750668804E-2</v>
          </cell>
        </row>
        <row r="1747">
          <cell r="C1747">
            <v>2.5713999999999997</v>
          </cell>
          <cell r="D1747">
            <v>6.3121517733985388E-2</v>
          </cell>
        </row>
        <row r="1748">
          <cell r="C1748">
            <v>2.5722999999999998</v>
          </cell>
          <cell r="D1748">
            <v>6.2397508481395657E-2</v>
          </cell>
        </row>
        <row r="1749">
          <cell r="C1749">
            <v>2.5731999999999999</v>
          </cell>
          <cell r="D1749">
            <v>6.1679821000867156E-2</v>
          </cell>
        </row>
        <row r="1750">
          <cell r="C1750">
            <v>2.5740999999999996</v>
          </cell>
          <cell r="D1750">
            <v>6.0968426360601527E-2</v>
          </cell>
        </row>
        <row r="1751">
          <cell r="C1751">
            <v>2.5749999999999997</v>
          </cell>
          <cell r="D1751">
            <v>6.026329544861999E-2</v>
          </cell>
        </row>
        <row r="1752">
          <cell r="C1752">
            <v>2.5758999999999999</v>
          </cell>
          <cell r="D1752">
            <v>5.956439897635607E-2</v>
          </cell>
        </row>
        <row r="1753">
          <cell r="C1753">
            <v>2.5768</v>
          </cell>
          <cell r="D1753">
            <v>5.8871707482267485E-2</v>
          </cell>
        </row>
        <row r="1754">
          <cell r="C1754">
            <v>2.5776999999999997</v>
          </cell>
          <cell r="D1754">
            <v>5.8185191335470635E-2</v>
          </cell>
        </row>
        <row r="1755">
          <cell r="C1755">
            <v>2.5785999999999998</v>
          </cell>
          <cell r="D1755">
            <v>5.7504820739392788E-2</v>
          </cell>
        </row>
        <row r="1756">
          <cell r="C1756">
            <v>2.5794999999999999</v>
          </cell>
          <cell r="D1756">
            <v>5.6830565735446419E-2</v>
          </cell>
        </row>
        <row r="1757">
          <cell r="C1757">
            <v>2.5803999999999996</v>
          </cell>
          <cell r="D1757">
            <v>5.6162396206717091E-2</v>
          </cell>
        </row>
        <row r="1758">
          <cell r="C1758">
            <v>2.5812999999999997</v>
          </cell>
          <cell r="D1758">
            <v>5.5500281881668209E-2</v>
          </cell>
        </row>
        <row r="1759">
          <cell r="C1759">
            <v>2.5821999999999998</v>
          </cell>
          <cell r="D1759">
            <v>5.4844192337862779E-2</v>
          </cell>
        </row>
        <row r="1760">
          <cell r="C1760">
            <v>2.5831</v>
          </cell>
          <cell r="D1760">
            <v>5.4194097005696121E-2</v>
          </cell>
        </row>
        <row r="1761">
          <cell r="C1761">
            <v>2.5839999999999996</v>
          </cell>
          <cell r="D1761">
            <v>5.3549965172142611E-2</v>
          </cell>
        </row>
        <row r="1762">
          <cell r="C1762">
            <v>2.5848999999999998</v>
          </cell>
          <cell r="D1762">
            <v>5.2911765984511909E-2</v>
          </cell>
        </row>
        <row r="1763">
          <cell r="C1763">
            <v>2.5857999999999999</v>
          </cell>
          <cell r="D1763">
            <v>5.2279468454218631E-2</v>
          </cell>
        </row>
        <row r="1764">
          <cell r="C1764">
            <v>2.5866999999999996</v>
          </cell>
          <cell r="D1764">
            <v>5.1653041460557832E-2</v>
          </cell>
        </row>
        <row r="1765">
          <cell r="C1765">
            <v>2.5875999999999997</v>
          </cell>
          <cell r="D1765">
            <v>5.1032453754488678E-2</v>
          </cell>
        </row>
        <row r="1766">
          <cell r="C1766">
            <v>2.5884999999999998</v>
          </cell>
          <cell r="D1766">
            <v>5.0417673962427308E-2</v>
          </cell>
        </row>
        <row r="1767">
          <cell r="C1767">
            <v>2.5893999999999999</v>
          </cell>
          <cell r="D1767">
            <v>4.9808670590042382E-2</v>
          </cell>
        </row>
        <row r="1768">
          <cell r="C1768">
            <v>2.5902999999999996</v>
          </cell>
          <cell r="D1768">
            <v>4.920541202605689E-2</v>
          </cell>
        </row>
        <row r="1769">
          <cell r="C1769">
            <v>2.5911999999999997</v>
          </cell>
          <cell r="D1769">
            <v>4.860786654605144E-2</v>
          </cell>
        </row>
        <row r="1770">
          <cell r="C1770">
            <v>2.5920999999999998</v>
          </cell>
          <cell r="D1770">
            <v>4.8016002316273017E-2</v>
          </cell>
        </row>
        <row r="1771">
          <cell r="C1771">
            <v>2.593</v>
          </cell>
          <cell r="D1771">
            <v>4.7429787397441733E-2</v>
          </cell>
        </row>
        <row r="1772">
          <cell r="C1772">
            <v>2.5938999999999997</v>
          </cell>
          <cell r="D1772">
            <v>4.6849189748559762E-2</v>
          </cell>
        </row>
        <row r="1773">
          <cell r="C1773">
            <v>2.5947999999999998</v>
          </cell>
          <cell r="D1773">
            <v>4.6274177230717362E-2</v>
          </cell>
        </row>
        <row r="1774">
          <cell r="C1774">
            <v>2.5956999999999999</v>
          </cell>
          <cell r="D1774">
            <v>4.5704717610900301E-2</v>
          </cell>
        </row>
        <row r="1775">
          <cell r="C1775">
            <v>2.5965999999999996</v>
          </cell>
          <cell r="D1775">
            <v>4.5140778565791004E-2</v>
          </cell>
        </row>
        <row r="1776">
          <cell r="C1776">
            <v>2.5974999999999997</v>
          </cell>
          <cell r="D1776">
            <v>4.4582327685566636E-2</v>
          </cell>
        </row>
        <row r="1777">
          <cell r="C1777">
            <v>2.5983999999999998</v>
          </cell>
          <cell r="D1777">
            <v>4.4029332477693944E-2</v>
          </cell>
        </row>
        <row r="1778">
          <cell r="C1778">
            <v>2.5992999999999999</v>
          </cell>
          <cell r="D1778">
            <v>4.3481760370715959E-2</v>
          </cell>
        </row>
        <row r="1779">
          <cell r="C1779">
            <v>2.6001999999999996</v>
          </cell>
          <cell r="D1779">
            <v>4.2939578718033201E-2</v>
          </cell>
        </row>
        <row r="1780">
          <cell r="C1780">
            <v>2.6010999999999997</v>
          </cell>
          <cell r="D1780">
            <v>4.2402754801675158E-2</v>
          </cell>
        </row>
        <row r="1781">
          <cell r="C1781">
            <v>2.6019999999999999</v>
          </cell>
          <cell r="D1781">
            <v>4.1871255836066198E-2</v>
          </cell>
        </row>
        <row r="1782">
          <cell r="C1782">
            <v>2.6028999999999995</v>
          </cell>
          <cell r="D1782">
            <v>4.1345048971778674E-2</v>
          </cell>
        </row>
        <row r="1783">
          <cell r="C1783">
            <v>2.6037999999999997</v>
          </cell>
          <cell r="D1783">
            <v>4.0824101299275981E-2</v>
          </cell>
        </row>
        <row r="1784">
          <cell r="C1784">
            <v>2.6046999999999998</v>
          </cell>
          <cell r="D1784">
            <v>4.0308379852645917E-2</v>
          </cell>
        </row>
        <row r="1785">
          <cell r="C1785">
            <v>2.6055999999999999</v>
          </cell>
          <cell r="D1785">
            <v>3.9797851613319273E-2</v>
          </cell>
        </row>
        <row r="1786">
          <cell r="C1786">
            <v>2.6064999999999996</v>
          </cell>
          <cell r="D1786">
            <v>3.9292483513776628E-2</v>
          </cell>
        </row>
        <row r="1787">
          <cell r="C1787">
            <v>2.6073999999999997</v>
          </cell>
          <cell r="D1787">
            <v>3.8792242441239209E-2</v>
          </cell>
        </row>
        <row r="1788">
          <cell r="C1788">
            <v>2.6082999999999998</v>
          </cell>
          <cell r="D1788">
            <v>3.829709524134773E-2</v>
          </cell>
        </row>
        <row r="1789">
          <cell r="C1789">
            <v>2.6092</v>
          </cell>
          <cell r="D1789">
            <v>3.7807008721822223E-2</v>
          </cell>
        </row>
        <row r="1790">
          <cell r="C1790">
            <v>2.6100999999999996</v>
          </cell>
          <cell r="D1790">
            <v>3.7321949656107245E-2</v>
          </cell>
        </row>
        <row r="1791">
          <cell r="C1791">
            <v>2.6109999999999998</v>
          </cell>
          <cell r="D1791">
            <v>3.6841884786997896E-2</v>
          </cell>
        </row>
        <row r="1792">
          <cell r="C1792">
            <v>2.6118999999999999</v>
          </cell>
          <cell r="D1792">
            <v>3.6366780830250092E-2</v>
          </cell>
        </row>
        <row r="1793">
          <cell r="C1793">
            <v>2.6127999999999996</v>
          </cell>
          <cell r="D1793">
            <v>3.5896604478169579E-2</v>
          </cell>
        </row>
        <row r="1794">
          <cell r="C1794">
            <v>2.6136999999999997</v>
          </cell>
          <cell r="D1794">
            <v>3.5431322403181156E-2</v>
          </cell>
        </row>
        <row r="1795">
          <cell r="C1795">
            <v>2.6145999999999998</v>
          </cell>
          <cell r="D1795">
            <v>3.497090126137984E-2</v>
          </cell>
        </row>
        <row r="1796">
          <cell r="C1796">
            <v>2.6154999999999999</v>
          </cell>
          <cell r="D1796">
            <v>3.451530769605788E-2</v>
          </cell>
        </row>
        <row r="1797">
          <cell r="C1797">
            <v>2.6163999999999996</v>
          </cell>
          <cell r="D1797">
            <v>3.4064508341211719E-2</v>
          </cell>
        </row>
        <row r="1798">
          <cell r="C1798">
            <v>2.6172999999999997</v>
          </cell>
          <cell r="D1798">
            <v>3.3618469825024831E-2</v>
          </cell>
        </row>
        <row r="1799">
          <cell r="C1799">
            <v>2.6181999999999999</v>
          </cell>
          <cell r="D1799">
            <v>3.3177158773329246E-2</v>
          </cell>
        </row>
        <row r="1800">
          <cell r="C1800">
            <v>2.6190999999999995</v>
          </cell>
          <cell r="D1800">
            <v>3.2740541813041604E-2</v>
          </cell>
        </row>
        <row r="1801">
          <cell r="C1801">
            <v>2.6199999999999997</v>
          </cell>
          <cell r="D1801">
            <v>3.2308585575573909E-2</v>
          </cell>
        </row>
        <row r="1802">
          <cell r="C1802">
            <v>2.6208999999999998</v>
          </cell>
          <cell r="D1802">
            <v>3.1881256700221773E-2</v>
          </cell>
        </row>
        <row r="1803">
          <cell r="C1803">
            <v>2.6217999999999999</v>
          </cell>
          <cell r="D1803">
            <v>3.1458521837523935E-2</v>
          </cell>
        </row>
        <row r="1804">
          <cell r="C1804">
            <v>2.6226999999999996</v>
          </cell>
          <cell r="D1804">
            <v>3.1040347652597059E-2</v>
          </cell>
        </row>
        <row r="1805">
          <cell r="C1805">
            <v>2.6235999999999997</v>
          </cell>
          <cell r="D1805">
            <v>3.0626700828442086E-2</v>
          </cell>
        </row>
        <row r="1806">
          <cell r="C1806">
            <v>2.6244999999999998</v>
          </cell>
          <cell r="D1806">
            <v>3.0217548069224904E-2</v>
          </cell>
        </row>
        <row r="1807">
          <cell r="C1807">
            <v>2.6254</v>
          </cell>
          <cell r="D1807">
            <v>2.981285610352712E-2</v>
          </cell>
        </row>
        <row r="1808">
          <cell r="C1808">
            <v>2.6262999999999996</v>
          </cell>
          <cell r="D1808">
            <v>2.9412591687568893E-2</v>
          </cell>
        </row>
        <row r="1809">
          <cell r="C1809">
            <v>2.6271999999999998</v>
          </cell>
          <cell r="D1809">
            <v>2.9016721608401814E-2</v>
          </cell>
        </row>
        <row r="1810">
          <cell r="C1810">
            <v>2.6280999999999999</v>
          </cell>
          <cell r="D1810">
            <v>2.8625212687073638E-2</v>
          </cell>
        </row>
        <row r="1811">
          <cell r="C1811">
            <v>2.6289999999999996</v>
          </cell>
          <cell r="D1811">
            <v>2.823803178176125E-2</v>
          </cell>
        </row>
        <row r="1812">
          <cell r="C1812">
            <v>2.6298999999999997</v>
          </cell>
          <cell r="D1812">
            <v>2.7855145790872837E-2</v>
          </cell>
        </row>
        <row r="1813">
          <cell r="C1813">
            <v>2.6307999999999998</v>
          </cell>
          <cell r="D1813">
            <v>2.7476521656120575E-2</v>
          </cell>
        </row>
        <row r="1814">
          <cell r="C1814">
            <v>2.6316999999999999</v>
          </cell>
          <cell r="D1814">
            <v>2.710212636556001E-2</v>
          </cell>
        </row>
        <row r="1815">
          <cell r="C1815">
            <v>2.6325999999999996</v>
          </cell>
          <cell r="D1815">
            <v>2.6731926956598116E-2</v>
          </cell>
        </row>
        <row r="1816">
          <cell r="C1816">
            <v>2.6334999999999997</v>
          </cell>
          <cell r="D1816">
            <v>2.6365890518968267E-2</v>
          </cell>
        </row>
        <row r="1817">
          <cell r="C1817">
            <v>2.6343999999999999</v>
          </cell>
          <cell r="D1817">
            <v>2.6003984197673739E-2</v>
          </cell>
        </row>
        <row r="1818">
          <cell r="C1818">
            <v>2.6353</v>
          </cell>
          <cell r="D1818">
            <v>2.5646175195896379E-2</v>
          </cell>
        </row>
        <row r="1819">
          <cell r="C1819">
            <v>2.6361999999999997</v>
          </cell>
          <cell r="D1819">
            <v>2.5292430777872844E-2</v>
          </cell>
        </row>
        <row r="1820">
          <cell r="C1820">
            <v>2.6370999999999998</v>
          </cell>
          <cell r="D1820">
            <v>2.4942718271735293E-2</v>
          </cell>
        </row>
        <row r="1821">
          <cell r="C1821">
            <v>2.6379999999999999</v>
          </cell>
          <cell r="D1821">
            <v>2.4597005072320217E-2</v>
          </cell>
        </row>
        <row r="1822">
          <cell r="C1822">
            <v>2.6388999999999996</v>
          </cell>
          <cell r="D1822">
            <v>2.4255258643940354E-2</v>
          </cell>
        </row>
        <row r="1823">
          <cell r="C1823">
            <v>2.6397999999999997</v>
          </cell>
          <cell r="D1823">
            <v>2.3917446523122204E-2</v>
          </cell>
        </row>
        <row r="1824">
          <cell r="C1824">
            <v>2.6406999999999998</v>
          </cell>
          <cell r="D1824">
            <v>2.3583536321309401E-2</v>
          </cell>
        </row>
        <row r="1825">
          <cell r="C1825">
            <v>2.6415999999999999</v>
          </cell>
          <cell r="D1825">
            <v>2.3253495727529088E-2</v>
          </cell>
        </row>
        <row r="1826">
          <cell r="C1826">
            <v>2.6424999999999996</v>
          </cell>
          <cell r="D1826">
            <v>2.2927292511023451E-2</v>
          </cell>
        </row>
        <row r="1827">
          <cell r="C1827">
            <v>2.6433999999999997</v>
          </cell>
          <cell r="D1827">
            <v>2.2604894523843962E-2</v>
          </cell>
        </row>
        <row r="1828">
          <cell r="C1828">
            <v>2.6442999999999999</v>
          </cell>
          <cell r="D1828">
            <v>2.2286269703411351E-2</v>
          </cell>
        </row>
        <row r="1829">
          <cell r="C1829">
            <v>2.6451999999999996</v>
          </cell>
          <cell r="D1829">
            <v>2.1971386075037087E-2</v>
          </cell>
        </row>
        <row r="1830">
          <cell r="C1830">
            <v>2.6460999999999997</v>
          </cell>
          <cell r="D1830">
            <v>2.1660211754408552E-2</v>
          </cell>
        </row>
        <row r="1831">
          <cell r="C1831">
            <v>2.6469999999999998</v>
          </cell>
          <cell r="D1831">
            <v>2.1352714950038303E-2</v>
          </cell>
        </row>
        <row r="1832">
          <cell r="C1832">
            <v>2.6478999999999999</v>
          </cell>
          <cell r="D1832">
            <v>2.1048863965674822E-2</v>
          </cell>
        </row>
        <row r="1833">
          <cell r="C1833">
            <v>2.6487999999999996</v>
          </cell>
          <cell r="D1833">
            <v>2.0748627202676912E-2</v>
          </cell>
        </row>
        <row r="1834">
          <cell r="C1834">
            <v>2.6496999999999997</v>
          </cell>
          <cell r="D1834">
            <v>2.0451973162349427E-2</v>
          </cell>
        </row>
        <row r="1835">
          <cell r="C1835">
            <v>2.6505999999999998</v>
          </cell>
          <cell r="D1835">
            <v>2.015887044824325E-2</v>
          </cell>
        </row>
        <row r="1836">
          <cell r="C1836">
            <v>2.6515</v>
          </cell>
          <cell r="D1836">
            <v>1.9869287768415605E-2</v>
          </cell>
        </row>
        <row r="1837">
          <cell r="C1837">
            <v>2.6523999999999996</v>
          </cell>
          <cell r="D1837">
            <v>1.9583193937653648E-2</v>
          </cell>
        </row>
        <row r="1838">
          <cell r="C1838">
            <v>2.6532999999999998</v>
          </cell>
          <cell r="D1838">
            <v>1.9300557879659182E-2</v>
          </cell>
        </row>
        <row r="1839">
          <cell r="C1839">
            <v>2.6541999999999999</v>
          </cell>
          <cell r="D1839">
            <v>1.9021348629196411E-2</v>
          </cell>
        </row>
        <row r="1840">
          <cell r="C1840">
            <v>2.6550999999999996</v>
          </cell>
          <cell r="D1840">
            <v>1.8745535334200671E-2</v>
          </cell>
        </row>
        <row r="1841">
          <cell r="C1841">
            <v>2.6559999999999997</v>
          </cell>
          <cell r="D1841">
            <v>1.8473087257848454E-2</v>
          </cell>
        </row>
        <row r="1842">
          <cell r="C1842">
            <v>2.6568999999999998</v>
          </cell>
          <cell r="D1842">
            <v>1.8203973780590764E-2</v>
          </cell>
        </row>
        <row r="1843">
          <cell r="C1843">
            <v>2.6577999999999999</v>
          </cell>
          <cell r="D1843">
            <v>1.7938164402146399E-2</v>
          </cell>
        </row>
        <row r="1844">
          <cell r="C1844">
            <v>2.6586999999999996</v>
          </cell>
          <cell r="D1844">
            <v>1.7675628743457888E-2</v>
          </cell>
        </row>
        <row r="1845">
          <cell r="C1845">
            <v>2.6595999999999997</v>
          </cell>
          <cell r="D1845">
            <v>1.7416336548608094E-2</v>
          </cell>
        </row>
        <row r="1846">
          <cell r="C1846">
            <v>2.6604999999999999</v>
          </cell>
          <cell r="D1846">
            <v>1.7160257686699647E-2</v>
          </cell>
        </row>
        <row r="1847">
          <cell r="C1847">
            <v>2.6613999999999995</v>
          </cell>
          <cell r="D1847">
            <v>1.6907362153694899E-2</v>
          </cell>
        </row>
        <row r="1848">
          <cell r="C1848">
            <v>2.6622999999999997</v>
          </cell>
          <cell r="D1848">
            <v>1.6657620074217259E-2</v>
          </cell>
        </row>
        <row r="1849">
          <cell r="C1849">
            <v>2.6631999999999998</v>
          </cell>
          <cell r="D1849">
            <v>1.6411001703315494E-2</v>
          </cell>
        </row>
        <row r="1850">
          <cell r="C1850">
            <v>2.6640999999999999</v>
          </cell>
          <cell r="D1850">
            <v>1.6167477428188123E-2</v>
          </cell>
        </row>
        <row r="1851">
          <cell r="C1851">
            <v>2.6649999999999996</v>
          </cell>
          <cell r="D1851">
            <v>1.5927017769870364E-2</v>
          </cell>
        </row>
        <row r="1852">
          <cell r="C1852">
            <v>2.6658999999999997</v>
          </cell>
          <cell r="D1852">
            <v>1.5689593384882145E-2</v>
          </cell>
        </row>
        <row r="1853">
          <cell r="C1853">
            <v>2.6667999999999998</v>
          </cell>
          <cell r="D1853">
            <v>1.5455175066838829E-2</v>
          </cell>
        </row>
        <row r="1854">
          <cell r="C1854">
            <v>2.6677</v>
          </cell>
          <cell r="D1854">
            <v>1.5223733748022871E-2</v>
          </cell>
        </row>
        <row r="1855">
          <cell r="C1855">
            <v>2.6685999999999996</v>
          </cell>
          <cell r="D1855">
            <v>1.499524050091783E-2</v>
          </cell>
        </row>
        <row r="1856">
          <cell r="C1856">
            <v>2.6694999999999998</v>
          </cell>
          <cell r="D1856">
            <v>1.4769666539704001E-2</v>
          </cell>
        </row>
        <row r="1857">
          <cell r="C1857">
            <v>2.6703999999999999</v>
          </cell>
          <cell r="D1857">
            <v>1.4546983221717043E-2</v>
          </cell>
        </row>
        <row r="1858">
          <cell r="C1858">
            <v>2.6712999999999996</v>
          </cell>
          <cell r="D1858">
            <v>1.4327162048867951E-2</v>
          </cell>
        </row>
        <row r="1859">
          <cell r="C1859">
            <v>2.6721999999999997</v>
          </cell>
          <cell r="D1859">
            <v>1.4110174669025401E-2</v>
          </cell>
        </row>
        <row r="1860">
          <cell r="C1860">
            <v>2.6730999999999998</v>
          </cell>
          <cell r="D1860">
            <v>1.3895992877361452E-2</v>
          </cell>
        </row>
        <row r="1861">
          <cell r="C1861">
            <v>2.6739999999999999</v>
          </cell>
          <cell r="D1861">
            <v>1.3684588617658918E-2</v>
          </cell>
        </row>
        <row r="1862">
          <cell r="C1862">
            <v>2.6748999999999996</v>
          </cell>
          <cell r="D1862">
            <v>1.347593398358196E-2</v>
          </cell>
        </row>
        <row r="1863">
          <cell r="C1863">
            <v>2.6757999999999997</v>
          </cell>
          <cell r="D1863">
            <v>1.3270001219909192E-2</v>
          </cell>
        </row>
        <row r="1864">
          <cell r="C1864">
            <v>2.6766999999999999</v>
          </cell>
          <cell r="D1864">
            <v>1.306676272373072E-2</v>
          </cell>
        </row>
        <row r="1865">
          <cell r="C1865">
            <v>2.6775999999999995</v>
          </cell>
          <cell r="D1865">
            <v>1.2866191045607595E-2</v>
          </cell>
        </row>
        <row r="1866">
          <cell r="C1866">
            <v>2.6784999999999997</v>
          </cell>
          <cell r="D1866">
            <v>1.2668258890694719E-2</v>
          </cell>
        </row>
        <row r="1867">
          <cell r="C1867">
            <v>2.6793999999999998</v>
          </cell>
          <cell r="D1867">
            <v>1.2472939119828193E-2</v>
          </cell>
        </row>
        <row r="1868">
          <cell r="C1868">
            <v>2.6802999999999999</v>
          </cell>
          <cell r="D1868">
            <v>1.2280204750575629E-2</v>
          </cell>
        </row>
        <row r="1869">
          <cell r="C1869">
            <v>2.6811999999999996</v>
          </cell>
          <cell r="D1869">
            <v>1.2090028958250855E-2</v>
          </cell>
        </row>
        <row r="1870">
          <cell r="C1870">
            <v>2.6820999999999997</v>
          </cell>
          <cell r="D1870">
            <v>1.1902385076892541E-2</v>
          </cell>
        </row>
        <row r="1871">
          <cell r="C1871">
            <v>2.6829999999999998</v>
          </cell>
          <cell r="D1871">
            <v>1.1717246600208009E-2</v>
          </cell>
        </row>
        <row r="1872">
          <cell r="C1872">
            <v>2.6839</v>
          </cell>
          <cell r="D1872">
            <v>1.1534587182480847E-2</v>
          </cell>
        </row>
        <row r="1873">
          <cell r="C1873">
            <v>2.6847999999999996</v>
          </cell>
          <cell r="D1873">
            <v>1.1354380639444085E-2</v>
          </cell>
        </row>
        <row r="1874">
          <cell r="C1874">
            <v>2.6856999999999998</v>
          </cell>
          <cell r="D1874">
            <v>1.1176600949117734E-2</v>
          </cell>
        </row>
        <row r="1875">
          <cell r="C1875">
            <v>2.6865999999999999</v>
          </cell>
          <cell r="D1875">
            <v>1.1001222252612894E-2</v>
          </cell>
        </row>
        <row r="1876">
          <cell r="C1876">
            <v>2.6874999999999996</v>
          </cell>
          <cell r="D1876">
            <v>1.0828218854900443E-2</v>
          </cell>
        </row>
        <row r="1877">
          <cell r="C1877">
            <v>2.6883999999999997</v>
          </cell>
          <cell r="D1877">
            <v>1.0657565225545809E-2</v>
          </cell>
        </row>
        <row r="1878">
          <cell r="C1878">
            <v>2.6892999999999998</v>
          </cell>
          <cell r="D1878">
            <v>1.0489235999410561E-2</v>
          </cell>
        </row>
        <row r="1879">
          <cell r="C1879">
            <v>2.6901999999999999</v>
          </cell>
          <cell r="D1879">
            <v>1.032320597731963E-2</v>
          </cell>
        </row>
        <row r="1880">
          <cell r="C1880">
            <v>2.6910999999999996</v>
          </cell>
          <cell r="D1880">
            <v>1.0159450126695727E-2</v>
          </cell>
        </row>
        <row r="1881">
          <cell r="C1881">
            <v>2.6919999999999997</v>
          </cell>
          <cell r="D1881">
            <v>9.9979435821601625E-3</v>
          </cell>
        </row>
        <row r="1882">
          <cell r="C1882">
            <v>2.6928999999999998</v>
          </cell>
          <cell r="D1882">
            <v>9.838661646101917E-3</v>
          </cell>
        </row>
        <row r="1883">
          <cell r="C1883">
            <v>2.6937999999999995</v>
          </cell>
          <cell r="D1883">
            <v>9.6815797892133241E-3</v>
          </cell>
        </row>
        <row r="1884">
          <cell r="C1884">
            <v>2.6946999999999997</v>
          </cell>
          <cell r="D1884">
            <v>9.5266736509937878E-3</v>
          </cell>
        </row>
        <row r="1885">
          <cell r="C1885">
            <v>2.6955999999999998</v>
          </cell>
          <cell r="D1885">
            <v>9.3739190402221968E-3</v>
          </cell>
        </row>
        <row r="1886">
          <cell r="C1886">
            <v>2.6964999999999999</v>
          </cell>
          <cell r="D1886">
            <v>9.2232919353971189E-3</v>
          </cell>
        </row>
        <row r="1887">
          <cell r="C1887">
            <v>2.6973999999999996</v>
          </cell>
          <cell r="D1887">
            <v>9.0746444159007806E-3</v>
          </cell>
        </row>
        <row r="1888">
          <cell r="C1888">
            <v>2.6982999999999997</v>
          </cell>
          <cell r="D1888">
            <v>8.9282049263482363E-3</v>
          </cell>
        </row>
        <row r="1889">
          <cell r="C1889">
            <v>2.6991999999999998</v>
          </cell>
          <cell r="D1889">
            <v>8.7838217765554907E-3</v>
          </cell>
        </row>
        <row r="1890">
          <cell r="C1890">
            <v>2.7000999999999999</v>
          </cell>
          <cell r="D1890">
            <v>8.6414716313979543E-3</v>
          </cell>
        </row>
        <row r="1891">
          <cell r="C1891">
            <v>2.7009999999999996</v>
          </cell>
          <cell r="D1891">
            <v>8.5011313271040247E-3</v>
          </cell>
        </row>
        <row r="1892">
          <cell r="C1892">
            <v>2.7018999999999997</v>
          </cell>
          <cell r="D1892">
            <v>8.3627778715154987E-3</v>
          </cell>
        </row>
        <row r="1893">
          <cell r="C1893">
            <v>2.7027999999999999</v>
          </cell>
          <cell r="D1893">
            <v>8.2263884443192197E-3</v>
          </cell>
        </row>
        <row r="1894">
          <cell r="C1894">
            <v>2.7036999999999995</v>
          </cell>
          <cell r="D1894">
            <v>8.091940397249156E-3</v>
          </cell>
        </row>
        <row r="1895">
          <cell r="C1895">
            <v>2.7045999999999997</v>
          </cell>
          <cell r="D1895">
            <v>7.9594112542596043E-3</v>
          </cell>
        </row>
        <row r="1896">
          <cell r="C1896">
            <v>2.7054999999999998</v>
          </cell>
          <cell r="D1896">
            <v>7.8287787116708297E-3</v>
          </cell>
        </row>
        <row r="1897">
          <cell r="C1897">
            <v>2.7063999999999999</v>
          </cell>
          <cell r="D1897">
            <v>7.7000206382857967E-3</v>
          </cell>
        </row>
        <row r="1898">
          <cell r="C1898">
            <v>2.7072999999999996</v>
          </cell>
          <cell r="D1898">
            <v>7.5731150754797206E-3</v>
          </cell>
        </row>
        <row r="1899">
          <cell r="C1899">
            <v>2.7081999999999997</v>
          </cell>
          <cell r="D1899">
            <v>7.4480402372619223E-3</v>
          </cell>
        </row>
        <row r="1900">
          <cell r="C1900">
            <v>2.7090999999999998</v>
          </cell>
          <cell r="D1900">
            <v>7.3247745103112091E-3</v>
          </cell>
        </row>
        <row r="1901">
          <cell r="C1901">
            <v>2.71</v>
          </cell>
          <cell r="D1901">
            <v>7.2032964539841321E-3</v>
          </cell>
        </row>
        <row r="1902">
          <cell r="C1902">
            <v>2.7108999999999996</v>
          </cell>
          <cell r="D1902">
            <v>7.0835848002972048E-3</v>
          </cell>
        </row>
        <row r="1903">
          <cell r="C1903">
            <v>2.7117999999999998</v>
          </cell>
          <cell r="D1903">
            <v>6.9656184538829675E-3</v>
          </cell>
        </row>
        <row r="1904">
          <cell r="C1904">
            <v>2.7126999999999999</v>
          </cell>
          <cell r="D1904">
            <v>6.8493764919209665E-3</v>
          </cell>
        </row>
        <row r="1905">
          <cell r="C1905">
            <v>2.7135999999999996</v>
          </cell>
          <cell r="D1905">
            <v>6.7348381640430655E-3</v>
          </cell>
        </row>
        <row r="1906">
          <cell r="C1906">
            <v>2.7144999999999997</v>
          </cell>
          <cell r="D1906">
            <v>6.6219828922139436E-3</v>
          </cell>
        </row>
        <row r="1907">
          <cell r="C1907">
            <v>2.7153999999999998</v>
          </cell>
          <cell r="D1907">
            <v>6.5107902705875218E-3</v>
          </cell>
        </row>
        <row r="1908">
          <cell r="C1908">
            <v>2.7162999999999999</v>
          </cell>
          <cell r="D1908">
            <v>6.4012400653388497E-3</v>
          </cell>
        </row>
        <row r="1909">
          <cell r="C1909">
            <v>2.7171999999999996</v>
          </cell>
          <cell r="D1909">
            <v>6.2933122144724482E-3</v>
          </cell>
        </row>
        <row r="1910">
          <cell r="C1910">
            <v>2.7180999999999997</v>
          </cell>
          <cell r="D1910">
            <v>6.1869868276070508E-3</v>
          </cell>
        </row>
        <row r="1911">
          <cell r="C1911">
            <v>2.7189999999999999</v>
          </cell>
          <cell r="D1911">
            <v>6.082244185737779E-3</v>
          </cell>
        </row>
        <row r="1912">
          <cell r="C1912">
            <v>2.7198999999999995</v>
          </cell>
          <cell r="D1912">
            <v>5.9790647409752552E-3</v>
          </cell>
        </row>
        <row r="1913">
          <cell r="C1913">
            <v>2.7207999999999997</v>
          </cell>
          <cell r="D1913">
            <v>5.8774291162623999E-3</v>
          </cell>
        </row>
        <row r="1914">
          <cell r="C1914">
            <v>2.7216999999999998</v>
          </cell>
          <cell r="D1914">
            <v>5.7773181050697914E-3</v>
          </cell>
        </row>
        <row r="1915">
          <cell r="C1915">
            <v>2.7225999999999999</v>
          </cell>
          <cell r="D1915">
            <v>5.6787126710689841E-3</v>
          </cell>
        </row>
        <row r="1916">
          <cell r="C1916">
            <v>2.7234999999999996</v>
          </cell>
          <cell r="D1916">
            <v>5.5815939477849175E-3</v>
          </cell>
        </row>
        <row r="1917">
          <cell r="C1917">
            <v>2.7243999999999997</v>
          </cell>
          <cell r="D1917">
            <v>5.4859432382272748E-3</v>
          </cell>
        </row>
        <row r="1918">
          <cell r="C1918">
            <v>2.7252999999999998</v>
          </cell>
          <cell r="D1918">
            <v>5.3917420145018335E-3</v>
          </cell>
        </row>
        <row r="1919">
          <cell r="C1919">
            <v>2.7262</v>
          </cell>
          <cell r="D1919">
            <v>5.2989719174013072E-3</v>
          </cell>
        </row>
        <row r="1920">
          <cell r="C1920">
            <v>2.7270999999999996</v>
          </cell>
          <cell r="D1920">
            <v>5.2076147559767701E-3</v>
          </cell>
        </row>
        <row r="1921">
          <cell r="C1921">
            <v>2.7279999999999998</v>
          </cell>
          <cell r="D1921">
            <v>5.1176525070894116E-3</v>
          </cell>
        </row>
        <row r="1922">
          <cell r="C1922">
            <v>2.7288999999999999</v>
          </cell>
          <cell r="D1922">
            <v>5.0290673149438869E-3</v>
          </cell>
        </row>
        <row r="1923">
          <cell r="C1923">
            <v>2.7297999999999996</v>
          </cell>
          <cell r="D1923">
            <v>4.9418414906025332E-3</v>
          </cell>
        </row>
        <row r="1924">
          <cell r="C1924">
            <v>2.7306999999999997</v>
          </cell>
          <cell r="D1924">
            <v>4.8559575114814606E-3</v>
          </cell>
        </row>
        <row r="1925">
          <cell r="C1925">
            <v>2.7315999999999998</v>
          </cell>
          <cell r="D1925">
            <v>4.7713980208291045E-3</v>
          </cell>
        </row>
        <row r="1926">
          <cell r="C1926">
            <v>2.7324999999999999</v>
          </cell>
          <cell r="D1926">
            <v>4.688145827186835E-3</v>
          </cell>
        </row>
        <row r="1927">
          <cell r="C1927">
            <v>2.7333999999999996</v>
          </cell>
          <cell r="D1927">
            <v>4.606183903832755E-3</v>
          </cell>
        </row>
        <row r="1928">
          <cell r="C1928">
            <v>2.7342999999999997</v>
          </cell>
          <cell r="D1928">
            <v>4.5254953882083336E-3</v>
          </cell>
        </row>
        <row r="1929">
          <cell r="C1929">
            <v>2.7351999999999999</v>
          </cell>
          <cell r="D1929">
            <v>4.4460635813291767E-3</v>
          </cell>
        </row>
        <row r="1930">
          <cell r="C1930">
            <v>2.7360999999999995</v>
          </cell>
          <cell r="D1930">
            <v>4.3678719471792332E-3</v>
          </cell>
        </row>
        <row r="1931">
          <cell r="C1931">
            <v>2.7369999999999997</v>
          </cell>
          <cell r="D1931">
            <v>4.290904112089408E-3</v>
          </cell>
        </row>
        <row r="1932">
          <cell r="C1932">
            <v>2.7378999999999998</v>
          </cell>
          <cell r="D1932">
            <v>4.2151438641010964E-3</v>
          </cell>
        </row>
        <row r="1933">
          <cell r="C1933">
            <v>2.7387999999999999</v>
          </cell>
          <cell r="D1933">
            <v>4.1405751523143804E-3</v>
          </cell>
        </row>
        <row r="1934">
          <cell r="C1934">
            <v>2.7396999999999996</v>
          </cell>
          <cell r="D1934">
            <v>4.0671820862218195E-3</v>
          </cell>
        </row>
        <row r="1935">
          <cell r="C1935">
            <v>2.7405999999999997</v>
          </cell>
          <cell r="D1935">
            <v>3.9949489350276568E-3</v>
          </cell>
        </row>
        <row r="1936">
          <cell r="C1936">
            <v>2.7414999999999998</v>
          </cell>
          <cell r="D1936">
            <v>3.923860126953573E-3</v>
          </cell>
        </row>
        <row r="1937">
          <cell r="C1937">
            <v>2.7423999999999999</v>
          </cell>
          <cell r="D1937">
            <v>3.8539002485303438E-3</v>
          </cell>
        </row>
        <row r="1938">
          <cell r="C1938">
            <v>2.7432999999999996</v>
          </cell>
          <cell r="D1938">
            <v>3.7850540438765664E-3</v>
          </cell>
        </row>
        <row r="1939">
          <cell r="C1939">
            <v>2.7441999999999998</v>
          </cell>
          <cell r="D1939">
            <v>3.7173064139642345E-3</v>
          </cell>
        </row>
        <row r="1940">
          <cell r="C1940">
            <v>2.7450999999999999</v>
          </cell>
          <cell r="D1940">
            <v>3.6506424158720763E-3</v>
          </cell>
        </row>
        <row r="1941">
          <cell r="C1941">
            <v>2.7459999999999996</v>
          </cell>
          <cell r="D1941">
            <v>3.5850472620263898E-3</v>
          </cell>
        </row>
        <row r="1942">
          <cell r="C1942">
            <v>2.7468999999999997</v>
          </cell>
          <cell r="D1942">
            <v>3.5205063194299604E-3</v>
          </cell>
        </row>
        <row r="1943">
          <cell r="C1943">
            <v>2.7477999999999998</v>
          </cell>
          <cell r="D1943">
            <v>3.4570051088797641E-3</v>
          </cell>
        </row>
        <row r="1944">
          <cell r="C1944">
            <v>2.7486999999999999</v>
          </cell>
          <cell r="D1944">
            <v>3.3945293041730651E-3</v>
          </cell>
        </row>
        <row r="1945">
          <cell r="C1945">
            <v>2.7495999999999996</v>
          </cell>
          <cell r="D1945">
            <v>3.3330647313028487E-3</v>
          </cell>
        </row>
        <row r="1946">
          <cell r="C1946">
            <v>2.7504999999999997</v>
          </cell>
          <cell r="D1946">
            <v>3.2724754866570475E-3</v>
          </cell>
        </row>
        <row r="1947">
          <cell r="C1947">
            <v>2.7513999999999998</v>
          </cell>
          <cell r="D1947">
            <v>3.212995379118773E-3</v>
          </cell>
        </row>
        <row r="1948">
          <cell r="C1948">
            <v>2.7522999999999995</v>
          </cell>
          <cell r="D1948">
            <v>3.154484764465405E-3</v>
          </cell>
        </row>
        <row r="1949">
          <cell r="C1949">
            <v>2.7531999999999996</v>
          </cell>
          <cell r="D1949">
            <v>3.0969300728746802E-3</v>
          </cell>
        </row>
        <row r="1950">
          <cell r="C1950">
            <v>2.7540999999999998</v>
          </cell>
          <cell r="D1950">
            <v>3.0403178824397544E-3</v>
          </cell>
        </row>
        <row r="1951">
          <cell r="C1951">
            <v>2.7549999999999999</v>
          </cell>
          <cell r="D1951">
            <v>2.9846349183087224E-3</v>
          </cell>
        </row>
        <row r="1952">
          <cell r="C1952">
            <v>2.7558999999999996</v>
          </cell>
          <cell r="D1952">
            <v>2.9298680518156208E-3</v>
          </cell>
        </row>
        <row r="1953">
          <cell r="C1953">
            <v>2.7567999999999997</v>
          </cell>
          <cell r="D1953">
            <v>2.8760042996028149E-3</v>
          </cell>
        </row>
        <row r="1954">
          <cell r="C1954">
            <v>2.7576999999999998</v>
          </cell>
          <cell r="D1954">
            <v>2.8230308227355496E-3</v>
          </cell>
        </row>
        <row r="1955">
          <cell r="C1955">
            <v>2.7585999999999999</v>
          </cell>
          <cell r="D1955">
            <v>2.7709349258084174E-3</v>
          </cell>
        </row>
        <row r="1956">
          <cell r="C1956">
            <v>2.7594999999999996</v>
          </cell>
          <cell r="D1956">
            <v>2.7197040560444515E-3</v>
          </cell>
        </row>
        <row r="1957">
          <cell r="C1957">
            <v>2.7603999999999997</v>
          </cell>
          <cell r="D1957">
            <v>2.6693258023868867E-3</v>
          </cell>
        </row>
        <row r="1958">
          <cell r="C1958">
            <v>2.7612999999999999</v>
          </cell>
          <cell r="D1958">
            <v>2.6197878945842124E-3</v>
          </cell>
        </row>
        <row r="1959">
          <cell r="C1959">
            <v>2.7621999999999995</v>
          </cell>
          <cell r="D1959">
            <v>2.5710782022683966E-3</v>
          </cell>
        </row>
        <row r="1960">
          <cell r="C1960">
            <v>2.7630999999999997</v>
          </cell>
          <cell r="D1960">
            <v>2.5231847340267664E-3</v>
          </cell>
        </row>
        <row r="1961">
          <cell r="C1961">
            <v>2.7639999999999998</v>
          </cell>
          <cell r="D1961">
            <v>2.4760956364680313E-3</v>
          </cell>
        </row>
        <row r="1962">
          <cell r="C1962">
            <v>2.7648999999999999</v>
          </cell>
          <cell r="D1962">
            <v>2.4297991932823188E-3</v>
          </cell>
        </row>
        <row r="1963">
          <cell r="C1963">
            <v>2.7657999999999996</v>
          </cell>
          <cell r="D1963">
            <v>2.3842838242958218E-3</v>
          </cell>
        </row>
        <row r="1964">
          <cell r="C1964">
            <v>2.7666999999999997</v>
          </cell>
          <cell r="D1964">
            <v>2.3395380845201404E-3</v>
          </cell>
        </row>
        <row r="1965">
          <cell r="C1965">
            <v>2.7675999999999998</v>
          </cell>
          <cell r="D1965">
            <v>2.2954269088187387E-3</v>
          </cell>
        </row>
        <row r="1966">
          <cell r="C1966">
            <v>2.7684999999999995</v>
          </cell>
          <cell r="D1966">
            <v>2.2521906056659886E-3</v>
          </cell>
        </row>
        <row r="1967">
          <cell r="C1967">
            <v>2.7693999999999996</v>
          </cell>
          <cell r="D1967">
            <v>2.209690274647267E-3</v>
          </cell>
        </row>
        <row r="1968">
          <cell r="C1968">
            <v>2.7702999999999998</v>
          </cell>
          <cell r="D1968">
            <v>2.1679150056201132E-3</v>
          </cell>
        </row>
        <row r="1969">
          <cell r="C1969">
            <v>2.7711999999999999</v>
          </cell>
          <cell r="D1969">
            <v>2.1268540186990819E-3</v>
          </cell>
        </row>
        <row r="1970">
          <cell r="C1970">
            <v>2.7720999999999996</v>
          </cell>
          <cell r="D1970">
            <v>2.086496663282339E-3</v>
          </cell>
        </row>
        <row r="1971">
          <cell r="C1971">
            <v>2.7729999999999997</v>
          </cell>
          <cell r="D1971">
            <v>2.0468324170747486E-3</v>
          </cell>
        </row>
        <row r="1972">
          <cell r="C1972">
            <v>2.7738999999999998</v>
          </cell>
          <cell r="D1972">
            <v>2.0078508851078692E-3</v>
          </cell>
        </row>
        <row r="1973">
          <cell r="C1973">
            <v>2.7747999999999999</v>
          </cell>
          <cell r="D1973">
            <v>1.9695417987568389E-3</v>
          </cell>
        </row>
        <row r="1974">
          <cell r="C1974">
            <v>2.7756999999999996</v>
          </cell>
          <cell r="D1974">
            <v>1.9318950147546321E-3</v>
          </cell>
        </row>
        <row r="1975">
          <cell r="C1975">
            <v>2.7765999999999997</v>
          </cell>
          <cell r="D1975">
            <v>1.8949005142037143E-3</v>
          </cell>
        </row>
        <row r="1976">
          <cell r="C1976">
            <v>2.7774999999999999</v>
          </cell>
          <cell r="D1976">
            <v>1.8585484015856506E-3</v>
          </cell>
        </row>
        <row r="1977">
          <cell r="C1977">
            <v>2.7783999999999995</v>
          </cell>
          <cell r="D1977">
            <v>1.822828903768508E-3</v>
          </cell>
        </row>
        <row r="1978">
          <cell r="C1978">
            <v>2.7792999999999997</v>
          </cell>
          <cell r="D1978">
            <v>1.787732369012507E-3</v>
          </cell>
        </row>
        <row r="1979">
          <cell r="C1979">
            <v>2.7801999999999998</v>
          </cell>
          <cell r="D1979">
            <v>1.7532492659742267E-3</v>
          </cell>
        </row>
        <row r="1980">
          <cell r="C1980">
            <v>2.7810999999999999</v>
          </cell>
          <cell r="D1980">
            <v>1.7193701827093314E-3</v>
          </cell>
        </row>
        <row r="1981">
          <cell r="C1981">
            <v>2.7819999999999996</v>
          </cell>
          <cell r="D1981">
            <v>1.6860858256742709E-3</v>
          </cell>
        </row>
        <row r="1982">
          <cell r="C1982">
            <v>2.7828999999999997</v>
          </cell>
          <cell r="D1982">
            <v>1.6533870187269511E-3</v>
          </cell>
        </row>
        <row r="1983">
          <cell r="C1983">
            <v>2.7837999999999998</v>
          </cell>
          <cell r="D1983">
            <v>1.6212647021269079E-3</v>
          </cell>
        </row>
        <row r="1984">
          <cell r="C1984">
            <v>2.7847</v>
          </cell>
          <cell r="D1984">
            <v>1.5897099315348041E-3</v>
          </cell>
        </row>
        <row r="1985">
          <cell r="C1985">
            <v>2.7855999999999996</v>
          </cell>
          <cell r="D1985">
            <v>1.5587138770117425E-3</v>
          </cell>
        </row>
        <row r="1986">
          <cell r="C1986">
            <v>2.7864999999999998</v>
          </cell>
          <cell r="D1986">
            <v>1.528267822018428E-3</v>
          </cell>
        </row>
        <row r="1987">
          <cell r="C1987">
            <v>2.7873999999999999</v>
          </cell>
          <cell r="D1987">
            <v>1.4983631624145512E-3</v>
          </cell>
        </row>
        <row r="1988">
          <cell r="C1988">
            <v>2.7882999999999996</v>
          </cell>
          <cell r="D1988">
            <v>1.4689914054583943E-3</v>
          </cell>
        </row>
        <row r="1989">
          <cell r="C1989">
            <v>2.7891999999999997</v>
          </cell>
          <cell r="D1989">
            <v>1.4401441688068821E-3</v>
          </cell>
        </row>
        <row r="1990">
          <cell r="C1990">
            <v>2.7900999999999998</v>
          </cell>
          <cell r="D1990">
            <v>1.4118131795165039E-3</v>
          </cell>
        </row>
        <row r="1991">
          <cell r="C1991">
            <v>2.7909999999999999</v>
          </cell>
          <cell r="D1991">
            <v>1.3839902730449125E-3</v>
          </cell>
        </row>
        <row r="1992">
          <cell r="C1992">
            <v>2.7918999999999996</v>
          </cell>
          <cell r="D1992">
            <v>1.3566673922536746E-3</v>
          </cell>
        </row>
        <row r="1993">
          <cell r="C1993">
            <v>2.7927999999999997</v>
          </cell>
          <cell r="D1993">
            <v>1.3298365864121743E-3</v>
          </cell>
        </row>
        <row r="1994">
          <cell r="C1994">
            <v>2.7936999999999999</v>
          </cell>
          <cell r="D1994">
            <v>1.3034900102030138E-3</v>
          </cell>
        </row>
        <row r="1995">
          <cell r="C1995">
            <v>2.7945999999999995</v>
          </cell>
          <cell r="D1995">
            <v>1.2776199227288998E-3</v>
          </cell>
        </row>
        <row r="1996">
          <cell r="C1996">
            <v>2.7954999999999997</v>
          </cell>
          <cell r="D1996">
            <v>1.2522186865212203E-3</v>
          </cell>
        </row>
        <row r="1997">
          <cell r="C1997">
            <v>2.7963999999999998</v>
          </cell>
          <cell r="D1997">
            <v>1.2272787665506672E-3</v>
          </cell>
        </row>
        <row r="1998">
          <cell r="C1998">
            <v>2.7972999999999999</v>
          </cell>
          <cell r="D1998">
            <v>1.2027927292397589E-3</v>
          </cell>
        </row>
        <row r="1999">
          <cell r="C1999">
            <v>2.7981999999999996</v>
          </cell>
          <cell r="D1999">
            <v>1.17875324147765E-3</v>
          </cell>
        </row>
        <row r="2000">
          <cell r="C2000">
            <v>2.7990999999999997</v>
          </cell>
          <cell r="D2000">
            <v>1.1551530696372457E-3</v>
          </cell>
        </row>
      </sheetData>
      <sheetData sheetId="43">
        <row r="1">
          <cell r="C1">
            <v>0</v>
          </cell>
        </row>
      </sheetData>
      <sheetData sheetId="44"/>
      <sheetData sheetId="45"/>
      <sheetData sheetId="46"/>
      <sheetData sheetId="4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x"/>
      <sheetName val="grt"/>
      <sheetName val="il"/>
      <sheetName val="sp"/>
      <sheetName val="opx"/>
    </sheetNames>
    <sheetDataSet>
      <sheetData sheetId="0">
        <row r="11">
          <cell r="A11" t="str">
            <v>Darnley Bay</v>
          </cell>
        </row>
        <row r="12">
          <cell r="A12" t="str">
            <v>Darnley Bay</v>
          </cell>
        </row>
      </sheetData>
      <sheetData sheetId="1">
        <row r="349">
          <cell r="A349" t="str">
            <v>Darnley Bay</v>
          </cell>
        </row>
      </sheetData>
      <sheetData sheetId="2"/>
      <sheetData sheetId="3">
        <row r="265">
          <cell r="A265" t="str">
            <v>Darnley Bay</v>
          </cell>
        </row>
        <row r="275">
          <cell r="A275" t="str">
            <v>Darnley Bay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"/>
  <sheetViews>
    <sheetView zoomScale="120" zoomScaleNormal="120" workbookViewId="0">
      <selection activeCell="R42" sqref="R42"/>
    </sheetView>
  </sheetViews>
  <sheetFormatPr defaultColWidth="9.140625" defaultRowHeight="14.25"/>
  <cols>
    <col min="1" max="1" width="9.140625" style="101"/>
    <col min="2" max="2" width="10.5703125" style="101" customWidth="1"/>
    <col min="3" max="3" width="11.7109375" style="101" customWidth="1"/>
    <col min="4" max="5" width="9.140625" style="101"/>
    <col min="6" max="6" width="9.85546875" style="101" customWidth="1"/>
    <col min="7" max="11" width="9.140625" style="101"/>
    <col min="12" max="12" width="10" style="101" customWidth="1"/>
    <col min="13" max="13" width="11.28515625" style="101" customWidth="1"/>
    <col min="14" max="14" width="9.140625" style="101"/>
    <col min="15" max="15" width="13" style="101" customWidth="1"/>
    <col min="16" max="16" width="11.7109375" style="101" customWidth="1"/>
    <col min="17" max="16384" width="9.140625" style="101"/>
  </cols>
  <sheetData>
    <row r="1" spans="1:17">
      <c r="A1" s="64" t="s">
        <v>824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</row>
    <row r="2" spans="1:17">
      <c r="A2" s="57" t="s">
        <v>51</v>
      </c>
      <c r="B2" s="57" t="s">
        <v>622</v>
      </c>
      <c r="C2" s="57" t="s">
        <v>150</v>
      </c>
      <c r="D2" s="57" t="s">
        <v>118</v>
      </c>
      <c r="E2" s="57" t="s">
        <v>119</v>
      </c>
      <c r="F2" s="57" t="s">
        <v>606</v>
      </c>
      <c r="G2" s="57" t="s">
        <v>120</v>
      </c>
      <c r="H2" s="57" t="s">
        <v>121</v>
      </c>
      <c r="I2" s="57" t="s">
        <v>117</v>
      </c>
      <c r="J2" s="57" t="s">
        <v>607</v>
      </c>
      <c r="K2" s="57" t="s">
        <v>608</v>
      </c>
      <c r="L2" s="57" t="s">
        <v>134</v>
      </c>
      <c r="M2" s="57" t="s">
        <v>135</v>
      </c>
      <c r="N2" s="57" t="s">
        <v>621</v>
      </c>
      <c r="O2" s="57" t="s">
        <v>623</v>
      </c>
      <c r="P2" s="57" t="s">
        <v>822</v>
      </c>
      <c r="Q2" s="57" t="s">
        <v>136</v>
      </c>
    </row>
    <row r="3" spans="1:17">
      <c r="A3" s="14" t="s">
        <v>122</v>
      </c>
      <c r="L3" s="58"/>
      <c r="M3" s="58"/>
      <c r="N3" s="58"/>
      <c r="P3" s="14"/>
      <c r="Q3" s="14"/>
    </row>
    <row r="4" spans="1:17">
      <c r="A4" s="103" t="s">
        <v>68</v>
      </c>
      <c r="D4" s="42" t="s">
        <v>609</v>
      </c>
      <c r="E4" s="42" t="s">
        <v>609</v>
      </c>
      <c r="F4" s="42" t="s">
        <v>609</v>
      </c>
      <c r="G4" s="42" t="s">
        <v>609</v>
      </c>
      <c r="H4" s="42" t="s">
        <v>609</v>
      </c>
      <c r="I4" s="42" t="s">
        <v>609</v>
      </c>
      <c r="J4" s="42" t="s">
        <v>609</v>
      </c>
      <c r="K4" s="42">
        <v>0.83</v>
      </c>
    </row>
    <row r="5" spans="1:17">
      <c r="A5" s="40" t="s">
        <v>0</v>
      </c>
      <c r="D5" s="41">
        <v>16.272504424990824</v>
      </c>
      <c r="E5" s="41">
        <v>9.4188425897317174</v>
      </c>
      <c r="F5" s="41"/>
      <c r="G5" s="41">
        <v>11.386559043113149</v>
      </c>
      <c r="H5" s="41">
        <v>9.8875487331723768</v>
      </c>
      <c r="I5" s="42">
        <v>2.7620286100289094E-2</v>
      </c>
      <c r="J5" s="42"/>
      <c r="K5" s="42"/>
      <c r="L5" s="42">
        <v>8.1599620054640318E-3</v>
      </c>
      <c r="M5" s="59">
        <v>0.11436700937952596</v>
      </c>
      <c r="N5" s="59">
        <v>9.1488366478095906E-5</v>
      </c>
      <c r="O5" s="43">
        <v>0.11433197996861393</v>
      </c>
      <c r="P5" s="39">
        <v>1.9545965228702955</v>
      </c>
      <c r="Q5" s="44">
        <v>1.9876071961191337</v>
      </c>
    </row>
    <row r="6" spans="1:17">
      <c r="A6" s="40" t="s">
        <v>1</v>
      </c>
      <c r="B6" s="41">
        <v>1.6255494663903847</v>
      </c>
      <c r="C6" s="41">
        <v>3.8645138257582725</v>
      </c>
      <c r="D6" s="41">
        <v>2.4197679716398484</v>
      </c>
      <c r="E6" s="41">
        <v>2.4631187108492636</v>
      </c>
      <c r="F6" s="41"/>
      <c r="G6" s="41">
        <v>1.2900084830164709</v>
      </c>
      <c r="H6" s="41">
        <v>0.53640491485124298</v>
      </c>
      <c r="I6" s="42">
        <v>7.7450034914960525E-2</v>
      </c>
      <c r="J6" s="41">
        <v>16.425000000000001</v>
      </c>
      <c r="K6" s="41">
        <v>15.662000000000001</v>
      </c>
      <c r="L6" s="41">
        <v>0.15380298532757247</v>
      </c>
      <c r="M6" s="59">
        <v>0.1108895607133117</v>
      </c>
      <c r="N6" s="59">
        <v>5.06086880567267E-5</v>
      </c>
      <c r="O6" s="43">
        <v>0.11022930897066129</v>
      </c>
      <c r="P6" s="39">
        <v>2.5168104082800031</v>
      </c>
      <c r="Q6" s="44">
        <v>3.7762981929463031</v>
      </c>
    </row>
    <row r="7" spans="1:17">
      <c r="A7" s="40" t="s">
        <v>2</v>
      </c>
      <c r="B7" s="41">
        <v>1.2789023751815836</v>
      </c>
      <c r="C7" s="41">
        <v>3.9185568775563726</v>
      </c>
      <c r="D7" s="41">
        <v>3.4907971065386856</v>
      </c>
      <c r="E7" s="41">
        <v>4.422257537954394</v>
      </c>
      <c r="F7" s="41"/>
      <c r="G7" s="41">
        <v>4.9784725416429376</v>
      </c>
      <c r="H7" s="41">
        <v>1.757366500033112</v>
      </c>
      <c r="I7" s="42">
        <v>3.060161519939059E-2</v>
      </c>
      <c r="J7" s="41">
        <v>12.66</v>
      </c>
      <c r="K7" s="41">
        <v>5.5739999999999998</v>
      </c>
      <c r="L7" s="42">
        <v>4.2149648168414149E-2</v>
      </c>
      <c r="M7" s="59">
        <v>0.11542115777373135</v>
      </c>
      <c r="N7" s="59">
        <v>3.3539715063710303E-5</v>
      </c>
      <c r="O7" s="43">
        <v>0.11524021609188731</v>
      </c>
      <c r="P7" s="39">
        <v>1.8294202809706774</v>
      </c>
      <c r="Q7" s="44">
        <v>2.0014806137873062</v>
      </c>
    </row>
    <row r="8" spans="1:17">
      <c r="A8" s="103" t="s">
        <v>610</v>
      </c>
      <c r="E8" s="41">
        <v>2.6030597461660774</v>
      </c>
      <c r="F8" s="41">
        <v>4.5638465386750768</v>
      </c>
      <c r="G8" s="41">
        <v>3.3139069791983746</v>
      </c>
      <c r="H8" s="41">
        <v>2.5521058996045962</v>
      </c>
      <c r="I8" s="42">
        <v>2.7775874678434582E-2</v>
      </c>
    </row>
    <row r="9" spans="1:17">
      <c r="A9" s="40" t="s">
        <v>3</v>
      </c>
      <c r="B9" s="41">
        <v>1.1280880847275376</v>
      </c>
      <c r="C9" s="41">
        <v>0.69736354328611416</v>
      </c>
      <c r="D9" s="41">
        <v>2.5554116267082723</v>
      </c>
      <c r="E9" s="41">
        <v>2.9853008001429933</v>
      </c>
      <c r="F9" s="41"/>
      <c r="G9" s="41">
        <v>8.5103705690943485</v>
      </c>
      <c r="H9" s="41">
        <v>5.4146185854885482</v>
      </c>
      <c r="I9" s="42">
        <v>0.23879018298652083</v>
      </c>
      <c r="J9" s="42" t="s">
        <v>609</v>
      </c>
      <c r="K9" s="41">
        <v>11.882</v>
      </c>
      <c r="L9" s="41">
        <v>0.44983377185860812</v>
      </c>
      <c r="M9" s="59">
        <v>0.12462581490082318</v>
      </c>
      <c r="N9" s="59">
        <v>5.5669071014196597E-5</v>
      </c>
      <c r="O9" s="43">
        <v>0.12269475173876772</v>
      </c>
      <c r="P9" s="39">
        <v>0.7920251382330129</v>
      </c>
      <c r="Q9" s="44" t="s">
        <v>137</v>
      </c>
    </row>
    <row r="10" spans="1:17">
      <c r="A10" s="40" t="s">
        <v>4</v>
      </c>
      <c r="B10" s="41">
        <v>4.6102246236370039</v>
      </c>
      <c r="C10" s="41">
        <v>0.65422256299948611</v>
      </c>
      <c r="D10" s="41">
        <v>5.295261577209784</v>
      </c>
      <c r="E10" s="41">
        <v>4.7215752670209863</v>
      </c>
      <c r="F10" s="41"/>
      <c r="G10" s="41">
        <v>7.8067306944162658</v>
      </c>
      <c r="H10" s="41">
        <v>6.155442661783888</v>
      </c>
      <c r="I10" s="42">
        <v>0.1085385954824427</v>
      </c>
      <c r="J10" s="41">
        <v>23.437000000000001</v>
      </c>
      <c r="K10" s="41">
        <v>10.243</v>
      </c>
      <c r="L10" s="42">
        <v>9.8644863378728256E-2</v>
      </c>
      <c r="M10" s="59">
        <v>0.12253169252185103</v>
      </c>
      <c r="N10" s="59">
        <v>2.5647228425121398E-5</v>
      </c>
      <c r="O10" s="43">
        <v>0.12210822612520822</v>
      </c>
      <c r="P10" s="39">
        <v>0.8743007799161352</v>
      </c>
      <c r="Q10" s="44">
        <v>1.0614776458961985</v>
      </c>
    </row>
    <row r="11" spans="1:17">
      <c r="A11" s="40" t="s">
        <v>5</v>
      </c>
      <c r="B11" s="41">
        <v>3.5784548961804106</v>
      </c>
      <c r="C11" s="41">
        <v>1.5790316733861982</v>
      </c>
      <c r="D11" s="41">
        <v>5.2601479689698269</v>
      </c>
      <c r="E11" s="41">
        <v>3.4452013306251597</v>
      </c>
      <c r="F11" s="41"/>
      <c r="G11" s="41">
        <v>5.1417545580199882</v>
      </c>
      <c r="H11" s="41">
        <v>3.9957814797855895</v>
      </c>
      <c r="I11" s="42">
        <v>0.11972251686559629</v>
      </c>
      <c r="J11" s="41">
        <v>25.919</v>
      </c>
      <c r="K11" s="41">
        <v>9.8889999999999993</v>
      </c>
      <c r="L11" s="42">
        <v>0.10950718581815323</v>
      </c>
      <c r="M11" s="59">
        <v>0.12054043754682395</v>
      </c>
      <c r="N11" s="59">
        <v>5.1708143178650831E-4</v>
      </c>
      <c r="O11" s="43">
        <v>0.12007034090409892</v>
      </c>
      <c r="P11" s="39">
        <v>1.159294297509242</v>
      </c>
      <c r="Q11" s="44">
        <v>1.4725044002432521</v>
      </c>
    </row>
    <row r="12" spans="1:17">
      <c r="A12" s="103" t="s">
        <v>611</v>
      </c>
      <c r="E12" s="41">
        <v>2.9229846853266976</v>
      </c>
      <c r="F12" s="41">
        <v>5.6626367997463269</v>
      </c>
      <c r="G12" s="41">
        <v>5.0057200463418852</v>
      </c>
      <c r="H12" s="41">
        <v>6.3266337153209875</v>
      </c>
      <c r="I12" s="42">
        <v>0.12712863733327931</v>
      </c>
    </row>
    <row r="13" spans="1:17">
      <c r="A13" s="40" t="s">
        <v>6</v>
      </c>
      <c r="B13" s="41">
        <v>1.8747848991669993</v>
      </c>
      <c r="C13" s="41">
        <v>3.2680676657610532</v>
      </c>
      <c r="D13" s="41">
        <v>3.8767122796667532</v>
      </c>
      <c r="E13" s="41">
        <v>3.920849451228964</v>
      </c>
      <c r="F13" s="41"/>
      <c r="G13" s="41">
        <v>2.9081998814102059</v>
      </c>
      <c r="H13" s="41">
        <v>1.2530371380498158</v>
      </c>
      <c r="I13" s="42">
        <v>6.5472252345078058E-2</v>
      </c>
      <c r="J13" s="42" t="s">
        <v>620</v>
      </c>
      <c r="K13" s="42">
        <v>4.798</v>
      </c>
      <c r="L13" s="42">
        <v>8.1182967974435014E-2</v>
      </c>
      <c r="M13" s="59">
        <v>0.11360709854148941</v>
      </c>
      <c r="N13" s="59">
        <v>3.7233232338680064E-4</v>
      </c>
      <c r="O13" s="43">
        <v>0.11325859303665235</v>
      </c>
      <c r="P13" s="39">
        <v>2.1021986402975239</v>
      </c>
      <c r="Q13" s="44">
        <v>2.5337397339213088</v>
      </c>
    </row>
    <row r="14" spans="1:17">
      <c r="A14" s="103" t="s">
        <v>612</v>
      </c>
      <c r="E14" s="41">
        <v>4.2508509852236864</v>
      </c>
      <c r="F14" s="41">
        <v>6.4758757894075218</v>
      </c>
      <c r="G14" s="41">
        <v>3.9373097157716619</v>
      </c>
      <c r="H14" s="41">
        <v>1.3084728400682002</v>
      </c>
      <c r="I14" s="42">
        <v>8.8606344163098177E-2</v>
      </c>
    </row>
    <row r="15" spans="1:17">
      <c r="A15" s="40" t="s">
        <v>8</v>
      </c>
      <c r="B15" s="41">
        <v>0.6965693794165061</v>
      </c>
      <c r="C15" s="41">
        <v>4.3330712866644427</v>
      </c>
      <c r="D15" s="41">
        <v>7.1185322709758339</v>
      </c>
      <c r="E15" s="41">
        <v>6.8930125972812828</v>
      </c>
      <c r="F15" s="41"/>
      <c r="G15" s="41">
        <v>6.6611838968525161</v>
      </c>
      <c r="H15" s="41">
        <v>1.2123217037867839</v>
      </c>
      <c r="I15" s="42">
        <v>9.2866193623456564E-2</v>
      </c>
      <c r="J15" s="41" t="s">
        <v>609</v>
      </c>
      <c r="K15" s="42">
        <v>1.093</v>
      </c>
      <c r="L15" s="42">
        <v>6.2711520808981625E-2</v>
      </c>
      <c r="M15" s="59">
        <v>0.11376441320476982</v>
      </c>
      <c r="N15" s="59">
        <v>3.4583916451800254E-4</v>
      </c>
      <c r="O15" s="43">
        <v>0.11349520267267375</v>
      </c>
      <c r="P15" s="39">
        <v>2.0696934709845407</v>
      </c>
      <c r="Q15" s="44">
        <v>2.3807247480923128</v>
      </c>
    </row>
    <row r="16" spans="1:17">
      <c r="A16" s="103" t="s">
        <v>613</v>
      </c>
      <c r="E16" s="41">
        <v>3.6653232532020237</v>
      </c>
      <c r="F16" s="41">
        <v>4.0713987030840002</v>
      </c>
      <c r="G16" s="41">
        <v>7.5484146466689737</v>
      </c>
      <c r="H16" s="41">
        <v>1.7974544840626607</v>
      </c>
      <c r="I16" s="42">
        <v>8.6772576879206392E-2</v>
      </c>
      <c r="J16" s="42"/>
      <c r="K16" s="42"/>
    </row>
    <row r="17" spans="1:17">
      <c r="A17" s="40" t="s">
        <v>9</v>
      </c>
      <c r="B17" s="41">
        <v>2.0024407185126982</v>
      </c>
      <c r="C17" s="41">
        <v>1.1706576508228081</v>
      </c>
      <c r="D17" s="41">
        <v>0.9577511495012162</v>
      </c>
      <c r="E17" s="41">
        <v>1.7458110532866891</v>
      </c>
      <c r="F17" s="41"/>
      <c r="G17" s="41">
        <v>0.69005901265681058</v>
      </c>
      <c r="H17" s="41">
        <v>0.80605058409533414</v>
      </c>
      <c r="I17" s="42">
        <v>6.2637738987380842E-2</v>
      </c>
      <c r="J17" s="42" t="s">
        <v>609</v>
      </c>
      <c r="K17" s="42" t="s">
        <v>609</v>
      </c>
      <c r="L17" s="41">
        <v>0.31441258122148003</v>
      </c>
      <c r="M17" s="59">
        <v>0.11440510615257524</v>
      </c>
      <c r="N17" s="59">
        <v>9.6422073919589504E-5</v>
      </c>
      <c r="O17" s="43">
        <v>0.11305538326536756</v>
      </c>
      <c r="P17" s="39">
        <v>2.13010132923965</v>
      </c>
      <c r="Q17" s="44">
        <v>7.3003687826222725</v>
      </c>
    </row>
    <row r="18" spans="1:17">
      <c r="A18" s="40" t="s">
        <v>10</v>
      </c>
      <c r="B18" s="41">
        <v>0.90968369950248684</v>
      </c>
      <c r="C18" s="41">
        <v>0.30663495488847869</v>
      </c>
      <c r="D18" s="41">
        <v>7.3116090515201888</v>
      </c>
      <c r="E18" s="41">
        <v>6.3657424204879893</v>
      </c>
      <c r="F18" s="41"/>
      <c r="G18" s="41">
        <v>7.6001397824088963</v>
      </c>
      <c r="H18" s="41">
        <v>0.13247911567833578</v>
      </c>
      <c r="I18" s="42">
        <v>3.3368765673700534E-2</v>
      </c>
      <c r="J18" s="42" t="s">
        <v>620</v>
      </c>
      <c r="K18" s="42">
        <v>0.92900000000000005</v>
      </c>
      <c r="L18" s="42">
        <v>2.1941536000215266E-2</v>
      </c>
      <c r="M18" s="59">
        <v>0.11481585648243384</v>
      </c>
      <c r="N18" s="59">
        <v>7.4450276509984933E-4</v>
      </c>
      <c r="O18" s="43">
        <v>0.11472166498268162</v>
      </c>
      <c r="P18" s="39">
        <v>1.9009207580642513</v>
      </c>
      <c r="Q18" s="44">
        <v>1.9898381986815636</v>
      </c>
    </row>
    <row r="19" spans="1:17">
      <c r="A19" s="103" t="s">
        <v>614</v>
      </c>
      <c r="E19" s="41">
        <v>4.7003666633045516</v>
      </c>
      <c r="F19" s="41">
        <v>1.0054513995504992</v>
      </c>
      <c r="G19" s="41">
        <v>8.0976495775854289</v>
      </c>
      <c r="H19" s="41">
        <v>0.2078824648890355</v>
      </c>
      <c r="I19" s="42">
        <v>1.6367059010387396E-2</v>
      </c>
    </row>
    <row r="20" spans="1:17">
      <c r="A20" s="40" t="s">
        <v>11</v>
      </c>
      <c r="B20" s="41">
        <v>1.1803822845599097</v>
      </c>
      <c r="C20" s="41">
        <v>0.45162452626640032</v>
      </c>
      <c r="D20" s="41">
        <v>5.0059267452996732</v>
      </c>
      <c r="E20" s="41">
        <v>4.8461156471057487</v>
      </c>
      <c r="F20" s="41"/>
      <c r="G20" s="41">
        <v>6.3131313254475678</v>
      </c>
      <c r="H20" s="41">
        <v>4.9130328529499838</v>
      </c>
      <c r="I20" s="42">
        <v>7.4430194754713463E-2</v>
      </c>
      <c r="J20" s="42" t="s">
        <v>620</v>
      </c>
      <c r="K20" s="42">
        <v>2.0569999999999999</v>
      </c>
      <c r="L20" s="42">
        <v>7.15178418410546E-2</v>
      </c>
      <c r="M20" s="59">
        <v>0.11851356413450048</v>
      </c>
      <c r="N20" s="59">
        <v>5.0281513305455163E-4</v>
      </c>
      <c r="O20" s="43">
        <v>0.1182065495645399</v>
      </c>
      <c r="P20" s="39">
        <v>1.4187617807117121</v>
      </c>
      <c r="Q20" s="44">
        <v>1.6532221893600332</v>
      </c>
    </row>
    <row r="21" spans="1:17">
      <c r="A21" s="103" t="s">
        <v>615</v>
      </c>
      <c r="E21" s="41">
        <v>6.478450473398623</v>
      </c>
      <c r="F21" s="41">
        <v>14.987801389925117</v>
      </c>
      <c r="G21" s="41">
        <v>7.2423373097518837</v>
      </c>
      <c r="H21" s="41">
        <v>4.2143292564898784</v>
      </c>
      <c r="I21" s="41">
        <v>5.4711356508738991E-2</v>
      </c>
      <c r="J21" s="41"/>
      <c r="K21" s="41"/>
    </row>
    <row r="22" spans="1:17">
      <c r="A22" s="103" t="s">
        <v>12</v>
      </c>
      <c r="E22" s="41">
        <v>2.173358682890449</v>
      </c>
      <c r="F22" s="41">
        <v>4.3086805831666348</v>
      </c>
      <c r="G22" s="41">
        <v>3.7502259635502933</v>
      </c>
      <c r="H22" s="41">
        <v>3.109605645607453</v>
      </c>
      <c r="I22" s="42">
        <v>0.11068927294567385</v>
      </c>
      <c r="J22" s="41">
        <v>14.507</v>
      </c>
      <c r="K22" s="41">
        <v>5.8819999999999997</v>
      </c>
    </row>
    <row r="23" spans="1:17">
      <c r="A23" s="40" t="s">
        <v>13</v>
      </c>
      <c r="B23" s="41">
        <v>1.0883827808562012</v>
      </c>
      <c r="C23" s="41">
        <v>0.6160657250129441</v>
      </c>
      <c r="D23" s="41">
        <v>4.8112753376496764</v>
      </c>
      <c r="E23" s="41">
        <v>4.4162377154996486</v>
      </c>
      <c r="F23" s="41"/>
      <c r="G23" s="41">
        <v>5.7910969554770757</v>
      </c>
      <c r="H23" s="41">
        <v>0.23781796218313414</v>
      </c>
      <c r="I23" s="42">
        <v>0.19551421221430521</v>
      </c>
      <c r="J23" s="41">
        <v>7.4390000000000001</v>
      </c>
      <c r="K23" s="41">
        <v>9.4499999999999993</v>
      </c>
      <c r="L23" s="42">
        <v>0.19534588827667834</v>
      </c>
      <c r="M23" s="59">
        <v>0.11387020782417451</v>
      </c>
      <c r="N23" s="59">
        <v>8.1137594693481585E-4</v>
      </c>
      <c r="O23" s="43">
        <v>0.11303161916450691</v>
      </c>
      <c r="P23" s="39">
        <v>2.1333635257366668</v>
      </c>
      <c r="Q23" s="44">
        <v>3.7061494150247154</v>
      </c>
    </row>
    <row r="24" spans="1:17">
      <c r="A24" s="103" t="s">
        <v>616</v>
      </c>
      <c r="E24" s="41">
        <v>3.2507960577851618</v>
      </c>
      <c r="F24" s="41">
        <v>3.3745673852319258</v>
      </c>
      <c r="G24" s="41">
        <v>4.7580847655675944</v>
      </c>
      <c r="H24" s="41">
        <v>2.9732086150367985</v>
      </c>
      <c r="I24" s="42">
        <v>0.19646324208939484</v>
      </c>
    </row>
    <row r="25" spans="1:17">
      <c r="A25" s="40" t="s">
        <v>14</v>
      </c>
      <c r="B25" s="41">
        <v>1.5099345062312839</v>
      </c>
      <c r="C25" s="41">
        <v>0.60602813515405263</v>
      </c>
      <c r="D25" s="41">
        <v>3.7293739224989007</v>
      </c>
      <c r="E25" s="41">
        <v>3.4803476498731198</v>
      </c>
      <c r="F25" s="41"/>
      <c r="G25" s="41">
        <v>5.9633726455806375</v>
      </c>
      <c r="H25" s="41">
        <v>1.4221982869647842</v>
      </c>
      <c r="I25" s="42">
        <v>0.19146657951304663</v>
      </c>
      <c r="J25" s="42">
        <v>13.865</v>
      </c>
      <c r="K25" s="42">
        <v>8.7119999999999997</v>
      </c>
      <c r="L25" s="42">
        <v>0.24687458758627445</v>
      </c>
      <c r="M25" s="59">
        <v>0.11621609314829305</v>
      </c>
      <c r="N25" s="59">
        <v>5.0459369494985711E-4</v>
      </c>
      <c r="O25" s="43">
        <v>0.11515630017672987</v>
      </c>
      <c r="P25" s="39">
        <v>1.8409968140623203</v>
      </c>
      <c r="Q25" s="44">
        <v>4.0076998681865561</v>
      </c>
    </row>
    <row r="26" spans="1:17">
      <c r="A26" s="103" t="s">
        <v>617</v>
      </c>
      <c r="E26" s="41">
        <v>2.6421405950820946</v>
      </c>
      <c r="F26" s="41">
        <v>6.3740496664219366</v>
      </c>
      <c r="G26" s="41">
        <v>6.403463728026515</v>
      </c>
      <c r="H26" s="41">
        <v>3.4211748141635541</v>
      </c>
      <c r="I26" s="42">
        <v>0.18282196163509162</v>
      </c>
      <c r="J26" s="41"/>
      <c r="K26" s="41"/>
    </row>
    <row r="27" spans="1:17">
      <c r="A27" s="40" t="s">
        <v>15</v>
      </c>
      <c r="B27" s="41">
        <v>1.5562729883021511</v>
      </c>
      <c r="C27" s="41">
        <v>0.56312509445143633</v>
      </c>
      <c r="D27" s="41">
        <v>3.8276542941899003</v>
      </c>
      <c r="E27" s="41">
        <v>3.9141413399513558</v>
      </c>
      <c r="F27" s="41"/>
      <c r="G27" s="41">
        <v>4.5044740112739872</v>
      </c>
      <c r="H27" s="41">
        <v>3.6636715678837759</v>
      </c>
      <c r="I27" s="42">
        <v>0.14584475799492708</v>
      </c>
      <c r="J27" s="42" t="s">
        <v>620</v>
      </c>
      <c r="K27" s="41">
        <v>3.1240000000000001</v>
      </c>
      <c r="L27" s="42">
        <v>0.18318862702446459</v>
      </c>
      <c r="M27" s="59">
        <v>0.11482542826110927</v>
      </c>
      <c r="N27" s="59">
        <v>3.8939144209356521E-4</v>
      </c>
      <c r="O27" s="43">
        <v>0.11403902882642154</v>
      </c>
      <c r="P27" s="39">
        <v>1.99491644575961</v>
      </c>
      <c r="Q27" s="44">
        <v>3.2958361823382019</v>
      </c>
    </row>
    <row r="28" spans="1:17">
      <c r="A28" s="103" t="s">
        <v>618</v>
      </c>
      <c r="E28" s="41">
        <v>3.9133675666874415</v>
      </c>
      <c r="F28" s="41">
        <v>8.3214957372843816</v>
      </c>
      <c r="G28" s="41">
        <v>4.7203218218627656</v>
      </c>
      <c r="H28" s="41">
        <v>2.7553322099883388</v>
      </c>
      <c r="I28" s="42">
        <v>0.15395224588642875</v>
      </c>
      <c r="J28" s="41"/>
      <c r="K28" s="41"/>
    </row>
    <row r="29" spans="1:17">
      <c r="A29" s="40" t="s">
        <v>16</v>
      </c>
      <c r="B29" s="41">
        <v>2.201516498768779</v>
      </c>
      <c r="C29" s="41">
        <v>1.6076190246823177</v>
      </c>
      <c r="D29" s="41">
        <v>2.7670263915368367</v>
      </c>
      <c r="E29" s="41">
        <v>2.4983222887949483</v>
      </c>
      <c r="F29" s="41"/>
      <c r="G29" s="41">
        <v>4.8748619763969243</v>
      </c>
      <c r="H29" s="41">
        <v>3.2094433447022608</v>
      </c>
      <c r="I29" s="42">
        <v>9.0094730658841757E-2</v>
      </c>
      <c r="J29" s="41" t="s">
        <v>609</v>
      </c>
      <c r="K29" s="41">
        <v>0.80300000000000005</v>
      </c>
      <c r="L29" s="42">
        <v>0.15672689124420927</v>
      </c>
      <c r="M29" s="59">
        <v>0.12393758635019847</v>
      </c>
      <c r="N29" s="59">
        <v>2.2263289033063599E-4</v>
      </c>
      <c r="O29" s="43">
        <v>0.12326478328828303</v>
      </c>
      <c r="P29" s="39">
        <v>0.71195501359297753</v>
      </c>
      <c r="Q29" s="44">
        <v>0.97933838122293937</v>
      </c>
    </row>
    <row r="30" spans="1:17">
      <c r="A30" s="103" t="s">
        <v>619</v>
      </c>
      <c r="E30" s="41">
        <v>0.79640788454874512</v>
      </c>
      <c r="F30" s="41">
        <v>2.3825974978403655</v>
      </c>
      <c r="G30" s="41">
        <v>0.34030776970944959</v>
      </c>
      <c r="H30" s="41">
        <v>0.18369341427294605</v>
      </c>
      <c r="I30" s="42">
        <v>2.8249443524010005E-2</v>
      </c>
      <c r="J30" s="41"/>
      <c r="K30" s="41"/>
    </row>
    <row r="31" spans="1:17">
      <c r="A31" s="9" t="s">
        <v>17</v>
      </c>
      <c r="B31" s="4">
        <v>0.87791499679918317</v>
      </c>
      <c r="C31" s="4">
        <v>0.69416534630633087</v>
      </c>
      <c r="D31" s="4">
        <v>0.43998399369745195</v>
      </c>
      <c r="E31" s="4">
        <v>2.2693473428540911</v>
      </c>
      <c r="F31" s="4"/>
      <c r="G31" s="4">
        <v>7.6556982127050824E-2</v>
      </c>
      <c r="H31" s="4">
        <v>6.2777575753373158E-2</v>
      </c>
      <c r="I31" s="62">
        <v>1.9756068928280194E-2</v>
      </c>
      <c r="J31" s="62" t="s">
        <v>620</v>
      </c>
      <c r="K31" s="4">
        <v>3.7869999999999999</v>
      </c>
      <c r="L31" s="62">
        <v>0.21591284896070409</v>
      </c>
      <c r="M31" s="104">
        <v>0.11613671946595304</v>
      </c>
      <c r="N31" s="104">
        <v>8.8471417880325002E-5</v>
      </c>
      <c r="O31" s="43">
        <v>0.11520984026319284</v>
      </c>
      <c r="P31" s="44">
        <v>1.8336110047587686</v>
      </c>
      <c r="Q31" s="44">
        <v>3.4436858416118645</v>
      </c>
    </row>
    <row r="32" spans="1:17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</row>
    <row r="33" spans="1:17">
      <c r="A33" s="61" t="s">
        <v>151</v>
      </c>
      <c r="B33" s="41"/>
      <c r="C33" s="41"/>
      <c r="D33" s="102"/>
      <c r="E33" s="102"/>
      <c r="F33" s="102"/>
      <c r="G33" s="41"/>
      <c r="H33" s="41"/>
      <c r="I33" s="41"/>
      <c r="J33" s="41"/>
      <c r="K33" s="41"/>
      <c r="L33" s="60"/>
      <c r="M33" s="60"/>
      <c r="N33" s="59"/>
      <c r="O33" s="43"/>
      <c r="P33" s="39"/>
      <c r="Q33" s="44"/>
    </row>
    <row r="34" spans="1:17">
      <c r="A34" s="40" t="s">
        <v>61</v>
      </c>
      <c r="B34" s="41">
        <v>0.64892713485164166</v>
      </c>
      <c r="C34" s="41">
        <v>0.51711381058490191</v>
      </c>
      <c r="D34" s="41">
        <v>1.6434665163896716</v>
      </c>
      <c r="E34" s="41">
        <v>1.1341474260901736</v>
      </c>
      <c r="F34" s="41"/>
      <c r="G34" s="41">
        <v>2.5685479721023143</v>
      </c>
      <c r="H34" s="42" t="s">
        <v>620</v>
      </c>
      <c r="I34" s="42">
        <v>1.8631727068290992E-2</v>
      </c>
      <c r="J34" s="42" t="s">
        <v>620</v>
      </c>
      <c r="K34" s="41">
        <v>0.34899999999999998</v>
      </c>
      <c r="L34" s="62">
        <v>5.4502877679367692E-2</v>
      </c>
      <c r="M34" s="59">
        <v>0.114592758130919</v>
      </c>
      <c r="N34" s="59">
        <v>4.596461220992602E-4</v>
      </c>
      <c r="O34" s="43">
        <v>0.1143551364906872</v>
      </c>
      <c r="P34" s="39">
        <v>1.951408251817343</v>
      </c>
      <c r="Q34" s="44">
        <v>2.1982394049164058</v>
      </c>
    </row>
    <row r="35" spans="1:17">
      <c r="A35" s="40" t="s">
        <v>52</v>
      </c>
      <c r="B35" s="41">
        <v>0.53663060778985139</v>
      </c>
      <c r="C35" s="41">
        <v>0.71888251232225364</v>
      </c>
      <c r="D35" s="41">
        <v>5.4839844971996926E-2</v>
      </c>
      <c r="E35" s="41">
        <v>0.34157073688413669</v>
      </c>
      <c r="F35" s="41"/>
      <c r="G35" s="41">
        <v>0.13072379553691876</v>
      </c>
      <c r="H35" s="42" t="s">
        <v>620</v>
      </c>
      <c r="I35" s="42">
        <v>1.6122189811282033E-2</v>
      </c>
      <c r="J35" s="42"/>
      <c r="K35" s="41"/>
      <c r="L35" s="41">
        <v>1.4132032726578534</v>
      </c>
      <c r="M35" s="59">
        <v>0.11370589293238556</v>
      </c>
      <c r="N35" s="59">
        <v>1.3300144084421801E-4</v>
      </c>
      <c r="O35" s="43">
        <f>M35</f>
        <v>0.11370589293238556</v>
      </c>
      <c r="P35" s="39">
        <v>2.04</v>
      </c>
      <c r="Q35" s="44" t="s">
        <v>137</v>
      </c>
    </row>
    <row r="36" spans="1:17">
      <c r="A36" s="103" t="s">
        <v>629</v>
      </c>
      <c r="E36" s="41">
        <v>6.2400045163968493E-2</v>
      </c>
      <c r="F36" s="41">
        <v>0.49126755297192892</v>
      </c>
      <c r="G36" s="41">
        <v>0.11604281920087414</v>
      </c>
      <c r="H36" s="41">
        <v>1.7409052707741582E-2</v>
      </c>
      <c r="I36" s="42">
        <v>4.9262241035226027E-3</v>
      </c>
      <c r="J36" s="42" t="s">
        <v>620</v>
      </c>
      <c r="K36" s="41">
        <v>0.72099999999999997</v>
      </c>
      <c r="L36" s="41"/>
      <c r="M36" s="42"/>
    </row>
    <row r="37" spans="1:17">
      <c r="A37" s="40" t="s">
        <v>54</v>
      </c>
      <c r="B37" s="41">
        <v>0.45395729097173376</v>
      </c>
      <c r="C37" s="41">
        <v>0.34298995317864328</v>
      </c>
      <c r="D37" s="41">
        <v>8.1047837675876941</v>
      </c>
      <c r="E37" s="41">
        <v>3.2748573849650899</v>
      </c>
      <c r="F37" s="41"/>
      <c r="G37" s="41">
        <v>2.2366692531414549</v>
      </c>
      <c r="H37" s="42">
        <v>0.61876796763864483</v>
      </c>
      <c r="I37" s="42">
        <v>0.50471247566002053</v>
      </c>
      <c r="J37" s="42" t="s">
        <v>620</v>
      </c>
      <c r="K37" s="41">
        <v>1.518</v>
      </c>
      <c r="L37" s="42">
        <v>0.29940712545829812</v>
      </c>
      <c r="M37" s="60">
        <v>0.11516245642666072</v>
      </c>
      <c r="N37" s="60">
        <v>1.242792757370628E-3</v>
      </c>
      <c r="O37" s="43">
        <v>0.11385710131943744</v>
      </c>
      <c r="P37" s="39">
        <v>2.0199421594336551</v>
      </c>
      <c r="Q37" s="44">
        <v>6.1173072381413318</v>
      </c>
    </row>
    <row r="38" spans="1:17">
      <c r="A38" s="40" t="s">
        <v>55</v>
      </c>
      <c r="B38" s="41">
        <v>0.86948162262619488</v>
      </c>
      <c r="C38" s="41">
        <v>0.98200277378958478</v>
      </c>
      <c r="D38" s="41">
        <v>0.57391073789724067</v>
      </c>
      <c r="E38" s="41">
        <v>2.2340659652973045</v>
      </c>
      <c r="F38" s="41"/>
      <c r="G38" s="41">
        <v>0.44130123261359216</v>
      </c>
      <c r="H38" s="42">
        <v>0.33496700559187126</v>
      </c>
      <c r="I38" s="42">
        <v>4.254422944034799E-3</v>
      </c>
      <c r="J38" s="42"/>
      <c r="K38" s="41"/>
      <c r="L38" s="42">
        <v>3.5639043977130365E-2</v>
      </c>
      <c r="M38" s="59">
        <v>0.11463774485244203</v>
      </c>
      <c r="N38" s="59">
        <v>8.1993797122669897E-4</v>
      </c>
      <c r="O38" s="43">
        <v>0.11448236575278507</v>
      </c>
      <c r="P38" s="39">
        <v>1.9338878594537685</v>
      </c>
      <c r="Q38" s="44">
        <v>2.0859555808588031</v>
      </c>
    </row>
    <row r="39" spans="1:17">
      <c r="A39" s="103" t="s">
        <v>630</v>
      </c>
      <c r="E39" s="41">
        <v>2.8980340206172555</v>
      </c>
      <c r="F39" s="41">
        <v>6.6404263326723658</v>
      </c>
      <c r="G39" s="41">
        <v>0.49159031192231506</v>
      </c>
      <c r="H39" s="41">
        <v>0.3924613397629742</v>
      </c>
      <c r="I39" s="42">
        <v>3.3604436136133882E-3</v>
      </c>
      <c r="J39" s="42" t="s">
        <v>620</v>
      </c>
      <c r="K39" s="41">
        <v>2.1110000000000002</v>
      </c>
      <c r="L39" s="41"/>
      <c r="M39" s="42"/>
    </row>
    <row r="40" spans="1:17">
      <c r="A40" s="40" t="s">
        <v>56</v>
      </c>
      <c r="B40" s="41">
        <v>1.197270312974374</v>
      </c>
      <c r="C40" s="41">
        <v>0.88273319685398766</v>
      </c>
      <c r="D40" s="41">
        <v>4.3707685264423981</v>
      </c>
      <c r="E40" s="41">
        <v>3.3011589548690798</v>
      </c>
      <c r="F40" s="41"/>
      <c r="G40" s="41">
        <v>2.4764655274375356</v>
      </c>
      <c r="H40" s="42" t="s">
        <v>620</v>
      </c>
      <c r="I40" s="42">
        <v>1.6518033189546009E-2</v>
      </c>
      <c r="J40" s="42" t="s">
        <v>620</v>
      </c>
      <c r="K40" s="41">
        <v>0.42799999999999999</v>
      </c>
      <c r="L40" s="42">
        <v>1.81727020901713E-2</v>
      </c>
      <c r="M40" s="59">
        <v>0.11620977747156863</v>
      </c>
      <c r="N40" s="59">
        <v>6.0806503648241297E-5</v>
      </c>
      <c r="O40" s="43">
        <v>0.11613054813489174</v>
      </c>
      <c r="P40" s="39">
        <v>1.7064577399291372</v>
      </c>
      <c r="Q40" s="44">
        <v>1.7707255881130206</v>
      </c>
    </row>
    <row r="41" spans="1:17">
      <c r="A41" s="40" t="s">
        <v>62</v>
      </c>
      <c r="B41" s="41">
        <v>1.2099833099579473</v>
      </c>
      <c r="C41" s="41">
        <v>0.39654915200302476</v>
      </c>
      <c r="D41" s="41">
        <v>0.58753032936705729</v>
      </c>
      <c r="E41" s="41">
        <v>0.6316827199563092</v>
      </c>
      <c r="F41" s="41"/>
      <c r="G41" s="41">
        <v>7.8241797403849109E-2</v>
      </c>
      <c r="H41" s="42">
        <v>9.9270131300549458E-2</v>
      </c>
      <c r="I41" s="42">
        <v>2.1845725364831425E-2</v>
      </c>
      <c r="J41" s="42" t="s">
        <v>620</v>
      </c>
      <c r="K41" s="41">
        <v>1.2929999999999999</v>
      </c>
      <c r="L41" s="41">
        <v>0.17878168263000579</v>
      </c>
      <c r="M41" s="59">
        <v>0.11564363405480074</v>
      </c>
      <c r="N41" s="59">
        <v>1.2647321223405801E-4</v>
      </c>
      <c r="O41" s="43">
        <v>0.11486418174489015</v>
      </c>
      <c r="P41" s="39">
        <v>1.8812783043849091</v>
      </c>
      <c r="Q41" s="44">
        <v>3.0459565612375088</v>
      </c>
    </row>
    <row r="42" spans="1:17">
      <c r="A42" s="40" t="s">
        <v>47</v>
      </c>
      <c r="B42" s="41">
        <v>0.66858208003908093</v>
      </c>
      <c r="C42" s="41">
        <v>0.94209293096415947</v>
      </c>
      <c r="D42" s="41">
        <v>3.1612789536348385</v>
      </c>
      <c r="E42" s="41">
        <v>1.5225806252908018</v>
      </c>
      <c r="F42" s="41"/>
      <c r="G42" s="41">
        <v>2.2345056809572945</v>
      </c>
      <c r="H42" s="42">
        <v>0.11523940514897735</v>
      </c>
      <c r="I42" s="42">
        <v>9.5315144242559772E-3</v>
      </c>
      <c r="J42" s="42" t="s">
        <v>620</v>
      </c>
      <c r="K42" s="41">
        <v>0.92800000000000005</v>
      </c>
      <c r="L42" s="42">
        <v>1.4490207954980435E-2</v>
      </c>
      <c r="M42" s="59">
        <v>0.11192224520499455</v>
      </c>
      <c r="N42" s="59">
        <v>5.658863492185635E-4</v>
      </c>
      <c r="O42" s="43">
        <v>0.11185907078745659</v>
      </c>
      <c r="P42" s="39">
        <v>2.2941043019238885</v>
      </c>
      <c r="Q42" s="44">
        <v>2.3651795928532002</v>
      </c>
    </row>
    <row r="43" spans="1:17">
      <c r="A43" s="40" t="s">
        <v>49</v>
      </c>
      <c r="B43" s="41">
        <v>0.70937589210352137</v>
      </c>
      <c r="C43" s="41">
        <v>0.60803647894587554</v>
      </c>
      <c r="D43" s="41">
        <v>0.79564479808089572</v>
      </c>
      <c r="E43" s="41">
        <v>3.8040465832481321</v>
      </c>
      <c r="F43" s="41"/>
      <c r="G43" s="41">
        <v>5.0267470853871554</v>
      </c>
      <c r="H43" s="42" t="s">
        <v>620</v>
      </c>
      <c r="I43" s="42">
        <v>1.7189373219901816E-2</v>
      </c>
      <c r="J43" s="42" t="s">
        <v>620</v>
      </c>
      <c r="K43" s="41">
        <v>0.39900000000000002</v>
      </c>
      <c r="L43" s="41">
        <v>0.10385429078060784</v>
      </c>
      <c r="M43" s="59">
        <v>0.11382578422162844</v>
      </c>
      <c r="N43" s="59">
        <v>4.5553997411945702E-5</v>
      </c>
      <c r="O43" s="43">
        <v>0.11337300027435615</v>
      </c>
      <c r="P43" s="39">
        <v>2.0864836988388946</v>
      </c>
      <c r="Q43" s="44">
        <v>2.6709331539962391</v>
      </c>
    </row>
    <row r="44" spans="1:17">
      <c r="A44" s="103" t="s">
        <v>814</v>
      </c>
      <c r="E44" s="41">
        <v>6.9488351921778074E-2</v>
      </c>
      <c r="F44" s="41">
        <v>1.1714477017372853</v>
      </c>
      <c r="G44" s="41">
        <v>2.2385524003250355E-2</v>
      </c>
      <c r="H44" s="41" t="s">
        <v>620</v>
      </c>
      <c r="I44" s="42">
        <v>1.5268982132244908E-2</v>
      </c>
      <c r="J44" s="42" t="s">
        <v>620</v>
      </c>
      <c r="K44" s="41">
        <v>1.3839999999999999</v>
      </c>
    </row>
    <row r="45" spans="1:17">
      <c r="A45" s="103"/>
    </row>
    <row r="46" spans="1:17">
      <c r="A46" s="61" t="s">
        <v>133</v>
      </c>
      <c r="D46" s="102"/>
      <c r="E46" s="102"/>
      <c r="F46" s="102"/>
      <c r="L46" s="63"/>
    </row>
    <row r="47" spans="1:17">
      <c r="A47" s="40" t="s">
        <v>129</v>
      </c>
      <c r="D47" s="41">
        <v>0.50248971116669439</v>
      </c>
      <c r="E47" s="41">
        <v>0.64548125951012592</v>
      </c>
      <c r="F47" s="41"/>
      <c r="G47" s="41">
        <v>1.946349016710023</v>
      </c>
      <c r="H47" s="42" t="s">
        <v>620</v>
      </c>
      <c r="I47" s="42">
        <v>2.8406542748114952E-2</v>
      </c>
      <c r="J47" s="42"/>
      <c r="K47" s="41"/>
      <c r="L47" s="41">
        <v>0.27208219631947284</v>
      </c>
      <c r="M47" s="59">
        <v>0.12308217051660753</v>
      </c>
      <c r="N47" s="59">
        <v>5.6495142930791296E-4</v>
      </c>
      <c r="O47" s="43">
        <v>0.12189594720974209</v>
      </c>
      <c r="P47" s="39">
        <v>0.90405070753620598</v>
      </c>
      <c r="Q47" s="44">
        <v>2.0553206343392767</v>
      </c>
    </row>
    <row r="48" spans="1:17">
      <c r="A48" s="40" t="s">
        <v>131</v>
      </c>
      <c r="B48" s="41"/>
      <c r="C48" s="41"/>
      <c r="D48" s="41">
        <v>5.0000000000000001E-4</v>
      </c>
      <c r="E48" s="41">
        <v>2E-3</v>
      </c>
      <c r="F48" s="41"/>
      <c r="G48" s="41">
        <v>7.0000000000000007E-2</v>
      </c>
      <c r="H48" s="42" t="s">
        <v>620</v>
      </c>
      <c r="I48" s="42">
        <v>0.36</v>
      </c>
      <c r="J48" s="42"/>
      <c r="K48" s="41"/>
      <c r="L48" s="42"/>
      <c r="M48" s="59"/>
      <c r="N48" s="59"/>
      <c r="O48" s="43"/>
      <c r="P48" s="39"/>
      <c r="Q48" s="44"/>
    </row>
    <row r="49" spans="1:17">
      <c r="A49" s="40" t="s">
        <v>123</v>
      </c>
      <c r="B49" s="41"/>
      <c r="C49" s="41"/>
      <c r="D49" s="41">
        <v>1.9786365677382813</v>
      </c>
      <c r="E49" s="41">
        <v>2.5677742374116952</v>
      </c>
      <c r="F49" s="41"/>
      <c r="G49" s="41">
        <v>0.45640863212858523</v>
      </c>
      <c r="H49" s="42" t="s">
        <v>620</v>
      </c>
      <c r="I49" s="42">
        <v>1.1320954533032796E-2</v>
      </c>
      <c r="J49" s="42"/>
      <c r="K49" s="41"/>
      <c r="L49" s="42">
        <v>2.7501509353132954E-2</v>
      </c>
      <c r="M49" s="59">
        <v>0.11304889678913949</v>
      </c>
      <c r="N49" s="59">
        <v>3.4754727421308403E-5</v>
      </c>
      <c r="O49" s="43">
        <v>0.11292899570015322</v>
      </c>
      <c r="P49" s="39">
        <v>2.1474490378754969</v>
      </c>
      <c r="Q49" s="44">
        <v>2.2768395234934466</v>
      </c>
    </row>
    <row r="50" spans="1:17">
      <c r="A50" s="40" t="s">
        <v>124</v>
      </c>
      <c r="B50" s="41"/>
      <c r="C50" s="41"/>
      <c r="D50" s="41">
        <v>0.66098878108985637</v>
      </c>
      <c r="E50" s="41">
        <v>1.4753059129004833</v>
      </c>
      <c r="F50" s="41"/>
      <c r="G50" s="41">
        <v>1.0419761198811865</v>
      </c>
      <c r="H50" s="42" t="s">
        <v>620</v>
      </c>
      <c r="I50" s="42">
        <v>1E-3</v>
      </c>
      <c r="J50" s="42"/>
      <c r="K50" s="41"/>
      <c r="L50" s="42">
        <v>7.2717441131107752E-3</v>
      </c>
      <c r="M50" s="59">
        <v>0.11292848104831431</v>
      </c>
      <c r="N50" s="59">
        <v>3.20697523025573E-5</v>
      </c>
      <c r="O50" s="43">
        <v>0.11289677769584357</v>
      </c>
      <c r="P50" s="39">
        <v>2.1518704159686388</v>
      </c>
      <c r="Q50" s="44">
        <v>2.1845146286726109</v>
      </c>
    </row>
    <row r="51" spans="1:17">
      <c r="A51" s="40" t="s">
        <v>125</v>
      </c>
      <c r="B51" s="41"/>
      <c r="C51" s="41"/>
      <c r="D51" s="41">
        <v>5.9738914119731392</v>
      </c>
      <c r="E51" s="41">
        <v>0.81704260283290786</v>
      </c>
      <c r="F51" s="41"/>
      <c r="G51" s="41">
        <v>0.59157008065635885</v>
      </c>
      <c r="H51" s="42" t="s">
        <v>620</v>
      </c>
      <c r="I51" s="42">
        <v>3.9210566387549148E-2</v>
      </c>
      <c r="J51" s="42"/>
      <c r="K51" s="41"/>
      <c r="L51" s="42">
        <v>3.1562573261841323E-2</v>
      </c>
      <c r="M51" s="59">
        <v>0.11634423050576449</v>
      </c>
      <c r="N51" s="59">
        <v>2.5502760459701701E-5</v>
      </c>
      <c r="O51" s="43">
        <v>0.11620662401719063</v>
      </c>
      <c r="P51" s="39">
        <v>1.695939313123433</v>
      </c>
      <c r="Q51" s="44">
        <v>1.8105123134485821</v>
      </c>
    </row>
    <row r="52" spans="1:17">
      <c r="A52" s="40" t="s">
        <v>132</v>
      </c>
      <c r="B52" s="41"/>
      <c r="C52" s="41"/>
      <c r="D52" s="41">
        <v>0.05</v>
      </c>
      <c r="E52" s="41">
        <v>0.02</v>
      </c>
      <c r="F52" s="41"/>
      <c r="G52" s="41">
        <v>7.0000000000000007E-2</v>
      </c>
      <c r="H52" s="42" t="s">
        <v>620</v>
      </c>
      <c r="I52" s="42">
        <v>4.5999999999999999E-2</v>
      </c>
      <c r="J52" s="42"/>
      <c r="K52" s="41"/>
      <c r="L52" s="42"/>
      <c r="M52" s="59"/>
      <c r="N52" s="59"/>
      <c r="O52" s="43"/>
      <c r="P52" s="39"/>
      <c r="Q52" s="44"/>
    </row>
    <row r="53" spans="1:17">
      <c r="A53" s="40" t="s">
        <v>126</v>
      </c>
      <c r="B53" s="41"/>
      <c r="C53" s="41"/>
      <c r="D53" s="41">
        <v>4.4032016969365877</v>
      </c>
      <c r="E53" s="41">
        <v>2.2076465438759794</v>
      </c>
      <c r="F53" s="41"/>
      <c r="G53" s="41">
        <v>1.5803100954885019</v>
      </c>
      <c r="H53" s="42" t="s">
        <v>620</v>
      </c>
      <c r="I53" s="42">
        <v>1E-3</v>
      </c>
      <c r="J53" s="42"/>
      <c r="K53" s="41"/>
      <c r="L53" s="42">
        <v>1.0914498002823887E-3</v>
      </c>
      <c r="M53" s="59">
        <v>0.11186619501094679</v>
      </c>
      <c r="N53" s="59">
        <v>4.55184259566765E-5</v>
      </c>
      <c r="O53" s="43">
        <v>0.11186143650742092</v>
      </c>
      <c r="P53" s="39">
        <v>2.2937804261826011</v>
      </c>
      <c r="Q53" s="44">
        <v>2.2989655801273168</v>
      </c>
    </row>
    <row r="54" spans="1:17">
      <c r="A54" s="40" t="s">
        <v>130</v>
      </c>
      <c r="D54" s="41">
        <v>1.5195456945510335</v>
      </c>
      <c r="E54" s="41">
        <v>1.4760182459689903</v>
      </c>
      <c r="F54" s="41"/>
      <c r="G54" s="41">
        <v>1.4959099529482385</v>
      </c>
      <c r="H54" s="42" t="s">
        <v>620</v>
      </c>
      <c r="I54" s="42">
        <v>6.2432157554715871E-4</v>
      </c>
      <c r="J54" s="42"/>
      <c r="K54" s="41"/>
      <c r="L54" s="42">
        <v>1.9769698773979849E-3</v>
      </c>
      <c r="M54" s="60">
        <v>0.12125842116758874</v>
      </c>
      <c r="N54" s="60">
        <v>2.1985537007750901E-3</v>
      </c>
      <c r="O54" s="43">
        <v>0.12124980197808731</v>
      </c>
      <c r="P54" s="39">
        <v>0.9945143909219486</v>
      </c>
      <c r="Q54" s="44">
        <v>0.99794743629864391</v>
      </c>
    </row>
    <row r="55" spans="1:17">
      <c r="A55" s="40" t="s">
        <v>127</v>
      </c>
      <c r="B55" s="41"/>
      <c r="C55" s="41"/>
      <c r="D55" s="41">
        <v>0.58239090624615364</v>
      </c>
      <c r="E55" s="41">
        <v>0.21190124303936361</v>
      </c>
      <c r="F55" s="41"/>
      <c r="G55" s="41">
        <v>0.3908208570026096</v>
      </c>
      <c r="H55" s="42" t="s">
        <v>620</v>
      </c>
      <c r="I55" s="42">
        <v>1.8415701080475855E-2</v>
      </c>
      <c r="J55" s="42"/>
      <c r="K55" s="41"/>
      <c r="L55" s="41">
        <v>0.15209328808497341</v>
      </c>
      <c r="M55" s="59">
        <v>0.11827817482550802</v>
      </c>
      <c r="N55" s="59">
        <v>4.01000724085302E-5</v>
      </c>
      <c r="O55" s="43">
        <v>0.11761507867586612</v>
      </c>
      <c r="P55" s="39">
        <v>1.5008694304807164</v>
      </c>
      <c r="Q55" s="44">
        <v>2.1889286077563819</v>
      </c>
    </row>
    <row r="56" spans="1:17">
      <c r="A56" s="9" t="s">
        <v>128</v>
      </c>
      <c r="B56" s="4"/>
      <c r="C56" s="4"/>
      <c r="D56" s="4">
        <v>0.16363683010144439</v>
      </c>
      <c r="E56" s="4">
        <v>0.22033934066492791</v>
      </c>
      <c r="F56" s="4"/>
      <c r="G56" s="4">
        <v>6.891715120395786E-2</v>
      </c>
      <c r="H56" s="62" t="s">
        <v>620</v>
      </c>
      <c r="I56" s="62">
        <v>1E-3</v>
      </c>
      <c r="J56" s="42"/>
      <c r="K56" s="41"/>
      <c r="L56" s="62">
        <v>2.9379214773094194E-2</v>
      </c>
      <c r="M56" s="104">
        <v>0.11448818170016864</v>
      </c>
      <c r="N56" s="104">
        <v>6.3900942006366203E-5</v>
      </c>
      <c r="O56" s="43">
        <v>0.11436009420193756</v>
      </c>
      <c r="P56" s="44">
        <v>1.9507256347601758</v>
      </c>
      <c r="Q56" s="44">
        <v>2.0753364197007347</v>
      </c>
    </row>
    <row r="57" spans="1:17" ht="44.25" customHeight="1">
      <c r="A57" s="245" t="s">
        <v>823</v>
      </c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</row>
  </sheetData>
  <mergeCells count="1">
    <mergeCell ref="A57:Q57"/>
  </mergeCells>
  <phoneticPr fontId="42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5"/>
  <sheetViews>
    <sheetView workbookViewId="0"/>
  </sheetViews>
  <sheetFormatPr defaultColWidth="9.140625" defaultRowHeight="14.25"/>
  <cols>
    <col min="1" max="1" width="15" style="76" customWidth="1"/>
    <col min="2" max="2" width="13.7109375" style="76" customWidth="1"/>
    <col min="3" max="3" width="22.42578125" style="76" hidden="1" customWidth="1"/>
    <col min="4" max="4" width="16.28515625" style="76" hidden="1" customWidth="1"/>
    <col min="5" max="5" width="13.85546875" style="76" hidden="1" customWidth="1"/>
    <col min="6" max="9" width="9.140625" style="76" hidden="1" customWidth="1"/>
    <col min="10" max="10" width="0" style="76" hidden="1" customWidth="1"/>
    <col min="11" max="17" width="9.140625" style="76"/>
    <col min="18" max="18" width="8.7109375" style="76" customWidth="1"/>
    <col min="19" max="16384" width="9.140625" style="76"/>
  </cols>
  <sheetData>
    <row r="1" spans="1:24" ht="15">
      <c r="A1" s="106" t="s">
        <v>888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</row>
    <row r="2" spans="1:24" s="197" customFormat="1" ht="11.25">
      <c r="A2" s="200" t="s">
        <v>650</v>
      </c>
      <c r="B2" s="198" t="s">
        <v>651</v>
      </c>
      <c r="C2" s="198" t="s">
        <v>652</v>
      </c>
      <c r="D2" s="198" t="s">
        <v>653</v>
      </c>
      <c r="E2" s="198" t="s">
        <v>654</v>
      </c>
      <c r="F2" s="198" t="s">
        <v>655</v>
      </c>
      <c r="G2" s="198" t="s">
        <v>656</v>
      </c>
      <c r="H2" s="198" t="s">
        <v>657</v>
      </c>
      <c r="I2" s="198" t="s">
        <v>658</v>
      </c>
      <c r="J2" s="198" t="s">
        <v>659</v>
      </c>
      <c r="K2" s="188" t="s">
        <v>748</v>
      </c>
      <c r="L2" s="188" t="s">
        <v>749</v>
      </c>
      <c r="M2" s="188" t="s">
        <v>750</v>
      </c>
      <c r="N2" s="188" t="s">
        <v>32</v>
      </c>
      <c r="O2" s="188" t="s">
        <v>34</v>
      </c>
      <c r="P2" s="188" t="s">
        <v>33</v>
      </c>
      <c r="Q2" s="188" t="s">
        <v>35</v>
      </c>
      <c r="R2" s="188" t="s">
        <v>751</v>
      </c>
      <c r="S2" s="188" t="s">
        <v>752</v>
      </c>
      <c r="T2" s="199" t="s">
        <v>37</v>
      </c>
      <c r="U2" s="186" t="s">
        <v>71</v>
      </c>
      <c r="V2" s="186" t="s">
        <v>69</v>
      </c>
      <c r="W2" s="198" t="s">
        <v>662</v>
      </c>
      <c r="X2" s="198" t="s">
        <v>663</v>
      </c>
    </row>
    <row r="3" spans="1:24" s="171" customFormat="1" ht="11.25">
      <c r="A3" s="196" t="s">
        <v>664</v>
      </c>
      <c r="B3" s="203" t="s">
        <v>665</v>
      </c>
      <c r="C3" s="203" t="s">
        <v>666</v>
      </c>
      <c r="D3" s="203" t="s">
        <v>667</v>
      </c>
      <c r="E3" s="203" t="s">
        <v>668</v>
      </c>
      <c r="F3" s="203" t="s">
        <v>669</v>
      </c>
      <c r="G3" s="203">
        <v>4</v>
      </c>
      <c r="H3" s="203">
        <v>1</v>
      </c>
      <c r="I3" s="203" t="s">
        <v>670</v>
      </c>
      <c r="J3" s="203" t="s">
        <v>671</v>
      </c>
      <c r="K3" s="204">
        <v>54.38</v>
      </c>
      <c r="L3" s="204">
        <v>0.26</v>
      </c>
      <c r="M3" s="204">
        <v>1.84</v>
      </c>
      <c r="N3" s="204">
        <v>2.4900000000000002</v>
      </c>
      <c r="O3" s="204">
        <v>0</v>
      </c>
      <c r="P3" s="204">
        <v>17.059999999999999</v>
      </c>
      <c r="Q3" s="204">
        <v>19.940000000000001</v>
      </c>
      <c r="R3" s="204">
        <v>2.59</v>
      </c>
      <c r="S3" s="204">
        <v>1.23</v>
      </c>
      <c r="T3" s="204">
        <v>99.79</v>
      </c>
      <c r="U3" s="183">
        <f>((P3/40.31)/(P3/40.31+N3/71.85))*100</f>
        <v>92.431233702142521</v>
      </c>
      <c r="V3" s="183">
        <f>((S3/151.99061)/(S3/151.99061+M3/101.96137))*100</f>
        <v>30.960296453097541</v>
      </c>
      <c r="W3" s="203" t="s">
        <v>670</v>
      </c>
      <c r="X3" s="203">
        <v>10</v>
      </c>
    </row>
    <row r="4" spans="1:24" s="171" customFormat="1" ht="11.25">
      <c r="A4" s="172" t="s">
        <v>664</v>
      </c>
      <c r="B4" s="201" t="s">
        <v>665</v>
      </c>
      <c r="C4" s="201" t="s">
        <v>666</v>
      </c>
      <c r="D4" s="201" t="s">
        <v>667</v>
      </c>
      <c r="E4" s="201" t="s">
        <v>668</v>
      </c>
      <c r="F4" s="201" t="s">
        <v>669</v>
      </c>
      <c r="G4" s="201">
        <v>4</v>
      </c>
      <c r="H4" s="201">
        <v>2</v>
      </c>
      <c r="I4" s="201" t="s">
        <v>670</v>
      </c>
      <c r="J4" s="201" t="s">
        <v>671</v>
      </c>
      <c r="K4" s="202">
        <v>55.2</v>
      </c>
      <c r="L4" s="202">
        <v>0.25</v>
      </c>
      <c r="M4" s="202">
        <v>1.72</v>
      </c>
      <c r="N4" s="202">
        <v>2.4</v>
      </c>
      <c r="O4" s="202">
        <v>0</v>
      </c>
      <c r="P4" s="202">
        <v>16.350000000000001</v>
      </c>
      <c r="Q4" s="202">
        <v>20.32</v>
      </c>
      <c r="R4" s="202">
        <v>1.92</v>
      </c>
      <c r="S4" s="202">
        <v>1.2</v>
      </c>
      <c r="T4" s="202">
        <v>99.36</v>
      </c>
      <c r="U4" s="183">
        <f>((P4/40.31)/(P4/40.31+N4/71.85))*100</f>
        <v>92.391297936321237</v>
      </c>
      <c r="V4" s="183">
        <f>((S4/151.99061)/(S4/151.99061+M4/101.96137))*100</f>
        <v>31.88140163712967</v>
      </c>
      <c r="W4" s="201" t="s">
        <v>670</v>
      </c>
      <c r="X4" s="201">
        <v>10</v>
      </c>
    </row>
    <row r="5" spans="1:24" s="171" customFormat="1" ht="11.25">
      <c r="A5" s="172" t="s">
        <v>664</v>
      </c>
      <c r="B5" s="201" t="s">
        <v>665</v>
      </c>
      <c r="C5" s="201" t="s">
        <v>666</v>
      </c>
      <c r="D5" s="201" t="s">
        <v>667</v>
      </c>
      <c r="E5" s="201" t="s">
        <v>668</v>
      </c>
      <c r="F5" s="201" t="s">
        <v>669</v>
      </c>
      <c r="G5" s="201">
        <v>4</v>
      </c>
      <c r="H5" s="201">
        <v>3</v>
      </c>
      <c r="I5" s="201" t="s">
        <v>670</v>
      </c>
      <c r="J5" s="201" t="s">
        <v>671</v>
      </c>
      <c r="K5" s="202">
        <v>55</v>
      </c>
      <c r="L5" s="202">
        <v>0.28000000000000003</v>
      </c>
      <c r="M5" s="202">
        <v>1.76</v>
      </c>
      <c r="N5" s="202">
        <v>2.44</v>
      </c>
      <c r="O5" s="202">
        <v>0</v>
      </c>
      <c r="P5" s="202">
        <v>16.87</v>
      </c>
      <c r="Q5" s="202">
        <v>20.100000000000001</v>
      </c>
      <c r="R5" s="202">
        <v>2.34</v>
      </c>
      <c r="S5" s="202">
        <v>1.1299999999999999</v>
      </c>
      <c r="T5" s="202">
        <v>99.92</v>
      </c>
      <c r="U5" s="183">
        <f>((P5/40.31)/(P5/40.31+N5/71.85))*100</f>
        <v>92.494547168300983</v>
      </c>
      <c r="V5" s="183">
        <f>((S5/151.99061)/(S5/151.99061+M5/101.96137))*100</f>
        <v>30.104620029404661</v>
      </c>
      <c r="W5" s="201" t="s">
        <v>670</v>
      </c>
      <c r="X5" s="201">
        <v>10</v>
      </c>
    </row>
    <row r="6" spans="1:24" s="171" customFormat="1" ht="11.25">
      <c r="A6" s="172" t="s">
        <v>664</v>
      </c>
      <c r="B6" s="201" t="s">
        <v>665</v>
      </c>
      <c r="C6" s="201" t="s">
        <v>666</v>
      </c>
      <c r="D6" s="201" t="s">
        <v>667</v>
      </c>
      <c r="E6" s="201" t="s">
        <v>668</v>
      </c>
      <c r="F6" s="201" t="s">
        <v>669</v>
      </c>
      <c r="G6" s="201">
        <v>4</v>
      </c>
      <c r="H6" s="201">
        <v>4</v>
      </c>
      <c r="I6" s="201" t="s">
        <v>670</v>
      </c>
      <c r="J6" s="201" t="s">
        <v>671</v>
      </c>
      <c r="K6" s="202">
        <v>55.83</v>
      </c>
      <c r="L6" s="202">
        <v>0.34</v>
      </c>
      <c r="M6" s="202">
        <v>1.75</v>
      </c>
      <c r="N6" s="202">
        <v>2.4300000000000002</v>
      </c>
      <c r="O6" s="202">
        <v>0.02</v>
      </c>
      <c r="P6" s="202">
        <v>16.8</v>
      </c>
      <c r="Q6" s="202">
        <v>20.5</v>
      </c>
      <c r="R6" s="202">
        <v>1.93</v>
      </c>
      <c r="S6" s="202">
        <v>1.17</v>
      </c>
      <c r="T6" s="202">
        <v>100.77</v>
      </c>
      <c r="U6" s="183">
        <f t="shared" ref="U6:U69" si="0">((P6/40.31)/(P6/40.31+N6/71.85))*100</f>
        <v>92.494191527526539</v>
      </c>
      <c r="V6" s="183">
        <f t="shared" ref="V6:V69" si="1">((S6/151.99061)/(S6/151.99061+M6/101.96137))*100</f>
        <v>30.963275404260791</v>
      </c>
      <c r="W6" s="201" t="s">
        <v>670</v>
      </c>
      <c r="X6" s="201">
        <v>10</v>
      </c>
    </row>
    <row r="7" spans="1:24" s="171" customFormat="1" ht="11.25">
      <c r="A7" s="172" t="s">
        <v>664</v>
      </c>
      <c r="B7" s="201" t="s">
        <v>665</v>
      </c>
      <c r="C7" s="201" t="s">
        <v>666</v>
      </c>
      <c r="D7" s="201" t="s">
        <v>667</v>
      </c>
      <c r="E7" s="201" t="s">
        <v>668</v>
      </c>
      <c r="F7" s="201" t="s">
        <v>669</v>
      </c>
      <c r="G7" s="201">
        <v>4</v>
      </c>
      <c r="H7" s="201">
        <v>5</v>
      </c>
      <c r="I7" s="201" t="s">
        <v>670</v>
      </c>
      <c r="J7" s="201" t="s">
        <v>671</v>
      </c>
      <c r="K7" s="202">
        <v>53.83</v>
      </c>
      <c r="L7" s="202">
        <v>0.26</v>
      </c>
      <c r="M7" s="202">
        <v>1.89</v>
      </c>
      <c r="N7" s="202">
        <v>2.4700000000000002</v>
      </c>
      <c r="O7" s="202">
        <v>0.01</v>
      </c>
      <c r="P7" s="202">
        <v>17.04</v>
      </c>
      <c r="Q7" s="202">
        <v>20.22</v>
      </c>
      <c r="R7" s="202">
        <v>2.52</v>
      </c>
      <c r="S7" s="202">
        <v>1.19</v>
      </c>
      <c r="T7" s="202">
        <v>99.43</v>
      </c>
      <c r="U7" s="183">
        <f t="shared" si="0"/>
        <v>92.479305488969359</v>
      </c>
      <c r="V7" s="183">
        <f t="shared" si="1"/>
        <v>29.69533382676644</v>
      </c>
      <c r="W7" s="201" t="s">
        <v>670</v>
      </c>
      <c r="X7" s="201">
        <v>10</v>
      </c>
    </row>
    <row r="8" spans="1:24" s="171" customFormat="1" ht="11.25">
      <c r="A8" s="172" t="s">
        <v>664</v>
      </c>
      <c r="B8" s="201" t="s">
        <v>665</v>
      </c>
      <c r="C8" s="201" t="s">
        <v>666</v>
      </c>
      <c r="D8" s="201" t="s">
        <v>667</v>
      </c>
      <c r="E8" s="201" t="s">
        <v>668</v>
      </c>
      <c r="F8" s="201" t="s">
        <v>669</v>
      </c>
      <c r="G8" s="201">
        <v>4</v>
      </c>
      <c r="H8" s="201">
        <v>6</v>
      </c>
      <c r="I8" s="201" t="s">
        <v>670</v>
      </c>
      <c r="J8" s="201" t="s">
        <v>671</v>
      </c>
      <c r="K8" s="202">
        <v>55.81</v>
      </c>
      <c r="L8" s="202">
        <v>0.3</v>
      </c>
      <c r="M8" s="202">
        <v>1.67</v>
      </c>
      <c r="N8" s="202">
        <v>2.33</v>
      </c>
      <c r="O8" s="202">
        <v>0.02</v>
      </c>
      <c r="P8" s="202">
        <v>16.440000000000001</v>
      </c>
      <c r="Q8" s="202">
        <v>20.27</v>
      </c>
      <c r="R8" s="202">
        <v>1.82</v>
      </c>
      <c r="S8" s="202">
        <v>1.23</v>
      </c>
      <c r="T8" s="202">
        <v>99.89</v>
      </c>
      <c r="U8" s="183">
        <f t="shared" si="0"/>
        <v>92.634332502337202</v>
      </c>
      <c r="V8" s="183">
        <f t="shared" si="1"/>
        <v>33.069703109864676</v>
      </c>
      <c r="W8" s="201" t="s">
        <v>670</v>
      </c>
      <c r="X8" s="201">
        <v>10</v>
      </c>
    </row>
    <row r="9" spans="1:24" s="171" customFormat="1" ht="11.25">
      <c r="A9" s="172" t="s">
        <v>664</v>
      </c>
      <c r="B9" s="201" t="s">
        <v>665</v>
      </c>
      <c r="C9" s="201" t="s">
        <v>666</v>
      </c>
      <c r="D9" s="201" t="s">
        <v>667</v>
      </c>
      <c r="E9" s="201" t="s">
        <v>668</v>
      </c>
      <c r="F9" s="201" t="s">
        <v>669</v>
      </c>
      <c r="G9" s="201">
        <v>4</v>
      </c>
      <c r="H9" s="201">
        <v>7</v>
      </c>
      <c r="I9" s="201" t="s">
        <v>670</v>
      </c>
      <c r="J9" s="201" t="s">
        <v>671</v>
      </c>
      <c r="K9" s="202">
        <v>56.18</v>
      </c>
      <c r="L9" s="202">
        <v>0.28999999999999998</v>
      </c>
      <c r="M9" s="202">
        <v>1.82</v>
      </c>
      <c r="N9" s="202">
        <v>2.4700000000000002</v>
      </c>
      <c r="O9" s="202">
        <v>0.02</v>
      </c>
      <c r="P9" s="202">
        <v>16.559999999999999</v>
      </c>
      <c r="Q9" s="202">
        <v>20.48</v>
      </c>
      <c r="R9" s="202">
        <v>1.89</v>
      </c>
      <c r="S9" s="202">
        <v>1.1100000000000001</v>
      </c>
      <c r="T9" s="202">
        <v>100.82</v>
      </c>
      <c r="U9" s="183">
        <f t="shared" si="0"/>
        <v>92.278147298859622</v>
      </c>
      <c r="V9" s="183">
        <f t="shared" si="1"/>
        <v>29.034661808180989</v>
      </c>
      <c r="W9" s="201" t="s">
        <v>670</v>
      </c>
      <c r="X9" s="201">
        <v>10</v>
      </c>
    </row>
    <row r="10" spans="1:24" s="171" customFormat="1" ht="11.25">
      <c r="A10" s="172" t="s">
        <v>664</v>
      </c>
      <c r="B10" s="201" t="s">
        <v>665</v>
      </c>
      <c r="C10" s="201" t="s">
        <v>666</v>
      </c>
      <c r="D10" s="201" t="s">
        <v>667</v>
      </c>
      <c r="E10" s="201" t="s">
        <v>668</v>
      </c>
      <c r="F10" s="201" t="s">
        <v>669</v>
      </c>
      <c r="G10" s="201">
        <v>4</v>
      </c>
      <c r="H10" s="201">
        <v>8</v>
      </c>
      <c r="I10" s="201" t="s">
        <v>670</v>
      </c>
      <c r="J10" s="201" t="s">
        <v>671</v>
      </c>
      <c r="K10" s="202">
        <v>55.64</v>
      </c>
      <c r="L10" s="202">
        <v>0.28999999999999998</v>
      </c>
      <c r="M10" s="202">
        <v>1.67</v>
      </c>
      <c r="N10" s="202">
        <v>2.37</v>
      </c>
      <c r="O10" s="202">
        <v>0.02</v>
      </c>
      <c r="P10" s="202">
        <v>16.27</v>
      </c>
      <c r="Q10" s="202">
        <v>20.440000000000001</v>
      </c>
      <c r="R10" s="202">
        <v>1.78</v>
      </c>
      <c r="S10" s="202">
        <v>1.1399999999999999</v>
      </c>
      <c r="T10" s="202">
        <v>99.62</v>
      </c>
      <c r="U10" s="183">
        <f t="shared" si="0"/>
        <v>92.445067915126373</v>
      </c>
      <c r="V10" s="183">
        <f t="shared" si="1"/>
        <v>31.410007483902337</v>
      </c>
      <c r="W10" s="201" t="s">
        <v>670</v>
      </c>
      <c r="X10" s="201">
        <v>10</v>
      </c>
    </row>
    <row r="11" spans="1:24" s="171" customFormat="1" ht="11.25">
      <c r="A11" s="172" t="s">
        <v>664</v>
      </c>
      <c r="B11" s="201" t="s">
        <v>665</v>
      </c>
      <c r="C11" s="201" t="s">
        <v>666</v>
      </c>
      <c r="D11" s="201" t="s">
        <v>667</v>
      </c>
      <c r="E11" s="201" t="s">
        <v>668</v>
      </c>
      <c r="F11" s="201" t="s">
        <v>669</v>
      </c>
      <c r="G11" s="201">
        <v>4</v>
      </c>
      <c r="H11" s="201">
        <v>9</v>
      </c>
      <c r="I11" s="201" t="s">
        <v>670</v>
      </c>
      <c r="J11" s="201" t="s">
        <v>671</v>
      </c>
      <c r="K11" s="202">
        <v>56.43</v>
      </c>
      <c r="L11" s="202">
        <v>0.32</v>
      </c>
      <c r="M11" s="202">
        <v>1.64</v>
      </c>
      <c r="N11" s="202">
        <v>2.4</v>
      </c>
      <c r="O11" s="202">
        <v>7.0000000000000007E-2</v>
      </c>
      <c r="P11" s="202">
        <v>16.98</v>
      </c>
      <c r="Q11" s="202">
        <v>20.38</v>
      </c>
      <c r="R11" s="202">
        <v>1.87</v>
      </c>
      <c r="S11" s="202">
        <v>1.25</v>
      </c>
      <c r="T11" s="202">
        <v>101.34</v>
      </c>
      <c r="U11" s="183">
        <f t="shared" si="0"/>
        <v>92.652858500087703</v>
      </c>
      <c r="V11" s="183">
        <f t="shared" si="1"/>
        <v>33.83227859682102</v>
      </c>
      <c r="W11" s="201" t="s">
        <v>670</v>
      </c>
      <c r="X11" s="201">
        <v>10</v>
      </c>
    </row>
    <row r="12" spans="1:24" s="171" customFormat="1" ht="11.25">
      <c r="A12" s="172" t="s">
        <v>664</v>
      </c>
      <c r="B12" s="201" t="s">
        <v>665</v>
      </c>
      <c r="C12" s="201" t="s">
        <v>666</v>
      </c>
      <c r="D12" s="201" t="s">
        <v>667</v>
      </c>
      <c r="E12" s="201" t="s">
        <v>668</v>
      </c>
      <c r="F12" s="201" t="s">
        <v>669</v>
      </c>
      <c r="G12" s="201">
        <v>4</v>
      </c>
      <c r="H12" s="201">
        <v>10</v>
      </c>
      <c r="I12" s="201" t="s">
        <v>670</v>
      </c>
      <c r="J12" s="201" t="s">
        <v>671</v>
      </c>
      <c r="K12" s="202">
        <v>56.57</v>
      </c>
      <c r="L12" s="202">
        <v>0.28000000000000003</v>
      </c>
      <c r="M12" s="202">
        <v>1.71</v>
      </c>
      <c r="N12" s="202">
        <v>2.39</v>
      </c>
      <c r="O12" s="202">
        <v>0</v>
      </c>
      <c r="P12" s="202">
        <v>16.07</v>
      </c>
      <c r="Q12" s="202">
        <v>20.27</v>
      </c>
      <c r="R12" s="202">
        <v>1.69</v>
      </c>
      <c r="S12" s="202">
        <v>1.1299999999999999</v>
      </c>
      <c r="T12" s="202">
        <v>100.11</v>
      </c>
      <c r="U12" s="183">
        <f t="shared" si="0"/>
        <v>92.298706668039472</v>
      </c>
      <c r="V12" s="183">
        <f t="shared" si="1"/>
        <v>30.714507000254748</v>
      </c>
      <c r="W12" s="201" t="s">
        <v>670</v>
      </c>
      <c r="X12" s="201">
        <v>10</v>
      </c>
    </row>
    <row r="13" spans="1:24" s="171" customFormat="1" ht="11.25">
      <c r="A13" s="172" t="s">
        <v>664</v>
      </c>
      <c r="B13" s="201" t="s">
        <v>665</v>
      </c>
      <c r="C13" s="201" t="s">
        <v>666</v>
      </c>
      <c r="D13" s="201" t="s">
        <v>667</v>
      </c>
      <c r="E13" s="201" t="s">
        <v>668</v>
      </c>
      <c r="F13" s="201" t="s">
        <v>669</v>
      </c>
      <c r="G13" s="201">
        <v>4</v>
      </c>
      <c r="H13" s="201">
        <v>11</v>
      </c>
      <c r="I13" s="201" t="s">
        <v>670</v>
      </c>
      <c r="J13" s="201" t="s">
        <v>671</v>
      </c>
      <c r="K13" s="202">
        <v>56.25</v>
      </c>
      <c r="L13" s="202">
        <v>0.26</v>
      </c>
      <c r="M13" s="202">
        <v>1.63</v>
      </c>
      <c r="N13" s="202">
        <v>2.4700000000000002</v>
      </c>
      <c r="O13" s="202">
        <v>0.03</v>
      </c>
      <c r="P13" s="202">
        <v>16.96</v>
      </c>
      <c r="Q13" s="202">
        <v>20.49</v>
      </c>
      <c r="R13" s="202">
        <v>1.88</v>
      </c>
      <c r="S13" s="202">
        <v>1.1399999999999999</v>
      </c>
      <c r="T13" s="202">
        <v>101.11</v>
      </c>
      <c r="U13" s="183">
        <f t="shared" si="0"/>
        <v>92.446510113442287</v>
      </c>
      <c r="V13" s="183">
        <f t="shared" si="1"/>
        <v>31.934653628423966</v>
      </c>
      <c r="W13" s="201" t="s">
        <v>670</v>
      </c>
      <c r="X13" s="201">
        <v>10</v>
      </c>
    </row>
    <row r="14" spans="1:24" s="171" customFormat="1" ht="11.25">
      <c r="A14" s="172" t="s">
        <v>664</v>
      </c>
      <c r="B14" s="201" t="s">
        <v>665</v>
      </c>
      <c r="C14" s="201" t="s">
        <v>666</v>
      </c>
      <c r="D14" s="201" t="s">
        <v>667</v>
      </c>
      <c r="E14" s="201" t="s">
        <v>668</v>
      </c>
      <c r="F14" s="201" t="s">
        <v>669</v>
      </c>
      <c r="G14" s="201">
        <v>4</v>
      </c>
      <c r="H14" s="201">
        <v>12</v>
      </c>
      <c r="I14" s="201" t="s">
        <v>670</v>
      </c>
      <c r="J14" s="201" t="s">
        <v>671</v>
      </c>
      <c r="K14" s="202">
        <v>56.78</v>
      </c>
      <c r="L14" s="202">
        <v>0.28000000000000003</v>
      </c>
      <c r="M14" s="202">
        <v>1.63</v>
      </c>
      <c r="N14" s="202">
        <v>2.2799999999999998</v>
      </c>
      <c r="O14" s="202">
        <v>0</v>
      </c>
      <c r="P14" s="202">
        <v>15.97</v>
      </c>
      <c r="Q14" s="202">
        <v>20.190000000000001</v>
      </c>
      <c r="R14" s="202">
        <v>1.85</v>
      </c>
      <c r="S14" s="202">
        <v>1.1299999999999999</v>
      </c>
      <c r="T14" s="202">
        <v>100.11</v>
      </c>
      <c r="U14" s="183">
        <f t="shared" si="0"/>
        <v>92.584281793225216</v>
      </c>
      <c r="V14" s="183">
        <f t="shared" si="1"/>
        <v>31.743447544165416</v>
      </c>
      <c r="W14" s="201" t="s">
        <v>670</v>
      </c>
      <c r="X14" s="201">
        <v>10</v>
      </c>
    </row>
    <row r="15" spans="1:24" s="171" customFormat="1" ht="11.25">
      <c r="A15" s="172" t="s">
        <v>664</v>
      </c>
      <c r="B15" s="201" t="s">
        <v>665</v>
      </c>
      <c r="C15" s="201" t="s">
        <v>666</v>
      </c>
      <c r="D15" s="201" t="s">
        <v>667</v>
      </c>
      <c r="E15" s="201" t="s">
        <v>668</v>
      </c>
      <c r="F15" s="201" t="s">
        <v>669</v>
      </c>
      <c r="G15" s="201">
        <v>4</v>
      </c>
      <c r="H15" s="201">
        <v>13</v>
      </c>
      <c r="I15" s="201" t="s">
        <v>670</v>
      </c>
      <c r="J15" s="201" t="s">
        <v>671</v>
      </c>
      <c r="K15" s="202">
        <v>56.57</v>
      </c>
      <c r="L15" s="202">
        <v>0.31</v>
      </c>
      <c r="M15" s="202">
        <v>1.64</v>
      </c>
      <c r="N15" s="202">
        <v>2.3199999999999998</v>
      </c>
      <c r="O15" s="202">
        <v>0.01</v>
      </c>
      <c r="P15" s="202">
        <v>16.16</v>
      </c>
      <c r="Q15" s="202">
        <v>20.37</v>
      </c>
      <c r="R15" s="202">
        <v>1.74</v>
      </c>
      <c r="S15" s="202">
        <v>1.1299999999999999</v>
      </c>
      <c r="T15" s="202">
        <v>100.25</v>
      </c>
      <c r="U15" s="183">
        <f t="shared" si="0"/>
        <v>92.545985414492023</v>
      </c>
      <c r="V15" s="183">
        <f t="shared" si="1"/>
        <v>31.61107557861834</v>
      </c>
      <c r="W15" s="201" t="s">
        <v>670</v>
      </c>
      <c r="X15" s="201">
        <v>10</v>
      </c>
    </row>
    <row r="16" spans="1:24" s="171" customFormat="1" ht="11.25">
      <c r="A16" s="172" t="s">
        <v>664</v>
      </c>
      <c r="B16" s="201" t="s">
        <v>665</v>
      </c>
      <c r="C16" s="201" t="s">
        <v>666</v>
      </c>
      <c r="D16" s="201" t="s">
        <v>667</v>
      </c>
      <c r="E16" s="201" t="s">
        <v>668</v>
      </c>
      <c r="F16" s="201" t="s">
        <v>669</v>
      </c>
      <c r="G16" s="201">
        <v>4</v>
      </c>
      <c r="H16" s="201">
        <v>14</v>
      </c>
      <c r="I16" s="201" t="s">
        <v>670</v>
      </c>
      <c r="J16" s="201" t="s">
        <v>671</v>
      </c>
      <c r="K16" s="202">
        <v>55.85</v>
      </c>
      <c r="L16" s="202">
        <v>0.28999999999999998</v>
      </c>
      <c r="M16" s="202">
        <v>1.83</v>
      </c>
      <c r="N16" s="202">
        <v>2.42</v>
      </c>
      <c r="O16" s="202">
        <v>0</v>
      </c>
      <c r="P16" s="202">
        <v>17.46</v>
      </c>
      <c r="Q16" s="202">
        <v>20.5</v>
      </c>
      <c r="R16" s="202">
        <v>1.82</v>
      </c>
      <c r="S16" s="202">
        <v>1.1499999999999999</v>
      </c>
      <c r="T16" s="202">
        <v>101.32</v>
      </c>
      <c r="U16" s="183">
        <f t="shared" si="0"/>
        <v>92.785021750655588</v>
      </c>
      <c r="V16" s="183">
        <f t="shared" si="1"/>
        <v>29.655046133649954</v>
      </c>
      <c r="W16" s="201" t="s">
        <v>670</v>
      </c>
      <c r="X16" s="201">
        <v>10</v>
      </c>
    </row>
    <row r="17" spans="1:24" s="171" customFormat="1" ht="11.25">
      <c r="A17" s="172" t="s">
        <v>664</v>
      </c>
      <c r="B17" s="201" t="s">
        <v>665</v>
      </c>
      <c r="C17" s="201" t="s">
        <v>666</v>
      </c>
      <c r="D17" s="201" t="s">
        <v>667</v>
      </c>
      <c r="E17" s="201" t="s">
        <v>668</v>
      </c>
      <c r="F17" s="201" t="s">
        <v>669</v>
      </c>
      <c r="G17" s="201">
        <v>4</v>
      </c>
      <c r="H17" s="201">
        <v>15</v>
      </c>
      <c r="I17" s="201" t="s">
        <v>670</v>
      </c>
      <c r="J17" s="201" t="s">
        <v>671</v>
      </c>
      <c r="K17" s="202">
        <v>56.8</v>
      </c>
      <c r="L17" s="202">
        <v>0.3</v>
      </c>
      <c r="M17" s="202">
        <v>1.72</v>
      </c>
      <c r="N17" s="202">
        <v>2.41</v>
      </c>
      <c r="O17" s="202">
        <v>0.02</v>
      </c>
      <c r="P17" s="202">
        <v>16.09</v>
      </c>
      <c r="Q17" s="202">
        <v>20.5</v>
      </c>
      <c r="R17" s="202">
        <v>1.92</v>
      </c>
      <c r="S17" s="202">
        <v>1.1000000000000001</v>
      </c>
      <c r="T17" s="202">
        <v>100.86</v>
      </c>
      <c r="U17" s="183">
        <f t="shared" si="0"/>
        <v>92.248161047725617</v>
      </c>
      <c r="V17" s="183">
        <f t="shared" si="1"/>
        <v>30.022244188212522</v>
      </c>
      <c r="W17" s="201" t="s">
        <v>670</v>
      </c>
      <c r="X17" s="201">
        <v>10</v>
      </c>
    </row>
    <row r="18" spans="1:24" s="171" customFormat="1" ht="11.25">
      <c r="A18" s="172" t="s">
        <v>664</v>
      </c>
      <c r="B18" s="201" t="s">
        <v>665</v>
      </c>
      <c r="C18" s="201" t="s">
        <v>666</v>
      </c>
      <c r="D18" s="201" t="s">
        <v>667</v>
      </c>
      <c r="E18" s="201" t="s">
        <v>668</v>
      </c>
      <c r="F18" s="201" t="s">
        <v>669</v>
      </c>
      <c r="G18" s="201">
        <v>4</v>
      </c>
      <c r="H18" s="201">
        <v>16</v>
      </c>
      <c r="I18" s="201" t="s">
        <v>670</v>
      </c>
      <c r="J18" s="201" t="s">
        <v>671</v>
      </c>
      <c r="K18" s="202">
        <v>55.53</v>
      </c>
      <c r="L18" s="202">
        <v>0.3</v>
      </c>
      <c r="M18" s="202">
        <v>1.77</v>
      </c>
      <c r="N18" s="202">
        <v>2.4</v>
      </c>
      <c r="O18" s="202">
        <v>0.03</v>
      </c>
      <c r="P18" s="202">
        <v>16.649999999999999</v>
      </c>
      <c r="Q18" s="202">
        <v>20.41</v>
      </c>
      <c r="R18" s="202">
        <v>1.77</v>
      </c>
      <c r="S18" s="202">
        <v>1.1200000000000001</v>
      </c>
      <c r="T18" s="202">
        <v>99.98</v>
      </c>
      <c r="U18" s="183">
        <f t="shared" si="0"/>
        <v>92.518134498643306</v>
      </c>
      <c r="V18" s="183">
        <f t="shared" si="1"/>
        <v>29.799253796527168</v>
      </c>
      <c r="W18" s="201" t="s">
        <v>670</v>
      </c>
      <c r="X18" s="201">
        <v>10</v>
      </c>
    </row>
    <row r="19" spans="1:24" s="171" customFormat="1" ht="11.25">
      <c r="A19" s="172" t="s">
        <v>664</v>
      </c>
      <c r="B19" s="201" t="s">
        <v>665</v>
      </c>
      <c r="C19" s="201" t="s">
        <v>666</v>
      </c>
      <c r="D19" s="201" t="s">
        <v>667</v>
      </c>
      <c r="E19" s="201" t="s">
        <v>668</v>
      </c>
      <c r="F19" s="201" t="s">
        <v>669</v>
      </c>
      <c r="G19" s="201">
        <v>4</v>
      </c>
      <c r="H19" s="201">
        <v>17</v>
      </c>
      <c r="I19" s="201" t="s">
        <v>670</v>
      </c>
      <c r="J19" s="201" t="s">
        <v>671</v>
      </c>
      <c r="K19" s="202">
        <v>55.85</v>
      </c>
      <c r="L19" s="202">
        <v>0.31</v>
      </c>
      <c r="M19" s="202">
        <v>1.75</v>
      </c>
      <c r="N19" s="202">
        <v>2.4</v>
      </c>
      <c r="O19" s="202">
        <v>0.01</v>
      </c>
      <c r="P19" s="202">
        <v>16.32</v>
      </c>
      <c r="Q19" s="202">
        <v>20.43</v>
      </c>
      <c r="R19" s="202">
        <v>1.78</v>
      </c>
      <c r="S19" s="202">
        <v>1.2</v>
      </c>
      <c r="T19" s="202">
        <v>100.05</v>
      </c>
      <c r="U19" s="183">
        <f t="shared" si="0"/>
        <v>92.3783773563501</v>
      </c>
      <c r="V19" s="183">
        <f t="shared" si="1"/>
        <v>31.507061485916861</v>
      </c>
      <c r="W19" s="201" t="s">
        <v>670</v>
      </c>
      <c r="X19" s="201">
        <v>10</v>
      </c>
    </row>
    <row r="20" spans="1:24" s="171" customFormat="1" ht="11.25">
      <c r="A20" s="172" t="s">
        <v>664</v>
      </c>
      <c r="B20" s="201" t="s">
        <v>665</v>
      </c>
      <c r="C20" s="201" t="s">
        <v>666</v>
      </c>
      <c r="D20" s="201" t="s">
        <v>667</v>
      </c>
      <c r="E20" s="201" t="s">
        <v>668</v>
      </c>
      <c r="F20" s="201" t="s">
        <v>669</v>
      </c>
      <c r="G20" s="201">
        <v>4</v>
      </c>
      <c r="H20" s="201">
        <v>18</v>
      </c>
      <c r="I20" s="201" t="s">
        <v>670</v>
      </c>
      <c r="J20" s="201" t="s">
        <v>671</v>
      </c>
      <c r="K20" s="202">
        <v>55.35</v>
      </c>
      <c r="L20" s="202">
        <v>0.28999999999999998</v>
      </c>
      <c r="M20" s="202">
        <v>1.73</v>
      </c>
      <c r="N20" s="202">
        <v>2.33</v>
      </c>
      <c r="O20" s="202">
        <v>0.01</v>
      </c>
      <c r="P20" s="202">
        <v>16.350000000000001</v>
      </c>
      <c r="Q20" s="202">
        <v>20.36</v>
      </c>
      <c r="R20" s="202">
        <v>1.89</v>
      </c>
      <c r="S20" s="202">
        <v>1.23</v>
      </c>
      <c r="T20" s="202">
        <v>99.54</v>
      </c>
      <c r="U20" s="183">
        <f t="shared" si="0"/>
        <v>92.596789172407199</v>
      </c>
      <c r="V20" s="183">
        <f t="shared" si="1"/>
        <v>32.2931556271189</v>
      </c>
      <c r="W20" s="201" t="s">
        <v>670</v>
      </c>
      <c r="X20" s="201">
        <v>10</v>
      </c>
    </row>
    <row r="21" spans="1:24" s="171" customFormat="1" ht="11.25">
      <c r="A21" s="172" t="s">
        <v>664</v>
      </c>
      <c r="B21" s="201" t="s">
        <v>665</v>
      </c>
      <c r="C21" s="201" t="s">
        <v>666</v>
      </c>
      <c r="D21" s="201" t="s">
        <v>667</v>
      </c>
      <c r="E21" s="201" t="s">
        <v>668</v>
      </c>
      <c r="F21" s="201" t="s">
        <v>669</v>
      </c>
      <c r="G21" s="201">
        <v>4</v>
      </c>
      <c r="H21" s="201">
        <v>19</v>
      </c>
      <c r="I21" s="201" t="s">
        <v>670</v>
      </c>
      <c r="J21" s="201" t="s">
        <v>671</v>
      </c>
      <c r="K21" s="202">
        <v>56.6</v>
      </c>
      <c r="L21" s="202">
        <v>0.28000000000000003</v>
      </c>
      <c r="M21" s="202">
        <v>1.79</v>
      </c>
      <c r="N21" s="202">
        <v>2.46</v>
      </c>
      <c r="O21" s="202">
        <v>0</v>
      </c>
      <c r="P21" s="202">
        <v>16.5</v>
      </c>
      <c r="Q21" s="202">
        <v>20.52</v>
      </c>
      <c r="R21" s="202">
        <v>1.85</v>
      </c>
      <c r="S21" s="202">
        <v>1.29</v>
      </c>
      <c r="T21" s="202">
        <v>101.29</v>
      </c>
      <c r="U21" s="183">
        <f t="shared" si="0"/>
        <v>92.28118960594</v>
      </c>
      <c r="V21" s="183">
        <f t="shared" si="1"/>
        <v>32.589774906286415</v>
      </c>
      <c r="W21" s="201" t="s">
        <v>670</v>
      </c>
      <c r="X21" s="201">
        <v>10</v>
      </c>
    </row>
    <row r="22" spans="1:24" s="171" customFormat="1" ht="11.25">
      <c r="A22" s="172" t="s">
        <v>664</v>
      </c>
      <c r="B22" s="201" t="s">
        <v>665</v>
      </c>
      <c r="C22" s="201" t="s">
        <v>666</v>
      </c>
      <c r="D22" s="201" t="s">
        <v>667</v>
      </c>
      <c r="E22" s="201" t="s">
        <v>668</v>
      </c>
      <c r="F22" s="201" t="s">
        <v>669</v>
      </c>
      <c r="G22" s="201">
        <v>4</v>
      </c>
      <c r="H22" s="201">
        <v>20</v>
      </c>
      <c r="I22" s="201" t="s">
        <v>670</v>
      </c>
      <c r="J22" s="201" t="s">
        <v>671</v>
      </c>
      <c r="K22" s="202">
        <v>55.5</v>
      </c>
      <c r="L22" s="202">
        <v>0.25</v>
      </c>
      <c r="M22" s="202">
        <v>1.82</v>
      </c>
      <c r="N22" s="202">
        <v>2.41</v>
      </c>
      <c r="O22" s="202">
        <v>0.01</v>
      </c>
      <c r="P22" s="202">
        <v>16.61</v>
      </c>
      <c r="Q22" s="202">
        <v>20.329999999999998</v>
      </c>
      <c r="R22" s="202">
        <v>1.79</v>
      </c>
      <c r="S22" s="202">
        <v>1.1599999999999999</v>
      </c>
      <c r="T22" s="202">
        <v>99.88</v>
      </c>
      <c r="U22" s="183">
        <f t="shared" si="0"/>
        <v>92.472575802610862</v>
      </c>
      <c r="V22" s="183">
        <f t="shared" si="1"/>
        <v>29.950812470281541</v>
      </c>
      <c r="W22" s="201" t="s">
        <v>670</v>
      </c>
      <c r="X22" s="201">
        <v>10</v>
      </c>
    </row>
    <row r="23" spans="1:24" s="171" customFormat="1" ht="11.25">
      <c r="A23" s="172" t="s">
        <v>664</v>
      </c>
      <c r="B23" s="201" t="s">
        <v>665</v>
      </c>
      <c r="C23" s="201" t="s">
        <v>666</v>
      </c>
      <c r="D23" s="201" t="s">
        <v>667</v>
      </c>
      <c r="E23" s="201" t="s">
        <v>668</v>
      </c>
      <c r="F23" s="201" t="s">
        <v>669</v>
      </c>
      <c r="G23" s="201">
        <v>4</v>
      </c>
      <c r="H23" s="201">
        <v>21</v>
      </c>
      <c r="I23" s="201" t="s">
        <v>670</v>
      </c>
      <c r="J23" s="201" t="s">
        <v>671</v>
      </c>
      <c r="K23" s="202">
        <v>56.27</v>
      </c>
      <c r="L23" s="202">
        <v>0.27</v>
      </c>
      <c r="M23" s="202">
        <v>1.67</v>
      </c>
      <c r="N23" s="202">
        <v>2.38</v>
      </c>
      <c r="O23" s="202">
        <v>0.05</v>
      </c>
      <c r="P23" s="202">
        <v>16.850000000000001</v>
      </c>
      <c r="Q23" s="202">
        <v>20.46</v>
      </c>
      <c r="R23" s="202">
        <v>1.96</v>
      </c>
      <c r="S23" s="202">
        <v>1.19</v>
      </c>
      <c r="T23" s="202">
        <v>101.1</v>
      </c>
      <c r="U23" s="183">
        <f t="shared" si="0"/>
        <v>92.657504689806899</v>
      </c>
      <c r="V23" s="183">
        <f t="shared" si="1"/>
        <v>32.342084515357541</v>
      </c>
      <c r="W23" s="201" t="s">
        <v>670</v>
      </c>
      <c r="X23" s="201">
        <v>10</v>
      </c>
    </row>
    <row r="24" spans="1:24" s="171" customFormat="1" ht="11.25">
      <c r="A24" s="172" t="s">
        <v>664</v>
      </c>
      <c r="B24" s="201" t="s">
        <v>665</v>
      </c>
      <c r="C24" s="201" t="s">
        <v>666</v>
      </c>
      <c r="D24" s="201" t="s">
        <v>667</v>
      </c>
      <c r="E24" s="201" t="s">
        <v>668</v>
      </c>
      <c r="F24" s="201" t="s">
        <v>669</v>
      </c>
      <c r="G24" s="201">
        <v>4</v>
      </c>
      <c r="H24" s="201">
        <v>22</v>
      </c>
      <c r="I24" s="201" t="s">
        <v>670</v>
      </c>
      <c r="J24" s="201" t="s">
        <v>671</v>
      </c>
      <c r="K24" s="202">
        <v>55.33</v>
      </c>
      <c r="L24" s="202">
        <v>0.3</v>
      </c>
      <c r="M24" s="202">
        <v>1.7</v>
      </c>
      <c r="N24" s="202">
        <v>2.44</v>
      </c>
      <c r="O24" s="202">
        <v>0.03</v>
      </c>
      <c r="P24" s="202">
        <v>16.71</v>
      </c>
      <c r="Q24" s="202">
        <v>20.51</v>
      </c>
      <c r="R24" s="202">
        <v>1.83</v>
      </c>
      <c r="S24" s="202">
        <v>1.1499999999999999</v>
      </c>
      <c r="T24" s="202">
        <v>100</v>
      </c>
      <c r="U24" s="183">
        <f t="shared" si="0"/>
        <v>92.428123238267489</v>
      </c>
      <c r="V24" s="183">
        <f t="shared" si="1"/>
        <v>31.214912271798813</v>
      </c>
      <c r="W24" s="201" t="s">
        <v>670</v>
      </c>
      <c r="X24" s="201">
        <v>10</v>
      </c>
    </row>
    <row r="25" spans="1:24" s="171" customFormat="1" ht="11.25">
      <c r="A25" s="172" t="s">
        <v>664</v>
      </c>
      <c r="B25" s="201" t="s">
        <v>665</v>
      </c>
      <c r="C25" s="201" t="s">
        <v>666</v>
      </c>
      <c r="D25" s="201" t="s">
        <v>667</v>
      </c>
      <c r="E25" s="201" t="s">
        <v>668</v>
      </c>
      <c r="F25" s="201" t="s">
        <v>669</v>
      </c>
      <c r="G25" s="201">
        <v>4</v>
      </c>
      <c r="H25" s="201">
        <v>23</v>
      </c>
      <c r="I25" s="201" t="s">
        <v>670</v>
      </c>
      <c r="J25" s="201" t="s">
        <v>671</v>
      </c>
      <c r="K25" s="202">
        <v>55.85</v>
      </c>
      <c r="L25" s="202">
        <v>0.28999999999999998</v>
      </c>
      <c r="M25" s="202">
        <v>1.77</v>
      </c>
      <c r="N25" s="202">
        <v>2.4500000000000002</v>
      </c>
      <c r="O25" s="202">
        <v>0</v>
      </c>
      <c r="P25" s="202">
        <v>17.29</v>
      </c>
      <c r="Q25" s="202">
        <v>20.39</v>
      </c>
      <c r="R25" s="202">
        <v>1.67</v>
      </c>
      <c r="S25" s="202">
        <v>1.25</v>
      </c>
      <c r="T25" s="202">
        <v>100.96</v>
      </c>
      <c r="U25" s="183">
        <f t="shared" si="0"/>
        <v>92.635636659741721</v>
      </c>
      <c r="V25" s="183">
        <f t="shared" si="1"/>
        <v>32.146209183730413</v>
      </c>
      <c r="W25" s="201" t="s">
        <v>670</v>
      </c>
      <c r="X25" s="201">
        <v>10</v>
      </c>
    </row>
    <row r="26" spans="1:24" s="171" customFormat="1" ht="11.25">
      <c r="A26" s="172" t="s">
        <v>664</v>
      </c>
      <c r="B26" s="201" t="s">
        <v>665</v>
      </c>
      <c r="C26" s="201" t="s">
        <v>666</v>
      </c>
      <c r="D26" s="201" t="s">
        <v>667</v>
      </c>
      <c r="E26" s="201" t="s">
        <v>668</v>
      </c>
      <c r="F26" s="201" t="s">
        <v>669</v>
      </c>
      <c r="G26" s="201">
        <v>4</v>
      </c>
      <c r="H26" s="201">
        <v>24</v>
      </c>
      <c r="I26" s="201" t="s">
        <v>670</v>
      </c>
      <c r="J26" s="201" t="s">
        <v>671</v>
      </c>
      <c r="K26" s="202">
        <v>56.07</v>
      </c>
      <c r="L26" s="202">
        <v>0.24</v>
      </c>
      <c r="M26" s="202">
        <v>1.86</v>
      </c>
      <c r="N26" s="202">
        <v>2.4300000000000002</v>
      </c>
      <c r="O26" s="202">
        <v>0</v>
      </c>
      <c r="P26" s="202">
        <v>15.99</v>
      </c>
      <c r="Q26" s="202">
        <v>20.48</v>
      </c>
      <c r="R26" s="202">
        <v>1.66</v>
      </c>
      <c r="S26" s="202">
        <v>1.23</v>
      </c>
      <c r="T26" s="202">
        <v>99.96</v>
      </c>
      <c r="U26" s="183">
        <f t="shared" si="0"/>
        <v>92.143842953372811</v>
      </c>
      <c r="V26" s="183">
        <f t="shared" si="1"/>
        <v>30.729691152310217</v>
      </c>
      <c r="W26" s="201" t="s">
        <v>670</v>
      </c>
      <c r="X26" s="201">
        <v>10</v>
      </c>
    </row>
    <row r="27" spans="1:24" s="171" customFormat="1" ht="11.25">
      <c r="A27" s="172" t="s">
        <v>664</v>
      </c>
      <c r="B27" s="201" t="s">
        <v>665</v>
      </c>
      <c r="C27" s="201" t="s">
        <v>666</v>
      </c>
      <c r="D27" s="201" t="s">
        <v>667</v>
      </c>
      <c r="E27" s="201" t="s">
        <v>668</v>
      </c>
      <c r="F27" s="201" t="s">
        <v>669</v>
      </c>
      <c r="G27" s="201">
        <v>4</v>
      </c>
      <c r="H27" s="201">
        <v>25</v>
      </c>
      <c r="I27" s="201" t="s">
        <v>670</v>
      </c>
      <c r="J27" s="201" t="s">
        <v>671</v>
      </c>
      <c r="K27" s="202">
        <v>55.84</v>
      </c>
      <c r="L27" s="202">
        <v>0.28000000000000003</v>
      </c>
      <c r="M27" s="202">
        <v>1.66</v>
      </c>
      <c r="N27" s="202">
        <v>2.31</v>
      </c>
      <c r="O27" s="202">
        <v>0</v>
      </c>
      <c r="P27" s="202">
        <v>16.82</v>
      </c>
      <c r="Q27" s="202">
        <v>20.51</v>
      </c>
      <c r="R27" s="202">
        <v>1.59</v>
      </c>
      <c r="S27" s="202">
        <v>1.22</v>
      </c>
      <c r="T27" s="202">
        <v>100.23</v>
      </c>
      <c r="U27" s="183">
        <f t="shared" si="0"/>
        <v>92.846209888178166</v>
      </c>
      <c r="V27" s="183">
        <f t="shared" si="1"/>
        <v>33.02197193436627</v>
      </c>
      <c r="W27" s="201" t="s">
        <v>670</v>
      </c>
      <c r="X27" s="201">
        <v>10</v>
      </c>
    </row>
    <row r="28" spans="1:24" s="171" customFormat="1" ht="11.25">
      <c r="A28" s="172" t="s">
        <v>664</v>
      </c>
      <c r="B28" s="201" t="s">
        <v>665</v>
      </c>
      <c r="C28" s="201" t="s">
        <v>666</v>
      </c>
      <c r="D28" s="201" t="s">
        <v>667</v>
      </c>
      <c r="E28" s="201" t="s">
        <v>668</v>
      </c>
      <c r="F28" s="201" t="s">
        <v>669</v>
      </c>
      <c r="G28" s="201">
        <v>4</v>
      </c>
      <c r="H28" s="201">
        <v>26</v>
      </c>
      <c r="I28" s="201" t="s">
        <v>670</v>
      </c>
      <c r="J28" s="201" t="s">
        <v>671</v>
      </c>
      <c r="K28" s="202">
        <v>55.44</v>
      </c>
      <c r="L28" s="202">
        <v>0.28999999999999998</v>
      </c>
      <c r="M28" s="202">
        <v>1.72</v>
      </c>
      <c r="N28" s="202">
        <v>2.48</v>
      </c>
      <c r="O28" s="202">
        <v>0.02</v>
      </c>
      <c r="P28" s="202">
        <v>16.77</v>
      </c>
      <c r="Q28" s="202">
        <v>20.41</v>
      </c>
      <c r="R28" s="202">
        <v>1.94</v>
      </c>
      <c r="S28" s="202">
        <v>1.1399999999999999</v>
      </c>
      <c r="T28" s="202">
        <v>100.21</v>
      </c>
      <c r="U28" s="183">
        <f t="shared" si="0"/>
        <v>92.338929167618517</v>
      </c>
      <c r="V28" s="183">
        <f t="shared" si="1"/>
        <v>30.77795370712612</v>
      </c>
      <c r="W28" s="201" t="s">
        <v>670</v>
      </c>
      <c r="X28" s="201">
        <v>10</v>
      </c>
    </row>
    <row r="29" spans="1:24" s="171" customFormat="1" ht="11.25">
      <c r="A29" s="172" t="s">
        <v>664</v>
      </c>
      <c r="B29" s="201" t="s">
        <v>665</v>
      </c>
      <c r="C29" s="201" t="s">
        <v>666</v>
      </c>
      <c r="D29" s="201" t="s">
        <v>667</v>
      </c>
      <c r="E29" s="201" t="s">
        <v>668</v>
      </c>
      <c r="F29" s="201" t="s">
        <v>669</v>
      </c>
      <c r="G29" s="201">
        <v>4</v>
      </c>
      <c r="H29" s="201">
        <v>27</v>
      </c>
      <c r="I29" s="201" t="s">
        <v>670</v>
      </c>
      <c r="J29" s="201" t="s">
        <v>671</v>
      </c>
      <c r="K29" s="202">
        <v>54.97</v>
      </c>
      <c r="L29" s="202">
        <v>0.28000000000000003</v>
      </c>
      <c r="M29" s="202">
        <v>1.64</v>
      </c>
      <c r="N29" s="202">
        <v>2.39</v>
      </c>
      <c r="O29" s="202">
        <v>0.03</v>
      </c>
      <c r="P29" s="202">
        <v>16.2</v>
      </c>
      <c r="Q29" s="202">
        <v>20.170000000000002</v>
      </c>
      <c r="R29" s="202">
        <v>1.79</v>
      </c>
      <c r="S29" s="202">
        <v>1.22</v>
      </c>
      <c r="T29" s="202">
        <v>98.69</v>
      </c>
      <c r="U29" s="183">
        <f t="shared" si="0"/>
        <v>92.355783005606</v>
      </c>
      <c r="V29" s="183">
        <f t="shared" si="1"/>
        <v>33.290615279488172</v>
      </c>
      <c r="W29" s="201" t="s">
        <v>670</v>
      </c>
      <c r="X29" s="201">
        <v>10</v>
      </c>
    </row>
    <row r="30" spans="1:24" s="171" customFormat="1" ht="11.25">
      <c r="A30" s="172" t="s">
        <v>664</v>
      </c>
      <c r="B30" s="201" t="s">
        <v>665</v>
      </c>
      <c r="C30" s="201" t="s">
        <v>666</v>
      </c>
      <c r="D30" s="201" t="s">
        <v>667</v>
      </c>
      <c r="E30" s="201" t="s">
        <v>668</v>
      </c>
      <c r="F30" s="201" t="s">
        <v>669</v>
      </c>
      <c r="G30" s="201">
        <v>4</v>
      </c>
      <c r="H30" s="201">
        <v>28</v>
      </c>
      <c r="I30" s="201" t="s">
        <v>670</v>
      </c>
      <c r="J30" s="201" t="s">
        <v>671</v>
      </c>
      <c r="K30" s="202">
        <v>55.05</v>
      </c>
      <c r="L30" s="202">
        <v>0.27</v>
      </c>
      <c r="M30" s="202">
        <v>1.73</v>
      </c>
      <c r="N30" s="202">
        <v>2.38</v>
      </c>
      <c r="O30" s="202">
        <v>0.03</v>
      </c>
      <c r="P30" s="202">
        <v>16.54</v>
      </c>
      <c r="Q30" s="202">
        <v>20.61</v>
      </c>
      <c r="R30" s="202">
        <v>1.85</v>
      </c>
      <c r="S30" s="202">
        <v>1.1599999999999999</v>
      </c>
      <c r="T30" s="202">
        <v>99.62</v>
      </c>
      <c r="U30" s="183">
        <f t="shared" si="0"/>
        <v>92.530168099208865</v>
      </c>
      <c r="V30" s="183">
        <f t="shared" si="1"/>
        <v>31.025527693836843</v>
      </c>
      <c r="W30" s="201" t="s">
        <v>670</v>
      </c>
      <c r="X30" s="201">
        <v>10</v>
      </c>
    </row>
    <row r="31" spans="1:24" s="171" customFormat="1" ht="11.25">
      <c r="A31" s="172" t="s">
        <v>664</v>
      </c>
      <c r="B31" s="201" t="s">
        <v>665</v>
      </c>
      <c r="C31" s="201" t="s">
        <v>666</v>
      </c>
      <c r="D31" s="201" t="s">
        <v>667</v>
      </c>
      <c r="E31" s="201" t="s">
        <v>668</v>
      </c>
      <c r="F31" s="201" t="s">
        <v>669</v>
      </c>
      <c r="G31" s="201">
        <v>4</v>
      </c>
      <c r="H31" s="201">
        <v>29</v>
      </c>
      <c r="I31" s="201" t="s">
        <v>670</v>
      </c>
      <c r="J31" s="201" t="s">
        <v>671</v>
      </c>
      <c r="K31" s="202">
        <v>56.96</v>
      </c>
      <c r="L31" s="202">
        <v>0.3</v>
      </c>
      <c r="M31" s="202">
        <v>1.76</v>
      </c>
      <c r="N31" s="202">
        <v>2.38</v>
      </c>
      <c r="O31" s="202">
        <v>0</v>
      </c>
      <c r="P31" s="202">
        <v>16.34</v>
      </c>
      <c r="Q31" s="202">
        <v>20.29</v>
      </c>
      <c r="R31" s="202">
        <v>1.82</v>
      </c>
      <c r="S31" s="202">
        <v>1.2</v>
      </c>
      <c r="T31" s="202">
        <v>101.05</v>
      </c>
      <c r="U31" s="183">
        <f t="shared" si="0"/>
        <v>92.445645035759995</v>
      </c>
      <c r="V31" s="183">
        <f t="shared" si="1"/>
        <v>31.384227317233933</v>
      </c>
      <c r="W31" s="201" t="s">
        <v>670</v>
      </c>
      <c r="X31" s="201">
        <v>10</v>
      </c>
    </row>
    <row r="32" spans="1:24" s="171" customFormat="1" ht="11.25">
      <c r="A32" s="172" t="s">
        <v>664</v>
      </c>
      <c r="B32" s="201" t="s">
        <v>665</v>
      </c>
      <c r="C32" s="201" t="s">
        <v>666</v>
      </c>
      <c r="D32" s="201" t="s">
        <v>667</v>
      </c>
      <c r="E32" s="201" t="s">
        <v>668</v>
      </c>
      <c r="F32" s="201" t="s">
        <v>669</v>
      </c>
      <c r="G32" s="201">
        <v>4</v>
      </c>
      <c r="H32" s="201">
        <v>30</v>
      </c>
      <c r="I32" s="201" t="s">
        <v>670</v>
      </c>
      <c r="J32" s="201" t="s">
        <v>671</v>
      </c>
      <c r="K32" s="202">
        <v>56.03</v>
      </c>
      <c r="L32" s="202">
        <v>0.28000000000000003</v>
      </c>
      <c r="M32" s="202">
        <v>1.62</v>
      </c>
      <c r="N32" s="202">
        <v>2.46</v>
      </c>
      <c r="O32" s="202">
        <v>0</v>
      </c>
      <c r="P32" s="202">
        <v>16.510000000000002</v>
      </c>
      <c r="Q32" s="202">
        <v>20.22</v>
      </c>
      <c r="R32" s="202">
        <v>1.73</v>
      </c>
      <c r="S32" s="202">
        <v>1.1100000000000001</v>
      </c>
      <c r="T32" s="202">
        <v>99.96</v>
      </c>
      <c r="U32" s="183">
        <f t="shared" si="0"/>
        <v>92.285504168682564</v>
      </c>
      <c r="V32" s="183">
        <f t="shared" si="1"/>
        <v>31.490406115647655</v>
      </c>
      <c r="W32" s="201" t="s">
        <v>670</v>
      </c>
      <c r="X32" s="201">
        <v>10</v>
      </c>
    </row>
    <row r="33" spans="1:24" s="171" customFormat="1" ht="11.25">
      <c r="A33" s="172" t="s">
        <v>664</v>
      </c>
      <c r="B33" s="201" t="s">
        <v>665</v>
      </c>
      <c r="C33" s="201" t="s">
        <v>666</v>
      </c>
      <c r="D33" s="201" t="s">
        <v>667</v>
      </c>
      <c r="E33" s="201" t="s">
        <v>668</v>
      </c>
      <c r="F33" s="201" t="s">
        <v>669</v>
      </c>
      <c r="G33" s="201">
        <v>4</v>
      </c>
      <c r="H33" s="201">
        <v>31</v>
      </c>
      <c r="I33" s="201" t="s">
        <v>670</v>
      </c>
      <c r="J33" s="201" t="s">
        <v>671</v>
      </c>
      <c r="K33" s="202">
        <v>55.73</v>
      </c>
      <c r="L33" s="202">
        <v>0.25</v>
      </c>
      <c r="M33" s="202">
        <v>1.73</v>
      </c>
      <c r="N33" s="202">
        <v>2.38</v>
      </c>
      <c r="O33" s="202">
        <v>0.04</v>
      </c>
      <c r="P33" s="202">
        <v>16.420000000000002</v>
      </c>
      <c r="Q33" s="202">
        <v>20.49</v>
      </c>
      <c r="R33" s="202">
        <v>1.9</v>
      </c>
      <c r="S33" s="202">
        <v>1.21</v>
      </c>
      <c r="T33" s="202">
        <v>100.15</v>
      </c>
      <c r="U33" s="183">
        <f t="shared" si="0"/>
        <v>92.479682762949849</v>
      </c>
      <c r="V33" s="183">
        <f t="shared" si="1"/>
        <v>31.935755751973577</v>
      </c>
      <c r="W33" s="201" t="s">
        <v>670</v>
      </c>
      <c r="X33" s="201">
        <v>10</v>
      </c>
    </row>
    <row r="34" spans="1:24" s="171" customFormat="1" ht="11.25">
      <c r="A34" s="172" t="s">
        <v>664</v>
      </c>
      <c r="B34" s="201" t="s">
        <v>665</v>
      </c>
      <c r="C34" s="201" t="s">
        <v>666</v>
      </c>
      <c r="D34" s="201" t="s">
        <v>667</v>
      </c>
      <c r="E34" s="201" t="s">
        <v>668</v>
      </c>
      <c r="F34" s="201" t="s">
        <v>669</v>
      </c>
      <c r="G34" s="201">
        <v>4</v>
      </c>
      <c r="H34" s="201">
        <v>32</v>
      </c>
      <c r="I34" s="201" t="s">
        <v>670</v>
      </c>
      <c r="J34" s="201" t="s">
        <v>671</v>
      </c>
      <c r="K34" s="202">
        <v>56.21</v>
      </c>
      <c r="L34" s="202">
        <v>0.3</v>
      </c>
      <c r="M34" s="202">
        <v>1.62</v>
      </c>
      <c r="N34" s="202">
        <v>2.38</v>
      </c>
      <c r="O34" s="202">
        <v>0</v>
      </c>
      <c r="P34" s="202">
        <v>16.29</v>
      </c>
      <c r="Q34" s="202">
        <v>20.350000000000001</v>
      </c>
      <c r="R34" s="202">
        <v>1.91</v>
      </c>
      <c r="S34" s="202">
        <v>1.21</v>
      </c>
      <c r="T34" s="202">
        <v>100.27</v>
      </c>
      <c r="U34" s="183">
        <f t="shared" si="0"/>
        <v>92.42421454699452</v>
      </c>
      <c r="V34" s="183">
        <f t="shared" si="1"/>
        <v>33.380386901012024</v>
      </c>
      <c r="W34" s="201" t="s">
        <v>670</v>
      </c>
      <c r="X34" s="201">
        <v>10</v>
      </c>
    </row>
    <row r="35" spans="1:24" s="171" customFormat="1" ht="11.25">
      <c r="A35" s="172" t="s">
        <v>664</v>
      </c>
      <c r="B35" s="201" t="s">
        <v>665</v>
      </c>
      <c r="C35" s="201" t="s">
        <v>666</v>
      </c>
      <c r="D35" s="201" t="s">
        <v>667</v>
      </c>
      <c r="E35" s="201" t="s">
        <v>668</v>
      </c>
      <c r="F35" s="201" t="s">
        <v>669</v>
      </c>
      <c r="G35" s="201">
        <v>4</v>
      </c>
      <c r="H35" s="201">
        <v>33</v>
      </c>
      <c r="I35" s="201" t="s">
        <v>670</v>
      </c>
      <c r="J35" s="201" t="s">
        <v>671</v>
      </c>
      <c r="K35" s="202">
        <v>56.86</v>
      </c>
      <c r="L35" s="202">
        <v>0.28999999999999998</v>
      </c>
      <c r="M35" s="202">
        <v>1.68</v>
      </c>
      <c r="N35" s="202">
        <v>2.3199999999999998</v>
      </c>
      <c r="O35" s="202">
        <v>0</v>
      </c>
      <c r="P35" s="202">
        <v>16.34</v>
      </c>
      <c r="Q35" s="202">
        <v>20.399999999999999</v>
      </c>
      <c r="R35" s="202">
        <v>1.85</v>
      </c>
      <c r="S35" s="202">
        <v>1.2</v>
      </c>
      <c r="T35" s="202">
        <v>100.94</v>
      </c>
      <c r="U35" s="183">
        <f t="shared" si="0"/>
        <v>92.622039935049415</v>
      </c>
      <c r="V35" s="183">
        <f t="shared" si="1"/>
        <v>32.394581517956397</v>
      </c>
      <c r="W35" s="201" t="s">
        <v>670</v>
      </c>
      <c r="X35" s="201">
        <v>10</v>
      </c>
    </row>
    <row r="36" spans="1:24" s="171" customFormat="1" ht="11.25">
      <c r="A36" s="172" t="s">
        <v>664</v>
      </c>
      <c r="B36" s="201" t="s">
        <v>665</v>
      </c>
      <c r="C36" s="201" t="s">
        <v>666</v>
      </c>
      <c r="D36" s="201" t="s">
        <v>667</v>
      </c>
      <c r="E36" s="201" t="s">
        <v>668</v>
      </c>
      <c r="F36" s="201" t="s">
        <v>669</v>
      </c>
      <c r="G36" s="201">
        <v>4</v>
      </c>
      <c r="H36" s="201">
        <v>34</v>
      </c>
      <c r="I36" s="201" t="s">
        <v>670</v>
      </c>
      <c r="J36" s="201" t="s">
        <v>671</v>
      </c>
      <c r="K36" s="202">
        <v>56.34</v>
      </c>
      <c r="L36" s="202">
        <v>0.25</v>
      </c>
      <c r="M36" s="202">
        <v>1.8</v>
      </c>
      <c r="N36" s="202">
        <v>2.36</v>
      </c>
      <c r="O36" s="202">
        <v>0.05</v>
      </c>
      <c r="P36" s="202">
        <v>16.75</v>
      </c>
      <c r="Q36" s="202">
        <v>20.65</v>
      </c>
      <c r="R36" s="202">
        <v>1.9</v>
      </c>
      <c r="S36" s="202">
        <v>1.17</v>
      </c>
      <c r="T36" s="202">
        <v>101.27</v>
      </c>
      <c r="U36" s="183">
        <f t="shared" si="0"/>
        <v>92.67440314099801</v>
      </c>
      <c r="V36" s="183">
        <f t="shared" si="1"/>
        <v>30.364345417932871</v>
      </c>
      <c r="W36" s="201" t="s">
        <v>670</v>
      </c>
      <c r="X36" s="201">
        <v>10</v>
      </c>
    </row>
    <row r="37" spans="1:24" s="171" customFormat="1" ht="11.25">
      <c r="A37" s="172" t="s">
        <v>664</v>
      </c>
      <c r="B37" s="201" t="s">
        <v>665</v>
      </c>
      <c r="C37" s="201" t="s">
        <v>666</v>
      </c>
      <c r="D37" s="201" t="s">
        <v>667</v>
      </c>
      <c r="E37" s="201" t="s">
        <v>668</v>
      </c>
      <c r="F37" s="201" t="s">
        <v>669</v>
      </c>
      <c r="G37" s="201">
        <v>4</v>
      </c>
      <c r="H37" s="201">
        <v>35</v>
      </c>
      <c r="I37" s="201" t="s">
        <v>670</v>
      </c>
      <c r="J37" s="201" t="s">
        <v>671</v>
      </c>
      <c r="K37" s="202">
        <v>56.06</v>
      </c>
      <c r="L37" s="202">
        <v>0.3</v>
      </c>
      <c r="M37" s="202">
        <v>1.6</v>
      </c>
      <c r="N37" s="202">
        <v>2.41</v>
      </c>
      <c r="O37" s="202">
        <v>0</v>
      </c>
      <c r="P37" s="202">
        <v>16.73</v>
      </c>
      <c r="Q37" s="202">
        <v>20.350000000000001</v>
      </c>
      <c r="R37" s="202">
        <v>1.84</v>
      </c>
      <c r="S37" s="202">
        <v>1.27</v>
      </c>
      <c r="T37" s="202">
        <v>100.56</v>
      </c>
      <c r="U37" s="183">
        <f t="shared" si="0"/>
        <v>92.522530829798328</v>
      </c>
      <c r="V37" s="183">
        <f t="shared" si="1"/>
        <v>34.746259249751539</v>
      </c>
      <c r="W37" s="201" t="s">
        <v>670</v>
      </c>
      <c r="X37" s="201">
        <v>10</v>
      </c>
    </row>
    <row r="38" spans="1:24" s="171" customFormat="1" ht="11.25">
      <c r="A38" s="172" t="s">
        <v>664</v>
      </c>
      <c r="B38" s="201" t="s">
        <v>665</v>
      </c>
      <c r="C38" s="201" t="s">
        <v>666</v>
      </c>
      <c r="D38" s="201" t="s">
        <v>667</v>
      </c>
      <c r="E38" s="201" t="s">
        <v>668</v>
      </c>
      <c r="F38" s="201" t="s">
        <v>669</v>
      </c>
      <c r="G38" s="201">
        <v>4</v>
      </c>
      <c r="H38" s="201">
        <v>36</v>
      </c>
      <c r="I38" s="201" t="s">
        <v>670</v>
      </c>
      <c r="J38" s="201" t="s">
        <v>671</v>
      </c>
      <c r="K38" s="202">
        <v>56.02</v>
      </c>
      <c r="L38" s="202">
        <v>0.31</v>
      </c>
      <c r="M38" s="202">
        <v>1.69</v>
      </c>
      <c r="N38" s="202">
        <v>2.38</v>
      </c>
      <c r="O38" s="202">
        <v>0.01</v>
      </c>
      <c r="P38" s="202">
        <v>16.21</v>
      </c>
      <c r="Q38" s="202">
        <v>20.39</v>
      </c>
      <c r="R38" s="202">
        <v>1.82</v>
      </c>
      <c r="S38" s="202">
        <v>1.18</v>
      </c>
      <c r="T38" s="202">
        <v>100.01</v>
      </c>
      <c r="U38" s="183">
        <f t="shared" si="0"/>
        <v>92.38967170524684</v>
      </c>
      <c r="V38" s="183">
        <f t="shared" si="1"/>
        <v>31.898531185684682</v>
      </c>
      <c r="W38" s="201" t="s">
        <v>670</v>
      </c>
      <c r="X38" s="201">
        <v>10</v>
      </c>
    </row>
    <row r="39" spans="1:24" s="171" customFormat="1" ht="11.25">
      <c r="A39" s="172" t="s">
        <v>664</v>
      </c>
      <c r="B39" s="201" t="s">
        <v>665</v>
      </c>
      <c r="C39" s="201" t="s">
        <v>666</v>
      </c>
      <c r="D39" s="201" t="s">
        <v>667</v>
      </c>
      <c r="E39" s="201" t="s">
        <v>668</v>
      </c>
      <c r="F39" s="201" t="s">
        <v>669</v>
      </c>
      <c r="G39" s="201">
        <v>4</v>
      </c>
      <c r="H39" s="201">
        <v>37</v>
      </c>
      <c r="I39" s="201" t="s">
        <v>670</v>
      </c>
      <c r="J39" s="201" t="s">
        <v>671</v>
      </c>
      <c r="K39" s="202">
        <v>55.93</v>
      </c>
      <c r="L39" s="202">
        <v>0.28000000000000003</v>
      </c>
      <c r="M39" s="202">
        <v>1.69</v>
      </c>
      <c r="N39" s="202">
        <v>2.34</v>
      </c>
      <c r="O39" s="202">
        <v>0</v>
      </c>
      <c r="P39" s="202">
        <v>15.91</v>
      </c>
      <c r="Q39" s="202">
        <v>20.149999999999999</v>
      </c>
      <c r="R39" s="202">
        <v>1.75</v>
      </c>
      <c r="S39" s="202">
        <v>1.23</v>
      </c>
      <c r="T39" s="202">
        <v>99.28</v>
      </c>
      <c r="U39" s="183">
        <f t="shared" si="0"/>
        <v>92.377492294895617</v>
      </c>
      <c r="V39" s="183">
        <f t="shared" si="1"/>
        <v>32.806737281571003</v>
      </c>
      <c r="W39" s="201" t="s">
        <v>670</v>
      </c>
      <c r="X39" s="201">
        <v>10</v>
      </c>
    </row>
    <row r="40" spans="1:24" s="171" customFormat="1" ht="11.25">
      <c r="A40" s="172" t="s">
        <v>664</v>
      </c>
      <c r="B40" s="201" t="s">
        <v>665</v>
      </c>
      <c r="C40" s="201" t="s">
        <v>666</v>
      </c>
      <c r="D40" s="201" t="s">
        <v>667</v>
      </c>
      <c r="E40" s="201" t="s">
        <v>668</v>
      </c>
      <c r="F40" s="201" t="s">
        <v>669</v>
      </c>
      <c r="G40" s="201">
        <v>4</v>
      </c>
      <c r="H40" s="201">
        <v>38</v>
      </c>
      <c r="I40" s="201" t="s">
        <v>670</v>
      </c>
      <c r="J40" s="201" t="s">
        <v>671</v>
      </c>
      <c r="K40" s="202">
        <v>56.84</v>
      </c>
      <c r="L40" s="202">
        <v>0.28000000000000003</v>
      </c>
      <c r="M40" s="202">
        <v>1.57</v>
      </c>
      <c r="N40" s="202">
        <v>2.4</v>
      </c>
      <c r="O40" s="202">
        <v>0.02</v>
      </c>
      <c r="P40" s="202">
        <v>15.94</v>
      </c>
      <c r="Q40" s="202">
        <v>20.38</v>
      </c>
      <c r="R40" s="202">
        <v>1.7</v>
      </c>
      <c r="S40" s="202">
        <v>1.1299999999999999</v>
      </c>
      <c r="T40" s="202">
        <v>100.26</v>
      </c>
      <c r="U40" s="183">
        <f t="shared" si="0"/>
        <v>92.210834977814599</v>
      </c>
      <c r="V40" s="183">
        <f t="shared" si="1"/>
        <v>32.561560373746183</v>
      </c>
      <c r="W40" s="201" t="s">
        <v>670</v>
      </c>
      <c r="X40" s="201">
        <v>10</v>
      </c>
    </row>
    <row r="41" spans="1:24" s="171" customFormat="1" ht="11.25">
      <c r="A41" s="172" t="s">
        <v>664</v>
      </c>
      <c r="B41" s="201" t="s">
        <v>665</v>
      </c>
      <c r="C41" s="201" t="s">
        <v>666</v>
      </c>
      <c r="D41" s="201" t="s">
        <v>667</v>
      </c>
      <c r="E41" s="201" t="s">
        <v>668</v>
      </c>
      <c r="F41" s="201" t="s">
        <v>669</v>
      </c>
      <c r="G41" s="201">
        <v>4</v>
      </c>
      <c r="H41" s="201">
        <v>39</v>
      </c>
      <c r="I41" s="201" t="s">
        <v>670</v>
      </c>
      <c r="J41" s="201" t="s">
        <v>671</v>
      </c>
      <c r="K41" s="202">
        <v>56.88</v>
      </c>
      <c r="L41" s="202">
        <v>0.26</v>
      </c>
      <c r="M41" s="202">
        <v>1.67</v>
      </c>
      <c r="N41" s="202">
        <v>2.4</v>
      </c>
      <c r="O41" s="202">
        <v>0</v>
      </c>
      <c r="P41" s="202">
        <v>16.440000000000001</v>
      </c>
      <c r="Q41" s="202">
        <v>20.38</v>
      </c>
      <c r="R41" s="202">
        <v>1.91</v>
      </c>
      <c r="S41" s="202">
        <v>1.25</v>
      </c>
      <c r="T41" s="202">
        <v>101.19</v>
      </c>
      <c r="U41" s="183">
        <f t="shared" si="0"/>
        <v>92.429798162380919</v>
      </c>
      <c r="V41" s="183">
        <f t="shared" si="1"/>
        <v>33.427674983624833</v>
      </c>
      <c r="W41" s="201" t="s">
        <v>670</v>
      </c>
      <c r="X41" s="201">
        <v>10</v>
      </c>
    </row>
    <row r="42" spans="1:24" s="171" customFormat="1" ht="11.25">
      <c r="A42" s="172" t="s">
        <v>664</v>
      </c>
      <c r="B42" s="201" t="s">
        <v>665</v>
      </c>
      <c r="C42" s="201" t="s">
        <v>666</v>
      </c>
      <c r="D42" s="201" t="s">
        <v>667</v>
      </c>
      <c r="E42" s="201" t="s">
        <v>668</v>
      </c>
      <c r="F42" s="201" t="s">
        <v>669</v>
      </c>
      <c r="G42" s="201">
        <v>4</v>
      </c>
      <c r="H42" s="201">
        <v>40</v>
      </c>
      <c r="I42" s="201" t="s">
        <v>670</v>
      </c>
      <c r="J42" s="201" t="s">
        <v>671</v>
      </c>
      <c r="K42" s="202">
        <v>56.1</v>
      </c>
      <c r="L42" s="202">
        <v>0.33</v>
      </c>
      <c r="M42" s="202">
        <v>1.83</v>
      </c>
      <c r="N42" s="202">
        <v>2.39</v>
      </c>
      <c r="O42" s="202">
        <v>0.03</v>
      </c>
      <c r="P42" s="202">
        <v>16.75</v>
      </c>
      <c r="Q42" s="202">
        <v>20.45</v>
      </c>
      <c r="R42" s="202">
        <v>1.74</v>
      </c>
      <c r="S42" s="202">
        <v>1.33</v>
      </c>
      <c r="T42" s="202">
        <v>100.95</v>
      </c>
      <c r="U42" s="183">
        <f t="shared" si="0"/>
        <v>92.588183178641131</v>
      </c>
      <c r="V42" s="183">
        <f t="shared" si="1"/>
        <v>32.775383845046221</v>
      </c>
      <c r="W42" s="201" t="s">
        <v>670</v>
      </c>
      <c r="X42" s="201">
        <v>10</v>
      </c>
    </row>
    <row r="43" spans="1:24" s="171" customFormat="1" ht="11.25">
      <c r="A43" s="172" t="s">
        <v>664</v>
      </c>
      <c r="B43" s="201" t="s">
        <v>665</v>
      </c>
      <c r="C43" s="201" t="s">
        <v>666</v>
      </c>
      <c r="D43" s="201" t="s">
        <v>667</v>
      </c>
      <c r="E43" s="201" t="s">
        <v>668</v>
      </c>
      <c r="F43" s="201" t="s">
        <v>669</v>
      </c>
      <c r="G43" s="201">
        <v>4</v>
      </c>
      <c r="H43" s="201">
        <v>41</v>
      </c>
      <c r="I43" s="201" t="s">
        <v>670</v>
      </c>
      <c r="J43" s="201" t="s">
        <v>671</v>
      </c>
      <c r="K43" s="202">
        <v>55.62</v>
      </c>
      <c r="L43" s="202">
        <v>0.26</v>
      </c>
      <c r="M43" s="202">
        <v>1.79</v>
      </c>
      <c r="N43" s="202">
        <v>2.42</v>
      </c>
      <c r="O43" s="202">
        <v>0.01</v>
      </c>
      <c r="P43" s="202">
        <v>16.440000000000001</v>
      </c>
      <c r="Q43" s="202">
        <v>20.53</v>
      </c>
      <c r="R43" s="202">
        <v>1.8</v>
      </c>
      <c r="S43" s="202">
        <v>1.18</v>
      </c>
      <c r="T43" s="202">
        <v>100.05</v>
      </c>
      <c r="U43" s="183">
        <f t="shared" si="0"/>
        <v>92.371525571328945</v>
      </c>
      <c r="V43" s="183">
        <f t="shared" si="1"/>
        <v>30.66291602620846</v>
      </c>
      <c r="W43" s="201" t="s">
        <v>670</v>
      </c>
      <c r="X43" s="201">
        <v>10</v>
      </c>
    </row>
    <row r="44" spans="1:24" s="171" customFormat="1" ht="11.25">
      <c r="A44" s="172" t="s">
        <v>664</v>
      </c>
      <c r="B44" s="201" t="s">
        <v>665</v>
      </c>
      <c r="C44" s="201" t="s">
        <v>666</v>
      </c>
      <c r="D44" s="201" t="s">
        <v>667</v>
      </c>
      <c r="E44" s="201" t="s">
        <v>668</v>
      </c>
      <c r="F44" s="201" t="s">
        <v>669</v>
      </c>
      <c r="G44" s="201">
        <v>4</v>
      </c>
      <c r="H44" s="201">
        <v>42</v>
      </c>
      <c r="I44" s="201" t="s">
        <v>670</v>
      </c>
      <c r="J44" s="201" t="s">
        <v>671</v>
      </c>
      <c r="K44" s="202">
        <v>56.63</v>
      </c>
      <c r="L44" s="202">
        <v>0.24</v>
      </c>
      <c r="M44" s="202">
        <v>1.79</v>
      </c>
      <c r="N44" s="202">
        <v>2.4900000000000002</v>
      </c>
      <c r="O44" s="202">
        <v>0</v>
      </c>
      <c r="P44" s="202">
        <v>16.66</v>
      </c>
      <c r="Q44" s="202">
        <v>20.69</v>
      </c>
      <c r="R44" s="202">
        <v>1.82</v>
      </c>
      <c r="S44" s="202">
        <v>1.18</v>
      </c>
      <c r="T44" s="202">
        <v>101.5</v>
      </c>
      <c r="U44" s="183">
        <f t="shared" si="0"/>
        <v>92.263569501575034</v>
      </c>
      <c r="V44" s="183">
        <f t="shared" si="1"/>
        <v>30.66291602620846</v>
      </c>
      <c r="W44" s="201" t="s">
        <v>670</v>
      </c>
      <c r="X44" s="201">
        <v>10</v>
      </c>
    </row>
    <row r="45" spans="1:24" s="171" customFormat="1" ht="11.25">
      <c r="A45" s="172" t="s">
        <v>664</v>
      </c>
      <c r="B45" s="201" t="s">
        <v>665</v>
      </c>
      <c r="C45" s="201" t="s">
        <v>666</v>
      </c>
      <c r="D45" s="201" t="s">
        <v>667</v>
      </c>
      <c r="E45" s="201" t="s">
        <v>668</v>
      </c>
      <c r="F45" s="201" t="s">
        <v>669</v>
      </c>
      <c r="G45" s="201">
        <v>4</v>
      </c>
      <c r="H45" s="201">
        <v>43</v>
      </c>
      <c r="I45" s="201" t="s">
        <v>670</v>
      </c>
      <c r="J45" s="201" t="s">
        <v>671</v>
      </c>
      <c r="K45" s="202">
        <v>56.21</v>
      </c>
      <c r="L45" s="202">
        <v>0.3</v>
      </c>
      <c r="M45" s="202">
        <v>1.75</v>
      </c>
      <c r="N45" s="202">
        <v>2.4</v>
      </c>
      <c r="O45" s="202">
        <v>0.05</v>
      </c>
      <c r="P45" s="202">
        <v>16.46</v>
      </c>
      <c r="Q45" s="202">
        <v>20.36</v>
      </c>
      <c r="R45" s="202">
        <v>1.83</v>
      </c>
      <c r="S45" s="202">
        <v>1.18</v>
      </c>
      <c r="T45" s="202">
        <v>100.54</v>
      </c>
      <c r="U45" s="183">
        <f t="shared" si="0"/>
        <v>92.43830091566717</v>
      </c>
      <c r="V45" s="183">
        <f t="shared" si="1"/>
        <v>31.145494295112474</v>
      </c>
      <c r="W45" s="201" t="s">
        <v>670</v>
      </c>
      <c r="X45" s="201">
        <v>10</v>
      </c>
    </row>
    <row r="46" spans="1:24" s="171" customFormat="1" ht="11.25">
      <c r="A46" s="172" t="s">
        <v>664</v>
      </c>
      <c r="B46" s="201" t="s">
        <v>665</v>
      </c>
      <c r="C46" s="201" t="s">
        <v>666</v>
      </c>
      <c r="D46" s="201" t="s">
        <v>667</v>
      </c>
      <c r="E46" s="201" t="s">
        <v>668</v>
      </c>
      <c r="F46" s="201" t="s">
        <v>669</v>
      </c>
      <c r="G46" s="201">
        <v>4</v>
      </c>
      <c r="H46" s="201">
        <v>44</v>
      </c>
      <c r="I46" s="201" t="s">
        <v>670</v>
      </c>
      <c r="J46" s="201" t="s">
        <v>671</v>
      </c>
      <c r="K46" s="202">
        <v>55.96</v>
      </c>
      <c r="L46" s="202">
        <v>0.27</v>
      </c>
      <c r="M46" s="202">
        <v>1.76</v>
      </c>
      <c r="N46" s="202">
        <v>2.42</v>
      </c>
      <c r="O46" s="202">
        <v>0</v>
      </c>
      <c r="P46" s="202">
        <v>16.55</v>
      </c>
      <c r="Q46" s="202">
        <v>20.53</v>
      </c>
      <c r="R46" s="202">
        <v>1.85</v>
      </c>
      <c r="S46" s="202">
        <v>1.2</v>
      </c>
      <c r="T46" s="202">
        <v>100.54</v>
      </c>
      <c r="U46" s="183">
        <f t="shared" si="0"/>
        <v>92.418384327204308</v>
      </c>
      <c r="V46" s="183">
        <f t="shared" si="1"/>
        <v>31.384227317233933</v>
      </c>
      <c r="W46" s="201" t="s">
        <v>670</v>
      </c>
      <c r="X46" s="201">
        <v>10</v>
      </c>
    </row>
    <row r="47" spans="1:24" s="171" customFormat="1" ht="11.25">
      <c r="A47" s="172" t="s">
        <v>664</v>
      </c>
      <c r="B47" s="201" t="s">
        <v>665</v>
      </c>
      <c r="C47" s="201" t="s">
        <v>666</v>
      </c>
      <c r="D47" s="201" t="s">
        <v>667</v>
      </c>
      <c r="E47" s="201" t="s">
        <v>668</v>
      </c>
      <c r="F47" s="201" t="s">
        <v>669</v>
      </c>
      <c r="G47" s="201">
        <v>4</v>
      </c>
      <c r="H47" s="201">
        <v>45</v>
      </c>
      <c r="I47" s="201" t="s">
        <v>670</v>
      </c>
      <c r="J47" s="201" t="s">
        <v>671</v>
      </c>
      <c r="K47" s="202">
        <v>56.18</v>
      </c>
      <c r="L47" s="202">
        <v>0.06</v>
      </c>
      <c r="M47" s="202">
        <v>0.81</v>
      </c>
      <c r="N47" s="202">
        <v>2.06</v>
      </c>
      <c r="O47" s="202">
        <v>0.02</v>
      </c>
      <c r="P47" s="202">
        <v>18.059999999999999</v>
      </c>
      <c r="Q47" s="202">
        <v>21.89</v>
      </c>
      <c r="R47" s="202">
        <v>1.03</v>
      </c>
      <c r="S47" s="202">
        <v>1.02</v>
      </c>
      <c r="T47" s="202">
        <v>101.13</v>
      </c>
      <c r="U47" s="183">
        <f t="shared" si="0"/>
        <v>93.985541298820493</v>
      </c>
      <c r="V47" s="183">
        <f t="shared" si="1"/>
        <v>45.792447500741055</v>
      </c>
      <c r="W47" s="201" t="s">
        <v>670</v>
      </c>
      <c r="X47" s="201">
        <v>10</v>
      </c>
    </row>
    <row r="48" spans="1:24" s="171" customFormat="1" ht="11.25">
      <c r="A48" s="172" t="s">
        <v>664</v>
      </c>
      <c r="B48" s="201" t="s">
        <v>665</v>
      </c>
      <c r="C48" s="201" t="s">
        <v>666</v>
      </c>
      <c r="D48" s="201" t="s">
        <v>667</v>
      </c>
      <c r="E48" s="201" t="s">
        <v>668</v>
      </c>
      <c r="F48" s="201" t="s">
        <v>669</v>
      </c>
      <c r="G48" s="201">
        <v>4</v>
      </c>
      <c r="H48" s="201">
        <v>46</v>
      </c>
      <c r="I48" s="201" t="s">
        <v>670</v>
      </c>
      <c r="J48" s="201" t="s">
        <v>671</v>
      </c>
      <c r="K48" s="202">
        <v>56.01</v>
      </c>
      <c r="L48" s="202">
        <v>0.26</v>
      </c>
      <c r="M48" s="202">
        <v>1.73</v>
      </c>
      <c r="N48" s="202">
        <v>2.37</v>
      </c>
      <c r="O48" s="202">
        <v>0.02</v>
      </c>
      <c r="P48" s="202">
        <v>16.579999999999998</v>
      </c>
      <c r="Q48" s="202">
        <v>20.41</v>
      </c>
      <c r="R48" s="202">
        <v>1.91</v>
      </c>
      <c r="S48" s="202">
        <v>1.19</v>
      </c>
      <c r="T48" s="202">
        <v>100.48</v>
      </c>
      <c r="U48" s="183">
        <f t="shared" si="0"/>
        <v>92.575837088944994</v>
      </c>
      <c r="V48" s="183">
        <f t="shared" si="1"/>
        <v>31.574562685311779</v>
      </c>
      <c r="W48" s="201" t="s">
        <v>670</v>
      </c>
      <c r="X48" s="201">
        <v>10</v>
      </c>
    </row>
    <row r="49" spans="1:24" s="171" customFormat="1" ht="11.25">
      <c r="A49" s="172" t="s">
        <v>664</v>
      </c>
      <c r="B49" s="201" t="s">
        <v>665</v>
      </c>
      <c r="C49" s="201" t="s">
        <v>666</v>
      </c>
      <c r="D49" s="201" t="s">
        <v>667</v>
      </c>
      <c r="E49" s="201" t="s">
        <v>668</v>
      </c>
      <c r="F49" s="201" t="s">
        <v>669</v>
      </c>
      <c r="G49" s="201">
        <v>4</v>
      </c>
      <c r="H49" s="201">
        <v>47</v>
      </c>
      <c r="I49" s="201" t="s">
        <v>670</v>
      </c>
      <c r="J49" s="201" t="s">
        <v>671</v>
      </c>
      <c r="K49" s="202">
        <v>57.03</v>
      </c>
      <c r="L49" s="202">
        <v>0.28000000000000003</v>
      </c>
      <c r="M49" s="202">
        <v>1.69</v>
      </c>
      <c r="N49" s="202">
        <v>2.37</v>
      </c>
      <c r="O49" s="202">
        <v>0.02</v>
      </c>
      <c r="P49" s="202">
        <v>16.62</v>
      </c>
      <c r="Q49" s="202">
        <v>20.45</v>
      </c>
      <c r="R49" s="202">
        <v>1.83</v>
      </c>
      <c r="S49" s="202">
        <v>1.22</v>
      </c>
      <c r="T49" s="202">
        <v>101.51</v>
      </c>
      <c r="U49" s="183">
        <f t="shared" si="0"/>
        <v>92.592381515532082</v>
      </c>
      <c r="V49" s="183">
        <f t="shared" si="1"/>
        <v>32.627039149334465</v>
      </c>
      <c r="W49" s="201" t="s">
        <v>670</v>
      </c>
      <c r="X49" s="201">
        <v>10</v>
      </c>
    </row>
    <row r="50" spans="1:24" s="171" customFormat="1" ht="11.25">
      <c r="A50" s="172" t="s">
        <v>664</v>
      </c>
      <c r="B50" s="201" t="s">
        <v>665</v>
      </c>
      <c r="C50" s="201" t="s">
        <v>666</v>
      </c>
      <c r="D50" s="201" t="s">
        <v>667</v>
      </c>
      <c r="E50" s="201" t="s">
        <v>668</v>
      </c>
      <c r="F50" s="201" t="s">
        <v>669</v>
      </c>
      <c r="G50" s="201">
        <v>4</v>
      </c>
      <c r="H50" s="201">
        <v>48</v>
      </c>
      <c r="I50" s="201" t="s">
        <v>670</v>
      </c>
      <c r="J50" s="201" t="s">
        <v>671</v>
      </c>
      <c r="K50" s="202">
        <v>56.24</v>
      </c>
      <c r="L50" s="202">
        <v>0.25</v>
      </c>
      <c r="M50" s="202">
        <v>1.67</v>
      </c>
      <c r="N50" s="202">
        <v>2.19</v>
      </c>
      <c r="O50" s="202">
        <v>0.01</v>
      </c>
      <c r="P50" s="202">
        <v>16.260000000000002</v>
      </c>
      <c r="Q50" s="202">
        <v>20.11</v>
      </c>
      <c r="R50" s="202">
        <v>1.92</v>
      </c>
      <c r="S50" s="202">
        <v>1.08</v>
      </c>
      <c r="T50" s="202">
        <v>99.73</v>
      </c>
      <c r="U50" s="183">
        <f t="shared" si="0"/>
        <v>92.974556963022621</v>
      </c>
      <c r="V50" s="183">
        <f t="shared" si="1"/>
        <v>30.25704606011217</v>
      </c>
      <c r="W50" s="201" t="s">
        <v>670</v>
      </c>
      <c r="X50" s="201">
        <v>10</v>
      </c>
    </row>
    <row r="51" spans="1:24" s="171" customFormat="1" ht="11.25">
      <c r="A51" s="172" t="s">
        <v>664</v>
      </c>
      <c r="B51" s="201" t="s">
        <v>665</v>
      </c>
      <c r="C51" s="201" t="s">
        <v>666</v>
      </c>
      <c r="D51" s="201" t="s">
        <v>667</v>
      </c>
      <c r="E51" s="201" t="s">
        <v>668</v>
      </c>
      <c r="F51" s="201" t="s">
        <v>669</v>
      </c>
      <c r="G51" s="201">
        <v>4</v>
      </c>
      <c r="H51" s="201">
        <v>49</v>
      </c>
      <c r="I51" s="201" t="s">
        <v>670</v>
      </c>
      <c r="J51" s="201" t="s">
        <v>671</v>
      </c>
      <c r="K51" s="202">
        <v>56.75</v>
      </c>
      <c r="L51" s="202">
        <v>0.3</v>
      </c>
      <c r="M51" s="202">
        <v>1.7</v>
      </c>
      <c r="N51" s="202">
        <v>2.2999999999999998</v>
      </c>
      <c r="O51" s="202">
        <v>0</v>
      </c>
      <c r="P51" s="202">
        <v>16.43</v>
      </c>
      <c r="Q51" s="202">
        <v>20.399999999999999</v>
      </c>
      <c r="R51" s="202">
        <v>1.92</v>
      </c>
      <c r="S51" s="202">
        <v>1.1599999999999999</v>
      </c>
      <c r="T51" s="202">
        <v>100.96</v>
      </c>
      <c r="U51" s="183">
        <f t="shared" si="0"/>
        <v>92.718160458400973</v>
      </c>
      <c r="V51" s="183">
        <f t="shared" si="1"/>
        <v>31.40111298832165</v>
      </c>
      <c r="W51" s="201" t="s">
        <v>670</v>
      </c>
      <c r="X51" s="201">
        <v>10</v>
      </c>
    </row>
    <row r="52" spans="1:24" s="171" customFormat="1" ht="11.25">
      <c r="A52" s="172" t="s">
        <v>664</v>
      </c>
      <c r="B52" s="201" t="s">
        <v>665</v>
      </c>
      <c r="C52" s="201" t="s">
        <v>666</v>
      </c>
      <c r="D52" s="201" t="s">
        <v>667</v>
      </c>
      <c r="E52" s="201" t="s">
        <v>668</v>
      </c>
      <c r="F52" s="201" t="s">
        <v>669</v>
      </c>
      <c r="G52" s="201">
        <v>4</v>
      </c>
      <c r="H52" s="201">
        <v>50</v>
      </c>
      <c r="I52" s="201" t="s">
        <v>670</v>
      </c>
      <c r="J52" s="201" t="s">
        <v>671</v>
      </c>
      <c r="K52" s="202">
        <v>56.9</v>
      </c>
      <c r="L52" s="202">
        <v>0.34</v>
      </c>
      <c r="M52" s="202">
        <v>1.79</v>
      </c>
      <c r="N52" s="202">
        <v>2.31</v>
      </c>
      <c r="O52" s="202">
        <v>0.01</v>
      </c>
      <c r="P52" s="202">
        <v>16.03</v>
      </c>
      <c r="Q52" s="202">
        <v>20.6</v>
      </c>
      <c r="R52" s="202">
        <v>1.79</v>
      </c>
      <c r="S52" s="202">
        <v>1.2</v>
      </c>
      <c r="T52" s="202">
        <v>100.97</v>
      </c>
      <c r="U52" s="183">
        <f t="shared" si="0"/>
        <v>92.520023751847162</v>
      </c>
      <c r="V52" s="183">
        <f t="shared" si="1"/>
        <v>31.021404986632312</v>
      </c>
      <c r="W52" s="201" t="s">
        <v>670</v>
      </c>
      <c r="X52" s="201">
        <v>10</v>
      </c>
    </row>
    <row r="53" spans="1:24" s="171" customFormat="1" ht="11.25">
      <c r="A53" s="172" t="s">
        <v>664</v>
      </c>
      <c r="B53" s="201" t="s">
        <v>665</v>
      </c>
      <c r="C53" s="201" t="s">
        <v>666</v>
      </c>
      <c r="D53" s="201" t="s">
        <v>667</v>
      </c>
      <c r="E53" s="201" t="s">
        <v>668</v>
      </c>
      <c r="F53" s="201" t="s">
        <v>669</v>
      </c>
      <c r="G53" s="201">
        <v>4</v>
      </c>
      <c r="H53" s="201">
        <v>51</v>
      </c>
      <c r="I53" s="201" t="s">
        <v>670</v>
      </c>
      <c r="J53" s="201" t="s">
        <v>671</v>
      </c>
      <c r="K53" s="202">
        <v>56.62</v>
      </c>
      <c r="L53" s="202">
        <v>0.28999999999999998</v>
      </c>
      <c r="M53" s="202">
        <v>1.6</v>
      </c>
      <c r="N53" s="202">
        <v>2.36</v>
      </c>
      <c r="O53" s="202">
        <v>0</v>
      </c>
      <c r="P53" s="202">
        <v>15.72</v>
      </c>
      <c r="Q53" s="202">
        <v>20.21</v>
      </c>
      <c r="R53" s="202">
        <v>1.88</v>
      </c>
      <c r="S53" s="202">
        <v>1.2</v>
      </c>
      <c r="T53" s="202">
        <v>99.88</v>
      </c>
      <c r="U53" s="183">
        <f t="shared" si="0"/>
        <v>92.231704759770764</v>
      </c>
      <c r="V53" s="183">
        <f t="shared" si="1"/>
        <v>33.472152408957498</v>
      </c>
      <c r="W53" s="201" t="s">
        <v>670</v>
      </c>
      <c r="X53" s="201">
        <v>10</v>
      </c>
    </row>
    <row r="54" spans="1:24" s="171" customFormat="1" ht="11.25">
      <c r="A54" s="172" t="s">
        <v>664</v>
      </c>
      <c r="B54" s="201" t="s">
        <v>665</v>
      </c>
      <c r="C54" s="201" t="s">
        <v>666</v>
      </c>
      <c r="D54" s="201" t="s">
        <v>667</v>
      </c>
      <c r="E54" s="201" t="s">
        <v>668</v>
      </c>
      <c r="F54" s="201" t="s">
        <v>669</v>
      </c>
      <c r="G54" s="201">
        <v>4</v>
      </c>
      <c r="H54" s="201">
        <v>52</v>
      </c>
      <c r="I54" s="201" t="s">
        <v>670</v>
      </c>
      <c r="J54" s="201" t="s">
        <v>671</v>
      </c>
      <c r="K54" s="202">
        <v>56.74</v>
      </c>
      <c r="L54" s="202">
        <v>0.32</v>
      </c>
      <c r="M54" s="202">
        <v>1.75</v>
      </c>
      <c r="N54" s="202">
        <v>2.41</v>
      </c>
      <c r="O54" s="202">
        <v>0.01</v>
      </c>
      <c r="P54" s="202">
        <v>16.010000000000002</v>
      </c>
      <c r="Q54" s="202">
        <v>20.47</v>
      </c>
      <c r="R54" s="202">
        <v>1.73</v>
      </c>
      <c r="S54" s="202">
        <v>1.1499999999999999</v>
      </c>
      <c r="T54" s="202">
        <v>100.59</v>
      </c>
      <c r="U54" s="183">
        <f t="shared" si="0"/>
        <v>92.21244257156269</v>
      </c>
      <c r="V54" s="183">
        <f t="shared" si="1"/>
        <v>30.595928845399801</v>
      </c>
      <c r="W54" s="201" t="s">
        <v>670</v>
      </c>
      <c r="X54" s="201">
        <v>10</v>
      </c>
    </row>
    <row r="55" spans="1:24" s="171" customFormat="1" ht="11.25">
      <c r="A55" s="172" t="s">
        <v>664</v>
      </c>
      <c r="B55" s="201" t="s">
        <v>665</v>
      </c>
      <c r="C55" s="201" t="s">
        <v>666</v>
      </c>
      <c r="D55" s="201" t="s">
        <v>667</v>
      </c>
      <c r="E55" s="201" t="s">
        <v>668</v>
      </c>
      <c r="F55" s="201" t="s">
        <v>669</v>
      </c>
      <c r="G55" s="201">
        <v>4</v>
      </c>
      <c r="H55" s="201">
        <v>53</v>
      </c>
      <c r="I55" s="201" t="s">
        <v>670</v>
      </c>
      <c r="J55" s="201" t="s">
        <v>671</v>
      </c>
      <c r="K55" s="202">
        <v>57.32</v>
      </c>
      <c r="L55" s="202">
        <v>0.3</v>
      </c>
      <c r="M55" s="202">
        <v>1.64</v>
      </c>
      <c r="N55" s="202">
        <v>2.27</v>
      </c>
      <c r="O55" s="202">
        <v>0.01</v>
      </c>
      <c r="P55" s="202">
        <v>15.37</v>
      </c>
      <c r="Q55" s="202">
        <v>20.22</v>
      </c>
      <c r="R55" s="202">
        <v>1.83</v>
      </c>
      <c r="S55" s="202">
        <v>1.27</v>
      </c>
      <c r="T55" s="202">
        <v>100.23</v>
      </c>
      <c r="U55" s="183">
        <f t="shared" si="0"/>
        <v>92.34815378869817</v>
      </c>
      <c r="V55" s="183">
        <f t="shared" si="1"/>
        <v>34.188526931496348</v>
      </c>
      <c r="W55" s="201" t="s">
        <v>670</v>
      </c>
      <c r="X55" s="201">
        <v>10</v>
      </c>
    </row>
    <row r="56" spans="1:24" s="171" customFormat="1" ht="11.25">
      <c r="A56" s="172" t="s">
        <v>664</v>
      </c>
      <c r="B56" s="201" t="s">
        <v>665</v>
      </c>
      <c r="C56" s="201" t="s">
        <v>666</v>
      </c>
      <c r="D56" s="201" t="s">
        <v>667</v>
      </c>
      <c r="E56" s="201" t="s">
        <v>668</v>
      </c>
      <c r="F56" s="201" t="s">
        <v>669</v>
      </c>
      <c r="G56" s="201">
        <v>4</v>
      </c>
      <c r="H56" s="201">
        <v>54</v>
      </c>
      <c r="I56" s="201" t="s">
        <v>670</v>
      </c>
      <c r="J56" s="201" t="s">
        <v>671</v>
      </c>
      <c r="K56" s="202">
        <v>56.53</v>
      </c>
      <c r="L56" s="202">
        <v>0.32</v>
      </c>
      <c r="M56" s="202">
        <v>1.62</v>
      </c>
      <c r="N56" s="202">
        <v>2.35</v>
      </c>
      <c r="O56" s="202">
        <v>0</v>
      </c>
      <c r="P56" s="202">
        <v>15.85</v>
      </c>
      <c r="Q56" s="202">
        <v>20.22</v>
      </c>
      <c r="R56" s="202">
        <v>1.83</v>
      </c>
      <c r="S56" s="202">
        <v>1.23</v>
      </c>
      <c r="T56" s="202">
        <v>99.95</v>
      </c>
      <c r="U56" s="183">
        <f t="shared" si="0"/>
        <v>92.320666109467709</v>
      </c>
      <c r="V56" s="183">
        <f t="shared" si="1"/>
        <v>33.745938341002244</v>
      </c>
      <c r="W56" s="201" t="s">
        <v>670</v>
      </c>
      <c r="X56" s="201">
        <v>10</v>
      </c>
    </row>
    <row r="57" spans="1:24" s="171" customFormat="1" ht="11.25">
      <c r="A57" s="172" t="s">
        <v>664</v>
      </c>
      <c r="B57" s="201" t="s">
        <v>665</v>
      </c>
      <c r="C57" s="201" t="s">
        <v>666</v>
      </c>
      <c r="D57" s="201" t="s">
        <v>667</v>
      </c>
      <c r="E57" s="201" t="s">
        <v>668</v>
      </c>
      <c r="F57" s="201" t="s">
        <v>669</v>
      </c>
      <c r="G57" s="201">
        <v>4</v>
      </c>
      <c r="H57" s="201">
        <v>55</v>
      </c>
      <c r="I57" s="201" t="s">
        <v>670</v>
      </c>
      <c r="J57" s="201" t="s">
        <v>671</v>
      </c>
      <c r="K57" s="202">
        <v>56.33</v>
      </c>
      <c r="L57" s="202">
        <v>0.32</v>
      </c>
      <c r="M57" s="202">
        <v>1.64</v>
      </c>
      <c r="N57" s="202">
        <v>2.25</v>
      </c>
      <c r="O57" s="202">
        <v>0</v>
      </c>
      <c r="P57" s="202">
        <v>15.69</v>
      </c>
      <c r="Q57" s="202">
        <v>20</v>
      </c>
      <c r="R57" s="202">
        <v>1.95</v>
      </c>
      <c r="S57" s="202">
        <v>1.18</v>
      </c>
      <c r="T57" s="202">
        <v>99.36</v>
      </c>
      <c r="U57" s="183">
        <f t="shared" si="0"/>
        <v>92.553718153336888</v>
      </c>
      <c r="V57" s="183">
        <f t="shared" si="1"/>
        <v>32.554450081239324</v>
      </c>
      <c r="W57" s="201" t="s">
        <v>670</v>
      </c>
      <c r="X57" s="201">
        <v>10</v>
      </c>
    </row>
    <row r="58" spans="1:24" s="171" customFormat="1" ht="11.25">
      <c r="A58" s="172" t="s">
        <v>664</v>
      </c>
      <c r="B58" s="201" t="s">
        <v>665</v>
      </c>
      <c r="C58" s="201" t="s">
        <v>666</v>
      </c>
      <c r="D58" s="201" t="s">
        <v>667</v>
      </c>
      <c r="E58" s="201" t="s">
        <v>668</v>
      </c>
      <c r="F58" s="201" t="s">
        <v>669</v>
      </c>
      <c r="G58" s="201">
        <v>4</v>
      </c>
      <c r="H58" s="201">
        <v>56</v>
      </c>
      <c r="I58" s="201" t="s">
        <v>670</v>
      </c>
      <c r="J58" s="201" t="s">
        <v>671</v>
      </c>
      <c r="K58" s="202">
        <v>56.28</v>
      </c>
      <c r="L58" s="202">
        <v>0.33</v>
      </c>
      <c r="M58" s="202">
        <v>1.72</v>
      </c>
      <c r="N58" s="202">
        <v>2.46</v>
      </c>
      <c r="O58" s="202">
        <v>0</v>
      </c>
      <c r="P58" s="202">
        <v>16.75</v>
      </c>
      <c r="Q58" s="202">
        <v>20.49</v>
      </c>
      <c r="R58" s="202">
        <v>1.67</v>
      </c>
      <c r="S58" s="202">
        <v>1.1299999999999999</v>
      </c>
      <c r="T58" s="202">
        <v>100.83</v>
      </c>
      <c r="U58" s="183">
        <f t="shared" si="0"/>
        <v>92.387625809877889</v>
      </c>
      <c r="V58" s="183">
        <f t="shared" si="1"/>
        <v>30.590560679912855</v>
      </c>
      <c r="W58" s="201" t="s">
        <v>670</v>
      </c>
      <c r="X58" s="201">
        <v>10</v>
      </c>
    </row>
    <row r="59" spans="1:24" s="171" customFormat="1" ht="11.25">
      <c r="A59" s="172" t="s">
        <v>664</v>
      </c>
      <c r="B59" s="201" t="s">
        <v>665</v>
      </c>
      <c r="C59" s="201" t="s">
        <v>666</v>
      </c>
      <c r="D59" s="201" t="s">
        <v>667</v>
      </c>
      <c r="E59" s="201" t="s">
        <v>668</v>
      </c>
      <c r="F59" s="201" t="s">
        <v>669</v>
      </c>
      <c r="G59" s="201">
        <v>4</v>
      </c>
      <c r="H59" s="201">
        <v>57</v>
      </c>
      <c r="I59" s="201" t="s">
        <v>670</v>
      </c>
      <c r="J59" s="201" t="s">
        <v>671</v>
      </c>
      <c r="K59" s="202">
        <v>55.63</v>
      </c>
      <c r="L59" s="202">
        <v>0.3</v>
      </c>
      <c r="M59" s="202">
        <v>1.65</v>
      </c>
      <c r="N59" s="202">
        <v>2.3199999999999998</v>
      </c>
      <c r="O59" s="202">
        <v>0.04</v>
      </c>
      <c r="P59" s="202">
        <v>16.059999999999999</v>
      </c>
      <c r="Q59" s="202">
        <v>20.23</v>
      </c>
      <c r="R59" s="202">
        <v>1.75</v>
      </c>
      <c r="S59" s="202">
        <v>1.18</v>
      </c>
      <c r="T59" s="202">
        <v>99.16</v>
      </c>
      <c r="U59" s="183">
        <f t="shared" si="0"/>
        <v>92.503051473340946</v>
      </c>
      <c r="V59" s="183">
        <f t="shared" si="1"/>
        <v>32.421117149827701</v>
      </c>
      <c r="W59" s="201" t="s">
        <v>670</v>
      </c>
      <c r="X59" s="201">
        <v>10</v>
      </c>
    </row>
    <row r="60" spans="1:24" s="171" customFormat="1" ht="11.25">
      <c r="A60" s="172" t="s">
        <v>664</v>
      </c>
      <c r="B60" s="201" t="s">
        <v>665</v>
      </c>
      <c r="C60" s="201" t="s">
        <v>666</v>
      </c>
      <c r="D60" s="201" t="s">
        <v>667</v>
      </c>
      <c r="E60" s="201" t="s">
        <v>668</v>
      </c>
      <c r="F60" s="201" t="s">
        <v>669</v>
      </c>
      <c r="G60" s="201">
        <v>4</v>
      </c>
      <c r="H60" s="201">
        <v>58</v>
      </c>
      <c r="I60" s="201" t="s">
        <v>670</v>
      </c>
      <c r="J60" s="201" t="s">
        <v>671</v>
      </c>
      <c r="K60" s="202">
        <v>55.31</v>
      </c>
      <c r="L60" s="202">
        <v>0.28000000000000003</v>
      </c>
      <c r="M60" s="202">
        <v>1.73</v>
      </c>
      <c r="N60" s="202">
        <v>2.37</v>
      </c>
      <c r="O60" s="202">
        <v>0</v>
      </c>
      <c r="P60" s="202">
        <v>16.29</v>
      </c>
      <c r="Q60" s="202">
        <v>20.38</v>
      </c>
      <c r="R60" s="202">
        <v>1.72</v>
      </c>
      <c r="S60" s="202">
        <v>1.29</v>
      </c>
      <c r="T60" s="202">
        <v>99.37</v>
      </c>
      <c r="U60" s="183">
        <f t="shared" si="0"/>
        <v>92.453643495207473</v>
      </c>
      <c r="V60" s="183">
        <f t="shared" si="1"/>
        <v>33.343184368963406</v>
      </c>
      <c r="W60" s="201" t="s">
        <v>670</v>
      </c>
      <c r="X60" s="201">
        <v>10</v>
      </c>
    </row>
    <row r="61" spans="1:24" s="171" customFormat="1" ht="11.25">
      <c r="A61" s="172" t="s">
        <v>664</v>
      </c>
      <c r="B61" s="201" t="s">
        <v>665</v>
      </c>
      <c r="C61" s="201" t="s">
        <v>666</v>
      </c>
      <c r="D61" s="201" t="s">
        <v>667</v>
      </c>
      <c r="E61" s="201" t="s">
        <v>668</v>
      </c>
      <c r="F61" s="201" t="s">
        <v>669</v>
      </c>
      <c r="G61" s="201">
        <v>4</v>
      </c>
      <c r="H61" s="201">
        <v>59</v>
      </c>
      <c r="I61" s="201" t="s">
        <v>670</v>
      </c>
      <c r="J61" s="201" t="s">
        <v>671</v>
      </c>
      <c r="K61" s="202">
        <v>55.76</v>
      </c>
      <c r="L61" s="202">
        <v>0.24</v>
      </c>
      <c r="M61" s="202">
        <v>1.74</v>
      </c>
      <c r="N61" s="202">
        <v>2.46</v>
      </c>
      <c r="O61" s="202">
        <v>0</v>
      </c>
      <c r="P61" s="202">
        <v>16.57</v>
      </c>
      <c r="Q61" s="202">
        <v>20.47</v>
      </c>
      <c r="R61" s="202">
        <v>1.82</v>
      </c>
      <c r="S61" s="202">
        <v>1.35</v>
      </c>
      <c r="T61" s="202">
        <v>100.41</v>
      </c>
      <c r="U61" s="183">
        <f t="shared" si="0"/>
        <v>92.311290592332227</v>
      </c>
      <c r="V61" s="183">
        <f t="shared" si="1"/>
        <v>34.23126316178282</v>
      </c>
      <c r="W61" s="201" t="s">
        <v>670</v>
      </c>
      <c r="X61" s="201">
        <v>10</v>
      </c>
    </row>
    <row r="62" spans="1:24" s="171" customFormat="1" ht="11.25">
      <c r="A62" s="172" t="s">
        <v>664</v>
      </c>
      <c r="B62" s="201" t="s">
        <v>665</v>
      </c>
      <c r="C62" s="201" t="s">
        <v>666</v>
      </c>
      <c r="D62" s="201" t="s">
        <v>667</v>
      </c>
      <c r="E62" s="201" t="s">
        <v>668</v>
      </c>
      <c r="F62" s="201" t="s">
        <v>669</v>
      </c>
      <c r="G62" s="201">
        <v>4</v>
      </c>
      <c r="H62" s="201">
        <v>60</v>
      </c>
      <c r="I62" s="201" t="s">
        <v>670</v>
      </c>
      <c r="J62" s="201" t="s">
        <v>671</v>
      </c>
      <c r="K62" s="202">
        <v>56.43</v>
      </c>
      <c r="L62" s="202">
        <v>0.34</v>
      </c>
      <c r="M62" s="202">
        <v>1.73</v>
      </c>
      <c r="N62" s="202">
        <v>2.41</v>
      </c>
      <c r="O62" s="202">
        <v>0.02</v>
      </c>
      <c r="P62" s="202">
        <v>16.48</v>
      </c>
      <c r="Q62" s="202">
        <v>20.22</v>
      </c>
      <c r="R62" s="202">
        <v>1.82</v>
      </c>
      <c r="S62" s="202">
        <v>1.24</v>
      </c>
      <c r="T62" s="202">
        <v>100.69</v>
      </c>
      <c r="U62" s="183">
        <f t="shared" si="0"/>
        <v>92.417699140462204</v>
      </c>
      <c r="V62" s="183">
        <f t="shared" si="1"/>
        <v>32.470451741861105</v>
      </c>
      <c r="W62" s="201" t="s">
        <v>670</v>
      </c>
      <c r="X62" s="201">
        <v>10</v>
      </c>
    </row>
    <row r="63" spans="1:24" s="171" customFormat="1" ht="11.25">
      <c r="A63" s="172" t="s">
        <v>664</v>
      </c>
      <c r="B63" s="201" t="s">
        <v>665</v>
      </c>
      <c r="C63" s="201" t="s">
        <v>666</v>
      </c>
      <c r="D63" s="201" t="s">
        <v>667</v>
      </c>
      <c r="E63" s="201" t="s">
        <v>668</v>
      </c>
      <c r="F63" s="201" t="s">
        <v>669</v>
      </c>
      <c r="G63" s="201">
        <v>4</v>
      </c>
      <c r="H63" s="201">
        <v>61</v>
      </c>
      <c r="I63" s="201" t="s">
        <v>670</v>
      </c>
      <c r="J63" s="201" t="s">
        <v>671</v>
      </c>
      <c r="K63" s="202">
        <v>55.99</v>
      </c>
      <c r="L63" s="202">
        <v>0.26</v>
      </c>
      <c r="M63" s="202">
        <v>1.73</v>
      </c>
      <c r="N63" s="202">
        <v>2.5</v>
      </c>
      <c r="O63" s="202">
        <v>0.01</v>
      </c>
      <c r="P63" s="202">
        <v>16.7</v>
      </c>
      <c r="Q63" s="202">
        <v>20.62</v>
      </c>
      <c r="R63" s="202">
        <v>1.9</v>
      </c>
      <c r="S63" s="202">
        <v>1.17</v>
      </c>
      <c r="T63" s="202">
        <v>100.88</v>
      </c>
      <c r="U63" s="183">
        <f t="shared" si="0"/>
        <v>92.252070086955186</v>
      </c>
      <c r="V63" s="183">
        <f t="shared" si="1"/>
        <v>31.209515717559029</v>
      </c>
      <c r="W63" s="201" t="s">
        <v>670</v>
      </c>
      <c r="X63" s="201">
        <v>10</v>
      </c>
    </row>
    <row r="64" spans="1:24" s="171" customFormat="1" ht="11.25">
      <c r="A64" s="172" t="s">
        <v>664</v>
      </c>
      <c r="B64" s="201" t="s">
        <v>665</v>
      </c>
      <c r="C64" s="201" t="s">
        <v>666</v>
      </c>
      <c r="D64" s="201" t="s">
        <v>667</v>
      </c>
      <c r="E64" s="201" t="s">
        <v>668</v>
      </c>
      <c r="F64" s="201" t="s">
        <v>669</v>
      </c>
      <c r="G64" s="201">
        <v>4</v>
      </c>
      <c r="H64" s="201">
        <v>62</v>
      </c>
      <c r="I64" s="201" t="s">
        <v>670</v>
      </c>
      <c r="J64" s="201" t="s">
        <v>671</v>
      </c>
      <c r="K64" s="202">
        <v>56.46</v>
      </c>
      <c r="L64" s="202">
        <v>0.3</v>
      </c>
      <c r="M64" s="202">
        <v>1.68</v>
      </c>
      <c r="N64" s="202">
        <v>2.41</v>
      </c>
      <c r="O64" s="202">
        <v>0.02</v>
      </c>
      <c r="P64" s="202">
        <v>16.28</v>
      </c>
      <c r="Q64" s="202">
        <v>20.34</v>
      </c>
      <c r="R64" s="202">
        <v>1.89</v>
      </c>
      <c r="S64" s="202">
        <v>1.28</v>
      </c>
      <c r="T64" s="202">
        <v>100.66</v>
      </c>
      <c r="U64" s="183">
        <f t="shared" si="0"/>
        <v>92.331693406030368</v>
      </c>
      <c r="V64" s="183">
        <f t="shared" si="1"/>
        <v>33.823749479319652</v>
      </c>
      <c r="W64" s="201" t="s">
        <v>670</v>
      </c>
      <c r="X64" s="201">
        <v>10</v>
      </c>
    </row>
    <row r="65" spans="1:24" s="171" customFormat="1" ht="11.25">
      <c r="A65" s="172" t="s">
        <v>664</v>
      </c>
      <c r="B65" s="201" t="s">
        <v>665</v>
      </c>
      <c r="C65" s="201" t="s">
        <v>666</v>
      </c>
      <c r="D65" s="201" t="s">
        <v>667</v>
      </c>
      <c r="E65" s="201" t="s">
        <v>668</v>
      </c>
      <c r="F65" s="201" t="s">
        <v>669</v>
      </c>
      <c r="G65" s="201">
        <v>4</v>
      </c>
      <c r="H65" s="201">
        <v>63</v>
      </c>
      <c r="I65" s="201" t="s">
        <v>670</v>
      </c>
      <c r="J65" s="201" t="s">
        <v>671</v>
      </c>
      <c r="K65" s="202">
        <v>55.54</v>
      </c>
      <c r="L65" s="202">
        <v>0.28000000000000003</v>
      </c>
      <c r="M65" s="202">
        <v>1.82</v>
      </c>
      <c r="N65" s="202">
        <v>2.39</v>
      </c>
      <c r="O65" s="202">
        <v>0.02</v>
      </c>
      <c r="P65" s="202">
        <v>16.079999999999998</v>
      </c>
      <c r="Q65" s="202">
        <v>20.48</v>
      </c>
      <c r="R65" s="202">
        <v>1.85</v>
      </c>
      <c r="S65" s="202">
        <v>1.1599999999999999</v>
      </c>
      <c r="T65" s="202">
        <v>99.62</v>
      </c>
      <c r="U65" s="183">
        <f t="shared" si="0"/>
        <v>92.303127398509332</v>
      </c>
      <c r="V65" s="183">
        <f t="shared" si="1"/>
        <v>29.950812470281541</v>
      </c>
      <c r="W65" s="201" t="s">
        <v>670</v>
      </c>
      <c r="X65" s="201">
        <v>10</v>
      </c>
    </row>
    <row r="66" spans="1:24" s="171" customFormat="1" ht="11.25">
      <c r="A66" s="172" t="s">
        <v>664</v>
      </c>
      <c r="B66" s="201" t="s">
        <v>665</v>
      </c>
      <c r="C66" s="201" t="s">
        <v>666</v>
      </c>
      <c r="D66" s="201" t="s">
        <v>667</v>
      </c>
      <c r="E66" s="201" t="s">
        <v>668</v>
      </c>
      <c r="F66" s="201" t="s">
        <v>669</v>
      </c>
      <c r="G66" s="201">
        <v>4</v>
      </c>
      <c r="H66" s="201">
        <v>64</v>
      </c>
      <c r="I66" s="201" t="s">
        <v>670</v>
      </c>
      <c r="J66" s="201" t="s">
        <v>671</v>
      </c>
      <c r="K66" s="202">
        <v>55.66</v>
      </c>
      <c r="L66" s="202">
        <v>0.31</v>
      </c>
      <c r="M66" s="202">
        <v>1.73</v>
      </c>
      <c r="N66" s="202">
        <v>2.4</v>
      </c>
      <c r="O66" s="202">
        <v>0.04</v>
      </c>
      <c r="P66" s="202">
        <v>16.82</v>
      </c>
      <c r="Q66" s="202">
        <v>20.420000000000002</v>
      </c>
      <c r="R66" s="202">
        <v>1.87</v>
      </c>
      <c r="S66" s="202">
        <v>1.29</v>
      </c>
      <c r="T66" s="202">
        <v>100.54</v>
      </c>
      <c r="U66" s="183">
        <f t="shared" si="0"/>
        <v>92.588149036859292</v>
      </c>
      <c r="V66" s="183">
        <f t="shared" si="1"/>
        <v>33.343184368963406</v>
      </c>
      <c r="W66" s="201" t="s">
        <v>670</v>
      </c>
      <c r="X66" s="201">
        <v>10</v>
      </c>
    </row>
    <row r="67" spans="1:24" s="171" customFormat="1" ht="11.25">
      <c r="A67" s="172" t="s">
        <v>664</v>
      </c>
      <c r="B67" s="201" t="s">
        <v>665</v>
      </c>
      <c r="C67" s="201" t="s">
        <v>666</v>
      </c>
      <c r="D67" s="201" t="s">
        <v>667</v>
      </c>
      <c r="E67" s="201" t="s">
        <v>668</v>
      </c>
      <c r="F67" s="201" t="s">
        <v>669</v>
      </c>
      <c r="G67" s="201">
        <v>4</v>
      </c>
      <c r="H67" s="201">
        <v>65</v>
      </c>
      <c r="I67" s="201" t="s">
        <v>670</v>
      </c>
      <c r="J67" s="201" t="s">
        <v>671</v>
      </c>
      <c r="K67" s="202">
        <v>55.81</v>
      </c>
      <c r="L67" s="202">
        <v>0.32</v>
      </c>
      <c r="M67" s="202">
        <v>1.83</v>
      </c>
      <c r="N67" s="202">
        <v>2.41</v>
      </c>
      <c r="O67" s="202">
        <v>0</v>
      </c>
      <c r="P67" s="202">
        <v>16.96</v>
      </c>
      <c r="Q67" s="202">
        <v>20.43</v>
      </c>
      <c r="R67" s="202">
        <v>2.04</v>
      </c>
      <c r="S67" s="202">
        <v>1.23</v>
      </c>
      <c r="T67" s="202">
        <v>101.03</v>
      </c>
      <c r="U67" s="183">
        <f t="shared" si="0"/>
        <v>92.616447944100088</v>
      </c>
      <c r="V67" s="183">
        <f t="shared" si="1"/>
        <v>31.076901892980558</v>
      </c>
      <c r="W67" s="201" t="s">
        <v>670</v>
      </c>
      <c r="X67" s="201">
        <v>10</v>
      </c>
    </row>
    <row r="68" spans="1:24" s="171" customFormat="1" ht="11.25">
      <c r="A68" s="172" t="s">
        <v>664</v>
      </c>
      <c r="B68" s="201" t="s">
        <v>665</v>
      </c>
      <c r="C68" s="201" t="s">
        <v>666</v>
      </c>
      <c r="D68" s="201" t="s">
        <v>667</v>
      </c>
      <c r="E68" s="201" t="s">
        <v>668</v>
      </c>
      <c r="F68" s="201" t="s">
        <v>669</v>
      </c>
      <c r="G68" s="201">
        <v>4</v>
      </c>
      <c r="H68" s="201">
        <v>66</v>
      </c>
      <c r="I68" s="201" t="s">
        <v>670</v>
      </c>
      <c r="J68" s="201" t="s">
        <v>671</v>
      </c>
      <c r="K68" s="202">
        <v>55.07</v>
      </c>
      <c r="L68" s="202">
        <v>0.28000000000000003</v>
      </c>
      <c r="M68" s="202">
        <v>1.7</v>
      </c>
      <c r="N68" s="202">
        <v>2.36</v>
      </c>
      <c r="O68" s="202">
        <v>0.01</v>
      </c>
      <c r="P68" s="202">
        <v>16.7</v>
      </c>
      <c r="Q68" s="202">
        <v>20.27</v>
      </c>
      <c r="R68" s="202">
        <v>1.77</v>
      </c>
      <c r="S68" s="202">
        <v>1.18</v>
      </c>
      <c r="T68" s="202">
        <v>99.34</v>
      </c>
      <c r="U68" s="183">
        <f t="shared" si="0"/>
        <v>92.654081391069496</v>
      </c>
      <c r="V68" s="183">
        <f t="shared" si="1"/>
        <v>31.770506442860214</v>
      </c>
      <c r="W68" s="201" t="s">
        <v>670</v>
      </c>
      <c r="X68" s="201">
        <v>10</v>
      </c>
    </row>
    <row r="69" spans="1:24" s="171" customFormat="1" ht="11.25">
      <c r="A69" s="172" t="s">
        <v>664</v>
      </c>
      <c r="B69" s="201" t="s">
        <v>665</v>
      </c>
      <c r="C69" s="201" t="s">
        <v>666</v>
      </c>
      <c r="D69" s="201" t="s">
        <v>667</v>
      </c>
      <c r="E69" s="201" t="s">
        <v>668</v>
      </c>
      <c r="F69" s="201" t="s">
        <v>669</v>
      </c>
      <c r="G69" s="201">
        <v>4</v>
      </c>
      <c r="H69" s="201">
        <v>67</v>
      </c>
      <c r="I69" s="201" t="s">
        <v>670</v>
      </c>
      <c r="J69" s="201" t="s">
        <v>671</v>
      </c>
      <c r="K69" s="202">
        <v>55.81</v>
      </c>
      <c r="L69" s="202">
        <v>0.25</v>
      </c>
      <c r="M69" s="202">
        <v>1.77</v>
      </c>
      <c r="N69" s="202">
        <v>2.42</v>
      </c>
      <c r="O69" s="202">
        <v>0.02</v>
      </c>
      <c r="P69" s="202">
        <v>16.36</v>
      </c>
      <c r="Q69" s="202">
        <v>20.47</v>
      </c>
      <c r="R69" s="202">
        <v>1.77</v>
      </c>
      <c r="S69" s="202">
        <v>1.22</v>
      </c>
      <c r="T69" s="202">
        <v>100.09</v>
      </c>
      <c r="U69" s="183">
        <f t="shared" si="0"/>
        <v>92.337081020650018</v>
      </c>
      <c r="V69" s="183">
        <f t="shared" si="1"/>
        <v>31.618640829450982</v>
      </c>
      <c r="W69" s="201" t="s">
        <v>670</v>
      </c>
      <c r="X69" s="201">
        <v>10</v>
      </c>
    </row>
    <row r="70" spans="1:24" s="171" customFormat="1" ht="11.25">
      <c r="A70" s="172" t="s">
        <v>664</v>
      </c>
      <c r="B70" s="201" t="s">
        <v>665</v>
      </c>
      <c r="C70" s="201" t="s">
        <v>666</v>
      </c>
      <c r="D70" s="201" t="s">
        <v>667</v>
      </c>
      <c r="E70" s="201" t="s">
        <v>668</v>
      </c>
      <c r="F70" s="201" t="s">
        <v>669</v>
      </c>
      <c r="G70" s="201">
        <v>4</v>
      </c>
      <c r="H70" s="201">
        <v>68</v>
      </c>
      <c r="I70" s="201" t="s">
        <v>670</v>
      </c>
      <c r="J70" s="201" t="s">
        <v>671</v>
      </c>
      <c r="K70" s="202">
        <v>55.31</v>
      </c>
      <c r="L70" s="202">
        <v>0.3</v>
      </c>
      <c r="M70" s="202">
        <v>1.71</v>
      </c>
      <c r="N70" s="202">
        <v>2.4500000000000002</v>
      </c>
      <c r="O70" s="202">
        <v>0</v>
      </c>
      <c r="P70" s="202">
        <v>16.62</v>
      </c>
      <c r="Q70" s="202">
        <v>20.56</v>
      </c>
      <c r="R70" s="202">
        <v>1.9</v>
      </c>
      <c r="S70" s="202">
        <v>1.07</v>
      </c>
      <c r="T70" s="202">
        <v>99.92</v>
      </c>
      <c r="U70" s="183">
        <f t="shared" ref="U70:U133" si="2">((P70/40.31)/(P70/40.31+N70/71.85))*100</f>
        <v>92.361435262333345</v>
      </c>
      <c r="V70" s="183">
        <f t="shared" ref="V70:V133" si="3">((S70/151.99061)/(S70/151.99061+M70/101.96137))*100</f>
        <v>29.565825075236802</v>
      </c>
      <c r="W70" s="201" t="s">
        <v>670</v>
      </c>
      <c r="X70" s="201">
        <v>10</v>
      </c>
    </row>
    <row r="71" spans="1:24" s="171" customFormat="1" ht="11.25">
      <c r="A71" s="172" t="s">
        <v>664</v>
      </c>
      <c r="B71" s="201" t="s">
        <v>665</v>
      </c>
      <c r="C71" s="201" t="s">
        <v>666</v>
      </c>
      <c r="D71" s="201" t="s">
        <v>667</v>
      </c>
      <c r="E71" s="201" t="s">
        <v>668</v>
      </c>
      <c r="F71" s="201" t="s">
        <v>669</v>
      </c>
      <c r="G71" s="201">
        <v>4</v>
      </c>
      <c r="H71" s="201">
        <v>69</v>
      </c>
      <c r="I71" s="201" t="s">
        <v>670</v>
      </c>
      <c r="J71" s="201" t="s">
        <v>671</v>
      </c>
      <c r="K71" s="202">
        <v>55.63</v>
      </c>
      <c r="L71" s="202">
        <v>0.28999999999999998</v>
      </c>
      <c r="M71" s="202">
        <v>1.72</v>
      </c>
      <c r="N71" s="202">
        <v>2.39</v>
      </c>
      <c r="O71" s="202">
        <v>0.01</v>
      </c>
      <c r="P71" s="202">
        <v>16.52</v>
      </c>
      <c r="Q71" s="202">
        <v>20.170000000000002</v>
      </c>
      <c r="R71" s="202">
        <v>1.83</v>
      </c>
      <c r="S71" s="202">
        <v>1.21</v>
      </c>
      <c r="T71" s="202">
        <v>99.77</v>
      </c>
      <c r="U71" s="183">
        <f t="shared" si="2"/>
        <v>92.49273885378112</v>
      </c>
      <c r="V71" s="183">
        <f t="shared" si="3"/>
        <v>32.061898462262064</v>
      </c>
      <c r="W71" s="201" t="s">
        <v>670</v>
      </c>
      <c r="X71" s="201">
        <v>10</v>
      </c>
    </row>
    <row r="72" spans="1:24" s="171" customFormat="1" ht="11.25">
      <c r="A72" s="172" t="s">
        <v>664</v>
      </c>
      <c r="B72" s="201" t="s">
        <v>672</v>
      </c>
      <c r="C72" s="201" t="s">
        <v>666</v>
      </c>
      <c r="D72" s="201" t="s">
        <v>667</v>
      </c>
      <c r="E72" s="201" t="s">
        <v>668</v>
      </c>
      <c r="F72" s="201" t="s">
        <v>669</v>
      </c>
      <c r="G72" s="201">
        <v>4</v>
      </c>
      <c r="H72" s="201">
        <v>70</v>
      </c>
      <c r="I72" s="201" t="s">
        <v>670</v>
      </c>
      <c r="J72" s="201" t="s">
        <v>671</v>
      </c>
      <c r="K72" s="202">
        <v>55.3</v>
      </c>
      <c r="L72" s="202">
        <v>0.31</v>
      </c>
      <c r="M72" s="202">
        <v>1.74</v>
      </c>
      <c r="N72" s="202">
        <v>2.4300000000000002</v>
      </c>
      <c r="O72" s="202">
        <v>0</v>
      </c>
      <c r="P72" s="202">
        <v>16.329999999999998</v>
      </c>
      <c r="Q72" s="202">
        <v>20.440000000000001</v>
      </c>
      <c r="R72" s="202">
        <v>1.76</v>
      </c>
      <c r="S72" s="202">
        <v>1.1000000000000001</v>
      </c>
      <c r="T72" s="202">
        <v>99.41</v>
      </c>
      <c r="U72" s="183">
        <f t="shared" si="2"/>
        <v>92.294809307084805</v>
      </c>
      <c r="V72" s="183">
        <f t="shared" si="3"/>
        <v>29.779926464696295</v>
      </c>
      <c r="W72" s="201" t="s">
        <v>670</v>
      </c>
      <c r="X72" s="201">
        <v>10</v>
      </c>
    </row>
    <row r="73" spans="1:24" s="171" customFormat="1" ht="11.25">
      <c r="A73" s="172" t="s">
        <v>664</v>
      </c>
      <c r="B73" s="201" t="s">
        <v>672</v>
      </c>
      <c r="C73" s="201" t="s">
        <v>666</v>
      </c>
      <c r="D73" s="201" t="s">
        <v>667</v>
      </c>
      <c r="E73" s="201" t="s">
        <v>668</v>
      </c>
      <c r="F73" s="201" t="s">
        <v>669</v>
      </c>
      <c r="G73" s="201">
        <v>4</v>
      </c>
      <c r="H73" s="201">
        <v>71</v>
      </c>
      <c r="I73" s="201" t="s">
        <v>670</v>
      </c>
      <c r="J73" s="201" t="s">
        <v>671</v>
      </c>
      <c r="K73" s="202">
        <v>55.63</v>
      </c>
      <c r="L73" s="202">
        <v>0.3</v>
      </c>
      <c r="M73" s="202">
        <v>1.71</v>
      </c>
      <c r="N73" s="202">
        <v>2.36</v>
      </c>
      <c r="O73" s="202">
        <v>0</v>
      </c>
      <c r="P73" s="202">
        <v>16.53</v>
      </c>
      <c r="Q73" s="202">
        <v>20.28</v>
      </c>
      <c r="R73" s="202">
        <v>1.83</v>
      </c>
      <c r="S73" s="202">
        <v>1.27</v>
      </c>
      <c r="T73" s="202">
        <v>99.91</v>
      </c>
      <c r="U73" s="183">
        <f t="shared" si="2"/>
        <v>92.584136055467525</v>
      </c>
      <c r="V73" s="183">
        <f t="shared" si="3"/>
        <v>33.254402035889107</v>
      </c>
      <c r="W73" s="201" t="s">
        <v>670</v>
      </c>
      <c r="X73" s="201">
        <v>10</v>
      </c>
    </row>
    <row r="74" spans="1:24" s="171" customFormat="1" ht="11.25">
      <c r="A74" s="172" t="s">
        <v>664</v>
      </c>
      <c r="B74" s="201" t="s">
        <v>672</v>
      </c>
      <c r="C74" s="201" t="s">
        <v>666</v>
      </c>
      <c r="D74" s="201" t="s">
        <v>667</v>
      </c>
      <c r="E74" s="201" t="s">
        <v>668</v>
      </c>
      <c r="F74" s="201" t="s">
        <v>669</v>
      </c>
      <c r="G74" s="201">
        <v>4</v>
      </c>
      <c r="H74" s="201">
        <v>72</v>
      </c>
      <c r="I74" s="201" t="s">
        <v>670</v>
      </c>
      <c r="J74" s="201" t="s">
        <v>671</v>
      </c>
      <c r="K74" s="202">
        <v>56.09</v>
      </c>
      <c r="L74" s="202">
        <v>0.26</v>
      </c>
      <c r="M74" s="202">
        <v>1.76</v>
      </c>
      <c r="N74" s="202">
        <v>2.33</v>
      </c>
      <c r="O74" s="202">
        <v>0.01</v>
      </c>
      <c r="P74" s="202">
        <v>16.68</v>
      </c>
      <c r="Q74" s="202">
        <v>20.5</v>
      </c>
      <c r="R74" s="202">
        <v>1.92</v>
      </c>
      <c r="S74" s="202">
        <v>1.1299999999999999</v>
      </c>
      <c r="T74" s="202">
        <v>100.68</v>
      </c>
      <c r="U74" s="183">
        <f t="shared" si="2"/>
        <v>92.732611290964442</v>
      </c>
      <c r="V74" s="183">
        <f t="shared" si="3"/>
        <v>30.104620029404661</v>
      </c>
      <c r="W74" s="201" t="s">
        <v>670</v>
      </c>
      <c r="X74" s="201">
        <v>10</v>
      </c>
    </row>
    <row r="75" spans="1:24" s="171" customFormat="1" ht="11.25">
      <c r="A75" s="172" t="s">
        <v>664</v>
      </c>
      <c r="B75" s="201" t="s">
        <v>672</v>
      </c>
      <c r="C75" s="201" t="s">
        <v>666</v>
      </c>
      <c r="D75" s="201" t="s">
        <v>667</v>
      </c>
      <c r="E75" s="201" t="s">
        <v>668</v>
      </c>
      <c r="F75" s="201" t="s">
        <v>669</v>
      </c>
      <c r="G75" s="201">
        <v>4</v>
      </c>
      <c r="H75" s="201">
        <v>73</v>
      </c>
      <c r="I75" s="201" t="s">
        <v>670</v>
      </c>
      <c r="J75" s="201" t="s">
        <v>671</v>
      </c>
      <c r="K75" s="202">
        <v>55.87</v>
      </c>
      <c r="L75" s="202">
        <v>0.3</v>
      </c>
      <c r="M75" s="202">
        <v>1.69</v>
      </c>
      <c r="N75" s="202">
        <v>2.4300000000000002</v>
      </c>
      <c r="O75" s="202">
        <v>0.05</v>
      </c>
      <c r="P75" s="202">
        <v>16.36</v>
      </c>
      <c r="Q75" s="202">
        <v>20.420000000000002</v>
      </c>
      <c r="R75" s="202">
        <v>1.82</v>
      </c>
      <c r="S75" s="202">
        <v>1.21</v>
      </c>
      <c r="T75" s="202">
        <v>100.15</v>
      </c>
      <c r="U75" s="183">
        <f t="shared" si="2"/>
        <v>92.307851781420297</v>
      </c>
      <c r="V75" s="183">
        <f t="shared" si="3"/>
        <v>32.446377289263765</v>
      </c>
      <c r="W75" s="201" t="s">
        <v>670</v>
      </c>
      <c r="X75" s="201">
        <v>10</v>
      </c>
    </row>
    <row r="76" spans="1:24" s="171" customFormat="1" ht="11.25">
      <c r="A76" s="172" t="s">
        <v>664</v>
      </c>
      <c r="B76" s="201" t="s">
        <v>672</v>
      </c>
      <c r="C76" s="201" t="s">
        <v>666</v>
      </c>
      <c r="D76" s="201" t="s">
        <v>667</v>
      </c>
      <c r="E76" s="201" t="s">
        <v>668</v>
      </c>
      <c r="F76" s="201" t="s">
        <v>669</v>
      </c>
      <c r="G76" s="201">
        <v>4</v>
      </c>
      <c r="H76" s="201">
        <v>74</v>
      </c>
      <c r="I76" s="201" t="s">
        <v>670</v>
      </c>
      <c r="J76" s="201" t="s">
        <v>671</v>
      </c>
      <c r="K76" s="202">
        <v>55.32</v>
      </c>
      <c r="L76" s="202">
        <v>0.28000000000000003</v>
      </c>
      <c r="M76" s="202">
        <v>1.81</v>
      </c>
      <c r="N76" s="202">
        <v>2.42</v>
      </c>
      <c r="O76" s="202">
        <v>0.02</v>
      </c>
      <c r="P76" s="202">
        <v>16.54</v>
      </c>
      <c r="Q76" s="202">
        <v>20.45</v>
      </c>
      <c r="R76" s="202">
        <v>1.82</v>
      </c>
      <c r="S76" s="202">
        <v>1.1200000000000001</v>
      </c>
      <c r="T76" s="202">
        <v>99.78</v>
      </c>
      <c r="U76" s="183">
        <f t="shared" si="2"/>
        <v>92.414148241625725</v>
      </c>
      <c r="V76" s="183">
        <f t="shared" si="3"/>
        <v>29.333884178809942</v>
      </c>
      <c r="W76" s="201" t="s">
        <v>670</v>
      </c>
      <c r="X76" s="201">
        <v>10</v>
      </c>
    </row>
    <row r="77" spans="1:24" s="171" customFormat="1" ht="11.25">
      <c r="A77" s="172" t="s">
        <v>664</v>
      </c>
      <c r="B77" s="201" t="s">
        <v>672</v>
      </c>
      <c r="C77" s="201" t="s">
        <v>666</v>
      </c>
      <c r="D77" s="201" t="s">
        <v>667</v>
      </c>
      <c r="E77" s="201" t="s">
        <v>668</v>
      </c>
      <c r="F77" s="201" t="s">
        <v>669</v>
      </c>
      <c r="G77" s="201">
        <v>4</v>
      </c>
      <c r="H77" s="201">
        <v>75</v>
      </c>
      <c r="I77" s="201" t="s">
        <v>670</v>
      </c>
      <c r="J77" s="201" t="s">
        <v>671</v>
      </c>
      <c r="K77" s="202">
        <v>56.44</v>
      </c>
      <c r="L77" s="202">
        <v>0.36</v>
      </c>
      <c r="M77" s="202">
        <v>1.74</v>
      </c>
      <c r="N77" s="202">
        <v>2.44</v>
      </c>
      <c r="O77" s="202">
        <v>0.03</v>
      </c>
      <c r="P77" s="202">
        <v>16.37</v>
      </c>
      <c r="Q77" s="202">
        <v>20.57</v>
      </c>
      <c r="R77" s="202">
        <v>1.74</v>
      </c>
      <c r="S77" s="202">
        <v>1.1100000000000001</v>
      </c>
      <c r="T77" s="202">
        <v>100.8</v>
      </c>
      <c r="U77" s="183">
        <f t="shared" si="2"/>
        <v>92.282993821539989</v>
      </c>
      <c r="V77" s="183">
        <f t="shared" si="3"/>
        <v>29.969517611588486</v>
      </c>
      <c r="W77" s="201" t="s">
        <v>670</v>
      </c>
      <c r="X77" s="201">
        <v>10</v>
      </c>
    </row>
    <row r="78" spans="1:24" s="171" customFormat="1" ht="11.25">
      <c r="A78" s="172" t="s">
        <v>664</v>
      </c>
      <c r="B78" s="201" t="s">
        <v>672</v>
      </c>
      <c r="C78" s="201" t="s">
        <v>666</v>
      </c>
      <c r="D78" s="201" t="s">
        <v>667</v>
      </c>
      <c r="E78" s="201" t="s">
        <v>668</v>
      </c>
      <c r="F78" s="201" t="s">
        <v>669</v>
      </c>
      <c r="G78" s="201">
        <v>4</v>
      </c>
      <c r="H78" s="201">
        <v>76</v>
      </c>
      <c r="I78" s="201" t="s">
        <v>670</v>
      </c>
      <c r="J78" s="201" t="s">
        <v>671</v>
      </c>
      <c r="K78" s="202">
        <v>55.68</v>
      </c>
      <c r="L78" s="202">
        <v>0.27</v>
      </c>
      <c r="M78" s="202">
        <v>1.78</v>
      </c>
      <c r="N78" s="202">
        <v>2.38</v>
      </c>
      <c r="O78" s="202">
        <v>0.03</v>
      </c>
      <c r="P78" s="202">
        <v>15.89</v>
      </c>
      <c r="Q78" s="202">
        <v>20.6</v>
      </c>
      <c r="R78" s="202">
        <v>1.79</v>
      </c>
      <c r="S78" s="202">
        <v>1.1200000000000001</v>
      </c>
      <c r="T78" s="202">
        <v>99.54</v>
      </c>
      <c r="U78" s="183">
        <f t="shared" si="2"/>
        <v>92.248291761144628</v>
      </c>
      <c r="V78" s="183">
        <f t="shared" si="3"/>
        <v>29.681532568573687</v>
      </c>
      <c r="W78" s="201" t="s">
        <v>670</v>
      </c>
      <c r="X78" s="201">
        <v>10</v>
      </c>
    </row>
    <row r="79" spans="1:24" s="171" customFormat="1" ht="11.25">
      <c r="A79" s="172" t="s">
        <v>664</v>
      </c>
      <c r="B79" s="201" t="s">
        <v>672</v>
      </c>
      <c r="C79" s="201" t="s">
        <v>666</v>
      </c>
      <c r="D79" s="201" t="s">
        <v>667</v>
      </c>
      <c r="E79" s="201" t="s">
        <v>668</v>
      </c>
      <c r="F79" s="201" t="s">
        <v>669</v>
      </c>
      <c r="G79" s="201">
        <v>4</v>
      </c>
      <c r="H79" s="201">
        <v>77</v>
      </c>
      <c r="I79" s="201" t="s">
        <v>670</v>
      </c>
      <c r="J79" s="201" t="s">
        <v>671</v>
      </c>
      <c r="K79" s="202">
        <v>56.39</v>
      </c>
      <c r="L79" s="202">
        <v>0.05</v>
      </c>
      <c r="M79" s="202">
        <v>1.04</v>
      </c>
      <c r="N79" s="202">
        <v>2.2999999999999998</v>
      </c>
      <c r="O79" s="202">
        <v>0.03</v>
      </c>
      <c r="P79" s="202">
        <v>18.170000000000002</v>
      </c>
      <c r="Q79" s="202">
        <v>20.92</v>
      </c>
      <c r="R79" s="202">
        <v>1.24</v>
      </c>
      <c r="S79" s="202">
        <v>0.97</v>
      </c>
      <c r="T79" s="202">
        <v>101.11</v>
      </c>
      <c r="U79" s="183">
        <f t="shared" si="2"/>
        <v>93.369247851297459</v>
      </c>
      <c r="V79" s="183">
        <f t="shared" si="3"/>
        <v>38.48755316707917</v>
      </c>
      <c r="W79" s="201" t="s">
        <v>670</v>
      </c>
      <c r="X79" s="201">
        <v>10</v>
      </c>
    </row>
    <row r="80" spans="1:24" s="171" customFormat="1" ht="11.25">
      <c r="A80" s="172" t="s">
        <v>664</v>
      </c>
      <c r="B80" s="201" t="s">
        <v>672</v>
      </c>
      <c r="C80" s="201" t="s">
        <v>666</v>
      </c>
      <c r="D80" s="201" t="s">
        <v>667</v>
      </c>
      <c r="E80" s="201" t="s">
        <v>668</v>
      </c>
      <c r="F80" s="201" t="s">
        <v>669</v>
      </c>
      <c r="G80" s="201">
        <v>4</v>
      </c>
      <c r="H80" s="201">
        <v>78</v>
      </c>
      <c r="I80" s="201" t="s">
        <v>670</v>
      </c>
      <c r="J80" s="201" t="s">
        <v>671</v>
      </c>
      <c r="K80" s="202">
        <v>56.09</v>
      </c>
      <c r="L80" s="202">
        <v>0.24</v>
      </c>
      <c r="M80" s="202">
        <v>1.69</v>
      </c>
      <c r="N80" s="202">
        <v>2.33</v>
      </c>
      <c r="O80" s="202">
        <v>0</v>
      </c>
      <c r="P80" s="202">
        <v>16.03</v>
      </c>
      <c r="Q80" s="202">
        <v>20.52</v>
      </c>
      <c r="R80" s="202">
        <v>1.77</v>
      </c>
      <c r="S80" s="202">
        <v>1.19</v>
      </c>
      <c r="T80" s="202">
        <v>99.86</v>
      </c>
      <c r="U80" s="183">
        <f t="shared" si="2"/>
        <v>92.460144990943888</v>
      </c>
      <c r="V80" s="183">
        <f t="shared" si="3"/>
        <v>32.082131207358181</v>
      </c>
      <c r="W80" s="201" t="s">
        <v>670</v>
      </c>
      <c r="X80" s="201">
        <v>10</v>
      </c>
    </row>
    <row r="81" spans="1:24" s="171" customFormat="1" ht="11.25">
      <c r="A81" s="172" t="s">
        <v>664</v>
      </c>
      <c r="B81" s="201" t="s">
        <v>672</v>
      </c>
      <c r="C81" s="201" t="s">
        <v>666</v>
      </c>
      <c r="D81" s="201" t="s">
        <v>667</v>
      </c>
      <c r="E81" s="201" t="s">
        <v>668</v>
      </c>
      <c r="F81" s="201" t="s">
        <v>669</v>
      </c>
      <c r="G81" s="201">
        <v>4</v>
      </c>
      <c r="H81" s="201">
        <v>79</v>
      </c>
      <c r="I81" s="201" t="s">
        <v>670</v>
      </c>
      <c r="J81" s="201" t="s">
        <v>671</v>
      </c>
      <c r="K81" s="202">
        <v>55.52</v>
      </c>
      <c r="L81" s="202">
        <v>0.28000000000000003</v>
      </c>
      <c r="M81" s="202">
        <v>1.76</v>
      </c>
      <c r="N81" s="202">
        <v>2.39</v>
      </c>
      <c r="O81" s="202">
        <v>0</v>
      </c>
      <c r="P81" s="202">
        <v>17.079999999999998</v>
      </c>
      <c r="Q81" s="202">
        <v>20.46</v>
      </c>
      <c r="R81" s="202">
        <v>1.71</v>
      </c>
      <c r="S81" s="202">
        <v>1.1000000000000001</v>
      </c>
      <c r="T81" s="202">
        <v>100.3</v>
      </c>
      <c r="U81" s="183">
        <f t="shared" si="2"/>
        <v>92.720961960392685</v>
      </c>
      <c r="V81" s="183">
        <f t="shared" si="3"/>
        <v>29.541489047083818</v>
      </c>
      <c r="W81" s="201" t="s">
        <v>670</v>
      </c>
      <c r="X81" s="201">
        <v>10</v>
      </c>
    </row>
    <row r="82" spans="1:24" s="171" customFormat="1" ht="11.25">
      <c r="A82" s="172" t="s">
        <v>664</v>
      </c>
      <c r="B82" s="201" t="s">
        <v>672</v>
      </c>
      <c r="C82" s="201" t="s">
        <v>666</v>
      </c>
      <c r="D82" s="201" t="s">
        <v>667</v>
      </c>
      <c r="E82" s="201" t="s">
        <v>668</v>
      </c>
      <c r="F82" s="201" t="s">
        <v>669</v>
      </c>
      <c r="G82" s="201">
        <v>4</v>
      </c>
      <c r="H82" s="201">
        <v>80</v>
      </c>
      <c r="I82" s="201" t="s">
        <v>670</v>
      </c>
      <c r="J82" s="201" t="s">
        <v>671</v>
      </c>
      <c r="K82" s="202">
        <v>55.59</v>
      </c>
      <c r="L82" s="202">
        <v>0.21</v>
      </c>
      <c r="M82" s="202">
        <v>1.71</v>
      </c>
      <c r="N82" s="202">
        <v>2.92</v>
      </c>
      <c r="O82" s="202">
        <v>0</v>
      </c>
      <c r="P82" s="202">
        <v>16.25</v>
      </c>
      <c r="Q82" s="202">
        <v>21.79</v>
      </c>
      <c r="R82" s="202">
        <v>1.42</v>
      </c>
      <c r="S82" s="202">
        <v>0.32</v>
      </c>
      <c r="T82" s="202">
        <v>100.21</v>
      </c>
      <c r="U82" s="183">
        <f t="shared" si="2"/>
        <v>90.84197012031035</v>
      </c>
      <c r="V82" s="183">
        <f t="shared" si="3"/>
        <v>11.153543912317719</v>
      </c>
      <c r="W82" s="201" t="s">
        <v>670</v>
      </c>
      <c r="X82" s="201">
        <v>10</v>
      </c>
    </row>
    <row r="83" spans="1:24" s="171" customFormat="1" ht="11.25">
      <c r="A83" s="172" t="s">
        <v>664</v>
      </c>
      <c r="B83" s="201" t="s">
        <v>672</v>
      </c>
      <c r="C83" s="201" t="s">
        <v>666</v>
      </c>
      <c r="D83" s="201" t="s">
        <v>667</v>
      </c>
      <c r="E83" s="201" t="s">
        <v>668</v>
      </c>
      <c r="F83" s="201" t="s">
        <v>669</v>
      </c>
      <c r="G83" s="201">
        <v>4</v>
      </c>
      <c r="H83" s="201">
        <v>81</v>
      </c>
      <c r="I83" s="201" t="s">
        <v>670</v>
      </c>
      <c r="J83" s="201" t="s">
        <v>671</v>
      </c>
      <c r="K83" s="202">
        <v>56.43</v>
      </c>
      <c r="L83" s="202">
        <v>0.3</v>
      </c>
      <c r="M83" s="202">
        <v>1.69</v>
      </c>
      <c r="N83" s="202">
        <v>2.4300000000000002</v>
      </c>
      <c r="O83" s="202">
        <v>0</v>
      </c>
      <c r="P83" s="202">
        <v>16.38</v>
      </c>
      <c r="Q83" s="202">
        <v>20.56</v>
      </c>
      <c r="R83" s="202">
        <v>1.85</v>
      </c>
      <c r="S83" s="202">
        <v>1.28</v>
      </c>
      <c r="T83" s="202">
        <v>100.92</v>
      </c>
      <c r="U83" s="183">
        <f t="shared" si="2"/>
        <v>92.316522262156127</v>
      </c>
      <c r="V83" s="183">
        <f t="shared" si="3"/>
        <v>33.691038372436545</v>
      </c>
      <c r="W83" s="201" t="s">
        <v>670</v>
      </c>
      <c r="X83" s="201">
        <v>10</v>
      </c>
    </row>
    <row r="84" spans="1:24" s="171" customFormat="1" ht="11.25">
      <c r="A84" s="172" t="s">
        <v>664</v>
      </c>
      <c r="B84" s="201" t="s">
        <v>672</v>
      </c>
      <c r="C84" s="201" t="s">
        <v>666</v>
      </c>
      <c r="D84" s="201" t="s">
        <v>667</v>
      </c>
      <c r="E84" s="201" t="s">
        <v>668</v>
      </c>
      <c r="F84" s="201" t="s">
        <v>669</v>
      </c>
      <c r="G84" s="201">
        <v>4</v>
      </c>
      <c r="H84" s="201">
        <v>82</v>
      </c>
      <c r="I84" s="201" t="s">
        <v>670</v>
      </c>
      <c r="J84" s="201" t="s">
        <v>671</v>
      </c>
      <c r="K84" s="202">
        <v>56.37</v>
      </c>
      <c r="L84" s="202">
        <v>0.32</v>
      </c>
      <c r="M84" s="202">
        <v>1.71</v>
      </c>
      <c r="N84" s="202">
        <v>2.41</v>
      </c>
      <c r="O84" s="202">
        <v>0</v>
      </c>
      <c r="P84" s="202">
        <v>16.440000000000001</v>
      </c>
      <c r="Q84" s="202">
        <v>20.69</v>
      </c>
      <c r="R84" s="202">
        <v>1.72</v>
      </c>
      <c r="S84" s="202">
        <v>1.26</v>
      </c>
      <c r="T84" s="202">
        <v>100.92</v>
      </c>
      <c r="U84" s="183">
        <f t="shared" si="2"/>
        <v>92.400652679434643</v>
      </c>
      <c r="V84" s="183">
        <f t="shared" si="3"/>
        <v>33.079172737119492</v>
      </c>
      <c r="W84" s="201" t="s">
        <v>670</v>
      </c>
      <c r="X84" s="201">
        <v>10</v>
      </c>
    </row>
    <row r="85" spans="1:24" s="171" customFormat="1" ht="11.25">
      <c r="A85" s="172" t="s">
        <v>664</v>
      </c>
      <c r="B85" s="201" t="s">
        <v>672</v>
      </c>
      <c r="C85" s="201" t="s">
        <v>666</v>
      </c>
      <c r="D85" s="201" t="s">
        <v>667</v>
      </c>
      <c r="E85" s="201" t="s">
        <v>668</v>
      </c>
      <c r="F85" s="201" t="s">
        <v>669</v>
      </c>
      <c r="G85" s="201">
        <v>4</v>
      </c>
      <c r="H85" s="201">
        <v>83</v>
      </c>
      <c r="I85" s="201" t="s">
        <v>670</v>
      </c>
      <c r="J85" s="201" t="s">
        <v>671</v>
      </c>
      <c r="K85" s="202">
        <v>55.87</v>
      </c>
      <c r="L85" s="202">
        <v>0.25</v>
      </c>
      <c r="M85" s="202">
        <v>1.7</v>
      </c>
      <c r="N85" s="202">
        <v>2.42</v>
      </c>
      <c r="O85" s="202">
        <v>0</v>
      </c>
      <c r="P85" s="202">
        <v>16.690000000000001</v>
      </c>
      <c r="Q85" s="202">
        <v>20.329999999999998</v>
      </c>
      <c r="R85" s="202">
        <v>1.94</v>
      </c>
      <c r="S85" s="202">
        <v>1.27</v>
      </c>
      <c r="T85" s="202">
        <v>100.47</v>
      </c>
      <c r="U85" s="183">
        <f t="shared" si="2"/>
        <v>92.477196621308096</v>
      </c>
      <c r="V85" s="183">
        <f t="shared" si="3"/>
        <v>33.384710953752688</v>
      </c>
      <c r="W85" s="201" t="s">
        <v>670</v>
      </c>
      <c r="X85" s="201">
        <v>10</v>
      </c>
    </row>
    <row r="86" spans="1:24" s="171" customFormat="1" ht="11.25">
      <c r="A86" s="172" t="s">
        <v>664</v>
      </c>
      <c r="B86" s="201" t="s">
        <v>672</v>
      </c>
      <c r="C86" s="201" t="s">
        <v>666</v>
      </c>
      <c r="D86" s="201" t="s">
        <v>667</v>
      </c>
      <c r="E86" s="201" t="s">
        <v>668</v>
      </c>
      <c r="F86" s="201" t="s">
        <v>669</v>
      </c>
      <c r="G86" s="201">
        <v>4</v>
      </c>
      <c r="H86" s="201">
        <v>84</v>
      </c>
      <c r="I86" s="201" t="s">
        <v>670</v>
      </c>
      <c r="J86" s="201" t="s">
        <v>671</v>
      </c>
      <c r="K86" s="202">
        <v>55.7</v>
      </c>
      <c r="L86" s="202">
        <v>0.25</v>
      </c>
      <c r="M86" s="202">
        <v>1.69</v>
      </c>
      <c r="N86" s="202">
        <v>3.1</v>
      </c>
      <c r="O86" s="202">
        <v>0</v>
      </c>
      <c r="P86" s="202">
        <v>16.989999999999998</v>
      </c>
      <c r="Q86" s="202">
        <v>21.8</v>
      </c>
      <c r="R86" s="202">
        <v>1.39</v>
      </c>
      <c r="S86" s="202">
        <v>0.33</v>
      </c>
      <c r="T86" s="202">
        <v>101.25</v>
      </c>
      <c r="U86" s="183">
        <f t="shared" si="2"/>
        <v>90.714000412427055</v>
      </c>
      <c r="V86" s="183">
        <f t="shared" si="3"/>
        <v>11.582077009354228</v>
      </c>
      <c r="W86" s="201" t="s">
        <v>670</v>
      </c>
      <c r="X86" s="201">
        <v>10</v>
      </c>
    </row>
    <row r="87" spans="1:24" s="171" customFormat="1" ht="11.25">
      <c r="A87" s="172" t="s">
        <v>664</v>
      </c>
      <c r="B87" s="201" t="s">
        <v>672</v>
      </c>
      <c r="C87" s="201" t="s">
        <v>666</v>
      </c>
      <c r="D87" s="201" t="s">
        <v>667</v>
      </c>
      <c r="E87" s="201" t="s">
        <v>668</v>
      </c>
      <c r="F87" s="201" t="s">
        <v>669</v>
      </c>
      <c r="G87" s="201">
        <v>4</v>
      </c>
      <c r="H87" s="201">
        <v>85</v>
      </c>
      <c r="I87" s="201" t="s">
        <v>670</v>
      </c>
      <c r="J87" s="201" t="s">
        <v>671</v>
      </c>
      <c r="K87" s="202">
        <v>56.12</v>
      </c>
      <c r="L87" s="202">
        <v>0.28999999999999998</v>
      </c>
      <c r="M87" s="202">
        <v>1.59</v>
      </c>
      <c r="N87" s="202">
        <v>3.09</v>
      </c>
      <c r="O87" s="202">
        <v>0.03</v>
      </c>
      <c r="P87" s="202">
        <v>17.14</v>
      </c>
      <c r="Q87" s="202">
        <v>20.14</v>
      </c>
      <c r="R87" s="202">
        <v>1.57</v>
      </c>
      <c r="S87" s="202">
        <v>0.62</v>
      </c>
      <c r="T87" s="202">
        <v>100.59</v>
      </c>
      <c r="U87" s="183">
        <f t="shared" si="2"/>
        <v>90.81476732453244</v>
      </c>
      <c r="V87" s="183">
        <f t="shared" si="3"/>
        <v>20.734655378182353</v>
      </c>
      <c r="W87" s="201" t="s">
        <v>670</v>
      </c>
      <c r="X87" s="201">
        <v>10</v>
      </c>
    </row>
    <row r="88" spans="1:24" s="171" customFormat="1" ht="11.25">
      <c r="A88" s="172" t="s">
        <v>664</v>
      </c>
      <c r="B88" s="201" t="s">
        <v>672</v>
      </c>
      <c r="C88" s="201" t="s">
        <v>666</v>
      </c>
      <c r="D88" s="201" t="s">
        <v>667</v>
      </c>
      <c r="E88" s="201" t="s">
        <v>668</v>
      </c>
      <c r="F88" s="201" t="s">
        <v>669</v>
      </c>
      <c r="G88" s="201">
        <v>8</v>
      </c>
      <c r="H88" s="201">
        <v>1</v>
      </c>
      <c r="I88" s="201" t="s">
        <v>670</v>
      </c>
      <c r="J88" s="201" t="s">
        <v>671</v>
      </c>
      <c r="K88" s="202">
        <v>55.47</v>
      </c>
      <c r="L88" s="202">
        <v>0.28000000000000003</v>
      </c>
      <c r="M88" s="202">
        <v>1.82</v>
      </c>
      <c r="N88" s="202">
        <v>2.38</v>
      </c>
      <c r="O88" s="202">
        <v>0.02</v>
      </c>
      <c r="P88" s="202">
        <v>17.09</v>
      </c>
      <c r="Q88" s="202">
        <v>20.350000000000001</v>
      </c>
      <c r="R88" s="202">
        <v>1.73</v>
      </c>
      <c r="S88" s="202">
        <v>1.1299999999999999</v>
      </c>
      <c r="T88" s="202">
        <v>100.27</v>
      </c>
      <c r="U88" s="183">
        <f t="shared" si="2"/>
        <v>92.753145115742726</v>
      </c>
      <c r="V88" s="183">
        <f t="shared" si="3"/>
        <v>29.403982796381271</v>
      </c>
      <c r="W88" s="201" t="s">
        <v>670</v>
      </c>
      <c r="X88" s="201">
        <v>10</v>
      </c>
    </row>
    <row r="89" spans="1:24" s="171" customFormat="1" ht="11.25">
      <c r="A89" s="172" t="s">
        <v>664</v>
      </c>
      <c r="B89" s="201" t="s">
        <v>672</v>
      </c>
      <c r="C89" s="201" t="s">
        <v>666</v>
      </c>
      <c r="D89" s="201" t="s">
        <v>667</v>
      </c>
      <c r="E89" s="201" t="s">
        <v>668</v>
      </c>
      <c r="F89" s="201" t="s">
        <v>669</v>
      </c>
      <c r="G89" s="201">
        <v>8</v>
      </c>
      <c r="H89" s="201">
        <v>2</v>
      </c>
      <c r="I89" s="201" t="s">
        <v>670</v>
      </c>
      <c r="J89" s="201" t="s">
        <v>671</v>
      </c>
      <c r="K89" s="202">
        <v>54.25</v>
      </c>
      <c r="L89" s="202">
        <v>0.3</v>
      </c>
      <c r="M89" s="202">
        <v>1.79</v>
      </c>
      <c r="N89" s="202">
        <v>2.29</v>
      </c>
      <c r="O89" s="202">
        <v>0.01</v>
      </c>
      <c r="P89" s="202">
        <v>16.71</v>
      </c>
      <c r="Q89" s="202">
        <v>20.48</v>
      </c>
      <c r="R89" s="202">
        <v>2.02</v>
      </c>
      <c r="S89" s="202">
        <v>1.27</v>
      </c>
      <c r="T89" s="202">
        <v>99.12</v>
      </c>
      <c r="U89" s="183">
        <f t="shared" si="2"/>
        <v>92.860373630796687</v>
      </c>
      <c r="V89" s="183">
        <f t="shared" si="3"/>
        <v>32.247443033283218</v>
      </c>
      <c r="W89" s="201" t="s">
        <v>670</v>
      </c>
      <c r="X89" s="201">
        <v>10</v>
      </c>
    </row>
    <row r="90" spans="1:24" s="171" customFormat="1" ht="11.25">
      <c r="A90" s="172" t="s">
        <v>664</v>
      </c>
      <c r="B90" s="201" t="s">
        <v>672</v>
      </c>
      <c r="C90" s="201" t="s">
        <v>666</v>
      </c>
      <c r="D90" s="201" t="s">
        <v>667</v>
      </c>
      <c r="E90" s="201" t="s">
        <v>668</v>
      </c>
      <c r="F90" s="201" t="s">
        <v>669</v>
      </c>
      <c r="G90" s="201">
        <v>8</v>
      </c>
      <c r="H90" s="201">
        <v>3</v>
      </c>
      <c r="I90" s="201" t="s">
        <v>670</v>
      </c>
      <c r="J90" s="201" t="s">
        <v>671</v>
      </c>
      <c r="K90" s="202">
        <v>55.3</v>
      </c>
      <c r="L90" s="202">
        <v>0.28000000000000003</v>
      </c>
      <c r="M90" s="202">
        <v>1.78</v>
      </c>
      <c r="N90" s="202">
        <v>2.42</v>
      </c>
      <c r="O90" s="202">
        <v>0.02</v>
      </c>
      <c r="P90" s="202">
        <v>17.12</v>
      </c>
      <c r="Q90" s="202">
        <v>20.51</v>
      </c>
      <c r="R90" s="202">
        <v>1.99</v>
      </c>
      <c r="S90" s="202">
        <v>1.1399999999999999</v>
      </c>
      <c r="T90" s="202">
        <v>100.56</v>
      </c>
      <c r="U90" s="183">
        <f t="shared" si="2"/>
        <v>92.652262066723495</v>
      </c>
      <c r="V90" s="183">
        <f t="shared" si="3"/>
        <v>30.052274655699495</v>
      </c>
      <c r="W90" s="201" t="s">
        <v>670</v>
      </c>
      <c r="X90" s="201">
        <v>10</v>
      </c>
    </row>
    <row r="91" spans="1:24" s="171" customFormat="1" ht="11.25">
      <c r="A91" s="172" t="s">
        <v>664</v>
      </c>
      <c r="B91" s="201" t="s">
        <v>672</v>
      </c>
      <c r="C91" s="201" t="s">
        <v>666</v>
      </c>
      <c r="D91" s="201" t="s">
        <v>667</v>
      </c>
      <c r="E91" s="201" t="s">
        <v>668</v>
      </c>
      <c r="F91" s="201" t="s">
        <v>669</v>
      </c>
      <c r="G91" s="201">
        <v>8</v>
      </c>
      <c r="H91" s="201">
        <v>4</v>
      </c>
      <c r="I91" s="201" t="s">
        <v>670</v>
      </c>
      <c r="J91" s="201" t="s">
        <v>671</v>
      </c>
      <c r="K91" s="202">
        <v>54.59</v>
      </c>
      <c r="L91" s="202">
        <v>0.3</v>
      </c>
      <c r="M91" s="202">
        <v>1.89</v>
      </c>
      <c r="N91" s="202">
        <v>2.37</v>
      </c>
      <c r="O91" s="202">
        <v>0.02</v>
      </c>
      <c r="P91" s="202">
        <v>17.239999999999998</v>
      </c>
      <c r="Q91" s="202">
        <v>20.52</v>
      </c>
      <c r="R91" s="202">
        <v>1.89</v>
      </c>
      <c r="S91" s="202">
        <v>1.25</v>
      </c>
      <c r="T91" s="202">
        <v>100.07</v>
      </c>
      <c r="U91" s="183">
        <f t="shared" si="2"/>
        <v>92.839705816551529</v>
      </c>
      <c r="V91" s="183">
        <f t="shared" si="3"/>
        <v>30.732438049697762</v>
      </c>
      <c r="W91" s="201" t="s">
        <v>670</v>
      </c>
      <c r="X91" s="201">
        <v>10</v>
      </c>
    </row>
    <row r="92" spans="1:24" s="171" customFormat="1" ht="11.25">
      <c r="A92" s="172" t="s">
        <v>664</v>
      </c>
      <c r="B92" s="201" t="s">
        <v>672</v>
      </c>
      <c r="C92" s="201" t="s">
        <v>666</v>
      </c>
      <c r="D92" s="201" t="s">
        <v>667</v>
      </c>
      <c r="E92" s="201" t="s">
        <v>668</v>
      </c>
      <c r="F92" s="201" t="s">
        <v>669</v>
      </c>
      <c r="G92" s="201">
        <v>8</v>
      </c>
      <c r="H92" s="201">
        <v>5</v>
      </c>
      <c r="I92" s="201" t="s">
        <v>670</v>
      </c>
      <c r="J92" s="201" t="s">
        <v>671</v>
      </c>
      <c r="K92" s="202">
        <v>54.9</v>
      </c>
      <c r="L92" s="202">
        <v>0.28000000000000003</v>
      </c>
      <c r="M92" s="202">
        <v>1.8</v>
      </c>
      <c r="N92" s="202">
        <v>2.35</v>
      </c>
      <c r="O92" s="202">
        <v>0.05</v>
      </c>
      <c r="P92" s="202">
        <v>16.809999999999999</v>
      </c>
      <c r="Q92" s="202">
        <v>20.350000000000001</v>
      </c>
      <c r="R92" s="202">
        <v>1.8</v>
      </c>
      <c r="S92" s="202">
        <v>1.2</v>
      </c>
      <c r="T92" s="202">
        <v>99.54</v>
      </c>
      <c r="U92" s="183">
        <f t="shared" si="2"/>
        <v>92.727329260737008</v>
      </c>
      <c r="V92" s="183">
        <f t="shared" si="3"/>
        <v>30.902321260197667</v>
      </c>
      <c r="W92" s="201" t="s">
        <v>670</v>
      </c>
      <c r="X92" s="201">
        <v>10</v>
      </c>
    </row>
    <row r="93" spans="1:24" s="171" customFormat="1" ht="11.25">
      <c r="A93" s="172" t="s">
        <v>664</v>
      </c>
      <c r="B93" s="201" t="s">
        <v>672</v>
      </c>
      <c r="C93" s="201" t="s">
        <v>666</v>
      </c>
      <c r="D93" s="201" t="s">
        <v>667</v>
      </c>
      <c r="E93" s="201" t="s">
        <v>668</v>
      </c>
      <c r="F93" s="201" t="s">
        <v>669</v>
      </c>
      <c r="G93" s="201">
        <v>8</v>
      </c>
      <c r="H93" s="201">
        <v>6</v>
      </c>
      <c r="I93" s="201" t="s">
        <v>670</v>
      </c>
      <c r="J93" s="201" t="s">
        <v>671</v>
      </c>
      <c r="K93" s="202">
        <v>55.17</v>
      </c>
      <c r="L93" s="202">
        <v>0.28000000000000003</v>
      </c>
      <c r="M93" s="202">
        <v>1.99</v>
      </c>
      <c r="N93" s="202">
        <v>2.39</v>
      </c>
      <c r="O93" s="202">
        <v>0</v>
      </c>
      <c r="P93" s="202">
        <v>17.11</v>
      </c>
      <c r="Q93" s="202">
        <v>20.37</v>
      </c>
      <c r="R93" s="202">
        <v>1.79</v>
      </c>
      <c r="S93" s="202">
        <v>1.1100000000000001</v>
      </c>
      <c r="T93" s="202">
        <v>100.21</v>
      </c>
      <c r="U93" s="183">
        <f t="shared" si="2"/>
        <v>92.732797241958636</v>
      </c>
      <c r="V93" s="183">
        <f t="shared" si="3"/>
        <v>27.229705262680731</v>
      </c>
      <c r="W93" s="201" t="s">
        <v>670</v>
      </c>
      <c r="X93" s="201">
        <v>10</v>
      </c>
    </row>
    <row r="94" spans="1:24" s="171" customFormat="1" ht="11.25">
      <c r="A94" s="172" t="s">
        <v>664</v>
      </c>
      <c r="B94" s="201" t="s">
        <v>672</v>
      </c>
      <c r="C94" s="201" t="s">
        <v>666</v>
      </c>
      <c r="D94" s="201" t="s">
        <v>667</v>
      </c>
      <c r="E94" s="201" t="s">
        <v>668</v>
      </c>
      <c r="F94" s="201" t="s">
        <v>669</v>
      </c>
      <c r="G94" s="201">
        <v>8</v>
      </c>
      <c r="H94" s="201">
        <v>7</v>
      </c>
      <c r="I94" s="201" t="s">
        <v>670</v>
      </c>
      <c r="J94" s="201" t="s">
        <v>671</v>
      </c>
      <c r="K94" s="202">
        <v>55.04</v>
      </c>
      <c r="L94" s="202">
        <v>0.27</v>
      </c>
      <c r="M94" s="202">
        <v>1.63</v>
      </c>
      <c r="N94" s="202">
        <v>2.34</v>
      </c>
      <c r="O94" s="202">
        <v>0.01</v>
      </c>
      <c r="P94" s="202">
        <v>17.239999999999998</v>
      </c>
      <c r="Q94" s="202">
        <v>20.41</v>
      </c>
      <c r="R94" s="202">
        <v>1.9</v>
      </c>
      <c r="S94" s="202">
        <v>1.17</v>
      </c>
      <c r="T94" s="202">
        <v>100.01</v>
      </c>
      <c r="U94" s="183">
        <f t="shared" si="2"/>
        <v>92.923928939068702</v>
      </c>
      <c r="V94" s="183">
        <f t="shared" si="3"/>
        <v>32.501897972848468</v>
      </c>
      <c r="W94" s="201" t="s">
        <v>670</v>
      </c>
      <c r="X94" s="201">
        <v>10</v>
      </c>
    </row>
    <row r="95" spans="1:24" s="171" customFormat="1" ht="11.25">
      <c r="A95" s="172" t="s">
        <v>664</v>
      </c>
      <c r="B95" s="201" t="s">
        <v>672</v>
      </c>
      <c r="C95" s="201" t="s">
        <v>666</v>
      </c>
      <c r="D95" s="201" t="s">
        <v>667</v>
      </c>
      <c r="E95" s="201" t="s">
        <v>668</v>
      </c>
      <c r="F95" s="201" t="s">
        <v>669</v>
      </c>
      <c r="G95" s="201">
        <v>8</v>
      </c>
      <c r="H95" s="201">
        <v>8</v>
      </c>
      <c r="I95" s="201" t="s">
        <v>670</v>
      </c>
      <c r="J95" s="201" t="s">
        <v>671</v>
      </c>
      <c r="K95" s="202">
        <v>54.96</v>
      </c>
      <c r="L95" s="202">
        <v>0.28999999999999998</v>
      </c>
      <c r="M95" s="202">
        <v>1.76</v>
      </c>
      <c r="N95" s="202">
        <v>2.42</v>
      </c>
      <c r="O95" s="202">
        <v>0.01</v>
      </c>
      <c r="P95" s="202">
        <v>17.52</v>
      </c>
      <c r="Q95" s="202">
        <v>20.39</v>
      </c>
      <c r="R95" s="202">
        <v>1.81</v>
      </c>
      <c r="S95" s="202">
        <v>1.27</v>
      </c>
      <c r="T95" s="202">
        <v>100.43</v>
      </c>
      <c r="U95" s="183">
        <f t="shared" si="2"/>
        <v>92.807953509763095</v>
      </c>
      <c r="V95" s="183">
        <f t="shared" si="3"/>
        <v>32.617824205226512</v>
      </c>
      <c r="W95" s="201" t="s">
        <v>670</v>
      </c>
      <c r="X95" s="201">
        <v>10</v>
      </c>
    </row>
    <row r="96" spans="1:24" s="171" customFormat="1" ht="11.25">
      <c r="A96" s="172" t="s">
        <v>664</v>
      </c>
      <c r="B96" s="201" t="s">
        <v>672</v>
      </c>
      <c r="C96" s="201" t="s">
        <v>666</v>
      </c>
      <c r="D96" s="201" t="s">
        <v>667</v>
      </c>
      <c r="E96" s="201" t="s">
        <v>668</v>
      </c>
      <c r="F96" s="201" t="s">
        <v>669</v>
      </c>
      <c r="G96" s="201">
        <v>8</v>
      </c>
      <c r="H96" s="201">
        <v>9</v>
      </c>
      <c r="I96" s="201" t="s">
        <v>670</v>
      </c>
      <c r="J96" s="201" t="s">
        <v>671</v>
      </c>
      <c r="K96" s="202">
        <v>55.14</v>
      </c>
      <c r="L96" s="202">
        <v>0.27</v>
      </c>
      <c r="M96" s="202">
        <v>1.69</v>
      </c>
      <c r="N96" s="202">
        <v>2.4500000000000002</v>
      </c>
      <c r="O96" s="202">
        <v>0.02</v>
      </c>
      <c r="P96" s="202">
        <v>17.04</v>
      </c>
      <c r="Q96" s="202">
        <v>20.329999999999998</v>
      </c>
      <c r="R96" s="202">
        <v>1.81</v>
      </c>
      <c r="S96" s="202">
        <v>1.18</v>
      </c>
      <c r="T96" s="202">
        <v>99.93</v>
      </c>
      <c r="U96" s="183">
        <f t="shared" si="2"/>
        <v>92.535656290778306</v>
      </c>
      <c r="V96" s="183">
        <f t="shared" si="3"/>
        <v>31.898531185684682</v>
      </c>
      <c r="W96" s="201" t="s">
        <v>670</v>
      </c>
      <c r="X96" s="201">
        <v>10</v>
      </c>
    </row>
    <row r="97" spans="1:24" s="171" customFormat="1" ht="11.25">
      <c r="A97" s="172" t="s">
        <v>664</v>
      </c>
      <c r="B97" s="201" t="s">
        <v>672</v>
      </c>
      <c r="C97" s="201" t="s">
        <v>666</v>
      </c>
      <c r="D97" s="201" t="s">
        <v>667</v>
      </c>
      <c r="E97" s="201" t="s">
        <v>668</v>
      </c>
      <c r="F97" s="201" t="s">
        <v>669</v>
      </c>
      <c r="G97" s="201">
        <v>8</v>
      </c>
      <c r="H97" s="201">
        <v>10</v>
      </c>
      <c r="I97" s="201" t="s">
        <v>670</v>
      </c>
      <c r="J97" s="201" t="s">
        <v>671</v>
      </c>
      <c r="K97" s="202">
        <v>55.06</v>
      </c>
      <c r="L97" s="202">
        <v>0.24</v>
      </c>
      <c r="M97" s="202">
        <v>1.73</v>
      </c>
      <c r="N97" s="202">
        <v>2.4</v>
      </c>
      <c r="O97" s="202">
        <v>0.01</v>
      </c>
      <c r="P97" s="202">
        <v>17.32</v>
      </c>
      <c r="Q97" s="202">
        <v>20.56</v>
      </c>
      <c r="R97" s="202">
        <v>2.1</v>
      </c>
      <c r="S97" s="202">
        <v>1.2</v>
      </c>
      <c r="T97" s="202">
        <v>100.62</v>
      </c>
      <c r="U97" s="183">
        <f t="shared" si="2"/>
        <v>92.786682831464091</v>
      </c>
      <c r="V97" s="183">
        <f t="shared" si="3"/>
        <v>31.755637131807653</v>
      </c>
      <c r="W97" s="201" t="s">
        <v>670</v>
      </c>
      <c r="X97" s="201">
        <v>10</v>
      </c>
    </row>
    <row r="98" spans="1:24" s="171" customFormat="1" ht="11.25">
      <c r="A98" s="172" t="s">
        <v>664</v>
      </c>
      <c r="B98" s="201" t="s">
        <v>672</v>
      </c>
      <c r="C98" s="201" t="s">
        <v>666</v>
      </c>
      <c r="D98" s="201" t="s">
        <v>667</v>
      </c>
      <c r="E98" s="201" t="s">
        <v>668</v>
      </c>
      <c r="F98" s="201" t="s">
        <v>669</v>
      </c>
      <c r="G98" s="201">
        <v>8</v>
      </c>
      <c r="H98" s="201">
        <v>11</v>
      </c>
      <c r="I98" s="201" t="s">
        <v>670</v>
      </c>
      <c r="J98" s="201" t="s">
        <v>671</v>
      </c>
      <c r="K98" s="202">
        <v>54.81</v>
      </c>
      <c r="L98" s="202">
        <v>0.28000000000000003</v>
      </c>
      <c r="M98" s="202">
        <v>1.9</v>
      </c>
      <c r="N98" s="202">
        <v>2.44</v>
      </c>
      <c r="O98" s="202">
        <v>0</v>
      </c>
      <c r="P98" s="202">
        <v>17.559999999999999</v>
      </c>
      <c r="Q98" s="202">
        <v>20.34</v>
      </c>
      <c r="R98" s="202">
        <v>1.92</v>
      </c>
      <c r="S98" s="202">
        <v>1.22</v>
      </c>
      <c r="T98" s="202">
        <v>100.47</v>
      </c>
      <c r="U98" s="183">
        <f t="shared" si="2"/>
        <v>92.768137228662866</v>
      </c>
      <c r="V98" s="183">
        <f t="shared" si="3"/>
        <v>30.106580080498503</v>
      </c>
      <c r="W98" s="201" t="s">
        <v>670</v>
      </c>
      <c r="X98" s="201">
        <v>10</v>
      </c>
    </row>
    <row r="99" spans="1:24" s="171" customFormat="1" ht="11.25">
      <c r="A99" s="172" t="s">
        <v>664</v>
      </c>
      <c r="B99" s="201" t="s">
        <v>672</v>
      </c>
      <c r="C99" s="201" t="s">
        <v>666</v>
      </c>
      <c r="D99" s="201" t="s">
        <v>667</v>
      </c>
      <c r="E99" s="201" t="s">
        <v>668</v>
      </c>
      <c r="F99" s="201" t="s">
        <v>669</v>
      </c>
      <c r="G99" s="201">
        <v>8</v>
      </c>
      <c r="H99" s="201">
        <v>12</v>
      </c>
      <c r="I99" s="201" t="s">
        <v>670</v>
      </c>
      <c r="J99" s="201" t="s">
        <v>671</v>
      </c>
      <c r="K99" s="202">
        <v>54.44</v>
      </c>
      <c r="L99" s="202">
        <v>0.27</v>
      </c>
      <c r="M99" s="202">
        <v>1.9</v>
      </c>
      <c r="N99" s="202">
        <v>2.34</v>
      </c>
      <c r="O99" s="202">
        <v>0</v>
      </c>
      <c r="P99" s="202">
        <v>17.23</v>
      </c>
      <c r="Q99" s="202">
        <v>20.37</v>
      </c>
      <c r="R99" s="202">
        <v>1.81</v>
      </c>
      <c r="S99" s="202">
        <v>1.2</v>
      </c>
      <c r="T99" s="202">
        <v>99.56</v>
      </c>
      <c r="U99" s="183">
        <f t="shared" si="2"/>
        <v>92.920112866395272</v>
      </c>
      <c r="V99" s="183">
        <f t="shared" si="3"/>
        <v>29.759909768792379</v>
      </c>
      <c r="W99" s="201" t="s">
        <v>670</v>
      </c>
      <c r="X99" s="201">
        <v>10</v>
      </c>
    </row>
    <row r="100" spans="1:24" s="171" customFormat="1" ht="11.25">
      <c r="A100" s="172" t="s">
        <v>664</v>
      </c>
      <c r="B100" s="201" t="s">
        <v>672</v>
      </c>
      <c r="C100" s="201" t="s">
        <v>666</v>
      </c>
      <c r="D100" s="201" t="s">
        <v>667</v>
      </c>
      <c r="E100" s="201" t="s">
        <v>668</v>
      </c>
      <c r="F100" s="201" t="s">
        <v>669</v>
      </c>
      <c r="G100" s="201">
        <v>8</v>
      </c>
      <c r="H100" s="201">
        <v>13</v>
      </c>
      <c r="I100" s="201" t="s">
        <v>670</v>
      </c>
      <c r="J100" s="201" t="s">
        <v>671</v>
      </c>
      <c r="K100" s="202">
        <v>54.96</v>
      </c>
      <c r="L100" s="202">
        <v>0.28999999999999998</v>
      </c>
      <c r="M100" s="202">
        <v>1.73</v>
      </c>
      <c r="N100" s="202">
        <v>2.4500000000000002</v>
      </c>
      <c r="O100" s="202">
        <v>0.04</v>
      </c>
      <c r="P100" s="202">
        <v>17.45</v>
      </c>
      <c r="Q100" s="202">
        <v>20.25</v>
      </c>
      <c r="R100" s="202">
        <v>1.89</v>
      </c>
      <c r="S100" s="202">
        <v>1.22</v>
      </c>
      <c r="T100" s="202">
        <v>100.28</v>
      </c>
      <c r="U100" s="183">
        <f t="shared" si="2"/>
        <v>92.698230443121162</v>
      </c>
      <c r="V100" s="183">
        <f t="shared" si="3"/>
        <v>32.114926094078058</v>
      </c>
      <c r="W100" s="201" t="s">
        <v>670</v>
      </c>
      <c r="X100" s="201">
        <v>10</v>
      </c>
    </row>
    <row r="101" spans="1:24" s="171" customFormat="1" ht="11.25">
      <c r="A101" s="172" t="s">
        <v>664</v>
      </c>
      <c r="B101" s="201" t="s">
        <v>672</v>
      </c>
      <c r="C101" s="201" t="s">
        <v>666</v>
      </c>
      <c r="D101" s="201" t="s">
        <v>667</v>
      </c>
      <c r="E101" s="201" t="s">
        <v>668</v>
      </c>
      <c r="F101" s="201" t="s">
        <v>669</v>
      </c>
      <c r="G101" s="201">
        <v>8</v>
      </c>
      <c r="H101" s="201">
        <v>14</v>
      </c>
      <c r="I101" s="201" t="s">
        <v>670</v>
      </c>
      <c r="J101" s="201" t="s">
        <v>671</v>
      </c>
      <c r="K101" s="202">
        <v>53.9</v>
      </c>
      <c r="L101" s="202">
        <v>0.28000000000000003</v>
      </c>
      <c r="M101" s="202">
        <v>1.82</v>
      </c>
      <c r="N101" s="202">
        <v>2.39</v>
      </c>
      <c r="O101" s="202">
        <v>0.04</v>
      </c>
      <c r="P101" s="202">
        <v>16.940000000000001</v>
      </c>
      <c r="Q101" s="202">
        <v>20.59</v>
      </c>
      <c r="R101" s="202">
        <v>1.87</v>
      </c>
      <c r="S101" s="202">
        <v>1.1299999999999999</v>
      </c>
      <c r="T101" s="202">
        <v>98.96</v>
      </c>
      <c r="U101" s="183">
        <f t="shared" si="2"/>
        <v>92.665217031490172</v>
      </c>
      <c r="V101" s="183">
        <f t="shared" si="3"/>
        <v>29.403982796381271</v>
      </c>
      <c r="W101" s="201" t="s">
        <v>670</v>
      </c>
      <c r="X101" s="201">
        <v>10</v>
      </c>
    </row>
    <row r="102" spans="1:24" s="171" customFormat="1" ht="11.25">
      <c r="A102" s="172" t="s">
        <v>664</v>
      </c>
      <c r="B102" s="201" t="s">
        <v>672</v>
      </c>
      <c r="C102" s="201" t="s">
        <v>666</v>
      </c>
      <c r="D102" s="201" t="s">
        <v>667</v>
      </c>
      <c r="E102" s="201" t="s">
        <v>668</v>
      </c>
      <c r="F102" s="201" t="s">
        <v>669</v>
      </c>
      <c r="G102" s="201">
        <v>8</v>
      </c>
      <c r="H102" s="201">
        <v>15</v>
      </c>
      <c r="I102" s="201" t="s">
        <v>670</v>
      </c>
      <c r="J102" s="201" t="s">
        <v>671</v>
      </c>
      <c r="K102" s="202">
        <v>54.73</v>
      </c>
      <c r="L102" s="202">
        <v>0.28000000000000003</v>
      </c>
      <c r="M102" s="202">
        <v>1.79</v>
      </c>
      <c r="N102" s="202">
        <v>2.42</v>
      </c>
      <c r="O102" s="202">
        <v>0</v>
      </c>
      <c r="P102" s="202">
        <v>17.23</v>
      </c>
      <c r="Q102" s="202">
        <v>20.54</v>
      </c>
      <c r="R102" s="202">
        <v>1.89</v>
      </c>
      <c r="S102" s="202">
        <v>1.1399999999999999</v>
      </c>
      <c r="T102" s="202">
        <v>100.02</v>
      </c>
      <c r="U102" s="183">
        <f t="shared" si="2"/>
        <v>92.695745203555418</v>
      </c>
      <c r="V102" s="183">
        <f t="shared" si="3"/>
        <v>29.934642064608752</v>
      </c>
      <c r="W102" s="201" t="s">
        <v>670</v>
      </c>
      <c r="X102" s="201">
        <v>10</v>
      </c>
    </row>
    <row r="103" spans="1:24" s="171" customFormat="1" ht="11.25">
      <c r="A103" s="172" t="s">
        <v>664</v>
      </c>
      <c r="B103" s="201" t="s">
        <v>672</v>
      </c>
      <c r="C103" s="201" t="s">
        <v>666</v>
      </c>
      <c r="D103" s="201" t="s">
        <v>667</v>
      </c>
      <c r="E103" s="201" t="s">
        <v>668</v>
      </c>
      <c r="F103" s="201" t="s">
        <v>669</v>
      </c>
      <c r="G103" s="201">
        <v>8</v>
      </c>
      <c r="H103" s="201">
        <v>16</v>
      </c>
      <c r="I103" s="201" t="s">
        <v>670</v>
      </c>
      <c r="J103" s="201" t="s">
        <v>671</v>
      </c>
      <c r="K103" s="202">
        <v>55.21</v>
      </c>
      <c r="L103" s="202">
        <v>0.3</v>
      </c>
      <c r="M103" s="202">
        <v>1.54</v>
      </c>
      <c r="N103" s="202">
        <v>3.17</v>
      </c>
      <c r="O103" s="202">
        <v>7.0000000000000007E-2</v>
      </c>
      <c r="P103" s="202">
        <v>18.53</v>
      </c>
      <c r="Q103" s="202">
        <v>19.36</v>
      </c>
      <c r="R103" s="202">
        <v>1.64</v>
      </c>
      <c r="S103" s="202">
        <v>0.91</v>
      </c>
      <c r="T103" s="202">
        <v>100.73</v>
      </c>
      <c r="U103" s="183">
        <f t="shared" si="2"/>
        <v>91.242741045004422</v>
      </c>
      <c r="V103" s="183">
        <f t="shared" si="3"/>
        <v>28.387559154240204</v>
      </c>
      <c r="W103" s="201" t="s">
        <v>670</v>
      </c>
      <c r="X103" s="201">
        <v>10</v>
      </c>
    </row>
    <row r="104" spans="1:24" s="171" customFormat="1" ht="11.25">
      <c r="A104" s="172" t="s">
        <v>664</v>
      </c>
      <c r="B104" s="201" t="s">
        <v>672</v>
      </c>
      <c r="C104" s="201" t="s">
        <v>666</v>
      </c>
      <c r="D104" s="201" t="s">
        <v>667</v>
      </c>
      <c r="E104" s="201" t="s">
        <v>668</v>
      </c>
      <c r="F104" s="201" t="s">
        <v>669</v>
      </c>
      <c r="G104" s="201">
        <v>8</v>
      </c>
      <c r="H104" s="201">
        <v>17</v>
      </c>
      <c r="I104" s="201" t="s">
        <v>670</v>
      </c>
      <c r="J104" s="201" t="s">
        <v>671</v>
      </c>
      <c r="K104" s="202">
        <v>55.04</v>
      </c>
      <c r="L104" s="202">
        <v>0.28000000000000003</v>
      </c>
      <c r="M104" s="202">
        <v>1.74</v>
      </c>
      <c r="N104" s="202">
        <v>2.41</v>
      </c>
      <c r="O104" s="202">
        <v>0</v>
      </c>
      <c r="P104" s="202">
        <v>17.350000000000001</v>
      </c>
      <c r="Q104" s="202">
        <v>20.41</v>
      </c>
      <c r="R104" s="202">
        <v>1.82</v>
      </c>
      <c r="S104" s="202">
        <v>1.1499999999999999</v>
      </c>
      <c r="T104" s="202">
        <v>100.2</v>
      </c>
      <c r="U104" s="183">
        <f t="shared" si="2"/>
        <v>92.770419319266466</v>
      </c>
      <c r="V104" s="183">
        <f t="shared" si="3"/>
        <v>30.717753826673857</v>
      </c>
      <c r="W104" s="201" t="s">
        <v>670</v>
      </c>
      <c r="X104" s="201">
        <v>10</v>
      </c>
    </row>
    <row r="105" spans="1:24" s="171" customFormat="1" ht="11.25">
      <c r="A105" s="172" t="s">
        <v>664</v>
      </c>
      <c r="B105" s="201" t="s">
        <v>672</v>
      </c>
      <c r="C105" s="201" t="s">
        <v>666</v>
      </c>
      <c r="D105" s="201" t="s">
        <v>667</v>
      </c>
      <c r="E105" s="201" t="s">
        <v>668</v>
      </c>
      <c r="F105" s="201" t="s">
        <v>669</v>
      </c>
      <c r="G105" s="201">
        <v>8</v>
      </c>
      <c r="H105" s="201">
        <v>18</v>
      </c>
      <c r="I105" s="201" t="s">
        <v>670</v>
      </c>
      <c r="J105" s="201" t="s">
        <v>671</v>
      </c>
      <c r="K105" s="202">
        <v>54.81</v>
      </c>
      <c r="L105" s="202">
        <v>0.28000000000000003</v>
      </c>
      <c r="M105" s="202">
        <v>1.81</v>
      </c>
      <c r="N105" s="202">
        <v>2.4300000000000002</v>
      </c>
      <c r="O105" s="202">
        <v>0.06</v>
      </c>
      <c r="P105" s="202">
        <v>17.38</v>
      </c>
      <c r="Q105" s="202">
        <v>20.37</v>
      </c>
      <c r="R105" s="202">
        <v>1.86</v>
      </c>
      <c r="S105" s="202">
        <v>1.1599999999999999</v>
      </c>
      <c r="T105" s="202">
        <v>100.16</v>
      </c>
      <c r="U105" s="183">
        <f t="shared" si="2"/>
        <v>92.726454164504915</v>
      </c>
      <c r="V105" s="183">
        <f t="shared" si="3"/>
        <v>30.066534244769482</v>
      </c>
      <c r="W105" s="201" t="s">
        <v>670</v>
      </c>
      <c r="X105" s="201">
        <v>10</v>
      </c>
    </row>
    <row r="106" spans="1:24" s="171" customFormat="1" ht="11.25">
      <c r="A106" s="172" t="s">
        <v>664</v>
      </c>
      <c r="B106" s="201" t="s">
        <v>672</v>
      </c>
      <c r="C106" s="201" t="s">
        <v>666</v>
      </c>
      <c r="D106" s="201" t="s">
        <v>667</v>
      </c>
      <c r="E106" s="201" t="s">
        <v>668</v>
      </c>
      <c r="F106" s="201" t="s">
        <v>669</v>
      </c>
      <c r="G106" s="201">
        <v>8</v>
      </c>
      <c r="H106" s="201">
        <v>19</v>
      </c>
      <c r="I106" s="201" t="s">
        <v>670</v>
      </c>
      <c r="J106" s="201" t="s">
        <v>671</v>
      </c>
      <c r="K106" s="202">
        <v>54.71</v>
      </c>
      <c r="L106" s="202">
        <v>0.27</v>
      </c>
      <c r="M106" s="202">
        <v>1.81</v>
      </c>
      <c r="N106" s="202">
        <v>2.36</v>
      </c>
      <c r="O106" s="202">
        <v>0</v>
      </c>
      <c r="P106" s="202">
        <v>17.2</v>
      </c>
      <c r="Q106" s="202">
        <v>20.38</v>
      </c>
      <c r="R106" s="202">
        <v>1.84</v>
      </c>
      <c r="S106" s="202">
        <v>1.27</v>
      </c>
      <c r="T106" s="202">
        <v>99.84</v>
      </c>
      <c r="U106" s="183">
        <f t="shared" si="2"/>
        <v>92.852362174552411</v>
      </c>
      <c r="V106" s="183">
        <f t="shared" si="3"/>
        <v>32.005160190929601</v>
      </c>
      <c r="W106" s="201" t="s">
        <v>670</v>
      </c>
      <c r="X106" s="201">
        <v>10</v>
      </c>
    </row>
    <row r="107" spans="1:24" s="171" customFormat="1" ht="11.25">
      <c r="A107" s="172" t="s">
        <v>664</v>
      </c>
      <c r="B107" s="201" t="s">
        <v>672</v>
      </c>
      <c r="C107" s="201" t="s">
        <v>666</v>
      </c>
      <c r="D107" s="201" t="s">
        <v>667</v>
      </c>
      <c r="E107" s="201" t="s">
        <v>668</v>
      </c>
      <c r="F107" s="201" t="s">
        <v>669</v>
      </c>
      <c r="G107" s="201">
        <v>8</v>
      </c>
      <c r="H107" s="201">
        <v>20</v>
      </c>
      <c r="I107" s="201" t="s">
        <v>670</v>
      </c>
      <c r="J107" s="201" t="s">
        <v>671</v>
      </c>
      <c r="K107" s="202">
        <v>55.26</v>
      </c>
      <c r="L107" s="202">
        <v>0.33</v>
      </c>
      <c r="M107" s="202">
        <v>1.81</v>
      </c>
      <c r="N107" s="202">
        <v>2.4500000000000002</v>
      </c>
      <c r="O107" s="202">
        <v>0</v>
      </c>
      <c r="P107" s="202">
        <v>17.329999999999998</v>
      </c>
      <c r="Q107" s="202">
        <v>20.29</v>
      </c>
      <c r="R107" s="202">
        <v>1.89</v>
      </c>
      <c r="S107" s="202">
        <v>1.2</v>
      </c>
      <c r="T107" s="202">
        <v>100.56</v>
      </c>
      <c r="U107" s="183">
        <f t="shared" si="2"/>
        <v>92.65138549913685</v>
      </c>
      <c r="V107" s="183">
        <f t="shared" si="3"/>
        <v>30.784148305204813</v>
      </c>
      <c r="W107" s="201" t="s">
        <v>670</v>
      </c>
      <c r="X107" s="201">
        <v>10</v>
      </c>
    </row>
    <row r="108" spans="1:24" s="171" customFormat="1" ht="11.25">
      <c r="A108" s="172" t="s">
        <v>664</v>
      </c>
      <c r="B108" s="201" t="s">
        <v>672</v>
      </c>
      <c r="C108" s="201" t="s">
        <v>666</v>
      </c>
      <c r="D108" s="201" t="s">
        <v>667</v>
      </c>
      <c r="E108" s="201" t="s">
        <v>668</v>
      </c>
      <c r="F108" s="201" t="s">
        <v>669</v>
      </c>
      <c r="G108" s="201">
        <v>8</v>
      </c>
      <c r="H108" s="201">
        <v>21</v>
      </c>
      <c r="I108" s="201" t="s">
        <v>670</v>
      </c>
      <c r="J108" s="201" t="s">
        <v>671</v>
      </c>
      <c r="K108" s="202">
        <v>55.19</v>
      </c>
      <c r="L108" s="202">
        <v>0.28999999999999998</v>
      </c>
      <c r="M108" s="202">
        <v>1.77</v>
      </c>
      <c r="N108" s="202">
        <v>2.41</v>
      </c>
      <c r="O108" s="202">
        <v>0.02</v>
      </c>
      <c r="P108" s="202">
        <v>17.46</v>
      </c>
      <c r="Q108" s="202">
        <v>20.57</v>
      </c>
      <c r="R108" s="202">
        <v>1.7</v>
      </c>
      <c r="S108" s="202">
        <v>1.1299999999999999</v>
      </c>
      <c r="T108" s="202">
        <v>100.54</v>
      </c>
      <c r="U108" s="183">
        <f t="shared" si="2"/>
        <v>92.812692889517621</v>
      </c>
      <c r="V108" s="183">
        <f t="shared" si="3"/>
        <v>29.985537612074065</v>
      </c>
      <c r="W108" s="201" t="s">
        <v>670</v>
      </c>
      <c r="X108" s="201">
        <v>10</v>
      </c>
    </row>
    <row r="109" spans="1:24" s="171" customFormat="1" ht="11.25">
      <c r="A109" s="172" t="s">
        <v>664</v>
      </c>
      <c r="B109" s="201" t="s">
        <v>672</v>
      </c>
      <c r="C109" s="201" t="s">
        <v>666</v>
      </c>
      <c r="D109" s="201" t="s">
        <v>667</v>
      </c>
      <c r="E109" s="201" t="s">
        <v>668</v>
      </c>
      <c r="F109" s="201" t="s">
        <v>669</v>
      </c>
      <c r="G109" s="201">
        <v>8</v>
      </c>
      <c r="H109" s="201">
        <v>22</v>
      </c>
      <c r="I109" s="201" t="s">
        <v>670</v>
      </c>
      <c r="J109" s="201" t="s">
        <v>671</v>
      </c>
      <c r="K109" s="202">
        <v>55.42</v>
      </c>
      <c r="L109" s="202">
        <v>0.27</v>
      </c>
      <c r="M109" s="202">
        <v>1.83</v>
      </c>
      <c r="N109" s="202">
        <v>2.38</v>
      </c>
      <c r="O109" s="202">
        <v>0</v>
      </c>
      <c r="P109" s="202">
        <v>16.87</v>
      </c>
      <c r="Q109" s="202">
        <v>20.440000000000001</v>
      </c>
      <c r="R109" s="202">
        <v>1.7</v>
      </c>
      <c r="S109" s="202">
        <v>1.1399999999999999</v>
      </c>
      <c r="T109" s="202">
        <v>100.05</v>
      </c>
      <c r="U109" s="183">
        <f t="shared" si="2"/>
        <v>92.665571038600831</v>
      </c>
      <c r="V109" s="183">
        <f t="shared" si="3"/>
        <v>29.47317864312841</v>
      </c>
      <c r="W109" s="201" t="s">
        <v>670</v>
      </c>
      <c r="X109" s="201">
        <v>10</v>
      </c>
    </row>
    <row r="110" spans="1:24" s="171" customFormat="1" ht="11.25">
      <c r="A110" s="172" t="s">
        <v>664</v>
      </c>
      <c r="B110" s="201" t="s">
        <v>672</v>
      </c>
      <c r="C110" s="201" t="s">
        <v>666</v>
      </c>
      <c r="D110" s="201" t="s">
        <v>667</v>
      </c>
      <c r="E110" s="201" t="s">
        <v>668</v>
      </c>
      <c r="F110" s="201" t="s">
        <v>669</v>
      </c>
      <c r="G110" s="201">
        <v>8</v>
      </c>
      <c r="H110" s="201">
        <v>23</v>
      </c>
      <c r="I110" s="201" t="s">
        <v>670</v>
      </c>
      <c r="J110" s="201" t="s">
        <v>671</v>
      </c>
      <c r="K110" s="202">
        <v>54.65</v>
      </c>
      <c r="L110" s="202">
        <v>0.27</v>
      </c>
      <c r="M110" s="202">
        <v>1.78</v>
      </c>
      <c r="N110" s="202">
        <v>2.37</v>
      </c>
      <c r="O110" s="202">
        <v>0</v>
      </c>
      <c r="P110" s="202">
        <v>17.16</v>
      </c>
      <c r="Q110" s="202">
        <v>20.41</v>
      </c>
      <c r="R110" s="202">
        <v>1.76</v>
      </c>
      <c r="S110" s="202">
        <v>1.21</v>
      </c>
      <c r="T110" s="202">
        <v>99.61</v>
      </c>
      <c r="U110" s="183">
        <f t="shared" si="2"/>
        <v>92.808725034545105</v>
      </c>
      <c r="V110" s="183">
        <f t="shared" si="3"/>
        <v>31.319643649340662</v>
      </c>
      <c r="W110" s="201" t="s">
        <v>670</v>
      </c>
      <c r="X110" s="201">
        <v>10</v>
      </c>
    </row>
    <row r="111" spans="1:24" s="171" customFormat="1" ht="11.25">
      <c r="A111" s="172" t="s">
        <v>664</v>
      </c>
      <c r="B111" s="201" t="s">
        <v>672</v>
      </c>
      <c r="C111" s="201" t="s">
        <v>666</v>
      </c>
      <c r="D111" s="201" t="s">
        <v>667</v>
      </c>
      <c r="E111" s="201" t="s">
        <v>668</v>
      </c>
      <c r="F111" s="201" t="s">
        <v>669</v>
      </c>
      <c r="G111" s="201">
        <v>8</v>
      </c>
      <c r="H111" s="201">
        <v>24</v>
      </c>
      <c r="I111" s="201" t="s">
        <v>670</v>
      </c>
      <c r="J111" s="201" t="s">
        <v>671</v>
      </c>
      <c r="K111" s="202">
        <v>54.77</v>
      </c>
      <c r="L111" s="202">
        <v>0.27</v>
      </c>
      <c r="M111" s="202">
        <v>1.81</v>
      </c>
      <c r="N111" s="202">
        <v>2.35</v>
      </c>
      <c r="O111" s="202">
        <v>0.03</v>
      </c>
      <c r="P111" s="202">
        <v>17.25</v>
      </c>
      <c r="Q111" s="202">
        <v>20.420000000000002</v>
      </c>
      <c r="R111" s="202">
        <v>1.9</v>
      </c>
      <c r="S111" s="202">
        <v>1.17</v>
      </c>
      <c r="T111" s="202">
        <v>99.97</v>
      </c>
      <c r="U111" s="183">
        <f t="shared" si="2"/>
        <v>92.899663528817428</v>
      </c>
      <c r="V111" s="183">
        <f t="shared" si="3"/>
        <v>30.247329164282089</v>
      </c>
      <c r="W111" s="201" t="s">
        <v>670</v>
      </c>
      <c r="X111" s="201">
        <v>10</v>
      </c>
    </row>
    <row r="112" spans="1:24" s="171" customFormat="1" ht="11.25">
      <c r="A112" s="172" t="s">
        <v>664</v>
      </c>
      <c r="B112" s="201" t="s">
        <v>672</v>
      </c>
      <c r="C112" s="201" t="s">
        <v>666</v>
      </c>
      <c r="D112" s="201" t="s">
        <v>667</v>
      </c>
      <c r="E112" s="201" t="s">
        <v>668</v>
      </c>
      <c r="F112" s="201" t="s">
        <v>669</v>
      </c>
      <c r="G112" s="201">
        <v>8</v>
      </c>
      <c r="H112" s="201">
        <v>25</v>
      </c>
      <c r="I112" s="201" t="s">
        <v>670</v>
      </c>
      <c r="J112" s="201" t="s">
        <v>671</v>
      </c>
      <c r="K112" s="202">
        <v>54.98</v>
      </c>
      <c r="L112" s="202">
        <v>0.32</v>
      </c>
      <c r="M112" s="202">
        <v>1.99</v>
      </c>
      <c r="N112" s="202">
        <v>2.5099999999999998</v>
      </c>
      <c r="O112" s="202">
        <v>0.03</v>
      </c>
      <c r="P112" s="202">
        <v>17.41</v>
      </c>
      <c r="Q112" s="202">
        <v>20.32</v>
      </c>
      <c r="R112" s="202">
        <v>1.82</v>
      </c>
      <c r="S112" s="202">
        <v>1.22</v>
      </c>
      <c r="T112" s="202">
        <v>100.6</v>
      </c>
      <c r="U112" s="183">
        <f t="shared" si="2"/>
        <v>92.516892039311685</v>
      </c>
      <c r="V112" s="183">
        <f t="shared" si="3"/>
        <v>29.141771519137077</v>
      </c>
      <c r="W112" s="201" t="s">
        <v>670</v>
      </c>
      <c r="X112" s="201">
        <v>10</v>
      </c>
    </row>
    <row r="113" spans="1:24" s="171" customFormat="1" ht="11.25">
      <c r="A113" s="172" t="s">
        <v>664</v>
      </c>
      <c r="B113" s="201" t="s">
        <v>672</v>
      </c>
      <c r="C113" s="201" t="s">
        <v>666</v>
      </c>
      <c r="D113" s="201" t="s">
        <v>667</v>
      </c>
      <c r="E113" s="201" t="s">
        <v>668</v>
      </c>
      <c r="F113" s="201" t="s">
        <v>669</v>
      </c>
      <c r="G113" s="201">
        <v>8</v>
      </c>
      <c r="H113" s="201">
        <v>26</v>
      </c>
      <c r="I113" s="201" t="s">
        <v>670</v>
      </c>
      <c r="J113" s="201" t="s">
        <v>671</v>
      </c>
      <c r="K113" s="202">
        <v>54.76</v>
      </c>
      <c r="L113" s="202">
        <v>0.28999999999999998</v>
      </c>
      <c r="M113" s="202">
        <v>1.76</v>
      </c>
      <c r="N113" s="202">
        <v>2.35</v>
      </c>
      <c r="O113" s="202">
        <v>0.01</v>
      </c>
      <c r="P113" s="202">
        <v>17.309999999999999</v>
      </c>
      <c r="Q113" s="202">
        <v>20.399999999999999</v>
      </c>
      <c r="R113" s="202">
        <v>1.9</v>
      </c>
      <c r="S113" s="202">
        <v>1.21</v>
      </c>
      <c r="T113" s="202">
        <v>99.99</v>
      </c>
      <c r="U113" s="183">
        <f t="shared" si="2"/>
        <v>92.922532896211436</v>
      </c>
      <c r="V113" s="183">
        <f t="shared" si="3"/>
        <v>31.56321362227888</v>
      </c>
      <c r="W113" s="201" t="s">
        <v>670</v>
      </c>
      <c r="X113" s="201">
        <v>10</v>
      </c>
    </row>
    <row r="114" spans="1:24" s="171" customFormat="1" ht="11.25">
      <c r="A114" s="172" t="s">
        <v>664</v>
      </c>
      <c r="B114" s="201" t="s">
        <v>672</v>
      </c>
      <c r="C114" s="201" t="s">
        <v>666</v>
      </c>
      <c r="D114" s="201" t="s">
        <v>667</v>
      </c>
      <c r="E114" s="201" t="s">
        <v>668</v>
      </c>
      <c r="F114" s="201" t="s">
        <v>669</v>
      </c>
      <c r="G114" s="201">
        <v>8</v>
      </c>
      <c r="H114" s="201">
        <v>27</v>
      </c>
      <c r="I114" s="201" t="s">
        <v>670</v>
      </c>
      <c r="J114" s="201" t="s">
        <v>671</v>
      </c>
      <c r="K114" s="202">
        <v>55.23</v>
      </c>
      <c r="L114" s="202">
        <v>0.33</v>
      </c>
      <c r="M114" s="202">
        <v>1.72</v>
      </c>
      <c r="N114" s="202">
        <v>2.3199999999999998</v>
      </c>
      <c r="O114" s="202">
        <v>0</v>
      </c>
      <c r="P114" s="202">
        <v>17.32</v>
      </c>
      <c r="Q114" s="202">
        <v>20.47</v>
      </c>
      <c r="R114" s="202">
        <v>1.94</v>
      </c>
      <c r="S114" s="202">
        <v>1.21</v>
      </c>
      <c r="T114" s="202">
        <v>100.54</v>
      </c>
      <c r="U114" s="183">
        <f t="shared" si="2"/>
        <v>93.010320478650655</v>
      </c>
      <c r="V114" s="183">
        <f t="shared" si="3"/>
        <v>32.061898462262064</v>
      </c>
      <c r="W114" s="201" t="s">
        <v>670</v>
      </c>
      <c r="X114" s="201">
        <v>10</v>
      </c>
    </row>
    <row r="115" spans="1:24" s="171" customFormat="1" ht="11.25">
      <c r="A115" s="172" t="s">
        <v>664</v>
      </c>
      <c r="B115" s="201" t="s">
        <v>672</v>
      </c>
      <c r="C115" s="201" t="s">
        <v>666</v>
      </c>
      <c r="D115" s="201" t="s">
        <v>667</v>
      </c>
      <c r="E115" s="201" t="s">
        <v>668</v>
      </c>
      <c r="F115" s="201" t="s">
        <v>669</v>
      </c>
      <c r="G115" s="201">
        <v>8</v>
      </c>
      <c r="H115" s="201">
        <v>28</v>
      </c>
      <c r="I115" s="201" t="s">
        <v>670</v>
      </c>
      <c r="J115" s="201" t="s">
        <v>671</v>
      </c>
      <c r="K115" s="202">
        <v>55.35</v>
      </c>
      <c r="L115" s="202">
        <v>0.28999999999999998</v>
      </c>
      <c r="M115" s="202">
        <v>1.88</v>
      </c>
      <c r="N115" s="202">
        <v>2.34</v>
      </c>
      <c r="O115" s="202">
        <v>0</v>
      </c>
      <c r="P115" s="202">
        <v>16.940000000000001</v>
      </c>
      <c r="Q115" s="202">
        <v>20.47</v>
      </c>
      <c r="R115" s="202">
        <v>1.98</v>
      </c>
      <c r="S115" s="202">
        <v>1.22</v>
      </c>
      <c r="T115" s="202">
        <v>100.47</v>
      </c>
      <c r="U115" s="183">
        <f t="shared" si="2"/>
        <v>92.807627870035972</v>
      </c>
      <c r="V115" s="183">
        <f t="shared" si="3"/>
        <v>30.329721974605111</v>
      </c>
      <c r="W115" s="201" t="s">
        <v>670</v>
      </c>
      <c r="X115" s="201">
        <v>10</v>
      </c>
    </row>
    <row r="116" spans="1:24" s="171" customFormat="1" ht="11.25">
      <c r="A116" s="172" t="s">
        <v>664</v>
      </c>
      <c r="B116" s="201" t="s">
        <v>672</v>
      </c>
      <c r="C116" s="201" t="s">
        <v>666</v>
      </c>
      <c r="D116" s="201" t="s">
        <v>667</v>
      </c>
      <c r="E116" s="201" t="s">
        <v>668</v>
      </c>
      <c r="F116" s="201" t="s">
        <v>669</v>
      </c>
      <c r="G116" s="201">
        <v>8</v>
      </c>
      <c r="H116" s="201">
        <v>29</v>
      </c>
      <c r="I116" s="201" t="s">
        <v>670</v>
      </c>
      <c r="J116" s="201" t="s">
        <v>671</v>
      </c>
      <c r="K116" s="202">
        <v>54.71</v>
      </c>
      <c r="L116" s="202">
        <v>0.28999999999999998</v>
      </c>
      <c r="M116" s="202">
        <v>1.74</v>
      </c>
      <c r="N116" s="202">
        <v>2.37</v>
      </c>
      <c r="O116" s="202">
        <v>0.01</v>
      </c>
      <c r="P116" s="202">
        <v>16.850000000000001</v>
      </c>
      <c r="Q116" s="202">
        <v>20.47</v>
      </c>
      <c r="R116" s="202">
        <v>1.83</v>
      </c>
      <c r="S116" s="202">
        <v>1.27</v>
      </c>
      <c r="T116" s="202">
        <v>99.54</v>
      </c>
      <c r="U116" s="183">
        <f t="shared" si="2"/>
        <v>92.686099111993869</v>
      </c>
      <c r="V116" s="183">
        <f t="shared" si="3"/>
        <v>32.869508180053337</v>
      </c>
      <c r="W116" s="201" t="s">
        <v>670</v>
      </c>
      <c r="X116" s="201">
        <v>10</v>
      </c>
    </row>
    <row r="117" spans="1:24" s="171" customFormat="1" ht="11.25">
      <c r="A117" s="172" t="s">
        <v>664</v>
      </c>
      <c r="B117" s="201" t="s">
        <v>672</v>
      </c>
      <c r="C117" s="201" t="s">
        <v>666</v>
      </c>
      <c r="D117" s="201" t="s">
        <v>667</v>
      </c>
      <c r="E117" s="201" t="s">
        <v>668</v>
      </c>
      <c r="F117" s="201" t="s">
        <v>669</v>
      </c>
      <c r="G117" s="201">
        <v>8</v>
      </c>
      <c r="H117" s="201">
        <v>30</v>
      </c>
      <c r="I117" s="201" t="s">
        <v>670</v>
      </c>
      <c r="J117" s="201" t="s">
        <v>671</v>
      </c>
      <c r="K117" s="202">
        <v>55.26</v>
      </c>
      <c r="L117" s="202">
        <v>0.31</v>
      </c>
      <c r="M117" s="202">
        <v>1.91</v>
      </c>
      <c r="N117" s="202">
        <v>2.42</v>
      </c>
      <c r="O117" s="202">
        <v>0.03</v>
      </c>
      <c r="P117" s="202">
        <v>16.93</v>
      </c>
      <c r="Q117" s="202">
        <v>20.39</v>
      </c>
      <c r="R117" s="202">
        <v>1.76</v>
      </c>
      <c r="S117" s="202">
        <v>1.19</v>
      </c>
      <c r="T117" s="202">
        <v>100.2</v>
      </c>
      <c r="U117" s="183">
        <f t="shared" si="2"/>
        <v>92.575922735567843</v>
      </c>
      <c r="V117" s="183">
        <f t="shared" si="3"/>
        <v>29.476042469525375</v>
      </c>
      <c r="W117" s="201" t="s">
        <v>670</v>
      </c>
      <c r="X117" s="201">
        <v>10</v>
      </c>
    </row>
    <row r="118" spans="1:24" s="171" customFormat="1" ht="11.25">
      <c r="A118" s="172" t="s">
        <v>664</v>
      </c>
      <c r="B118" s="201" t="s">
        <v>672</v>
      </c>
      <c r="C118" s="201" t="s">
        <v>666</v>
      </c>
      <c r="D118" s="201" t="s">
        <v>667</v>
      </c>
      <c r="E118" s="201" t="s">
        <v>668</v>
      </c>
      <c r="F118" s="201" t="s">
        <v>669</v>
      </c>
      <c r="G118" s="201">
        <v>8</v>
      </c>
      <c r="H118" s="201">
        <v>31</v>
      </c>
      <c r="I118" s="201" t="s">
        <v>670</v>
      </c>
      <c r="J118" s="201" t="s">
        <v>671</v>
      </c>
      <c r="K118" s="202">
        <v>54.68</v>
      </c>
      <c r="L118" s="202">
        <v>0.31</v>
      </c>
      <c r="M118" s="202">
        <v>1.75</v>
      </c>
      <c r="N118" s="202">
        <v>2.35</v>
      </c>
      <c r="O118" s="202">
        <v>0.02</v>
      </c>
      <c r="P118" s="202">
        <v>16.72</v>
      </c>
      <c r="Q118" s="202">
        <v>20.27</v>
      </c>
      <c r="R118" s="202">
        <v>1.92</v>
      </c>
      <c r="S118" s="202">
        <v>1.29</v>
      </c>
      <c r="T118" s="202">
        <v>99.31</v>
      </c>
      <c r="U118" s="183">
        <f t="shared" si="2"/>
        <v>92.691043357929658</v>
      </c>
      <c r="V118" s="183">
        <f t="shared" si="3"/>
        <v>33.088206968792264</v>
      </c>
      <c r="W118" s="201" t="s">
        <v>670</v>
      </c>
      <c r="X118" s="201">
        <v>10</v>
      </c>
    </row>
    <row r="119" spans="1:24" s="171" customFormat="1" ht="11.25">
      <c r="A119" s="172" t="s">
        <v>664</v>
      </c>
      <c r="B119" s="201" t="s">
        <v>672</v>
      </c>
      <c r="C119" s="201" t="s">
        <v>666</v>
      </c>
      <c r="D119" s="201" t="s">
        <v>667</v>
      </c>
      <c r="E119" s="201" t="s">
        <v>668</v>
      </c>
      <c r="F119" s="201" t="s">
        <v>669</v>
      </c>
      <c r="G119" s="201">
        <v>8</v>
      </c>
      <c r="H119" s="201">
        <v>32</v>
      </c>
      <c r="I119" s="201" t="s">
        <v>670</v>
      </c>
      <c r="J119" s="201" t="s">
        <v>671</v>
      </c>
      <c r="K119" s="202">
        <v>54.61</v>
      </c>
      <c r="L119" s="202">
        <v>0.25</v>
      </c>
      <c r="M119" s="202">
        <v>2.16</v>
      </c>
      <c r="N119" s="202">
        <v>2.83</v>
      </c>
      <c r="O119" s="202">
        <v>0.02</v>
      </c>
      <c r="P119" s="202">
        <v>17.68</v>
      </c>
      <c r="Q119" s="202">
        <v>19.32</v>
      </c>
      <c r="R119" s="202">
        <v>1.98</v>
      </c>
      <c r="S119" s="202">
        <v>0.98</v>
      </c>
      <c r="T119" s="202">
        <v>99.83</v>
      </c>
      <c r="U119" s="183">
        <f t="shared" si="2"/>
        <v>91.759714582349289</v>
      </c>
      <c r="V119" s="183">
        <f t="shared" si="3"/>
        <v>23.334199368834554</v>
      </c>
      <c r="W119" s="201" t="s">
        <v>670</v>
      </c>
      <c r="X119" s="201">
        <v>10</v>
      </c>
    </row>
    <row r="120" spans="1:24" s="171" customFormat="1" ht="11.25">
      <c r="A120" s="172" t="s">
        <v>664</v>
      </c>
      <c r="B120" s="201" t="s">
        <v>672</v>
      </c>
      <c r="C120" s="201" t="s">
        <v>666</v>
      </c>
      <c r="D120" s="201" t="s">
        <v>667</v>
      </c>
      <c r="E120" s="201" t="s">
        <v>668</v>
      </c>
      <c r="F120" s="201" t="s">
        <v>669</v>
      </c>
      <c r="G120" s="201">
        <v>8</v>
      </c>
      <c r="H120" s="201">
        <v>33</v>
      </c>
      <c r="I120" s="201" t="s">
        <v>670</v>
      </c>
      <c r="J120" s="201" t="s">
        <v>671</v>
      </c>
      <c r="K120" s="202">
        <v>55.25</v>
      </c>
      <c r="L120" s="202">
        <v>0.4</v>
      </c>
      <c r="M120" s="202">
        <v>2.04</v>
      </c>
      <c r="N120" s="202">
        <v>2.59</v>
      </c>
      <c r="O120" s="202">
        <v>0.27</v>
      </c>
      <c r="P120" s="202">
        <v>17.02</v>
      </c>
      <c r="Q120" s="202">
        <v>20.41</v>
      </c>
      <c r="R120" s="202">
        <v>2.36</v>
      </c>
      <c r="S120" s="202">
        <v>1.1599999999999999</v>
      </c>
      <c r="T120" s="202">
        <v>101.5</v>
      </c>
      <c r="U120" s="183">
        <f t="shared" si="2"/>
        <v>92.134129853621275</v>
      </c>
      <c r="V120" s="183">
        <f t="shared" si="3"/>
        <v>27.612710564166736</v>
      </c>
      <c r="W120" s="201" t="s">
        <v>670</v>
      </c>
      <c r="X120" s="201">
        <v>10</v>
      </c>
    </row>
    <row r="121" spans="1:24" s="171" customFormat="1" ht="11.25">
      <c r="A121" s="172" t="s">
        <v>664</v>
      </c>
      <c r="B121" s="201" t="s">
        <v>672</v>
      </c>
      <c r="C121" s="201" t="s">
        <v>666</v>
      </c>
      <c r="D121" s="201" t="s">
        <v>667</v>
      </c>
      <c r="E121" s="201" t="s">
        <v>668</v>
      </c>
      <c r="F121" s="201" t="s">
        <v>669</v>
      </c>
      <c r="G121" s="201">
        <v>8</v>
      </c>
      <c r="H121" s="201">
        <v>34</v>
      </c>
      <c r="I121" s="201" t="s">
        <v>670</v>
      </c>
      <c r="J121" s="201" t="s">
        <v>671</v>
      </c>
      <c r="K121" s="202">
        <v>54.75</v>
      </c>
      <c r="L121" s="202">
        <v>0.31</v>
      </c>
      <c r="M121" s="202">
        <v>1.73</v>
      </c>
      <c r="N121" s="202">
        <v>2.4</v>
      </c>
      <c r="O121" s="202">
        <v>0.03</v>
      </c>
      <c r="P121" s="202">
        <v>17.149999999999999</v>
      </c>
      <c r="Q121" s="202">
        <v>20.37</v>
      </c>
      <c r="R121" s="202">
        <v>1.85</v>
      </c>
      <c r="S121" s="202">
        <v>1.06</v>
      </c>
      <c r="T121" s="202">
        <v>99.65</v>
      </c>
      <c r="U121" s="183">
        <f t="shared" si="2"/>
        <v>92.720385651611039</v>
      </c>
      <c r="V121" s="183">
        <f t="shared" si="3"/>
        <v>29.130029209861984</v>
      </c>
      <c r="W121" s="201" t="s">
        <v>670</v>
      </c>
      <c r="X121" s="201">
        <v>10</v>
      </c>
    </row>
    <row r="122" spans="1:24" s="171" customFormat="1" ht="11.25">
      <c r="A122" s="172" t="s">
        <v>664</v>
      </c>
      <c r="B122" s="201" t="s">
        <v>672</v>
      </c>
      <c r="C122" s="201" t="s">
        <v>666</v>
      </c>
      <c r="D122" s="201" t="s">
        <v>667</v>
      </c>
      <c r="E122" s="201" t="s">
        <v>668</v>
      </c>
      <c r="F122" s="201" t="s">
        <v>669</v>
      </c>
      <c r="G122" s="201">
        <v>8</v>
      </c>
      <c r="H122" s="201">
        <v>35</v>
      </c>
      <c r="I122" s="201" t="s">
        <v>670</v>
      </c>
      <c r="J122" s="201" t="s">
        <v>671</v>
      </c>
      <c r="K122" s="202">
        <v>54.59</v>
      </c>
      <c r="L122" s="202">
        <v>0.24</v>
      </c>
      <c r="M122" s="202">
        <v>1.9</v>
      </c>
      <c r="N122" s="202">
        <v>2.37</v>
      </c>
      <c r="O122" s="202">
        <v>0.03</v>
      </c>
      <c r="P122" s="202">
        <v>17.22</v>
      </c>
      <c r="Q122" s="202">
        <v>20.38</v>
      </c>
      <c r="R122" s="202">
        <v>1.87</v>
      </c>
      <c r="S122" s="202">
        <v>1.18</v>
      </c>
      <c r="T122" s="202">
        <v>99.78</v>
      </c>
      <c r="U122" s="183">
        <f t="shared" si="2"/>
        <v>92.831985673380174</v>
      </c>
      <c r="V122" s="183">
        <f t="shared" si="3"/>
        <v>29.409783355810621</v>
      </c>
      <c r="W122" s="201" t="s">
        <v>670</v>
      </c>
      <c r="X122" s="201">
        <v>10</v>
      </c>
    </row>
    <row r="123" spans="1:24" s="171" customFormat="1" ht="11.25">
      <c r="A123" s="172" t="s">
        <v>664</v>
      </c>
      <c r="B123" s="201" t="s">
        <v>672</v>
      </c>
      <c r="C123" s="201" t="s">
        <v>666</v>
      </c>
      <c r="D123" s="201" t="s">
        <v>667</v>
      </c>
      <c r="E123" s="201" t="s">
        <v>668</v>
      </c>
      <c r="F123" s="201" t="s">
        <v>669</v>
      </c>
      <c r="G123" s="201">
        <v>8</v>
      </c>
      <c r="H123" s="201">
        <v>36</v>
      </c>
      <c r="I123" s="201" t="s">
        <v>670</v>
      </c>
      <c r="J123" s="201" t="s">
        <v>671</v>
      </c>
      <c r="K123" s="202">
        <v>55.15</v>
      </c>
      <c r="L123" s="202">
        <v>0.3</v>
      </c>
      <c r="M123" s="202">
        <v>1.81</v>
      </c>
      <c r="N123" s="202">
        <v>2.4</v>
      </c>
      <c r="O123" s="202">
        <v>0.03</v>
      </c>
      <c r="P123" s="202">
        <v>17.07</v>
      </c>
      <c r="Q123" s="202">
        <v>20.21</v>
      </c>
      <c r="R123" s="202">
        <v>1.74</v>
      </c>
      <c r="S123" s="202">
        <v>1.27</v>
      </c>
      <c r="T123" s="202">
        <v>99.98</v>
      </c>
      <c r="U123" s="183">
        <f t="shared" si="2"/>
        <v>92.688763462861715</v>
      </c>
      <c r="V123" s="183">
        <f t="shared" si="3"/>
        <v>32.005160190929601</v>
      </c>
      <c r="W123" s="201" t="s">
        <v>670</v>
      </c>
      <c r="X123" s="201">
        <v>10</v>
      </c>
    </row>
    <row r="124" spans="1:24" s="171" customFormat="1" ht="11.25">
      <c r="A124" s="172" t="s">
        <v>664</v>
      </c>
      <c r="B124" s="201" t="s">
        <v>672</v>
      </c>
      <c r="C124" s="201" t="s">
        <v>666</v>
      </c>
      <c r="D124" s="201" t="s">
        <v>667</v>
      </c>
      <c r="E124" s="201" t="s">
        <v>668</v>
      </c>
      <c r="F124" s="201" t="s">
        <v>669</v>
      </c>
      <c r="G124" s="201">
        <v>8</v>
      </c>
      <c r="H124" s="201">
        <v>37</v>
      </c>
      <c r="I124" s="201" t="s">
        <v>670</v>
      </c>
      <c r="J124" s="201" t="s">
        <v>671</v>
      </c>
      <c r="K124" s="202">
        <v>55.02</v>
      </c>
      <c r="L124" s="202">
        <v>0.28000000000000003</v>
      </c>
      <c r="M124" s="202">
        <v>1.67</v>
      </c>
      <c r="N124" s="202">
        <v>2.39</v>
      </c>
      <c r="O124" s="202">
        <v>0</v>
      </c>
      <c r="P124" s="202">
        <v>16.71</v>
      </c>
      <c r="Q124" s="202">
        <v>20.62</v>
      </c>
      <c r="R124" s="202">
        <v>1.76</v>
      </c>
      <c r="S124" s="202">
        <v>1.25</v>
      </c>
      <c r="T124" s="202">
        <v>99.7</v>
      </c>
      <c r="U124" s="183">
        <f t="shared" si="2"/>
        <v>92.571758883735612</v>
      </c>
      <c r="V124" s="183">
        <f t="shared" si="3"/>
        <v>33.427674983624833</v>
      </c>
      <c r="W124" s="201" t="s">
        <v>670</v>
      </c>
      <c r="X124" s="201">
        <v>10</v>
      </c>
    </row>
    <row r="125" spans="1:24" s="171" customFormat="1" ht="11.25">
      <c r="A125" s="172" t="s">
        <v>664</v>
      </c>
      <c r="B125" s="201" t="s">
        <v>672</v>
      </c>
      <c r="C125" s="201" t="s">
        <v>666</v>
      </c>
      <c r="D125" s="201" t="s">
        <v>667</v>
      </c>
      <c r="E125" s="201" t="s">
        <v>668</v>
      </c>
      <c r="F125" s="201" t="s">
        <v>669</v>
      </c>
      <c r="G125" s="201">
        <v>8</v>
      </c>
      <c r="H125" s="201">
        <v>38</v>
      </c>
      <c r="I125" s="201" t="s">
        <v>670</v>
      </c>
      <c r="J125" s="201" t="s">
        <v>671</v>
      </c>
      <c r="K125" s="202">
        <v>55.76</v>
      </c>
      <c r="L125" s="202">
        <v>0.27</v>
      </c>
      <c r="M125" s="202">
        <v>1.81</v>
      </c>
      <c r="N125" s="202">
        <v>2.3199999999999998</v>
      </c>
      <c r="O125" s="202">
        <v>0.04</v>
      </c>
      <c r="P125" s="202">
        <v>17.46</v>
      </c>
      <c r="Q125" s="202">
        <v>20.54</v>
      </c>
      <c r="R125" s="202">
        <v>1.65</v>
      </c>
      <c r="S125" s="202">
        <v>1.07</v>
      </c>
      <c r="T125" s="202">
        <v>100.92</v>
      </c>
      <c r="U125" s="183">
        <f t="shared" si="2"/>
        <v>93.062477847142048</v>
      </c>
      <c r="V125" s="183">
        <f t="shared" si="3"/>
        <v>28.39619773125921</v>
      </c>
      <c r="W125" s="201" t="s">
        <v>670</v>
      </c>
      <c r="X125" s="201">
        <v>10</v>
      </c>
    </row>
    <row r="126" spans="1:24" s="171" customFormat="1" ht="11.25">
      <c r="A126" s="172" t="s">
        <v>664</v>
      </c>
      <c r="B126" s="201" t="s">
        <v>672</v>
      </c>
      <c r="C126" s="201" t="s">
        <v>666</v>
      </c>
      <c r="D126" s="201" t="s">
        <v>667</v>
      </c>
      <c r="E126" s="201" t="s">
        <v>668</v>
      </c>
      <c r="F126" s="201" t="s">
        <v>669</v>
      </c>
      <c r="G126" s="201">
        <v>8</v>
      </c>
      <c r="H126" s="201">
        <v>39</v>
      </c>
      <c r="I126" s="201" t="s">
        <v>670</v>
      </c>
      <c r="J126" s="201" t="s">
        <v>671</v>
      </c>
      <c r="K126" s="202">
        <v>54.47</v>
      </c>
      <c r="L126" s="202">
        <v>0.3</v>
      </c>
      <c r="M126" s="202">
        <v>1.76</v>
      </c>
      <c r="N126" s="202">
        <v>2.46</v>
      </c>
      <c r="O126" s="202">
        <v>0</v>
      </c>
      <c r="P126" s="202">
        <v>17.29</v>
      </c>
      <c r="Q126" s="202">
        <v>20.3</v>
      </c>
      <c r="R126" s="202">
        <v>1.85</v>
      </c>
      <c r="S126" s="202">
        <v>1.19</v>
      </c>
      <c r="T126" s="202">
        <v>99.62</v>
      </c>
      <c r="U126" s="183">
        <f t="shared" si="2"/>
        <v>92.607800027597023</v>
      </c>
      <c r="V126" s="183">
        <f t="shared" si="3"/>
        <v>31.204302332730823</v>
      </c>
      <c r="W126" s="201" t="s">
        <v>670</v>
      </c>
      <c r="X126" s="201">
        <v>10</v>
      </c>
    </row>
    <row r="127" spans="1:24" s="171" customFormat="1" ht="11.25">
      <c r="A127" s="172" t="s">
        <v>664</v>
      </c>
      <c r="B127" s="201" t="s">
        <v>672</v>
      </c>
      <c r="C127" s="201" t="s">
        <v>666</v>
      </c>
      <c r="D127" s="201" t="s">
        <v>667</v>
      </c>
      <c r="E127" s="201" t="s">
        <v>668</v>
      </c>
      <c r="F127" s="201" t="s">
        <v>669</v>
      </c>
      <c r="G127" s="201">
        <v>8</v>
      </c>
      <c r="H127" s="201">
        <v>40</v>
      </c>
      <c r="I127" s="201" t="s">
        <v>670</v>
      </c>
      <c r="J127" s="201" t="s">
        <v>671</v>
      </c>
      <c r="K127" s="202">
        <v>54.51</v>
      </c>
      <c r="L127" s="202">
        <v>0.28999999999999998</v>
      </c>
      <c r="M127" s="202">
        <v>1.85</v>
      </c>
      <c r="N127" s="202">
        <v>2.36</v>
      </c>
      <c r="O127" s="202">
        <v>0.04</v>
      </c>
      <c r="P127" s="202">
        <v>16.440000000000001</v>
      </c>
      <c r="Q127" s="202">
        <v>20.52</v>
      </c>
      <c r="R127" s="202">
        <v>1.89</v>
      </c>
      <c r="S127" s="202">
        <v>1.19</v>
      </c>
      <c r="T127" s="202">
        <v>99.09</v>
      </c>
      <c r="U127" s="183">
        <f t="shared" si="2"/>
        <v>92.546564190764641</v>
      </c>
      <c r="V127" s="183">
        <f t="shared" si="3"/>
        <v>30.143853092124491</v>
      </c>
      <c r="W127" s="201" t="s">
        <v>670</v>
      </c>
      <c r="X127" s="201">
        <v>10</v>
      </c>
    </row>
    <row r="128" spans="1:24" s="171" customFormat="1" ht="11.25">
      <c r="A128" s="172" t="s">
        <v>664</v>
      </c>
      <c r="B128" s="201" t="s">
        <v>672</v>
      </c>
      <c r="C128" s="201" t="s">
        <v>666</v>
      </c>
      <c r="D128" s="201" t="s">
        <v>667</v>
      </c>
      <c r="E128" s="201" t="s">
        <v>668</v>
      </c>
      <c r="F128" s="201" t="s">
        <v>669</v>
      </c>
      <c r="G128" s="201">
        <v>8</v>
      </c>
      <c r="H128" s="201">
        <v>41</v>
      </c>
      <c r="I128" s="201" t="s">
        <v>670</v>
      </c>
      <c r="J128" s="201" t="s">
        <v>671</v>
      </c>
      <c r="K128" s="202">
        <v>54.58</v>
      </c>
      <c r="L128" s="202">
        <v>0.28000000000000003</v>
      </c>
      <c r="M128" s="202">
        <v>1.88</v>
      </c>
      <c r="N128" s="202">
        <v>2.4300000000000002</v>
      </c>
      <c r="O128" s="202">
        <v>0.02</v>
      </c>
      <c r="P128" s="202">
        <v>17.3</v>
      </c>
      <c r="Q128" s="202">
        <v>20.21</v>
      </c>
      <c r="R128" s="202">
        <v>1.7</v>
      </c>
      <c r="S128" s="202">
        <v>1.19</v>
      </c>
      <c r="T128" s="202">
        <v>99.59</v>
      </c>
      <c r="U128" s="183">
        <f t="shared" si="2"/>
        <v>92.695276206575556</v>
      </c>
      <c r="V128" s="183">
        <f t="shared" si="3"/>
        <v>29.80620766166291</v>
      </c>
      <c r="W128" s="201" t="s">
        <v>670</v>
      </c>
      <c r="X128" s="201">
        <v>10</v>
      </c>
    </row>
    <row r="129" spans="1:24" s="171" customFormat="1" ht="11.25">
      <c r="A129" s="172" t="s">
        <v>664</v>
      </c>
      <c r="B129" s="201" t="s">
        <v>672</v>
      </c>
      <c r="C129" s="201" t="s">
        <v>666</v>
      </c>
      <c r="D129" s="201" t="s">
        <v>667</v>
      </c>
      <c r="E129" s="201" t="s">
        <v>668</v>
      </c>
      <c r="F129" s="201" t="s">
        <v>669</v>
      </c>
      <c r="G129" s="201">
        <v>8</v>
      </c>
      <c r="H129" s="201">
        <v>42</v>
      </c>
      <c r="I129" s="201" t="s">
        <v>670</v>
      </c>
      <c r="J129" s="201" t="s">
        <v>671</v>
      </c>
      <c r="K129" s="202">
        <v>54.61</v>
      </c>
      <c r="L129" s="202">
        <v>0.28000000000000003</v>
      </c>
      <c r="M129" s="202">
        <v>1.79</v>
      </c>
      <c r="N129" s="202">
        <v>2.36</v>
      </c>
      <c r="O129" s="202">
        <v>0.04</v>
      </c>
      <c r="P129" s="202">
        <v>17.28</v>
      </c>
      <c r="Q129" s="202">
        <v>20.170000000000002</v>
      </c>
      <c r="R129" s="202">
        <v>1.79</v>
      </c>
      <c r="S129" s="202">
        <v>1.1100000000000001</v>
      </c>
      <c r="T129" s="202">
        <v>99.43</v>
      </c>
      <c r="U129" s="183">
        <f t="shared" si="2"/>
        <v>92.883098042372424</v>
      </c>
      <c r="V129" s="183">
        <f t="shared" si="3"/>
        <v>29.378317117480197</v>
      </c>
      <c r="W129" s="201" t="s">
        <v>670</v>
      </c>
      <c r="X129" s="201">
        <v>10</v>
      </c>
    </row>
    <row r="130" spans="1:24" s="171" customFormat="1" ht="11.25">
      <c r="A130" s="172" t="s">
        <v>664</v>
      </c>
      <c r="B130" s="201" t="s">
        <v>672</v>
      </c>
      <c r="C130" s="201" t="s">
        <v>666</v>
      </c>
      <c r="D130" s="201" t="s">
        <v>667</v>
      </c>
      <c r="E130" s="201" t="s">
        <v>668</v>
      </c>
      <c r="F130" s="201" t="s">
        <v>669</v>
      </c>
      <c r="G130" s="201">
        <v>8</v>
      </c>
      <c r="H130" s="201">
        <v>43</v>
      </c>
      <c r="I130" s="201" t="s">
        <v>670</v>
      </c>
      <c r="J130" s="201" t="s">
        <v>671</v>
      </c>
      <c r="K130" s="202">
        <v>55.69</v>
      </c>
      <c r="L130" s="202">
        <v>0.27</v>
      </c>
      <c r="M130" s="202">
        <v>1.83</v>
      </c>
      <c r="N130" s="202">
        <v>2.33</v>
      </c>
      <c r="O130" s="202">
        <v>0.02</v>
      </c>
      <c r="P130" s="202">
        <v>17.13</v>
      </c>
      <c r="Q130" s="202">
        <v>20.52</v>
      </c>
      <c r="R130" s="202">
        <v>1.74</v>
      </c>
      <c r="S130" s="202">
        <v>1.1399999999999999</v>
      </c>
      <c r="T130" s="202">
        <v>100.67</v>
      </c>
      <c r="U130" s="183">
        <f t="shared" si="2"/>
        <v>92.909987734699925</v>
      </c>
      <c r="V130" s="183">
        <f t="shared" si="3"/>
        <v>29.47317864312841</v>
      </c>
      <c r="W130" s="201" t="s">
        <v>670</v>
      </c>
      <c r="X130" s="201">
        <v>10</v>
      </c>
    </row>
    <row r="131" spans="1:24" s="171" customFormat="1" ht="11.25">
      <c r="A131" s="172" t="s">
        <v>664</v>
      </c>
      <c r="B131" s="201" t="s">
        <v>672</v>
      </c>
      <c r="C131" s="201" t="s">
        <v>666</v>
      </c>
      <c r="D131" s="201" t="s">
        <v>667</v>
      </c>
      <c r="E131" s="201" t="s">
        <v>668</v>
      </c>
      <c r="F131" s="201" t="s">
        <v>669</v>
      </c>
      <c r="G131" s="201">
        <v>8</v>
      </c>
      <c r="H131" s="201">
        <v>44</v>
      </c>
      <c r="I131" s="201" t="s">
        <v>670</v>
      </c>
      <c r="J131" s="201" t="s">
        <v>671</v>
      </c>
      <c r="K131" s="202">
        <v>55.02</v>
      </c>
      <c r="L131" s="202">
        <v>0.31</v>
      </c>
      <c r="M131" s="202">
        <v>1.73</v>
      </c>
      <c r="N131" s="202">
        <v>2.4</v>
      </c>
      <c r="O131" s="202">
        <v>0.02</v>
      </c>
      <c r="P131" s="202">
        <v>16.53</v>
      </c>
      <c r="Q131" s="202">
        <v>20.46</v>
      </c>
      <c r="R131" s="202">
        <v>1.87</v>
      </c>
      <c r="S131" s="202">
        <v>1.1200000000000001</v>
      </c>
      <c r="T131" s="202">
        <v>99.46</v>
      </c>
      <c r="U131" s="183">
        <f t="shared" si="2"/>
        <v>92.467910725776406</v>
      </c>
      <c r="V131" s="183">
        <f t="shared" si="3"/>
        <v>30.279627226140288</v>
      </c>
      <c r="W131" s="201" t="s">
        <v>670</v>
      </c>
      <c r="X131" s="201">
        <v>10</v>
      </c>
    </row>
    <row r="132" spans="1:24" s="171" customFormat="1" ht="11.25">
      <c r="A132" s="172" t="s">
        <v>664</v>
      </c>
      <c r="B132" s="201" t="s">
        <v>672</v>
      </c>
      <c r="C132" s="201" t="s">
        <v>666</v>
      </c>
      <c r="D132" s="201" t="s">
        <v>667</v>
      </c>
      <c r="E132" s="201" t="s">
        <v>668</v>
      </c>
      <c r="F132" s="201" t="s">
        <v>669</v>
      </c>
      <c r="G132" s="201">
        <v>8</v>
      </c>
      <c r="H132" s="201">
        <v>45</v>
      </c>
      <c r="I132" s="201" t="s">
        <v>670</v>
      </c>
      <c r="J132" s="201" t="s">
        <v>671</v>
      </c>
      <c r="K132" s="202">
        <v>54.76</v>
      </c>
      <c r="L132" s="202">
        <v>0.28000000000000003</v>
      </c>
      <c r="M132" s="202">
        <v>1.8</v>
      </c>
      <c r="N132" s="202">
        <v>2.38</v>
      </c>
      <c r="O132" s="202">
        <v>0.01</v>
      </c>
      <c r="P132" s="202">
        <v>17.2</v>
      </c>
      <c r="Q132" s="202">
        <v>20.350000000000001</v>
      </c>
      <c r="R132" s="202">
        <v>1.94</v>
      </c>
      <c r="S132" s="202">
        <v>1.21</v>
      </c>
      <c r="T132" s="202">
        <v>99.93</v>
      </c>
      <c r="U132" s="183">
        <f t="shared" si="2"/>
        <v>92.796152573688701</v>
      </c>
      <c r="V132" s="183">
        <f t="shared" si="3"/>
        <v>31.079804096458258</v>
      </c>
      <c r="W132" s="201" t="s">
        <v>670</v>
      </c>
      <c r="X132" s="201">
        <v>10</v>
      </c>
    </row>
    <row r="133" spans="1:24" s="171" customFormat="1" ht="11.25">
      <c r="A133" s="172" t="s">
        <v>664</v>
      </c>
      <c r="B133" s="201" t="s">
        <v>672</v>
      </c>
      <c r="C133" s="201" t="s">
        <v>666</v>
      </c>
      <c r="D133" s="201" t="s">
        <v>667</v>
      </c>
      <c r="E133" s="201" t="s">
        <v>668</v>
      </c>
      <c r="F133" s="201" t="s">
        <v>669</v>
      </c>
      <c r="G133" s="201">
        <v>8</v>
      </c>
      <c r="H133" s="201">
        <v>46</v>
      </c>
      <c r="I133" s="201" t="s">
        <v>670</v>
      </c>
      <c r="J133" s="201" t="s">
        <v>671</v>
      </c>
      <c r="K133" s="202">
        <v>55.38</v>
      </c>
      <c r="L133" s="202">
        <v>0.25</v>
      </c>
      <c r="M133" s="202">
        <v>1.76</v>
      </c>
      <c r="N133" s="202">
        <v>2.39</v>
      </c>
      <c r="O133" s="202">
        <v>0</v>
      </c>
      <c r="P133" s="202">
        <v>16.87</v>
      </c>
      <c r="Q133" s="202">
        <v>20.27</v>
      </c>
      <c r="R133" s="202">
        <v>1.85</v>
      </c>
      <c r="S133" s="202">
        <v>1.24</v>
      </c>
      <c r="T133" s="202">
        <v>100.01</v>
      </c>
      <c r="U133" s="183">
        <f t="shared" si="2"/>
        <v>92.63702315349515</v>
      </c>
      <c r="V133" s="183">
        <f t="shared" si="3"/>
        <v>32.094613347489613</v>
      </c>
      <c r="W133" s="201" t="s">
        <v>670</v>
      </c>
      <c r="X133" s="201">
        <v>10</v>
      </c>
    </row>
    <row r="134" spans="1:24" s="171" customFormat="1" ht="11.25">
      <c r="A134" s="172" t="s">
        <v>664</v>
      </c>
      <c r="B134" s="201" t="s">
        <v>672</v>
      </c>
      <c r="C134" s="201" t="s">
        <v>666</v>
      </c>
      <c r="D134" s="201" t="s">
        <v>667</v>
      </c>
      <c r="E134" s="201" t="s">
        <v>668</v>
      </c>
      <c r="F134" s="201" t="s">
        <v>669</v>
      </c>
      <c r="G134" s="201">
        <v>8</v>
      </c>
      <c r="H134" s="201">
        <v>47</v>
      </c>
      <c r="I134" s="201" t="s">
        <v>670</v>
      </c>
      <c r="J134" s="201" t="s">
        <v>671</v>
      </c>
      <c r="K134" s="202">
        <v>54.49</v>
      </c>
      <c r="L134" s="202">
        <v>0.27</v>
      </c>
      <c r="M134" s="202">
        <v>1.79</v>
      </c>
      <c r="N134" s="202">
        <v>2.44</v>
      </c>
      <c r="O134" s="202">
        <v>0.05</v>
      </c>
      <c r="P134" s="202">
        <v>17.399999999999999</v>
      </c>
      <c r="Q134" s="202">
        <v>20.37</v>
      </c>
      <c r="R134" s="202">
        <v>1.89</v>
      </c>
      <c r="S134" s="202">
        <v>1.1399999999999999</v>
      </c>
      <c r="T134" s="202">
        <v>99.84</v>
      </c>
      <c r="U134" s="183">
        <f t="shared" ref="U134:U197" si="4">((P134/40.31)/(P134/40.31+N134/71.85))*100</f>
        <v>92.706487518709039</v>
      </c>
      <c r="V134" s="183">
        <f t="shared" ref="V134:V197" si="5">((S134/151.99061)/(S134/151.99061+M134/101.96137))*100</f>
        <v>29.934642064608752</v>
      </c>
      <c r="W134" s="201" t="s">
        <v>670</v>
      </c>
      <c r="X134" s="201">
        <v>10</v>
      </c>
    </row>
    <row r="135" spans="1:24" s="171" customFormat="1" ht="11.25">
      <c r="A135" s="172" t="s">
        <v>664</v>
      </c>
      <c r="B135" s="201" t="s">
        <v>672</v>
      </c>
      <c r="C135" s="201" t="s">
        <v>666</v>
      </c>
      <c r="D135" s="201" t="s">
        <v>667</v>
      </c>
      <c r="E135" s="201" t="s">
        <v>668</v>
      </c>
      <c r="F135" s="201" t="s">
        <v>669</v>
      </c>
      <c r="G135" s="201">
        <v>8</v>
      </c>
      <c r="H135" s="201">
        <v>48</v>
      </c>
      <c r="I135" s="201" t="s">
        <v>670</v>
      </c>
      <c r="J135" s="201" t="s">
        <v>671</v>
      </c>
      <c r="K135" s="202">
        <v>54.83</v>
      </c>
      <c r="L135" s="202">
        <v>0.25</v>
      </c>
      <c r="M135" s="202">
        <v>1.82</v>
      </c>
      <c r="N135" s="202">
        <v>2.37</v>
      </c>
      <c r="O135" s="202">
        <v>0.02</v>
      </c>
      <c r="P135" s="202">
        <v>17.03</v>
      </c>
      <c r="Q135" s="202">
        <v>20.29</v>
      </c>
      <c r="R135" s="202">
        <v>1.88</v>
      </c>
      <c r="S135" s="202">
        <v>1.1000000000000001</v>
      </c>
      <c r="T135" s="202">
        <v>99.59</v>
      </c>
      <c r="U135" s="183">
        <f t="shared" si="4"/>
        <v>92.757805425079155</v>
      </c>
      <c r="V135" s="183">
        <f t="shared" si="5"/>
        <v>28.848548444841786</v>
      </c>
      <c r="W135" s="201" t="s">
        <v>670</v>
      </c>
      <c r="X135" s="201">
        <v>10</v>
      </c>
    </row>
    <row r="136" spans="1:24" s="171" customFormat="1" ht="11.25">
      <c r="A136" s="172" t="s">
        <v>664</v>
      </c>
      <c r="B136" s="201" t="s">
        <v>672</v>
      </c>
      <c r="C136" s="201" t="s">
        <v>666</v>
      </c>
      <c r="D136" s="201" t="s">
        <v>667</v>
      </c>
      <c r="E136" s="201" t="s">
        <v>668</v>
      </c>
      <c r="F136" s="201" t="s">
        <v>669</v>
      </c>
      <c r="G136" s="201">
        <v>8</v>
      </c>
      <c r="H136" s="201">
        <v>49</v>
      </c>
      <c r="I136" s="201" t="s">
        <v>670</v>
      </c>
      <c r="J136" s="201" t="s">
        <v>671</v>
      </c>
      <c r="K136" s="202">
        <v>55.1</v>
      </c>
      <c r="L136" s="202">
        <v>0.23</v>
      </c>
      <c r="M136" s="202">
        <v>1.81</v>
      </c>
      <c r="N136" s="202">
        <v>2.38</v>
      </c>
      <c r="O136" s="202">
        <v>0</v>
      </c>
      <c r="P136" s="202">
        <v>17.309999999999999</v>
      </c>
      <c r="Q136" s="202">
        <v>20.350000000000001</v>
      </c>
      <c r="R136" s="202">
        <v>2.02</v>
      </c>
      <c r="S136" s="202">
        <v>1.28</v>
      </c>
      <c r="T136" s="202">
        <v>100.48</v>
      </c>
      <c r="U136" s="183">
        <f t="shared" si="4"/>
        <v>92.83865257584138</v>
      </c>
      <c r="V136" s="183">
        <f t="shared" si="5"/>
        <v>32.176082658590083</v>
      </c>
      <c r="W136" s="201" t="s">
        <v>670</v>
      </c>
      <c r="X136" s="201">
        <v>10</v>
      </c>
    </row>
    <row r="137" spans="1:24" s="171" customFormat="1" ht="11.25">
      <c r="A137" s="172" t="s">
        <v>664</v>
      </c>
      <c r="B137" s="201" t="s">
        <v>672</v>
      </c>
      <c r="C137" s="201" t="s">
        <v>666</v>
      </c>
      <c r="D137" s="201" t="s">
        <v>667</v>
      </c>
      <c r="E137" s="201" t="s">
        <v>668</v>
      </c>
      <c r="F137" s="201" t="s">
        <v>669</v>
      </c>
      <c r="G137" s="201">
        <v>8</v>
      </c>
      <c r="H137" s="201">
        <v>50</v>
      </c>
      <c r="I137" s="201" t="s">
        <v>670</v>
      </c>
      <c r="J137" s="201" t="s">
        <v>671</v>
      </c>
      <c r="K137" s="202">
        <v>55.04</v>
      </c>
      <c r="L137" s="202">
        <v>0.28000000000000003</v>
      </c>
      <c r="M137" s="202">
        <v>1.85</v>
      </c>
      <c r="N137" s="202">
        <v>2.38</v>
      </c>
      <c r="O137" s="202">
        <v>0.03</v>
      </c>
      <c r="P137" s="202">
        <v>17.05</v>
      </c>
      <c r="Q137" s="202">
        <v>20.07</v>
      </c>
      <c r="R137" s="202">
        <v>1.76</v>
      </c>
      <c r="S137" s="202">
        <v>1.1499999999999999</v>
      </c>
      <c r="T137" s="202">
        <v>99.61</v>
      </c>
      <c r="U137" s="183">
        <f t="shared" si="4"/>
        <v>92.737378445386355</v>
      </c>
      <c r="V137" s="183">
        <f t="shared" si="5"/>
        <v>29.428798323767165</v>
      </c>
      <c r="W137" s="201" t="s">
        <v>670</v>
      </c>
      <c r="X137" s="201">
        <v>10</v>
      </c>
    </row>
    <row r="138" spans="1:24" s="171" customFormat="1" ht="11.25">
      <c r="A138" s="172" t="s">
        <v>664</v>
      </c>
      <c r="B138" s="201" t="s">
        <v>672</v>
      </c>
      <c r="C138" s="201" t="s">
        <v>666</v>
      </c>
      <c r="D138" s="201" t="s">
        <v>667</v>
      </c>
      <c r="E138" s="201" t="s">
        <v>668</v>
      </c>
      <c r="F138" s="201" t="s">
        <v>669</v>
      </c>
      <c r="G138" s="201">
        <v>8</v>
      </c>
      <c r="H138" s="201">
        <v>51</v>
      </c>
      <c r="I138" s="201" t="s">
        <v>670</v>
      </c>
      <c r="J138" s="201" t="s">
        <v>671</v>
      </c>
      <c r="K138" s="202">
        <v>55.04</v>
      </c>
      <c r="L138" s="202">
        <v>0.27</v>
      </c>
      <c r="M138" s="202">
        <v>1.81</v>
      </c>
      <c r="N138" s="202">
        <v>2.4700000000000002</v>
      </c>
      <c r="O138" s="202">
        <v>0.01</v>
      </c>
      <c r="P138" s="202">
        <v>16.75</v>
      </c>
      <c r="Q138" s="202">
        <v>20.420000000000002</v>
      </c>
      <c r="R138" s="202">
        <v>1.95</v>
      </c>
      <c r="S138" s="202">
        <v>1.1200000000000001</v>
      </c>
      <c r="T138" s="202">
        <v>99.84</v>
      </c>
      <c r="U138" s="183">
        <f t="shared" si="4"/>
        <v>92.359045662909239</v>
      </c>
      <c r="V138" s="183">
        <f t="shared" si="5"/>
        <v>29.333884178809942</v>
      </c>
      <c r="W138" s="201" t="s">
        <v>670</v>
      </c>
      <c r="X138" s="201">
        <v>10</v>
      </c>
    </row>
    <row r="139" spans="1:24" s="171" customFormat="1" ht="11.25">
      <c r="A139" s="172" t="s">
        <v>664</v>
      </c>
      <c r="B139" s="201" t="s">
        <v>672</v>
      </c>
      <c r="C139" s="201" t="s">
        <v>666</v>
      </c>
      <c r="D139" s="201" t="s">
        <v>667</v>
      </c>
      <c r="E139" s="201" t="s">
        <v>668</v>
      </c>
      <c r="F139" s="201" t="s">
        <v>669</v>
      </c>
      <c r="G139" s="201">
        <v>8</v>
      </c>
      <c r="H139" s="201">
        <v>52</v>
      </c>
      <c r="I139" s="201" t="s">
        <v>670</v>
      </c>
      <c r="J139" s="201" t="s">
        <v>671</v>
      </c>
      <c r="K139" s="202">
        <v>54.38</v>
      </c>
      <c r="L139" s="202">
        <v>0.3</v>
      </c>
      <c r="M139" s="202">
        <v>1.72</v>
      </c>
      <c r="N139" s="202">
        <v>2.4500000000000002</v>
      </c>
      <c r="O139" s="202">
        <v>0.02</v>
      </c>
      <c r="P139" s="202">
        <v>17.600000000000001</v>
      </c>
      <c r="Q139" s="202">
        <v>20.34</v>
      </c>
      <c r="R139" s="202">
        <v>1.99</v>
      </c>
      <c r="S139" s="202">
        <v>1.17</v>
      </c>
      <c r="T139" s="202">
        <v>99.97</v>
      </c>
      <c r="U139" s="183">
        <f t="shared" si="4"/>
        <v>92.755953391703116</v>
      </c>
      <c r="V139" s="183">
        <f t="shared" si="5"/>
        <v>31.334110436140623</v>
      </c>
      <c r="W139" s="201" t="s">
        <v>670</v>
      </c>
      <c r="X139" s="201">
        <v>10</v>
      </c>
    </row>
    <row r="140" spans="1:24" s="171" customFormat="1" ht="11.25">
      <c r="A140" s="172" t="s">
        <v>664</v>
      </c>
      <c r="B140" s="201" t="s">
        <v>672</v>
      </c>
      <c r="C140" s="201" t="s">
        <v>666</v>
      </c>
      <c r="D140" s="201" t="s">
        <v>667</v>
      </c>
      <c r="E140" s="201" t="s">
        <v>668</v>
      </c>
      <c r="F140" s="201" t="s">
        <v>669</v>
      </c>
      <c r="G140" s="201">
        <v>8</v>
      </c>
      <c r="H140" s="201">
        <v>53</v>
      </c>
      <c r="I140" s="201" t="s">
        <v>670</v>
      </c>
      <c r="J140" s="201" t="s">
        <v>671</v>
      </c>
      <c r="K140" s="202">
        <v>54.89</v>
      </c>
      <c r="L140" s="202">
        <v>0.25</v>
      </c>
      <c r="M140" s="202">
        <v>1.8</v>
      </c>
      <c r="N140" s="202">
        <v>2.4</v>
      </c>
      <c r="O140" s="202">
        <v>0</v>
      </c>
      <c r="P140" s="202">
        <v>17.21</v>
      </c>
      <c r="Q140" s="202">
        <v>20.25</v>
      </c>
      <c r="R140" s="202">
        <v>1.75</v>
      </c>
      <c r="S140" s="202">
        <v>1.1599999999999999</v>
      </c>
      <c r="T140" s="202">
        <v>99.71</v>
      </c>
      <c r="U140" s="183">
        <f t="shared" si="4"/>
        <v>92.743923362078178</v>
      </c>
      <c r="V140" s="183">
        <f t="shared" si="5"/>
        <v>30.183153722517471</v>
      </c>
      <c r="W140" s="201" t="s">
        <v>670</v>
      </c>
      <c r="X140" s="201">
        <v>10</v>
      </c>
    </row>
    <row r="141" spans="1:24" s="171" customFormat="1" ht="11.25">
      <c r="A141" s="172" t="s">
        <v>664</v>
      </c>
      <c r="B141" s="201" t="s">
        <v>672</v>
      </c>
      <c r="C141" s="201" t="s">
        <v>666</v>
      </c>
      <c r="D141" s="201" t="s">
        <v>667</v>
      </c>
      <c r="E141" s="201" t="s">
        <v>668</v>
      </c>
      <c r="F141" s="201" t="s">
        <v>669</v>
      </c>
      <c r="G141" s="201">
        <v>8</v>
      </c>
      <c r="H141" s="201">
        <v>54</v>
      </c>
      <c r="I141" s="201" t="s">
        <v>670</v>
      </c>
      <c r="J141" s="201" t="s">
        <v>671</v>
      </c>
      <c r="K141" s="202">
        <v>54.58</v>
      </c>
      <c r="L141" s="202">
        <v>0.26</v>
      </c>
      <c r="M141" s="202">
        <v>1.81</v>
      </c>
      <c r="N141" s="202">
        <v>2.4</v>
      </c>
      <c r="O141" s="202">
        <v>0</v>
      </c>
      <c r="P141" s="202">
        <v>16.95</v>
      </c>
      <c r="Q141" s="202">
        <v>20.25</v>
      </c>
      <c r="R141" s="202">
        <v>1.73</v>
      </c>
      <c r="S141" s="202">
        <v>1.1100000000000001</v>
      </c>
      <c r="T141" s="202">
        <v>99.09</v>
      </c>
      <c r="U141" s="183">
        <f t="shared" si="4"/>
        <v>92.640811683236322</v>
      </c>
      <c r="V141" s="183">
        <f t="shared" si="5"/>
        <v>29.148316761847294</v>
      </c>
      <c r="W141" s="201" t="s">
        <v>670</v>
      </c>
      <c r="X141" s="201">
        <v>10</v>
      </c>
    </row>
    <row r="142" spans="1:24" s="171" customFormat="1" ht="11.25">
      <c r="A142" s="172" t="s">
        <v>664</v>
      </c>
      <c r="B142" s="201" t="s">
        <v>672</v>
      </c>
      <c r="C142" s="201" t="s">
        <v>666</v>
      </c>
      <c r="D142" s="201" t="s">
        <v>667</v>
      </c>
      <c r="E142" s="201" t="s">
        <v>668</v>
      </c>
      <c r="F142" s="201" t="s">
        <v>669</v>
      </c>
      <c r="G142" s="201">
        <v>8</v>
      </c>
      <c r="H142" s="201">
        <v>55</v>
      </c>
      <c r="I142" s="201" t="s">
        <v>670</v>
      </c>
      <c r="J142" s="201" t="s">
        <v>671</v>
      </c>
      <c r="K142" s="202">
        <v>54.79</v>
      </c>
      <c r="L142" s="202">
        <v>0.3</v>
      </c>
      <c r="M142" s="202">
        <v>1.9</v>
      </c>
      <c r="N142" s="202">
        <v>2.41</v>
      </c>
      <c r="O142" s="202">
        <v>0</v>
      </c>
      <c r="P142" s="202">
        <v>16.89</v>
      </c>
      <c r="Q142" s="202">
        <v>20.48</v>
      </c>
      <c r="R142" s="202">
        <v>1.88</v>
      </c>
      <c r="S142" s="202">
        <v>1.2</v>
      </c>
      <c r="T142" s="202">
        <v>99.85</v>
      </c>
      <c r="U142" s="183">
        <f t="shared" si="4"/>
        <v>92.588115178101134</v>
      </c>
      <c r="V142" s="183">
        <f t="shared" si="5"/>
        <v>29.759909768792379</v>
      </c>
      <c r="W142" s="201" t="s">
        <v>670</v>
      </c>
      <c r="X142" s="201">
        <v>10</v>
      </c>
    </row>
    <row r="143" spans="1:24" s="171" customFormat="1" ht="11.25">
      <c r="A143" s="172" t="s">
        <v>664</v>
      </c>
      <c r="B143" s="201" t="s">
        <v>672</v>
      </c>
      <c r="C143" s="201" t="s">
        <v>666</v>
      </c>
      <c r="D143" s="201" t="s">
        <v>667</v>
      </c>
      <c r="E143" s="201" t="s">
        <v>668</v>
      </c>
      <c r="F143" s="201" t="s">
        <v>669</v>
      </c>
      <c r="G143" s="201">
        <v>8</v>
      </c>
      <c r="H143" s="201">
        <v>56</v>
      </c>
      <c r="I143" s="201" t="s">
        <v>670</v>
      </c>
      <c r="J143" s="201" t="s">
        <v>671</v>
      </c>
      <c r="K143" s="202">
        <v>54.8</v>
      </c>
      <c r="L143" s="202">
        <v>0.24</v>
      </c>
      <c r="M143" s="202">
        <v>1.8</v>
      </c>
      <c r="N143" s="202">
        <v>2.4</v>
      </c>
      <c r="O143" s="202">
        <v>0.04</v>
      </c>
      <c r="P143" s="202">
        <v>17.25</v>
      </c>
      <c r="Q143" s="202">
        <v>20.32</v>
      </c>
      <c r="R143" s="202">
        <v>1.79</v>
      </c>
      <c r="S143" s="202">
        <v>1.21</v>
      </c>
      <c r="T143" s="202">
        <v>99.85</v>
      </c>
      <c r="U143" s="183">
        <f t="shared" si="4"/>
        <v>92.759530788496704</v>
      </c>
      <c r="V143" s="183">
        <f t="shared" si="5"/>
        <v>31.079804096458258</v>
      </c>
      <c r="W143" s="201" t="s">
        <v>670</v>
      </c>
      <c r="X143" s="201">
        <v>10</v>
      </c>
    </row>
    <row r="144" spans="1:24" s="171" customFormat="1" ht="11.25">
      <c r="A144" s="172" t="s">
        <v>664</v>
      </c>
      <c r="B144" s="201" t="s">
        <v>672</v>
      </c>
      <c r="C144" s="201" t="s">
        <v>666</v>
      </c>
      <c r="D144" s="201" t="s">
        <v>667</v>
      </c>
      <c r="E144" s="201" t="s">
        <v>668</v>
      </c>
      <c r="F144" s="201" t="s">
        <v>669</v>
      </c>
      <c r="G144" s="201">
        <v>8</v>
      </c>
      <c r="H144" s="201">
        <v>57</v>
      </c>
      <c r="I144" s="201" t="s">
        <v>670</v>
      </c>
      <c r="J144" s="201" t="s">
        <v>671</v>
      </c>
      <c r="K144" s="202">
        <v>54.95</v>
      </c>
      <c r="L144" s="202">
        <v>0.26</v>
      </c>
      <c r="M144" s="202">
        <v>1.78</v>
      </c>
      <c r="N144" s="202">
        <v>2.41</v>
      </c>
      <c r="O144" s="202">
        <v>0.03</v>
      </c>
      <c r="P144" s="202">
        <v>17.600000000000001</v>
      </c>
      <c r="Q144" s="202">
        <v>20.37</v>
      </c>
      <c r="R144" s="202">
        <v>1.75</v>
      </c>
      <c r="S144" s="202">
        <v>1.19</v>
      </c>
      <c r="T144" s="202">
        <v>100.34</v>
      </c>
      <c r="U144" s="183">
        <f t="shared" si="4"/>
        <v>92.865785894778696</v>
      </c>
      <c r="V144" s="183">
        <f t="shared" si="5"/>
        <v>30.962248978207697</v>
      </c>
      <c r="W144" s="201" t="s">
        <v>670</v>
      </c>
      <c r="X144" s="201">
        <v>10</v>
      </c>
    </row>
    <row r="145" spans="1:24" s="171" customFormat="1" ht="11.25">
      <c r="A145" s="172" t="s">
        <v>664</v>
      </c>
      <c r="B145" s="201" t="s">
        <v>672</v>
      </c>
      <c r="C145" s="201" t="s">
        <v>666</v>
      </c>
      <c r="D145" s="201" t="s">
        <v>667</v>
      </c>
      <c r="E145" s="201" t="s">
        <v>668</v>
      </c>
      <c r="F145" s="201" t="s">
        <v>669</v>
      </c>
      <c r="G145" s="201">
        <v>8</v>
      </c>
      <c r="H145" s="201">
        <v>58</v>
      </c>
      <c r="I145" s="201" t="s">
        <v>670</v>
      </c>
      <c r="J145" s="201" t="s">
        <v>671</v>
      </c>
      <c r="K145" s="202">
        <v>54.18</v>
      </c>
      <c r="L145" s="202">
        <v>0.28000000000000003</v>
      </c>
      <c r="M145" s="202">
        <v>1.84</v>
      </c>
      <c r="N145" s="202">
        <v>2.39</v>
      </c>
      <c r="O145" s="202">
        <v>0</v>
      </c>
      <c r="P145" s="202">
        <v>17.09</v>
      </c>
      <c r="Q145" s="202">
        <v>20.29</v>
      </c>
      <c r="R145" s="202">
        <v>1.76</v>
      </c>
      <c r="S145" s="202">
        <v>1.22</v>
      </c>
      <c r="T145" s="202">
        <v>99.05</v>
      </c>
      <c r="U145" s="183">
        <f t="shared" si="4"/>
        <v>92.724911335213221</v>
      </c>
      <c r="V145" s="183">
        <f t="shared" si="5"/>
        <v>30.786078279508278</v>
      </c>
      <c r="W145" s="201" t="s">
        <v>670</v>
      </c>
      <c r="X145" s="201">
        <v>10</v>
      </c>
    </row>
    <row r="146" spans="1:24" s="171" customFormat="1" ht="11.25">
      <c r="A146" s="172" t="s">
        <v>664</v>
      </c>
      <c r="B146" s="201" t="s">
        <v>672</v>
      </c>
      <c r="C146" s="201" t="s">
        <v>666</v>
      </c>
      <c r="D146" s="201" t="s">
        <v>667</v>
      </c>
      <c r="E146" s="201" t="s">
        <v>668</v>
      </c>
      <c r="F146" s="201" t="s">
        <v>669</v>
      </c>
      <c r="G146" s="201">
        <v>8</v>
      </c>
      <c r="H146" s="201">
        <v>59</v>
      </c>
      <c r="I146" s="201" t="s">
        <v>670</v>
      </c>
      <c r="J146" s="201" t="s">
        <v>671</v>
      </c>
      <c r="K146" s="202">
        <v>55</v>
      </c>
      <c r="L146" s="202">
        <v>0.27</v>
      </c>
      <c r="M146" s="202">
        <v>1.74</v>
      </c>
      <c r="N146" s="202">
        <v>2.38</v>
      </c>
      <c r="O146" s="202">
        <v>0.03</v>
      </c>
      <c r="P146" s="202">
        <v>17.100000000000001</v>
      </c>
      <c r="Q146" s="202">
        <v>20.25</v>
      </c>
      <c r="R146" s="202">
        <v>1.8</v>
      </c>
      <c r="S146" s="202">
        <v>1.1200000000000001</v>
      </c>
      <c r="T146" s="202">
        <v>99.69</v>
      </c>
      <c r="U146" s="183">
        <f t="shared" si="4"/>
        <v>92.757076092759874</v>
      </c>
      <c r="V146" s="183">
        <f t="shared" si="5"/>
        <v>30.158087739473068</v>
      </c>
      <c r="W146" s="201" t="s">
        <v>670</v>
      </c>
      <c r="X146" s="201">
        <v>10</v>
      </c>
    </row>
    <row r="147" spans="1:24" s="171" customFormat="1" ht="11.25">
      <c r="A147" s="172" t="s">
        <v>664</v>
      </c>
      <c r="B147" s="201" t="s">
        <v>672</v>
      </c>
      <c r="C147" s="201" t="s">
        <v>666</v>
      </c>
      <c r="D147" s="201" t="s">
        <v>667</v>
      </c>
      <c r="E147" s="201" t="s">
        <v>668</v>
      </c>
      <c r="F147" s="201" t="s">
        <v>669</v>
      </c>
      <c r="G147" s="201">
        <v>8</v>
      </c>
      <c r="H147" s="201">
        <v>60</v>
      </c>
      <c r="I147" s="201" t="s">
        <v>670</v>
      </c>
      <c r="J147" s="201" t="s">
        <v>671</v>
      </c>
      <c r="K147" s="202">
        <v>54.6</v>
      </c>
      <c r="L147" s="202">
        <v>0.27</v>
      </c>
      <c r="M147" s="202">
        <v>1.74</v>
      </c>
      <c r="N147" s="202">
        <v>2.4</v>
      </c>
      <c r="O147" s="202">
        <v>0.01</v>
      </c>
      <c r="P147" s="202">
        <v>17.07</v>
      </c>
      <c r="Q147" s="202">
        <v>20.39</v>
      </c>
      <c r="R147" s="202">
        <v>1.92</v>
      </c>
      <c r="S147" s="202">
        <v>1.1499999999999999</v>
      </c>
      <c r="T147" s="202">
        <v>99.55</v>
      </c>
      <c r="U147" s="183">
        <f t="shared" si="4"/>
        <v>92.688763462861715</v>
      </c>
      <c r="V147" s="183">
        <f t="shared" si="5"/>
        <v>30.717753826673857</v>
      </c>
      <c r="W147" s="201" t="s">
        <v>670</v>
      </c>
      <c r="X147" s="201">
        <v>10</v>
      </c>
    </row>
    <row r="148" spans="1:24" s="171" customFormat="1" ht="11.25">
      <c r="A148" s="172" t="s">
        <v>664</v>
      </c>
      <c r="B148" s="201" t="s">
        <v>672</v>
      </c>
      <c r="C148" s="201" t="s">
        <v>666</v>
      </c>
      <c r="D148" s="201" t="s">
        <v>667</v>
      </c>
      <c r="E148" s="201" t="s">
        <v>668</v>
      </c>
      <c r="F148" s="201" t="s">
        <v>669</v>
      </c>
      <c r="G148" s="201">
        <v>8</v>
      </c>
      <c r="H148" s="201">
        <v>61</v>
      </c>
      <c r="I148" s="201" t="s">
        <v>670</v>
      </c>
      <c r="J148" s="201" t="s">
        <v>671</v>
      </c>
      <c r="K148" s="202">
        <v>54.2</v>
      </c>
      <c r="L148" s="202">
        <v>0.27</v>
      </c>
      <c r="M148" s="202">
        <v>1.8</v>
      </c>
      <c r="N148" s="202">
        <v>2.37</v>
      </c>
      <c r="O148" s="202">
        <v>0.02</v>
      </c>
      <c r="P148" s="202">
        <v>17.260000000000002</v>
      </c>
      <c r="Q148" s="202">
        <v>20.47</v>
      </c>
      <c r="R148" s="202">
        <v>1.73</v>
      </c>
      <c r="S148" s="202">
        <v>1.19</v>
      </c>
      <c r="T148" s="202">
        <v>99.31</v>
      </c>
      <c r="U148" s="183">
        <f t="shared" si="4"/>
        <v>92.847409348012761</v>
      </c>
      <c r="V148" s="183">
        <f t="shared" si="5"/>
        <v>30.723921958590829</v>
      </c>
      <c r="W148" s="201" t="s">
        <v>670</v>
      </c>
      <c r="X148" s="201">
        <v>10</v>
      </c>
    </row>
    <row r="149" spans="1:24" s="171" customFormat="1" ht="11.25">
      <c r="A149" s="172" t="s">
        <v>664</v>
      </c>
      <c r="B149" s="201" t="s">
        <v>672</v>
      </c>
      <c r="C149" s="201" t="s">
        <v>666</v>
      </c>
      <c r="D149" s="201" t="s">
        <v>667</v>
      </c>
      <c r="E149" s="201" t="s">
        <v>668</v>
      </c>
      <c r="F149" s="201" t="s">
        <v>669</v>
      </c>
      <c r="G149" s="201">
        <v>8</v>
      </c>
      <c r="H149" s="201">
        <v>62</v>
      </c>
      <c r="I149" s="201" t="s">
        <v>670</v>
      </c>
      <c r="J149" s="201" t="s">
        <v>671</v>
      </c>
      <c r="K149" s="202">
        <v>54.95</v>
      </c>
      <c r="L149" s="202">
        <v>0.3</v>
      </c>
      <c r="M149" s="202">
        <v>1.74</v>
      </c>
      <c r="N149" s="202">
        <v>2.37</v>
      </c>
      <c r="O149" s="202">
        <v>0.01</v>
      </c>
      <c r="P149" s="202">
        <v>17.059999999999999</v>
      </c>
      <c r="Q149" s="202">
        <v>20.28</v>
      </c>
      <c r="R149" s="202">
        <v>1.69</v>
      </c>
      <c r="S149" s="202">
        <v>1.19</v>
      </c>
      <c r="T149" s="202">
        <v>99.59</v>
      </c>
      <c r="U149" s="183">
        <f t="shared" si="4"/>
        <v>92.769620002547498</v>
      </c>
      <c r="V149" s="183">
        <f t="shared" si="5"/>
        <v>31.450170104789144</v>
      </c>
      <c r="W149" s="201" t="s">
        <v>670</v>
      </c>
      <c r="X149" s="201">
        <v>10</v>
      </c>
    </row>
    <row r="150" spans="1:24" s="171" customFormat="1" ht="11.25">
      <c r="A150" s="172" t="s">
        <v>664</v>
      </c>
      <c r="B150" s="201" t="s">
        <v>672</v>
      </c>
      <c r="C150" s="201" t="s">
        <v>666</v>
      </c>
      <c r="D150" s="201" t="s">
        <v>667</v>
      </c>
      <c r="E150" s="201" t="s">
        <v>668</v>
      </c>
      <c r="F150" s="201" t="s">
        <v>669</v>
      </c>
      <c r="G150" s="201">
        <v>8</v>
      </c>
      <c r="H150" s="201">
        <v>63</v>
      </c>
      <c r="I150" s="201" t="s">
        <v>670</v>
      </c>
      <c r="J150" s="201" t="s">
        <v>671</v>
      </c>
      <c r="K150" s="202">
        <v>54.69</v>
      </c>
      <c r="L150" s="202">
        <v>0.28999999999999998</v>
      </c>
      <c r="M150" s="202">
        <v>1.91</v>
      </c>
      <c r="N150" s="202">
        <v>2.4</v>
      </c>
      <c r="O150" s="202">
        <v>0.02</v>
      </c>
      <c r="P150" s="202">
        <v>17.010000000000002</v>
      </c>
      <c r="Q150" s="202">
        <v>20.37</v>
      </c>
      <c r="R150" s="202">
        <v>1.87</v>
      </c>
      <c r="S150" s="202">
        <v>1.18</v>
      </c>
      <c r="T150" s="202">
        <v>99.74</v>
      </c>
      <c r="U150" s="183">
        <f t="shared" si="4"/>
        <v>92.664865940689765</v>
      </c>
      <c r="V150" s="183">
        <f t="shared" si="5"/>
        <v>29.300922384285283</v>
      </c>
      <c r="W150" s="201" t="s">
        <v>670</v>
      </c>
      <c r="X150" s="201">
        <v>10</v>
      </c>
    </row>
    <row r="151" spans="1:24" s="171" customFormat="1" ht="11.25">
      <c r="A151" s="172" t="s">
        <v>664</v>
      </c>
      <c r="B151" s="201" t="s">
        <v>672</v>
      </c>
      <c r="C151" s="201" t="s">
        <v>666</v>
      </c>
      <c r="D151" s="201" t="s">
        <v>667</v>
      </c>
      <c r="E151" s="201" t="s">
        <v>668</v>
      </c>
      <c r="F151" s="201" t="s">
        <v>669</v>
      </c>
      <c r="G151" s="201">
        <v>8</v>
      </c>
      <c r="H151" s="201">
        <v>64</v>
      </c>
      <c r="I151" s="201" t="s">
        <v>670</v>
      </c>
      <c r="J151" s="201" t="s">
        <v>671</v>
      </c>
      <c r="K151" s="202">
        <v>54.01</v>
      </c>
      <c r="L151" s="202">
        <v>0.24</v>
      </c>
      <c r="M151" s="202">
        <v>1.73</v>
      </c>
      <c r="N151" s="202">
        <v>2.4500000000000002</v>
      </c>
      <c r="O151" s="202">
        <v>0</v>
      </c>
      <c r="P151" s="202">
        <v>17.46</v>
      </c>
      <c r="Q151" s="202">
        <v>20.5</v>
      </c>
      <c r="R151" s="202">
        <v>1.78</v>
      </c>
      <c r="S151" s="202">
        <v>1.08</v>
      </c>
      <c r="T151" s="202">
        <v>99.25</v>
      </c>
      <c r="U151" s="183">
        <f t="shared" si="4"/>
        <v>92.702107243948959</v>
      </c>
      <c r="V151" s="183">
        <f t="shared" si="5"/>
        <v>29.517417828248703</v>
      </c>
      <c r="W151" s="201" t="s">
        <v>670</v>
      </c>
      <c r="X151" s="201">
        <v>10</v>
      </c>
    </row>
    <row r="152" spans="1:24" s="171" customFormat="1" ht="11.25">
      <c r="A152" s="172" t="s">
        <v>664</v>
      </c>
      <c r="B152" s="201" t="s">
        <v>672</v>
      </c>
      <c r="C152" s="201" t="s">
        <v>666</v>
      </c>
      <c r="D152" s="201" t="s">
        <v>667</v>
      </c>
      <c r="E152" s="201" t="s">
        <v>668</v>
      </c>
      <c r="F152" s="201" t="s">
        <v>669</v>
      </c>
      <c r="G152" s="201">
        <v>8</v>
      </c>
      <c r="H152" s="201">
        <v>65</v>
      </c>
      <c r="I152" s="201" t="s">
        <v>670</v>
      </c>
      <c r="J152" s="201" t="s">
        <v>671</v>
      </c>
      <c r="K152" s="202">
        <v>55.12</v>
      </c>
      <c r="L152" s="202">
        <v>0.27</v>
      </c>
      <c r="M152" s="202">
        <v>1.74</v>
      </c>
      <c r="N152" s="202">
        <v>2.36</v>
      </c>
      <c r="O152" s="202">
        <v>0.01</v>
      </c>
      <c r="P152" s="202">
        <v>16.86</v>
      </c>
      <c r="Q152" s="202">
        <v>20.239999999999998</v>
      </c>
      <c r="R152" s="202">
        <v>1.72</v>
      </c>
      <c r="S152" s="202">
        <v>1.17</v>
      </c>
      <c r="T152" s="202">
        <v>99.49</v>
      </c>
      <c r="U152" s="183">
        <f t="shared" si="4"/>
        <v>92.718717609630332</v>
      </c>
      <c r="V152" s="183">
        <f t="shared" si="5"/>
        <v>31.085907933679419</v>
      </c>
      <c r="W152" s="201" t="s">
        <v>670</v>
      </c>
      <c r="X152" s="201">
        <v>10</v>
      </c>
    </row>
    <row r="153" spans="1:24" s="171" customFormat="1" ht="11.25">
      <c r="A153" s="172" t="s">
        <v>664</v>
      </c>
      <c r="B153" s="201" t="s">
        <v>672</v>
      </c>
      <c r="C153" s="201" t="s">
        <v>666</v>
      </c>
      <c r="D153" s="201" t="s">
        <v>667</v>
      </c>
      <c r="E153" s="201" t="s">
        <v>668</v>
      </c>
      <c r="F153" s="201" t="s">
        <v>669</v>
      </c>
      <c r="G153" s="201">
        <v>8</v>
      </c>
      <c r="H153" s="201">
        <v>66</v>
      </c>
      <c r="I153" s="201" t="s">
        <v>670</v>
      </c>
      <c r="J153" s="201" t="s">
        <v>671</v>
      </c>
      <c r="K153" s="202">
        <v>54.69</v>
      </c>
      <c r="L153" s="202">
        <v>0.27</v>
      </c>
      <c r="M153" s="202">
        <v>1.73</v>
      </c>
      <c r="N153" s="202">
        <v>2.4300000000000002</v>
      </c>
      <c r="O153" s="202">
        <v>0.03</v>
      </c>
      <c r="P153" s="202">
        <v>16.920000000000002</v>
      </c>
      <c r="Q153" s="202">
        <v>20.3</v>
      </c>
      <c r="R153" s="202">
        <v>1.97</v>
      </c>
      <c r="S153" s="202">
        <v>1.24</v>
      </c>
      <c r="T153" s="202">
        <v>99.58</v>
      </c>
      <c r="U153" s="183">
        <f t="shared" si="4"/>
        <v>92.543454892619096</v>
      </c>
      <c r="V153" s="183">
        <f t="shared" si="5"/>
        <v>32.470451741861105</v>
      </c>
      <c r="W153" s="201" t="s">
        <v>670</v>
      </c>
      <c r="X153" s="201">
        <v>10</v>
      </c>
    </row>
    <row r="154" spans="1:24" s="171" customFormat="1" ht="11.25">
      <c r="A154" s="172" t="s">
        <v>664</v>
      </c>
      <c r="B154" s="201" t="s">
        <v>672</v>
      </c>
      <c r="C154" s="201" t="s">
        <v>666</v>
      </c>
      <c r="D154" s="201" t="s">
        <v>667</v>
      </c>
      <c r="E154" s="201" t="s">
        <v>668</v>
      </c>
      <c r="F154" s="201" t="s">
        <v>669</v>
      </c>
      <c r="G154" s="201">
        <v>8</v>
      </c>
      <c r="H154" s="201">
        <v>67</v>
      </c>
      <c r="I154" s="201" t="s">
        <v>670</v>
      </c>
      <c r="J154" s="201" t="s">
        <v>671</v>
      </c>
      <c r="K154" s="202">
        <v>54.74</v>
      </c>
      <c r="L154" s="202">
        <v>0.27</v>
      </c>
      <c r="M154" s="202">
        <v>1.84</v>
      </c>
      <c r="N154" s="202">
        <v>2.4300000000000002</v>
      </c>
      <c r="O154" s="202">
        <v>0</v>
      </c>
      <c r="P154" s="202">
        <v>17.12</v>
      </c>
      <c r="Q154" s="202">
        <v>20.47</v>
      </c>
      <c r="R154" s="202">
        <v>1.81</v>
      </c>
      <c r="S154" s="202">
        <v>1.19</v>
      </c>
      <c r="T154" s="202">
        <v>99.87</v>
      </c>
      <c r="U154" s="183">
        <f t="shared" si="4"/>
        <v>92.624139013014286</v>
      </c>
      <c r="V154" s="183">
        <f t="shared" si="5"/>
        <v>30.258107948014811</v>
      </c>
      <c r="W154" s="201" t="s">
        <v>670</v>
      </c>
      <c r="X154" s="201">
        <v>10</v>
      </c>
    </row>
    <row r="155" spans="1:24" s="171" customFormat="1" ht="11.25">
      <c r="A155" s="172" t="s">
        <v>664</v>
      </c>
      <c r="B155" s="201" t="s">
        <v>672</v>
      </c>
      <c r="C155" s="201" t="s">
        <v>666</v>
      </c>
      <c r="D155" s="201" t="s">
        <v>667</v>
      </c>
      <c r="E155" s="201" t="s">
        <v>668</v>
      </c>
      <c r="F155" s="201" t="s">
        <v>669</v>
      </c>
      <c r="G155" s="201">
        <v>8</v>
      </c>
      <c r="H155" s="201">
        <v>68</v>
      </c>
      <c r="I155" s="201" t="s">
        <v>670</v>
      </c>
      <c r="J155" s="201" t="s">
        <v>671</v>
      </c>
      <c r="K155" s="202">
        <v>54.8</v>
      </c>
      <c r="L155" s="202">
        <v>0.27</v>
      </c>
      <c r="M155" s="202">
        <v>1.7</v>
      </c>
      <c r="N155" s="202">
        <v>2.31</v>
      </c>
      <c r="O155" s="202">
        <v>0</v>
      </c>
      <c r="P155" s="202">
        <v>17.25</v>
      </c>
      <c r="Q155" s="202">
        <v>20.22</v>
      </c>
      <c r="R155" s="202">
        <v>1.79</v>
      </c>
      <c r="S155" s="202">
        <v>1.19</v>
      </c>
      <c r="T155" s="202">
        <v>99.53</v>
      </c>
      <c r="U155" s="183">
        <f t="shared" si="4"/>
        <v>93.012074937828729</v>
      </c>
      <c r="V155" s="183">
        <f t="shared" si="5"/>
        <v>31.953715334840481</v>
      </c>
      <c r="W155" s="201" t="s">
        <v>670</v>
      </c>
      <c r="X155" s="201">
        <v>10</v>
      </c>
    </row>
    <row r="156" spans="1:24" s="171" customFormat="1" ht="11.25">
      <c r="A156" s="172" t="s">
        <v>664</v>
      </c>
      <c r="B156" s="201" t="s">
        <v>672</v>
      </c>
      <c r="C156" s="201" t="s">
        <v>666</v>
      </c>
      <c r="D156" s="201" t="s">
        <v>667</v>
      </c>
      <c r="E156" s="201" t="s">
        <v>668</v>
      </c>
      <c r="F156" s="201" t="s">
        <v>669</v>
      </c>
      <c r="G156" s="201">
        <v>8</v>
      </c>
      <c r="H156" s="201">
        <v>69</v>
      </c>
      <c r="I156" s="201" t="s">
        <v>670</v>
      </c>
      <c r="J156" s="201" t="s">
        <v>671</v>
      </c>
      <c r="K156" s="202">
        <v>54.94</v>
      </c>
      <c r="L156" s="202">
        <v>0.28999999999999998</v>
      </c>
      <c r="M156" s="202">
        <v>1.56</v>
      </c>
      <c r="N156" s="202">
        <v>3.22</v>
      </c>
      <c r="O156" s="202">
        <v>0.03</v>
      </c>
      <c r="P156" s="202">
        <v>18.100000000000001</v>
      </c>
      <c r="Q156" s="202">
        <v>19.38</v>
      </c>
      <c r="R156" s="202">
        <v>1.61</v>
      </c>
      <c r="S156" s="202">
        <v>0.89</v>
      </c>
      <c r="T156" s="202">
        <v>100.02</v>
      </c>
      <c r="U156" s="183">
        <f t="shared" si="4"/>
        <v>90.92500002796649</v>
      </c>
      <c r="V156" s="183">
        <f t="shared" si="5"/>
        <v>27.678923460525279</v>
      </c>
      <c r="W156" s="201" t="s">
        <v>670</v>
      </c>
      <c r="X156" s="201">
        <v>10</v>
      </c>
    </row>
    <row r="157" spans="1:24" s="171" customFormat="1" ht="11.25">
      <c r="A157" s="172" t="s">
        <v>664</v>
      </c>
      <c r="B157" s="201" t="s">
        <v>672</v>
      </c>
      <c r="C157" s="201" t="s">
        <v>666</v>
      </c>
      <c r="D157" s="201" t="s">
        <v>667</v>
      </c>
      <c r="E157" s="201" t="s">
        <v>668</v>
      </c>
      <c r="F157" s="201" t="s">
        <v>669</v>
      </c>
      <c r="G157" s="201">
        <v>8</v>
      </c>
      <c r="H157" s="201">
        <v>70</v>
      </c>
      <c r="I157" s="201" t="s">
        <v>670</v>
      </c>
      <c r="J157" s="201" t="s">
        <v>671</v>
      </c>
      <c r="K157" s="202">
        <v>54.78</v>
      </c>
      <c r="L157" s="202">
        <v>0.28999999999999998</v>
      </c>
      <c r="M157" s="202">
        <v>1.77</v>
      </c>
      <c r="N157" s="202">
        <v>2.3199999999999998</v>
      </c>
      <c r="O157" s="202">
        <v>0</v>
      </c>
      <c r="P157" s="202">
        <v>17.010000000000002</v>
      </c>
      <c r="Q157" s="202">
        <v>20.43</v>
      </c>
      <c r="R157" s="202">
        <v>2.0299999999999998</v>
      </c>
      <c r="S157" s="202">
        <v>1.21</v>
      </c>
      <c r="T157" s="202">
        <v>99.84</v>
      </c>
      <c r="U157" s="183">
        <f t="shared" si="4"/>
        <v>92.891991009720627</v>
      </c>
      <c r="V157" s="183">
        <f t="shared" si="5"/>
        <v>31.440956914785229</v>
      </c>
      <c r="W157" s="201" t="s">
        <v>670</v>
      </c>
      <c r="X157" s="201">
        <v>10</v>
      </c>
    </row>
    <row r="158" spans="1:24" s="171" customFormat="1" ht="11.25">
      <c r="A158" s="172" t="s">
        <v>664</v>
      </c>
      <c r="B158" s="201" t="s">
        <v>672</v>
      </c>
      <c r="C158" s="201" t="s">
        <v>666</v>
      </c>
      <c r="D158" s="201" t="s">
        <v>667</v>
      </c>
      <c r="E158" s="201" t="s">
        <v>668</v>
      </c>
      <c r="F158" s="201" t="s">
        <v>669</v>
      </c>
      <c r="G158" s="201">
        <v>8</v>
      </c>
      <c r="H158" s="201">
        <v>71</v>
      </c>
      <c r="I158" s="201" t="s">
        <v>670</v>
      </c>
      <c r="J158" s="201" t="s">
        <v>671</v>
      </c>
      <c r="K158" s="202">
        <v>55.14</v>
      </c>
      <c r="L158" s="202">
        <v>0.25</v>
      </c>
      <c r="M158" s="202">
        <v>1.83</v>
      </c>
      <c r="N158" s="202">
        <v>2.39</v>
      </c>
      <c r="O158" s="202">
        <v>0.02</v>
      </c>
      <c r="P158" s="202">
        <v>16.88</v>
      </c>
      <c r="Q158" s="202">
        <v>20.37</v>
      </c>
      <c r="R158" s="202">
        <v>1.93</v>
      </c>
      <c r="S158" s="202">
        <v>1.25</v>
      </c>
      <c r="T158" s="202">
        <v>100.06</v>
      </c>
      <c r="U158" s="183">
        <f t="shared" si="4"/>
        <v>92.641064113270644</v>
      </c>
      <c r="V158" s="183">
        <f t="shared" si="5"/>
        <v>31.423429915852459</v>
      </c>
      <c r="W158" s="201" t="s">
        <v>670</v>
      </c>
      <c r="X158" s="201">
        <v>10</v>
      </c>
    </row>
    <row r="159" spans="1:24" s="171" customFormat="1" ht="11.25">
      <c r="A159" s="172" t="s">
        <v>664</v>
      </c>
      <c r="B159" s="201" t="s">
        <v>672</v>
      </c>
      <c r="C159" s="201" t="s">
        <v>666</v>
      </c>
      <c r="D159" s="201" t="s">
        <v>667</v>
      </c>
      <c r="E159" s="201" t="s">
        <v>668</v>
      </c>
      <c r="F159" s="201" t="s">
        <v>669</v>
      </c>
      <c r="G159" s="201">
        <v>8</v>
      </c>
      <c r="H159" s="201">
        <v>72</v>
      </c>
      <c r="I159" s="201" t="s">
        <v>670</v>
      </c>
      <c r="J159" s="201" t="s">
        <v>671</v>
      </c>
      <c r="K159" s="202">
        <v>53.65</v>
      </c>
      <c r="L159" s="202">
        <v>0.3</v>
      </c>
      <c r="M159" s="202">
        <v>1.69</v>
      </c>
      <c r="N159" s="202">
        <v>2.4</v>
      </c>
      <c r="O159" s="202">
        <v>0.01</v>
      </c>
      <c r="P159" s="202">
        <v>17.21</v>
      </c>
      <c r="Q159" s="202">
        <v>20.38</v>
      </c>
      <c r="R159" s="202">
        <v>1.93</v>
      </c>
      <c r="S159" s="202">
        <v>1.23</v>
      </c>
      <c r="T159" s="202">
        <v>98.8</v>
      </c>
      <c r="U159" s="183">
        <f t="shared" si="4"/>
        <v>92.743923362078178</v>
      </c>
      <c r="V159" s="183">
        <f t="shared" si="5"/>
        <v>32.806737281571003</v>
      </c>
      <c r="W159" s="201" t="s">
        <v>670</v>
      </c>
      <c r="X159" s="201">
        <v>10</v>
      </c>
    </row>
    <row r="160" spans="1:24" s="171" customFormat="1" ht="11.25">
      <c r="A160" s="172" t="s">
        <v>664</v>
      </c>
      <c r="B160" s="201" t="s">
        <v>672</v>
      </c>
      <c r="C160" s="201" t="s">
        <v>666</v>
      </c>
      <c r="D160" s="201" t="s">
        <v>667</v>
      </c>
      <c r="E160" s="201" t="s">
        <v>668</v>
      </c>
      <c r="F160" s="201" t="s">
        <v>669</v>
      </c>
      <c r="G160" s="201">
        <v>8</v>
      </c>
      <c r="H160" s="201">
        <v>73</v>
      </c>
      <c r="I160" s="201" t="s">
        <v>670</v>
      </c>
      <c r="J160" s="201" t="s">
        <v>671</v>
      </c>
      <c r="K160" s="202">
        <v>54.32</v>
      </c>
      <c r="L160" s="202">
        <v>0.3</v>
      </c>
      <c r="M160" s="202">
        <v>1.84</v>
      </c>
      <c r="N160" s="202">
        <v>2.4500000000000002</v>
      </c>
      <c r="O160" s="202">
        <v>0.02</v>
      </c>
      <c r="P160" s="202">
        <v>17.25</v>
      </c>
      <c r="Q160" s="202">
        <v>20.27</v>
      </c>
      <c r="R160" s="202">
        <v>1.77</v>
      </c>
      <c r="S160" s="202">
        <v>1.1499999999999999</v>
      </c>
      <c r="T160" s="202">
        <v>99.37</v>
      </c>
      <c r="U160" s="183">
        <f t="shared" si="4"/>
        <v>92.619820172593649</v>
      </c>
      <c r="V160" s="183">
        <f t="shared" si="5"/>
        <v>29.541489047083815</v>
      </c>
      <c r="W160" s="201" t="s">
        <v>670</v>
      </c>
      <c r="X160" s="201">
        <v>10</v>
      </c>
    </row>
    <row r="161" spans="1:24" s="171" customFormat="1" ht="11.25">
      <c r="A161" s="172" t="s">
        <v>664</v>
      </c>
      <c r="B161" s="201" t="s">
        <v>672</v>
      </c>
      <c r="C161" s="201" t="s">
        <v>666</v>
      </c>
      <c r="D161" s="201" t="s">
        <v>667</v>
      </c>
      <c r="E161" s="201" t="s">
        <v>668</v>
      </c>
      <c r="F161" s="201" t="s">
        <v>669</v>
      </c>
      <c r="G161" s="201">
        <v>8</v>
      </c>
      <c r="H161" s="201">
        <v>74</v>
      </c>
      <c r="I161" s="201" t="s">
        <v>670</v>
      </c>
      <c r="J161" s="201" t="s">
        <v>671</v>
      </c>
      <c r="K161" s="202">
        <v>54.39</v>
      </c>
      <c r="L161" s="202">
        <v>0.32</v>
      </c>
      <c r="M161" s="202">
        <v>1.75</v>
      </c>
      <c r="N161" s="202">
        <v>2.4</v>
      </c>
      <c r="O161" s="202">
        <v>0.05</v>
      </c>
      <c r="P161" s="202">
        <v>17.13</v>
      </c>
      <c r="Q161" s="202">
        <v>20.190000000000001</v>
      </c>
      <c r="R161" s="202">
        <v>1.75</v>
      </c>
      <c r="S161" s="202">
        <v>1.26</v>
      </c>
      <c r="T161" s="202">
        <v>99.24</v>
      </c>
      <c r="U161" s="183">
        <f t="shared" si="4"/>
        <v>92.712505776686029</v>
      </c>
      <c r="V161" s="183">
        <f t="shared" si="5"/>
        <v>32.569332578164946</v>
      </c>
      <c r="W161" s="201" t="s">
        <v>670</v>
      </c>
      <c r="X161" s="201">
        <v>10</v>
      </c>
    </row>
    <row r="162" spans="1:24" s="171" customFormat="1" ht="11.25">
      <c r="A162" s="172" t="s">
        <v>664</v>
      </c>
      <c r="B162" s="201" t="s">
        <v>672</v>
      </c>
      <c r="C162" s="201" t="s">
        <v>666</v>
      </c>
      <c r="D162" s="201" t="s">
        <v>667</v>
      </c>
      <c r="E162" s="201" t="s">
        <v>668</v>
      </c>
      <c r="F162" s="201" t="s">
        <v>669</v>
      </c>
      <c r="G162" s="201">
        <v>8</v>
      </c>
      <c r="H162" s="201">
        <v>75</v>
      </c>
      <c r="I162" s="201" t="s">
        <v>670</v>
      </c>
      <c r="J162" s="201" t="s">
        <v>671</v>
      </c>
      <c r="K162" s="202">
        <v>54.07</v>
      </c>
      <c r="L162" s="202">
        <v>0.32</v>
      </c>
      <c r="M162" s="202">
        <v>1.84</v>
      </c>
      <c r="N162" s="202">
        <v>2.4</v>
      </c>
      <c r="O162" s="202">
        <v>0</v>
      </c>
      <c r="P162" s="202">
        <v>17.329999999999998</v>
      </c>
      <c r="Q162" s="202">
        <v>20.28</v>
      </c>
      <c r="R162" s="202">
        <v>1.88</v>
      </c>
      <c r="S162" s="202">
        <v>1.21</v>
      </c>
      <c r="T162" s="202">
        <v>99.33</v>
      </c>
      <c r="U162" s="183">
        <f t="shared" si="4"/>
        <v>92.790545079772812</v>
      </c>
      <c r="V162" s="183">
        <f t="shared" si="5"/>
        <v>30.610978620169107</v>
      </c>
      <c r="W162" s="201" t="s">
        <v>670</v>
      </c>
      <c r="X162" s="201">
        <v>10</v>
      </c>
    </row>
    <row r="163" spans="1:24" s="171" customFormat="1" ht="11.25">
      <c r="A163" s="172" t="s">
        <v>664</v>
      </c>
      <c r="B163" s="201" t="s">
        <v>672</v>
      </c>
      <c r="C163" s="201" t="s">
        <v>666</v>
      </c>
      <c r="D163" s="201" t="s">
        <v>667</v>
      </c>
      <c r="E163" s="201" t="s">
        <v>668</v>
      </c>
      <c r="F163" s="201" t="s">
        <v>669</v>
      </c>
      <c r="G163" s="201">
        <v>8</v>
      </c>
      <c r="H163" s="201">
        <v>76</v>
      </c>
      <c r="I163" s="201" t="s">
        <v>670</v>
      </c>
      <c r="J163" s="201" t="s">
        <v>671</v>
      </c>
      <c r="K163" s="202">
        <v>54.4</v>
      </c>
      <c r="L163" s="202">
        <v>0.28999999999999998</v>
      </c>
      <c r="M163" s="202">
        <v>1.87</v>
      </c>
      <c r="N163" s="202">
        <v>2.41</v>
      </c>
      <c r="O163" s="202">
        <v>0</v>
      </c>
      <c r="P163" s="202">
        <v>16.82</v>
      </c>
      <c r="Q163" s="202">
        <v>20.22</v>
      </c>
      <c r="R163" s="202">
        <v>1.88</v>
      </c>
      <c r="S163" s="202">
        <v>1.18</v>
      </c>
      <c r="T163" s="202">
        <v>99.07</v>
      </c>
      <c r="U163" s="183">
        <f t="shared" si="4"/>
        <v>92.559564132919022</v>
      </c>
      <c r="V163" s="183">
        <f t="shared" si="5"/>
        <v>29.741274355818753</v>
      </c>
      <c r="W163" s="201" t="s">
        <v>670</v>
      </c>
      <c r="X163" s="201">
        <v>10</v>
      </c>
    </row>
    <row r="164" spans="1:24" s="171" customFormat="1" ht="11.25">
      <c r="A164" s="172" t="s">
        <v>664</v>
      </c>
      <c r="B164" s="201" t="s">
        <v>672</v>
      </c>
      <c r="C164" s="201" t="s">
        <v>666</v>
      </c>
      <c r="D164" s="201" t="s">
        <v>667</v>
      </c>
      <c r="E164" s="201" t="s">
        <v>668</v>
      </c>
      <c r="F164" s="201" t="s">
        <v>669</v>
      </c>
      <c r="G164" s="201">
        <v>8</v>
      </c>
      <c r="H164" s="201">
        <v>77</v>
      </c>
      <c r="I164" s="201" t="s">
        <v>670</v>
      </c>
      <c r="J164" s="201" t="s">
        <v>671</v>
      </c>
      <c r="K164" s="202">
        <v>55.11</v>
      </c>
      <c r="L164" s="202">
        <v>0.26</v>
      </c>
      <c r="M164" s="202">
        <v>1.82</v>
      </c>
      <c r="N164" s="202">
        <v>2.37</v>
      </c>
      <c r="O164" s="202">
        <v>0</v>
      </c>
      <c r="P164" s="202">
        <v>17.329999999999998</v>
      </c>
      <c r="Q164" s="202">
        <v>20.13</v>
      </c>
      <c r="R164" s="202">
        <v>1.74</v>
      </c>
      <c r="S164" s="202">
        <v>1.1399999999999999</v>
      </c>
      <c r="T164" s="202">
        <v>99.9</v>
      </c>
      <c r="U164" s="183">
        <f t="shared" si="4"/>
        <v>92.874241662086959</v>
      </c>
      <c r="V164" s="183">
        <f t="shared" si="5"/>
        <v>29.587205504168935</v>
      </c>
      <c r="W164" s="201" t="s">
        <v>670</v>
      </c>
      <c r="X164" s="201">
        <v>10</v>
      </c>
    </row>
    <row r="165" spans="1:24" s="171" customFormat="1" ht="11.25">
      <c r="A165" s="172" t="s">
        <v>664</v>
      </c>
      <c r="B165" s="201" t="s">
        <v>672</v>
      </c>
      <c r="C165" s="201" t="s">
        <v>666</v>
      </c>
      <c r="D165" s="201" t="s">
        <v>667</v>
      </c>
      <c r="E165" s="201" t="s">
        <v>668</v>
      </c>
      <c r="F165" s="201" t="s">
        <v>669</v>
      </c>
      <c r="G165" s="201">
        <v>8</v>
      </c>
      <c r="H165" s="201">
        <v>78</v>
      </c>
      <c r="I165" s="201" t="s">
        <v>670</v>
      </c>
      <c r="J165" s="201" t="s">
        <v>671</v>
      </c>
      <c r="K165" s="202">
        <v>54.49</v>
      </c>
      <c r="L165" s="202">
        <v>0.3</v>
      </c>
      <c r="M165" s="202">
        <v>1.83</v>
      </c>
      <c r="N165" s="202">
        <v>2.38</v>
      </c>
      <c r="O165" s="202">
        <v>0.03</v>
      </c>
      <c r="P165" s="202">
        <v>17.329999999999998</v>
      </c>
      <c r="Q165" s="202">
        <v>20.29</v>
      </c>
      <c r="R165" s="202">
        <v>1.93</v>
      </c>
      <c r="S165" s="202">
        <v>1.1399999999999999</v>
      </c>
      <c r="T165" s="202">
        <v>99.72</v>
      </c>
      <c r="U165" s="183">
        <f t="shared" si="4"/>
        <v>92.846326029941281</v>
      </c>
      <c r="V165" s="183">
        <f t="shared" si="5"/>
        <v>29.47317864312841</v>
      </c>
      <c r="W165" s="201" t="s">
        <v>670</v>
      </c>
      <c r="X165" s="201">
        <v>10</v>
      </c>
    </row>
    <row r="166" spans="1:24" s="171" customFormat="1" ht="11.25">
      <c r="A166" s="172" t="s">
        <v>664</v>
      </c>
      <c r="B166" s="201" t="s">
        <v>672</v>
      </c>
      <c r="C166" s="201" t="s">
        <v>666</v>
      </c>
      <c r="D166" s="201" t="s">
        <v>667</v>
      </c>
      <c r="E166" s="201" t="s">
        <v>668</v>
      </c>
      <c r="F166" s="201" t="s">
        <v>669</v>
      </c>
      <c r="G166" s="201">
        <v>8</v>
      </c>
      <c r="H166" s="201">
        <v>79</v>
      </c>
      <c r="I166" s="201" t="s">
        <v>670</v>
      </c>
      <c r="J166" s="201" t="s">
        <v>671</v>
      </c>
      <c r="K166" s="202">
        <v>54.31</v>
      </c>
      <c r="L166" s="202">
        <v>0.28999999999999998</v>
      </c>
      <c r="M166" s="202">
        <v>1.82</v>
      </c>
      <c r="N166" s="202">
        <v>2.4500000000000002</v>
      </c>
      <c r="O166" s="202">
        <v>0.02</v>
      </c>
      <c r="P166" s="202">
        <v>17.170000000000002</v>
      </c>
      <c r="Q166" s="202">
        <v>20.25</v>
      </c>
      <c r="R166" s="202">
        <v>1.64</v>
      </c>
      <c r="S166" s="202">
        <v>1.2</v>
      </c>
      <c r="T166" s="202">
        <v>99.15</v>
      </c>
      <c r="U166" s="183">
        <f t="shared" si="4"/>
        <v>92.587982504067767</v>
      </c>
      <c r="V166" s="183">
        <f t="shared" si="5"/>
        <v>30.666875712868645</v>
      </c>
      <c r="W166" s="201" t="s">
        <v>670</v>
      </c>
      <c r="X166" s="201">
        <v>10</v>
      </c>
    </row>
    <row r="167" spans="1:24" s="171" customFormat="1" ht="11.25">
      <c r="A167" s="172" t="s">
        <v>664</v>
      </c>
      <c r="B167" s="201" t="s">
        <v>672</v>
      </c>
      <c r="C167" s="201" t="s">
        <v>666</v>
      </c>
      <c r="D167" s="201" t="s">
        <v>667</v>
      </c>
      <c r="E167" s="201" t="s">
        <v>668</v>
      </c>
      <c r="F167" s="201" t="s">
        <v>669</v>
      </c>
      <c r="G167" s="201">
        <v>8</v>
      </c>
      <c r="H167" s="201">
        <v>80</v>
      </c>
      <c r="I167" s="201" t="s">
        <v>670</v>
      </c>
      <c r="J167" s="201" t="s">
        <v>671</v>
      </c>
      <c r="K167" s="202">
        <v>54.99</v>
      </c>
      <c r="L167" s="202">
        <v>0.3</v>
      </c>
      <c r="M167" s="202">
        <v>1.75</v>
      </c>
      <c r="N167" s="202">
        <v>2.27</v>
      </c>
      <c r="O167" s="202">
        <v>0</v>
      </c>
      <c r="P167" s="202">
        <v>16.96</v>
      </c>
      <c r="Q167" s="202">
        <v>20.32</v>
      </c>
      <c r="R167" s="202">
        <v>1.93</v>
      </c>
      <c r="S167" s="202">
        <v>1.22</v>
      </c>
      <c r="T167" s="202">
        <v>99.74</v>
      </c>
      <c r="U167" s="183">
        <f t="shared" si="4"/>
        <v>93.015409673167213</v>
      </c>
      <c r="V167" s="183">
        <f t="shared" si="5"/>
        <v>31.864851206315976</v>
      </c>
      <c r="W167" s="201" t="s">
        <v>670</v>
      </c>
      <c r="X167" s="201">
        <v>10</v>
      </c>
    </row>
    <row r="168" spans="1:24" s="171" customFormat="1" ht="11.25">
      <c r="A168" s="172" t="s">
        <v>664</v>
      </c>
      <c r="B168" s="201" t="s">
        <v>672</v>
      </c>
      <c r="C168" s="201" t="s">
        <v>666</v>
      </c>
      <c r="D168" s="201" t="s">
        <v>667</v>
      </c>
      <c r="E168" s="201" t="s">
        <v>668</v>
      </c>
      <c r="F168" s="201" t="s">
        <v>669</v>
      </c>
      <c r="G168" s="201">
        <v>8</v>
      </c>
      <c r="H168" s="201">
        <v>81</v>
      </c>
      <c r="I168" s="201" t="s">
        <v>670</v>
      </c>
      <c r="J168" s="201" t="s">
        <v>671</v>
      </c>
      <c r="K168" s="202">
        <v>54.5</v>
      </c>
      <c r="L168" s="202">
        <v>0.27</v>
      </c>
      <c r="M168" s="202">
        <v>1.78</v>
      </c>
      <c r="N168" s="202">
        <v>2.42</v>
      </c>
      <c r="O168" s="202">
        <v>0.03</v>
      </c>
      <c r="P168" s="202">
        <v>16.97</v>
      </c>
      <c r="Q168" s="202">
        <v>20.440000000000001</v>
      </c>
      <c r="R168" s="202">
        <v>1.79</v>
      </c>
      <c r="S168" s="202">
        <v>1.06</v>
      </c>
      <c r="T168" s="202">
        <v>99.26</v>
      </c>
      <c r="U168" s="183">
        <f t="shared" si="4"/>
        <v>92.592125707761895</v>
      </c>
      <c r="V168" s="183">
        <f t="shared" si="5"/>
        <v>28.545344886650614</v>
      </c>
      <c r="W168" s="201" t="s">
        <v>670</v>
      </c>
      <c r="X168" s="201">
        <v>10</v>
      </c>
    </row>
    <row r="169" spans="1:24" s="171" customFormat="1" ht="11.25">
      <c r="A169" s="172" t="s">
        <v>664</v>
      </c>
      <c r="B169" s="201" t="s">
        <v>672</v>
      </c>
      <c r="C169" s="201" t="s">
        <v>666</v>
      </c>
      <c r="D169" s="201" t="s">
        <v>667</v>
      </c>
      <c r="E169" s="201" t="s">
        <v>668</v>
      </c>
      <c r="F169" s="201" t="s">
        <v>669</v>
      </c>
      <c r="G169" s="201">
        <v>8</v>
      </c>
      <c r="H169" s="201">
        <v>82</v>
      </c>
      <c r="I169" s="201" t="s">
        <v>670</v>
      </c>
      <c r="J169" s="201" t="s">
        <v>671</v>
      </c>
      <c r="K169" s="202">
        <v>54.52</v>
      </c>
      <c r="L169" s="202">
        <v>0.28000000000000003</v>
      </c>
      <c r="M169" s="202">
        <v>1.82</v>
      </c>
      <c r="N169" s="202">
        <v>2.41</v>
      </c>
      <c r="O169" s="202">
        <v>0.04</v>
      </c>
      <c r="P169" s="202">
        <v>17.3</v>
      </c>
      <c r="Q169" s="202">
        <v>20.38</v>
      </c>
      <c r="R169" s="202">
        <v>1.68</v>
      </c>
      <c r="S169" s="202">
        <v>1.1299999999999999</v>
      </c>
      <c r="T169" s="202">
        <v>99.56</v>
      </c>
      <c r="U169" s="183">
        <f t="shared" si="4"/>
        <v>92.751039229054683</v>
      </c>
      <c r="V169" s="183">
        <f t="shared" si="5"/>
        <v>29.403982796381271</v>
      </c>
      <c r="W169" s="201" t="s">
        <v>670</v>
      </c>
      <c r="X169" s="201">
        <v>10</v>
      </c>
    </row>
    <row r="170" spans="1:24" s="171" customFormat="1" ht="11.25">
      <c r="A170" s="172" t="s">
        <v>664</v>
      </c>
      <c r="B170" s="201" t="s">
        <v>672</v>
      </c>
      <c r="C170" s="201" t="s">
        <v>666</v>
      </c>
      <c r="D170" s="201" t="s">
        <v>667</v>
      </c>
      <c r="E170" s="201" t="s">
        <v>668</v>
      </c>
      <c r="F170" s="201" t="s">
        <v>669</v>
      </c>
      <c r="G170" s="201">
        <v>8</v>
      </c>
      <c r="H170" s="201">
        <v>83</v>
      </c>
      <c r="I170" s="201" t="s">
        <v>670</v>
      </c>
      <c r="J170" s="201" t="s">
        <v>671</v>
      </c>
      <c r="K170" s="202">
        <v>54.47</v>
      </c>
      <c r="L170" s="202">
        <v>0.33</v>
      </c>
      <c r="M170" s="202">
        <v>1.88</v>
      </c>
      <c r="N170" s="202">
        <v>2.44</v>
      </c>
      <c r="O170" s="202">
        <v>0.01</v>
      </c>
      <c r="P170" s="202">
        <v>16.600000000000001</v>
      </c>
      <c r="Q170" s="202">
        <v>20.34</v>
      </c>
      <c r="R170" s="202">
        <v>1.87</v>
      </c>
      <c r="S170" s="202">
        <v>1.24</v>
      </c>
      <c r="T170" s="202">
        <v>99.18</v>
      </c>
      <c r="U170" s="183">
        <f t="shared" si="4"/>
        <v>92.381770604517328</v>
      </c>
      <c r="V170" s="183">
        <f t="shared" si="5"/>
        <v>30.67441471679631</v>
      </c>
      <c r="W170" s="201" t="s">
        <v>670</v>
      </c>
      <c r="X170" s="201">
        <v>10</v>
      </c>
    </row>
    <row r="171" spans="1:24" s="171" customFormat="1" ht="11.25">
      <c r="A171" s="172" t="s">
        <v>664</v>
      </c>
      <c r="B171" s="201" t="s">
        <v>672</v>
      </c>
      <c r="C171" s="201" t="s">
        <v>666</v>
      </c>
      <c r="D171" s="201" t="s">
        <v>667</v>
      </c>
      <c r="E171" s="201" t="s">
        <v>668</v>
      </c>
      <c r="F171" s="201" t="s">
        <v>669</v>
      </c>
      <c r="G171" s="201">
        <v>8</v>
      </c>
      <c r="H171" s="201">
        <v>84</v>
      </c>
      <c r="I171" s="201" t="s">
        <v>670</v>
      </c>
      <c r="J171" s="201" t="s">
        <v>671</v>
      </c>
      <c r="K171" s="202">
        <v>54.97</v>
      </c>
      <c r="L171" s="202">
        <v>0.24</v>
      </c>
      <c r="M171" s="202">
        <v>1.68</v>
      </c>
      <c r="N171" s="202">
        <v>2.4500000000000002</v>
      </c>
      <c r="O171" s="202">
        <v>0.01</v>
      </c>
      <c r="P171" s="202">
        <v>16.899999999999999</v>
      </c>
      <c r="Q171" s="202">
        <v>20.350000000000001</v>
      </c>
      <c r="R171" s="202">
        <v>1.84</v>
      </c>
      <c r="S171" s="202">
        <v>1.18</v>
      </c>
      <c r="T171" s="202">
        <v>99.62</v>
      </c>
      <c r="U171" s="183">
        <f t="shared" si="4"/>
        <v>92.478472412357874</v>
      </c>
      <c r="V171" s="183">
        <f t="shared" si="5"/>
        <v>32.027591898755134</v>
      </c>
      <c r="W171" s="201" t="s">
        <v>670</v>
      </c>
      <c r="X171" s="201">
        <v>10</v>
      </c>
    </row>
    <row r="172" spans="1:24" s="171" customFormat="1" ht="11.25">
      <c r="A172" s="172" t="s">
        <v>664</v>
      </c>
      <c r="B172" s="201" t="s">
        <v>672</v>
      </c>
      <c r="C172" s="201" t="s">
        <v>666</v>
      </c>
      <c r="D172" s="201" t="s">
        <v>667</v>
      </c>
      <c r="E172" s="201" t="s">
        <v>668</v>
      </c>
      <c r="F172" s="201" t="s">
        <v>669</v>
      </c>
      <c r="G172" s="201">
        <v>8</v>
      </c>
      <c r="H172" s="201">
        <v>85</v>
      </c>
      <c r="I172" s="201" t="s">
        <v>670</v>
      </c>
      <c r="J172" s="201" t="s">
        <v>671</v>
      </c>
      <c r="K172" s="202">
        <v>54.81</v>
      </c>
      <c r="L172" s="202">
        <v>0.28000000000000003</v>
      </c>
      <c r="M172" s="202">
        <v>1.85</v>
      </c>
      <c r="N172" s="202">
        <v>2.35</v>
      </c>
      <c r="O172" s="202">
        <v>0.02</v>
      </c>
      <c r="P172" s="202">
        <v>17.079999999999998</v>
      </c>
      <c r="Q172" s="202">
        <v>20.28</v>
      </c>
      <c r="R172" s="202">
        <v>1.87</v>
      </c>
      <c r="S172" s="202">
        <v>1.1499999999999999</v>
      </c>
      <c r="T172" s="202">
        <v>99.69</v>
      </c>
      <c r="U172" s="183">
        <f t="shared" si="4"/>
        <v>92.834056961563292</v>
      </c>
      <c r="V172" s="183">
        <f t="shared" si="5"/>
        <v>29.428798323767165</v>
      </c>
      <c r="W172" s="201" t="s">
        <v>670</v>
      </c>
      <c r="X172" s="201">
        <v>10</v>
      </c>
    </row>
    <row r="173" spans="1:24" s="171" customFormat="1" ht="11.25">
      <c r="A173" s="172" t="s">
        <v>664</v>
      </c>
      <c r="B173" s="201" t="s">
        <v>672</v>
      </c>
      <c r="C173" s="201" t="s">
        <v>666</v>
      </c>
      <c r="D173" s="201" t="s">
        <v>667</v>
      </c>
      <c r="E173" s="201" t="s">
        <v>668</v>
      </c>
      <c r="F173" s="201" t="s">
        <v>669</v>
      </c>
      <c r="G173" s="201">
        <v>8</v>
      </c>
      <c r="H173" s="201">
        <v>86</v>
      </c>
      <c r="I173" s="201" t="s">
        <v>670</v>
      </c>
      <c r="J173" s="201" t="s">
        <v>671</v>
      </c>
      <c r="K173" s="202">
        <v>54.92</v>
      </c>
      <c r="L173" s="202">
        <v>0.26</v>
      </c>
      <c r="M173" s="202">
        <v>1.79</v>
      </c>
      <c r="N173" s="202">
        <v>2.3199999999999998</v>
      </c>
      <c r="O173" s="202">
        <v>0.01</v>
      </c>
      <c r="P173" s="202">
        <v>16.47</v>
      </c>
      <c r="Q173" s="202">
        <v>20.38</v>
      </c>
      <c r="R173" s="202">
        <v>1.77</v>
      </c>
      <c r="S173" s="202">
        <v>1.1599999999999999</v>
      </c>
      <c r="T173" s="202">
        <v>99.08</v>
      </c>
      <c r="U173" s="183">
        <f t="shared" si="4"/>
        <v>92.676010054752624</v>
      </c>
      <c r="V173" s="183">
        <f t="shared" si="5"/>
        <v>30.300681390001284</v>
      </c>
      <c r="W173" s="201" t="s">
        <v>670</v>
      </c>
      <c r="X173" s="201">
        <v>10</v>
      </c>
    </row>
    <row r="174" spans="1:24" s="171" customFormat="1" ht="11.25">
      <c r="A174" s="172" t="s">
        <v>664</v>
      </c>
      <c r="B174" s="201" t="s">
        <v>672</v>
      </c>
      <c r="C174" s="201" t="s">
        <v>666</v>
      </c>
      <c r="D174" s="201" t="s">
        <v>667</v>
      </c>
      <c r="E174" s="201" t="s">
        <v>668</v>
      </c>
      <c r="F174" s="201" t="s">
        <v>669</v>
      </c>
      <c r="G174" s="201">
        <v>8</v>
      </c>
      <c r="H174" s="201">
        <v>87</v>
      </c>
      <c r="I174" s="201" t="s">
        <v>670</v>
      </c>
      <c r="J174" s="201" t="s">
        <v>671</v>
      </c>
      <c r="K174" s="202">
        <v>54.42</v>
      </c>
      <c r="L174" s="202">
        <v>0.28999999999999998</v>
      </c>
      <c r="M174" s="202">
        <v>1.82</v>
      </c>
      <c r="N174" s="202">
        <v>2.4</v>
      </c>
      <c r="O174" s="202">
        <v>0</v>
      </c>
      <c r="P174" s="202">
        <v>16.670000000000002</v>
      </c>
      <c r="Q174" s="202">
        <v>20.43</v>
      </c>
      <c r="R174" s="202">
        <v>1.79</v>
      </c>
      <c r="S174" s="202">
        <v>1.21</v>
      </c>
      <c r="T174" s="202">
        <v>99.03</v>
      </c>
      <c r="U174" s="183">
        <f t="shared" si="4"/>
        <v>92.526440082086793</v>
      </c>
      <c r="V174" s="183">
        <f t="shared" si="5"/>
        <v>30.843609914493879</v>
      </c>
      <c r="W174" s="201" t="s">
        <v>670</v>
      </c>
      <c r="X174" s="201">
        <v>10</v>
      </c>
    </row>
    <row r="175" spans="1:24" s="171" customFormat="1" ht="11.25">
      <c r="A175" s="172" t="s">
        <v>664</v>
      </c>
      <c r="B175" s="201" t="s">
        <v>672</v>
      </c>
      <c r="C175" s="201" t="s">
        <v>666</v>
      </c>
      <c r="D175" s="201" t="s">
        <v>667</v>
      </c>
      <c r="E175" s="201" t="s">
        <v>668</v>
      </c>
      <c r="F175" s="201" t="s">
        <v>669</v>
      </c>
      <c r="G175" s="201">
        <v>8</v>
      </c>
      <c r="H175" s="201">
        <v>88</v>
      </c>
      <c r="I175" s="201" t="s">
        <v>670</v>
      </c>
      <c r="J175" s="201" t="s">
        <v>671</v>
      </c>
      <c r="K175" s="202">
        <v>54.79</v>
      </c>
      <c r="L175" s="202">
        <v>0.28000000000000003</v>
      </c>
      <c r="M175" s="202">
        <v>1.83</v>
      </c>
      <c r="N175" s="202">
        <v>2.37</v>
      </c>
      <c r="O175" s="202">
        <v>0</v>
      </c>
      <c r="P175" s="202">
        <v>16.989999999999998</v>
      </c>
      <c r="Q175" s="202">
        <v>20.29</v>
      </c>
      <c r="R175" s="202">
        <v>1.8</v>
      </c>
      <c r="S175" s="202">
        <v>1.1000000000000001</v>
      </c>
      <c r="T175" s="202">
        <v>99.45</v>
      </c>
      <c r="U175" s="183">
        <f t="shared" si="4"/>
        <v>92.741992463226666</v>
      </c>
      <c r="V175" s="183">
        <f t="shared" si="5"/>
        <v>28.736206532371071</v>
      </c>
      <c r="W175" s="201" t="s">
        <v>670</v>
      </c>
      <c r="X175" s="201">
        <v>10</v>
      </c>
    </row>
    <row r="176" spans="1:24" s="171" customFormat="1" ht="11.25">
      <c r="A176" s="172" t="s">
        <v>664</v>
      </c>
      <c r="B176" s="201" t="s">
        <v>672</v>
      </c>
      <c r="C176" s="201" t="s">
        <v>666</v>
      </c>
      <c r="D176" s="201" t="s">
        <v>667</v>
      </c>
      <c r="E176" s="201" t="s">
        <v>668</v>
      </c>
      <c r="F176" s="201" t="s">
        <v>669</v>
      </c>
      <c r="G176" s="201">
        <v>8</v>
      </c>
      <c r="H176" s="201">
        <v>89</v>
      </c>
      <c r="I176" s="201" t="s">
        <v>670</v>
      </c>
      <c r="J176" s="201" t="s">
        <v>671</v>
      </c>
      <c r="K176" s="202">
        <v>54.46</v>
      </c>
      <c r="L176" s="202">
        <v>0.27</v>
      </c>
      <c r="M176" s="202">
        <v>1.8</v>
      </c>
      <c r="N176" s="202">
        <v>2.4</v>
      </c>
      <c r="O176" s="202">
        <v>0.02</v>
      </c>
      <c r="P176" s="202">
        <v>17.100000000000001</v>
      </c>
      <c r="Q176" s="202">
        <v>20.350000000000001</v>
      </c>
      <c r="R176" s="202">
        <v>1.85</v>
      </c>
      <c r="S176" s="202">
        <v>1.21</v>
      </c>
      <c r="T176" s="202">
        <v>99.46</v>
      </c>
      <c r="U176" s="183">
        <f t="shared" si="4"/>
        <v>92.700653926159987</v>
      </c>
      <c r="V176" s="183">
        <f t="shared" si="5"/>
        <v>31.079804096458258</v>
      </c>
      <c r="W176" s="201" t="s">
        <v>670</v>
      </c>
      <c r="X176" s="201">
        <v>10</v>
      </c>
    </row>
    <row r="177" spans="1:24" s="171" customFormat="1" ht="11.25">
      <c r="A177" s="172" t="s">
        <v>664</v>
      </c>
      <c r="B177" s="201" t="s">
        <v>672</v>
      </c>
      <c r="C177" s="201" t="s">
        <v>666</v>
      </c>
      <c r="D177" s="201" t="s">
        <v>667</v>
      </c>
      <c r="E177" s="201" t="s">
        <v>668</v>
      </c>
      <c r="F177" s="201" t="s">
        <v>669</v>
      </c>
      <c r="G177" s="201">
        <v>8</v>
      </c>
      <c r="H177" s="201">
        <v>90</v>
      </c>
      <c r="I177" s="201" t="s">
        <v>670</v>
      </c>
      <c r="J177" s="201" t="s">
        <v>671</v>
      </c>
      <c r="K177" s="202">
        <v>54.4</v>
      </c>
      <c r="L177" s="202">
        <v>0.27</v>
      </c>
      <c r="M177" s="202">
        <v>1.8</v>
      </c>
      <c r="N177" s="202">
        <v>2.4</v>
      </c>
      <c r="O177" s="202">
        <v>0.02</v>
      </c>
      <c r="P177" s="202">
        <v>16.97</v>
      </c>
      <c r="Q177" s="202">
        <v>20.329999999999998</v>
      </c>
      <c r="R177" s="202">
        <v>1.73</v>
      </c>
      <c r="S177" s="202">
        <v>1.1000000000000001</v>
      </c>
      <c r="T177" s="202">
        <v>99.02</v>
      </c>
      <c r="U177" s="183">
        <f t="shared" si="4"/>
        <v>92.648847279163931</v>
      </c>
      <c r="V177" s="183">
        <f t="shared" si="5"/>
        <v>29.075888186570353</v>
      </c>
      <c r="W177" s="201" t="s">
        <v>670</v>
      </c>
      <c r="X177" s="201">
        <v>10</v>
      </c>
    </row>
    <row r="178" spans="1:24" s="171" customFormat="1" ht="11.25">
      <c r="A178" s="172" t="s">
        <v>664</v>
      </c>
      <c r="B178" s="201" t="s">
        <v>672</v>
      </c>
      <c r="C178" s="201" t="s">
        <v>666</v>
      </c>
      <c r="D178" s="201" t="s">
        <v>667</v>
      </c>
      <c r="E178" s="201" t="s">
        <v>668</v>
      </c>
      <c r="F178" s="201" t="s">
        <v>669</v>
      </c>
      <c r="G178" s="201">
        <v>8</v>
      </c>
      <c r="H178" s="201">
        <v>91</v>
      </c>
      <c r="I178" s="201" t="s">
        <v>670</v>
      </c>
      <c r="J178" s="201" t="s">
        <v>671</v>
      </c>
      <c r="K178" s="202">
        <v>54.7</v>
      </c>
      <c r="L178" s="202">
        <v>0.24</v>
      </c>
      <c r="M178" s="202">
        <v>1.85</v>
      </c>
      <c r="N178" s="202">
        <v>2.37</v>
      </c>
      <c r="O178" s="202">
        <v>0.01</v>
      </c>
      <c r="P178" s="202">
        <v>17.170000000000002</v>
      </c>
      <c r="Q178" s="202">
        <v>20.170000000000002</v>
      </c>
      <c r="R178" s="202">
        <v>1.92</v>
      </c>
      <c r="S178" s="202">
        <v>1.2</v>
      </c>
      <c r="T178" s="202">
        <v>99.63</v>
      </c>
      <c r="U178" s="183">
        <f t="shared" si="4"/>
        <v>92.812612285652889</v>
      </c>
      <c r="V178" s="183">
        <f t="shared" si="5"/>
        <v>30.320358376210155</v>
      </c>
      <c r="W178" s="201" t="s">
        <v>670</v>
      </c>
      <c r="X178" s="201">
        <v>10</v>
      </c>
    </row>
    <row r="179" spans="1:24" s="171" customFormat="1" ht="11.25">
      <c r="A179" s="172" t="s">
        <v>664</v>
      </c>
      <c r="B179" s="201" t="s">
        <v>672</v>
      </c>
      <c r="C179" s="201" t="s">
        <v>666</v>
      </c>
      <c r="D179" s="201" t="s">
        <v>667</v>
      </c>
      <c r="E179" s="201" t="s">
        <v>668</v>
      </c>
      <c r="F179" s="201" t="s">
        <v>669</v>
      </c>
      <c r="G179" s="201">
        <v>8</v>
      </c>
      <c r="H179" s="201">
        <v>92</v>
      </c>
      <c r="I179" s="201" t="s">
        <v>670</v>
      </c>
      <c r="J179" s="201" t="s">
        <v>671</v>
      </c>
      <c r="K179" s="202">
        <v>54.53</v>
      </c>
      <c r="L179" s="202">
        <v>0.27</v>
      </c>
      <c r="M179" s="202">
        <v>1.75</v>
      </c>
      <c r="N179" s="202">
        <v>2.44</v>
      </c>
      <c r="O179" s="202">
        <v>0.02</v>
      </c>
      <c r="P179" s="202">
        <v>17.16</v>
      </c>
      <c r="Q179" s="202">
        <v>20.34</v>
      </c>
      <c r="R179" s="202">
        <v>1.75</v>
      </c>
      <c r="S179" s="202">
        <v>1.06</v>
      </c>
      <c r="T179" s="202">
        <v>99.32</v>
      </c>
      <c r="U179" s="183">
        <f t="shared" si="4"/>
        <v>92.612016623721246</v>
      </c>
      <c r="V179" s="183">
        <f t="shared" si="5"/>
        <v>28.893304625487549</v>
      </c>
      <c r="W179" s="201" t="s">
        <v>670</v>
      </c>
      <c r="X179" s="201">
        <v>10</v>
      </c>
    </row>
    <row r="180" spans="1:24" s="171" customFormat="1" ht="11.25">
      <c r="A180" s="172" t="s">
        <v>664</v>
      </c>
      <c r="B180" s="201" t="s">
        <v>672</v>
      </c>
      <c r="C180" s="201" t="s">
        <v>666</v>
      </c>
      <c r="D180" s="201" t="s">
        <v>667</v>
      </c>
      <c r="E180" s="201" t="s">
        <v>668</v>
      </c>
      <c r="F180" s="201" t="s">
        <v>669</v>
      </c>
      <c r="G180" s="201">
        <v>8</v>
      </c>
      <c r="H180" s="201">
        <v>93</v>
      </c>
      <c r="I180" s="201" t="s">
        <v>670</v>
      </c>
      <c r="J180" s="201" t="s">
        <v>671</v>
      </c>
      <c r="K180" s="202">
        <v>54.88</v>
      </c>
      <c r="L180" s="202">
        <v>0.28999999999999998</v>
      </c>
      <c r="M180" s="202">
        <v>1.77</v>
      </c>
      <c r="N180" s="202">
        <v>2.39</v>
      </c>
      <c r="O180" s="202">
        <v>0</v>
      </c>
      <c r="P180" s="202">
        <v>17.82</v>
      </c>
      <c r="Q180" s="202">
        <v>20.02</v>
      </c>
      <c r="R180" s="202">
        <v>1.79</v>
      </c>
      <c r="S180" s="202">
        <v>1.19</v>
      </c>
      <c r="T180" s="202">
        <v>100.15</v>
      </c>
      <c r="U180" s="183">
        <f t="shared" si="4"/>
        <v>93.002081269381847</v>
      </c>
      <c r="V180" s="183">
        <f t="shared" si="5"/>
        <v>31.08280442274684</v>
      </c>
      <c r="W180" s="201" t="s">
        <v>670</v>
      </c>
      <c r="X180" s="201">
        <v>10</v>
      </c>
    </row>
    <row r="181" spans="1:24" s="171" customFormat="1" ht="11.25">
      <c r="A181" s="172" t="s">
        <v>664</v>
      </c>
      <c r="B181" s="201" t="s">
        <v>672</v>
      </c>
      <c r="C181" s="201" t="s">
        <v>666</v>
      </c>
      <c r="D181" s="201" t="s">
        <v>667</v>
      </c>
      <c r="E181" s="201" t="s">
        <v>668</v>
      </c>
      <c r="F181" s="201" t="s">
        <v>669</v>
      </c>
      <c r="G181" s="201">
        <v>8</v>
      </c>
      <c r="H181" s="201">
        <v>94</v>
      </c>
      <c r="I181" s="201" t="s">
        <v>670</v>
      </c>
      <c r="J181" s="201" t="s">
        <v>671</v>
      </c>
      <c r="K181" s="202">
        <v>55.02</v>
      </c>
      <c r="L181" s="202">
        <v>0.28999999999999998</v>
      </c>
      <c r="M181" s="202">
        <v>1.86</v>
      </c>
      <c r="N181" s="202">
        <v>2.39</v>
      </c>
      <c r="O181" s="202">
        <v>0.02</v>
      </c>
      <c r="P181" s="202">
        <v>17.27</v>
      </c>
      <c r="Q181" s="202">
        <v>20.29</v>
      </c>
      <c r="R181" s="202">
        <v>2.0099999999999998</v>
      </c>
      <c r="S181" s="202">
        <v>1.1000000000000001</v>
      </c>
      <c r="T181" s="202">
        <v>100.25</v>
      </c>
      <c r="U181" s="183">
        <f t="shared" si="4"/>
        <v>92.795274330416959</v>
      </c>
      <c r="V181" s="183">
        <f t="shared" si="5"/>
        <v>28.404369949800461</v>
      </c>
      <c r="W181" s="201" t="s">
        <v>670</v>
      </c>
      <c r="X181" s="201">
        <v>10</v>
      </c>
    </row>
    <row r="182" spans="1:24" s="171" customFormat="1" ht="11.25">
      <c r="A182" s="172" t="s">
        <v>664</v>
      </c>
      <c r="B182" s="201" t="s">
        <v>672</v>
      </c>
      <c r="C182" s="201" t="s">
        <v>666</v>
      </c>
      <c r="D182" s="201" t="s">
        <v>667</v>
      </c>
      <c r="E182" s="201" t="s">
        <v>668</v>
      </c>
      <c r="F182" s="201" t="s">
        <v>669</v>
      </c>
      <c r="G182" s="201">
        <v>8</v>
      </c>
      <c r="H182" s="201">
        <v>95</v>
      </c>
      <c r="I182" s="201" t="s">
        <v>670</v>
      </c>
      <c r="J182" s="201" t="s">
        <v>671</v>
      </c>
      <c r="K182" s="202">
        <v>54.03</v>
      </c>
      <c r="L182" s="202">
        <v>0.23</v>
      </c>
      <c r="M182" s="202">
        <v>1.82</v>
      </c>
      <c r="N182" s="202">
        <v>2.35</v>
      </c>
      <c r="O182" s="202">
        <v>0.03</v>
      </c>
      <c r="P182" s="202">
        <v>16.96</v>
      </c>
      <c r="Q182" s="202">
        <v>20.39</v>
      </c>
      <c r="R182" s="202">
        <v>1.94</v>
      </c>
      <c r="S182" s="202">
        <v>1.19</v>
      </c>
      <c r="T182" s="202">
        <v>98.94</v>
      </c>
      <c r="U182" s="183">
        <f t="shared" si="4"/>
        <v>92.787011694546081</v>
      </c>
      <c r="V182" s="183">
        <f t="shared" si="5"/>
        <v>30.48923588254393</v>
      </c>
      <c r="W182" s="201" t="s">
        <v>670</v>
      </c>
      <c r="X182" s="201">
        <v>10</v>
      </c>
    </row>
    <row r="183" spans="1:24" s="171" customFormat="1" ht="11.25">
      <c r="A183" s="172" t="s">
        <v>664</v>
      </c>
      <c r="B183" s="201" t="s">
        <v>672</v>
      </c>
      <c r="C183" s="201" t="s">
        <v>666</v>
      </c>
      <c r="D183" s="201" t="s">
        <v>667</v>
      </c>
      <c r="E183" s="201" t="s">
        <v>668</v>
      </c>
      <c r="F183" s="201" t="s">
        <v>669</v>
      </c>
      <c r="G183" s="201">
        <v>8</v>
      </c>
      <c r="H183" s="201">
        <v>96</v>
      </c>
      <c r="I183" s="201" t="s">
        <v>670</v>
      </c>
      <c r="J183" s="201" t="s">
        <v>671</v>
      </c>
      <c r="K183" s="202">
        <v>54.72</v>
      </c>
      <c r="L183" s="202">
        <v>0.26</v>
      </c>
      <c r="M183" s="202">
        <v>1.85</v>
      </c>
      <c r="N183" s="202">
        <v>2.44</v>
      </c>
      <c r="O183" s="202">
        <v>0</v>
      </c>
      <c r="P183" s="202">
        <v>16.97</v>
      </c>
      <c r="Q183" s="202">
        <v>20.49</v>
      </c>
      <c r="R183" s="202">
        <v>1.73</v>
      </c>
      <c r="S183" s="202">
        <v>1.1499999999999999</v>
      </c>
      <c r="T183" s="202">
        <v>99.61</v>
      </c>
      <c r="U183" s="183">
        <f t="shared" si="4"/>
        <v>92.535473546141858</v>
      </c>
      <c r="V183" s="183">
        <f t="shared" si="5"/>
        <v>29.428798323767165</v>
      </c>
      <c r="W183" s="201" t="s">
        <v>670</v>
      </c>
      <c r="X183" s="201">
        <v>10</v>
      </c>
    </row>
    <row r="184" spans="1:24" s="171" customFormat="1" ht="11.25">
      <c r="A184" s="172" t="s">
        <v>664</v>
      </c>
      <c r="B184" s="201" t="s">
        <v>672</v>
      </c>
      <c r="C184" s="201" t="s">
        <v>666</v>
      </c>
      <c r="D184" s="201" t="s">
        <v>667</v>
      </c>
      <c r="E184" s="201" t="s">
        <v>668</v>
      </c>
      <c r="F184" s="201" t="s">
        <v>669</v>
      </c>
      <c r="G184" s="201">
        <v>8</v>
      </c>
      <c r="H184" s="201">
        <v>97</v>
      </c>
      <c r="I184" s="201" t="s">
        <v>670</v>
      </c>
      <c r="J184" s="201" t="s">
        <v>671</v>
      </c>
      <c r="K184" s="202">
        <v>54.2</v>
      </c>
      <c r="L184" s="202">
        <v>0.28999999999999998</v>
      </c>
      <c r="M184" s="202">
        <v>1.74</v>
      </c>
      <c r="N184" s="202">
        <v>2.4</v>
      </c>
      <c r="O184" s="202">
        <v>0</v>
      </c>
      <c r="P184" s="202">
        <v>17.29</v>
      </c>
      <c r="Q184" s="202">
        <v>20.43</v>
      </c>
      <c r="R184" s="202">
        <v>1.94</v>
      </c>
      <c r="S184" s="202">
        <v>1.25</v>
      </c>
      <c r="T184" s="202">
        <v>99.54</v>
      </c>
      <c r="U184" s="183">
        <f t="shared" si="4"/>
        <v>92.77507121757121</v>
      </c>
      <c r="V184" s="183">
        <f t="shared" si="5"/>
        <v>32.520212522339129</v>
      </c>
      <c r="W184" s="201" t="s">
        <v>670</v>
      </c>
      <c r="X184" s="201">
        <v>10</v>
      </c>
    </row>
    <row r="185" spans="1:24" s="171" customFormat="1" ht="11.25">
      <c r="A185" s="172" t="s">
        <v>664</v>
      </c>
      <c r="B185" s="201" t="s">
        <v>672</v>
      </c>
      <c r="C185" s="201" t="s">
        <v>666</v>
      </c>
      <c r="D185" s="201" t="s">
        <v>667</v>
      </c>
      <c r="E185" s="201" t="s">
        <v>668</v>
      </c>
      <c r="F185" s="201" t="s">
        <v>669</v>
      </c>
      <c r="G185" s="201">
        <v>8</v>
      </c>
      <c r="H185" s="201">
        <v>98</v>
      </c>
      <c r="I185" s="201" t="s">
        <v>670</v>
      </c>
      <c r="J185" s="201" t="s">
        <v>671</v>
      </c>
      <c r="K185" s="202">
        <v>54.3</v>
      </c>
      <c r="L185" s="202">
        <v>0.34</v>
      </c>
      <c r="M185" s="202">
        <v>1.7</v>
      </c>
      <c r="N185" s="202">
        <v>2.35</v>
      </c>
      <c r="O185" s="202">
        <v>0.01</v>
      </c>
      <c r="P185" s="202">
        <v>16.89</v>
      </c>
      <c r="Q185" s="202">
        <v>20.25</v>
      </c>
      <c r="R185" s="202">
        <v>1.85</v>
      </c>
      <c r="S185" s="202">
        <v>1.3</v>
      </c>
      <c r="T185" s="202">
        <v>98.99</v>
      </c>
      <c r="U185" s="183">
        <f t="shared" si="4"/>
        <v>92.759282260992521</v>
      </c>
      <c r="V185" s="183">
        <f t="shared" si="5"/>
        <v>33.905938779642746</v>
      </c>
      <c r="W185" s="201" t="s">
        <v>670</v>
      </c>
      <c r="X185" s="201">
        <v>10</v>
      </c>
    </row>
    <row r="186" spans="1:24" s="171" customFormat="1" ht="11.25">
      <c r="A186" s="172" t="s">
        <v>664</v>
      </c>
      <c r="B186" s="201" t="s">
        <v>672</v>
      </c>
      <c r="C186" s="201" t="s">
        <v>666</v>
      </c>
      <c r="D186" s="201" t="s">
        <v>667</v>
      </c>
      <c r="E186" s="201" t="s">
        <v>668</v>
      </c>
      <c r="F186" s="201" t="s">
        <v>669</v>
      </c>
      <c r="G186" s="201">
        <v>8</v>
      </c>
      <c r="H186" s="201">
        <v>99</v>
      </c>
      <c r="I186" s="201" t="s">
        <v>670</v>
      </c>
      <c r="J186" s="201" t="s">
        <v>671</v>
      </c>
      <c r="K186" s="202">
        <v>54.16</v>
      </c>
      <c r="L186" s="202">
        <v>0.25</v>
      </c>
      <c r="M186" s="202">
        <v>1.77</v>
      </c>
      <c r="N186" s="202">
        <v>2.36</v>
      </c>
      <c r="O186" s="202">
        <v>0</v>
      </c>
      <c r="P186" s="202">
        <v>17.55</v>
      </c>
      <c r="Q186" s="202">
        <v>20.399999999999999</v>
      </c>
      <c r="R186" s="202">
        <v>1.98</v>
      </c>
      <c r="S186" s="202">
        <v>1.18</v>
      </c>
      <c r="T186" s="202">
        <v>99.65</v>
      </c>
      <c r="U186" s="183">
        <f t="shared" si="4"/>
        <v>92.984907961372443</v>
      </c>
      <c r="V186" s="183">
        <f t="shared" si="5"/>
        <v>30.902321260197667</v>
      </c>
      <c r="W186" s="201" t="s">
        <v>670</v>
      </c>
      <c r="X186" s="201">
        <v>10</v>
      </c>
    </row>
    <row r="187" spans="1:24" s="171" customFormat="1" ht="11.25">
      <c r="A187" s="172" t="s">
        <v>664</v>
      </c>
      <c r="B187" s="201" t="s">
        <v>672</v>
      </c>
      <c r="C187" s="201" t="s">
        <v>666</v>
      </c>
      <c r="D187" s="201" t="s">
        <v>667</v>
      </c>
      <c r="E187" s="201" t="s">
        <v>668</v>
      </c>
      <c r="F187" s="201" t="s">
        <v>669</v>
      </c>
      <c r="G187" s="201">
        <v>8</v>
      </c>
      <c r="H187" s="201">
        <v>100</v>
      </c>
      <c r="I187" s="201" t="s">
        <v>670</v>
      </c>
      <c r="J187" s="201" t="s">
        <v>671</v>
      </c>
      <c r="K187" s="202">
        <v>54.16</v>
      </c>
      <c r="L187" s="202">
        <v>0.27</v>
      </c>
      <c r="M187" s="202">
        <v>1.78</v>
      </c>
      <c r="N187" s="202">
        <v>2.4900000000000002</v>
      </c>
      <c r="O187" s="202">
        <v>0.04</v>
      </c>
      <c r="P187" s="202">
        <v>17.170000000000002</v>
      </c>
      <c r="Q187" s="202">
        <v>20.49</v>
      </c>
      <c r="R187" s="202">
        <v>1.87</v>
      </c>
      <c r="S187" s="202">
        <v>1.1299999999999999</v>
      </c>
      <c r="T187" s="202">
        <v>99.4</v>
      </c>
      <c r="U187" s="183">
        <f t="shared" si="4"/>
        <v>92.476074865723305</v>
      </c>
      <c r="V187" s="183">
        <f t="shared" si="5"/>
        <v>29.86739357230606</v>
      </c>
      <c r="W187" s="201" t="s">
        <v>670</v>
      </c>
      <c r="X187" s="201">
        <v>10</v>
      </c>
    </row>
    <row r="188" spans="1:24" s="171" customFormat="1" ht="11.25">
      <c r="A188" s="172" t="s">
        <v>664</v>
      </c>
      <c r="B188" s="201" t="s">
        <v>673</v>
      </c>
      <c r="C188" s="201" t="s">
        <v>666</v>
      </c>
      <c r="D188" s="201" t="s">
        <v>667</v>
      </c>
      <c r="E188" s="201" t="s">
        <v>674</v>
      </c>
      <c r="F188" s="201" t="s">
        <v>669</v>
      </c>
      <c r="G188" s="201">
        <v>12</v>
      </c>
      <c r="H188" s="201">
        <v>1</v>
      </c>
      <c r="I188" s="201" t="s">
        <v>670</v>
      </c>
      <c r="J188" s="201" t="s">
        <v>671</v>
      </c>
      <c r="K188" s="202">
        <v>53.98</v>
      </c>
      <c r="L188" s="202">
        <v>0.3</v>
      </c>
      <c r="M188" s="202">
        <v>1.58</v>
      </c>
      <c r="N188" s="202">
        <v>3.14</v>
      </c>
      <c r="O188" s="202">
        <v>0.01</v>
      </c>
      <c r="P188" s="202">
        <v>17.75</v>
      </c>
      <c r="Q188" s="202">
        <v>20.350000000000001</v>
      </c>
      <c r="R188" s="202">
        <v>1.55</v>
      </c>
      <c r="S188" s="202">
        <v>0.62</v>
      </c>
      <c r="T188" s="202">
        <v>99.28</v>
      </c>
      <c r="U188" s="183">
        <f t="shared" si="4"/>
        <v>90.9713662972447</v>
      </c>
      <c r="V188" s="183">
        <f t="shared" si="5"/>
        <v>20.838540541543431</v>
      </c>
      <c r="W188" s="201" t="s">
        <v>670</v>
      </c>
      <c r="X188" s="201">
        <v>10</v>
      </c>
    </row>
    <row r="189" spans="1:24" s="171" customFormat="1" ht="11.25">
      <c r="A189" s="172" t="s">
        <v>664</v>
      </c>
      <c r="B189" s="201" t="s">
        <v>673</v>
      </c>
      <c r="C189" s="201" t="s">
        <v>666</v>
      </c>
      <c r="D189" s="201" t="s">
        <v>667</v>
      </c>
      <c r="E189" s="201" t="s">
        <v>674</v>
      </c>
      <c r="F189" s="201" t="s">
        <v>669</v>
      </c>
      <c r="G189" s="201">
        <v>12</v>
      </c>
      <c r="H189" s="201">
        <v>2</v>
      </c>
      <c r="I189" s="201" t="s">
        <v>670</v>
      </c>
      <c r="J189" s="201" t="s">
        <v>671</v>
      </c>
      <c r="K189" s="202">
        <v>54.37</v>
      </c>
      <c r="L189" s="202">
        <v>0.26</v>
      </c>
      <c r="M189" s="202">
        <v>1.74</v>
      </c>
      <c r="N189" s="202">
        <v>3.11</v>
      </c>
      <c r="O189" s="202">
        <v>0.05</v>
      </c>
      <c r="P189" s="202">
        <v>17.489999999999998</v>
      </c>
      <c r="Q189" s="202">
        <v>20.84</v>
      </c>
      <c r="R189" s="202">
        <v>1.52</v>
      </c>
      <c r="S189" s="202">
        <v>0.35</v>
      </c>
      <c r="T189" s="202">
        <v>99.73</v>
      </c>
      <c r="U189" s="183">
        <f t="shared" si="4"/>
        <v>90.92892681918056</v>
      </c>
      <c r="V189" s="183">
        <f t="shared" si="5"/>
        <v>11.889542811139156</v>
      </c>
      <c r="W189" s="201" t="s">
        <v>670</v>
      </c>
      <c r="X189" s="201">
        <v>10</v>
      </c>
    </row>
    <row r="190" spans="1:24" s="171" customFormat="1" ht="11.25">
      <c r="A190" s="172" t="s">
        <v>664</v>
      </c>
      <c r="B190" s="201" t="s">
        <v>673</v>
      </c>
      <c r="C190" s="201" t="s">
        <v>666</v>
      </c>
      <c r="D190" s="201" t="s">
        <v>667</v>
      </c>
      <c r="E190" s="201" t="s">
        <v>674</v>
      </c>
      <c r="F190" s="201" t="s">
        <v>669</v>
      </c>
      <c r="G190" s="201">
        <v>12</v>
      </c>
      <c r="H190" s="201">
        <v>3</v>
      </c>
      <c r="I190" s="201" t="s">
        <v>670</v>
      </c>
      <c r="J190" s="201" t="s">
        <v>671</v>
      </c>
      <c r="K190" s="202">
        <v>54.27</v>
      </c>
      <c r="L190" s="202">
        <v>0.33</v>
      </c>
      <c r="M190" s="202">
        <v>1.56</v>
      </c>
      <c r="N190" s="202">
        <v>3.41</v>
      </c>
      <c r="O190" s="202">
        <v>0.03</v>
      </c>
      <c r="P190" s="202">
        <v>18.21</v>
      </c>
      <c r="Q190" s="202">
        <v>18.829999999999998</v>
      </c>
      <c r="R190" s="202">
        <v>1.72</v>
      </c>
      <c r="S190" s="202">
        <v>1.1299999999999999</v>
      </c>
      <c r="T190" s="202">
        <v>99.49</v>
      </c>
      <c r="U190" s="183">
        <f t="shared" si="4"/>
        <v>90.492961350783233</v>
      </c>
      <c r="V190" s="183">
        <f t="shared" si="5"/>
        <v>32.702030047569053</v>
      </c>
      <c r="W190" s="201" t="s">
        <v>670</v>
      </c>
      <c r="X190" s="201">
        <v>10</v>
      </c>
    </row>
    <row r="191" spans="1:24" s="171" customFormat="1" ht="11.25">
      <c r="A191" s="172" t="s">
        <v>664</v>
      </c>
      <c r="B191" s="201" t="s">
        <v>673</v>
      </c>
      <c r="C191" s="201" t="s">
        <v>666</v>
      </c>
      <c r="D191" s="201" t="s">
        <v>667</v>
      </c>
      <c r="E191" s="201" t="s">
        <v>674</v>
      </c>
      <c r="F191" s="201" t="s">
        <v>669</v>
      </c>
      <c r="G191" s="201">
        <v>12</v>
      </c>
      <c r="H191" s="201">
        <v>4</v>
      </c>
      <c r="I191" s="201" t="s">
        <v>670</v>
      </c>
      <c r="J191" s="201" t="s">
        <v>671</v>
      </c>
      <c r="K191" s="202">
        <v>54.31</v>
      </c>
      <c r="L191" s="202">
        <v>0.28000000000000003</v>
      </c>
      <c r="M191" s="202">
        <v>1.5</v>
      </c>
      <c r="N191" s="202">
        <v>3.24</v>
      </c>
      <c r="O191" s="202">
        <v>0</v>
      </c>
      <c r="P191" s="202">
        <v>17.27</v>
      </c>
      <c r="Q191" s="202">
        <v>20.05</v>
      </c>
      <c r="R191" s="202">
        <v>1.7</v>
      </c>
      <c r="S191" s="202">
        <v>0.61</v>
      </c>
      <c r="T191" s="202">
        <v>98.96</v>
      </c>
      <c r="U191" s="183">
        <f t="shared" si="4"/>
        <v>90.476938379044299</v>
      </c>
      <c r="V191" s="183">
        <f t="shared" si="5"/>
        <v>21.433569460708078</v>
      </c>
      <c r="W191" s="201" t="s">
        <v>670</v>
      </c>
      <c r="X191" s="201">
        <v>10</v>
      </c>
    </row>
    <row r="192" spans="1:24" s="171" customFormat="1" ht="11.25">
      <c r="A192" s="172" t="s">
        <v>664</v>
      </c>
      <c r="B192" s="201" t="s">
        <v>673</v>
      </c>
      <c r="C192" s="201" t="s">
        <v>666</v>
      </c>
      <c r="D192" s="201" t="s">
        <v>667</v>
      </c>
      <c r="E192" s="201" t="s">
        <v>674</v>
      </c>
      <c r="F192" s="201" t="s">
        <v>669</v>
      </c>
      <c r="G192" s="201">
        <v>12</v>
      </c>
      <c r="H192" s="201">
        <v>5</v>
      </c>
      <c r="I192" s="201" t="s">
        <v>670</v>
      </c>
      <c r="J192" s="201" t="s">
        <v>671</v>
      </c>
      <c r="K192" s="202">
        <v>53.84</v>
      </c>
      <c r="L192" s="202">
        <v>0.3</v>
      </c>
      <c r="M192" s="202">
        <v>1.6</v>
      </c>
      <c r="N192" s="202">
        <v>3.35</v>
      </c>
      <c r="O192" s="202">
        <v>0.09</v>
      </c>
      <c r="P192" s="202">
        <v>18.14</v>
      </c>
      <c r="Q192" s="202">
        <v>18.690000000000001</v>
      </c>
      <c r="R192" s="202">
        <v>1.83</v>
      </c>
      <c r="S192" s="202">
        <v>1.1000000000000001</v>
      </c>
      <c r="T192" s="202">
        <v>98.94</v>
      </c>
      <c r="U192" s="183">
        <f t="shared" si="4"/>
        <v>90.611878844338918</v>
      </c>
      <c r="V192" s="183">
        <f t="shared" si="5"/>
        <v>31.56321362227888</v>
      </c>
      <c r="W192" s="201" t="s">
        <v>670</v>
      </c>
      <c r="X192" s="201">
        <v>10</v>
      </c>
    </row>
    <row r="193" spans="1:24" s="171" customFormat="1" ht="11.25">
      <c r="A193" s="172" t="s">
        <v>664</v>
      </c>
      <c r="B193" s="201" t="s">
        <v>673</v>
      </c>
      <c r="C193" s="201" t="s">
        <v>666</v>
      </c>
      <c r="D193" s="201" t="s">
        <v>667</v>
      </c>
      <c r="E193" s="201" t="s">
        <v>674</v>
      </c>
      <c r="F193" s="201" t="s">
        <v>669</v>
      </c>
      <c r="G193" s="201">
        <v>12</v>
      </c>
      <c r="H193" s="201">
        <v>6</v>
      </c>
      <c r="I193" s="201" t="s">
        <v>670</v>
      </c>
      <c r="J193" s="201" t="s">
        <v>671</v>
      </c>
      <c r="K193" s="202">
        <v>54.68</v>
      </c>
      <c r="L193" s="202">
        <v>0.33</v>
      </c>
      <c r="M193" s="202">
        <v>1.56</v>
      </c>
      <c r="N193" s="202">
        <v>3.22</v>
      </c>
      <c r="O193" s="202">
        <v>0.04</v>
      </c>
      <c r="P193" s="202">
        <v>17.93</v>
      </c>
      <c r="Q193" s="202">
        <v>19.100000000000001</v>
      </c>
      <c r="R193" s="202">
        <v>1.7</v>
      </c>
      <c r="S193" s="202">
        <v>1.1000000000000001</v>
      </c>
      <c r="T193" s="202">
        <v>99.66</v>
      </c>
      <c r="U193" s="183">
        <f t="shared" si="4"/>
        <v>90.846832738075378</v>
      </c>
      <c r="V193" s="183">
        <f t="shared" si="5"/>
        <v>32.112635007792385</v>
      </c>
      <c r="W193" s="201" t="s">
        <v>670</v>
      </c>
      <c r="X193" s="201">
        <v>10</v>
      </c>
    </row>
    <row r="194" spans="1:24" s="171" customFormat="1" ht="11.25">
      <c r="A194" s="172" t="s">
        <v>664</v>
      </c>
      <c r="B194" s="201" t="s">
        <v>673</v>
      </c>
      <c r="C194" s="201" t="s">
        <v>666</v>
      </c>
      <c r="D194" s="201" t="s">
        <v>667</v>
      </c>
      <c r="E194" s="201" t="s">
        <v>674</v>
      </c>
      <c r="F194" s="201" t="s">
        <v>669</v>
      </c>
      <c r="G194" s="201">
        <v>12</v>
      </c>
      <c r="H194" s="201">
        <v>7</v>
      </c>
      <c r="I194" s="201" t="s">
        <v>670</v>
      </c>
      <c r="J194" s="201" t="s">
        <v>671</v>
      </c>
      <c r="K194" s="202">
        <v>54.56</v>
      </c>
      <c r="L194" s="202">
        <v>0.3</v>
      </c>
      <c r="M194" s="202">
        <v>1.52</v>
      </c>
      <c r="N194" s="202">
        <v>3.28</v>
      </c>
      <c r="O194" s="202">
        <v>0.01</v>
      </c>
      <c r="P194" s="202">
        <v>17.72</v>
      </c>
      <c r="Q194" s="202">
        <v>19.079999999999998</v>
      </c>
      <c r="R194" s="202">
        <v>1.83</v>
      </c>
      <c r="S194" s="202">
        <v>1.06</v>
      </c>
      <c r="T194" s="202">
        <v>99.36</v>
      </c>
      <c r="U194" s="183">
        <f t="shared" si="4"/>
        <v>90.592221937289253</v>
      </c>
      <c r="V194" s="183">
        <f t="shared" si="5"/>
        <v>31.871875233145126</v>
      </c>
      <c r="W194" s="201" t="s">
        <v>670</v>
      </c>
      <c r="X194" s="201">
        <v>10</v>
      </c>
    </row>
    <row r="195" spans="1:24" s="171" customFormat="1" ht="11.25">
      <c r="A195" s="172" t="s">
        <v>664</v>
      </c>
      <c r="B195" s="201" t="s">
        <v>673</v>
      </c>
      <c r="C195" s="201" t="s">
        <v>666</v>
      </c>
      <c r="D195" s="201" t="s">
        <v>667</v>
      </c>
      <c r="E195" s="201" t="s">
        <v>674</v>
      </c>
      <c r="F195" s="201" t="s">
        <v>669</v>
      </c>
      <c r="G195" s="201">
        <v>12</v>
      </c>
      <c r="H195" s="201">
        <v>8</v>
      </c>
      <c r="I195" s="201" t="s">
        <v>670</v>
      </c>
      <c r="J195" s="201" t="s">
        <v>671</v>
      </c>
      <c r="K195" s="202">
        <v>54.52</v>
      </c>
      <c r="L195" s="202">
        <v>0.28000000000000003</v>
      </c>
      <c r="M195" s="202">
        <v>1.47</v>
      </c>
      <c r="N195" s="202">
        <v>3.2</v>
      </c>
      <c r="O195" s="202">
        <v>0.05</v>
      </c>
      <c r="P195" s="202">
        <v>17.52</v>
      </c>
      <c r="Q195" s="202">
        <v>18.850000000000001</v>
      </c>
      <c r="R195" s="202">
        <v>1.78</v>
      </c>
      <c r="S195" s="202">
        <v>1.08</v>
      </c>
      <c r="T195" s="202">
        <v>98.75</v>
      </c>
      <c r="U195" s="183">
        <f t="shared" si="4"/>
        <v>90.705315736227888</v>
      </c>
      <c r="V195" s="183">
        <f t="shared" si="5"/>
        <v>33.014571496293129</v>
      </c>
      <c r="W195" s="201" t="s">
        <v>670</v>
      </c>
      <c r="X195" s="201">
        <v>10</v>
      </c>
    </row>
    <row r="196" spans="1:24" s="171" customFormat="1" ht="11.25">
      <c r="A196" s="172" t="s">
        <v>664</v>
      </c>
      <c r="B196" s="201" t="s">
        <v>673</v>
      </c>
      <c r="C196" s="201" t="s">
        <v>666</v>
      </c>
      <c r="D196" s="201" t="s">
        <v>667</v>
      </c>
      <c r="E196" s="201" t="s">
        <v>674</v>
      </c>
      <c r="F196" s="201" t="s">
        <v>669</v>
      </c>
      <c r="G196" s="201">
        <v>12</v>
      </c>
      <c r="H196" s="201">
        <v>9</v>
      </c>
      <c r="I196" s="201" t="s">
        <v>670</v>
      </c>
      <c r="J196" s="201" t="s">
        <v>671</v>
      </c>
      <c r="K196" s="202">
        <v>53.96</v>
      </c>
      <c r="L196" s="202">
        <v>0.28000000000000003</v>
      </c>
      <c r="M196" s="202">
        <v>1.68</v>
      </c>
      <c r="N196" s="202">
        <v>3.22</v>
      </c>
      <c r="O196" s="202">
        <v>0.01</v>
      </c>
      <c r="P196" s="202">
        <v>17.010000000000002</v>
      </c>
      <c r="Q196" s="202">
        <v>20.23</v>
      </c>
      <c r="R196" s="202">
        <v>1.56</v>
      </c>
      <c r="S196" s="202">
        <v>0.56000000000000005</v>
      </c>
      <c r="T196" s="202">
        <v>98.51</v>
      </c>
      <c r="U196" s="183">
        <f t="shared" si="4"/>
        <v>90.399304953295072</v>
      </c>
      <c r="V196" s="183">
        <f t="shared" si="5"/>
        <v>18.274834693472268</v>
      </c>
      <c r="W196" s="201" t="s">
        <v>670</v>
      </c>
      <c r="X196" s="201">
        <v>10</v>
      </c>
    </row>
    <row r="197" spans="1:24" s="171" customFormat="1" ht="11.25">
      <c r="A197" s="172" t="s">
        <v>664</v>
      </c>
      <c r="B197" s="201" t="s">
        <v>673</v>
      </c>
      <c r="C197" s="201" t="s">
        <v>666</v>
      </c>
      <c r="D197" s="201" t="s">
        <v>667</v>
      </c>
      <c r="E197" s="201" t="s">
        <v>674</v>
      </c>
      <c r="F197" s="201" t="s">
        <v>669</v>
      </c>
      <c r="G197" s="201">
        <v>12</v>
      </c>
      <c r="H197" s="201">
        <v>10</v>
      </c>
      <c r="I197" s="201" t="s">
        <v>670</v>
      </c>
      <c r="J197" s="201" t="s">
        <v>671</v>
      </c>
      <c r="K197" s="202">
        <v>54.06</v>
      </c>
      <c r="L197" s="202">
        <v>0.28000000000000003</v>
      </c>
      <c r="M197" s="202">
        <v>1.56</v>
      </c>
      <c r="N197" s="202">
        <v>3.21</v>
      </c>
      <c r="O197" s="202">
        <v>0.06</v>
      </c>
      <c r="P197" s="202">
        <v>17.170000000000002</v>
      </c>
      <c r="Q197" s="202">
        <v>20.38</v>
      </c>
      <c r="R197" s="202">
        <v>1.59</v>
      </c>
      <c r="S197" s="202">
        <v>0.55000000000000004</v>
      </c>
      <c r="T197" s="202">
        <v>98.86</v>
      </c>
      <c r="U197" s="183">
        <f t="shared" si="4"/>
        <v>90.507010845307121</v>
      </c>
      <c r="V197" s="183">
        <f t="shared" si="5"/>
        <v>19.127487651785394</v>
      </c>
      <c r="W197" s="201" t="s">
        <v>670</v>
      </c>
      <c r="X197" s="201">
        <v>10</v>
      </c>
    </row>
    <row r="198" spans="1:24" s="171" customFormat="1" ht="11.25">
      <c r="A198" s="172" t="s">
        <v>664</v>
      </c>
      <c r="B198" s="201" t="s">
        <v>673</v>
      </c>
      <c r="C198" s="201" t="s">
        <v>666</v>
      </c>
      <c r="D198" s="201" t="s">
        <v>667</v>
      </c>
      <c r="E198" s="201" t="s">
        <v>674</v>
      </c>
      <c r="F198" s="201" t="s">
        <v>669</v>
      </c>
      <c r="G198" s="201">
        <v>12</v>
      </c>
      <c r="H198" s="201">
        <v>11</v>
      </c>
      <c r="I198" s="201" t="s">
        <v>670</v>
      </c>
      <c r="J198" s="201" t="s">
        <v>671</v>
      </c>
      <c r="K198" s="202">
        <v>54.09</v>
      </c>
      <c r="L198" s="202">
        <v>0.31</v>
      </c>
      <c r="M198" s="202">
        <v>1.62</v>
      </c>
      <c r="N198" s="202">
        <v>3.24</v>
      </c>
      <c r="O198" s="202">
        <v>0.05</v>
      </c>
      <c r="P198" s="202">
        <v>17.579999999999998</v>
      </c>
      <c r="Q198" s="202">
        <v>20.2</v>
      </c>
      <c r="R198" s="202">
        <v>1.73</v>
      </c>
      <c r="S198" s="202">
        <v>0.47</v>
      </c>
      <c r="T198" s="202">
        <v>99.29</v>
      </c>
      <c r="U198" s="183">
        <f t="shared" ref="U198:U261" si="6">((P198/40.31)/(P198/40.31+N198/71.85))*100</f>
        <v>90.629128766500529</v>
      </c>
      <c r="V198" s="183">
        <f t="shared" ref="V198:V261" si="7">((S198/151.99061)/(S198/151.99061+M198/101.96137))*100</f>
        <v>16.291821381013865</v>
      </c>
      <c r="W198" s="201" t="s">
        <v>670</v>
      </c>
      <c r="X198" s="201">
        <v>10</v>
      </c>
    </row>
    <row r="199" spans="1:24" s="171" customFormat="1" ht="11.25">
      <c r="A199" s="172" t="s">
        <v>664</v>
      </c>
      <c r="B199" s="201" t="s">
        <v>673</v>
      </c>
      <c r="C199" s="201" t="s">
        <v>666</v>
      </c>
      <c r="D199" s="201" t="s">
        <v>667</v>
      </c>
      <c r="E199" s="201" t="s">
        <v>674</v>
      </c>
      <c r="F199" s="201" t="s">
        <v>669</v>
      </c>
      <c r="G199" s="201">
        <v>12</v>
      </c>
      <c r="H199" s="201">
        <v>12</v>
      </c>
      <c r="I199" s="201" t="s">
        <v>670</v>
      </c>
      <c r="J199" s="201" t="s">
        <v>671</v>
      </c>
      <c r="K199" s="202">
        <v>54.93</v>
      </c>
      <c r="L199" s="202">
        <v>0.34</v>
      </c>
      <c r="M199" s="202">
        <v>1.57</v>
      </c>
      <c r="N199" s="202">
        <v>3.33</v>
      </c>
      <c r="O199" s="202">
        <v>0.08</v>
      </c>
      <c r="P199" s="202">
        <v>18.04</v>
      </c>
      <c r="Q199" s="202">
        <v>18.98</v>
      </c>
      <c r="R199" s="202">
        <v>1.7</v>
      </c>
      <c r="S199" s="202">
        <v>1.24</v>
      </c>
      <c r="T199" s="202">
        <v>100.21</v>
      </c>
      <c r="U199" s="183">
        <f t="shared" si="6"/>
        <v>90.615792170378441</v>
      </c>
      <c r="V199" s="183">
        <f t="shared" si="7"/>
        <v>34.633488833692361</v>
      </c>
      <c r="W199" s="201" t="s">
        <v>670</v>
      </c>
      <c r="X199" s="201">
        <v>10</v>
      </c>
    </row>
    <row r="200" spans="1:24" s="171" customFormat="1" ht="11.25">
      <c r="A200" s="172" t="s">
        <v>664</v>
      </c>
      <c r="B200" s="201" t="s">
        <v>673</v>
      </c>
      <c r="C200" s="201" t="s">
        <v>666</v>
      </c>
      <c r="D200" s="201" t="s">
        <v>667</v>
      </c>
      <c r="E200" s="201" t="s">
        <v>674</v>
      </c>
      <c r="F200" s="201" t="s">
        <v>669</v>
      </c>
      <c r="G200" s="201">
        <v>12</v>
      </c>
      <c r="H200" s="201">
        <v>13</v>
      </c>
      <c r="I200" s="201" t="s">
        <v>670</v>
      </c>
      <c r="J200" s="201" t="s">
        <v>671</v>
      </c>
      <c r="K200" s="202">
        <v>55.18</v>
      </c>
      <c r="L200" s="202">
        <v>0.19</v>
      </c>
      <c r="M200" s="202">
        <v>1.46</v>
      </c>
      <c r="N200" s="202">
        <v>3.35</v>
      </c>
      <c r="O200" s="202">
        <v>0.05</v>
      </c>
      <c r="P200" s="202">
        <v>19.920000000000002</v>
      </c>
      <c r="Q200" s="202">
        <v>17.7</v>
      </c>
      <c r="R200" s="202">
        <v>1.43</v>
      </c>
      <c r="S200" s="202">
        <v>0.85</v>
      </c>
      <c r="T200" s="202">
        <v>100.13</v>
      </c>
      <c r="U200" s="183">
        <f t="shared" si="6"/>
        <v>91.378451187694736</v>
      </c>
      <c r="V200" s="183">
        <f t="shared" si="7"/>
        <v>28.086396631853379</v>
      </c>
      <c r="W200" s="201" t="s">
        <v>670</v>
      </c>
      <c r="X200" s="201">
        <v>10</v>
      </c>
    </row>
    <row r="201" spans="1:24" s="171" customFormat="1" ht="11.25">
      <c r="A201" s="172" t="s">
        <v>664</v>
      </c>
      <c r="B201" s="201" t="s">
        <v>673</v>
      </c>
      <c r="C201" s="201" t="s">
        <v>666</v>
      </c>
      <c r="D201" s="201" t="s">
        <v>667</v>
      </c>
      <c r="E201" s="201" t="s">
        <v>674</v>
      </c>
      <c r="F201" s="201" t="s">
        <v>669</v>
      </c>
      <c r="G201" s="201">
        <v>12</v>
      </c>
      <c r="H201" s="201">
        <v>14</v>
      </c>
      <c r="I201" s="201" t="s">
        <v>670</v>
      </c>
      <c r="J201" s="201" t="s">
        <v>671</v>
      </c>
      <c r="K201" s="202">
        <v>54.07</v>
      </c>
      <c r="L201" s="202">
        <v>0.28000000000000003</v>
      </c>
      <c r="M201" s="202">
        <v>1.64</v>
      </c>
      <c r="N201" s="202">
        <v>3.24</v>
      </c>
      <c r="O201" s="202">
        <v>0.06</v>
      </c>
      <c r="P201" s="202">
        <v>17.57</v>
      </c>
      <c r="Q201" s="202">
        <v>20.48</v>
      </c>
      <c r="R201" s="202">
        <v>1.74</v>
      </c>
      <c r="S201" s="202">
        <v>0.48</v>
      </c>
      <c r="T201" s="202">
        <v>99.56</v>
      </c>
      <c r="U201" s="183">
        <f t="shared" si="6"/>
        <v>90.624295365234204</v>
      </c>
      <c r="V201" s="183">
        <f t="shared" si="7"/>
        <v>16.411959545100853</v>
      </c>
      <c r="W201" s="201" t="s">
        <v>670</v>
      </c>
      <c r="X201" s="201">
        <v>10</v>
      </c>
    </row>
    <row r="202" spans="1:24" s="171" customFormat="1" ht="11.25">
      <c r="A202" s="172" t="s">
        <v>664</v>
      </c>
      <c r="B202" s="201" t="s">
        <v>673</v>
      </c>
      <c r="C202" s="201" t="s">
        <v>666</v>
      </c>
      <c r="D202" s="201" t="s">
        <v>667</v>
      </c>
      <c r="E202" s="201" t="s">
        <v>674</v>
      </c>
      <c r="F202" s="201" t="s">
        <v>669</v>
      </c>
      <c r="G202" s="201">
        <v>12</v>
      </c>
      <c r="H202" s="201">
        <v>15</v>
      </c>
      <c r="I202" s="201" t="s">
        <v>670</v>
      </c>
      <c r="J202" s="201" t="s">
        <v>671</v>
      </c>
      <c r="K202" s="202">
        <v>53.44</v>
      </c>
      <c r="L202" s="202">
        <v>0.43</v>
      </c>
      <c r="M202" s="202">
        <v>0.65</v>
      </c>
      <c r="N202" s="202">
        <v>2.96</v>
      </c>
      <c r="O202" s="202">
        <v>0.06</v>
      </c>
      <c r="P202" s="202">
        <v>17.54</v>
      </c>
      <c r="Q202" s="202">
        <v>21.5</v>
      </c>
      <c r="R202" s="202">
        <v>0.91</v>
      </c>
      <c r="S202" s="202">
        <v>1.27</v>
      </c>
      <c r="T202" s="202">
        <v>98.76</v>
      </c>
      <c r="U202" s="183">
        <f t="shared" si="6"/>
        <v>91.35108083944624</v>
      </c>
      <c r="V202" s="183">
        <f t="shared" si="7"/>
        <v>56.723408327089395</v>
      </c>
      <c r="W202" s="201" t="s">
        <v>670</v>
      </c>
      <c r="X202" s="201">
        <v>10</v>
      </c>
    </row>
    <row r="203" spans="1:24" s="171" customFormat="1" ht="11.25">
      <c r="A203" s="172" t="s">
        <v>664</v>
      </c>
      <c r="B203" s="201" t="s">
        <v>673</v>
      </c>
      <c r="C203" s="201" t="s">
        <v>666</v>
      </c>
      <c r="D203" s="201" t="s">
        <v>667</v>
      </c>
      <c r="E203" s="201" t="s">
        <v>674</v>
      </c>
      <c r="F203" s="201" t="s">
        <v>669</v>
      </c>
      <c r="G203" s="201">
        <v>12</v>
      </c>
      <c r="H203" s="201">
        <v>16</v>
      </c>
      <c r="I203" s="201" t="s">
        <v>670</v>
      </c>
      <c r="J203" s="201" t="s">
        <v>671</v>
      </c>
      <c r="K203" s="202">
        <v>54.41</v>
      </c>
      <c r="L203" s="202">
        <v>0.26</v>
      </c>
      <c r="M203" s="202">
        <v>1.59</v>
      </c>
      <c r="N203" s="202">
        <v>3.19</v>
      </c>
      <c r="O203" s="202">
        <v>0.05</v>
      </c>
      <c r="P203" s="202">
        <v>17.43</v>
      </c>
      <c r="Q203" s="202">
        <v>20.38</v>
      </c>
      <c r="R203" s="202">
        <v>1.55</v>
      </c>
      <c r="S203" s="202">
        <v>0.49</v>
      </c>
      <c r="T203" s="202">
        <v>99.35</v>
      </c>
      <c r="U203" s="183">
        <f t="shared" si="6"/>
        <v>90.688268754837296</v>
      </c>
      <c r="V203" s="183">
        <f t="shared" si="7"/>
        <v>17.131890541231083</v>
      </c>
      <c r="W203" s="201" t="s">
        <v>670</v>
      </c>
      <c r="X203" s="201">
        <v>10</v>
      </c>
    </row>
    <row r="204" spans="1:24" s="171" customFormat="1" ht="11.25">
      <c r="A204" s="172" t="s">
        <v>664</v>
      </c>
      <c r="B204" s="201" t="s">
        <v>673</v>
      </c>
      <c r="C204" s="201" t="s">
        <v>666</v>
      </c>
      <c r="D204" s="201" t="s">
        <v>667</v>
      </c>
      <c r="E204" s="201" t="s">
        <v>674</v>
      </c>
      <c r="F204" s="201" t="s">
        <v>669</v>
      </c>
      <c r="G204" s="201">
        <v>12</v>
      </c>
      <c r="H204" s="201">
        <v>17</v>
      </c>
      <c r="I204" s="201" t="s">
        <v>670</v>
      </c>
      <c r="J204" s="201" t="s">
        <v>671</v>
      </c>
      <c r="K204" s="202">
        <v>54.73</v>
      </c>
      <c r="L204" s="202">
        <v>0.24</v>
      </c>
      <c r="M204" s="202">
        <v>1.55</v>
      </c>
      <c r="N204" s="202">
        <v>3.19</v>
      </c>
      <c r="O204" s="202">
        <v>0</v>
      </c>
      <c r="P204" s="202">
        <v>17.46</v>
      </c>
      <c r="Q204" s="202">
        <v>20.239999999999998</v>
      </c>
      <c r="R204" s="202">
        <v>1.6</v>
      </c>
      <c r="S204" s="202">
        <v>0.49</v>
      </c>
      <c r="T204" s="202">
        <v>99.5</v>
      </c>
      <c r="U204" s="183">
        <f t="shared" si="6"/>
        <v>90.702780780916697</v>
      </c>
      <c r="V204" s="183">
        <f t="shared" si="7"/>
        <v>17.496648833224359</v>
      </c>
      <c r="W204" s="201" t="s">
        <v>670</v>
      </c>
      <c r="X204" s="201">
        <v>10</v>
      </c>
    </row>
    <row r="205" spans="1:24" s="171" customFormat="1" ht="11.25">
      <c r="A205" s="172" t="s">
        <v>664</v>
      </c>
      <c r="B205" s="201" t="s">
        <v>673</v>
      </c>
      <c r="C205" s="201" t="s">
        <v>666</v>
      </c>
      <c r="D205" s="201" t="s">
        <v>667</v>
      </c>
      <c r="E205" s="201" t="s">
        <v>674</v>
      </c>
      <c r="F205" s="201" t="s">
        <v>669</v>
      </c>
      <c r="G205" s="201">
        <v>12</v>
      </c>
      <c r="H205" s="201">
        <v>18</v>
      </c>
      <c r="I205" s="201" t="s">
        <v>670</v>
      </c>
      <c r="J205" s="201" t="s">
        <v>671</v>
      </c>
      <c r="K205" s="202">
        <v>54.24</v>
      </c>
      <c r="L205" s="202">
        <v>0.27</v>
      </c>
      <c r="M205" s="202">
        <v>1.59</v>
      </c>
      <c r="N205" s="202">
        <v>3.3</v>
      </c>
      <c r="O205" s="202">
        <v>0.03</v>
      </c>
      <c r="P205" s="202">
        <v>17.53</v>
      </c>
      <c r="Q205" s="202">
        <v>20.079999999999998</v>
      </c>
      <c r="R205" s="202">
        <v>1.63</v>
      </c>
      <c r="S205" s="202">
        <v>0.6</v>
      </c>
      <c r="T205" s="202">
        <v>99.27</v>
      </c>
      <c r="U205" s="183">
        <f t="shared" si="6"/>
        <v>90.447548334767745</v>
      </c>
      <c r="V205" s="183">
        <f t="shared" si="7"/>
        <v>20.200911312560716</v>
      </c>
      <c r="W205" s="201" t="s">
        <v>670</v>
      </c>
      <c r="X205" s="201">
        <v>10</v>
      </c>
    </row>
    <row r="206" spans="1:24" s="171" customFormat="1" ht="11.25">
      <c r="A206" s="172" t="s">
        <v>664</v>
      </c>
      <c r="B206" s="201" t="s">
        <v>673</v>
      </c>
      <c r="C206" s="201" t="s">
        <v>666</v>
      </c>
      <c r="D206" s="201" t="s">
        <v>667</v>
      </c>
      <c r="E206" s="201" t="s">
        <v>674</v>
      </c>
      <c r="F206" s="201" t="s">
        <v>669</v>
      </c>
      <c r="G206" s="201">
        <v>12</v>
      </c>
      <c r="H206" s="201">
        <v>19</v>
      </c>
      <c r="I206" s="201" t="s">
        <v>670</v>
      </c>
      <c r="J206" s="201" t="s">
        <v>671</v>
      </c>
      <c r="K206" s="202">
        <v>54.01</v>
      </c>
      <c r="L206" s="202">
        <v>0.28000000000000003</v>
      </c>
      <c r="M206" s="202">
        <v>1.26</v>
      </c>
      <c r="N206" s="202">
        <v>2.82</v>
      </c>
      <c r="O206" s="202">
        <v>0.02</v>
      </c>
      <c r="P206" s="202">
        <v>18.399999999999999</v>
      </c>
      <c r="Q206" s="202">
        <v>18.829999999999998</v>
      </c>
      <c r="R206" s="202">
        <v>1.43</v>
      </c>
      <c r="S206" s="202">
        <v>1.59</v>
      </c>
      <c r="T206" s="202">
        <v>98.64</v>
      </c>
      <c r="U206" s="183">
        <f t="shared" si="6"/>
        <v>92.082393557157815</v>
      </c>
      <c r="V206" s="183">
        <f t="shared" si="7"/>
        <v>45.844546466346493</v>
      </c>
      <c r="W206" s="201" t="s">
        <v>670</v>
      </c>
      <c r="X206" s="201">
        <v>10</v>
      </c>
    </row>
    <row r="207" spans="1:24" s="171" customFormat="1" ht="11.25">
      <c r="A207" s="172" t="s">
        <v>664</v>
      </c>
      <c r="B207" s="201" t="s">
        <v>673</v>
      </c>
      <c r="C207" s="201" t="s">
        <v>666</v>
      </c>
      <c r="D207" s="201" t="s">
        <v>667</v>
      </c>
      <c r="E207" s="201" t="s">
        <v>674</v>
      </c>
      <c r="F207" s="201" t="s">
        <v>669</v>
      </c>
      <c r="G207" s="201">
        <v>12</v>
      </c>
      <c r="H207" s="201">
        <v>20</v>
      </c>
      <c r="I207" s="201" t="s">
        <v>670</v>
      </c>
      <c r="J207" s="201" t="s">
        <v>671</v>
      </c>
      <c r="K207" s="202">
        <v>53.78</v>
      </c>
      <c r="L207" s="202">
        <v>0.34</v>
      </c>
      <c r="M207" s="202">
        <v>1.66</v>
      </c>
      <c r="N207" s="202">
        <v>3.11</v>
      </c>
      <c r="O207" s="202">
        <v>7.0000000000000007E-2</v>
      </c>
      <c r="P207" s="202">
        <v>17.09</v>
      </c>
      <c r="Q207" s="202">
        <v>20.07</v>
      </c>
      <c r="R207" s="202">
        <v>1.68</v>
      </c>
      <c r="S207" s="202">
        <v>0.75</v>
      </c>
      <c r="T207" s="202">
        <v>98.55</v>
      </c>
      <c r="U207" s="183">
        <f t="shared" si="6"/>
        <v>90.736281891575189</v>
      </c>
      <c r="V207" s="183">
        <f t="shared" si="7"/>
        <v>23.259349140173203</v>
      </c>
      <c r="W207" s="201" t="s">
        <v>670</v>
      </c>
      <c r="X207" s="201">
        <v>10</v>
      </c>
    </row>
    <row r="208" spans="1:24" s="171" customFormat="1" ht="11.25">
      <c r="A208" s="172" t="s">
        <v>664</v>
      </c>
      <c r="B208" s="201" t="s">
        <v>673</v>
      </c>
      <c r="C208" s="201" t="s">
        <v>666</v>
      </c>
      <c r="D208" s="201" t="s">
        <v>667</v>
      </c>
      <c r="E208" s="201" t="s">
        <v>674</v>
      </c>
      <c r="F208" s="201" t="s">
        <v>669</v>
      </c>
      <c r="G208" s="201">
        <v>12</v>
      </c>
      <c r="H208" s="201">
        <v>21</v>
      </c>
      <c r="I208" s="201" t="s">
        <v>670</v>
      </c>
      <c r="J208" s="201" t="s">
        <v>671</v>
      </c>
      <c r="K208" s="202">
        <v>54.12</v>
      </c>
      <c r="L208" s="202">
        <v>0.31</v>
      </c>
      <c r="M208" s="202">
        <v>1.64</v>
      </c>
      <c r="N208" s="202">
        <v>3.2</v>
      </c>
      <c r="O208" s="202">
        <v>0.02</v>
      </c>
      <c r="P208" s="202">
        <v>17.690000000000001</v>
      </c>
      <c r="Q208" s="202">
        <v>20.27</v>
      </c>
      <c r="R208" s="202">
        <v>1.57</v>
      </c>
      <c r="S208" s="202">
        <v>0.51</v>
      </c>
      <c r="T208" s="202">
        <v>99.33</v>
      </c>
      <c r="U208" s="183">
        <f t="shared" si="6"/>
        <v>90.786407465329916</v>
      </c>
      <c r="V208" s="183">
        <f t="shared" si="7"/>
        <v>17.260656271389699</v>
      </c>
      <c r="W208" s="201" t="s">
        <v>670</v>
      </c>
      <c r="X208" s="201">
        <v>10</v>
      </c>
    </row>
    <row r="209" spans="1:24" s="171" customFormat="1" ht="11.25">
      <c r="A209" s="172" t="s">
        <v>664</v>
      </c>
      <c r="B209" s="201" t="s">
        <v>673</v>
      </c>
      <c r="C209" s="201" t="s">
        <v>666</v>
      </c>
      <c r="D209" s="201" t="s">
        <v>667</v>
      </c>
      <c r="E209" s="201" t="s">
        <v>674</v>
      </c>
      <c r="F209" s="201" t="s">
        <v>669</v>
      </c>
      <c r="G209" s="201">
        <v>12</v>
      </c>
      <c r="H209" s="201">
        <v>22</v>
      </c>
      <c r="I209" s="201" t="s">
        <v>670</v>
      </c>
      <c r="J209" s="201" t="s">
        <v>671</v>
      </c>
      <c r="K209" s="202">
        <v>54.8</v>
      </c>
      <c r="L209" s="202">
        <v>0.27</v>
      </c>
      <c r="M209" s="202">
        <v>1.68</v>
      </c>
      <c r="N209" s="202">
        <v>3.1</v>
      </c>
      <c r="O209" s="202">
        <v>0</v>
      </c>
      <c r="P209" s="202">
        <v>17.18</v>
      </c>
      <c r="Q209" s="202">
        <v>20.86</v>
      </c>
      <c r="R209" s="202">
        <v>1.5</v>
      </c>
      <c r="S209" s="202">
        <v>0.36</v>
      </c>
      <c r="T209" s="202">
        <v>99.75</v>
      </c>
      <c r="U209" s="183">
        <f t="shared" si="6"/>
        <v>90.807257029861461</v>
      </c>
      <c r="V209" s="183">
        <f t="shared" si="7"/>
        <v>12.568414049800827</v>
      </c>
      <c r="W209" s="201" t="s">
        <v>670</v>
      </c>
      <c r="X209" s="201">
        <v>10</v>
      </c>
    </row>
    <row r="210" spans="1:24" s="171" customFormat="1" ht="11.25">
      <c r="A210" s="172" t="s">
        <v>664</v>
      </c>
      <c r="B210" s="201" t="s">
        <v>673</v>
      </c>
      <c r="C210" s="201" t="s">
        <v>666</v>
      </c>
      <c r="D210" s="201" t="s">
        <v>667</v>
      </c>
      <c r="E210" s="201" t="s">
        <v>674</v>
      </c>
      <c r="F210" s="201" t="s">
        <v>669</v>
      </c>
      <c r="G210" s="201">
        <v>12</v>
      </c>
      <c r="H210" s="201">
        <v>23</v>
      </c>
      <c r="I210" s="201" t="s">
        <v>670</v>
      </c>
      <c r="J210" s="201" t="s">
        <v>671</v>
      </c>
      <c r="K210" s="202">
        <v>53.65</v>
      </c>
      <c r="L210" s="202">
        <v>0.27</v>
      </c>
      <c r="M210" s="202">
        <v>1.69</v>
      </c>
      <c r="N210" s="202">
        <v>3.14</v>
      </c>
      <c r="O210" s="202">
        <v>0.04</v>
      </c>
      <c r="P210" s="202">
        <v>17.7</v>
      </c>
      <c r="Q210" s="202">
        <v>20.13</v>
      </c>
      <c r="R210" s="202">
        <v>1.47</v>
      </c>
      <c r="S210" s="202">
        <v>0.56999999999999995</v>
      </c>
      <c r="T210" s="202">
        <v>98.66</v>
      </c>
      <c r="U210" s="183">
        <f t="shared" si="6"/>
        <v>90.948170316574533</v>
      </c>
      <c r="V210" s="183">
        <f t="shared" si="7"/>
        <v>18.45120047226758</v>
      </c>
      <c r="W210" s="201" t="s">
        <v>670</v>
      </c>
      <c r="X210" s="201">
        <v>10</v>
      </c>
    </row>
    <row r="211" spans="1:24" s="171" customFormat="1" ht="11.25">
      <c r="A211" s="172" t="s">
        <v>664</v>
      </c>
      <c r="B211" s="201" t="s">
        <v>673</v>
      </c>
      <c r="C211" s="201" t="s">
        <v>666</v>
      </c>
      <c r="D211" s="201" t="s">
        <v>667</v>
      </c>
      <c r="E211" s="201" t="s">
        <v>674</v>
      </c>
      <c r="F211" s="201" t="s">
        <v>669</v>
      </c>
      <c r="G211" s="201">
        <v>12</v>
      </c>
      <c r="H211" s="201">
        <v>24</v>
      </c>
      <c r="I211" s="201" t="s">
        <v>670</v>
      </c>
      <c r="J211" s="201" t="s">
        <v>671</v>
      </c>
      <c r="K211" s="202">
        <v>54.54</v>
      </c>
      <c r="L211" s="202">
        <v>0.26</v>
      </c>
      <c r="M211" s="202">
        <v>1.62</v>
      </c>
      <c r="N211" s="202">
        <v>3.25</v>
      </c>
      <c r="O211" s="202">
        <v>0.01</v>
      </c>
      <c r="P211" s="202">
        <v>17.52</v>
      </c>
      <c r="Q211" s="202">
        <v>20.22</v>
      </c>
      <c r="R211" s="202">
        <v>1.55</v>
      </c>
      <c r="S211" s="202">
        <v>0.5</v>
      </c>
      <c r="T211" s="202">
        <v>99.47</v>
      </c>
      <c r="U211" s="183">
        <f t="shared" si="6"/>
        <v>90.573775947164364</v>
      </c>
      <c r="V211" s="183">
        <f t="shared" si="7"/>
        <v>17.153346622823904</v>
      </c>
      <c r="W211" s="201" t="s">
        <v>670</v>
      </c>
      <c r="X211" s="201">
        <v>10</v>
      </c>
    </row>
    <row r="212" spans="1:24" s="171" customFormat="1" ht="11.25">
      <c r="A212" s="172" t="s">
        <v>664</v>
      </c>
      <c r="B212" s="201" t="s">
        <v>673</v>
      </c>
      <c r="C212" s="201" t="s">
        <v>666</v>
      </c>
      <c r="D212" s="201" t="s">
        <v>667</v>
      </c>
      <c r="E212" s="201" t="s">
        <v>674</v>
      </c>
      <c r="F212" s="201" t="s">
        <v>669</v>
      </c>
      <c r="G212" s="201">
        <v>12</v>
      </c>
      <c r="H212" s="201">
        <v>25</v>
      </c>
      <c r="I212" s="201" t="s">
        <v>670</v>
      </c>
      <c r="J212" s="201" t="s">
        <v>671</v>
      </c>
      <c r="K212" s="202">
        <v>54.72</v>
      </c>
      <c r="L212" s="202">
        <v>0.18</v>
      </c>
      <c r="M212" s="202">
        <v>1.54</v>
      </c>
      <c r="N212" s="202">
        <v>3.4</v>
      </c>
      <c r="O212" s="202">
        <v>7.0000000000000007E-2</v>
      </c>
      <c r="P212" s="202">
        <v>20.309999999999999</v>
      </c>
      <c r="Q212" s="202">
        <v>17.54</v>
      </c>
      <c r="R212" s="202">
        <v>1.31</v>
      </c>
      <c r="S212" s="202">
        <v>1.03</v>
      </c>
      <c r="T212" s="202">
        <v>100.1</v>
      </c>
      <c r="U212" s="183">
        <f t="shared" si="6"/>
        <v>91.41441840725038</v>
      </c>
      <c r="V212" s="183">
        <f t="shared" si="7"/>
        <v>30.971579001813588</v>
      </c>
      <c r="W212" s="201" t="s">
        <v>670</v>
      </c>
      <c r="X212" s="201">
        <v>10</v>
      </c>
    </row>
    <row r="213" spans="1:24" s="171" customFormat="1" ht="11.25">
      <c r="A213" s="172" t="s">
        <v>664</v>
      </c>
      <c r="B213" s="201" t="s">
        <v>673</v>
      </c>
      <c r="C213" s="201" t="s">
        <v>666</v>
      </c>
      <c r="D213" s="201" t="s">
        <v>667</v>
      </c>
      <c r="E213" s="201" t="s">
        <v>674</v>
      </c>
      <c r="F213" s="201" t="s">
        <v>669</v>
      </c>
      <c r="G213" s="201">
        <v>12</v>
      </c>
      <c r="H213" s="201">
        <v>26</v>
      </c>
      <c r="I213" s="201" t="s">
        <v>670</v>
      </c>
      <c r="J213" s="201" t="s">
        <v>671</v>
      </c>
      <c r="K213" s="202">
        <v>54.46</v>
      </c>
      <c r="L213" s="202">
        <v>0.27</v>
      </c>
      <c r="M213" s="202">
        <v>1.46</v>
      </c>
      <c r="N213" s="202">
        <v>3.15</v>
      </c>
      <c r="O213" s="202">
        <v>0.03</v>
      </c>
      <c r="P213" s="202">
        <v>17.75</v>
      </c>
      <c r="Q213" s="202">
        <v>19.329999999999998</v>
      </c>
      <c r="R213" s="202">
        <v>1.6</v>
      </c>
      <c r="S213" s="202">
        <v>0.83</v>
      </c>
      <c r="T213" s="202">
        <v>98.88</v>
      </c>
      <c r="U213" s="183">
        <f t="shared" si="6"/>
        <v>90.945216263975112</v>
      </c>
      <c r="V213" s="183">
        <f t="shared" si="7"/>
        <v>27.607989403005256</v>
      </c>
      <c r="W213" s="201" t="s">
        <v>670</v>
      </c>
      <c r="X213" s="201">
        <v>10</v>
      </c>
    </row>
    <row r="214" spans="1:24" s="171" customFormat="1" ht="11.25">
      <c r="A214" s="172" t="s">
        <v>664</v>
      </c>
      <c r="B214" s="201" t="s">
        <v>673</v>
      </c>
      <c r="C214" s="201" t="s">
        <v>666</v>
      </c>
      <c r="D214" s="201" t="s">
        <v>667</v>
      </c>
      <c r="E214" s="201" t="s">
        <v>674</v>
      </c>
      <c r="F214" s="201" t="s">
        <v>669</v>
      </c>
      <c r="G214" s="201">
        <v>12</v>
      </c>
      <c r="H214" s="201">
        <v>27</v>
      </c>
      <c r="I214" s="201" t="s">
        <v>670</v>
      </c>
      <c r="J214" s="201" t="s">
        <v>671</v>
      </c>
      <c r="K214" s="202">
        <v>54.97</v>
      </c>
      <c r="L214" s="202">
        <v>0.27</v>
      </c>
      <c r="M214" s="202">
        <v>1.5</v>
      </c>
      <c r="N214" s="202">
        <v>3.27</v>
      </c>
      <c r="O214" s="202">
        <v>0.05</v>
      </c>
      <c r="P214" s="202">
        <v>17.649999999999999</v>
      </c>
      <c r="Q214" s="202">
        <v>18.91</v>
      </c>
      <c r="R214" s="202">
        <v>1.95</v>
      </c>
      <c r="S214" s="202">
        <v>0.96</v>
      </c>
      <c r="T214" s="202">
        <v>99.53</v>
      </c>
      <c r="U214" s="183">
        <f t="shared" si="6"/>
        <v>90.584508397417025</v>
      </c>
      <c r="V214" s="183">
        <f t="shared" si="7"/>
        <v>30.037520047537214</v>
      </c>
      <c r="W214" s="201" t="s">
        <v>670</v>
      </c>
      <c r="X214" s="201">
        <v>10</v>
      </c>
    </row>
    <row r="215" spans="1:24" s="171" customFormat="1" ht="11.25">
      <c r="A215" s="172" t="s">
        <v>664</v>
      </c>
      <c r="B215" s="201" t="s">
        <v>673</v>
      </c>
      <c r="C215" s="201" t="s">
        <v>666</v>
      </c>
      <c r="D215" s="201" t="s">
        <v>667</v>
      </c>
      <c r="E215" s="201" t="s">
        <v>674</v>
      </c>
      <c r="F215" s="201" t="s">
        <v>669</v>
      </c>
      <c r="G215" s="201">
        <v>12</v>
      </c>
      <c r="H215" s="201">
        <v>28</v>
      </c>
      <c r="I215" s="201" t="s">
        <v>670</v>
      </c>
      <c r="J215" s="201" t="s">
        <v>671</v>
      </c>
      <c r="K215" s="202">
        <v>54.76</v>
      </c>
      <c r="L215" s="202">
        <v>0.26</v>
      </c>
      <c r="M215" s="202">
        <v>1.5</v>
      </c>
      <c r="N215" s="202">
        <v>3.38</v>
      </c>
      <c r="O215" s="202">
        <v>0.04</v>
      </c>
      <c r="P215" s="202">
        <v>18.38</v>
      </c>
      <c r="Q215" s="202">
        <v>18.68</v>
      </c>
      <c r="R215" s="202">
        <v>1.75</v>
      </c>
      <c r="S215" s="202">
        <v>1.1499999999999999</v>
      </c>
      <c r="T215" s="202">
        <v>99.9</v>
      </c>
      <c r="U215" s="183">
        <f t="shared" si="6"/>
        <v>90.647786307286921</v>
      </c>
      <c r="V215" s="183">
        <f t="shared" si="7"/>
        <v>33.963349923609485</v>
      </c>
      <c r="W215" s="201" t="s">
        <v>670</v>
      </c>
      <c r="X215" s="201">
        <v>10</v>
      </c>
    </row>
    <row r="216" spans="1:24" s="171" customFormat="1" ht="11.25">
      <c r="A216" s="172" t="s">
        <v>664</v>
      </c>
      <c r="B216" s="201" t="s">
        <v>673</v>
      </c>
      <c r="C216" s="201" t="s">
        <v>666</v>
      </c>
      <c r="D216" s="201" t="s">
        <v>667</v>
      </c>
      <c r="E216" s="201" t="s">
        <v>674</v>
      </c>
      <c r="F216" s="201" t="s">
        <v>669</v>
      </c>
      <c r="G216" s="201">
        <v>12</v>
      </c>
      <c r="H216" s="201">
        <v>29</v>
      </c>
      <c r="I216" s="201" t="s">
        <v>670</v>
      </c>
      <c r="J216" s="201" t="s">
        <v>671</v>
      </c>
      <c r="K216" s="202">
        <v>54.03</v>
      </c>
      <c r="L216" s="202">
        <v>0.3</v>
      </c>
      <c r="M216" s="202">
        <v>1.63</v>
      </c>
      <c r="N216" s="202">
        <v>3.11</v>
      </c>
      <c r="O216" s="202">
        <v>0.04</v>
      </c>
      <c r="P216" s="202">
        <v>17.329999999999998</v>
      </c>
      <c r="Q216" s="202">
        <v>19.989999999999998</v>
      </c>
      <c r="R216" s="202">
        <v>1.64</v>
      </c>
      <c r="S216" s="202">
        <v>0.62</v>
      </c>
      <c r="T216" s="202">
        <v>98.69</v>
      </c>
      <c r="U216" s="183">
        <f t="shared" si="6"/>
        <v>90.852838394874482</v>
      </c>
      <c r="V216" s="183">
        <f t="shared" si="7"/>
        <v>20.329270070497326</v>
      </c>
      <c r="W216" s="201" t="s">
        <v>670</v>
      </c>
      <c r="X216" s="201">
        <v>10</v>
      </c>
    </row>
    <row r="217" spans="1:24" s="171" customFormat="1" ht="11.25">
      <c r="A217" s="172" t="s">
        <v>664</v>
      </c>
      <c r="B217" s="201" t="s">
        <v>673</v>
      </c>
      <c r="C217" s="201" t="s">
        <v>666</v>
      </c>
      <c r="D217" s="201" t="s">
        <v>667</v>
      </c>
      <c r="E217" s="201" t="s">
        <v>674</v>
      </c>
      <c r="F217" s="201" t="s">
        <v>669</v>
      </c>
      <c r="G217" s="201">
        <v>12</v>
      </c>
      <c r="H217" s="201">
        <v>30</v>
      </c>
      <c r="I217" s="201" t="s">
        <v>670</v>
      </c>
      <c r="J217" s="201" t="s">
        <v>671</v>
      </c>
      <c r="K217" s="202">
        <v>54.2</v>
      </c>
      <c r="L217" s="202">
        <v>0.27</v>
      </c>
      <c r="M217" s="202">
        <v>1.82</v>
      </c>
      <c r="N217" s="202">
        <v>3.2</v>
      </c>
      <c r="O217" s="202">
        <v>0.13</v>
      </c>
      <c r="P217" s="202">
        <v>17.73</v>
      </c>
      <c r="Q217" s="202">
        <v>20.22</v>
      </c>
      <c r="R217" s="202">
        <v>1.87</v>
      </c>
      <c r="S217" s="202">
        <v>0.57999999999999996</v>
      </c>
      <c r="T217" s="202">
        <v>100.02</v>
      </c>
      <c r="U217" s="183">
        <f t="shared" si="6"/>
        <v>90.805282657081705</v>
      </c>
      <c r="V217" s="183">
        <f t="shared" si="7"/>
        <v>17.613028856751946</v>
      </c>
      <c r="W217" s="201" t="s">
        <v>670</v>
      </c>
      <c r="X217" s="201">
        <v>10</v>
      </c>
    </row>
    <row r="218" spans="1:24" s="171" customFormat="1" ht="11.25">
      <c r="A218" s="172" t="s">
        <v>664</v>
      </c>
      <c r="B218" s="201" t="s">
        <v>673</v>
      </c>
      <c r="C218" s="201" t="s">
        <v>666</v>
      </c>
      <c r="D218" s="201" t="s">
        <v>667</v>
      </c>
      <c r="E218" s="201" t="s">
        <v>674</v>
      </c>
      <c r="F218" s="201" t="s">
        <v>669</v>
      </c>
      <c r="G218" s="201">
        <v>12</v>
      </c>
      <c r="H218" s="201">
        <v>31</v>
      </c>
      <c r="I218" s="201" t="s">
        <v>670</v>
      </c>
      <c r="J218" s="201" t="s">
        <v>671</v>
      </c>
      <c r="K218" s="202">
        <v>54.07</v>
      </c>
      <c r="L218" s="202">
        <v>0.31</v>
      </c>
      <c r="M218" s="202">
        <v>1.61</v>
      </c>
      <c r="N218" s="202">
        <v>3.31</v>
      </c>
      <c r="O218" s="202">
        <v>0.02</v>
      </c>
      <c r="P218" s="202">
        <v>17.850000000000001</v>
      </c>
      <c r="Q218" s="202">
        <v>18.760000000000002</v>
      </c>
      <c r="R218" s="202">
        <v>1.73</v>
      </c>
      <c r="S218" s="202">
        <v>1.06</v>
      </c>
      <c r="T218" s="202">
        <v>98.72</v>
      </c>
      <c r="U218" s="183">
        <f t="shared" si="6"/>
        <v>90.576910772043561</v>
      </c>
      <c r="V218" s="183">
        <f t="shared" si="7"/>
        <v>30.636047079199429</v>
      </c>
      <c r="W218" s="201" t="s">
        <v>670</v>
      </c>
      <c r="X218" s="201">
        <v>10</v>
      </c>
    </row>
    <row r="219" spans="1:24" s="171" customFormat="1" ht="11.25">
      <c r="A219" s="172" t="s">
        <v>664</v>
      </c>
      <c r="B219" s="201" t="s">
        <v>673</v>
      </c>
      <c r="C219" s="201" t="s">
        <v>666</v>
      </c>
      <c r="D219" s="201" t="s">
        <v>667</v>
      </c>
      <c r="E219" s="201" t="s">
        <v>674</v>
      </c>
      <c r="F219" s="201" t="s">
        <v>669</v>
      </c>
      <c r="G219" s="201">
        <v>12</v>
      </c>
      <c r="H219" s="201">
        <v>32</v>
      </c>
      <c r="I219" s="201" t="s">
        <v>670</v>
      </c>
      <c r="J219" s="201" t="s">
        <v>671</v>
      </c>
      <c r="K219" s="202">
        <v>54.09</v>
      </c>
      <c r="L219" s="202">
        <v>0.2</v>
      </c>
      <c r="M219" s="202">
        <v>1.59</v>
      </c>
      <c r="N219" s="202">
        <v>3.22</v>
      </c>
      <c r="O219" s="202">
        <v>0.03</v>
      </c>
      <c r="P219" s="202">
        <v>18.22</v>
      </c>
      <c r="Q219" s="202">
        <v>18.87</v>
      </c>
      <c r="R219" s="202">
        <v>1.77</v>
      </c>
      <c r="S219" s="202">
        <v>1.04</v>
      </c>
      <c r="T219" s="202">
        <v>99.03</v>
      </c>
      <c r="U219" s="183">
        <f t="shared" si="6"/>
        <v>90.979377932611541</v>
      </c>
      <c r="V219" s="183">
        <f t="shared" si="7"/>
        <v>30.497075657071559</v>
      </c>
      <c r="W219" s="201" t="s">
        <v>670</v>
      </c>
      <c r="X219" s="201">
        <v>10</v>
      </c>
    </row>
    <row r="220" spans="1:24" s="171" customFormat="1" ht="11.25">
      <c r="A220" s="172" t="s">
        <v>664</v>
      </c>
      <c r="B220" s="201" t="s">
        <v>673</v>
      </c>
      <c r="C220" s="201" t="s">
        <v>666</v>
      </c>
      <c r="D220" s="201" t="s">
        <v>667</v>
      </c>
      <c r="E220" s="201" t="s">
        <v>674</v>
      </c>
      <c r="F220" s="201" t="s">
        <v>669</v>
      </c>
      <c r="G220" s="201">
        <v>12</v>
      </c>
      <c r="H220" s="201">
        <v>33</v>
      </c>
      <c r="I220" s="201" t="s">
        <v>670</v>
      </c>
      <c r="J220" s="201" t="s">
        <v>671</v>
      </c>
      <c r="K220" s="202">
        <v>53.56</v>
      </c>
      <c r="L220" s="202">
        <v>0.26</v>
      </c>
      <c r="M220" s="202">
        <v>1.68</v>
      </c>
      <c r="N220" s="202">
        <v>3.23</v>
      </c>
      <c r="O220" s="202">
        <v>7.0000000000000007E-2</v>
      </c>
      <c r="P220" s="202">
        <v>17.350000000000001</v>
      </c>
      <c r="Q220" s="202">
        <v>20.29</v>
      </c>
      <c r="R220" s="202">
        <v>1.57</v>
      </c>
      <c r="S220" s="202">
        <v>0.53</v>
      </c>
      <c r="T220" s="202">
        <v>98.54</v>
      </c>
      <c r="U220" s="183">
        <f t="shared" si="6"/>
        <v>90.543186121312715</v>
      </c>
      <c r="V220" s="183">
        <f t="shared" si="7"/>
        <v>17.466827505581193</v>
      </c>
      <c r="W220" s="201" t="s">
        <v>670</v>
      </c>
      <c r="X220" s="201">
        <v>10</v>
      </c>
    </row>
    <row r="221" spans="1:24" s="171" customFormat="1" ht="11.25">
      <c r="A221" s="172" t="s">
        <v>664</v>
      </c>
      <c r="B221" s="201" t="s">
        <v>673</v>
      </c>
      <c r="C221" s="201" t="s">
        <v>666</v>
      </c>
      <c r="D221" s="201" t="s">
        <v>667</v>
      </c>
      <c r="E221" s="201" t="s">
        <v>674</v>
      </c>
      <c r="F221" s="201" t="s">
        <v>669</v>
      </c>
      <c r="G221" s="201">
        <v>12</v>
      </c>
      <c r="H221" s="201">
        <v>34</v>
      </c>
      <c r="I221" s="201" t="s">
        <v>670</v>
      </c>
      <c r="J221" s="201" t="s">
        <v>671</v>
      </c>
      <c r="K221" s="202">
        <v>54.61</v>
      </c>
      <c r="L221" s="202">
        <v>0.34</v>
      </c>
      <c r="M221" s="202">
        <v>1.69</v>
      </c>
      <c r="N221" s="202">
        <v>3.38</v>
      </c>
      <c r="O221" s="202">
        <v>0.05</v>
      </c>
      <c r="P221" s="202">
        <v>17.3</v>
      </c>
      <c r="Q221" s="202">
        <v>18.489999999999998</v>
      </c>
      <c r="R221" s="202">
        <v>1.82</v>
      </c>
      <c r="S221" s="202">
        <v>1.1200000000000001</v>
      </c>
      <c r="T221" s="202">
        <v>98.8</v>
      </c>
      <c r="U221" s="183">
        <f t="shared" si="6"/>
        <v>90.121622374085447</v>
      </c>
      <c r="V221" s="183">
        <f t="shared" si="7"/>
        <v>30.775741954806463</v>
      </c>
      <c r="W221" s="201" t="s">
        <v>670</v>
      </c>
      <c r="X221" s="201">
        <v>10</v>
      </c>
    </row>
    <row r="222" spans="1:24" s="171" customFormat="1" ht="11.25">
      <c r="A222" s="172" t="s">
        <v>664</v>
      </c>
      <c r="B222" s="201" t="s">
        <v>673</v>
      </c>
      <c r="C222" s="201" t="s">
        <v>666</v>
      </c>
      <c r="D222" s="201" t="s">
        <v>667</v>
      </c>
      <c r="E222" s="201" t="s">
        <v>674</v>
      </c>
      <c r="F222" s="201" t="s">
        <v>669</v>
      </c>
      <c r="G222" s="201">
        <v>12</v>
      </c>
      <c r="H222" s="201">
        <v>35</v>
      </c>
      <c r="I222" s="201" t="s">
        <v>670</v>
      </c>
      <c r="J222" s="201" t="s">
        <v>671</v>
      </c>
      <c r="K222" s="202">
        <v>54.3</v>
      </c>
      <c r="L222" s="202">
        <v>0.32</v>
      </c>
      <c r="M222" s="202">
        <v>1.57</v>
      </c>
      <c r="N222" s="202">
        <v>3.37</v>
      </c>
      <c r="O222" s="202">
        <v>0.01</v>
      </c>
      <c r="P222" s="202">
        <v>17.73</v>
      </c>
      <c r="Q222" s="202">
        <v>18.579999999999998</v>
      </c>
      <c r="R222" s="202">
        <v>1.74</v>
      </c>
      <c r="S222" s="202">
        <v>1.1399999999999999</v>
      </c>
      <c r="T222" s="202">
        <v>98.76</v>
      </c>
      <c r="U222" s="183">
        <f t="shared" si="6"/>
        <v>90.363882778249575</v>
      </c>
      <c r="V222" s="183">
        <f t="shared" si="7"/>
        <v>32.755329523969017</v>
      </c>
      <c r="W222" s="201" t="s">
        <v>670</v>
      </c>
      <c r="X222" s="201">
        <v>10</v>
      </c>
    </row>
    <row r="223" spans="1:24" s="171" customFormat="1" ht="11.25">
      <c r="A223" s="172" t="s">
        <v>664</v>
      </c>
      <c r="B223" s="201" t="s">
        <v>673</v>
      </c>
      <c r="C223" s="201" t="s">
        <v>666</v>
      </c>
      <c r="D223" s="201" t="s">
        <v>667</v>
      </c>
      <c r="E223" s="201" t="s">
        <v>674</v>
      </c>
      <c r="F223" s="201" t="s">
        <v>669</v>
      </c>
      <c r="G223" s="201">
        <v>12</v>
      </c>
      <c r="H223" s="201">
        <v>36</v>
      </c>
      <c r="I223" s="201" t="s">
        <v>670</v>
      </c>
      <c r="J223" s="201" t="s">
        <v>671</v>
      </c>
      <c r="K223" s="202">
        <v>54.68</v>
      </c>
      <c r="L223" s="202">
        <v>0.32</v>
      </c>
      <c r="M223" s="202">
        <v>1.56</v>
      </c>
      <c r="N223" s="202">
        <v>3.24</v>
      </c>
      <c r="O223" s="202">
        <v>0.05</v>
      </c>
      <c r="P223" s="202">
        <v>17.579999999999998</v>
      </c>
      <c r="Q223" s="202">
        <v>18.760000000000002</v>
      </c>
      <c r="R223" s="202">
        <v>1.86</v>
      </c>
      <c r="S223" s="202">
        <v>1.1599999999999999</v>
      </c>
      <c r="T223" s="202">
        <v>99.21</v>
      </c>
      <c r="U223" s="183">
        <f t="shared" si="6"/>
        <v>90.629128766500529</v>
      </c>
      <c r="V223" s="183">
        <f t="shared" si="7"/>
        <v>33.28127897316768</v>
      </c>
      <c r="W223" s="201" t="s">
        <v>670</v>
      </c>
      <c r="X223" s="201">
        <v>10</v>
      </c>
    </row>
    <row r="224" spans="1:24" s="171" customFormat="1" ht="11.25">
      <c r="A224" s="172" t="s">
        <v>664</v>
      </c>
      <c r="B224" s="201" t="s">
        <v>673</v>
      </c>
      <c r="C224" s="201" t="s">
        <v>666</v>
      </c>
      <c r="D224" s="201" t="s">
        <v>667</v>
      </c>
      <c r="E224" s="201" t="s">
        <v>674</v>
      </c>
      <c r="F224" s="201" t="s">
        <v>669</v>
      </c>
      <c r="G224" s="201">
        <v>12</v>
      </c>
      <c r="H224" s="201">
        <v>37</v>
      </c>
      <c r="I224" s="201" t="s">
        <v>670</v>
      </c>
      <c r="J224" s="201" t="s">
        <v>671</v>
      </c>
      <c r="K224" s="202">
        <v>54.57</v>
      </c>
      <c r="L224" s="202">
        <v>0.25</v>
      </c>
      <c r="M224" s="202">
        <v>1.67</v>
      </c>
      <c r="N224" s="202">
        <v>3.08</v>
      </c>
      <c r="O224" s="202">
        <v>0.01</v>
      </c>
      <c r="P224" s="202">
        <v>17.23</v>
      </c>
      <c r="Q224" s="202">
        <v>20.28</v>
      </c>
      <c r="R224" s="202">
        <v>1.57</v>
      </c>
      <c r="S224" s="202">
        <v>0.5</v>
      </c>
      <c r="T224" s="202">
        <v>99.16</v>
      </c>
      <c r="U224" s="183">
        <f t="shared" si="6"/>
        <v>90.885247909102389</v>
      </c>
      <c r="V224" s="183">
        <f t="shared" si="7"/>
        <v>16.725671948015989</v>
      </c>
      <c r="W224" s="201" t="s">
        <v>670</v>
      </c>
      <c r="X224" s="201">
        <v>10</v>
      </c>
    </row>
    <row r="225" spans="1:24" s="171" customFormat="1" ht="11.25">
      <c r="A225" s="172" t="s">
        <v>664</v>
      </c>
      <c r="B225" s="201" t="s">
        <v>673</v>
      </c>
      <c r="C225" s="201" t="s">
        <v>666</v>
      </c>
      <c r="D225" s="201" t="s">
        <v>667</v>
      </c>
      <c r="E225" s="201" t="s">
        <v>674</v>
      </c>
      <c r="F225" s="201" t="s">
        <v>669</v>
      </c>
      <c r="G225" s="201">
        <v>12</v>
      </c>
      <c r="H225" s="201">
        <v>38</v>
      </c>
      <c r="I225" s="201" t="s">
        <v>670</v>
      </c>
      <c r="J225" s="201" t="s">
        <v>671</v>
      </c>
      <c r="K225" s="202">
        <v>54.2</v>
      </c>
      <c r="L225" s="202">
        <v>0.28000000000000003</v>
      </c>
      <c r="M225" s="202">
        <v>1.63</v>
      </c>
      <c r="N225" s="202">
        <v>3.23</v>
      </c>
      <c r="O225" s="202">
        <v>0</v>
      </c>
      <c r="P225" s="202">
        <v>17.260000000000002</v>
      </c>
      <c r="Q225" s="202">
        <v>20.29</v>
      </c>
      <c r="R225" s="202">
        <v>1.48</v>
      </c>
      <c r="S225" s="202">
        <v>0.52</v>
      </c>
      <c r="T225" s="202">
        <v>98.89</v>
      </c>
      <c r="U225" s="183">
        <f t="shared" si="6"/>
        <v>90.498560093781634</v>
      </c>
      <c r="V225" s="183">
        <f t="shared" si="7"/>
        <v>17.628374888167983</v>
      </c>
      <c r="W225" s="201" t="s">
        <v>670</v>
      </c>
      <c r="X225" s="201">
        <v>10</v>
      </c>
    </row>
    <row r="226" spans="1:24" s="171" customFormat="1" ht="11.25">
      <c r="A226" s="172" t="s">
        <v>664</v>
      </c>
      <c r="B226" s="201" t="s">
        <v>673</v>
      </c>
      <c r="C226" s="201" t="s">
        <v>666</v>
      </c>
      <c r="D226" s="201" t="s">
        <v>667</v>
      </c>
      <c r="E226" s="201" t="s">
        <v>674</v>
      </c>
      <c r="F226" s="201" t="s">
        <v>669</v>
      </c>
      <c r="G226" s="201">
        <v>12</v>
      </c>
      <c r="H226" s="201">
        <v>39</v>
      </c>
      <c r="I226" s="201" t="s">
        <v>670</v>
      </c>
      <c r="J226" s="201" t="s">
        <v>671</v>
      </c>
      <c r="K226" s="202">
        <v>53.7</v>
      </c>
      <c r="L226" s="202">
        <v>0.24</v>
      </c>
      <c r="M226" s="202">
        <v>1.61</v>
      </c>
      <c r="N226" s="202">
        <v>3.14</v>
      </c>
      <c r="O226" s="202">
        <v>7.0000000000000007E-2</v>
      </c>
      <c r="P226" s="202">
        <v>17.25</v>
      </c>
      <c r="Q226" s="202">
        <v>20.29</v>
      </c>
      <c r="R226" s="202">
        <v>1.68</v>
      </c>
      <c r="S226" s="202">
        <v>0.54</v>
      </c>
      <c r="T226" s="202">
        <v>98.52</v>
      </c>
      <c r="U226" s="183">
        <f t="shared" si="6"/>
        <v>90.73391606750846</v>
      </c>
      <c r="V226" s="183">
        <f t="shared" si="7"/>
        <v>18.367494354731971</v>
      </c>
      <c r="W226" s="201" t="s">
        <v>670</v>
      </c>
      <c r="X226" s="201">
        <v>10</v>
      </c>
    </row>
    <row r="227" spans="1:24" s="171" customFormat="1" ht="11.25">
      <c r="A227" s="172" t="s">
        <v>664</v>
      </c>
      <c r="B227" s="201" t="s">
        <v>673</v>
      </c>
      <c r="C227" s="201" t="s">
        <v>666</v>
      </c>
      <c r="D227" s="201" t="s">
        <v>667</v>
      </c>
      <c r="E227" s="201" t="s">
        <v>674</v>
      </c>
      <c r="F227" s="201" t="s">
        <v>669</v>
      </c>
      <c r="G227" s="201">
        <v>12</v>
      </c>
      <c r="H227" s="201">
        <v>40</v>
      </c>
      <c r="I227" s="201" t="s">
        <v>670</v>
      </c>
      <c r="J227" s="201" t="s">
        <v>671</v>
      </c>
      <c r="K227" s="202">
        <v>54.69</v>
      </c>
      <c r="L227" s="202">
        <v>0.32</v>
      </c>
      <c r="M227" s="202">
        <v>1.62</v>
      </c>
      <c r="N227" s="202">
        <v>3.26</v>
      </c>
      <c r="O227" s="202">
        <v>0.06</v>
      </c>
      <c r="P227" s="202">
        <v>17.78</v>
      </c>
      <c r="Q227" s="202">
        <v>19.18</v>
      </c>
      <c r="R227" s="202">
        <v>1.73</v>
      </c>
      <c r="S227" s="202">
        <v>1.03</v>
      </c>
      <c r="T227" s="202">
        <v>99.67</v>
      </c>
      <c r="U227" s="183">
        <f t="shared" si="6"/>
        <v>90.672846602138009</v>
      </c>
      <c r="V227" s="183">
        <f t="shared" si="7"/>
        <v>29.899418158065149</v>
      </c>
      <c r="W227" s="201" t="s">
        <v>670</v>
      </c>
      <c r="X227" s="201">
        <v>10</v>
      </c>
    </row>
    <row r="228" spans="1:24" s="171" customFormat="1" ht="11.25">
      <c r="A228" s="172" t="s">
        <v>664</v>
      </c>
      <c r="B228" s="201" t="s">
        <v>673</v>
      </c>
      <c r="C228" s="201" t="s">
        <v>666</v>
      </c>
      <c r="D228" s="201" t="s">
        <v>667</v>
      </c>
      <c r="E228" s="201" t="s">
        <v>674</v>
      </c>
      <c r="F228" s="201" t="s">
        <v>669</v>
      </c>
      <c r="G228" s="201">
        <v>12</v>
      </c>
      <c r="H228" s="201">
        <v>41</v>
      </c>
      <c r="I228" s="201" t="s">
        <v>670</v>
      </c>
      <c r="J228" s="201" t="s">
        <v>671</v>
      </c>
      <c r="K228" s="202">
        <v>54.34</v>
      </c>
      <c r="L228" s="202">
        <v>0.31</v>
      </c>
      <c r="M228" s="202">
        <v>1.59</v>
      </c>
      <c r="N228" s="202">
        <v>3.23</v>
      </c>
      <c r="O228" s="202">
        <v>0.05</v>
      </c>
      <c r="P228" s="202">
        <v>18.04</v>
      </c>
      <c r="Q228" s="202">
        <v>18.87</v>
      </c>
      <c r="R228" s="202">
        <v>1.67</v>
      </c>
      <c r="S228" s="202">
        <v>1.17</v>
      </c>
      <c r="T228" s="202">
        <v>99.27</v>
      </c>
      <c r="U228" s="183">
        <f t="shared" si="6"/>
        <v>90.871876426912323</v>
      </c>
      <c r="V228" s="183">
        <f t="shared" si="7"/>
        <v>33.04932539304685</v>
      </c>
      <c r="W228" s="201" t="s">
        <v>670</v>
      </c>
      <c r="X228" s="201">
        <v>10</v>
      </c>
    </row>
    <row r="229" spans="1:24" s="171" customFormat="1" ht="11.25">
      <c r="A229" s="172" t="s">
        <v>664</v>
      </c>
      <c r="B229" s="201" t="s">
        <v>673</v>
      </c>
      <c r="C229" s="201" t="s">
        <v>666</v>
      </c>
      <c r="D229" s="201" t="s">
        <v>667</v>
      </c>
      <c r="E229" s="201" t="s">
        <v>674</v>
      </c>
      <c r="F229" s="201" t="s">
        <v>669</v>
      </c>
      <c r="G229" s="201">
        <v>12</v>
      </c>
      <c r="H229" s="201">
        <v>42</v>
      </c>
      <c r="I229" s="201" t="s">
        <v>670</v>
      </c>
      <c r="J229" s="201" t="s">
        <v>671</v>
      </c>
      <c r="K229" s="202">
        <v>54.59</v>
      </c>
      <c r="L229" s="202">
        <v>0.24</v>
      </c>
      <c r="M229" s="202">
        <v>1.64</v>
      </c>
      <c r="N229" s="202">
        <v>3.25</v>
      </c>
      <c r="O229" s="202">
        <v>0.05</v>
      </c>
      <c r="P229" s="202">
        <v>17.45</v>
      </c>
      <c r="Q229" s="202">
        <v>20.170000000000002</v>
      </c>
      <c r="R229" s="202">
        <v>1.71</v>
      </c>
      <c r="S229" s="202">
        <v>0.52</v>
      </c>
      <c r="T229" s="202">
        <v>99.62</v>
      </c>
      <c r="U229" s="183">
        <f t="shared" si="6"/>
        <v>90.539540291307702</v>
      </c>
      <c r="V229" s="183">
        <f t="shared" si="7"/>
        <v>17.539738277984316</v>
      </c>
      <c r="W229" s="201" t="s">
        <v>670</v>
      </c>
      <c r="X229" s="201">
        <v>10</v>
      </c>
    </row>
    <row r="230" spans="1:24" s="171" customFormat="1" ht="11.25">
      <c r="A230" s="172" t="s">
        <v>664</v>
      </c>
      <c r="B230" s="201" t="s">
        <v>673</v>
      </c>
      <c r="C230" s="201" t="s">
        <v>666</v>
      </c>
      <c r="D230" s="201" t="s">
        <v>667</v>
      </c>
      <c r="E230" s="201" t="s">
        <v>674</v>
      </c>
      <c r="F230" s="201" t="s">
        <v>669</v>
      </c>
      <c r="G230" s="201">
        <v>12</v>
      </c>
      <c r="H230" s="201">
        <v>43</v>
      </c>
      <c r="I230" s="201" t="s">
        <v>670</v>
      </c>
      <c r="J230" s="201" t="s">
        <v>671</v>
      </c>
      <c r="K230" s="202">
        <v>53.91</v>
      </c>
      <c r="L230" s="202">
        <v>0.26</v>
      </c>
      <c r="M230" s="202">
        <v>1.61</v>
      </c>
      <c r="N230" s="202">
        <v>3.37</v>
      </c>
      <c r="O230" s="202">
        <v>0.02</v>
      </c>
      <c r="P230" s="202">
        <v>17.82</v>
      </c>
      <c r="Q230" s="202">
        <v>18.71</v>
      </c>
      <c r="R230" s="202">
        <v>1.8</v>
      </c>
      <c r="S230" s="202">
        <v>1.0900000000000001</v>
      </c>
      <c r="T230" s="202">
        <v>98.59</v>
      </c>
      <c r="U230" s="183">
        <f t="shared" si="6"/>
        <v>90.407881815974264</v>
      </c>
      <c r="V230" s="183">
        <f t="shared" si="7"/>
        <v>31.232302854841098</v>
      </c>
      <c r="W230" s="201" t="s">
        <v>670</v>
      </c>
      <c r="X230" s="201">
        <v>10</v>
      </c>
    </row>
    <row r="231" spans="1:24" s="171" customFormat="1" ht="11.25">
      <c r="A231" s="172" t="s">
        <v>664</v>
      </c>
      <c r="B231" s="201" t="s">
        <v>673</v>
      </c>
      <c r="C231" s="201" t="s">
        <v>666</v>
      </c>
      <c r="D231" s="201" t="s">
        <v>667</v>
      </c>
      <c r="E231" s="201" t="s">
        <v>674</v>
      </c>
      <c r="F231" s="201" t="s">
        <v>669</v>
      </c>
      <c r="G231" s="201">
        <v>12</v>
      </c>
      <c r="H231" s="201">
        <v>44</v>
      </c>
      <c r="I231" s="201" t="s">
        <v>670</v>
      </c>
      <c r="J231" s="201" t="s">
        <v>671</v>
      </c>
      <c r="K231" s="202">
        <v>55.14</v>
      </c>
      <c r="L231" s="202">
        <v>0.26</v>
      </c>
      <c r="M231" s="202">
        <v>1.63</v>
      </c>
      <c r="N231" s="202">
        <v>3.13</v>
      </c>
      <c r="O231" s="202">
        <v>0.03</v>
      </c>
      <c r="P231" s="202">
        <v>17.45</v>
      </c>
      <c r="Q231" s="202">
        <v>20.25</v>
      </c>
      <c r="R231" s="202">
        <v>1.66</v>
      </c>
      <c r="S231" s="202">
        <v>0.55000000000000004</v>
      </c>
      <c r="T231" s="202">
        <v>100.1</v>
      </c>
      <c r="U231" s="183">
        <f t="shared" si="6"/>
        <v>90.856911917567032</v>
      </c>
      <c r="V231" s="183">
        <f t="shared" si="7"/>
        <v>18.457677939628727</v>
      </c>
      <c r="W231" s="201" t="s">
        <v>670</v>
      </c>
      <c r="X231" s="201">
        <v>10</v>
      </c>
    </row>
    <row r="232" spans="1:24" s="171" customFormat="1" ht="11.25">
      <c r="A232" s="172" t="s">
        <v>664</v>
      </c>
      <c r="B232" s="201" t="s">
        <v>673</v>
      </c>
      <c r="C232" s="201" t="s">
        <v>666</v>
      </c>
      <c r="D232" s="201" t="s">
        <v>667</v>
      </c>
      <c r="E232" s="201" t="s">
        <v>674</v>
      </c>
      <c r="F232" s="201" t="s">
        <v>669</v>
      </c>
      <c r="G232" s="201">
        <v>12</v>
      </c>
      <c r="H232" s="201">
        <v>45</v>
      </c>
      <c r="I232" s="201" t="s">
        <v>670</v>
      </c>
      <c r="J232" s="201" t="s">
        <v>671</v>
      </c>
      <c r="K232" s="202">
        <v>54.11</v>
      </c>
      <c r="L232" s="202">
        <v>0.32</v>
      </c>
      <c r="M232" s="202">
        <v>1.62</v>
      </c>
      <c r="N232" s="202">
        <v>3.36</v>
      </c>
      <c r="O232" s="202">
        <v>0.03</v>
      </c>
      <c r="P232" s="202">
        <v>18.48</v>
      </c>
      <c r="Q232" s="202">
        <v>18.87</v>
      </c>
      <c r="R232" s="202">
        <v>1.85</v>
      </c>
      <c r="S232" s="202">
        <v>1.05</v>
      </c>
      <c r="T232" s="202">
        <v>99.69</v>
      </c>
      <c r="U232" s="183">
        <f t="shared" si="6"/>
        <v>90.743653627564669</v>
      </c>
      <c r="V232" s="183">
        <f t="shared" si="7"/>
        <v>30.304052773607737</v>
      </c>
      <c r="W232" s="201" t="s">
        <v>670</v>
      </c>
      <c r="X232" s="201">
        <v>10</v>
      </c>
    </row>
    <row r="233" spans="1:24" s="171" customFormat="1" ht="11.25">
      <c r="A233" s="172" t="s">
        <v>664</v>
      </c>
      <c r="B233" s="201" t="s">
        <v>665</v>
      </c>
      <c r="C233" s="201" t="s">
        <v>666</v>
      </c>
      <c r="D233" s="201" t="s">
        <v>667</v>
      </c>
      <c r="E233" s="201" t="s">
        <v>674</v>
      </c>
      <c r="F233" s="201" t="s">
        <v>669</v>
      </c>
      <c r="G233" s="201">
        <v>16</v>
      </c>
      <c r="H233" s="201">
        <v>1</v>
      </c>
      <c r="I233" s="201" t="s">
        <v>670</v>
      </c>
      <c r="J233" s="201" t="s">
        <v>671</v>
      </c>
      <c r="K233" s="202">
        <v>57.86</v>
      </c>
      <c r="L233" s="202">
        <v>0.26</v>
      </c>
      <c r="M233" s="202">
        <v>1.56</v>
      </c>
      <c r="N233" s="202">
        <v>2.92</v>
      </c>
      <c r="O233" s="202">
        <v>0.06</v>
      </c>
      <c r="P233" s="202">
        <v>15.3</v>
      </c>
      <c r="Q233" s="202">
        <v>20.28</v>
      </c>
      <c r="R233" s="202">
        <v>1.34</v>
      </c>
      <c r="S233" s="202">
        <v>0.5</v>
      </c>
      <c r="T233" s="202">
        <v>100.08</v>
      </c>
      <c r="U233" s="183">
        <f t="shared" si="6"/>
        <v>90.328330855402868</v>
      </c>
      <c r="V233" s="183">
        <f t="shared" si="7"/>
        <v>17.696340163402425</v>
      </c>
      <c r="W233" s="201" t="s">
        <v>670</v>
      </c>
      <c r="X233" s="201">
        <v>10</v>
      </c>
    </row>
    <row r="234" spans="1:24" s="171" customFormat="1" ht="11.25">
      <c r="A234" s="172" t="s">
        <v>664</v>
      </c>
      <c r="B234" s="201" t="s">
        <v>665</v>
      </c>
      <c r="C234" s="201" t="s">
        <v>666</v>
      </c>
      <c r="D234" s="201" t="s">
        <v>667</v>
      </c>
      <c r="E234" s="201" t="s">
        <v>674</v>
      </c>
      <c r="F234" s="201" t="s">
        <v>669</v>
      </c>
      <c r="G234" s="201">
        <v>16</v>
      </c>
      <c r="H234" s="201">
        <v>2</v>
      </c>
      <c r="I234" s="201" t="s">
        <v>670</v>
      </c>
      <c r="J234" s="201" t="s">
        <v>671</v>
      </c>
      <c r="K234" s="202">
        <v>56.5</v>
      </c>
      <c r="L234" s="202">
        <v>0</v>
      </c>
      <c r="M234" s="202">
        <v>1.35</v>
      </c>
      <c r="N234" s="202">
        <v>1.4</v>
      </c>
      <c r="O234" s="202">
        <v>0.01</v>
      </c>
      <c r="P234" s="202">
        <v>15.76</v>
      </c>
      <c r="Q234" s="202">
        <v>22.1</v>
      </c>
      <c r="R234" s="202">
        <v>1.57</v>
      </c>
      <c r="S234" s="202">
        <v>1.49</v>
      </c>
      <c r="T234" s="202">
        <v>100.18</v>
      </c>
      <c r="U234" s="183">
        <f t="shared" si="6"/>
        <v>95.252820094381676</v>
      </c>
      <c r="V234" s="183">
        <f t="shared" si="7"/>
        <v>42.542225465350811</v>
      </c>
      <c r="W234" s="201" t="s">
        <v>670</v>
      </c>
      <c r="X234" s="201">
        <v>10</v>
      </c>
    </row>
    <row r="235" spans="1:24" s="171" customFormat="1" ht="11.25">
      <c r="A235" s="172" t="s">
        <v>664</v>
      </c>
      <c r="B235" s="201" t="s">
        <v>665</v>
      </c>
      <c r="C235" s="201" t="s">
        <v>666</v>
      </c>
      <c r="D235" s="201" t="s">
        <v>667</v>
      </c>
      <c r="E235" s="201" t="s">
        <v>674</v>
      </c>
      <c r="F235" s="201" t="s">
        <v>669</v>
      </c>
      <c r="G235" s="201">
        <v>16</v>
      </c>
      <c r="H235" s="201">
        <v>3</v>
      </c>
      <c r="I235" s="201" t="s">
        <v>670</v>
      </c>
      <c r="J235" s="201" t="s">
        <v>671</v>
      </c>
      <c r="K235" s="202">
        <v>55.93</v>
      </c>
      <c r="L235" s="202">
        <v>0.28000000000000003</v>
      </c>
      <c r="M235" s="202">
        <v>1.24</v>
      </c>
      <c r="N235" s="202">
        <v>3.03</v>
      </c>
      <c r="O235" s="202">
        <v>0.08</v>
      </c>
      <c r="P235" s="202">
        <v>18.510000000000002</v>
      </c>
      <c r="Q235" s="202">
        <v>18.84</v>
      </c>
      <c r="R235" s="202">
        <v>1.39</v>
      </c>
      <c r="S235" s="202">
        <v>1.19</v>
      </c>
      <c r="T235" s="202">
        <v>100.49</v>
      </c>
      <c r="U235" s="183">
        <f t="shared" si="6"/>
        <v>91.588682133002337</v>
      </c>
      <c r="V235" s="183">
        <f t="shared" si="7"/>
        <v>39.164975968211287</v>
      </c>
      <c r="W235" s="201" t="s">
        <v>670</v>
      </c>
      <c r="X235" s="201">
        <v>10</v>
      </c>
    </row>
    <row r="236" spans="1:24" s="171" customFormat="1" ht="11.25">
      <c r="A236" s="172" t="s">
        <v>664</v>
      </c>
      <c r="B236" s="201" t="s">
        <v>665</v>
      </c>
      <c r="C236" s="201" t="s">
        <v>666</v>
      </c>
      <c r="D236" s="201" t="s">
        <v>667</v>
      </c>
      <c r="E236" s="201" t="s">
        <v>674</v>
      </c>
      <c r="F236" s="201" t="s">
        <v>669</v>
      </c>
      <c r="G236" s="201">
        <v>16</v>
      </c>
      <c r="H236" s="201">
        <v>4</v>
      </c>
      <c r="I236" s="201" t="s">
        <v>670</v>
      </c>
      <c r="J236" s="201" t="s">
        <v>671</v>
      </c>
      <c r="K236" s="202">
        <v>56.01</v>
      </c>
      <c r="L236" s="202">
        <v>0.27</v>
      </c>
      <c r="M236" s="202">
        <v>1.34</v>
      </c>
      <c r="N236" s="202">
        <v>3.07</v>
      </c>
      <c r="O236" s="202">
        <v>0.05</v>
      </c>
      <c r="P236" s="202">
        <v>18.670000000000002</v>
      </c>
      <c r="Q236" s="202">
        <v>18.559999999999999</v>
      </c>
      <c r="R236" s="202">
        <v>1.51</v>
      </c>
      <c r="S236" s="202">
        <v>1.1599999999999999</v>
      </c>
      <c r="T236" s="202">
        <v>100.64</v>
      </c>
      <c r="U236" s="183">
        <f t="shared" si="6"/>
        <v>91.553887301534445</v>
      </c>
      <c r="V236" s="183">
        <f t="shared" si="7"/>
        <v>36.737973407462619</v>
      </c>
      <c r="W236" s="201" t="s">
        <v>670</v>
      </c>
      <c r="X236" s="201">
        <v>10</v>
      </c>
    </row>
    <row r="237" spans="1:24" s="171" customFormat="1" ht="11.25">
      <c r="A237" s="172" t="s">
        <v>664</v>
      </c>
      <c r="B237" s="201" t="s">
        <v>665</v>
      </c>
      <c r="C237" s="201" t="s">
        <v>666</v>
      </c>
      <c r="D237" s="201" t="s">
        <v>667</v>
      </c>
      <c r="E237" s="201" t="s">
        <v>674</v>
      </c>
      <c r="F237" s="201" t="s">
        <v>669</v>
      </c>
      <c r="G237" s="201">
        <v>16</v>
      </c>
      <c r="H237" s="201">
        <v>5</v>
      </c>
      <c r="I237" s="201" t="s">
        <v>670</v>
      </c>
      <c r="J237" s="201" t="s">
        <v>671</v>
      </c>
      <c r="K237" s="202">
        <v>55.24</v>
      </c>
      <c r="L237" s="202">
        <v>0.2</v>
      </c>
      <c r="M237" s="202">
        <v>1.51</v>
      </c>
      <c r="N237" s="202">
        <v>2.2999999999999998</v>
      </c>
      <c r="O237" s="202">
        <v>0.09</v>
      </c>
      <c r="P237" s="202">
        <v>16.86</v>
      </c>
      <c r="Q237" s="202">
        <v>18.41</v>
      </c>
      <c r="R237" s="202">
        <v>2.3199999999999998</v>
      </c>
      <c r="S237" s="202">
        <v>2.4900000000000002</v>
      </c>
      <c r="T237" s="202">
        <v>99.42</v>
      </c>
      <c r="U237" s="183">
        <f t="shared" si="6"/>
        <v>92.890674363394339</v>
      </c>
      <c r="V237" s="183">
        <f t="shared" si="7"/>
        <v>52.521567340921727</v>
      </c>
      <c r="W237" s="201" t="s">
        <v>670</v>
      </c>
      <c r="X237" s="201">
        <v>10</v>
      </c>
    </row>
    <row r="238" spans="1:24" s="171" customFormat="1" ht="11.25">
      <c r="A238" s="172" t="s">
        <v>664</v>
      </c>
      <c r="B238" s="201" t="s">
        <v>665</v>
      </c>
      <c r="C238" s="201" t="s">
        <v>666</v>
      </c>
      <c r="D238" s="201" t="s">
        <v>667</v>
      </c>
      <c r="E238" s="201" t="s">
        <v>674</v>
      </c>
      <c r="F238" s="201" t="s">
        <v>669</v>
      </c>
      <c r="G238" s="201">
        <v>16</v>
      </c>
      <c r="H238" s="201">
        <v>6</v>
      </c>
      <c r="I238" s="201" t="s">
        <v>670</v>
      </c>
      <c r="J238" s="201" t="s">
        <v>671</v>
      </c>
      <c r="K238" s="202">
        <v>57.01</v>
      </c>
      <c r="L238" s="202">
        <v>0.3</v>
      </c>
      <c r="M238" s="202">
        <v>1.56</v>
      </c>
      <c r="N238" s="202">
        <v>3.21</v>
      </c>
      <c r="O238" s="202">
        <v>0.03</v>
      </c>
      <c r="P238" s="202">
        <v>17.350000000000001</v>
      </c>
      <c r="Q238" s="202">
        <v>19.18</v>
      </c>
      <c r="R238" s="202">
        <v>1.61</v>
      </c>
      <c r="S238" s="202">
        <v>0.88</v>
      </c>
      <c r="T238" s="202">
        <v>101.13</v>
      </c>
      <c r="U238" s="183">
        <f t="shared" si="6"/>
        <v>90.596235764640014</v>
      </c>
      <c r="V238" s="183">
        <f t="shared" si="7"/>
        <v>27.4533038594254</v>
      </c>
      <c r="W238" s="201" t="s">
        <v>670</v>
      </c>
      <c r="X238" s="201">
        <v>10</v>
      </c>
    </row>
    <row r="239" spans="1:24" s="171" customFormat="1" ht="11.25">
      <c r="A239" s="172" t="s">
        <v>664</v>
      </c>
      <c r="B239" s="201" t="s">
        <v>665</v>
      </c>
      <c r="C239" s="201" t="s">
        <v>666</v>
      </c>
      <c r="D239" s="201" t="s">
        <v>667</v>
      </c>
      <c r="E239" s="201" t="s">
        <v>674</v>
      </c>
      <c r="F239" s="201" t="s">
        <v>669</v>
      </c>
      <c r="G239" s="201">
        <v>16</v>
      </c>
      <c r="H239" s="201">
        <v>7</v>
      </c>
      <c r="I239" s="201" t="s">
        <v>670</v>
      </c>
      <c r="J239" s="201" t="s">
        <v>671</v>
      </c>
      <c r="K239" s="202">
        <v>54.7</v>
      </c>
      <c r="L239" s="202">
        <v>0.3</v>
      </c>
      <c r="M239" s="202">
        <v>1.57</v>
      </c>
      <c r="N239" s="202">
        <v>3.21</v>
      </c>
      <c r="O239" s="202">
        <v>0.04</v>
      </c>
      <c r="P239" s="202">
        <v>17.260000000000002</v>
      </c>
      <c r="Q239" s="202">
        <v>18.72</v>
      </c>
      <c r="R239" s="202">
        <v>1.67</v>
      </c>
      <c r="S239" s="202">
        <v>1.1000000000000001</v>
      </c>
      <c r="T239" s="202">
        <v>98.57</v>
      </c>
      <c r="U239" s="183">
        <f t="shared" si="6"/>
        <v>90.551833951904953</v>
      </c>
      <c r="V239" s="183">
        <f t="shared" si="7"/>
        <v>31.973494221108751</v>
      </c>
      <c r="W239" s="201" t="s">
        <v>670</v>
      </c>
      <c r="X239" s="201">
        <v>10</v>
      </c>
    </row>
    <row r="240" spans="1:24" s="171" customFormat="1" ht="11.25">
      <c r="A240" s="172" t="s">
        <v>664</v>
      </c>
      <c r="B240" s="201" t="s">
        <v>665</v>
      </c>
      <c r="C240" s="201" t="s">
        <v>666</v>
      </c>
      <c r="D240" s="201" t="s">
        <v>667</v>
      </c>
      <c r="E240" s="201" t="s">
        <v>674</v>
      </c>
      <c r="F240" s="201" t="s">
        <v>669</v>
      </c>
      <c r="G240" s="201">
        <v>16</v>
      </c>
      <c r="H240" s="201">
        <v>8</v>
      </c>
      <c r="I240" s="201" t="s">
        <v>670</v>
      </c>
      <c r="J240" s="201" t="s">
        <v>671</v>
      </c>
      <c r="K240" s="202">
        <v>56.33</v>
      </c>
      <c r="L240" s="202">
        <v>0.2</v>
      </c>
      <c r="M240" s="202">
        <v>1.32</v>
      </c>
      <c r="N240" s="202">
        <v>3.13</v>
      </c>
      <c r="O240" s="202">
        <v>0.04</v>
      </c>
      <c r="P240" s="202">
        <v>18.649999999999999</v>
      </c>
      <c r="Q240" s="202">
        <v>18.22</v>
      </c>
      <c r="R240" s="202">
        <v>1.1100000000000001</v>
      </c>
      <c r="S240" s="202">
        <v>0.88</v>
      </c>
      <c r="T240" s="202">
        <v>99.88</v>
      </c>
      <c r="U240" s="183">
        <f t="shared" si="6"/>
        <v>91.394581866475761</v>
      </c>
      <c r="V240" s="183">
        <f t="shared" si="7"/>
        <v>30.902321260197667</v>
      </c>
      <c r="W240" s="201" t="s">
        <v>670</v>
      </c>
      <c r="X240" s="201">
        <v>10</v>
      </c>
    </row>
    <row r="241" spans="1:24" s="171" customFormat="1" ht="11.25">
      <c r="A241" s="172" t="s">
        <v>664</v>
      </c>
      <c r="B241" s="201" t="s">
        <v>665</v>
      </c>
      <c r="C241" s="201" t="s">
        <v>666</v>
      </c>
      <c r="D241" s="201" t="s">
        <v>667</v>
      </c>
      <c r="E241" s="201" t="s">
        <v>674</v>
      </c>
      <c r="F241" s="201" t="s">
        <v>669</v>
      </c>
      <c r="G241" s="201">
        <v>16</v>
      </c>
      <c r="H241" s="201">
        <v>9</v>
      </c>
      <c r="I241" s="201" t="s">
        <v>670</v>
      </c>
      <c r="J241" s="201" t="s">
        <v>671</v>
      </c>
      <c r="K241" s="202">
        <v>56.34</v>
      </c>
      <c r="L241" s="202">
        <v>0.27</v>
      </c>
      <c r="M241" s="202">
        <v>1.42</v>
      </c>
      <c r="N241" s="202">
        <v>3.06</v>
      </c>
      <c r="O241" s="202">
        <v>7.0000000000000007E-2</v>
      </c>
      <c r="P241" s="202">
        <v>16.73</v>
      </c>
      <c r="Q241" s="202">
        <v>18.850000000000001</v>
      </c>
      <c r="R241" s="202">
        <v>1.76</v>
      </c>
      <c r="S241" s="202">
        <v>1.0900000000000001</v>
      </c>
      <c r="T241" s="202">
        <v>99.59</v>
      </c>
      <c r="U241" s="183">
        <f t="shared" si="6"/>
        <v>90.693474893713145</v>
      </c>
      <c r="V241" s="183">
        <f t="shared" si="7"/>
        <v>33.990807281973936</v>
      </c>
      <c r="W241" s="201" t="s">
        <v>670</v>
      </c>
      <c r="X241" s="201">
        <v>10</v>
      </c>
    </row>
    <row r="242" spans="1:24" s="171" customFormat="1" ht="11.25">
      <c r="A242" s="172" t="s">
        <v>664</v>
      </c>
      <c r="B242" s="201" t="s">
        <v>665</v>
      </c>
      <c r="C242" s="201" t="s">
        <v>666</v>
      </c>
      <c r="D242" s="201" t="s">
        <v>667</v>
      </c>
      <c r="E242" s="201" t="s">
        <v>674</v>
      </c>
      <c r="F242" s="201" t="s">
        <v>669</v>
      </c>
      <c r="G242" s="201">
        <v>16</v>
      </c>
      <c r="H242" s="201">
        <v>10</v>
      </c>
      <c r="I242" s="201" t="s">
        <v>670</v>
      </c>
      <c r="J242" s="201" t="s">
        <v>671</v>
      </c>
      <c r="K242" s="202">
        <v>55.87</v>
      </c>
      <c r="L242" s="202">
        <v>0.09</v>
      </c>
      <c r="M242" s="202">
        <v>0.32</v>
      </c>
      <c r="N242" s="202">
        <v>1.65</v>
      </c>
      <c r="O242" s="202">
        <v>0</v>
      </c>
      <c r="P242" s="202">
        <v>16.04</v>
      </c>
      <c r="Q242" s="202">
        <v>23.14</v>
      </c>
      <c r="R242" s="202">
        <v>1.18</v>
      </c>
      <c r="S242" s="202">
        <v>1.67</v>
      </c>
      <c r="T242" s="202">
        <v>99.96</v>
      </c>
      <c r="U242" s="183">
        <f t="shared" si="6"/>
        <v>94.543700478799792</v>
      </c>
      <c r="V242" s="183">
        <f t="shared" si="7"/>
        <v>77.782447802310813</v>
      </c>
      <c r="W242" s="201" t="s">
        <v>670</v>
      </c>
      <c r="X242" s="201">
        <v>10</v>
      </c>
    </row>
    <row r="243" spans="1:24" s="171" customFormat="1" ht="11.25">
      <c r="A243" s="172" t="s">
        <v>664</v>
      </c>
      <c r="B243" s="201" t="s">
        <v>665</v>
      </c>
      <c r="C243" s="201" t="s">
        <v>666</v>
      </c>
      <c r="D243" s="201" t="s">
        <v>667</v>
      </c>
      <c r="E243" s="201" t="s">
        <v>674</v>
      </c>
      <c r="F243" s="201" t="s">
        <v>669</v>
      </c>
      <c r="G243" s="201">
        <v>16</v>
      </c>
      <c r="H243" s="201">
        <v>11</v>
      </c>
      <c r="I243" s="201" t="s">
        <v>670</v>
      </c>
      <c r="J243" s="201" t="s">
        <v>671</v>
      </c>
      <c r="K243" s="202">
        <v>55.32</v>
      </c>
      <c r="L243" s="202">
        <v>0.25</v>
      </c>
      <c r="M243" s="202">
        <v>1.4</v>
      </c>
      <c r="N243" s="202">
        <v>3.15</v>
      </c>
      <c r="O243" s="202">
        <v>0.02</v>
      </c>
      <c r="P243" s="202">
        <v>17.239999999999998</v>
      </c>
      <c r="Q243" s="202">
        <v>19.29</v>
      </c>
      <c r="R243" s="202">
        <v>1.55</v>
      </c>
      <c r="S243" s="202">
        <v>0.99</v>
      </c>
      <c r="T243" s="202">
        <v>99.21</v>
      </c>
      <c r="U243" s="183">
        <f t="shared" si="6"/>
        <v>90.702259439593959</v>
      </c>
      <c r="V243" s="183">
        <f t="shared" si="7"/>
        <v>32.174864830936336</v>
      </c>
      <c r="W243" s="201" t="s">
        <v>670</v>
      </c>
      <c r="X243" s="201">
        <v>10</v>
      </c>
    </row>
    <row r="244" spans="1:24" s="171" customFormat="1" ht="11.25">
      <c r="A244" s="172" t="s">
        <v>664</v>
      </c>
      <c r="B244" s="201" t="s">
        <v>665</v>
      </c>
      <c r="C244" s="201" t="s">
        <v>666</v>
      </c>
      <c r="D244" s="201" t="s">
        <v>667</v>
      </c>
      <c r="E244" s="201" t="s">
        <v>674</v>
      </c>
      <c r="F244" s="201" t="s">
        <v>669</v>
      </c>
      <c r="G244" s="201">
        <v>16</v>
      </c>
      <c r="H244" s="201">
        <v>12</v>
      </c>
      <c r="I244" s="201" t="s">
        <v>670</v>
      </c>
      <c r="J244" s="201" t="s">
        <v>671</v>
      </c>
      <c r="K244" s="202">
        <v>55.42</v>
      </c>
      <c r="L244" s="202">
        <v>0.31</v>
      </c>
      <c r="M244" s="202">
        <v>1.5</v>
      </c>
      <c r="N244" s="202">
        <v>3.32</v>
      </c>
      <c r="O244" s="202">
        <v>0.06</v>
      </c>
      <c r="P244" s="202">
        <v>17.68</v>
      </c>
      <c r="Q244" s="202">
        <v>19.190000000000001</v>
      </c>
      <c r="R244" s="202">
        <v>1.65</v>
      </c>
      <c r="S244" s="202">
        <v>0.83</v>
      </c>
      <c r="T244" s="202">
        <v>99.96</v>
      </c>
      <c r="U244" s="183">
        <f t="shared" si="6"/>
        <v>90.468937081077257</v>
      </c>
      <c r="V244" s="183">
        <f t="shared" si="7"/>
        <v>27.07107715525316</v>
      </c>
      <c r="W244" s="201" t="s">
        <v>670</v>
      </c>
      <c r="X244" s="201">
        <v>10</v>
      </c>
    </row>
    <row r="245" spans="1:24" s="171" customFormat="1" ht="11.25">
      <c r="A245" s="172" t="s">
        <v>664</v>
      </c>
      <c r="B245" s="201" t="s">
        <v>665</v>
      </c>
      <c r="C245" s="201" t="s">
        <v>666</v>
      </c>
      <c r="D245" s="201" t="s">
        <v>667</v>
      </c>
      <c r="E245" s="201" t="s">
        <v>674</v>
      </c>
      <c r="F245" s="201" t="s">
        <v>669</v>
      </c>
      <c r="G245" s="201">
        <v>16</v>
      </c>
      <c r="H245" s="201">
        <v>13</v>
      </c>
      <c r="I245" s="201" t="s">
        <v>670</v>
      </c>
      <c r="J245" s="201" t="s">
        <v>671</v>
      </c>
      <c r="K245" s="202">
        <v>54.59</v>
      </c>
      <c r="L245" s="202">
        <v>0.22</v>
      </c>
      <c r="M245" s="202">
        <v>1.61</v>
      </c>
      <c r="N245" s="202">
        <v>3.15</v>
      </c>
      <c r="O245" s="202">
        <v>0.05</v>
      </c>
      <c r="P245" s="202">
        <v>16.7</v>
      </c>
      <c r="Q245" s="202">
        <v>20.36</v>
      </c>
      <c r="R245" s="202">
        <v>1.5</v>
      </c>
      <c r="S245" s="202">
        <v>0.52</v>
      </c>
      <c r="T245" s="202">
        <v>98.7</v>
      </c>
      <c r="U245" s="183">
        <f t="shared" si="6"/>
        <v>90.43038455494748</v>
      </c>
      <c r="V245" s="183">
        <f t="shared" si="7"/>
        <v>17.808363085460115</v>
      </c>
      <c r="W245" s="201" t="s">
        <v>670</v>
      </c>
      <c r="X245" s="201">
        <v>10</v>
      </c>
    </row>
    <row r="246" spans="1:24" s="171" customFormat="1" ht="11.25">
      <c r="A246" s="172" t="s">
        <v>664</v>
      </c>
      <c r="B246" s="201" t="s">
        <v>665</v>
      </c>
      <c r="C246" s="201" t="s">
        <v>666</v>
      </c>
      <c r="D246" s="201" t="s">
        <v>667</v>
      </c>
      <c r="E246" s="201" t="s">
        <v>674</v>
      </c>
      <c r="F246" s="201" t="s">
        <v>669</v>
      </c>
      <c r="G246" s="201">
        <v>16</v>
      </c>
      <c r="H246" s="201">
        <v>14</v>
      </c>
      <c r="I246" s="201" t="s">
        <v>670</v>
      </c>
      <c r="J246" s="201" t="s">
        <v>671</v>
      </c>
      <c r="K246" s="202">
        <v>54.6</v>
      </c>
      <c r="L246" s="202">
        <v>0.27</v>
      </c>
      <c r="M246" s="202">
        <v>1.52</v>
      </c>
      <c r="N246" s="202">
        <v>3.31</v>
      </c>
      <c r="O246" s="202">
        <v>7.0000000000000007E-2</v>
      </c>
      <c r="P246" s="202">
        <v>18.809999999999999</v>
      </c>
      <c r="Q246" s="202">
        <v>19.059999999999999</v>
      </c>
      <c r="R246" s="202">
        <v>1.68</v>
      </c>
      <c r="S246" s="202">
        <v>0.88</v>
      </c>
      <c r="T246" s="202">
        <v>100.2</v>
      </c>
      <c r="U246" s="183">
        <f t="shared" si="6"/>
        <v>91.014621213763988</v>
      </c>
      <c r="V246" s="183">
        <f t="shared" si="7"/>
        <v>27.973662002302362</v>
      </c>
      <c r="W246" s="201" t="s">
        <v>670</v>
      </c>
      <c r="X246" s="201">
        <v>10</v>
      </c>
    </row>
    <row r="247" spans="1:24" s="171" customFormat="1" ht="11.25">
      <c r="A247" s="172" t="s">
        <v>664</v>
      </c>
      <c r="B247" s="201" t="s">
        <v>665</v>
      </c>
      <c r="C247" s="201" t="s">
        <v>666</v>
      </c>
      <c r="D247" s="201" t="s">
        <v>667</v>
      </c>
      <c r="E247" s="201" t="s">
        <v>674</v>
      </c>
      <c r="F247" s="201" t="s">
        <v>669</v>
      </c>
      <c r="G247" s="201">
        <v>16</v>
      </c>
      <c r="H247" s="201">
        <v>15</v>
      </c>
      <c r="I247" s="201" t="s">
        <v>670</v>
      </c>
      <c r="J247" s="201" t="s">
        <v>671</v>
      </c>
      <c r="K247" s="202">
        <v>54.44</v>
      </c>
      <c r="L247" s="202">
        <v>0.16</v>
      </c>
      <c r="M247" s="202">
        <v>1.53</v>
      </c>
      <c r="N247" s="202">
        <v>2.46</v>
      </c>
      <c r="O247" s="202">
        <v>0.02</v>
      </c>
      <c r="P247" s="202">
        <v>18.16</v>
      </c>
      <c r="Q247" s="202">
        <v>19.239999999999998</v>
      </c>
      <c r="R247" s="202">
        <v>2.0499999999999998</v>
      </c>
      <c r="S247" s="202">
        <v>1.8</v>
      </c>
      <c r="T247" s="202">
        <v>99.86</v>
      </c>
      <c r="U247" s="183">
        <f t="shared" si="6"/>
        <v>92.936928482079168</v>
      </c>
      <c r="V247" s="183">
        <f t="shared" si="7"/>
        <v>44.109831424772736</v>
      </c>
      <c r="W247" s="201" t="s">
        <v>670</v>
      </c>
      <c r="X247" s="201">
        <v>10</v>
      </c>
    </row>
    <row r="248" spans="1:24" s="171" customFormat="1" ht="11.25">
      <c r="A248" s="172" t="s">
        <v>664</v>
      </c>
      <c r="B248" s="201" t="s">
        <v>665</v>
      </c>
      <c r="C248" s="201" t="s">
        <v>666</v>
      </c>
      <c r="D248" s="201" t="s">
        <v>667</v>
      </c>
      <c r="E248" s="201" t="s">
        <v>674</v>
      </c>
      <c r="F248" s="201" t="s">
        <v>669</v>
      </c>
      <c r="G248" s="201">
        <v>16</v>
      </c>
      <c r="H248" s="201">
        <v>16</v>
      </c>
      <c r="I248" s="201" t="s">
        <v>670</v>
      </c>
      <c r="J248" s="201" t="s">
        <v>671</v>
      </c>
      <c r="K248" s="202">
        <v>53.83</v>
      </c>
      <c r="L248" s="202">
        <v>0.26</v>
      </c>
      <c r="M248" s="202">
        <v>1.77</v>
      </c>
      <c r="N248" s="202">
        <v>2.48</v>
      </c>
      <c r="O248" s="202">
        <v>0.03</v>
      </c>
      <c r="P248" s="202">
        <v>17.64</v>
      </c>
      <c r="Q248" s="202">
        <v>19.989999999999998</v>
      </c>
      <c r="R248" s="202">
        <v>1.77</v>
      </c>
      <c r="S248" s="202">
        <v>1.29</v>
      </c>
      <c r="T248" s="202">
        <v>99.06</v>
      </c>
      <c r="U248" s="183">
        <f t="shared" si="6"/>
        <v>92.689147630822461</v>
      </c>
      <c r="V248" s="183">
        <f t="shared" si="7"/>
        <v>32.837099630027737</v>
      </c>
      <c r="W248" s="201" t="s">
        <v>670</v>
      </c>
      <c r="X248" s="201">
        <v>10</v>
      </c>
    </row>
    <row r="249" spans="1:24" s="171" customFormat="1" ht="11.25">
      <c r="A249" s="172" t="s">
        <v>664</v>
      </c>
      <c r="B249" s="201" t="s">
        <v>665</v>
      </c>
      <c r="C249" s="201" t="s">
        <v>666</v>
      </c>
      <c r="D249" s="201" t="s">
        <v>667</v>
      </c>
      <c r="E249" s="201" t="s">
        <v>674</v>
      </c>
      <c r="F249" s="201" t="s">
        <v>669</v>
      </c>
      <c r="G249" s="201">
        <v>16</v>
      </c>
      <c r="H249" s="201">
        <v>17</v>
      </c>
      <c r="I249" s="201" t="s">
        <v>670</v>
      </c>
      <c r="J249" s="201" t="s">
        <v>671</v>
      </c>
      <c r="K249" s="202">
        <v>54.62</v>
      </c>
      <c r="L249" s="202">
        <v>0.33</v>
      </c>
      <c r="M249" s="202">
        <v>1.53</v>
      </c>
      <c r="N249" s="202">
        <v>3.31</v>
      </c>
      <c r="O249" s="202">
        <v>0.05</v>
      </c>
      <c r="P249" s="202">
        <v>18.88</v>
      </c>
      <c r="Q249" s="202">
        <v>18.579999999999998</v>
      </c>
      <c r="R249" s="202">
        <v>1.52</v>
      </c>
      <c r="S249" s="202">
        <v>0.8</v>
      </c>
      <c r="T249" s="202">
        <v>99.62</v>
      </c>
      <c r="U249" s="183">
        <f t="shared" si="6"/>
        <v>91.044952324370257</v>
      </c>
      <c r="V249" s="183">
        <f t="shared" si="7"/>
        <v>25.967930947324732</v>
      </c>
      <c r="W249" s="201" t="s">
        <v>670</v>
      </c>
      <c r="X249" s="201">
        <v>10</v>
      </c>
    </row>
    <row r="250" spans="1:24" s="171" customFormat="1" ht="11.25">
      <c r="A250" s="172" t="s">
        <v>664</v>
      </c>
      <c r="B250" s="201" t="s">
        <v>665</v>
      </c>
      <c r="C250" s="201" t="s">
        <v>666</v>
      </c>
      <c r="D250" s="201" t="s">
        <v>667</v>
      </c>
      <c r="E250" s="201" t="s">
        <v>674</v>
      </c>
      <c r="F250" s="201" t="s">
        <v>669</v>
      </c>
      <c r="G250" s="201">
        <v>16</v>
      </c>
      <c r="H250" s="201">
        <v>18</v>
      </c>
      <c r="I250" s="201" t="s">
        <v>670</v>
      </c>
      <c r="J250" s="201" t="s">
        <v>671</v>
      </c>
      <c r="K250" s="202">
        <v>54.34</v>
      </c>
      <c r="L250" s="202">
        <v>0.26</v>
      </c>
      <c r="M250" s="202">
        <v>1.47</v>
      </c>
      <c r="N250" s="202">
        <v>3.13</v>
      </c>
      <c r="O250" s="202">
        <v>0.14000000000000001</v>
      </c>
      <c r="P250" s="202">
        <v>19.02</v>
      </c>
      <c r="Q250" s="202">
        <v>18.62</v>
      </c>
      <c r="R250" s="202">
        <v>1.76</v>
      </c>
      <c r="S250" s="202">
        <v>1.02</v>
      </c>
      <c r="T250" s="202">
        <v>99.76</v>
      </c>
      <c r="U250" s="183">
        <f t="shared" si="6"/>
        <v>91.547835672952331</v>
      </c>
      <c r="V250" s="183">
        <f t="shared" si="7"/>
        <v>31.763007571163214</v>
      </c>
      <c r="W250" s="201" t="s">
        <v>670</v>
      </c>
      <c r="X250" s="201">
        <v>10</v>
      </c>
    </row>
    <row r="251" spans="1:24" s="171" customFormat="1" ht="11.25">
      <c r="A251" s="172" t="s">
        <v>664</v>
      </c>
      <c r="B251" s="201" t="s">
        <v>665</v>
      </c>
      <c r="C251" s="201" t="s">
        <v>666</v>
      </c>
      <c r="D251" s="201" t="s">
        <v>667</v>
      </c>
      <c r="E251" s="201" t="s">
        <v>674</v>
      </c>
      <c r="F251" s="201" t="s">
        <v>669</v>
      </c>
      <c r="G251" s="201">
        <v>16</v>
      </c>
      <c r="H251" s="201">
        <v>19</v>
      </c>
      <c r="I251" s="201" t="s">
        <v>670</v>
      </c>
      <c r="J251" s="201" t="s">
        <v>671</v>
      </c>
      <c r="K251" s="202">
        <v>55.76</v>
      </c>
      <c r="L251" s="202">
        <v>0.23</v>
      </c>
      <c r="M251" s="202">
        <v>1.54</v>
      </c>
      <c r="N251" s="202">
        <v>3.12</v>
      </c>
      <c r="O251" s="202">
        <v>0.03</v>
      </c>
      <c r="P251" s="202">
        <v>16.989999999999998</v>
      </c>
      <c r="Q251" s="202">
        <v>20.27</v>
      </c>
      <c r="R251" s="202">
        <v>1.46</v>
      </c>
      <c r="S251" s="202">
        <v>0.56999999999999995</v>
      </c>
      <c r="T251" s="202">
        <v>99.97</v>
      </c>
      <c r="U251" s="183">
        <f t="shared" si="6"/>
        <v>90.659686489114321</v>
      </c>
      <c r="V251" s="183">
        <f t="shared" si="7"/>
        <v>19.890916791038471</v>
      </c>
      <c r="W251" s="201" t="s">
        <v>670</v>
      </c>
      <c r="X251" s="201">
        <v>10</v>
      </c>
    </row>
    <row r="252" spans="1:24" s="171" customFormat="1" ht="11.25">
      <c r="A252" s="172" t="s">
        <v>664</v>
      </c>
      <c r="B252" s="201" t="s">
        <v>665</v>
      </c>
      <c r="C252" s="201" t="s">
        <v>666</v>
      </c>
      <c r="D252" s="201" t="s">
        <v>667</v>
      </c>
      <c r="E252" s="201" t="s">
        <v>674</v>
      </c>
      <c r="F252" s="201" t="s">
        <v>669</v>
      </c>
      <c r="G252" s="201">
        <v>16</v>
      </c>
      <c r="H252" s="201">
        <v>20</v>
      </c>
      <c r="I252" s="201" t="s">
        <v>670</v>
      </c>
      <c r="J252" s="201" t="s">
        <v>671</v>
      </c>
      <c r="K252" s="202">
        <v>56.39</v>
      </c>
      <c r="L252" s="202">
        <v>0.28000000000000003</v>
      </c>
      <c r="M252" s="202">
        <v>1.44</v>
      </c>
      <c r="N252" s="202">
        <v>3.09</v>
      </c>
      <c r="O252" s="202">
        <v>0</v>
      </c>
      <c r="P252" s="202">
        <v>17.420000000000002</v>
      </c>
      <c r="Q252" s="202">
        <v>19.29</v>
      </c>
      <c r="R252" s="202">
        <v>1.57</v>
      </c>
      <c r="S252" s="202">
        <v>0.83</v>
      </c>
      <c r="T252" s="202">
        <v>100.31</v>
      </c>
      <c r="U252" s="183">
        <f t="shared" si="6"/>
        <v>90.949043257196038</v>
      </c>
      <c r="V252" s="183">
        <f t="shared" si="7"/>
        <v>27.884512128691867</v>
      </c>
      <c r="W252" s="201" t="s">
        <v>670</v>
      </c>
      <c r="X252" s="201">
        <v>10</v>
      </c>
    </row>
    <row r="253" spans="1:24" s="171" customFormat="1" ht="11.25">
      <c r="A253" s="172" t="s">
        <v>664</v>
      </c>
      <c r="B253" s="201" t="s">
        <v>665</v>
      </c>
      <c r="C253" s="201" t="s">
        <v>666</v>
      </c>
      <c r="D253" s="201" t="s">
        <v>667</v>
      </c>
      <c r="E253" s="201" t="s">
        <v>674</v>
      </c>
      <c r="F253" s="201" t="s">
        <v>669</v>
      </c>
      <c r="G253" s="201">
        <v>16</v>
      </c>
      <c r="H253" s="201">
        <v>21</v>
      </c>
      <c r="I253" s="201" t="s">
        <v>670</v>
      </c>
      <c r="J253" s="201" t="s">
        <v>671</v>
      </c>
      <c r="K253" s="202">
        <v>55.56</v>
      </c>
      <c r="L253" s="202">
        <v>0.32</v>
      </c>
      <c r="M253" s="202">
        <v>1.43</v>
      </c>
      <c r="N253" s="202">
        <v>3.08</v>
      </c>
      <c r="O253" s="202">
        <v>0.02</v>
      </c>
      <c r="P253" s="202">
        <v>16.97</v>
      </c>
      <c r="Q253" s="202">
        <v>19.239999999999998</v>
      </c>
      <c r="R253" s="202">
        <v>1.71</v>
      </c>
      <c r="S253" s="202">
        <v>0.97</v>
      </c>
      <c r="T253" s="202">
        <v>99.3</v>
      </c>
      <c r="U253" s="183">
        <f t="shared" si="6"/>
        <v>90.758504991591423</v>
      </c>
      <c r="V253" s="183">
        <f t="shared" si="7"/>
        <v>31.273615806247861</v>
      </c>
      <c r="W253" s="201" t="s">
        <v>670</v>
      </c>
      <c r="X253" s="201">
        <v>10</v>
      </c>
    </row>
    <row r="254" spans="1:24" s="171" customFormat="1" ht="11.25">
      <c r="A254" s="172" t="s">
        <v>664</v>
      </c>
      <c r="B254" s="201" t="s">
        <v>665</v>
      </c>
      <c r="C254" s="201" t="s">
        <v>666</v>
      </c>
      <c r="D254" s="201" t="s">
        <v>667</v>
      </c>
      <c r="E254" s="201" t="s">
        <v>674</v>
      </c>
      <c r="F254" s="201" t="s">
        <v>669</v>
      </c>
      <c r="G254" s="201">
        <v>16</v>
      </c>
      <c r="H254" s="201">
        <v>22</v>
      </c>
      <c r="I254" s="201" t="s">
        <v>670</v>
      </c>
      <c r="J254" s="201" t="s">
        <v>671</v>
      </c>
      <c r="K254" s="202">
        <v>55.26</v>
      </c>
      <c r="L254" s="202">
        <v>0.23</v>
      </c>
      <c r="M254" s="202">
        <v>1.55</v>
      </c>
      <c r="N254" s="202">
        <v>3.21</v>
      </c>
      <c r="O254" s="202">
        <v>0.06</v>
      </c>
      <c r="P254" s="202">
        <v>17.55</v>
      </c>
      <c r="Q254" s="202">
        <v>19.329999999999998</v>
      </c>
      <c r="R254" s="202">
        <v>1.66</v>
      </c>
      <c r="S254" s="202">
        <v>0.79</v>
      </c>
      <c r="T254" s="202">
        <v>99.64</v>
      </c>
      <c r="U254" s="183">
        <f t="shared" si="6"/>
        <v>90.693427743237621</v>
      </c>
      <c r="V254" s="183">
        <f t="shared" si="7"/>
        <v>25.479463107904021</v>
      </c>
      <c r="W254" s="201" t="s">
        <v>670</v>
      </c>
      <c r="X254" s="201">
        <v>10</v>
      </c>
    </row>
    <row r="255" spans="1:24" s="171" customFormat="1" ht="11.25">
      <c r="A255" s="172" t="s">
        <v>664</v>
      </c>
      <c r="B255" s="201" t="s">
        <v>665</v>
      </c>
      <c r="C255" s="201" t="s">
        <v>666</v>
      </c>
      <c r="D255" s="201" t="s">
        <v>667</v>
      </c>
      <c r="E255" s="201" t="s">
        <v>674</v>
      </c>
      <c r="F255" s="201" t="s">
        <v>669</v>
      </c>
      <c r="G255" s="201">
        <v>16</v>
      </c>
      <c r="H255" s="201">
        <v>23</v>
      </c>
      <c r="I255" s="201" t="s">
        <v>670</v>
      </c>
      <c r="J255" s="201" t="s">
        <v>671</v>
      </c>
      <c r="K255" s="202">
        <v>55.87</v>
      </c>
      <c r="L255" s="202">
        <v>0.27</v>
      </c>
      <c r="M255" s="202">
        <v>1.53</v>
      </c>
      <c r="N255" s="202">
        <v>3.07</v>
      </c>
      <c r="O255" s="202">
        <v>0</v>
      </c>
      <c r="P255" s="202">
        <v>16.47</v>
      </c>
      <c r="Q255" s="202">
        <v>20.28</v>
      </c>
      <c r="R255" s="202">
        <v>1.54</v>
      </c>
      <c r="S255" s="202">
        <v>0.56000000000000005</v>
      </c>
      <c r="T255" s="202">
        <v>99.59</v>
      </c>
      <c r="U255" s="183">
        <f t="shared" si="6"/>
        <v>90.532499970163443</v>
      </c>
      <c r="V255" s="183">
        <f t="shared" si="7"/>
        <v>19.713291869133677</v>
      </c>
      <c r="W255" s="201" t="s">
        <v>670</v>
      </c>
      <c r="X255" s="201">
        <v>10</v>
      </c>
    </row>
    <row r="256" spans="1:24" s="171" customFormat="1" ht="11.25">
      <c r="A256" s="172" t="s">
        <v>664</v>
      </c>
      <c r="B256" s="201" t="s">
        <v>665</v>
      </c>
      <c r="C256" s="201" t="s">
        <v>666</v>
      </c>
      <c r="D256" s="201" t="s">
        <v>667</v>
      </c>
      <c r="E256" s="201" t="s">
        <v>674</v>
      </c>
      <c r="F256" s="201" t="s">
        <v>669</v>
      </c>
      <c r="G256" s="201">
        <v>16</v>
      </c>
      <c r="H256" s="201">
        <v>24</v>
      </c>
      <c r="I256" s="201" t="s">
        <v>670</v>
      </c>
      <c r="J256" s="201" t="s">
        <v>671</v>
      </c>
      <c r="K256" s="202">
        <v>55.76</v>
      </c>
      <c r="L256" s="202">
        <v>0.23</v>
      </c>
      <c r="M256" s="202">
        <v>1.57</v>
      </c>
      <c r="N256" s="202">
        <v>3.19</v>
      </c>
      <c r="O256" s="202">
        <v>0.05</v>
      </c>
      <c r="P256" s="202">
        <v>16.559999999999999</v>
      </c>
      <c r="Q256" s="202">
        <v>20.23</v>
      </c>
      <c r="R256" s="202">
        <v>1.35</v>
      </c>
      <c r="S256" s="202">
        <v>0.54</v>
      </c>
      <c r="T256" s="202">
        <v>99.48</v>
      </c>
      <c r="U256" s="183">
        <f t="shared" si="6"/>
        <v>90.246778561296892</v>
      </c>
      <c r="V256" s="183">
        <f t="shared" si="7"/>
        <v>18.747723838478684</v>
      </c>
      <c r="W256" s="201" t="s">
        <v>670</v>
      </c>
      <c r="X256" s="201">
        <v>10</v>
      </c>
    </row>
    <row r="257" spans="1:24" s="171" customFormat="1" ht="11.25">
      <c r="A257" s="172" t="s">
        <v>664</v>
      </c>
      <c r="B257" s="201" t="s">
        <v>665</v>
      </c>
      <c r="C257" s="201" t="s">
        <v>666</v>
      </c>
      <c r="D257" s="201" t="s">
        <v>667</v>
      </c>
      <c r="E257" s="201" t="s">
        <v>674</v>
      </c>
      <c r="F257" s="201" t="s">
        <v>669</v>
      </c>
      <c r="G257" s="201">
        <v>16</v>
      </c>
      <c r="H257" s="201">
        <v>25</v>
      </c>
      <c r="I257" s="201" t="s">
        <v>670</v>
      </c>
      <c r="J257" s="201" t="s">
        <v>671</v>
      </c>
      <c r="K257" s="202">
        <v>55.26</v>
      </c>
      <c r="L257" s="202">
        <v>0.22</v>
      </c>
      <c r="M257" s="202">
        <v>1.41</v>
      </c>
      <c r="N257" s="202">
        <v>3.2</v>
      </c>
      <c r="O257" s="202">
        <v>0.01</v>
      </c>
      <c r="P257" s="202">
        <v>17.75</v>
      </c>
      <c r="Q257" s="202">
        <v>19.16</v>
      </c>
      <c r="R257" s="202">
        <v>1.51</v>
      </c>
      <c r="S257" s="202">
        <v>0.89</v>
      </c>
      <c r="T257" s="202">
        <v>99.41</v>
      </c>
      <c r="U257" s="183">
        <f t="shared" si="6"/>
        <v>90.814691281497687</v>
      </c>
      <c r="V257" s="183">
        <f t="shared" si="7"/>
        <v>29.747553347554717</v>
      </c>
      <c r="W257" s="201" t="s">
        <v>670</v>
      </c>
      <c r="X257" s="201">
        <v>10</v>
      </c>
    </row>
    <row r="258" spans="1:24" s="171" customFormat="1" ht="11.25">
      <c r="A258" s="172" t="s">
        <v>664</v>
      </c>
      <c r="B258" s="201" t="s">
        <v>665</v>
      </c>
      <c r="C258" s="201" t="s">
        <v>666</v>
      </c>
      <c r="D258" s="201" t="s">
        <v>667</v>
      </c>
      <c r="E258" s="201" t="s">
        <v>674</v>
      </c>
      <c r="F258" s="201" t="s">
        <v>669</v>
      </c>
      <c r="G258" s="201">
        <v>16</v>
      </c>
      <c r="H258" s="201">
        <v>26</v>
      </c>
      <c r="I258" s="201" t="s">
        <v>670</v>
      </c>
      <c r="J258" s="201" t="s">
        <v>671</v>
      </c>
      <c r="K258" s="202">
        <v>55.5</v>
      </c>
      <c r="L258" s="202">
        <v>0.27</v>
      </c>
      <c r="M258" s="202">
        <v>1.6</v>
      </c>
      <c r="N258" s="202">
        <v>3.16</v>
      </c>
      <c r="O258" s="202">
        <v>0.02</v>
      </c>
      <c r="P258" s="202">
        <v>17.440000000000001</v>
      </c>
      <c r="Q258" s="202">
        <v>20.56</v>
      </c>
      <c r="R258" s="202">
        <v>1.53</v>
      </c>
      <c r="S258" s="202">
        <v>0.49</v>
      </c>
      <c r="T258" s="202">
        <v>100.57</v>
      </c>
      <c r="U258" s="183">
        <f t="shared" si="6"/>
        <v>90.772560356685332</v>
      </c>
      <c r="V258" s="183">
        <f t="shared" si="7"/>
        <v>17.04306497057107</v>
      </c>
      <c r="W258" s="201" t="s">
        <v>670</v>
      </c>
      <c r="X258" s="201">
        <v>10</v>
      </c>
    </row>
    <row r="259" spans="1:24" s="171" customFormat="1" ht="11.25">
      <c r="A259" s="172" t="s">
        <v>664</v>
      </c>
      <c r="B259" s="201" t="s">
        <v>665</v>
      </c>
      <c r="C259" s="201" t="s">
        <v>666</v>
      </c>
      <c r="D259" s="201" t="s">
        <v>667</v>
      </c>
      <c r="E259" s="201" t="s">
        <v>674</v>
      </c>
      <c r="F259" s="201" t="s">
        <v>669</v>
      </c>
      <c r="G259" s="201">
        <v>16</v>
      </c>
      <c r="H259" s="201">
        <v>27</v>
      </c>
      <c r="I259" s="201" t="s">
        <v>670</v>
      </c>
      <c r="J259" s="201" t="s">
        <v>671</v>
      </c>
      <c r="K259" s="202">
        <v>55.23</v>
      </c>
      <c r="L259" s="202">
        <v>0.27</v>
      </c>
      <c r="M259" s="202">
        <v>1.57</v>
      </c>
      <c r="N259" s="202">
        <v>3.02</v>
      </c>
      <c r="O259" s="202">
        <v>0.11</v>
      </c>
      <c r="P259" s="202">
        <v>16.170000000000002</v>
      </c>
      <c r="Q259" s="202">
        <v>20.84</v>
      </c>
      <c r="R259" s="202">
        <v>1.47</v>
      </c>
      <c r="S259" s="202">
        <v>0.35</v>
      </c>
      <c r="T259" s="202">
        <v>99.03</v>
      </c>
      <c r="U259" s="183">
        <f t="shared" si="6"/>
        <v>90.515668761662468</v>
      </c>
      <c r="V259" s="183">
        <f t="shared" si="7"/>
        <v>13.009461375683342</v>
      </c>
      <c r="W259" s="201" t="s">
        <v>670</v>
      </c>
      <c r="X259" s="201">
        <v>10</v>
      </c>
    </row>
    <row r="260" spans="1:24" s="171" customFormat="1" ht="11.25">
      <c r="A260" s="172" t="s">
        <v>664</v>
      </c>
      <c r="B260" s="201" t="s">
        <v>665</v>
      </c>
      <c r="C260" s="201" t="s">
        <v>666</v>
      </c>
      <c r="D260" s="201" t="s">
        <v>667</v>
      </c>
      <c r="E260" s="201" t="s">
        <v>674</v>
      </c>
      <c r="F260" s="201" t="s">
        <v>669</v>
      </c>
      <c r="G260" s="201">
        <v>16</v>
      </c>
      <c r="H260" s="201">
        <v>28</v>
      </c>
      <c r="I260" s="201" t="s">
        <v>670</v>
      </c>
      <c r="J260" s="201" t="s">
        <v>671</v>
      </c>
      <c r="K260" s="202">
        <v>55.39</v>
      </c>
      <c r="L260" s="202">
        <v>0.25</v>
      </c>
      <c r="M260" s="202">
        <v>1.74</v>
      </c>
      <c r="N260" s="202">
        <v>3.07</v>
      </c>
      <c r="O260" s="202">
        <v>0.04</v>
      </c>
      <c r="P260" s="202">
        <v>16.850000000000001</v>
      </c>
      <c r="Q260" s="202">
        <v>20.89</v>
      </c>
      <c r="R260" s="202">
        <v>1.49</v>
      </c>
      <c r="S260" s="202">
        <v>0.34</v>
      </c>
      <c r="T260" s="202">
        <v>100.06</v>
      </c>
      <c r="U260" s="183">
        <f t="shared" si="6"/>
        <v>90.726209851410061</v>
      </c>
      <c r="V260" s="183">
        <f t="shared" si="7"/>
        <v>11.589210277031196</v>
      </c>
      <c r="W260" s="201" t="s">
        <v>670</v>
      </c>
      <c r="X260" s="201">
        <v>10</v>
      </c>
    </row>
    <row r="261" spans="1:24" s="171" customFormat="1" ht="11.25">
      <c r="A261" s="172" t="s">
        <v>664</v>
      </c>
      <c r="B261" s="201" t="s">
        <v>665</v>
      </c>
      <c r="C261" s="201" t="s">
        <v>666</v>
      </c>
      <c r="D261" s="201" t="s">
        <v>667</v>
      </c>
      <c r="E261" s="201" t="s">
        <v>674</v>
      </c>
      <c r="F261" s="201" t="s">
        <v>669</v>
      </c>
      <c r="G261" s="201">
        <v>16</v>
      </c>
      <c r="H261" s="201">
        <v>29</v>
      </c>
      <c r="I261" s="201" t="s">
        <v>670</v>
      </c>
      <c r="J261" s="201" t="s">
        <v>671</v>
      </c>
      <c r="K261" s="202">
        <v>56.67</v>
      </c>
      <c r="L261" s="202">
        <v>0.28000000000000003</v>
      </c>
      <c r="M261" s="202">
        <v>1.63</v>
      </c>
      <c r="N261" s="202">
        <v>3.13</v>
      </c>
      <c r="O261" s="202">
        <v>0.05</v>
      </c>
      <c r="P261" s="202">
        <v>17.14</v>
      </c>
      <c r="Q261" s="202">
        <v>20.46</v>
      </c>
      <c r="R261" s="202">
        <v>1.54</v>
      </c>
      <c r="S261" s="202">
        <v>0.53</v>
      </c>
      <c r="T261" s="202">
        <v>101.43</v>
      </c>
      <c r="U261" s="183">
        <f t="shared" si="6"/>
        <v>90.706914364828279</v>
      </c>
      <c r="V261" s="183">
        <f t="shared" si="7"/>
        <v>17.906677170984388</v>
      </c>
      <c r="W261" s="201" t="s">
        <v>670</v>
      </c>
      <c r="X261" s="201">
        <v>10</v>
      </c>
    </row>
    <row r="262" spans="1:24" s="171" customFormat="1" ht="11.25">
      <c r="A262" s="172" t="s">
        <v>664</v>
      </c>
      <c r="B262" s="201" t="s">
        <v>665</v>
      </c>
      <c r="C262" s="201" t="s">
        <v>666</v>
      </c>
      <c r="D262" s="201" t="s">
        <v>667</v>
      </c>
      <c r="E262" s="201" t="s">
        <v>674</v>
      </c>
      <c r="F262" s="201" t="s">
        <v>669</v>
      </c>
      <c r="G262" s="201">
        <v>16</v>
      </c>
      <c r="H262" s="201">
        <v>30</v>
      </c>
      <c r="I262" s="201" t="s">
        <v>670</v>
      </c>
      <c r="J262" s="201" t="s">
        <v>671</v>
      </c>
      <c r="K262" s="202">
        <v>55.44</v>
      </c>
      <c r="L262" s="202">
        <v>0.27</v>
      </c>
      <c r="M262" s="202">
        <v>1.52</v>
      </c>
      <c r="N262" s="202">
        <v>3.16</v>
      </c>
      <c r="O262" s="202">
        <v>0.04</v>
      </c>
      <c r="P262" s="202">
        <v>16.809999999999999</v>
      </c>
      <c r="Q262" s="202">
        <v>20.16</v>
      </c>
      <c r="R262" s="202">
        <v>1.41</v>
      </c>
      <c r="S262" s="202">
        <v>0.54</v>
      </c>
      <c r="T262" s="202">
        <v>99.35</v>
      </c>
      <c r="U262" s="183">
        <f t="shared" ref="U262:U325" si="8">((P262/40.31)/(P262/40.31+N262/71.85))*100</f>
        <v>90.459729679508669</v>
      </c>
      <c r="V262" s="183">
        <f t="shared" ref="V262:V325" si="9">((S262/151.99061)/(S262/151.99061+M262/101.96137))*100</f>
        <v>19.245736545722288</v>
      </c>
      <c r="W262" s="201" t="s">
        <v>670</v>
      </c>
      <c r="X262" s="201">
        <v>10</v>
      </c>
    </row>
    <row r="263" spans="1:24" s="171" customFormat="1" ht="11.25">
      <c r="A263" s="172" t="s">
        <v>664</v>
      </c>
      <c r="B263" s="201" t="s">
        <v>665</v>
      </c>
      <c r="C263" s="201" t="s">
        <v>666</v>
      </c>
      <c r="D263" s="201" t="s">
        <v>667</v>
      </c>
      <c r="E263" s="201" t="s">
        <v>674</v>
      </c>
      <c r="F263" s="201" t="s">
        <v>669</v>
      </c>
      <c r="G263" s="201">
        <v>16</v>
      </c>
      <c r="H263" s="201">
        <v>31</v>
      </c>
      <c r="I263" s="201" t="s">
        <v>670</v>
      </c>
      <c r="J263" s="201" t="s">
        <v>671</v>
      </c>
      <c r="K263" s="202">
        <v>55.61</v>
      </c>
      <c r="L263" s="202">
        <v>0.3</v>
      </c>
      <c r="M263" s="202">
        <v>1.64</v>
      </c>
      <c r="N263" s="202">
        <v>3.09</v>
      </c>
      <c r="O263" s="202">
        <v>0.04</v>
      </c>
      <c r="P263" s="202">
        <v>16.53</v>
      </c>
      <c r="Q263" s="202">
        <v>20.23</v>
      </c>
      <c r="R263" s="202">
        <v>1.46</v>
      </c>
      <c r="S263" s="202">
        <v>0.54</v>
      </c>
      <c r="T263" s="202">
        <v>99.44</v>
      </c>
      <c r="U263" s="183">
        <f t="shared" si="8"/>
        <v>90.50798239100456</v>
      </c>
      <c r="V263" s="183">
        <f t="shared" si="9"/>
        <v>18.092292032102204</v>
      </c>
      <c r="W263" s="201" t="s">
        <v>670</v>
      </c>
      <c r="X263" s="201">
        <v>10</v>
      </c>
    </row>
    <row r="264" spans="1:24" s="171" customFormat="1" ht="11.25">
      <c r="A264" s="172" t="s">
        <v>664</v>
      </c>
      <c r="B264" s="201" t="s">
        <v>665</v>
      </c>
      <c r="C264" s="201" t="s">
        <v>666</v>
      </c>
      <c r="D264" s="201" t="s">
        <v>667</v>
      </c>
      <c r="E264" s="201" t="s">
        <v>674</v>
      </c>
      <c r="F264" s="201" t="s">
        <v>669</v>
      </c>
      <c r="G264" s="201">
        <v>16</v>
      </c>
      <c r="H264" s="201">
        <v>32</v>
      </c>
      <c r="I264" s="201" t="s">
        <v>670</v>
      </c>
      <c r="J264" s="201" t="s">
        <v>671</v>
      </c>
      <c r="K264" s="202">
        <v>55.33</v>
      </c>
      <c r="L264" s="202">
        <v>0.28000000000000003</v>
      </c>
      <c r="M264" s="202">
        <v>1.47</v>
      </c>
      <c r="N264" s="202">
        <v>3.2</v>
      </c>
      <c r="O264" s="202">
        <v>0.04</v>
      </c>
      <c r="P264" s="202">
        <v>17.66</v>
      </c>
      <c r="Q264" s="202">
        <v>18.93</v>
      </c>
      <c r="R264" s="202">
        <v>1.66</v>
      </c>
      <c r="S264" s="202">
        <v>1.08</v>
      </c>
      <c r="T264" s="202">
        <v>99.65</v>
      </c>
      <c r="U264" s="183">
        <f t="shared" si="8"/>
        <v>90.772200136923288</v>
      </c>
      <c r="V264" s="183">
        <f t="shared" si="9"/>
        <v>33.014571496293129</v>
      </c>
      <c r="W264" s="201" t="s">
        <v>670</v>
      </c>
      <c r="X264" s="201">
        <v>10</v>
      </c>
    </row>
    <row r="265" spans="1:24" s="171" customFormat="1" ht="11.25">
      <c r="A265" s="172" t="s">
        <v>664</v>
      </c>
      <c r="B265" s="201" t="s">
        <v>665</v>
      </c>
      <c r="C265" s="201" t="s">
        <v>666</v>
      </c>
      <c r="D265" s="201" t="s">
        <v>667</v>
      </c>
      <c r="E265" s="201" t="s">
        <v>674</v>
      </c>
      <c r="F265" s="201" t="s">
        <v>669</v>
      </c>
      <c r="G265" s="201">
        <v>16</v>
      </c>
      <c r="H265" s="201">
        <v>33</v>
      </c>
      <c r="I265" s="201" t="s">
        <v>670</v>
      </c>
      <c r="J265" s="201" t="s">
        <v>671</v>
      </c>
      <c r="K265" s="202">
        <v>53.58</v>
      </c>
      <c r="L265" s="202">
        <v>0.08</v>
      </c>
      <c r="M265" s="202">
        <v>3.7</v>
      </c>
      <c r="N265" s="202">
        <v>1.57</v>
      </c>
      <c r="O265" s="202">
        <v>0.03</v>
      </c>
      <c r="P265" s="202">
        <v>16.09</v>
      </c>
      <c r="Q265" s="202">
        <v>22.77</v>
      </c>
      <c r="R265" s="202">
        <v>0.97</v>
      </c>
      <c r="S265" s="202">
        <v>1.19</v>
      </c>
      <c r="T265" s="202">
        <v>99.98</v>
      </c>
      <c r="U265" s="183">
        <f t="shared" si="8"/>
        <v>94.809813924300187</v>
      </c>
      <c r="V265" s="183">
        <f t="shared" si="9"/>
        <v>17.746695448398192</v>
      </c>
      <c r="W265" s="201" t="s">
        <v>670</v>
      </c>
      <c r="X265" s="201">
        <v>10</v>
      </c>
    </row>
    <row r="266" spans="1:24" s="171" customFormat="1" ht="11.25">
      <c r="A266" s="172" t="s">
        <v>664</v>
      </c>
      <c r="B266" s="201" t="s">
        <v>665</v>
      </c>
      <c r="C266" s="201" t="s">
        <v>666</v>
      </c>
      <c r="D266" s="201" t="s">
        <v>667</v>
      </c>
      <c r="E266" s="201" t="s">
        <v>674</v>
      </c>
      <c r="F266" s="201" t="s">
        <v>669</v>
      </c>
      <c r="G266" s="201">
        <v>16</v>
      </c>
      <c r="H266" s="201">
        <v>34</v>
      </c>
      <c r="I266" s="201" t="s">
        <v>670</v>
      </c>
      <c r="J266" s="201" t="s">
        <v>671</v>
      </c>
      <c r="K266" s="202">
        <v>55.55</v>
      </c>
      <c r="L266" s="202">
        <v>0.27</v>
      </c>
      <c r="M266" s="202">
        <v>1.65</v>
      </c>
      <c r="N266" s="202">
        <v>3.18</v>
      </c>
      <c r="O266" s="202">
        <v>0.01</v>
      </c>
      <c r="P266" s="202">
        <v>17.149999999999999</v>
      </c>
      <c r="Q266" s="202">
        <v>20.29</v>
      </c>
      <c r="R266" s="202">
        <v>1.45</v>
      </c>
      <c r="S266" s="202">
        <v>0.49</v>
      </c>
      <c r="T266" s="202">
        <v>100.04</v>
      </c>
      <c r="U266" s="183">
        <f t="shared" si="8"/>
        <v>90.577437018588398</v>
      </c>
      <c r="V266" s="183">
        <f t="shared" si="9"/>
        <v>16.612404300496419</v>
      </c>
      <c r="W266" s="201" t="s">
        <v>670</v>
      </c>
      <c r="X266" s="201">
        <v>10</v>
      </c>
    </row>
    <row r="267" spans="1:24" s="171" customFormat="1" ht="11.25">
      <c r="A267" s="172" t="s">
        <v>664</v>
      </c>
      <c r="B267" s="201" t="s">
        <v>665</v>
      </c>
      <c r="C267" s="201" t="s">
        <v>666</v>
      </c>
      <c r="D267" s="201" t="s">
        <v>667</v>
      </c>
      <c r="E267" s="201" t="s">
        <v>674</v>
      </c>
      <c r="F267" s="201" t="s">
        <v>669</v>
      </c>
      <c r="G267" s="201">
        <v>16</v>
      </c>
      <c r="H267" s="201">
        <v>35</v>
      </c>
      <c r="I267" s="201" t="s">
        <v>670</v>
      </c>
      <c r="J267" s="201" t="s">
        <v>671</v>
      </c>
      <c r="K267" s="202">
        <v>54.28</v>
      </c>
      <c r="L267" s="202">
        <v>0.28000000000000003</v>
      </c>
      <c r="M267" s="202">
        <v>1.56</v>
      </c>
      <c r="N267" s="202">
        <v>3.16</v>
      </c>
      <c r="O267" s="202">
        <v>0.01</v>
      </c>
      <c r="P267" s="202">
        <v>17.48</v>
      </c>
      <c r="Q267" s="202">
        <v>20.03</v>
      </c>
      <c r="R267" s="202">
        <v>1.39</v>
      </c>
      <c r="S267" s="202">
        <v>0.61</v>
      </c>
      <c r="T267" s="202">
        <v>98.8</v>
      </c>
      <c r="U267" s="183">
        <f t="shared" si="8"/>
        <v>90.791731414391023</v>
      </c>
      <c r="V267" s="183">
        <f t="shared" si="9"/>
        <v>20.780509284984149</v>
      </c>
      <c r="W267" s="201" t="s">
        <v>670</v>
      </c>
      <c r="X267" s="201">
        <v>10</v>
      </c>
    </row>
    <row r="268" spans="1:24" s="171" customFormat="1" ht="11.25">
      <c r="A268" s="172" t="s">
        <v>664</v>
      </c>
      <c r="B268" s="201" t="s">
        <v>665</v>
      </c>
      <c r="C268" s="201" t="s">
        <v>666</v>
      </c>
      <c r="D268" s="201" t="s">
        <v>667</v>
      </c>
      <c r="E268" s="201" t="s">
        <v>674</v>
      </c>
      <c r="F268" s="201" t="s">
        <v>669</v>
      </c>
      <c r="G268" s="201">
        <v>16</v>
      </c>
      <c r="H268" s="201">
        <v>36</v>
      </c>
      <c r="I268" s="201" t="s">
        <v>670</v>
      </c>
      <c r="J268" s="201" t="s">
        <v>671</v>
      </c>
      <c r="K268" s="202">
        <v>54.87</v>
      </c>
      <c r="L268" s="202">
        <v>0.25</v>
      </c>
      <c r="M268" s="202">
        <v>1.66</v>
      </c>
      <c r="N268" s="202">
        <v>3.23</v>
      </c>
      <c r="O268" s="202">
        <v>0.06</v>
      </c>
      <c r="P268" s="202">
        <v>17.13</v>
      </c>
      <c r="Q268" s="202">
        <v>20.23</v>
      </c>
      <c r="R268" s="202">
        <v>1.55</v>
      </c>
      <c r="S268" s="202">
        <v>0.54</v>
      </c>
      <c r="T268" s="202">
        <v>99.52</v>
      </c>
      <c r="U268" s="183">
        <f t="shared" si="8"/>
        <v>90.433351619017827</v>
      </c>
      <c r="V268" s="183">
        <f t="shared" si="9"/>
        <v>17.91336004873687</v>
      </c>
      <c r="W268" s="201" t="s">
        <v>670</v>
      </c>
      <c r="X268" s="201">
        <v>10</v>
      </c>
    </row>
    <row r="269" spans="1:24" s="171" customFormat="1" ht="11.25">
      <c r="A269" s="172" t="s">
        <v>664</v>
      </c>
      <c r="B269" s="201" t="s">
        <v>665</v>
      </c>
      <c r="C269" s="201" t="s">
        <v>666</v>
      </c>
      <c r="D269" s="201" t="s">
        <v>667</v>
      </c>
      <c r="E269" s="201" t="s">
        <v>674</v>
      </c>
      <c r="F269" s="201" t="s">
        <v>669</v>
      </c>
      <c r="G269" s="201">
        <v>16</v>
      </c>
      <c r="H269" s="201">
        <v>37</v>
      </c>
      <c r="I269" s="201" t="s">
        <v>670</v>
      </c>
      <c r="J269" s="201" t="s">
        <v>671</v>
      </c>
      <c r="K269" s="202">
        <v>54.61</v>
      </c>
      <c r="L269" s="202">
        <v>0.27</v>
      </c>
      <c r="M269" s="202">
        <v>1.57</v>
      </c>
      <c r="N269" s="202">
        <v>3.11</v>
      </c>
      <c r="O269" s="202">
        <v>0</v>
      </c>
      <c r="P269" s="202">
        <v>17.32</v>
      </c>
      <c r="Q269" s="202">
        <v>20.100000000000001</v>
      </c>
      <c r="R269" s="202">
        <v>1.53</v>
      </c>
      <c r="S269" s="202">
        <v>0.69</v>
      </c>
      <c r="T269" s="202">
        <v>99.2</v>
      </c>
      <c r="U269" s="183">
        <f t="shared" si="8"/>
        <v>90.848040463537131</v>
      </c>
      <c r="V269" s="183">
        <f t="shared" si="9"/>
        <v>22.76964961874722</v>
      </c>
      <c r="W269" s="201" t="s">
        <v>670</v>
      </c>
      <c r="X269" s="201">
        <v>10</v>
      </c>
    </row>
    <row r="270" spans="1:24" s="171" customFormat="1" ht="11.25">
      <c r="A270" s="172" t="s">
        <v>664</v>
      </c>
      <c r="B270" s="201" t="s">
        <v>665</v>
      </c>
      <c r="C270" s="201" t="s">
        <v>666</v>
      </c>
      <c r="D270" s="201" t="s">
        <v>667</v>
      </c>
      <c r="E270" s="201" t="s">
        <v>674</v>
      </c>
      <c r="F270" s="201" t="s">
        <v>669</v>
      </c>
      <c r="G270" s="201">
        <v>16</v>
      </c>
      <c r="H270" s="201">
        <v>38</v>
      </c>
      <c r="I270" s="201" t="s">
        <v>670</v>
      </c>
      <c r="J270" s="201" t="s">
        <v>671</v>
      </c>
      <c r="K270" s="202">
        <v>54.42</v>
      </c>
      <c r="L270" s="202">
        <v>0.26</v>
      </c>
      <c r="M270" s="202">
        <v>1.67</v>
      </c>
      <c r="N270" s="202">
        <v>3.13</v>
      </c>
      <c r="O270" s="202">
        <v>0.02</v>
      </c>
      <c r="P270" s="202">
        <v>18.04</v>
      </c>
      <c r="Q270" s="202">
        <v>20.73</v>
      </c>
      <c r="R270" s="202">
        <v>1.42</v>
      </c>
      <c r="S270" s="202">
        <v>0.36</v>
      </c>
      <c r="T270" s="202">
        <v>100.05</v>
      </c>
      <c r="U270" s="183">
        <f t="shared" si="8"/>
        <v>91.129412196470284</v>
      </c>
      <c r="V270" s="183">
        <f t="shared" si="9"/>
        <v>12.634165545682757</v>
      </c>
      <c r="W270" s="201" t="s">
        <v>670</v>
      </c>
      <c r="X270" s="201">
        <v>10</v>
      </c>
    </row>
    <row r="271" spans="1:24" s="171" customFormat="1" ht="11.25">
      <c r="A271" s="172" t="s">
        <v>664</v>
      </c>
      <c r="B271" s="201" t="s">
        <v>665</v>
      </c>
      <c r="C271" s="201" t="s">
        <v>666</v>
      </c>
      <c r="D271" s="201" t="s">
        <v>667</v>
      </c>
      <c r="E271" s="201" t="s">
        <v>674</v>
      </c>
      <c r="F271" s="201" t="s">
        <v>669</v>
      </c>
      <c r="G271" s="201">
        <v>16</v>
      </c>
      <c r="H271" s="201">
        <v>39</v>
      </c>
      <c r="I271" s="201" t="s">
        <v>670</v>
      </c>
      <c r="J271" s="201" t="s">
        <v>671</v>
      </c>
      <c r="K271" s="202">
        <v>54.59</v>
      </c>
      <c r="L271" s="202">
        <v>0.34</v>
      </c>
      <c r="M271" s="202">
        <v>0.61</v>
      </c>
      <c r="N271" s="202">
        <v>3.02</v>
      </c>
      <c r="O271" s="202">
        <v>0.04</v>
      </c>
      <c r="P271" s="202">
        <v>17.5</v>
      </c>
      <c r="Q271" s="202">
        <v>21.73</v>
      </c>
      <c r="R271" s="202">
        <v>0.93</v>
      </c>
      <c r="S271" s="202">
        <v>1</v>
      </c>
      <c r="T271" s="202">
        <v>99.76</v>
      </c>
      <c r="U271" s="183">
        <f t="shared" si="8"/>
        <v>91.172851036232601</v>
      </c>
      <c r="V271" s="183">
        <f t="shared" si="9"/>
        <v>52.375001258567835</v>
      </c>
      <c r="W271" s="201" t="s">
        <v>670</v>
      </c>
      <c r="X271" s="201">
        <v>10</v>
      </c>
    </row>
    <row r="272" spans="1:24" s="171" customFormat="1" ht="11.25">
      <c r="A272" s="172" t="s">
        <v>664</v>
      </c>
      <c r="B272" s="201" t="s">
        <v>665</v>
      </c>
      <c r="C272" s="201" t="s">
        <v>666</v>
      </c>
      <c r="D272" s="201" t="s">
        <v>667</v>
      </c>
      <c r="E272" s="201" t="s">
        <v>674</v>
      </c>
      <c r="F272" s="201" t="s">
        <v>669</v>
      </c>
      <c r="G272" s="201">
        <v>16</v>
      </c>
      <c r="H272" s="201">
        <v>40</v>
      </c>
      <c r="I272" s="201" t="s">
        <v>670</v>
      </c>
      <c r="J272" s="201" t="s">
        <v>671</v>
      </c>
      <c r="K272" s="202">
        <v>55.08</v>
      </c>
      <c r="L272" s="202">
        <v>0.27</v>
      </c>
      <c r="M272" s="202">
        <v>1.58</v>
      </c>
      <c r="N272" s="202">
        <v>3.08</v>
      </c>
      <c r="O272" s="202">
        <v>0.04</v>
      </c>
      <c r="P272" s="202">
        <v>17.079999999999998</v>
      </c>
      <c r="Q272" s="202">
        <v>20.329999999999998</v>
      </c>
      <c r="R272" s="202">
        <v>1.54</v>
      </c>
      <c r="S272" s="202">
        <v>0.49</v>
      </c>
      <c r="T272" s="202">
        <v>99.49</v>
      </c>
      <c r="U272" s="183">
        <f t="shared" si="8"/>
        <v>90.812554648941415</v>
      </c>
      <c r="V272" s="183">
        <f t="shared" si="9"/>
        <v>17.221646850429927</v>
      </c>
      <c r="W272" s="201" t="s">
        <v>670</v>
      </c>
      <c r="X272" s="201">
        <v>10</v>
      </c>
    </row>
    <row r="273" spans="1:24" s="171" customFormat="1" ht="11.25">
      <c r="A273" s="172" t="s">
        <v>664</v>
      </c>
      <c r="B273" s="201" t="s">
        <v>665</v>
      </c>
      <c r="C273" s="201" t="s">
        <v>666</v>
      </c>
      <c r="D273" s="201" t="s">
        <v>667</v>
      </c>
      <c r="E273" s="201" t="s">
        <v>674</v>
      </c>
      <c r="F273" s="201" t="s">
        <v>669</v>
      </c>
      <c r="G273" s="201">
        <v>16</v>
      </c>
      <c r="H273" s="201">
        <v>41</v>
      </c>
      <c r="I273" s="201" t="s">
        <v>670</v>
      </c>
      <c r="J273" s="201" t="s">
        <v>671</v>
      </c>
      <c r="K273" s="202">
        <v>54.78</v>
      </c>
      <c r="L273" s="202">
        <v>0.28000000000000003</v>
      </c>
      <c r="M273" s="202">
        <v>1.65</v>
      </c>
      <c r="N273" s="202">
        <v>3.12</v>
      </c>
      <c r="O273" s="202">
        <v>0.02</v>
      </c>
      <c r="P273" s="202">
        <v>16.809999999999999</v>
      </c>
      <c r="Q273" s="202">
        <v>20.079999999999998</v>
      </c>
      <c r="R273" s="202">
        <v>1.64</v>
      </c>
      <c r="S273" s="202">
        <v>0.47</v>
      </c>
      <c r="T273" s="202">
        <v>98.85</v>
      </c>
      <c r="U273" s="183">
        <f t="shared" si="8"/>
        <v>90.569103569475431</v>
      </c>
      <c r="V273" s="183">
        <f t="shared" si="9"/>
        <v>16.043128589608987</v>
      </c>
      <c r="W273" s="201" t="s">
        <v>670</v>
      </c>
      <c r="X273" s="201">
        <v>10</v>
      </c>
    </row>
    <row r="274" spans="1:24" s="171" customFormat="1" ht="11.25">
      <c r="A274" s="172" t="s">
        <v>664</v>
      </c>
      <c r="B274" s="201" t="s">
        <v>665</v>
      </c>
      <c r="C274" s="201" t="s">
        <v>666</v>
      </c>
      <c r="D274" s="201" t="s">
        <v>667</v>
      </c>
      <c r="E274" s="201" t="s">
        <v>674</v>
      </c>
      <c r="F274" s="201" t="s">
        <v>669</v>
      </c>
      <c r="G274" s="201">
        <v>16</v>
      </c>
      <c r="H274" s="201">
        <v>42</v>
      </c>
      <c r="I274" s="201" t="s">
        <v>670</v>
      </c>
      <c r="J274" s="201" t="s">
        <v>671</v>
      </c>
      <c r="K274" s="202">
        <v>54.96</v>
      </c>
      <c r="L274" s="202">
        <v>0.27</v>
      </c>
      <c r="M274" s="202">
        <v>1.54</v>
      </c>
      <c r="N274" s="202">
        <v>3.24</v>
      </c>
      <c r="O274" s="202">
        <v>0.06</v>
      </c>
      <c r="P274" s="202">
        <v>17.32</v>
      </c>
      <c r="Q274" s="202">
        <v>20.350000000000001</v>
      </c>
      <c r="R274" s="202">
        <v>1.54</v>
      </c>
      <c r="S274" s="202">
        <v>0.53</v>
      </c>
      <c r="T274" s="202">
        <v>99.81</v>
      </c>
      <c r="U274" s="183">
        <f t="shared" si="8"/>
        <v>90.501818702263421</v>
      </c>
      <c r="V274" s="183">
        <f t="shared" si="9"/>
        <v>18.756881627962908</v>
      </c>
      <c r="W274" s="201" t="s">
        <v>670</v>
      </c>
      <c r="X274" s="201">
        <v>10</v>
      </c>
    </row>
    <row r="275" spans="1:24" s="171" customFormat="1" ht="11.25">
      <c r="A275" s="172" t="s">
        <v>664</v>
      </c>
      <c r="B275" s="201" t="s">
        <v>665</v>
      </c>
      <c r="C275" s="201" t="s">
        <v>666</v>
      </c>
      <c r="D275" s="201" t="s">
        <v>667</v>
      </c>
      <c r="E275" s="201" t="s">
        <v>674</v>
      </c>
      <c r="F275" s="201" t="s">
        <v>669</v>
      </c>
      <c r="G275" s="201">
        <v>16</v>
      </c>
      <c r="H275" s="201">
        <v>43</v>
      </c>
      <c r="I275" s="201" t="s">
        <v>670</v>
      </c>
      <c r="J275" s="201" t="s">
        <v>671</v>
      </c>
      <c r="K275" s="202">
        <v>55.16</v>
      </c>
      <c r="L275" s="202">
        <v>0.23</v>
      </c>
      <c r="M275" s="202">
        <v>1.66</v>
      </c>
      <c r="N275" s="202">
        <v>3.19</v>
      </c>
      <c r="O275" s="202">
        <v>0.06</v>
      </c>
      <c r="P275" s="202">
        <v>17.559999999999999</v>
      </c>
      <c r="Q275" s="202">
        <v>20.47</v>
      </c>
      <c r="R275" s="202">
        <v>1.57</v>
      </c>
      <c r="S275" s="202">
        <v>0.56000000000000005</v>
      </c>
      <c r="T275" s="202">
        <v>100.46</v>
      </c>
      <c r="U275" s="183">
        <f t="shared" si="8"/>
        <v>90.750829206511597</v>
      </c>
      <c r="V275" s="183">
        <f t="shared" si="9"/>
        <v>18.454380803206995</v>
      </c>
      <c r="W275" s="201" t="s">
        <v>670</v>
      </c>
      <c r="X275" s="201">
        <v>10</v>
      </c>
    </row>
    <row r="276" spans="1:24" s="171" customFormat="1" ht="11.25">
      <c r="A276" s="172" t="s">
        <v>664</v>
      </c>
      <c r="B276" s="201" t="s">
        <v>665</v>
      </c>
      <c r="C276" s="201" t="s">
        <v>666</v>
      </c>
      <c r="D276" s="201" t="s">
        <v>667</v>
      </c>
      <c r="E276" s="201" t="s">
        <v>674</v>
      </c>
      <c r="F276" s="201" t="s">
        <v>669</v>
      </c>
      <c r="G276" s="201">
        <v>16</v>
      </c>
      <c r="H276" s="201">
        <v>44</v>
      </c>
      <c r="I276" s="201" t="s">
        <v>670</v>
      </c>
      <c r="J276" s="201" t="s">
        <v>671</v>
      </c>
      <c r="K276" s="202">
        <v>55.62</v>
      </c>
      <c r="L276" s="202">
        <v>0.33</v>
      </c>
      <c r="M276" s="202">
        <v>1.46</v>
      </c>
      <c r="N276" s="202">
        <v>3.15</v>
      </c>
      <c r="O276" s="202">
        <v>0.01</v>
      </c>
      <c r="P276" s="202">
        <v>16.98</v>
      </c>
      <c r="Q276" s="202">
        <v>19.29</v>
      </c>
      <c r="R276" s="202">
        <v>1.7</v>
      </c>
      <c r="S276" s="202">
        <v>1.01</v>
      </c>
      <c r="T276" s="202">
        <v>99.55</v>
      </c>
      <c r="U276" s="183">
        <f t="shared" si="8"/>
        <v>90.573311818689021</v>
      </c>
      <c r="V276" s="183">
        <f t="shared" si="9"/>
        <v>31.697450730220861</v>
      </c>
      <c r="W276" s="201" t="s">
        <v>670</v>
      </c>
      <c r="X276" s="201">
        <v>10</v>
      </c>
    </row>
    <row r="277" spans="1:24" s="171" customFormat="1" ht="11.25">
      <c r="A277" s="172" t="s">
        <v>664</v>
      </c>
      <c r="B277" s="201" t="s">
        <v>665</v>
      </c>
      <c r="C277" s="201" t="s">
        <v>666</v>
      </c>
      <c r="D277" s="201" t="s">
        <v>667</v>
      </c>
      <c r="E277" s="201" t="s">
        <v>674</v>
      </c>
      <c r="F277" s="201" t="s">
        <v>669</v>
      </c>
      <c r="G277" s="201">
        <v>16</v>
      </c>
      <c r="H277" s="201">
        <v>45</v>
      </c>
      <c r="I277" s="201" t="s">
        <v>670</v>
      </c>
      <c r="J277" s="201" t="s">
        <v>671</v>
      </c>
      <c r="K277" s="202">
        <v>56.09</v>
      </c>
      <c r="L277" s="202">
        <v>0.33</v>
      </c>
      <c r="M277" s="202">
        <v>1.55</v>
      </c>
      <c r="N277" s="202">
        <v>3.16</v>
      </c>
      <c r="O277" s="202">
        <v>0</v>
      </c>
      <c r="P277" s="202">
        <v>17.62</v>
      </c>
      <c r="Q277" s="202">
        <v>20.149999999999999</v>
      </c>
      <c r="R277" s="202">
        <v>1.53</v>
      </c>
      <c r="S277" s="202">
        <v>0.65</v>
      </c>
      <c r="T277" s="202">
        <v>101.08</v>
      </c>
      <c r="U277" s="183">
        <f t="shared" si="8"/>
        <v>90.858207321696085</v>
      </c>
      <c r="V277" s="183">
        <f t="shared" si="9"/>
        <v>21.955481590665158</v>
      </c>
      <c r="W277" s="201" t="s">
        <v>670</v>
      </c>
      <c r="X277" s="201">
        <v>10</v>
      </c>
    </row>
    <row r="278" spans="1:24" s="171" customFormat="1" ht="11.25">
      <c r="A278" s="172" t="s">
        <v>664</v>
      </c>
      <c r="B278" s="201" t="s">
        <v>665</v>
      </c>
      <c r="C278" s="201" t="s">
        <v>666</v>
      </c>
      <c r="D278" s="201" t="s">
        <v>667</v>
      </c>
      <c r="E278" s="201" t="s">
        <v>674</v>
      </c>
      <c r="F278" s="201" t="s">
        <v>669</v>
      </c>
      <c r="G278" s="201">
        <v>16</v>
      </c>
      <c r="H278" s="201">
        <v>46</v>
      </c>
      <c r="I278" s="201" t="s">
        <v>670</v>
      </c>
      <c r="J278" s="201" t="s">
        <v>671</v>
      </c>
      <c r="K278" s="202">
        <v>55.08</v>
      </c>
      <c r="L278" s="202">
        <v>0.28000000000000003</v>
      </c>
      <c r="M278" s="202">
        <v>1.62</v>
      </c>
      <c r="N278" s="202">
        <v>3.11</v>
      </c>
      <c r="O278" s="202">
        <v>0.04</v>
      </c>
      <c r="P278" s="202">
        <v>17</v>
      </c>
      <c r="Q278" s="202">
        <v>20.25</v>
      </c>
      <c r="R278" s="202">
        <v>1.53</v>
      </c>
      <c r="S278" s="202">
        <v>0.49</v>
      </c>
      <c r="T278" s="202">
        <v>99.4</v>
      </c>
      <c r="U278" s="183">
        <f t="shared" si="8"/>
        <v>90.691803716637651</v>
      </c>
      <c r="V278" s="183">
        <f t="shared" si="9"/>
        <v>16.868148730780309</v>
      </c>
      <c r="W278" s="201" t="s">
        <v>670</v>
      </c>
      <c r="X278" s="201">
        <v>10</v>
      </c>
    </row>
    <row r="279" spans="1:24" s="171" customFormat="1" ht="11.25">
      <c r="A279" s="172" t="s">
        <v>664</v>
      </c>
      <c r="B279" s="201" t="s">
        <v>665</v>
      </c>
      <c r="C279" s="201" t="s">
        <v>666</v>
      </c>
      <c r="D279" s="201" t="s">
        <v>667</v>
      </c>
      <c r="E279" s="201" t="s">
        <v>674</v>
      </c>
      <c r="F279" s="201" t="s">
        <v>669</v>
      </c>
      <c r="G279" s="201">
        <v>16</v>
      </c>
      <c r="H279" s="201">
        <v>47</v>
      </c>
      <c r="I279" s="201" t="s">
        <v>670</v>
      </c>
      <c r="J279" s="201" t="s">
        <v>671</v>
      </c>
      <c r="K279" s="202">
        <v>55.55</v>
      </c>
      <c r="L279" s="202">
        <v>0.31</v>
      </c>
      <c r="M279" s="202">
        <v>1.61</v>
      </c>
      <c r="N279" s="202">
        <v>3.06</v>
      </c>
      <c r="O279" s="202">
        <v>0.03</v>
      </c>
      <c r="P279" s="202">
        <v>16.73</v>
      </c>
      <c r="Q279" s="202">
        <v>20.350000000000001</v>
      </c>
      <c r="R279" s="202">
        <v>1.4</v>
      </c>
      <c r="S279" s="202">
        <v>0.5</v>
      </c>
      <c r="T279" s="202">
        <v>99.54</v>
      </c>
      <c r="U279" s="183">
        <f t="shared" si="8"/>
        <v>90.693474893713145</v>
      </c>
      <c r="V279" s="183">
        <f t="shared" si="9"/>
        <v>17.241519597998668</v>
      </c>
      <c r="W279" s="201" t="s">
        <v>670</v>
      </c>
      <c r="X279" s="201">
        <v>10</v>
      </c>
    </row>
    <row r="280" spans="1:24" s="171" customFormat="1" ht="11.25">
      <c r="A280" s="172" t="s">
        <v>664</v>
      </c>
      <c r="B280" s="201" t="s">
        <v>665</v>
      </c>
      <c r="C280" s="201" t="s">
        <v>666</v>
      </c>
      <c r="D280" s="201" t="s">
        <v>667</v>
      </c>
      <c r="E280" s="201" t="s">
        <v>674</v>
      </c>
      <c r="F280" s="201" t="s">
        <v>669</v>
      </c>
      <c r="G280" s="201">
        <v>16</v>
      </c>
      <c r="H280" s="201">
        <v>48</v>
      </c>
      <c r="I280" s="201" t="s">
        <v>670</v>
      </c>
      <c r="J280" s="201" t="s">
        <v>671</v>
      </c>
      <c r="K280" s="202">
        <v>55.66</v>
      </c>
      <c r="L280" s="202">
        <v>0.25</v>
      </c>
      <c r="M280" s="202">
        <v>1.68</v>
      </c>
      <c r="N280" s="202">
        <v>3.18</v>
      </c>
      <c r="O280" s="202">
        <v>0.04</v>
      </c>
      <c r="P280" s="202">
        <v>17.36</v>
      </c>
      <c r="Q280" s="202">
        <v>20.23</v>
      </c>
      <c r="R280" s="202">
        <v>1.47</v>
      </c>
      <c r="S280" s="202">
        <v>0.51</v>
      </c>
      <c r="T280" s="202">
        <v>100.38</v>
      </c>
      <c r="U280" s="183">
        <f t="shared" si="8"/>
        <v>90.680797364278249</v>
      </c>
      <c r="V280" s="183">
        <f t="shared" si="9"/>
        <v>16.919220849562333</v>
      </c>
      <c r="W280" s="201" t="s">
        <v>670</v>
      </c>
      <c r="X280" s="201">
        <v>10</v>
      </c>
    </row>
    <row r="281" spans="1:24" s="171" customFormat="1" ht="11.25">
      <c r="A281" s="172" t="s">
        <v>664</v>
      </c>
      <c r="B281" s="201" t="s">
        <v>665</v>
      </c>
      <c r="C281" s="201" t="s">
        <v>666</v>
      </c>
      <c r="D281" s="201" t="s">
        <v>667</v>
      </c>
      <c r="E281" s="201" t="s">
        <v>674</v>
      </c>
      <c r="F281" s="201" t="s">
        <v>669</v>
      </c>
      <c r="G281" s="201">
        <v>16</v>
      </c>
      <c r="H281" s="201">
        <v>49</v>
      </c>
      <c r="I281" s="201" t="s">
        <v>670</v>
      </c>
      <c r="J281" s="201" t="s">
        <v>671</v>
      </c>
      <c r="K281" s="202">
        <v>56.32</v>
      </c>
      <c r="L281" s="202">
        <v>0.28000000000000003</v>
      </c>
      <c r="M281" s="202">
        <v>1.51</v>
      </c>
      <c r="N281" s="202">
        <v>3.12</v>
      </c>
      <c r="O281" s="202">
        <v>0.01</v>
      </c>
      <c r="P281" s="202">
        <v>16.91</v>
      </c>
      <c r="Q281" s="202">
        <v>20.32</v>
      </c>
      <c r="R281" s="202">
        <v>1.51</v>
      </c>
      <c r="S281" s="202">
        <v>0.51</v>
      </c>
      <c r="T281" s="202">
        <v>100.49</v>
      </c>
      <c r="U281" s="183">
        <f t="shared" si="8"/>
        <v>90.619643159612011</v>
      </c>
      <c r="V281" s="183">
        <f t="shared" si="9"/>
        <v>18.472173442248554</v>
      </c>
      <c r="W281" s="201" t="s">
        <v>670</v>
      </c>
      <c r="X281" s="201">
        <v>10</v>
      </c>
    </row>
    <row r="282" spans="1:24" s="171" customFormat="1" ht="11.25">
      <c r="A282" s="172" t="s">
        <v>664</v>
      </c>
      <c r="B282" s="201" t="s">
        <v>665</v>
      </c>
      <c r="C282" s="201" t="s">
        <v>666</v>
      </c>
      <c r="D282" s="201" t="s">
        <v>667</v>
      </c>
      <c r="E282" s="201" t="s">
        <v>674</v>
      </c>
      <c r="F282" s="201" t="s">
        <v>669</v>
      </c>
      <c r="G282" s="201">
        <v>16</v>
      </c>
      <c r="H282" s="201">
        <v>50</v>
      </c>
      <c r="I282" s="201" t="s">
        <v>670</v>
      </c>
      <c r="J282" s="201" t="s">
        <v>671</v>
      </c>
      <c r="K282" s="202">
        <v>56.52</v>
      </c>
      <c r="L282" s="202">
        <v>0.26</v>
      </c>
      <c r="M282" s="202">
        <v>1.5</v>
      </c>
      <c r="N282" s="202">
        <v>2.96</v>
      </c>
      <c r="O282" s="202">
        <v>0.03</v>
      </c>
      <c r="P282" s="202">
        <v>16.3</v>
      </c>
      <c r="Q282" s="202">
        <v>20.02</v>
      </c>
      <c r="R282" s="202">
        <v>1.54</v>
      </c>
      <c r="S282" s="202">
        <v>0.53</v>
      </c>
      <c r="T282" s="202">
        <v>99.66</v>
      </c>
      <c r="U282" s="183">
        <f t="shared" si="8"/>
        <v>90.753960990725417</v>
      </c>
      <c r="V282" s="183">
        <f t="shared" si="9"/>
        <v>19.161223855984954</v>
      </c>
      <c r="W282" s="201" t="s">
        <v>670</v>
      </c>
      <c r="X282" s="201">
        <v>10</v>
      </c>
    </row>
    <row r="283" spans="1:24" s="171" customFormat="1" ht="11.25">
      <c r="A283" s="172" t="s">
        <v>664</v>
      </c>
      <c r="B283" s="201" t="s">
        <v>665</v>
      </c>
      <c r="C283" s="201" t="s">
        <v>666</v>
      </c>
      <c r="D283" s="201" t="s">
        <v>667</v>
      </c>
      <c r="E283" s="201" t="s">
        <v>674</v>
      </c>
      <c r="F283" s="201" t="s">
        <v>669</v>
      </c>
      <c r="G283" s="201">
        <v>16</v>
      </c>
      <c r="H283" s="201">
        <v>51</v>
      </c>
      <c r="I283" s="201" t="s">
        <v>670</v>
      </c>
      <c r="J283" s="201" t="s">
        <v>671</v>
      </c>
      <c r="K283" s="202">
        <v>56.85</v>
      </c>
      <c r="L283" s="202">
        <v>0.25</v>
      </c>
      <c r="M283" s="202">
        <v>1.45</v>
      </c>
      <c r="N283" s="202">
        <v>2.99</v>
      </c>
      <c r="O283" s="202">
        <v>0.01</v>
      </c>
      <c r="P283" s="202">
        <v>16.36</v>
      </c>
      <c r="Q283" s="202">
        <v>20.03</v>
      </c>
      <c r="R283" s="202">
        <v>1.47</v>
      </c>
      <c r="S283" s="202">
        <v>0.61</v>
      </c>
      <c r="T283" s="202">
        <v>100.02</v>
      </c>
      <c r="U283" s="183">
        <f t="shared" si="8"/>
        <v>90.700033927654999</v>
      </c>
      <c r="V283" s="183">
        <f t="shared" si="9"/>
        <v>22.009984774014228</v>
      </c>
      <c r="W283" s="201" t="s">
        <v>670</v>
      </c>
      <c r="X283" s="201">
        <v>10</v>
      </c>
    </row>
    <row r="284" spans="1:24" s="171" customFormat="1" ht="11.25">
      <c r="A284" s="172" t="s">
        <v>664</v>
      </c>
      <c r="B284" s="201" t="s">
        <v>665</v>
      </c>
      <c r="C284" s="201" t="s">
        <v>666</v>
      </c>
      <c r="D284" s="201" t="s">
        <v>667</v>
      </c>
      <c r="E284" s="201" t="s">
        <v>674</v>
      </c>
      <c r="F284" s="201" t="s">
        <v>669</v>
      </c>
      <c r="G284" s="201">
        <v>16</v>
      </c>
      <c r="H284" s="201">
        <v>52</v>
      </c>
      <c r="I284" s="201" t="s">
        <v>670</v>
      </c>
      <c r="J284" s="201" t="s">
        <v>671</v>
      </c>
      <c r="K284" s="202">
        <v>55.13</v>
      </c>
      <c r="L284" s="202">
        <v>0.28000000000000003</v>
      </c>
      <c r="M284" s="202">
        <v>1.59</v>
      </c>
      <c r="N284" s="202">
        <v>3.14</v>
      </c>
      <c r="O284" s="202">
        <v>0.04</v>
      </c>
      <c r="P284" s="202">
        <v>16.61</v>
      </c>
      <c r="Q284" s="202">
        <v>20.23</v>
      </c>
      <c r="R284" s="202">
        <v>1.48</v>
      </c>
      <c r="S284" s="202">
        <v>0.5</v>
      </c>
      <c r="T284" s="202">
        <v>99</v>
      </c>
      <c r="U284" s="183">
        <f t="shared" si="8"/>
        <v>90.411119862782016</v>
      </c>
      <c r="V284" s="183">
        <f t="shared" si="9"/>
        <v>17.420613197488755</v>
      </c>
      <c r="W284" s="201" t="s">
        <v>670</v>
      </c>
      <c r="X284" s="201">
        <v>10</v>
      </c>
    </row>
    <row r="285" spans="1:24" s="171" customFormat="1" ht="11.25">
      <c r="A285" s="172" t="s">
        <v>664</v>
      </c>
      <c r="B285" s="201" t="s">
        <v>665</v>
      </c>
      <c r="C285" s="201" t="s">
        <v>666</v>
      </c>
      <c r="D285" s="201" t="s">
        <v>667</v>
      </c>
      <c r="E285" s="201" t="s">
        <v>674</v>
      </c>
      <c r="F285" s="201" t="s">
        <v>669</v>
      </c>
      <c r="G285" s="201">
        <v>16</v>
      </c>
      <c r="H285" s="201">
        <v>53</v>
      </c>
      <c r="I285" s="201" t="s">
        <v>670</v>
      </c>
      <c r="J285" s="201" t="s">
        <v>671</v>
      </c>
      <c r="K285" s="202">
        <v>55.55</v>
      </c>
      <c r="L285" s="202">
        <v>0.3</v>
      </c>
      <c r="M285" s="202">
        <v>1.71</v>
      </c>
      <c r="N285" s="202">
        <v>3.25</v>
      </c>
      <c r="O285" s="202">
        <v>0</v>
      </c>
      <c r="P285" s="202">
        <v>17.09</v>
      </c>
      <c r="Q285" s="202">
        <v>20.37</v>
      </c>
      <c r="R285" s="202">
        <v>1.6</v>
      </c>
      <c r="S285" s="202">
        <v>0.51</v>
      </c>
      <c r="T285" s="202">
        <v>100.38</v>
      </c>
      <c r="U285" s="183">
        <f t="shared" si="8"/>
        <v>90.359468226332012</v>
      </c>
      <c r="V285" s="183">
        <f t="shared" si="9"/>
        <v>16.671879292152671</v>
      </c>
      <c r="W285" s="201" t="s">
        <v>670</v>
      </c>
      <c r="X285" s="201">
        <v>10</v>
      </c>
    </row>
    <row r="286" spans="1:24" s="171" customFormat="1" ht="11.25">
      <c r="A286" s="172" t="s">
        <v>664</v>
      </c>
      <c r="B286" s="201" t="s">
        <v>665</v>
      </c>
      <c r="C286" s="201" t="s">
        <v>666</v>
      </c>
      <c r="D286" s="201" t="s">
        <v>667</v>
      </c>
      <c r="E286" s="201" t="s">
        <v>674</v>
      </c>
      <c r="F286" s="201" t="s">
        <v>669</v>
      </c>
      <c r="G286" s="201">
        <v>16</v>
      </c>
      <c r="H286" s="201">
        <v>54</v>
      </c>
      <c r="I286" s="201" t="s">
        <v>670</v>
      </c>
      <c r="J286" s="201" t="s">
        <v>671</v>
      </c>
      <c r="K286" s="202">
        <v>55.52</v>
      </c>
      <c r="L286" s="202">
        <v>0.28999999999999998</v>
      </c>
      <c r="M286" s="202">
        <v>1.82</v>
      </c>
      <c r="N286" s="202">
        <v>3.27</v>
      </c>
      <c r="O286" s="202">
        <v>0.06</v>
      </c>
      <c r="P286" s="202">
        <v>16.78</v>
      </c>
      <c r="Q286" s="202">
        <v>20.420000000000002</v>
      </c>
      <c r="R286" s="202">
        <v>1.47</v>
      </c>
      <c r="S286" s="202">
        <v>0.55000000000000004</v>
      </c>
      <c r="T286" s="202">
        <v>100.18</v>
      </c>
      <c r="U286" s="183">
        <f t="shared" si="8"/>
        <v>90.144451031573581</v>
      </c>
      <c r="V286" s="183">
        <f t="shared" si="9"/>
        <v>16.855567500427863</v>
      </c>
      <c r="W286" s="201" t="s">
        <v>670</v>
      </c>
      <c r="X286" s="201">
        <v>10</v>
      </c>
    </row>
    <row r="287" spans="1:24" s="171" customFormat="1" ht="11.25">
      <c r="A287" s="172" t="s">
        <v>664</v>
      </c>
      <c r="B287" s="201" t="s">
        <v>665</v>
      </c>
      <c r="C287" s="201" t="s">
        <v>666</v>
      </c>
      <c r="D287" s="201" t="s">
        <v>667</v>
      </c>
      <c r="E287" s="201" t="s">
        <v>674</v>
      </c>
      <c r="F287" s="201" t="s">
        <v>669</v>
      </c>
      <c r="G287" s="201">
        <v>16</v>
      </c>
      <c r="H287" s="201">
        <v>55</v>
      </c>
      <c r="I287" s="201" t="s">
        <v>670</v>
      </c>
      <c r="J287" s="201" t="s">
        <v>671</v>
      </c>
      <c r="K287" s="202">
        <v>55.38</v>
      </c>
      <c r="L287" s="202">
        <v>0.26</v>
      </c>
      <c r="M287" s="202">
        <v>1.7</v>
      </c>
      <c r="N287" s="202">
        <v>3.25</v>
      </c>
      <c r="O287" s="202">
        <v>0.02</v>
      </c>
      <c r="P287" s="202">
        <v>17.329999999999998</v>
      </c>
      <c r="Q287" s="202">
        <v>20.329999999999998</v>
      </c>
      <c r="R287" s="202">
        <v>1.46</v>
      </c>
      <c r="S287" s="202">
        <v>0.54</v>
      </c>
      <c r="T287" s="202">
        <v>100.27</v>
      </c>
      <c r="U287" s="183">
        <f t="shared" si="8"/>
        <v>90.480268397463092</v>
      </c>
      <c r="V287" s="183">
        <f t="shared" si="9"/>
        <v>17.565907914190078</v>
      </c>
      <c r="W287" s="201" t="s">
        <v>670</v>
      </c>
      <c r="X287" s="201">
        <v>10</v>
      </c>
    </row>
    <row r="288" spans="1:24" s="171" customFormat="1" ht="11.25">
      <c r="A288" s="172" t="s">
        <v>664</v>
      </c>
      <c r="B288" s="201" t="s">
        <v>665</v>
      </c>
      <c r="C288" s="201" t="s">
        <v>666</v>
      </c>
      <c r="D288" s="201" t="s">
        <v>667</v>
      </c>
      <c r="E288" s="201" t="s">
        <v>674</v>
      </c>
      <c r="F288" s="201" t="s">
        <v>669</v>
      </c>
      <c r="G288" s="201">
        <v>16</v>
      </c>
      <c r="H288" s="201">
        <v>56</v>
      </c>
      <c r="I288" s="201" t="s">
        <v>670</v>
      </c>
      <c r="J288" s="201" t="s">
        <v>671</v>
      </c>
      <c r="K288" s="202">
        <v>55.68</v>
      </c>
      <c r="L288" s="202">
        <v>0.31</v>
      </c>
      <c r="M288" s="202">
        <v>1.59</v>
      </c>
      <c r="N288" s="202">
        <v>3.31</v>
      </c>
      <c r="O288" s="202">
        <v>0.03</v>
      </c>
      <c r="P288" s="202">
        <v>17.36</v>
      </c>
      <c r="Q288" s="202">
        <v>18.850000000000001</v>
      </c>
      <c r="R288" s="202">
        <v>1.67</v>
      </c>
      <c r="S288" s="202">
        <v>1.1499999999999999</v>
      </c>
      <c r="T288" s="202">
        <v>99.95</v>
      </c>
      <c r="U288" s="183">
        <f t="shared" si="8"/>
        <v>90.336638536624619</v>
      </c>
      <c r="V288" s="183">
        <f t="shared" si="9"/>
        <v>32.66894145064412</v>
      </c>
      <c r="W288" s="201" t="s">
        <v>670</v>
      </c>
      <c r="X288" s="201">
        <v>10</v>
      </c>
    </row>
    <row r="289" spans="1:24" s="171" customFormat="1" ht="11.25">
      <c r="A289" s="172" t="s">
        <v>664</v>
      </c>
      <c r="B289" s="201" t="s">
        <v>665</v>
      </c>
      <c r="C289" s="201" t="s">
        <v>666</v>
      </c>
      <c r="D289" s="201" t="s">
        <v>667</v>
      </c>
      <c r="E289" s="201" t="s">
        <v>674</v>
      </c>
      <c r="F289" s="201" t="s">
        <v>669</v>
      </c>
      <c r="G289" s="201">
        <v>16</v>
      </c>
      <c r="H289" s="201">
        <v>57</v>
      </c>
      <c r="I289" s="201" t="s">
        <v>670</v>
      </c>
      <c r="J289" s="201" t="s">
        <v>671</v>
      </c>
      <c r="K289" s="202">
        <v>55.35</v>
      </c>
      <c r="L289" s="202">
        <v>0.25</v>
      </c>
      <c r="M289" s="202">
        <v>1.63</v>
      </c>
      <c r="N289" s="202">
        <v>3.07</v>
      </c>
      <c r="O289" s="202">
        <v>7.0000000000000007E-2</v>
      </c>
      <c r="P289" s="202">
        <v>17.100000000000001</v>
      </c>
      <c r="Q289" s="202">
        <v>20.99</v>
      </c>
      <c r="R289" s="202">
        <v>1.53</v>
      </c>
      <c r="S289" s="202">
        <v>0.36</v>
      </c>
      <c r="T289" s="202">
        <v>100.35</v>
      </c>
      <c r="U289" s="183">
        <f t="shared" si="8"/>
        <v>90.849385016874237</v>
      </c>
      <c r="V289" s="183">
        <f t="shared" si="9"/>
        <v>12.904198129527062</v>
      </c>
      <c r="W289" s="201" t="s">
        <v>670</v>
      </c>
      <c r="X289" s="201">
        <v>10</v>
      </c>
    </row>
    <row r="290" spans="1:24" s="171" customFormat="1" ht="11.25">
      <c r="A290" s="172" t="s">
        <v>664</v>
      </c>
      <c r="B290" s="201" t="s">
        <v>665</v>
      </c>
      <c r="C290" s="201" t="s">
        <v>666</v>
      </c>
      <c r="D290" s="201" t="s">
        <v>667</v>
      </c>
      <c r="E290" s="201" t="s">
        <v>674</v>
      </c>
      <c r="F290" s="201" t="s">
        <v>669</v>
      </c>
      <c r="G290" s="201">
        <v>16</v>
      </c>
      <c r="H290" s="201">
        <v>58</v>
      </c>
      <c r="I290" s="201" t="s">
        <v>670</v>
      </c>
      <c r="J290" s="201" t="s">
        <v>671</v>
      </c>
      <c r="K290" s="202">
        <v>55.19</v>
      </c>
      <c r="L290" s="202">
        <v>0.26</v>
      </c>
      <c r="M290" s="202">
        <v>1.62</v>
      </c>
      <c r="N290" s="202">
        <v>3.12</v>
      </c>
      <c r="O290" s="202">
        <v>0.06</v>
      </c>
      <c r="P290" s="202">
        <v>16.86</v>
      </c>
      <c r="Q290" s="202">
        <v>20.12</v>
      </c>
      <c r="R290" s="202">
        <v>1.44</v>
      </c>
      <c r="S290" s="202">
        <v>0.53</v>
      </c>
      <c r="T290" s="202">
        <v>99.2</v>
      </c>
      <c r="U290" s="183">
        <f t="shared" si="8"/>
        <v>90.594441256090718</v>
      </c>
      <c r="V290" s="183">
        <f t="shared" si="9"/>
        <v>17.997318870869229</v>
      </c>
      <c r="W290" s="201" t="s">
        <v>670</v>
      </c>
      <c r="X290" s="201">
        <v>10</v>
      </c>
    </row>
    <row r="291" spans="1:24" s="171" customFormat="1" ht="11.25">
      <c r="A291" s="172" t="s">
        <v>664</v>
      </c>
      <c r="B291" s="201" t="s">
        <v>665</v>
      </c>
      <c r="C291" s="201" t="s">
        <v>666</v>
      </c>
      <c r="D291" s="201" t="s">
        <v>667</v>
      </c>
      <c r="E291" s="201" t="s">
        <v>674</v>
      </c>
      <c r="F291" s="201" t="s">
        <v>669</v>
      </c>
      <c r="G291" s="201">
        <v>16</v>
      </c>
      <c r="H291" s="201">
        <v>59</v>
      </c>
      <c r="I291" s="201" t="s">
        <v>670</v>
      </c>
      <c r="J291" s="201" t="s">
        <v>671</v>
      </c>
      <c r="K291" s="202">
        <v>54.87</v>
      </c>
      <c r="L291" s="202">
        <v>0.25</v>
      </c>
      <c r="M291" s="202">
        <v>1.7</v>
      </c>
      <c r="N291" s="202">
        <v>3.18</v>
      </c>
      <c r="O291" s="202">
        <v>0.05</v>
      </c>
      <c r="P291" s="202">
        <v>17.41</v>
      </c>
      <c r="Q291" s="202">
        <v>19.95</v>
      </c>
      <c r="R291" s="202">
        <v>1.73</v>
      </c>
      <c r="S291" s="202">
        <v>0.63</v>
      </c>
      <c r="T291" s="202">
        <v>99.77</v>
      </c>
      <c r="U291" s="183">
        <f t="shared" si="8"/>
        <v>90.705073612442604</v>
      </c>
      <c r="V291" s="183">
        <f t="shared" si="9"/>
        <v>19.910644973040817</v>
      </c>
      <c r="W291" s="201" t="s">
        <v>670</v>
      </c>
      <c r="X291" s="201">
        <v>10</v>
      </c>
    </row>
    <row r="292" spans="1:24" s="171" customFormat="1" ht="11.25">
      <c r="A292" s="172" t="s">
        <v>664</v>
      </c>
      <c r="B292" s="201" t="s">
        <v>665</v>
      </c>
      <c r="C292" s="201" t="s">
        <v>666</v>
      </c>
      <c r="D292" s="201" t="s">
        <v>667</v>
      </c>
      <c r="E292" s="201" t="s">
        <v>674</v>
      </c>
      <c r="F292" s="201" t="s">
        <v>669</v>
      </c>
      <c r="G292" s="201">
        <v>16</v>
      </c>
      <c r="H292" s="201">
        <v>60</v>
      </c>
      <c r="I292" s="201" t="s">
        <v>670</v>
      </c>
      <c r="J292" s="201" t="s">
        <v>671</v>
      </c>
      <c r="K292" s="202">
        <v>53.98</v>
      </c>
      <c r="L292" s="202">
        <v>0.25</v>
      </c>
      <c r="M292" s="202">
        <v>1.69</v>
      </c>
      <c r="N292" s="202">
        <v>3.22</v>
      </c>
      <c r="O292" s="202">
        <v>0.05</v>
      </c>
      <c r="P292" s="202">
        <v>17.84</v>
      </c>
      <c r="Q292" s="202">
        <v>20.13</v>
      </c>
      <c r="R292" s="202">
        <v>1.39</v>
      </c>
      <c r="S292" s="202">
        <v>0.52</v>
      </c>
      <c r="T292" s="202">
        <v>99.07</v>
      </c>
      <c r="U292" s="183">
        <f t="shared" si="8"/>
        <v>90.804902400973873</v>
      </c>
      <c r="V292" s="183">
        <f t="shared" si="9"/>
        <v>17.109597459547544</v>
      </c>
      <c r="W292" s="201" t="s">
        <v>670</v>
      </c>
      <c r="X292" s="201">
        <v>10</v>
      </c>
    </row>
    <row r="293" spans="1:24" s="171" customFormat="1" ht="11.25">
      <c r="A293" s="172" t="s">
        <v>664</v>
      </c>
      <c r="B293" s="201" t="s">
        <v>665</v>
      </c>
      <c r="C293" s="201" t="s">
        <v>666</v>
      </c>
      <c r="D293" s="201" t="s">
        <v>667</v>
      </c>
      <c r="E293" s="201" t="s">
        <v>674</v>
      </c>
      <c r="F293" s="201" t="s">
        <v>669</v>
      </c>
      <c r="G293" s="201">
        <v>16</v>
      </c>
      <c r="H293" s="201">
        <v>61</v>
      </c>
      <c r="I293" s="201" t="s">
        <v>670</v>
      </c>
      <c r="J293" s="201" t="s">
        <v>671</v>
      </c>
      <c r="K293" s="202">
        <v>54.58</v>
      </c>
      <c r="L293" s="202">
        <v>0.26</v>
      </c>
      <c r="M293" s="202">
        <v>1.61</v>
      </c>
      <c r="N293" s="202">
        <v>3.14</v>
      </c>
      <c r="O293" s="202">
        <v>0.03</v>
      </c>
      <c r="P293" s="202">
        <v>17.899999999999999</v>
      </c>
      <c r="Q293" s="202">
        <v>20.23</v>
      </c>
      <c r="R293" s="202">
        <v>1.5</v>
      </c>
      <c r="S293" s="202">
        <v>0.54</v>
      </c>
      <c r="T293" s="202">
        <v>99.79</v>
      </c>
      <c r="U293" s="183">
        <f t="shared" si="8"/>
        <v>91.040246384128295</v>
      </c>
      <c r="V293" s="183">
        <f t="shared" si="9"/>
        <v>18.367494354731971</v>
      </c>
      <c r="W293" s="201" t="s">
        <v>670</v>
      </c>
      <c r="X293" s="201">
        <v>10</v>
      </c>
    </row>
    <row r="294" spans="1:24" s="171" customFormat="1" ht="11.25">
      <c r="A294" s="172" t="s">
        <v>664</v>
      </c>
      <c r="B294" s="201" t="s">
        <v>665</v>
      </c>
      <c r="C294" s="201" t="s">
        <v>666</v>
      </c>
      <c r="D294" s="201" t="s">
        <v>667</v>
      </c>
      <c r="E294" s="201" t="s">
        <v>674</v>
      </c>
      <c r="F294" s="201" t="s">
        <v>669</v>
      </c>
      <c r="G294" s="201">
        <v>16</v>
      </c>
      <c r="H294" s="201">
        <v>62</v>
      </c>
      <c r="I294" s="201" t="s">
        <v>670</v>
      </c>
      <c r="J294" s="201" t="s">
        <v>671</v>
      </c>
      <c r="K294" s="202">
        <v>55.29</v>
      </c>
      <c r="L294" s="202">
        <v>0.28999999999999998</v>
      </c>
      <c r="M294" s="202">
        <v>1.59</v>
      </c>
      <c r="N294" s="202">
        <v>3.28</v>
      </c>
      <c r="O294" s="202">
        <v>0.03</v>
      </c>
      <c r="P294" s="202">
        <v>17.68</v>
      </c>
      <c r="Q294" s="202">
        <v>19.84</v>
      </c>
      <c r="R294" s="202">
        <v>1.61</v>
      </c>
      <c r="S294" s="202">
        <v>0.83</v>
      </c>
      <c r="T294" s="202">
        <v>100.44</v>
      </c>
      <c r="U294" s="183">
        <f t="shared" si="8"/>
        <v>90.572943879495043</v>
      </c>
      <c r="V294" s="183">
        <f t="shared" si="9"/>
        <v>25.936178613843232</v>
      </c>
      <c r="W294" s="201" t="s">
        <v>670</v>
      </c>
      <c r="X294" s="201">
        <v>10</v>
      </c>
    </row>
    <row r="295" spans="1:24" s="171" customFormat="1" ht="11.25">
      <c r="A295" s="172" t="s">
        <v>664</v>
      </c>
      <c r="B295" s="201" t="s">
        <v>665</v>
      </c>
      <c r="C295" s="201" t="s">
        <v>666</v>
      </c>
      <c r="D295" s="201" t="s">
        <v>667</v>
      </c>
      <c r="E295" s="201" t="s">
        <v>674</v>
      </c>
      <c r="F295" s="201" t="s">
        <v>669</v>
      </c>
      <c r="G295" s="201">
        <v>16</v>
      </c>
      <c r="H295" s="201">
        <v>63</v>
      </c>
      <c r="I295" s="201" t="s">
        <v>670</v>
      </c>
      <c r="J295" s="201" t="s">
        <v>671</v>
      </c>
      <c r="K295" s="202">
        <v>54.61</v>
      </c>
      <c r="L295" s="202">
        <v>0.34</v>
      </c>
      <c r="M295" s="202">
        <v>1.8</v>
      </c>
      <c r="N295" s="202">
        <v>3.28</v>
      </c>
      <c r="O295" s="202">
        <v>0.1</v>
      </c>
      <c r="P295" s="202">
        <v>16.809999999999999</v>
      </c>
      <c r="Q295" s="202">
        <v>20.100000000000001</v>
      </c>
      <c r="R295" s="202">
        <v>1.78</v>
      </c>
      <c r="S295" s="202">
        <v>0.56999999999999995</v>
      </c>
      <c r="T295" s="202">
        <v>99.39</v>
      </c>
      <c r="U295" s="183">
        <f t="shared" si="8"/>
        <v>90.133187285249647</v>
      </c>
      <c r="V295" s="183">
        <f t="shared" si="9"/>
        <v>17.521191397005129</v>
      </c>
      <c r="W295" s="201" t="s">
        <v>670</v>
      </c>
      <c r="X295" s="201">
        <v>10</v>
      </c>
    </row>
    <row r="296" spans="1:24" s="171" customFormat="1" ht="11.25">
      <c r="A296" s="172" t="s">
        <v>664</v>
      </c>
      <c r="B296" s="201" t="s">
        <v>665</v>
      </c>
      <c r="C296" s="201" t="s">
        <v>666</v>
      </c>
      <c r="D296" s="201" t="s">
        <v>667</v>
      </c>
      <c r="E296" s="201" t="s">
        <v>674</v>
      </c>
      <c r="F296" s="201" t="s">
        <v>669</v>
      </c>
      <c r="G296" s="201">
        <v>16</v>
      </c>
      <c r="H296" s="201">
        <v>64</v>
      </c>
      <c r="I296" s="201" t="s">
        <v>670</v>
      </c>
      <c r="J296" s="201" t="s">
        <v>671</v>
      </c>
      <c r="K296" s="202">
        <v>55.37</v>
      </c>
      <c r="L296" s="202">
        <v>0.25</v>
      </c>
      <c r="M296" s="202">
        <v>1.71</v>
      </c>
      <c r="N296" s="202">
        <v>3.15</v>
      </c>
      <c r="O296" s="202">
        <v>0.06</v>
      </c>
      <c r="P296" s="202">
        <v>16.940000000000001</v>
      </c>
      <c r="Q296" s="202">
        <v>20.260000000000002</v>
      </c>
      <c r="R296" s="202">
        <v>1.59</v>
      </c>
      <c r="S296" s="202">
        <v>0.53</v>
      </c>
      <c r="T296" s="202">
        <v>99.86</v>
      </c>
      <c r="U296" s="183">
        <f t="shared" si="8"/>
        <v>90.553155588191643</v>
      </c>
      <c r="V296" s="183">
        <f t="shared" si="9"/>
        <v>17.213139116320882</v>
      </c>
      <c r="W296" s="201" t="s">
        <v>670</v>
      </c>
      <c r="X296" s="201">
        <v>10</v>
      </c>
    </row>
    <row r="297" spans="1:24" s="171" customFormat="1" ht="11.25">
      <c r="A297" s="172" t="s">
        <v>664</v>
      </c>
      <c r="B297" s="201" t="s">
        <v>665</v>
      </c>
      <c r="C297" s="201" t="s">
        <v>666</v>
      </c>
      <c r="D297" s="201" t="s">
        <v>667</v>
      </c>
      <c r="E297" s="201" t="s">
        <v>674</v>
      </c>
      <c r="F297" s="201" t="s">
        <v>669</v>
      </c>
      <c r="G297" s="201">
        <v>16</v>
      </c>
      <c r="H297" s="201">
        <v>65</v>
      </c>
      <c r="I297" s="201" t="s">
        <v>670</v>
      </c>
      <c r="J297" s="201" t="s">
        <v>671</v>
      </c>
      <c r="K297" s="202">
        <v>55.88</v>
      </c>
      <c r="L297" s="202">
        <v>0.28999999999999998</v>
      </c>
      <c r="M297" s="202">
        <v>1.49</v>
      </c>
      <c r="N297" s="202">
        <v>3.02</v>
      </c>
      <c r="O297" s="202">
        <v>0.04</v>
      </c>
      <c r="P297" s="202">
        <v>16.54</v>
      </c>
      <c r="Q297" s="202">
        <v>20.350000000000001</v>
      </c>
      <c r="R297" s="202">
        <v>1.56</v>
      </c>
      <c r="S297" s="202">
        <v>0.53</v>
      </c>
      <c r="T297" s="202">
        <v>99.7</v>
      </c>
      <c r="U297" s="183">
        <f t="shared" si="8"/>
        <v>90.708119284177684</v>
      </c>
      <c r="V297" s="183">
        <f t="shared" si="9"/>
        <v>19.265048049764864</v>
      </c>
      <c r="W297" s="201" t="s">
        <v>670</v>
      </c>
      <c r="X297" s="201">
        <v>10</v>
      </c>
    </row>
    <row r="298" spans="1:24" s="171" customFormat="1" ht="11.25">
      <c r="A298" s="172" t="s">
        <v>664</v>
      </c>
      <c r="B298" s="201" t="s">
        <v>665</v>
      </c>
      <c r="C298" s="201" t="s">
        <v>666</v>
      </c>
      <c r="D298" s="201" t="s">
        <v>667</v>
      </c>
      <c r="E298" s="201" t="s">
        <v>674</v>
      </c>
      <c r="F298" s="201" t="s">
        <v>669</v>
      </c>
      <c r="G298" s="201">
        <v>16</v>
      </c>
      <c r="H298" s="201">
        <v>66</v>
      </c>
      <c r="I298" s="201" t="s">
        <v>670</v>
      </c>
      <c r="J298" s="201" t="s">
        <v>671</v>
      </c>
      <c r="K298" s="202">
        <v>54.98</v>
      </c>
      <c r="L298" s="202">
        <v>0.31</v>
      </c>
      <c r="M298" s="202">
        <v>1.61</v>
      </c>
      <c r="N298" s="202">
        <v>3.26</v>
      </c>
      <c r="O298" s="202">
        <v>0.05</v>
      </c>
      <c r="P298" s="202">
        <v>17.579999999999998</v>
      </c>
      <c r="Q298" s="202">
        <v>20.05</v>
      </c>
      <c r="R298" s="202">
        <v>1.57</v>
      </c>
      <c r="S298" s="202">
        <v>0.45</v>
      </c>
      <c r="T298" s="202">
        <v>99.86</v>
      </c>
      <c r="U298" s="183">
        <f t="shared" si="8"/>
        <v>90.576734759205507</v>
      </c>
      <c r="V298" s="183">
        <f t="shared" si="9"/>
        <v>15.789604412114924</v>
      </c>
      <c r="W298" s="201" t="s">
        <v>670</v>
      </c>
      <c r="X298" s="201">
        <v>10</v>
      </c>
    </row>
    <row r="299" spans="1:24" s="171" customFormat="1" ht="11.25">
      <c r="A299" s="172" t="s">
        <v>664</v>
      </c>
      <c r="B299" s="201" t="s">
        <v>665</v>
      </c>
      <c r="C299" s="201" t="s">
        <v>666</v>
      </c>
      <c r="D299" s="201" t="s">
        <v>667</v>
      </c>
      <c r="E299" s="201" t="s">
        <v>674</v>
      </c>
      <c r="F299" s="201" t="s">
        <v>669</v>
      </c>
      <c r="G299" s="201">
        <v>16</v>
      </c>
      <c r="H299" s="201">
        <v>67</v>
      </c>
      <c r="I299" s="201" t="s">
        <v>670</v>
      </c>
      <c r="J299" s="201" t="s">
        <v>671</v>
      </c>
      <c r="K299" s="202">
        <v>54.42</v>
      </c>
      <c r="L299" s="202">
        <v>0.28999999999999998</v>
      </c>
      <c r="M299" s="202">
        <v>1.38</v>
      </c>
      <c r="N299" s="202">
        <v>3.27</v>
      </c>
      <c r="O299" s="202">
        <v>0.04</v>
      </c>
      <c r="P299" s="202">
        <v>18.18</v>
      </c>
      <c r="Q299" s="202">
        <v>19.27</v>
      </c>
      <c r="R299" s="202">
        <v>1.47</v>
      </c>
      <c r="S299" s="202">
        <v>0.79</v>
      </c>
      <c r="T299" s="202">
        <v>99.11</v>
      </c>
      <c r="U299" s="183">
        <f t="shared" si="8"/>
        <v>90.833837315575352</v>
      </c>
      <c r="V299" s="183">
        <f t="shared" si="9"/>
        <v>27.747312011304924</v>
      </c>
      <c r="W299" s="201" t="s">
        <v>670</v>
      </c>
      <c r="X299" s="201">
        <v>10</v>
      </c>
    </row>
    <row r="300" spans="1:24" s="171" customFormat="1" ht="11.25">
      <c r="A300" s="172" t="s">
        <v>664</v>
      </c>
      <c r="B300" s="201" t="s">
        <v>665</v>
      </c>
      <c r="C300" s="201" t="s">
        <v>666</v>
      </c>
      <c r="D300" s="201" t="s">
        <v>667</v>
      </c>
      <c r="E300" s="201" t="s">
        <v>674</v>
      </c>
      <c r="F300" s="201" t="s">
        <v>669</v>
      </c>
      <c r="G300" s="201">
        <v>16</v>
      </c>
      <c r="H300" s="201">
        <v>68</v>
      </c>
      <c r="I300" s="201" t="s">
        <v>670</v>
      </c>
      <c r="J300" s="201" t="s">
        <v>671</v>
      </c>
      <c r="K300" s="202">
        <v>54.38</v>
      </c>
      <c r="L300" s="202">
        <v>0.27</v>
      </c>
      <c r="M300" s="202">
        <v>1.63</v>
      </c>
      <c r="N300" s="202">
        <v>3.21</v>
      </c>
      <c r="O300" s="202">
        <v>0.05</v>
      </c>
      <c r="P300" s="202">
        <v>17.48</v>
      </c>
      <c r="Q300" s="202">
        <v>20.170000000000002</v>
      </c>
      <c r="R300" s="202">
        <v>1.44</v>
      </c>
      <c r="S300" s="202">
        <v>0.54</v>
      </c>
      <c r="T300" s="202">
        <v>99.17</v>
      </c>
      <c r="U300" s="183">
        <f t="shared" si="8"/>
        <v>90.659639908986506</v>
      </c>
      <c r="V300" s="183">
        <f t="shared" si="9"/>
        <v>18.183105231691652</v>
      </c>
      <c r="W300" s="201" t="s">
        <v>670</v>
      </c>
      <c r="X300" s="201">
        <v>10</v>
      </c>
    </row>
    <row r="301" spans="1:24" s="171" customFormat="1" ht="11.25">
      <c r="A301" s="172" t="s">
        <v>664</v>
      </c>
      <c r="B301" s="201" t="s">
        <v>665</v>
      </c>
      <c r="C301" s="201" t="s">
        <v>666</v>
      </c>
      <c r="D301" s="201" t="s">
        <v>667</v>
      </c>
      <c r="E301" s="201" t="s">
        <v>674</v>
      </c>
      <c r="F301" s="201" t="s">
        <v>669</v>
      </c>
      <c r="G301" s="201">
        <v>16</v>
      </c>
      <c r="H301" s="201">
        <v>69</v>
      </c>
      <c r="I301" s="201" t="s">
        <v>670</v>
      </c>
      <c r="J301" s="201" t="s">
        <v>671</v>
      </c>
      <c r="K301" s="202">
        <v>54.74</v>
      </c>
      <c r="L301" s="202">
        <v>0.25</v>
      </c>
      <c r="M301" s="202">
        <v>1.69</v>
      </c>
      <c r="N301" s="202">
        <v>3.17</v>
      </c>
      <c r="O301" s="202">
        <v>0.01</v>
      </c>
      <c r="P301" s="202">
        <v>17.28</v>
      </c>
      <c r="Q301" s="202">
        <v>20.6</v>
      </c>
      <c r="R301" s="202">
        <v>1.54</v>
      </c>
      <c r="S301" s="202">
        <v>0.38</v>
      </c>
      <c r="T301" s="202">
        <v>99.66</v>
      </c>
      <c r="U301" s="183">
        <f t="shared" si="8"/>
        <v>90.668372974140226</v>
      </c>
      <c r="V301" s="183">
        <f t="shared" si="9"/>
        <v>13.106928889924212</v>
      </c>
      <c r="W301" s="201" t="s">
        <v>670</v>
      </c>
      <c r="X301" s="201">
        <v>10</v>
      </c>
    </row>
    <row r="302" spans="1:24" s="171" customFormat="1" ht="11.25">
      <c r="A302" s="172" t="s">
        <v>664</v>
      </c>
      <c r="B302" s="201" t="s">
        <v>665</v>
      </c>
      <c r="C302" s="201" t="s">
        <v>666</v>
      </c>
      <c r="D302" s="201" t="s">
        <v>667</v>
      </c>
      <c r="E302" s="201" t="s">
        <v>674</v>
      </c>
      <c r="F302" s="201" t="s">
        <v>669</v>
      </c>
      <c r="G302" s="201">
        <v>16</v>
      </c>
      <c r="H302" s="201">
        <v>70</v>
      </c>
      <c r="I302" s="201" t="s">
        <v>670</v>
      </c>
      <c r="J302" s="201" t="s">
        <v>671</v>
      </c>
      <c r="K302" s="202">
        <v>55.69</v>
      </c>
      <c r="L302" s="202">
        <v>0.3</v>
      </c>
      <c r="M302" s="202">
        <v>1.58</v>
      </c>
      <c r="N302" s="202">
        <v>3.16</v>
      </c>
      <c r="O302" s="202">
        <v>0</v>
      </c>
      <c r="P302" s="202">
        <v>17.059999999999999</v>
      </c>
      <c r="Q302" s="202">
        <v>20.59</v>
      </c>
      <c r="R302" s="202">
        <v>1.47</v>
      </c>
      <c r="S302" s="202">
        <v>0.5</v>
      </c>
      <c r="T302" s="202">
        <v>100.35</v>
      </c>
      <c r="U302" s="183">
        <f t="shared" si="8"/>
        <v>90.586373655479704</v>
      </c>
      <c r="V302" s="183">
        <f t="shared" si="9"/>
        <v>17.511562511586909</v>
      </c>
      <c r="W302" s="201" t="s">
        <v>670</v>
      </c>
      <c r="X302" s="201">
        <v>10</v>
      </c>
    </row>
    <row r="303" spans="1:24" s="171" customFormat="1" ht="11.25">
      <c r="A303" s="172" t="s">
        <v>664</v>
      </c>
      <c r="B303" s="201" t="s">
        <v>665</v>
      </c>
      <c r="C303" s="201" t="s">
        <v>666</v>
      </c>
      <c r="D303" s="201" t="s">
        <v>667</v>
      </c>
      <c r="E303" s="201" t="s">
        <v>674</v>
      </c>
      <c r="F303" s="201" t="s">
        <v>669</v>
      </c>
      <c r="G303" s="201">
        <v>16</v>
      </c>
      <c r="H303" s="201">
        <v>72</v>
      </c>
      <c r="I303" s="201" t="s">
        <v>670</v>
      </c>
      <c r="J303" s="201" t="s">
        <v>671</v>
      </c>
      <c r="K303" s="202">
        <v>55.92</v>
      </c>
      <c r="L303" s="202">
        <v>0.3</v>
      </c>
      <c r="M303" s="202">
        <v>1.71</v>
      </c>
      <c r="N303" s="202">
        <v>3.07</v>
      </c>
      <c r="O303" s="202">
        <v>0</v>
      </c>
      <c r="P303" s="202">
        <v>17</v>
      </c>
      <c r="Q303" s="202">
        <v>20.41</v>
      </c>
      <c r="R303" s="202">
        <v>1.47</v>
      </c>
      <c r="S303" s="202">
        <v>0.44</v>
      </c>
      <c r="T303" s="202">
        <v>100.32</v>
      </c>
      <c r="U303" s="183">
        <f t="shared" si="8"/>
        <v>90.800509693081707</v>
      </c>
      <c r="V303" s="183">
        <f t="shared" si="9"/>
        <v>14.720429299678853</v>
      </c>
      <c r="W303" s="201" t="s">
        <v>670</v>
      </c>
      <c r="X303" s="201">
        <v>10</v>
      </c>
    </row>
    <row r="304" spans="1:24" s="171" customFormat="1" ht="11.25">
      <c r="A304" s="172" t="s">
        <v>664</v>
      </c>
      <c r="B304" s="201" t="s">
        <v>665</v>
      </c>
      <c r="C304" s="201" t="s">
        <v>666</v>
      </c>
      <c r="D304" s="201" t="s">
        <v>667</v>
      </c>
      <c r="E304" s="201" t="s">
        <v>674</v>
      </c>
      <c r="F304" s="201" t="s">
        <v>669</v>
      </c>
      <c r="G304" s="201">
        <v>16</v>
      </c>
      <c r="H304" s="201">
        <v>73</v>
      </c>
      <c r="I304" s="201" t="s">
        <v>670</v>
      </c>
      <c r="J304" s="201" t="s">
        <v>671</v>
      </c>
      <c r="K304" s="202">
        <v>54.43</v>
      </c>
      <c r="L304" s="202">
        <v>0.25</v>
      </c>
      <c r="M304" s="202">
        <v>1.67</v>
      </c>
      <c r="N304" s="202">
        <v>3.07</v>
      </c>
      <c r="O304" s="202">
        <v>0.03</v>
      </c>
      <c r="P304" s="202">
        <v>17.420000000000002</v>
      </c>
      <c r="Q304" s="202">
        <v>20.43</v>
      </c>
      <c r="R304" s="202">
        <v>1.58</v>
      </c>
      <c r="S304" s="202">
        <v>0.5</v>
      </c>
      <c r="T304" s="202">
        <v>99.38</v>
      </c>
      <c r="U304" s="183">
        <f t="shared" si="8"/>
        <v>91.002354478806453</v>
      </c>
      <c r="V304" s="183">
        <f t="shared" si="9"/>
        <v>16.725671948015989</v>
      </c>
      <c r="W304" s="201" t="s">
        <v>670</v>
      </c>
      <c r="X304" s="201">
        <v>10</v>
      </c>
    </row>
    <row r="305" spans="1:24" s="171" customFormat="1" ht="11.25">
      <c r="A305" s="172" t="s">
        <v>664</v>
      </c>
      <c r="B305" s="201" t="s">
        <v>665</v>
      </c>
      <c r="C305" s="201" t="s">
        <v>666</v>
      </c>
      <c r="D305" s="201" t="s">
        <v>667</v>
      </c>
      <c r="E305" s="201" t="s">
        <v>674</v>
      </c>
      <c r="F305" s="201" t="s">
        <v>669</v>
      </c>
      <c r="G305" s="201">
        <v>16</v>
      </c>
      <c r="H305" s="201">
        <v>74</v>
      </c>
      <c r="I305" s="201" t="s">
        <v>670</v>
      </c>
      <c r="J305" s="201" t="s">
        <v>671</v>
      </c>
      <c r="K305" s="202">
        <v>54.76</v>
      </c>
      <c r="L305" s="202">
        <v>0.22</v>
      </c>
      <c r="M305" s="202">
        <v>1.41</v>
      </c>
      <c r="N305" s="202">
        <v>3.25</v>
      </c>
      <c r="O305" s="202">
        <v>0.04</v>
      </c>
      <c r="P305" s="202">
        <v>18.420000000000002</v>
      </c>
      <c r="Q305" s="202">
        <v>19.03</v>
      </c>
      <c r="R305" s="202">
        <v>1.45</v>
      </c>
      <c r="S305" s="202">
        <v>0.87</v>
      </c>
      <c r="T305" s="202">
        <v>99.45</v>
      </c>
      <c r="U305" s="183">
        <f t="shared" si="8"/>
        <v>90.992856919410286</v>
      </c>
      <c r="V305" s="183">
        <f t="shared" si="9"/>
        <v>29.274766231929107</v>
      </c>
      <c r="W305" s="201" t="s">
        <v>670</v>
      </c>
      <c r="X305" s="201">
        <v>10</v>
      </c>
    </row>
    <row r="306" spans="1:24" s="171" customFormat="1" ht="11.25">
      <c r="A306" s="172" t="s">
        <v>664</v>
      </c>
      <c r="B306" s="201" t="s">
        <v>665</v>
      </c>
      <c r="C306" s="201" t="s">
        <v>666</v>
      </c>
      <c r="D306" s="201" t="s">
        <v>667</v>
      </c>
      <c r="E306" s="201" t="s">
        <v>674</v>
      </c>
      <c r="F306" s="201" t="s">
        <v>669</v>
      </c>
      <c r="G306" s="201">
        <v>16</v>
      </c>
      <c r="H306" s="201">
        <v>75</v>
      </c>
      <c r="I306" s="201" t="s">
        <v>670</v>
      </c>
      <c r="J306" s="201" t="s">
        <v>671</v>
      </c>
      <c r="K306" s="202">
        <v>54.45</v>
      </c>
      <c r="L306" s="202">
        <v>0.24</v>
      </c>
      <c r="M306" s="202">
        <v>1.54</v>
      </c>
      <c r="N306" s="202">
        <v>3.08</v>
      </c>
      <c r="O306" s="202">
        <v>0.05</v>
      </c>
      <c r="P306" s="202">
        <v>17.62</v>
      </c>
      <c r="Q306" s="202">
        <v>20.399999999999999</v>
      </c>
      <c r="R306" s="202">
        <v>1.71</v>
      </c>
      <c r="S306" s="202">
        <v>0.51</v>
      </c>
      <c r="T306" s="202">
        <v>99.6</v>
      </c>
      <c r="U306" s="183">
        <f t="shared" si="8"/>
        <v>91.068975344994698</v>
      </c>
      <c r="V306" s="183">
        <f t="shared" si="9"/>
        <v>18.17773804987587</v>
      </c>
      <c r="W306" s="201" t="s">
        <v>670</v>
      </c>
      <c r="X306" s="201">
        <v>10</v>
      </c>
    </row>
    <row r="307" spans="1:24" s="171" customFormat="1" ht="11.25">
      <c r="A307" s="172" t="s">
        <v>664</v>
      </c>
      <c r="B307" s="201" t="s">
        <v>665</v>
      </c>
      <c r="C307" s="201" t="s">
        <v>666</v>
      </c>
      <c r="D307" s="201" t="s">
        <v>667</v>
      </c>
      <c r="E307" s="201" t="s">
        <v>674</v>
      </c>
      <c r="F307" s="201" t="s">
        <v>669</v>
      </c>
      <c r="G307" s="201">
        <v>16</v>
      </c>
      <c r="H307" s="201">
        <v>76</v>
      </c>
      <c r="I307" s="201" t="s">
        <v>670</v>
      </c>
      <c r="J307" s="201" t="s">
        <v>671</v>
      </c>
      <c r="K307" s="202">
        <v>55.03</v>
      </c>
      <c r="L307" s="202">
        <v>0.27</v>
      </c>
      <c r="M307" s="202">
        <v>1.65</v>
      </c>
      <c r="N307" s="202">
        <v>3.02</v>
      </c>
      <c r="O307" s="202">
        <v>0.02</v>
      </c>
      <c r="P307" s="202">
        <v>17.38</v>
      </c>
      <c r="Q307" s="202">
        <v>21.07</v>
      </c>
      <c r="R307" s="202">
        <v>1.53</v>
      </c>
      <c r="S307" s="202">
        <v>0.37</v>
      </c>
      <c r="T307" s="202">
        <v>100.34</v>
      </c>
      <c r="U307" s="183">
        <f t="shared" si="8"/>
        <v>91.117317816149139</v>
      </c>
      <c r="V307" s="183">
        <f t="shared" si="9"/>
        <v>13.076038610701055</v>
      </c>
      <c r="W307" s="201" t="s">
        <v>670</v>
      </c>
      <c r="X307" s="201">
        <v>10</v>
      </c>
    </row>
    <row r="308" spans="1:24" s="171" customFormat="1" ht="11.25">
      <c r="A308" s="172" t="s">
        <v>664</v>
      </c>
      <c r="B308" s="201" t="s">
        <v>665</v>
      </c>
      <c r="C308" s="201" t="s">
        <v>666</v>
      </c>
      <c r="D308" s="201" t="s">
        <v>667</v>
      </c>
      <c r="E308" s="201" t="s">
        <v>674</v>
      </c>
      <c r="F308" s="201" t="s">
        <v>669</v>
      </c>
      <c r="G308" s="201">
        <v>16</v>
      </c>
      <c r="H308" s="201">
        <v>77</v>
      </c>
      <c r="I308" s="201" t="s">
        <v>670</v>
      </c>
      <c r="J308" s="201" t="s">
        <v>671</v>
      </c>
      <c r="K308" s="202">
        <v>54.92</v>
      </c>
      <c r="L308" s="202">
        <v>0.26</v>
      </c>
      <c r="M308" s="202">
        <v>1.64</v>
      </c>
      <c r="N308" s="202">
        <v>3.11</v>
      </c>
      <c r="O308" s="202">
        <v>0</v>
      </c>
      <c r="P308" s="202">
        <v>16.68</v>
      </c>
      <c r="Q308" s="202">
        <v>20.69</v>
      </c>
      <c r="R308" s="202">
        <v>1.6</v>
      </c>
      <c r="S308" s="202">
        <v>0.36</v>
      </c>
      <c r="T308" s="202">
        <v>99.26</v>
      </c>
      <c r="U308" s="183">
        <f t="shared" si="8"/>
        <v>90.530139963670337</v>
      </c>
      <c r="V308" s="183">
        <f t="shared" si="9"/>
        <v>12.835613586104893</v>
      </c>
      <c r="W308" s="201" t="s">
        <v>670</v>
      </c>
      <c r="X308" s="201">
        <v>10</v>
      </c>
    </row>
    <row r="309" spans="1:24" s="171" customFormat="1" ht="11.25">
      <c r="A309" s="172" t="s">
        <v>664</v>
      </c>
      <c r="B309" s="201" t="s">
        <v>672</v>
      </c>
      <c r="C309" s="201" t="s">
        <v>666</v>
      </c>
      <c r="D309" s="201" t="s">
        <v>667</v>
      </c>
      <c r="E309" s="201" t="s">
        <v>674</v>
      </c>
      <c r="F309" s="201" t="s">
        <v>669</v>
      </c>
      <c r="G309" s="201">
        <v>20</v>
      </c>
      <c r="H309" s="201">
        <v>1</v>
      </c>
      <c r="I309" s="201" t="s">
        <v>670</v>
      </c>
      <c r="J309" s="201" t="s">
        <v>671</v>
      </c>
      <c r="K309" s="202">
        <v>55.38</v>
      </c>
      <c r="L309" s="202">
        <v>0.28000000000000003</v>
      </c>
      <c r="M309" s="202">
        <v>1.74</v>
      </c>
      <c r="N309" s="202">
        <v>3.25</v>
      </c>
      <c r="O309" s="202">
        <v>7.0000000000000007E-2</v>
      </c>
      <c r="P309" s="202">
        <v>17.93</v>
      </c>
      <c r="Q309" s="202">
        <v>20.2</v>
      </c>
      <c r="R309" s="202">
        <v>1.47</v>
      </c>
      <c r="S309" s="202">
        <v>0.53</v>
      </c>
      <c r="T309" s="202">
        <v>100.85</v>
      </c>
      <c r="U309" s="183">
        <f t="shared" si="8"/>
        <v>90.769426426676091</v>
      </c>
      <c r="V309" s="183">
        <f t="shared" si="9"/>
        <v>16.966714375503699</v>
      </c>
      <c r="W309" s="201" t="s">
        <v>670</v>
      </c>
      <c r="X309" s="201">
        <v>10</v>
      </c>
    </row>
    <row r="310" spans="1:24" s="171" customFormat="1" ht="11.25">
      <c r="A310" s="172" t="s">
        <v>664</v>
      </c>
      <c r="B310" s="201" t="s">
        <v>672</v>
      </c>
      <c r="C310" s="201" t="s">
        <v>666</v>
      </c>
      <c r="D310" s="201" t="s">
        <v>667</v>
      </c>
      <c r="E310" s="201" t="s">
        <v>674</v>
      </c>
      <c r="F310" s="201" t="s">
        <v>669</v>
      </c>
      <c r="G310" s="201">
        <v>20</v>
      </c>
      <c r="H310" s="201">
        <v>2</v>
      </c>
      <c r="I310" s="201" t="s">
        <v>670</v>
      </c>
      <c r="J310" s="201" t="s">
        <v>671</v>
      </c>
      <c r="K310" s="202">
        <v>55.32</v>
      </c>
      <c r="L310" s="202">
        <v>0.28000000000000003</v>
      </c>
      <c r="M310" s="202">
        <v>1.76</v>
      </c>
      <c r="N310" s="202">
        <v>3.26</v>
      </c>
      <c r="O310" s="202">
        <v>0.05</v>
      </c>
      <c r="P310" s="202">
        <v>16.79</v>
      </c>
      <c r="Q310" s="202">
        <v>19.96</v>
      </c>
      <c r="R310" s="202">
        <v>1.61</v>
      </c>
      <c r="S310" s="202">
        <v>0.55000000000000004</v>
      </c>
      <c r="T310" s="202">
        <v>99.58</v>
      </c>
      <c r="U310" s="183">
        <f t="shared" si="8"/>
        <v>90.176906813948349</v>
      </c>
      <c r="V310" s="183">
        <f t="shared" si="9"/>
        <v>17.330603724001627</v>
      </c>
      <c r="W310" s="201" t="s">
        <v>670</v>
      </c>
      <c r="X310" s="201">
        <v>10</v>
      </c>
    </row>
    <row r="311" spans="1:24" s="171" customFormat="1" ht="11.25">
      <c r="A311" s="172" t="s">
        <v>664</v>
      </c>
      <c r="B311" s="201" t="s">
        <v>672</v>
      </c>
      <c r="C311" s="201" t="s">
        <v>666</v>
      </c>
      <c r="D311" s="201" t="s">
        <v>667</v>
      </c>
      <c r="E311" s="201" t="s">
        <v>674</v>
      </c>
      <c r="F311" s="201" t="s">
        <v>669</v>
      </c>
      <c r="G311" s="201">
        <v>20</v>
      </c>
      <c r="H311" s="201">
        <v>3</v>
      </c>
      <c r="I311" s="201" t="s">
        <v>670</v>
      </c>
      <c r="J311" s="201" t="s">
        <v>671</v>
      </c>
      <c r="K311" s="202">
        <v>54.13</v>
      </c>
      <c r="L311" s="202">
        <v>0.3</v>
      </c>
      <c r="M311" s="202">
        <v>1.88</v>
      </c>
      <c r="N311" s="202">
        <v>3.16</v>
      </c>
      <c r="O311" s="202">
        <v>0</v>
      </c>
      <c r="P311" s="202">
        <v>17.27</v>
      </c>
      <c r="Q311" s="202">
        <v>20.05</v>
      </c>
      <c r="R311" s="202">
        <v>1.52</v>
      </c>
      <c r="S311" s="202">
        <v>0.51</v>
      </c>
      <c r="T311" s="202">
        <v>98.82</v>
      </c>
      <c r="U311" s="183">
        <f t="shared" si="8"/>
        <v>90.690184852814482</v>
      </c>
      <c r="V311" s="183">
        <f t="shared" si="9"/>
        <v>15.396426655869256</v>
      </c>
      <c r="W311" s="201" t="s">
        <v>670</v>
      </c>
      <c r="X311" s="201">
        <v>10</v>
      </c>
    </row>
    <row r="312" spans="1:24" s="171" customFormat="1" ht="11.25">
      <c r="A312" s="172" t="s">
        <v>664</v>
      </c>
      <c r="B312" s="201" t="s">
        <v>672</v>
      </c>
      <c r="C312" s="201" t="s">
        <v>666</v>
      </c>
      <c r="D312" s="201" t="s">
        <v>667</v>
      </c>
      <c r="E312" s="201" t="s">
        <v>674</v>
      </c>
      <c r="F312" s="201" t="s">
        <v>669</v>
      </c>
      <c r="G312" s="201">
        <v>20</v>
      </c>
      <c r="H312" s="201">
        <v>4</v>
      </c>
      <c r="I312" s="201" t="s">
        <v>670</v>
      </c>
      <c r="J312" s="201" t="s">
        <v>671</v>
      </c>
      <c r="K312" s="202">
        <v>54.76</v>
      </c>
      <c r="L312" s="202">
        <v>0.25</v>
      </c>
      <c r="M312" s="202">
        <v>1.72</v>
      </c>
      <c r="N312" s="202">
        <v>3.18</v>
      </c>
      <c r="O312" s="202">
        <v>0.03</v>
      </c>
      <c r="P312" s="202">
        <v>17.579999999999998</v>
      </c>
      <c r="Q312" s="202">
        <v>20.04</v>
      </c>
      <c r="R312" s="202">
        <v>1.54</v>
      </c>
      <c r="S312" s="202">
        <v>0.52</v>
      </c>
      <c r="T312" s="202">
        <v>99.62</v>
      </c>
      <c r="U312" s="183">
        <f t="shared" si="8"/>
        <v>90.786675107639653</v>
      </c>
      <c r="V312" s="183">
        <f t="shared" si="9"/>
        <v>16.861492856533744</v>
      </c>
      <c r="W312" s="201" t="s">
        <v>670</v>
      </c>
      <c r="X312" s="201">
        <v>10</v>
      </c>
    </row>
    <row r="313" spans="1:24" s="171" customFormat="1" ht="11.25">
      <c r="A313" s="172" t="s">
        <v>664</v>
      </c>
      <c r="B313" s="201" t="s">
        <v>672</v>
      </c>
      <c r="C313" s="201" t="s">
        <v>666</v>
      </c>
      <c r="D313" s="201" t="s">
        <v>667</v>
      </c>
      <c r="E313" s="201" t="s">
        <v>674</v>
      </c>
      <c r="F313" s="201" t="s">
        <v>669</v>
      </c>
      <c r="G313" s="201">
        <v>20</v>
      </c>
      <c r="H313" s="201">
        <v>5</v>
      </c>
      <c r="I313" s="201" t="s">
        <v>670</v>
      </c>
      <c r="J313" s="201" t="s">
        <v>671</v>
      </c>
      <c r="K313" s="202">
        <v>55.46</v>
      </c>
      <c r="L313" s="202">
        <v>0.16</v>
      </c>
      <c r="M313" s="202">
        <v>1.65</v>
      </c>
      <c r="N313" s="202">
        <v>3.41</v>
      </c>
      <c r="O313" s="202">
        <v>0.09</v>
      </c>
      <c r="P313" s="202">
        <v>19.760000000000002</v>
      </c>
      <c r="Q313" s="202">
        <v>17.61</v>
      </c>
      <c r="R313" s="202">
        <v>1.2</v>
      </c>
      <c r="S313" s="202">
        <v>0.86</v>
      </c>
      <c r="T313" s="202">
        <v>100.2</v>
      </c>
      <c r="U313" s="183">
        <f t="shared" si="8"/>
        <v>91.172878008796616</v>
      </c>
      <c r="V313" s="183">
        <f t="shared" si="9"/>
        <v>25.906711193453276</v>
      </c>
      <c r="W313" s="201" t="s">
        <v>670</v>
      </c>
      <c r="X313" s="201">
        <v>10</v>
      </c>
    </row>
    <row r="314" spans="1:24" s="171" customFormat="1" ht="11.25">
      <c r="A314" s="172" t="s">
        <v>664</v>
      </c>
      <c r="B314" s="201" t="s">
        <v>672</v>
      </c>
      <c r="C314" s="201" t="s">
        <v>666</v>
      </c>
      <c r="D314" s="201" t="s">
        <v>667</v>
      </c>
      <c r="E314" s="201" t="s">
        <v>674</v>
      </c>
      <c r="F314" s="201" t="s">
        <v>669</v>
      </c>
      <c r="G314" s="201">
        <v>20</v>
      </c>
      <c r="H314" s="201">
        <v>6</v>
      </c>
      <c r="I314" s="201" t="s">
        <v>670</v>
      </c>
      <c r="J314" s="201" t="s">
        <v>671</v>
      </c>
      <c r="K314" s="202">
        <v>54.37</v>
      </c>
      <c r="L314" s="202">
        <v>0.27</v>
      </c>
      <c r="M314" s="202">
        <v>1.73</v>
      </c>
      <c r="N314" s="202">
        <v>3.23</v>
      </c>
      <c r="O314" s="202">
        <v>0.04</v>
      </c>
      <c r="P314" s="202">
        <v>17.23</v>
      </c>
      <c r="Q314" s="202">
        <v>20.13</v>
      </c>
      <c r="R314" s="202">
        <v>1.56</v>
      </c>
      <c r="S314" s="202">
        <v>0.7</v>
      </c>
      <c r="T314" s="202">
        <v>99.26</v>
      </c>
      <c r="U314" s="183">
        <f t="shared" si="8"/>
        <v>90.48359100958298</v>
      </c>
      <c r="V314" s="183">
        <f t="shared" si="9"/>
        <v>21.348905378375214</v>
      </c>
      <c r="W314" s="201" t="s">
        <v>670</v>
      </c>
      <c r="X314" s="201">
        <v>10</v>
      </c>
    </row>
    <row r="315" spans="1:24" s="171" customFormat="1" ht="11.25">
      <c r="A315" s="172" t="s">
        <v>664</v>
      </c>
      <c r="B315" s="201" t="s">
        <v>672</v>
      </c>
      <c r="C315" s="201" t="s">
        <v>666</v>
      </c>
      <c r="D315" s="201" t="s">
        <v>667</v>
      </c>
      <c r="E315" s="201" t="s">
        <v>674</v>
      </c>
      <c r="F315" s="201" t="s">
        <v>669</v>
      </c>
      <c r="G315" s="201">
        <v>20</v>
      </c>
      <c r="H315" s="201">
        <v>7</v>
      </c>
      <c r="I315" s="201" t="s">
        <v>670</v>
      </c>
      <c r="J315" s="201" t="s">
        <v>671</v>
      </c>
      <c r="K315" s="202">
        <v>54.84</v>
      </c>
      <c r="L315" s="202">
        <v>0.28999999999999998</v>
      </c>
      <c r="M315" s="202">
        <v>1.81</v>
      </c>
      <c r="N315" s="202">
        <v>3.37</v>
      </c>
      <c r="O315" s="202">
        <v>0.06</v>
      </c>
      <c r="P315" s="202">
        <v>18.11</v>
      </c>
      <c r="Q315" s="202">
        <v>18.61</v>
      </c>
      <c r="R315" s="202">
        <v>1.59</v>
      </c>
      <c r="S315" s="202">
        <v>1.06</v>
      </c>
      <c r="T315" s="202">
        <v>99.74</v>
      </c>
      <c r="U315" s="183">
        <f t="shared" si="8"/>
        <v>90.546962864571981</v>
      </c>
      <c r="V315" s="183">
        <f t="shared" si="9"/>
        <v>28.205666320497798</v>
      </c>
      <c r="W315" s="201" t="s">
        <v>670</v>
      </c>
      <c r="X315" s="201">
        <v>10</v>
      </c>
    </row>
    <row r="316" spans="1:24" s="171" customFormat="1" ht="11.25">
      <c r="A316" s="172" t="s">
        <v>664</v>
      </c>
      <c r="B316" s="201" t="s">
        <v>672</v>
      </c>
      <c r="C316" s="201" t="s">
        <v>666</v>
      </c>
      <c r="D316" s="201" t="s">
        <v>667</v>
      </c>
      <c r="E316" s="201" t="s">
        <v>674</v>
      </c>
      <c r="F316" s="201" t="s">
        <v>669</v>
      </c>
      <c r="G316" s="201">
        <v>20</v>
      </c>
      <c r="H316" s="201">
        <v>8</v>
      </c>
      <c r="I316" s="201" t="s">
        <v>670</v>
      </c>
      <c r="J316" s="201" t="s">
        <v>671</v>
      </c>
      <c r="K316" s="202">
        <v>54.68</v>
      </c>
      <c r="L316" s="202">
        <v>0.14000000000000001</v>
      </c>
      <c r="M316" s="202">
        <v>1.67</v>
      </c>
      <c r="N316" s="202">
        <v>2.71</v>
      </c>
      <c r="O316" s="202">
        <v>0</v>
      </c>
      <c r="P316" s="202">
        <v>17.329999999999998</v>
      </c>
      <c r="Q316" s="202">
        <v>19.579999999999998</v>
      </c>
      <c r="R316" s="202">
        <v>1.78</v>
      </c>
      <c r="S316" s="202">
        <v>1.27</v>
      </c>
      <c r="T316" s="202">
        <v>99.16</v>
      </c>
      <c r="U316" s="183">
        <f t="shared" si="8"/>
        <v>91.934432102289378</v>
      </c>
      <c r="V316" s="183">
        <f t="shared" si="9"/>
        <v>33.781838054907013</v>
      </c>
      <c r="W316" s="201" t="s">
        <v>670</v>
      </c>
      <c r="X316" s="201">
        <v>10</v>
      </c>
    </row>
    <row r="317" spans="1:24" s="171" customFormat="1" ht="11.25">
      <c r="A317" s="172" t="s">
        <v>664</v>
      </c>
      <c r="B317" s="201" t="s">
        <v>672</v>
      </c>
      <c r="C317" s="201" t="s">
        <v>666</v>
      </c>
      <c r="D317" s="201" t="s">
        <v>667</v>
      </c>
      <c r="E317" s="201" t="s">
        <v>674</v>
      </c>
      <c r="F317" s="201" t="s">
        <v>669</v>
      </c>
      <c r="G317" s="201">
        <v>20</v>
      </c>
      <c r="H317" s="201">
        <v>9</v>
      </c>
      <c r="I317" s="201" t="s">
        <v>670</v>
      </c>
      <c r="J317" s="201" t="s">
        <v>671</v>
      </c>
      <c r="K317" s="202">
        <v>55.48</v>
      </c>
      <c r="L317" s="202">
        <v>0.33</v>
      </c>
      <c r="M317" s="202">
        <v>1.64</v>
      </c>
      <c r="N317" s="202">
        <v>3.37</v>
      </c>
      <c r="O317" s="202">
        <v>0.06</v>
      </c>
      <c r="P317" s="202">
        <v>17.93</v>
      </c>
      <c r="Q317" s="202">
        <v>18.96</v>
      </c>
      <c r="R317" s="202">
        <v>1.75</v>
      </c>
      <c r="S317" s="202">
        <v>1.03</v>
      </c>
      <c r="T317" s="202">
        <v>100.55</v>
      </c>
      <c r="U317" s="183">
        <f t="shared" si="8"/>
        <v>90.461115786138649</v>
      </c>
      <c r="V317" s="183">
        <f t="shared" si="9"/>
        <v>29.642877055710308</v>
      </c>
      <c r="W317" s="201" t="s">
        <v>670</v>
      </c>
      <c r="X317" s="201">
        <v>10</v>
      </c>
    </row>
    <row r="318" spans="1:24" s="171" customFormat="1" ht="11.25">
      <c r="A318" s="172" t="s">
        <v>664</v>
      </c>
      <c r="B318" s="201" t="s">
        <v>672</v>
      </c>
      <c r="C318" s="201" t="s">
        <v>666</v>
      </c>
      <c r="D318" s="201" t="s">
        <v>667</v>
      </c>
      <c r="E318" s="201" t="s">
        <v>674</v>
      </c>
      <c r="F318" s="201" t="s">
        <v>669</v>
      </c>
      <c r="G318" s="201">
        <v>20</v>
      </c>
      <c r="H318" s="201">
        <v>10</v>
      </c>
      <c r="I318" s="201" t="s">
        <v>670</v>
      </c>
      <c r="J318" s="201" t="s">
        <v>671</v>
      </c>
      <c r="K318" s="202">
        <v>55.61</v>
      </c>
      <c r="L318" s="202">
        <v>0.26</v>
      </c>
      <c r="M318" s="202">
        <v>1.66</v>
      </c>
      <c r="N318" s="202">
        <v>3.25</v>
      </c>
      <c r="O318" s="202">
        <v>0.05</v>
      </c>
      <c r="P318" s="202">
        <v>16.98</v>
      </c>
      <c r="Q318" s="202">
        <v>20.16</v>
      </c>
      <c r="R318" s="202">
        <v>1.67</v>
      </c>
      <c r="S318" s="202">
        <v>0.56000000000000005</v>
      </c>
      <c r="T318" s="202">
        <v>100.2</v>
      </c>
      <c r="U318" s="183">
        <f t="shared" si="8"/>
        <v>90.303070900848653</v>
      </c>
      <c r="V318" s="183">
        <f t="shared" si="9"/>
        <v>18.454380803206995</v>
      </c>
      <c r="W318" s="201" t="s">
        <v>670</v>
      </c>
      <c r="X318" s="201">
        <v>10</v>
      </c>
    </row>
    <row r="319" spans="1:24" s="171" customFormat="1" ht="11.25">
      <c r="A319" s="172" t="s">
        <v>664</v>
      </c>
      <c r="B319" s="201" t="s">
        <v>672</v>
      </c>
      <c r="C319" s="201" t="s">
        <v>666</v>
      </c>
      <c r="D319" s="201" t="s">
        <v>667</v>
      </c>
      <c r="E319" s="201" t="s">
        <v>674</v>
      </c>
      <c r="F319" s="201" t="s">
        <v>669</v>
      </c>
      <c r="G319" s="201">
        <v>20</v>
      </c>
      <c r="H319" s="201">
        <v>11</v>
      </c>
      <c r="I319" s="201" t="s">
        <v>670</v>
      </c>
      <c r="J319" s="201" t="s">
        <v>671</v>
      </c>
      <c r="K319" s="202">
        <v>55.12</v>
      </c>
      <c r="L319" s="202">
        <v>0.28000000000000003</v>
      </c>
      <c r="M319" s="202">
        <v>1.69</v>
      </c>
      <c r="N319" s="202">
        <v>3.22</v>
      </c>
      <c r="O319" s="202">
        <v>0.01</v>
      </c>
      <c r="P319" s="202">
        <v>17.55</v>
      </c>
      <c r="Q319" s="202">
        <v>18.82</v>
      </c>
      <c r="R319" s="202">
        <v>1.68</v>
      </c>
      <c r="S319" s="202">
        <v>1.04</v>
      </c>
      <c r="T319" s="202">
        <v>99.41</v>
      </c>
      <c r="U319" s="183">
        <f t="shared" si="8"/>
        <v>90.667141129523117</v>
      </c>
      <c r="V319" s="183">
        <f t="shared" si="9"/>
        <v>29.219804065089722</v>
      </c>
      <c r="W319" s="201" t="s">
        <v>670</v>
      </c>
      <c r="X319" s="201">
        <v>10</v>
      </c>
    </row>
    <row r="320" spans="1:24" s="171" customFormat="1" ht="11.25">
      <c r="A320" s="172" t="s">
        <v>664</v>
      </c>
      <c r="B320" s="201" t="s">
        <v>672</v>
      </c>
      <c r="C320" s="201" t="s">
        <v>666</v>
      </c>
      <c r="D320" s="201" t="s">
        <v>667</v>
      </c>
      <c r="E320" s="201" t="s">
        <v>674</v>
      </c>
      <c r="F320" s="201" t="s">
        <v>669</v>
      </c>
      <c r="G320" s="201">
        <v>20</v>
      </c>
      <c r="H320" s="201">
        <v>12</v>
      </c>
      <c r="I320" s="201" t="s">
        <v>670</v>
      </c>
      <c r="J320" s="201" t="s">
        <v>671</v>
      </c>
      <c r="K320" s="202">
        <v>54.71</v>
      </c>
      <c r="L320" s="202">
        <v>0.26</v>
      </c>
      <c r="M320" s="202">
        <v>1.95</v>
      </c>
      <c r="N320" s="202">
        <v>2.5099999999999998</v>
      </c>
      <c r="O320" s="202">
        <v>0.05</v>
      </c>
      <c r="P320" s="202">
        <v>17.32</v>
      </c>
      <c r="Q320" s="202">
        <v>20.22</v>
      </c>
      <c r="R320" s="202">
        <v>1.85</v>
      </c>
      <c r="S320" s="202">
        <v>1.06</v>
      </c>
      <c r="T320" s="202">
        <v>99.93</v>
      </c>
      <c r="U320" s="183">
        <f t="shared" si="8"/>
        <v>92.480931282165002</v>
      </c>
      <c r="V320" s="183">
        <f t="shared" si="9"/>
        <v>26.721765812357951</v>
      </c>
      <c r="W320" s="201" t="s">
        <v>670</v>
      </c>
      <c r="X320" s="201">
        <v>10</v>
      </c>
    </row>
    <row r="321" spans="1:24" s="171" customFormat="1" ht="11.25">
      <c r="A321" s="172" t="s">
        <v>664</v>
      </c>
      <c r="B321" s="201" t="s">
        <v>672</v>
      </c>
      <c r="C321" s="201" t="s">
        <v>666</v>
      </c>
      <c r="D321" s="201" t="s">
        <v>667</v>
      </c>
      <c r="E321" s="201" t="s">
        <v>674</v>
      </c>
      <c r="F321" s="201" t="s">
        <v>669</v>
      </c>
      <c r="G321" s="201">
        <v>20</v>
      </c>
      <c r="H321" s="201">
        <v>13</v>
      </c>
      <c r="I321" s="201" t="s">
        <v>670</v>
      </c>
      <c r="J321" s="201" t="s">
        <v>671</v>
      </c>
      <c r="K321" s="202">
        <v>53.93</v>
      </c>
      <c r="L321" s="202">
        <v>0.26</v>
      </c>
      <c r="M321" s="202">
        <v>1.8</v>
      </c>
      <c r="N321" s="202">
        <v>3.13</v>
      </c>
      <c r="O321" s="202">
        <v>0.02</v>
      </c>
      <c r="P321" s="202">
        <v>17.309999999999999</v>
      </c>
      <c r="Q321" s="202">
        <v>20.239999999999998</v>
      </c>
      <c r="R321" s="202">
        <v>1.59</v>
      </c>
      <c r="S321" s="202">
        <v>0.48</v>
      </c>
      <c r="T321" s="202">
        <v>98.76</v>
      </c>
      <c r="U321" s="183">
        <f t="shared" si="8"/>
        <v>90.789775090594603</v>
      </c>
      <c r="V321" s="183">
        <f t="shared" si="9"/>
        <v>15.174490360572095</v>
      </c>
      <c r="W321" s="201" t="s">
        <v>670</v>
      </c>
      <c r="X321" s="201">
        <v>10</v>
      </c>
    </row>
    <row r="322" spans="1:24" s="171" customFormat="1" ht="11.25">
      <c r="A322" s="172" t="s">
        <v>664</v>
      </c>
      <c r="B322" s="201" t="s">
        <v>672</v>
      </c>
      <c r="C322" s="201" t="s">
        <v>666</v>
      </c>
      <c r="D322" s="201" t="s">
        <v>667</v>
      </c>
      <c r="E322" s="201" t="s">
        <v>674</v>
      </c>
      <c r="F322" s="201" t="s">
        <v>669</v>
      </c>
      <c r="G322" s="201">
        <v>20</v>
      </c>
      <c r="H322" s="201">
        <v>14</v>
      </c>
      <c r="I322" s="201" t="s">
        <v>670</v>
      </c>
      <c r="J322" s="201" t="s">
        <v>671</v>
      </c>
      <c r="K322" s="202">
        <v>54.77</v>
      </c>
      <c r="L322" s="202">
        <v>0.32</v>
      </c>
      <c r="M322" s="202">
        <v>1.74</v>
      </c>
      <c r="N322" s="202">
        <v>3.38</v>
      </c>
      <c r="O322" s="202">
        <v>0.06</v>
      </c>
      <c r="P322" s="202">
        <v>18.25</v>
      </c>
      <c r="Q322" s="202">
        <v>18.7</v>
      </c>
      <c r="R322" s="202">
        <v>1.81</v>
      </c>
      <c r="S322" s="202">
        <v>1.17</v>
      </c>
      <c r="T322" s="202">
        <v>100.2</v>
      </c>
      <c r="U322" s="183">
        <f t="shared" si="8"/>
        <v>90.587438307002031</v>
      </c>
      <c r="V322" s="183">
        <f t="shared" si="9"/>
        <v>31.085907933679419</v>
      </c>
      <c r="W322" s="201" t="s">
        <v>670</v>
      </c>
      <c r="X322" s="201">
        <v>10</v>
      </c>
    </row>
    <row r="323" spans="1:24" s="171" customFormat="1" ht="11.25">
      <c r="A323" s="172" t="s">
        <v>664</v>
      </c>
      <c r="B323" s="201" t="s">
        <v>672</v>
      </c>
      <c r="C323" s="201" t="s">
        <v>666</v>
      </c>
      <c r="D323" s="201" t="s">
        <v>667</v>
      </c>
      <c r="E323" s="201" t="s">
        <v>674</v>
      </c>
      <c r="F323" s="201" t="s">
        <v>669</v>
      </c>
      <c r="G323" s="201">
        <v>20</v>
      </c>
      <c r="H323" s="201">
        <v>15</v>
      </c>
      <c r="I323" s="201" t="s">
        <v>670</v>
      </c>
      <c r="J323" s="201" t="s">
        <v>671</v>
      </c>
      <c r="K323" s="202">
        <v>55.11</v>
      </c>
      <c r="L323" s="202">
        <v>0.25</v>
      </c>
      <c r="M323" s="202">
        <v>1.78</v>
      </c>
      <c r="N323" s="202">
        <v>3.19</v>
      </c>
      <c r="O323" s="202">
        <v>0.03</v>
      </c>
      <c r="P323" s="202">
        <v>17.45</v>
      </c>
      <c r="Q323" s="202">
        <v>20.28</v>
      </c>
      <c r="R323" s="202">
        <v>1.59</v>
      </c>
      <c r="S323" s="202">
        <v>0.56999999999999995</v>
      </c>
      <c r="T323" s="202">
        <v>100.25</v>
      </c>
      <c r="U323" s="183">
        <f t="shared" si="8"/>
        <v>90.697948467394511</v>
      </c>
      <c r="V323" s="183">
        <f t="shared" si="9"/>
        <v>17.683246183387265</v>
      </c>
      <c r="W323" s="201" t="s">
        <v>670</v>
      </c>
      <c r="X323" s="201">
        <v>10</v>
      </c>
    </row>
    <row r="324" spans="1:24" s="171" customFormat="1" ht="11.25">
      <c r="A324" s="172" t="s">
        <v>664</v>
      </c>
      <c r="B324" s="201" t="s">
        <v>672</v>
      </c>
      <c r="C324" s="201" t="s">
        <v>666</v>
      </c>
      <c r="D324" s="201" t="s">
        <v>667</v>
      </c>
      <c r="E324" s="201" t="s">
        <v>674</v>
      </c>
      <c r="F324" s="201" t="s">
        <v>669</v>
      </c>
      <c r="G324" s="201">
        <v>20</v>
      </c>
      <c r="H324" s="201">
        <v>16</v>
      </c>
      <c r="I324" s="201" t="s">
        <v>670</v>
      </c>
      <c r="J324" s="201" t="s">
        <v>671</v>
      </c>
      <c r="K324" s="202">
        <v>55.02</v>
      </c>
      <c r="L324" s="202">
        <v>0.3</v>
      </c>
      <c r="M324" s="202">
        <v>1.59</v>
      </c>
      <c r="N324" s="202">
        <v>3.38</v>
      </c>
      <c r="O324" s="202">
        <v>0.03</v>
      </c>
      <c r="P324" s="202">
        <v>17.600000000000001</v>
      </c>
      <c r="Q324" s="202">
        <v>18.989999999999998</v>
      </c>
      <c r="R324" s="202">
        <v>1.66</v>
      </c>
      <c r="S324" s="202">
        <v>1.06</v>
      </c>
      <c r="T324" s="202">
        <v>99.63</v>
      </c>
      <c r="U324" s="183">
        <f t="shared" si="8"/>
        <v>90.273626403279593</v>
      </c>
      <c r="V324" s="183">
        <f t="shared" si="9"/>
        <v>30.902321260197674</v>
      </c>
      <c r="W324" s="201" t="s">
        <v>670</v>
      </c>
      <c r="X324" s="201">
        <v>10</v>
      </c>
    </row>
    <row r="325" spans="1:24" s="171" customFormat="1" ht="11.25">
      <c r="A325" s="172" t="s">
        <v>664</v>
      </c>
      <c r="B325" s="201" t="s">
        <v>672</v>
      </c>
      <c r="C325" s="201" t="s">
        <v>666</v>
      </c>
      <c r="D325" s="201" t="s">
        <v>667</v>
      </c>
      <c r="E325" s="201" t="s">
        <v>674</v>
      </c>
      <c r="F325" s="201" t="s">
        <v>669</v>
      </c>
      <c r="G325" s="201">
        <v>20</v>
      </c>
      <c r="H325" s="201">
        <v>17</v>
      </c>
      <c r="I325" s="201" t="s">
        <v>670</v>
      </c>
      <c r="J325" s="201" t="s">
        <v>671</v>
      </c>
      <c r="K325" s="202">
        <v>54.63</v>
      </c>
      <c r="L325" s="202">
        <v>0.21</v>
      </c>
      <c r="M325" s="202">
        <v>1.6</v>
      </c>
      <c r="N325" s="202">
        <v>2.48</v>
      </c>
      <c r="O325" s="202">
        <v>0.02</v>
      </c>
      <c r="P325" s="202">
        <v>16.559999999999999</v>
      </c>
      <c r="Q325" s="202">
        <v>19.87</v>
      </c>
      <c r="R325" s="202">
        <v>2.31</v>
      </c>
      <c r="S325" s="202">
        <v>2.36</v>
      </c>
      <c r="T325" s="202">
        <v>100.04</v>
      </c>
      <c r="U325" s="183">
        <f t="shared" si="8"/>
        <v>92.249307802234881</v>
      </c>
      <c r="V325" s="183">
        <f t="shared" si="9"/>
        <v>49.735834038694904</v>
      </c>
      <c r="W325" s="201" t="s">
        <v>670</v>
      </c>
      <c r="X325" s="201">
        <v>10</v>
      </c>
    </row>
    <row r="326" spans="1:24" s="171" customFormat="1" ht="11.25">
      <c r="A326" s="172" t="s">
        <v>664</v>
      </c>
      <c r="B326" s="201" t="s">
        <v>672</v>
      </c>
      <c r="C326" s="201" t="s">
        <v>666</v>
      </c>
      <c r="D326" s="201" t="s">
        <v>667</v>
      </c>
      <c r="E326" s="201" t="s">
        <v>674</v>
      </c>
      <c r="F326" s="201" t="s">
        <v>669</v>
      </c>
      <c r="G326" s="201">
        <v>20</v>
      </c>
      <c r="H326" s="201">
        <v>18</v>
      </c>
      <c r="I326" s="201" t="s">
        <v>670</v>
      </c>
      <c r="J326" s="201" t="s">
        <v>671</v>
      </c>
      <c r="K326" s="202">
        <v>55.3</v>
      </c>
      <c r="L326" s="202">
        <v>0.28000000000000003</v>
      </c>
      <c r="M326" s="202">
        <v>1.83</v>
      </c>
      <c r="N326" s="202">
        <v>2.4700000000000002</v>
      </c>
      <c r="O326" s="202">
        <v>0.06</v>
      </c>
      <c r="P326" s="202">
        <v>17.309999999999999</v>
      </c>
      <c r="Q326" s="202">
        <v>20.5</v>
      </c>
      <c r="R326" s="202">
        <v>1.79</v>
      </c>
      <c r="S326" s="202">
        <v>1.07</v>
      </c>
      <c r="T326" s="202">
        <v>100.61</v>
      </c>
      <c r="U326" s="183">
        <f t="shared" ref="U326:U389" si="10">((P326/40.31)/(P326/40.31+N326/71.85))*100</f>
        <v>92.587917776752775</v>
      </c>
      <c r="V326" s="183">
        <f t="shared" ref="V326:V389" si="11">((S326/151.99061)/(S326/151.99061+M326/101.96137))*100</f>
        <v>28.173290030858166</v>
      </c>
      <c r="W326" s="201" t="s">
        <v>670</v>
      </c>
      <c r="X326" s="201">
        <v>10</v>
      </c>
    </row>
    <row r="327" spans="1:24" s="171" customFormat="1" ht="11.25">
      <c r="A327" s="172" t="s">
        <v>664</v>
      </c>
      <c r="B327" s="201" t="s">
        <v>672</v>
      </c>
      <c r="C327" s="201" t="s">
        <v>666</v>
      </c>
      <c r="D327" s="201" t="s">
        <v>667</v>
      </c>
      <c r="E327" s="201" t="s">
        <v>674</v>
      </c>
      <c r="F327" s="201" t="s">
        <v>669</v>
      </c>
      <c r="G327" s="201">
        <v>20</v>
      </c>
      <c r="H327" s="201">
        <v>19</v>
      </c>
      <c r="I327" s="201" t="s">
        <v>670</v>
      </c>
      <c r="J327" s="201" t="s">
        <v>671</v>
      </c>
      <c r="K327" s="202">
        <v>54.71</v>
      </c>
      <c r="L327" s="202">
        <v>0.19</v>
      </c>
      <c r="M327" s="202">
        <v>1.49</v>
      </c>
      <c r="N327" s="202">
        <v>2.87</v>
      </c>
      <c r="O327" s="202">
        <v>0.03</v>
      </c>
      <c r="P327" s="202">
        <v>18.489999999999998</v>
      </c>
      <c r="Q327" s="202">
        <v>18.7</v>
      </c>
      <c r="R327" s="202">
        <v>1.4</v>
      </c>
      <c r="S327" s="202">
        <v>1.1299999999999999</v>
      </c>
      <c r="T327" s="202">
        <v>99.01</v>
      </c>
      <c r="U327" s="183">
        <f t="shared" si="10"/>
        <v>91.989336351944431</v>
      </c>
      <c r="V327" s="183">
        <f t="shared" si="11"/>
        <v>33.72030944518449</v>
      </c>
      <c r="W327" s="201" t="s">
        <v>670</v>
      </c>
      <c r="X327" s="201">
        <v>10</v>
      </c>
    </row>
    <row r="328" spans="1:24" s="171" customFormat="1" ht="11.25">
      <c r="A328" s="172" t="s">
        <v>664</v>
      </c>
      <c r="B328" s="201" t="s">
        <v>672</v>
      </c>
      <c r="C328" s="201" t="s">
        <v>666</v>
      </c>
      <c r="D328" s="201" t="s">
        <v>667</v>
      </c>
      <c r="E328" s="201" t="s">
        <v>674</v>
      </c>
      <c r="F328" s="201" t="s">
        <v>669</v>
      </c>
      <c r="G328" s="201">
        <v>20</v>
      </c>
      <c r="H328" s="201">
        <v>20</v>
      </c>
      <c r="I328" s="201" t="s">
        <v>670</v>
      </c>
      <c r="J328" s="201" t="s">
        <v>671</v>
      </c>
      <c r="K328" s="202">
        <v>54.3</v>
      </c>
      <c r="L328" s="202">
        <v>0.34</v>
      </c>
      <c r="M328" s="202">
        <v>1.5</v>
      </c>
      <c r="N328" s="202">
        <v>3.34</v>
      </c>
      <c r="O328" s="202">
        <v>0.06</v>
      </c>
      <c r="P328" s="202">
        <v>18.190000000000001</v>
      </c>
      <c r="Q328" s="202">
        <v>18.95</v>
      </c>
      <c r="R328" s="202">
        <v>1.62</v>
      </c>
      <c r="S328" s="202">
        <v>0.96</v>
      </c>
      <c r="T328" s="202">
        <v>99.26</v>
      </c>
      <c r="U328" s="183">
        <f t="shared" si="10"/>
        <v>90.660611580196786</v>
      </c>
      <c r="V328" s="183">
        <f t="shared" si="11"/>
        <v>30.037520047537214</v>
      </c>
      <c r="W328" s="201" t="s">
        <v>670</v>
      </c>
      <c r="X328" s="201">
        <v>10</v>
      </c>
    </row>
    <row r="329" spans="1:24" s="171" customFormat="1" ht="11.25">
      <c r="A329" s="172" t="s">
        <v>664</v>
      </c>
      <c r="B329" s="201" t="s">
        <v>672</v>
      </c>
      <c r="C329" s="201" t="s">
        <v>666</v>
      </c>
      <c r="D329" s="201" t="s">
        <v>667</v>
      </c>
      <c r="E329" s="201" t="s">
        <v>674</v>
      </c>
      <c r="F329" s="201" t="s">
        <v>669</v>
      </c>
      <c r="G329" s="201">
        <v>20</v>
      </c>
      <c r="H329" s="201">
        <v>21</v>
      </c>
      <c r="I329" s="201" t="s">
        <v>670</v>
      </c>
      <c r="J329" s="201" t="s">
        <v>671</v>
      </c>
      <c r="K329" s="202">
        <v>54.71</v>
      </c>
      <c r="L329" s="202">
        <v>0.28000000000000003</v>
      </c>
      <c r="M329" s="202">
        <v>1.69</v>
      </c>
      <c r="N329" s="202">
        <v>3.26</v>
      </c>
      <c r="O329" s="202">
        <v>7.0000000000000007E-2</v>
      </c>
      <c r="P329" s="202">
        <v>17.41</v>
      </c>
      <c r="Q329" s="202">
        <v>20.39</v>
      </c>
      <c r="R329" s="202">
        <v>1.53</v>
      </c>
      <c r="S329" s="202">
        <v>0.52</v>
      </c>
      <c r="T329" s="202">
        <v>99.86</v>
      </c>
      <c r="U329" s="183">
        <f t="shared" si="10"/>
        <v>90.493468548615155</v>
      </c>
      <c r="V329" s="183">
        <f t="shared" si="11"/>
        <v>17.109597459547544</v>
      </c>
      <c r="W329" s="201" t="s">
        <v>670</v>
      </c>
      <c r="X329" s="201">
        <v>10</v>
      </c>
    </row>
    <row r="330" spans="1:24" s="171" customFormat="1" ht="11.25">
      <c r="A330" s="172" t="s">
        <v>664</v>
      </c>
      <c r="B330" s="201" t="s">
        <v>672</v>
      </c>
      <c r="C330" s="201" t="s">
        <v>666</v>
      </c>
      <c r="D330" s="201" t="s">
        <v>667</v>
      </c>
      <c r="E330" s="201" t="s">
        <v>674</v>
      </c>
      <c r="F330" s="201" t="s">
        <v>669</v>
      </c>
      <c r="G330" s="201">
        <v>20</v>
      </c>
      <c r="H330" s="201">
        <v>22</v>
      </c>
      <c r="I330" s="201" t="s">
        <v>670</v>
      </c>
      <c r="J330" s="201" t="s">
        <v>671</v>
      </c>
      <c r="K330" s="202">
        <v>55.41</v>
      </c>
      <c r="L330" s="202">
        <v>0.14000000000000001</v>
      </c>
      <c r="M330" s="202">
        <v>2.04</v>
      </c>
      <c r="N330" s="202">
        <v>2.77</v>
      </c>
      <c r="O330" s="202">
        <v>0.06</v>
      </c>
      <c r="P330" s="202">
        <v>17.98</v>
      </c>
      <c r="Q330" s="202">
        <v>18.95</v>
      </c>
      <c r="R330" s="202">
        <v>1.84</v>
      </c>
      <c r="S330" s="202">
        <v>1.1299999999999999</v>
      </c>
      <c r="T330" s="202">
        <v>100.32</v>
      </c>
      <c r="U330" s="183">
        <f t="shared" si="10"/>
        <v>92.044390906104269</v>
      </c>
      <c r="V330" s="183">
        <f t="shared" si="11"/>
        <v>27.092059045701117</v>
      </c>
      <c r="W330" s="201" t="s">
        <v>670</v>
      </c>
      <c r="X330" s="201">
        <v>10</v>
      </c>
    </row>
    <row r="331" spans="1:24" s="171" customFormat="1" ht="11.25">
      <c r="A331" s="172" t="s">
        <v>664</v>
      </c>
      <c r="B331" s="201" t="s">
        <v>672</v>
      </c>
      <c r="C331" s="201" t="s">
        <v>666</v>
      </c>
      <c r="D331" s="201" t="s">
        <v>667</v>
      </c>
      <c r="E331" s="201" t="s">
        <v>674</v>
      </c>
      <c r="F331" s="201" t="s">
        <v>669</v>
      </c>
      <c r="G331" s="201">
        <v>20</v>
      </c>
      <c r="H331" s="201">
        <v>23</v>
      </c>
      <c r="I331" s="201" t="s">
        <v>670</v>
      </c>
      <c r="J331" s="201" t="s">
        <v>671</v>
      </c>
      <c r="K331" s="202">
        <v>55.23</v>
      </c>
      <c r="L331" s="202">
        <v>0.28000000000000003</v>
      </c>
      <c r="M331" s="202">
        <v>1.82</v>
      </c>
      <c r="N331" s="202">
        <v>2.35</v>
      </c>
      <c r="O331" s="202">
        <v>0.01</v>
      </c>
      <c r="P331" s="202">
        <v>16.72</v>
      </c>
      <c r="Q331" s="202">
        <v>20.68</v>
      </c>
      <c r="R331" s="202">
        <v>1.64</v>
      </c>
      <c r="S331" s="202">
        <v>0.91</v>
      </c>
      <c r="T331" s="202">
        <v>99.64</v>
      </c>
      <c r="U331" s="183">
        <f t="shared" si="10"/>
        <v>92.691043357929658</v>
      </c>
      <c r="V331" s="183">
        <f t="shared" si="11"/>
        <v>25.117189600628009</v>
      </c>
      <c r="W331" s="201" t="s">
        <v>670</v>
      </c>
      <c r="X331" s="201">
        <v>10</v>
      </c>
    </row>
    <row r="332" spans="1:24" s="171" customFormat="1" ht="11.25">
      <c r="A332" s="172" t="s">
        <v>664</v>
      </c>
      <c r="B332" s="201" t="s">
        <v>672</v>
      </c>
      <c r="C332" s="201" t="s">
        <v>666</v>
      </c>
      <c r="D332" s="201" t="s">
        <v>667</v>
      </c>
      <c r="E332" s="201" t="s">
        <v>674</v>
      </c>
      <c r="F332" s="201" t="s">
        <v>669</v>
      </c>
      <c r="G332" s="201">
        <v>20</v>
      </c>
      <c r="H332" s="201">
        <v>24</v>
      </c>
      <c r="I332" s="201" t="s">
        <v>670</v>
      </c>
      <c r="J332" s="201" t="s">
        <v>671</v>
      </c>
      <c r="K332" s="202">
        <v>55.39</v>
      </c>
      <c r="L332" s="202">
        <v>0.27</v>
      </c>
      <c r="M332" s="202">
        <v>1.72</v>
      </c>
      <c r="N332" s="202">
        <v>3.26</v>
      </c>
      <c r="O332" s="202">
        <v>0.02</v>
      </c>
      <c r="P332" s="202">
        <v>17.649999999999999</v>
      </c>
      <c r="Q332" s="202">
        <v>20.39</v>
      </c>
      <c r="R332" s="202">
        <v>1.57</v>
      </c>
      <c r="S332" s="202">
        <v>0.46</v>
      </c>
      <c r="T332" s="202">
        <v>100.73</v>
      </c>
      <c r="U332" s="183">
        <f t="shared" si="10"/>
        <v>90.610598407460145</v>
      </c>
      <c r="V332" s="183">
        <f t="shared" si="11"/>
        <v>15.211891998001384</v>
      </c>
      <c r="W332" s="201" t="s">
        <v>670</v>
      </c>
      <c r="X332" s="201">
        <v>10</v>
      </c>
    </row>
    <row r="333" spans="1:24" s="171" customFormat="1" ht="11.25">
      <c r="A333" s="172" t="s">
        <v>664</v>
      </c>
      <c r="B333" s="201" t="s">
        <v>672</v>
      </c>
      <c r="C333" s="201" t="s">
        <v>666</v>
      </c>
      <c r="D333" s="201" t="s">
        <v>667</v>
      </c>
      <c r="E333" s="201" t="s">
        <v>674</v>
      </c>
      <c r="F333" s="201" t="s">
        <v>669</v>
      </c>
      <c r="G333" s="201">
        <v>20</v>
      </c>
      <c r="H333" s="201">
        <v>25</v>
      </c>
      <c r="I333" s="201" t="s">
        <v>670</v>
      </c>
      <c r="J333" s="201" t="s">
        <v>671</v>
      </c>
      <c r="K333" s="202">
        <v>54.95</v>
      </c>
      <c r="L333" s="202">
        <v>0.24</v>
      </c>
      <c r="M333" s="202">
        <v>1.53</v>
      </c>
      <c r="N333" s="202">
        <v>3.28</v>
      </c>
      <c r="O333" s="202">
        <v>0</v>
      </c>
      <c r="P333" s="202">
        <v>17.97</v>
      </c>
      <c r="Q333" s="202">
        <v>19.61</v>
      </c>
      <c r="R333" s="202">
        <v>1.57</v>
      </c>
      <c r="S333" s="202">
        <v>0.8</v>
      </c>
      <c r="T333" s="202">
        <v>99.95</v>
      </c>
      <c r="U333" s="183">
        <f t="shared" si="10"/>
        <v>90.710945983988751</v>
      </c>
      <c r="V333" s="183">
        <f t="shared" si="11"/>
        <v>25.967930947324732</v>
      </c>
      <c r="W333" s="201" t="s">
        <v>670</v>
      </c>
      <c r="X333" s="201">
        <v>10</v>
      </c>
    </row>
    <row r="334" spans="1:24" s="171" customFormat="1" ht="11.25">
      <c r="A334" s="172" t="s">
        <v>664</v>
      </c>
      <c r="B334" s="201" t="s">
        <v>672</v>
      </c>
      <c r="C334" s="201" t="s">
        <v>666</v>
      </c>
      <c r="D334" s="201" t="s">
        <v>667</v>
      </c>
      <c r="E334" s="201" t="s">
        <v>674</v>
      </c>
      <c r="F334" s="201" t="s">
        <v>669</v>
      </c>
      <c r="G334" s="201">
        <v>20</v>
      </c>
      <c r="H334" s="201">
        <v>26</v>
      </c>
      <c r="I334" s="201" t="s">
        <v>670</v>
      </c>
      <c r="J334" s="201" t="s">
        <v>671</v>
      </c>
      <c r="K334" s="202">
        <v>55.42</v>
      </c>
      <c r="L334" s="202">
        <v>0.3</v>
      </c>
      <c r="M334" s="202">
        <v>1.7</v>
      </c>
      <c r="N334" s="202">
        <v>3.31</v>
      </c>
      <c r="O334" s="202">
        <v>0.03</v>
      </c>
      <c r="P334" s="202">
        <v>18.440000000000001</v>
      </c>
      <c r="Q334" s="202">
        <v>18.75</v>
      </c>
      <c r="R334" s="202">
        <v>1.84</v>
      </c>
      <c r="S334" s="202">
        <v>1.07</v>
      </c>
      <c r="T334" s="202">
        <v>100.86</v>
      </c>
      <c r="U334" s="183">
        <f t="shared" si="10"/>
        <v>90.850824166461592</v>
      </c>
      <c r="V334" s="183">
        <f t="shared" si="11"/>
        <v>29.688109137938966</v>
      </c>
      <c r="W334" s="201" t="s">
        <v>670</v>
      </c>
      <c r="X334" s="201">
        <v>10</v>
      </c>
    </row>
    <row r="335" spans="1:24" s="171" customFormat="1" ht="11.25">
      <c r="A335" s="172" t="s">
        <v>664</v>
      </c>
      <c r="B335" s="201" t="s">
        <v>672</v>
      </c>
      <c r="C335" s="201" t="s">
        <v>666</v>
      </c>
      <c r="D335" s="201" t="s">
        <v>667</v>
      </c>
      <c r="E335" s="201" t="s">
        <v>674</v>
      </c>
      <c r="F335" s="201" t="s">
        <v>669</v>
      </c>
      <c r="G335" s="201">
        <v>20</v>
      </c>
      <c r="H335" s="201">
        <v>27</v>
      </c>
      <c r="I335" s="201" t="s">
        <v>670</v>
      </c>
      <c r="J335" s="201" t="s">
        <v>671</v>
      </c>
      <c r="K335" s="202">
        <v>55.72</v>
      </c>
      <c r="L335" s="202">
        <v>0.25</v>
      </c>
      <c r="M335" s="202">
        <v>1.74</v>
      </c>
      <c r="N335" s="202">
        <v>3.17</v>
      </c>
      <c r="O335" s="202">
        <v>0.02</v>
      </c>
      <c r="P335" s="202">
        <v>17.28</v>
      </c>
      <c r="Q335" s="202">
        <v>20.37</v>
      </c>
      <c r="R335" s="202">
        <v>1.62</v>
      </c>
      <c r="S335" s="202">
        <v>0.54</v>
      </c>
      <c r="T335" s="202">
        <v>100.71</v>
      </c>
      <c r="U335" s="183">
        <f t="shared" si="10"/>
        <v>90.668372974140226</v>
      </c>
      <c r="V335" s="183">
        <f t="shared" si="11"/>
        <v>17.231677862493651</v>
      </c>
      <c r="W335" s="201" t="s">
        <v>670</v>
      </c>
      <c r="X335" s="201">
        <v>10</v>
      </c>
    </row>
    <row r="336" spans="1:24" s="171" customFormat="1" ht="11.25">
      <c r="A336" s="172" t="s">
        <v>664</v>
      </c>
      <c r="B336" s="201" t="s">
        <v>672</v>
      </c>
      <c r="C336" s="201" t="s">
        <v>666</v>
      </c>
      <c r="D336" s="201" t="s">
        <v>667</v>
      </c>
      <c r="E336" s="201" t="s">
        <v>674</v>
      </c>
      <c r="F336" s="201" t="s">
        <v>669</v>
      </c>
      <c r="G336" s="201">
        <v>20</v>
      </c>
      <c r="H336" s="201">
        <v>28</v>
      </c>
      <c r="I336" s="201" t="s">
        <v>670</v>
      </c>
      <c r="J336" s="201" t="s">
        <v>671</v>
      </c>
      <c r="K336" s="202">
        <v>55.16</v>
      </c>
      <c r="L336" s="202">
        <v>0.31</v>
      </c>
      <c r="M336" s="202">
        <v>1.71</v>
      </c>
      <c r="N336" s="202">
        <v>3.21</v>
      </c>
      <c r="O336" s="202">
        <v>0.03</v>
      </c>
      <c r="P336" s="202">
        <v>17.07</v>
      </c>
      <c r="Q336" s="202">
        <v>20.32</v>
      </c>
      <c r="R336" s="202">
        <v>1.53</v>
      </c>
      <c r="S336" s="202">
        <v>0.52</v>
      </c>
      <c r="T336" s="202">
        <v>99.86</v>
      </c>
      <c r="U336" s="183">
        <f t="shared" si="10"/>
        <v>90.456705952010594</v>
      </c>
      <c r="V336" s="183">
        <f t="shared" si="11"/>
        <v>16.94339100970204</v>
      </c>
      <c r="W336" s="201" t="s">
        <v>670</v>
      </c>
      <c r="X336" s="201">
        <v>10</v>
      </c>
    </row>
    <row r="337" spans="1:24" s="171" customFormat="1" ht="11.25">
      <c r="A337" s="172" t="s">
        <v>664</v>
      </c>
      <c r="B337" s="201" t="s">
        <v>672</v>
      </c>
      <c r="C337" s="201" t="s">
        <v>666</v>
      </c>
      <c r="D337" s="201" t="s">
        <v>667</v>
      </c>
      <c r="E337" s="201" t="s">
        <v>674</v>
      </c>
      <c r="F337" s="201" t="s">
        <v>669</v>
      </c>
      <c r="G337" s="201">
        <v>20</v>
      </c>
      <c r="H337" s="201">
        <v>29</v>
      </c>
      <c r="I337" s="201" t="s">
        <v>670</v>
      </c>
      <c r="J337" s="201" t="s">
        <v>671</v>
      </c>
      <c r="K337" s="202">
        <v>55.01</v>
      </c>
      <c r="L337" s="202">
        <v>0.26</v>
      </c>
      <c r="M337" s="202">
        <v>1.76</v>
      </c>
      <c r="N337" s="202">
        <v>3.31</v>
      </c>
      <c r="O337" s="202">
        <v>0.05</v>
      </c>
      <c r="P337" s="202">
        <v>17.739999999999998</v>
      </c>
      <c r="Q337" s="202">
        <v>20.34</v>
      </c>
      <c r="R337" s="202">
        <v>1.53</v>
      </c>
      <c r="S337" s="202">
        <v>0.52</v>
      </c>
      <c r="T337" s="202">
        <v>100.52</v>
      </c>
      <c r="U337" s="183">
        <f t="shared" si="10"/>
        <v>90.524018016184286</v>
      </c>
      <c r="V337" s="183">
        <f t="shared" si="11"/>
        <v>16.541667383983022</v>
      </c>
      <c r="W337" s="201" t="s">
        <v>670</v>
      </c>
      <c r="X337" s="201">
        <v>10</v>
      </c>
    </row>
    <row r="338" spans="1:24" s="171" customFormat="1" ht="11.25">
      <c r="A338" s="172" t="s">
        <v>664</v>
      </c>
      <c r="B338" s="201" t="s">
        <v>672</v>
      </c>
      <c r="C338" s="201" t="s">
        <v>666</v>
      </c>
      <c r="D338" s="201" t="s">
        <v>667</v>
      </c>
      <c r="E338" s="201" t="s">
        <v>674</v>
      </c>
      <c r="F338" s="201" t="s">
        <v>669</v>
      </c>
      <c r="G338" s="201">
        <v>20</v>
      </c>
      <c r="H338" s="201">
        <v>30</v>
      </c>
      <c r="I338" s="201" t="s">
        <v>670</v>
      </c>
      <c r="J338" s="201" t="s">
        <v>671</v>
      </c>
      <c r="K338" s="202">
        <v>55.44</v>
      </c>
      <c r="L338" s="202">
        <v>0.3</v>
      </c>
      <c r="M338" s="202">
        <v>1.72</v>
      </c>
      <c r="N338" s="202">
        <v>3.4</v>
      </c>
      <c r="O338" s="202">
        <v>0.03</v>
      </c>
      <c r="P338" s="202">
        <v>17.989999999999998</v>
      </c>
      <c r="Q338" s="202">
        <v>20.149999999999999</v>
      </c>
      <c r="R338" s="202">
        <v>1.51</v>
      </c>
      <c r="S338" s="202">
        <v>0.52</v>
      </c>
      <c r="T338" s="202">
        <v>101.06</v>
      </c>
      <c r="U338" s="183">
        <f t="shared" si="10"/>
        <v>90.413360608350871</v>
      </c>
      <c r="V338" s="183">
        <f t="shared" si="11"/>
        <v>16.861492856533744</v>
      </c>
      <c r="W338" s="201" t="s">
        <v>670</v>
      </c>
      <c r="X338" s="201">
        <v>10</v>
      </c>
    </row>
    <row r="339" spans="1:24" s="171" customFormat="1" ht="11.25">
      <c r="A339" s="172" t="s">
        <v>664</v>
      </c>
      <c r="B339" s="201" t="s">
        <v>672</v>
      </c>
      <c r="C339" s="201" t="s">
        <v>666</v>
      </c>
      <c r="D339" s="201" t="s">
        <v>667</v>
      </c>
      <c r="E339" s="201" t="s">
        <v>674</v>
      </c>
      <c r="F339" s="201" t="s">
        <v>669</v>
      </c>
      <c r="G339" s="201">
        <v>20</v>
      </c>
      <c r="H339" s="201">
        <v>31</v>
      </c>
      <c r="I339" s="201" t="s">
        <v>670</v>
      </c>
      <c r="J339" s="201" t="s">
        <v>671</v>
      </c>
      <c r="K339" s="202">
        <v>55.73</v>
      </c>
      <c r="L339" s="202">
        <v>0.3</v>
      </c>
      <c r="M339" s="202">
        <v>1.51</v>
      </c>
      <c r="N339" s="202">
        <v>3.25</v>
      </c>
      <c r="O339" s="202">
        <v>0.02</v>
      </c>
      <c r="P339" s="202">
        <v>18.09</v>
      </c>
      <c r="Q339" s="202">
        <v>19.440000000000001</v>
      </c>
      <c r="R339" s="202">
        <v>1.6</v>
      </c>
      <c r="S339" s="202">
        <v>1.05</v>
      </c>
      <c r="T339" s="202">
        <v>100.99</v>
      </c>
      <c r="U339" s="183">
        <f t="shared" si="10"/>
        <v>90.843592349315827</v>
      </c>
      <c r="V339" s="183">
        <f t="shared" si="11"/>
        <v>31.809414503219273</v>
      </c>
      <c r="W339" s="201" t="s">
        <v>670</v>
      </c>
      <c r="X339" s="201">
        <v>10</v>
      </c>
    </row>
    <row r="340" spans="1:24" s="171" customFormat="1" ht="11.25">
      <c r="A340" s="172" t="s">
        <v>664</v>
      </c>
      <c r="B340" s="201" t="s">
        <v>672</v>
      </c>
      <c r="C340" s="201" t="s">
        <v>666</v>
      </c>
      <c r="D340" s="201" t="s">
        <v>667</v>
      </c>
      <c r="E340" s="201" t="s">
        <v>674</v>
      </c>
      <c r="F340" s="201" t="s">
        <v>669</v>
      </c>
      <c r="G340" s="201">
        <v>20</v>
      </c>
      <c r="H340" s="201">
        <v>32</v>
      </c>
      <c r="I340" s="201" t="s">
        <v>670</v>
      </c>
      <c r="J340" s="201" t="s">
        <v>671</v>
      </c>
      <c r="K340" s="202">
        <v>54.93</v>
      </c>
      <c r="L340" s="202">
        <v>0.22</v>
      </c>
      <c r="M340" s="202">
        <v>1.44</v>
      </c>
      <c r="N340" s="202">
        <v>2.5499999999999998</v>
      </c>
      <c r="O340" s="202">
        <v>0.05</v>
      </c>
      <c r="P340" s="202">
        <v>17.3</v>
      </c>
      <c r="Q340" s="202">
        <v>19.36</v>
      </c>
      <c r="R340" s="202">
        <v>2.1800000000000002</v>
      </c>
      <c r="S340" s="202">
        <v>2.2000000000000002</v>
      </c>
      <c r="T340" s="202">
        <v>100.23</v>
      </c>
      <c r="U340" s="183">
        <f t="shared" si="10"/>
        <v>92.362101077020981</v>
      </c>
      <c r="V340" s="183">
        <f t="shared" si="11"/>
        <v>50.614707032382391</v>
      </c>
      <c r="W340" s="201" t="s">
        <v>670</v>
      </c>
      <c r="X340" s="201">
        <v>10</v>
      </c>
    </row>
    <row r="341" spans="1:24" s="171" customFormat="1" ht="11.25">
      <c r="A341" s="172" t="s">
        <v>664</v>
      </c>
      <c r="B341" s="201" t="s">
        <v>672</v>
      </c>
      <c r="C341" s="201" t="s">
        <v>666</v>
      </c>
      <c r="D341" s="201" t="s">
        <v>667</v>
      </c>
      <c r="E341" s="201" t="s">
        <v>674</v>
      </c>
      <c r="F341" s="201" t="s">
        <v>669</v>
      </c>
      <c r="G341" s="201">
        <v>20</v>
      </c>
      <c r="H341" s="201">
        <v>33</v>
      </c>
      <c r="I341" s="201" t="s">
        <v>670</v>
      </c>
      <c r="J341" s="201" t="s">
        <v>671</v>
      </c>
      <c r="K341" s="202">
        <v>54.56</v>
      </c>
      <c r="L341" s="202">
        <v>0.28999999999999998</v>
      </c>
      <c r="M341" s="202">
        <v>1.7</v>
      </c>
      <c r="N341" s="202">
        <v>3.3</v>
      </c>
      <c r="O341" s="202">
        <v>0.08</v>
      </c>
      <c r="P341" s="202">
        <v>18.43</v>
      </c>
      <c r="Q341" s="202">
        <v>19.36</v>
      </c>
      <c r="R341" s="202">
        <v>1.56</v>
      </c>
      <c r="S341" s="202">
        <v>0.97</v>
      </c>
      <c r="T341" s="202">
        <v>100.25</v>
      </c>
      <c r="U341" s="183">
        <f t="shared" si="10"/>
        <v>90.871444467662187</v>
      </c>
      <c r="V341" s="183">
        <f t="shared" si="11"/>
        <v>27.681569456961221</v>
      </c>
      <c r="W341" s="201" t="s">
        <v>670</v>
      </c>
      <c r="X341" s="201">
        <v>10</v>
      </c>
    </row>
    <row r="342" spans="1:24" s="171" customFormat="1" ht="11.25">
      <c r="A342" s="172" t="s">
        <v>664</v>
      </c>
      <c r="B342" s="201" t="s">
        <v>672</v>
      </c>
      <c r="C342" s="201" t="s">
        <v>666</v>
      </c>
      <c r="D342" s="201" t="s">
        <v>667</v>
      </c>
      <c r="E342" s="201" t="s">
        <v>674</v>
      </c>
      <c r="F342" s="201" t="s">
        <v>669</v>
      </c>
      <c r="G342" s="201">
        <v>20</v>
      </c>
      <c r="H342" s="201">
        <v>34</v>
      </c>
      <c r="I342" s="201" t="s">
        <v>670</v>
      </c>
      <c r="J342" s="201" t="s">
        <v>671</v>
      </c>
      <c r="K342" s="202">
        <v>54.92</v>
      </c>
      <c r="L342" s="202">
        <v>0.16</v>
      </c>
      <c r="M342" s="202">
        <v>1.49</v>
      </c>
      <c r="N342" s="202">
        <v>2.52</v>
      </c>
      <c r="O342" s="202">
        <v>0.03</v>
      </c>
      <c r="P342" s="202">
        <v>16.78</v>
      </c>
      <c r="Q342" s="202">
        <v>19.48</v>
      </c>
      <c r="R342" s="202">
        <v>2.21</v>
      </c>
      <c r="S342" s="202">
        <v>2.13</v>
      </c>
      <c r="T342" s="202">
        <v>99.72</v>
      </c>
      <c r="U342" s="183">
        <f t="shared" si="10"/>
        <v>92.22924422604784</v>
      </c>
      <c r="V342" s="183">
        <f t="shared" si="11"/>
        <v>48.953181321551739</v>
      </c>
      <c r="W342" s="201" t="s">
        <v>670</v>
      </c>
      <c r="X342" s="201">
        <v>10</v>
      </c>
    </row>
    <row r="343" spans="1:24" s="171" customFormat="1" ht="11.25">
      <c r="A343" s="172" t="s">
        <v>664</v>
      </c>
      <c r="B343" s="201" t="s">
        <v>672</v>
      </c>
      <c r="C343" s="201" t="s">
        <v>666</v>
      </c>
      <c r="D343" s="201" t="s">
        <v>667</v>
      </c>
      <c r="E343" s="201" t="s">
        <v>674</v>
      </c>
      <c r="F343" s="201" t="s">
        <v>669</v>
      </c>
      <c r="G343" s="201">
        <v>20</v>
      </c>
      <c r="H343" s="201">
        <v>35</v>
      </c>
      <c r="I343" s="201" t="s">
        <v>670</v>
      </c>
      <c r="J343" s="201" t="s">
        <v>671</v>
      </c>
      <c r="K343" s="202">
        <v>55.72</v>
      </c>
      <c r="L343" s="202">
        <v>0.28999999999999998</v>
      </c>
      <c r="M343" s="202">
        <v>1.62</v>
      </c>
      <c r="N343" s="202">
        <v>3.19</v>
      </c>
      <c r="O343" s="202">
        <v>7.0000000000000007E-2</v>
      </c>
      <c r="P343" s="202">
        <v>17.53</v>
      </c>
      <c r="Q343" s="202">
        <v>20.12</v>
      </c>
      <c r="R343" s="202">
        <v>1.6</v>
      </c>
      <c r="S343" s="202">
        <v>0.71</v>
      </c>
      <c r="T343" s="202">
        <v>100.85</v>
      </c>
      <c r="U343" s="183">
        <f t="shared" si="10"/>
        <v>90.736466906232991</v>
      </c>
      <c r="V343" s="183">
        <f t="shared" si="11"/>
        <v>22.720850017560984</v>
      </c>
      <c r="W343" s="201" t="s">
        <v>670</v>
      </c>
      <c r="X343" s="201">
        <v>10</v>
      </c>
    </row>
    <row r="344" spans="1:24" s="171" customFormat="1" ht="11.25">
      <c r="A344" s="172" t="s">
        <v>664</v>
      </c>
      <c r="B344" s="201" t="s">
        <v>672</v>
      </c>
      <c r="C344" s="201" t="s">
        <v>666</v>
      </c>
      <c r="D344" s="201" t="s">
        <v>667</v>
      </c>
      <c r="E344" s="201" t="s">
        <v>674</v>
      </c>
      <c r="F344" s="201" t="s">
        <v>669</v>
      </c>
      <c r="G344" s="201">
        <v>20</v>
      </c>
      <c r="H344" s="201">
        <v>36</v>
      </c>
      <c r="I344" s="201" t="s">
        <v>670</v>
      </c>
      <c r="J344" s="201" t="s">
        <v>671</v>
      </c>
      <c r="K344" s="202">
        <v>54.71</v>
      </c>
      <c r="L344" s="202">
        <v>0.21</v>
      </c>
      <c r="M344" s="202">
        <v>1.54</v>
      </c>
      <c r="N344" s="202">
        <v>2.64</v>
      </c>
      <c r="O344" s="202">
        <v>0.02</v>
      </c>
      <c r="P344" s="202">
        <v>16.8</v>
      </c>
      <c r="Q344" s="202">
        <v>20.170000000000002</v>
      </c>
      <c r="R344" s="202">
        <v>2.11</v>
      </c>
      <c r="S344" s="202">
        <v>2.08</v>
      </c>
      <c r="T344" s="202">
        <v>100.28</v>
      </c>
      <c r="U344" s="183">
        <f t="shared" si="10"/>
        <v>91.898094432395212</v>
      </c>
      <c r="V344" s="183">
        <f t="shared" si="11"/>
        <v>47.536016263082473</v>
      </c>
      <c r="W344" s="201" t="s">
        <v>670</v>
      </c>
      <c r="X344" s="201">
        <v>10</v>
      </c>
    </row>
    <row r="345" spans="1:24" s="171" customFormat="1" ht="11.25">
      <c r="A345" s="172" t="s">
        <v>664</v>
      </c>
      <c r="B345" s="201" t="s">
        <v>672</v>
      </c>
      <c r="C345" s="201" t="s">
        <v>666</v>
      </c>
      <c r="D345" s="201" t="s">
        <v>667</v>
      </c>
      <c r="E345" s="201" t="s">
        <v>674</v>
      </c>
      <c r="F345" s="201" t="s">
        <v>669</v>
      </c>
      <c r="G345" s="201">
        <v>20</v>
      </c>
      <c r="H345" s="201">
        <v>37</v>
      </c>
      <c r="I345" s="201" t="s">
        <v>670</v>
      </c>
      <c r="J345" s="201" t="s">
        <v>671</v>
      </c>
      <c r="K345" s="202">
        <v>54.94</v>
      </c>
      <c r="L345" s="202">
        <v>0.12</v>
      </c>
      <c r="M345" s="202">
        <v>0.45</v>
      </c>
      <c r="N345" s="202">
        <v>1.66</v>
      </c>
      <c r="O345" s="202">
        <v>0</v>
      </c>
      <c r="P345" s="202">
        <v>16.899999999999999</v>
      </c>
      <c r="Q345" s="202">
        <v>23.39</v>
      </c>
      <c r="R345" s="202">
        <v>1.04</v>
      </c>
      <c r="S345" s="202">
        <v>1.44</v>
      </c>
      <c r="T345" s="202">
        <v>99.94</v>
      </c>
      <c r="U345" s="183">
        <f t="shared" si="10"/>
        <v>94.777110094478559</v>
      </c>
      <c r="V345" s="183">
        <f t="shared" si="11"/>
        <v>68.220552137871337</v>
      </c>
      <c r="W345" s="201" t="s">
        <v>670</v>
      </c>
      <c r="X345" s="201">
        <v>10</v>
      </c>
    </row>
    <row r="346" spans="1:24" s="171" customFormat="1" ht="11.25">
      <c r="A346" s="172" t="s">
        <v>664</v>
      </c>
      <c r="B346" s="201" t="s">
        <v>672</v>
      </c>
      <c r="C346" s="201" t="s">
        <v>666</v>
      </c>
      <c r="D346" s="201" t="s">
        <v>667</v>
      </c>
      <c r="E346" s="201" t="s">
        <v>674</v>
      </c>
      <c r="F346" s="201" t="s">
        <v>669</v>
      </c>
      <c r="G346" s="201">
        <v>20</v>
      </c>
      <c r="H346" s="201">
        <v>38</v>
      </c>
      <c r="I346" s="201" t="s">
        <v>670</v>
      </c>
      <c r="J346" s="201" t="s">
        <v>671</v>
      </c>
      <c r="K346" s="202">
        <v>55.16</v>
      </c>
      <c r="L346" s="202">
        <v>0.28000000000000003</v>
      </c>
      <c r="M346" s="202">
        <v>1.73</v>
      </c>
      <c r="N346" s="202">
        <v>3.22</v>
      </c>
      <c r="O346" s="202">
        <v>0.04</v>
      </c>
      <c r="P346" s="202">
        <v>18.3</v>
      </c>
      <c r="Q346" s="202">
        <v>19.989999999999998</v>
      </c>
      <c r="R346" s="202">
        <v>1.67</v>
      </c>
      <c r="S346" s="202">
        <v>0.74</v>
      </c>
      <c r="T346" s="202">
        <v>101.13</v>
      </c>
      <c r="U346" s="183">
        <f t="shared" si="10"/>
        <v>91.01526927016117</v>
      </c>
      <c r="V346" s="183">
        <f t="shared" si="11"/>
        <v>22.296835383516708</v>
      </c>
      <c r="W346" s="201" t="s">
        <v>670</v>
      </c>
      <c r="X346" s="201">
        <v>10</v>
      </c>
    </row>
    <row r="347" spans="1:24" s="171" customFormat="1" ht="11.25">
      <c r="A347" s="172" t="s">
        <v>664</v>
      </c>
      <c r="B347" s="201" t="s">
        <v>672</v>
      </c>
      <c r="C347" s="201" t="s">
        <v>666</v>
      </c>
      <c r="D347" s="201" t="s">
        <v>667</v>
      </c>
      <c r="E347" s="201" t="s">
        <v>674</v>
      </c>
      <c r="F347" s="201" t="s">
        <v>669</v>
      </c>
      <c r="G347" s="201">
        <v>20</v>
      </c>
      <c r="H347" s="201">
        <v>39</v>
      </c>
      <c r="I347" s="201" t="s">
        <v>670</v>
      </c>
      <c r="J347" s="201" t="s">
        <v>671</v>
      </c>
      <c r="K347" s="202">
        <v>55.63</v>
      </c>
      <c r="L347" s="202">
        <v>0.2</v>
      </c>
      <c r="M347" s="202">
        <v>1.75</v>
      </c>
      <c r="N347" s="202">
        <v>2.41</v>
      </c>
      <c r="O347" s="202">
        <v>0.03</v>
      </c>
      <c r="P347" s="202">
        <v>17.399999999999999</v>
      </c>
      <c r="Q347" s="202">
        <v>18.72</v>
      </c>
      <c r="R347" s="202">
        <v>2.35</v>
      </c>
      <c r="S347" s="202">
        <v>2.69</v>
      </c>
      <c r="T347" s="202">
        <v>101.18</v>
      </c>
      <c r="U347" s="183">
        <f t="shared" si="10"/>
        <v>92.789696060473659</v>
      </c>
      <c r="V347" s="183">
        <f t="shared" si="11"/>
        <v>50.767456699479808</v>
      </c>
      <c r="W347" s="201" t="s">
        <v>670</v>
      </c>
      <c r="X347" s="201">
        <v>10</v>
      </c>
    </row>
    <row r="348" spans="1:24" s="171" customFormat="1" ht="11.25">
      <c r="A348" s="172" t="s">
        <v>664</v>
      </c>
      <c r="B348" s="201" t="s">
        <v>672</v>
      </c>
      <c r="C348" s="201" t="s">
        <v>666</v>
      </c>
      <c r="D348" s="201" t="s">
        <v>667</v>
      </c>
      <c r="E348" s="201" t="s">
        <v>674</v>
      </c>
      <c r="F348" s="201" t="s">
        <v>669</v>
      </c>
      <c r="G348" s="201">
        <v>20</v>
      </c>
      <c r="H348" s="201">
        <v>40</v>
      </c>
      <c r="I348" s="201" t="s">
        <v>670</v>
      </c>
      <c r="J348" s="201" t="s">
        <v>671</v>
      </c>
      <c r="K348" s="202">
        <v>55.4</v>
      </c>
      <c r="L348" s="202">
        <v>0.25</v>
      </c>
      <c r="M348" s="202">
        <v>1.63</v>
      </c>
      <c r="N348" s="202">
        <v>3.43</v>
      </c>
      <c r="O348" s="202">
        <v>0.04</v>
      </c>
      <c r="P348" s="202">
        <v>18.38</v>
      </c>
      <c r="Q348" s="202">
        <v>19.03</v>
      </c>
      <c r="R348" s="202">
        <v>1.76</v>
      </c>
      <c r="S348" s="202">
        <v>1.07</v>
      </c>
      <c r="T348" s="202">
        <v>100.99</v>
      </c>
      <c r="U348" s="183">
        <f t="shared" si="10"/>
        <v>90.522551655350441</v>
      </c>
      <c r="V348" s="183">
        <f t="shared" si="11"/>
        <v>30.57326493026337</v>
      </c>
      <c r="W348" s="201" t="s">
        <v>670</v>
      </c>
      <c r="X348" s="201">
        <v>10</v>
      </c>
    </row>
    <row r="349" spans="1:24" s="171" customFormat="1" ht="11.25">
      <c r="A349" s="172" t="s">
        <v>664</v>
      </c>
      <c r="B349" s="201" t="s">
        <v>672</v>
      </c>
      <c r="C349" s="201" t="s">
        <v>666</v>
      </c>
      <c r="D349" s="201" t="s">
        <v>667</v>
      </c>
      <c r="E349" s="201" t="s">
        <v>674</v>
      </c>
      <c r="F349" s="201" t="s">
        <v>669</v>
      </c>
      <c r="G349" s="201">
        <v>20</v>
      </c>
      <c r="H349" s="201">
        <v>41</v>
      </c>
      <c r="I349" s="201" t="s">
        <v>670</v>
      </c>
      <c r="J349" s="201" t="s">
        <v>671</v>
      </c>
      <c r="K349" s="202">
        <v>55.36</v>
      </c>
      <c r="L349" s="202">
        <v>0.31</v>
      </c>
      <c r="M349" s="202">
        <v>1.53</v>
      </c>
      <c r="N349" s="202">
        <v>3.36</v>
      </c>
      <c r="O349" s="202">
        <v>0.04</v>
      </c>
      <c r="P349" s="202">
        <v>17.89</v>
      </c>
      <c r="Q349" s="202">
        <v>18.989999999999998</v>
      </c>
      <c r="R349" s="202">
        <v>1.63</v>
      </c>
      <c r="S349" s="202">
        <v>1.03</v>
      </c>
      <c r="T349" s="202">
        <v>100.14</v>
      </c>
      <c r="U349" s="183">
        <f t="shared" si="10"/>
        <v>90.467485352483152</v>
      </c>
      <c r="V349" s="183">
        <f t="shared" si="11"/>
        <v>31.111029993767936</v>
      </c>
      <c r="W349" s="201" t="s">
        <v>670</v>
      </c>
      <c r="X349" s="201">
        <v>10</v>
      </c>
    </row>
    <row r="350" spans="1:24" s="171" customFormat="1" ht="11.25">
      <c r="A350" s="172" t="s">
        <v>664</v>
      </c>
      <c r="B350" s="201" t="s">
        <v>672</v>
      </c>
      <c r="C350" s="201" t="s">
        <v>666</v>
      </c>
      <c r="D350" s="201" t="s">
        <v>667</v>
      </c>
      <c r="E350" s="201" t="s">
        <v>674</v>
      </c>
      <c r="F350" s="201" t="s">
        <v>669</v>
      </c>
      <c r="G350" s="201">
        <v>20</v>
      </c>
      <c r="H350" s="201">
        <v>42</v>
      </c>
      <c r="I350" s="201" t="s">
        <v>670</v>
      </c>
      <c r="J350" s="201" t="s">
        <v>671</v>
      </c>
      <c r="K350" s="202">
        <v>54.36</v>
      </c>
      <c r="L350" s="202">
        <v>0.26</v>
      </c>
      <c r="M350" s="202">
        <v>1.57</v>
      </c>
      <c r="N350" s="202">
        <v>3.28</v>
      </c>
      <c r="O350" s="202">
        <v>0.05</v>
      </c>
      <c r="P350" s="202">
        <v>18.309999999999999</v>
      </c>
      <c r="Q350" s="202">
        <v>19.32</v>
      </c>
      <c r="R350" s="202">
        <v>1.59</v>
      </c>
      <c r="S350" s="202">
        <v>0.82</v>
      </c>
      <c r="T350" s="202">
        <v>99.56</v>
      </c>
      <c r="U350" s="183">
        <f t="shared" si="10"/>
        <v>90.867682978674466</v>
      </c>
      <c r="V350" s="183">
        <f t="shared" si="11"/>
        <v>25.946496052518341</v>
      </c>
      <c r="W350" s="201" t="s">
        <v>670</v>
      </c>
      <c r="X350" s="201">
        <v>10</v>
      </c>
    </row>
    <row r="351" spans="1:24" s="171" customFormat="1" ht="11.25">
      <c r="A351" s="172" t="s">
        <v>664</v>
      </c>
      <c r="B351" s="201" t="s">
        <v>672</v>
      </c>
      <c r="C351" s="201" t="s">
        <v>666</v>
      </c>
      <c r="D351" s="201" t="s">
        <v>667</v>
      </c>
      <c r="E351" s="201" t="s">
        <v>674</v>
      </c>
      <c r="F351" s="201" t="s">
        <v>669</v>
      </c>
      <c r="G351" s="201">
        <v>20</v>
      </c>
      <c r="H351" s="201">
        <v>43</v>
      </c>
      <c r="I351" s="201" t="s">
        <v>670</v>
      </c>
      <c r="J351" s="201" t="s">
        <v>671</v>
      </c>
      <c r="K351" s="202">
        <v>54.94</v>
      </c>
      <c r="L351" s="202">
        <v>0.34</v>
      </c>
      <c r="M351" s="202">
        <v>1.66</v>
      </c>
      <c r="N351" s="202">
        <v>3.33</v>
      </c>
      <c r="O351" s="202">
        <v>7.0000000000000007E-2</v>
      </c>
      <c r="P351" s="202">
        <v>17.98</v>
      </c>
      <c r="Q351" s="202">
        <v>19.14</v>
      </c>
      <c r="R351" s="202">
        <v>1.82</v>
      </c>
      <c r="S351" s="202">
        <v>0.88</v>
      </c>
      <c r="T351" s="202">
        <v>100.16</v>
      </c>
      <c r="U351" s="183">
        <f t="shared" si="10"/>
        <v>90.587424276624432</v>
      </c>
      <c r="V351" s="183">
        <f t="shared" si="11"/>
        <v>26.233340903478748</v>
      </c>
      <c r="W351" s="201" t="s">
        <v>670</v>
      </c>
      <c r="X351" s="201">
        <v>10</v>
      </c>
    </row>
    <row r="352" spans="1:24" s="171" customFormat="1" ht="11.25">
      <c r="A352" s="172" t="s">
        <v>664</v>
      </c>
      <c r="B352" s="201" t="s">
        <v>672</v>
      </c>
      <c r="C352" s="201" t="s">
        <v>666</v>
      </c>
      <c r="D352" s="201" t="s">
        <v>667</v>
      </c>
      <c r="E352" s="201" t="s">
        <v>674</v>
      </c>
      <c r="F352" s="201" t="s">
        <v>669</v>
      </c>
      <c r="G352" s="201">
        <v>20</v>
      </c>
      <c r="H352" s="201">
        <v>44</v>
      </c>
      <c r="I352" s="201" t="s">
        <v>670</v>
      </c>
      <c r="J352" s="201" t="s">
        <v>671</v>
      </c>
      <c r="K352" s="202">
        <v>54.9</v>
      </c>
      <c r="L352" s="202">
        <v>0.27</v>
      </c>
      <c r="M352" s="202">
        <v>1.67</v>
      </c>
      <c r="N352" s="202">
        <v>3.25</v>
      </c>
      <c r="O352" s="202">
        <v>0.04</v>
      </c>
      <c r="P352" s="202">
        <v>17.38</v>
      </c>
      <c r="Q352" s="202">
        <v>20.260000000000002</v>
      </c>
      <c r="R352" s="202">
        <v>1.55</v>
      </c>
      <c r="S352" s="202">
        <v>0.52</v>
      </c>
      <c r="T352" s="202">
        <v>99.84</v>
      </c>
      <c r="U352" s="183">
        <f t="shared" si="10"/>
        <v>90.505055043973201</v>
      </c>
      <c r="V352" s="183">
        <f t="shared" si="11"/>
        <v>17.279097022593497</v>
      </c>
      <c r="W352" s="201" t="s">
        <v>670</v>
      </c>
      <c r="X352" s="201">
        <v>10</v>
      </c>
    </row>
    <row r="353" spans="1:24" s="171" customFormat="1" ht="11.25">
      <c r="A353" s="172" t="s">
        <v>664</v>
      </c>
      <c r="B353" s="201" t="s">
        <v>672</v>
      </c>
      <c r="C353" s="201" t="s">
        <v>666</v>
      </c>
      <c r="D353" s="201" t="s">
        <v>667</v>
      </c>
      <c r="E353" s="201" t="s">
        <v>674</v>
      </c>
      <c r="F353" s="201" t="s">
        <v>669</v>
      </c>
      <c r="G353" s="201">
        <v>20</v>
      </c>
      <c r="H353" s="201">
        <v>45</v>
      </c>
      <c r="I353" s="201" t="s">
        <v>670</v>
      </c>
      <c r="J353" s="201" t="s">
        <v>671</v>
      </c>
      <c r="K353" s="202">
        <v>54.3</v>
      </c>
      <c r="L353" s="202">
        <v>0.33</v>
      </c>
      <c r="M353" s="202">
        <v>1.68</v>
      </c>
      <c r="N353" s="202">
        <v>3.32</v>
      </c>
      <c r="O353" s="202">
        <v>0.06</v>
      </c>
      <c r="P353" s="202">
        <v>17.43</v>
      </c>
      <c r="Q353" s="202">
        <v>19.11</v>
      </c>
      <c r="R353" s="202">
        <v>1.78</v>
      </c>
      <c r="S353" s="202">
        <v>0.8</v>
      </c>
      <c r="T353" s="202">
        <v>98.81</v>
      </c>
      <c r="U353" s="183">
        <f t="shared" si="10"/>
        <v>90.345430485782202</v>
      </c>
      <c r="V353" s="183">
        <f t="shared" si="11"/>
        <v>24.210706720148181</v>
      </c>
      <c r="W353" s="201" t="s">
        <v>670</v>
      </c>
      <c r="X353" s="201">
        <v>10</v>
      </c>
    </row>
    <row r="354" spans="1:24" s="171" customFormat="1" ht="11.25">
      <c r="A354" s="172" t="s">
        <v>664</v>
      </c>
      <c r="B354" s="201" t="s">
        <v>672</v>
      </c>
      <c r="C354" s="201" t="s">
        <v>666</v>
      </c>
      <c r="D354" s="201" t="s">
        <v>667</v>
      </c>
      <c r="E354" s="201" t="s">
        <v>674</v>
      </c>
      <c r="F354" s="201" t="s">
        <v>669</v>
      </c>
      <c r="G354" s="201">
        <v>20</v>
      </c>
      <c r="H354" s="201">
        <v>46</v>
      </c>
      <c r="I354" s="201" t="s">
        <v>670</v>
      </c>
      <c r="J354" s="201" t="s">
        <v>671</v>
      </c>
      <c r="K354" s="202">
        <v>55.13</v>
      </c>
      <c r="L354" s="202">
        <v>0.27</v>
      </c>
      <c r="M354" s="202">
        <v>1.54</v>
      </c>
      <c r="N354" s="202">
        <v>3.25</v>
      </c>
      <c r="O354" s="202">
        <v>0.04</v>
      </c>
      <c r="P354" s="202">
        <v>18.09</v>
      </c>
      <c r="Q354" s="202">
        <v>19.239999999999998</v>
      </c>
      <c r="R354" s="202">
        <v>1.73</v>
      </c>
      <c r="S354" s="202">
        <v>0.83</v>
      </c>
      <c r="T354" s="202">
        <v>100.12</v>
      </c>
      <c r="U354" s="183">
        <f t="shared" si="10"/>
        <v>90.843592349315827</v>
      </c>
      <c r="V354" s="183">
        <f t="shared" si="11"/>
        <v>26.554649950608578</v>
      </c>
      <c r="W354" s="201" t="s">
        <v>670</v>
      </c>
      <c r="X354" s="201">
        <v>10</v>
      </c>
    </row>
    <row r="355" spans="1:24" s="171" customFormat="1" ht="11.25">
      <c r="A355" s="172" t="s">
        <v>664</v>
      </c>
      <c r="B355" s="201" t="s">
        <v>672</v>
      </c>
      <c r="C355" s="201" t="s">
        <v>666</v>
      </c>
      <c r="D355" s="201" t="s">
        <v>667</v>
      </c>
      <c r="E355" s="201" t="s">
        <v>674</v>
      </c>
      <c r="F355" s="201" t="s">
        <v>669</v>
      </c>
      <c r="G355" s="201">
        <v>20</v>
      </c>
      <c r="H355" s="201">
        <v>47</v>
      </c>
      <c r="I355" s="201" t="s">
        <v>670</v>
      </c>
      <c r="J355" s="201" t="s">
        <v>671</v>
      </c>
      <c r="K355" s="202">
        <v>54.41</v>
      </c>
      <c r="L355" s="202">
        <v>0.28000000000000003</v>
      </c>
      <c r="M355" s="202">
        <v>1.68</v>
      </c>
      <c r="N355" s="202">
        <v>3.22</v>
      </c>
      <c r="O355" s="202">
        <v>0.05</v>
      </c>
      <c r="P355" s="202">
        <v>17.79</v>
      </c>
      <c r="Q355" s="202">
        <v>20.239999999999998</v>
      </c>
      <c r="R355" s="202">
        <v>1.49</v>
      </c>
      <c r="S355" s="202">
        <v>0.49</v>
      </c>
      <c r="T355" s="202">
        <v>99.65</v>
      </c>
      <c r="U355" s="183">
        <f t="shared" si="10"/>
        <v>90.781441349445245</v>
      </c>
      <c r="V355" s="183">
        <f t="shared" si="11"/>
        <v>16.364298929041734</v>
      </c>
      <c r="W355" s="201" t="s">
        <v>670</v>
      </c>
      <c r="X355" s="201">
        <v>10</v>
      </c>
    </row>
    <row r="356" spans="1:24" s="171" customFormat="1" ht="11.25">
      <c r="A356" s="172" t="s">
        <v>664</v>
      </c>
      <c r="B356" s="201" t="s">
        <v>672</v>
      </c>
      <c r="C356" s="201" t="s">
        <v>666</v>
      </c>
      <c r="D356" s="201" t="s">
        <v>667</v>
      </c>
      <c r="E356" s="201" t="s">
        <v>674</v>
      </c>
      <c r="F356" s="201" t="s">
        <v>669</v>
      </c>
      <c r="G356" s="201">
        <v>20</v>
      </c>
      <c r="H356" s="201">
        <v>48</v>
      </c>
      <c r="I356" s="201" t="s">
        <v>670</v>
      </c>
      <c r="J356" s="201" t="s">
        <v>671</v>
      </c>
      <c r="K356" s="202">
        <v>55.63</v>
      </c>
      <c r="L356" s="202">
        <v>0.26</v>
      </c>
      <c r="M356" s="202">
        <v>1.61</v>
      </c>
      <c r="N356" s="202">
        <v>3.19</v>
      </c>
      <c r="O356" s="202">
        <v>0.04</v>
      </c>
      <c r="P356" s="202">
        <v>17.73</v>
      </c>
      <c r="Q356" s="202">
        <v>20.63</v>
      </c>
      <c r="R356" s="202">
        <v>1.46</v>
      </c>
      <c r="S356" s="202">
        <v>0.52</v>
      </c>
      <c r="T356" s="202">
        <v>101.07</v>
      </c>
      <c r="U356" s="183">
        <f t="shared" si="10"/>
        <v>90.831381684595968</v>
      </c>
      <c r="V356" s="183">
        <f t="shared" si="11"/>
        <v>17.808363085460115</v>
      </c>
      <c r="W356" s="201" t="s">
        <v>670</v>
      </c>
      <c r="X356" s="201">
        <v>10</v>
      </c>
    </row>
    <row r="357" spans="1:24" s="171" customFormat="1" ht="11.25">
      <c r="A357" s="172" t="s">
        <v>664</v>
      </c>
      <c r="B357" s="201" t="s">
        <v>672</v>
      </c>
      <c r="C357" s="201" t="s">
        <v>666</v>
      </c>
      <c r="D357" s="201" t="s">
        <v>667</v>
      </c>
      <c r="E357" s="201" t="s">
        <v>674</v>
      </c>
      <c r="F357" s="201" t="s">
        <v>669</v>
      </c>
      <c r="G357" s="201">
        <v>20</v>
      </c>
      <c r="H357" s="201">
        <v>49</v>
      </c>
      <c r="I357" s="201" t="s">
        <v>670</v>
      </c>
      <c r="J357" s="201" t="s">
        <v>671</v>
      </c>
      <c r="K357" s="202">
        <v>54.33</v>
      </c>
      <c r="L357" s="202">
        <v>0.31</v>
      </c>
      <c r="M357" s="202">
        <v>1.7</v>
      </c>
      <c r="N357" s="202">
        <v>3.1</v>
      </c>
      <c r="O357" s="202">
        <v>0.03</v>
      </c>
      <c r="P357" s="202">
        <v>17.399999999999999</v>
      </c>
      <c r="Q357" s="202">
        <v>20.05</v>
      </c>
      <c r="R357" s="202">
        <v>1.6</v>
      </c>
      <c r="S357" s="202">
        <v>0.53</v>
      </c>
      <c r="T357" s="202">
        <v>99.05</v>
      </c>
      <c r="U357" s="183">
        <f t="shared" si="10"/>
        <v>90.912925198759993</v>
      </c>
      <c r="V357" s="183">
        <f t="shared" si="11"/>
        <v>17.296879135426522</v>
      </c>
      <c r="W357" s="201" t="s">
        <v>670</v>
      </c>
      <c r="X357" s="201">
        <v>10</v>
      </c>
    </row>
    <row r="358" spans="1:24" s="171" customFormat="1" ht="11.25">
      <c r="A358" s="172" t="s">
        <v>664</v>
      </c>
      <c r="B358" s="201" t="s">
        <v>672</v>
      </c>
      <c r="C358" s="201" t="s">
        <v>666</v>
      </c>
      <c r="D358" s="201" t="s">
        <v>667</v>
      </c>
      <c r="E358" s="201" t="s">
        <v>674</v>
      </c>
      <c r="F358" s="201" t="s">
        <v>669</v>
      </c>
      <c r="G358" s="201">
        <v>20</v>
      </c>
      <c r="H358" s="201">
        <v>50</v>
      </c>
      <c r="I358" s="201" t="s">
        <v>670</v>
      </c>
      <c r="J358" s="201" t="s">
        <v>671</v>
      </c>
      <c r="K358" s="202">
        <v>55.21</v>
      </c>
      <c r="L358" s="202">
        <v>0.3</v>
      </c>
      <c r="M358" s="202">
        <v>1.76</v>
      </c>
      <c r="N358" s="202">
        <v>3.24</v>
      </c>
      <c r="O358" s="202">
        <v>0.04</v>
      </c>
      <c r="P358" s="202">
        <v>17.28</v>
      </c>
      <c r="Q358" s="202">
        <v>20.13</v>
      </c>
      <c r="R358" s="202">
        <v>1.61</v>
      </c>
      <c r="S358" s="202">
        <v>0.53</v>
      </c>
      <c r="T358" s="202">
        <v>100.1</v>
      </c>
      <c r="U358" s="183">
        <f t="shared" si="10"/>
        <v>90.481924866000796</v>
      </c>
      <c r="V358" s="183">
        <f t="shared" si="11"/>
        <v>16.806313976799043</v>
      </c>
      <c r="W358" s="201" t="s">
        <v>670</v>
      </c>
      <c r="X358" s="201">
        <v>10</v>
      </c>
    </row>
    <row r="359" spans="1:24" s="171" customFormat="1" ht="11.25">
      <c r="A359" s="172" t="s">
        <v>664</v>
      </c>
      <c r="B359" s="201" t="s">
        <v>672</v>
      </c>
      <c r="C359" s="201" t="s">
        <v>666</v>
      </c>
      <c r="D359" s="201" t="s">
        <v>667</v>
      </c>
      <c r="E359" s="201" t="s">
        <v>674</v>
      </c>
      <c r="F359" s="201" t="s">
        <v>669</v>
      </c>
      <c r="G359" s="201">
        <v>20</v>
      </c>
      <c r="H359" s="201">
        <v>51</v>
      </c>
      <c r="I359" s="201" t="s">
        <v>670</v>
      </c>
      <c r="J359" s="201" t="s">
        <v>671</v>
      </c>
      <c r="K359" s="202">
        <v>54.46</v>
      </c>
      <c r="L359" s="202">
        <v>0.26</v>
      </c>
      <c r="M359" s="202">
        <v>1.74</v>
      </c>
      <c r="N359" s="202">
        <v>3.2</v>
      </c>
      <c r="O359" s="202">
        <v>0.02</v>
      </c>
      <c r="P359" s="202">
        <v>18.09</v>
      </c>
      <c r="Q359" s="202">
        <v>20.04</v>
      </c>
      <c r="R359" s="202">
        <v>1.52</v>
      </c>
      <c r="S359" s="202">
        <v>0.67</v>
      </c>
      <c r="T359" s="202">
        <v>100</v>
      </c>
      <c r="U359" s="183">
        <f t="shared" si="10"/>
        <v>90.971742250352321</v>
      </c>
      <c r="V359" s="183">
        <f t="shared" si="11"/>
        <v>20.528449358517612</v>
      </c>
      <c r="W359" s="201" t="s">
        <v>670</v>
      </c>
      <c r="X359" s="201">
        <v>10</v>
      </c>
    </row>
    <row r="360" spans="1:24" s="171" customFormat="1" ht="11.25">
      <c r="A360" s="172" t="s">
        <v>664</v>
      </c>
      <c r="B360" s="201" t="s">
        <v>672</v>
      </c>
      <c r="C360" s="201" t="s">
        <v>666</v>
      </c>
      <c r="D360" s="201" t="s">
        <v>667</v>
      </c>
      <c r="E360" s="201" t="s">
        <v>674</v>
      </c>
      <c r="F360" s="201" t="s">
        <v>669</v>
      </c>
      <c r="G360" s="201">
        <v>20</v>
      </c>
      <c r="H360" s="201">
        <v>52</v>
      </c>
      <c r="I360" s="201" t="s">
        <v>670</v>
      </c>
      <c r="J360" s="201" t="s">
        <v>671</v>
      </c>
      <c r="K360" s="202">
        <v>55.37</v>
      </c>
      <c r="L360" s="202">
        <v>0.28999999999999998</v>
      </c>
      <c r="M360" s="202">
        <v>1.66</v>
      </c>
      <c r="N360" s="202">
        <v>3.23</v>
      </c>
      <c r="O360" s="202">
        <v>0.03</v>
      </c>
      <c r="P360" s="202">
        <v>17.46</v>
      </c>
      <c r="Q360" s="202">
        <v>20.34</v>
      </c>
      <c r="R360" s="202">
        <v>1.41</v>
      </c>
      <c r="S360" s="202">
        <v>0.51</v>
      </c>
      <c r="T360" s="202">
        <v>100.3</v>
      </c>
      <c r="U360" s="183">
        <f t="shared" si="10"/>
        <v>90.597163014750535</v>
      </c>
      <c r="V360" s="183">
        <f t="shared" si="11"/>
        <v>17.088233198182497</v>
      </c>
      <c r="W360" s="201" t="s">
        <v>670</v>
      </c>
      <c r="X360" s="201">
        <v>10</v>
      </c>
    </row>
    <row r="361" spans="1:24" s="171" customFormat="1" ht="11.25">
      <c r="A361" s="172" t="s">
        <v>664</v>
      </c>
      <c r="B361" s="201" t="s">
        <v>672</v>
      </c>
      <c r="C361" s="201" t="s">
        <v>666</v>
      </c>
      <c r="D361" s="201" t="s">
        <v>667</v>
      </c>
      <c r="E361" s="201" t="s">
        <v>674</v>
      </c>
      <c r="F361" s="201" t="s">
        <v>669</v>
      </c>
      <c r="G361" s="201">
        <v>20</v>
      </c>
      <c r="H361" s="201">
        <v>53</v>
      </c>
      <c r="I361" s="201" t="s">
        <v>670</v>
      </c>
      <c r="J361" s="201" t="s">
        <v>671</v>
      </c>
      <c r="K361" s="202">
        <v>55.17</v>
      </c>
      <c r="L361" s="202">
        <v>0.21</v>
      </c>
      <c r="M361" s="202">
        <v>1.58</v>
      </c>
      <c r="N361" s="202">
        <v>3.44</v>
      </c>
      <c r="O361" s="202">
        <v>7.0000000000000007E-2</v>
      </c>
      <c r="P361" s="202">
        <v>20.07</v>
      </c>
      <c r="Q361" s="202">
        <v>17.600000000000001</v>
      </c>
      <c r="R361" s="202">
        <v>1.35</v>
      </c>
      <c r="S361" s="202">
        <v>0.9</v>
      </c>
      <c r="T361" s="202">
        <v>100.39</v>
      </c>
      <c r="U361" s="183">
        <f t="shared" si="10"/>
        <v>91.22750935205184</v>
      </c>
      <c r="V361" s="183">
        <f t="shared" si="11"/>
        <v>27.647592207030254</v>
      </c>
      <c r="W361" s="201" t="s">
        <v>670</v>
      </c>
      <c r="X361" s="201">
        <v>10</v>
      </c>
    </row>
    <row r="362" spans="1:24" s="171" customFormat="1" ht="11.25">
      <c r="A362" s="172" t="s">
        <v>664</v>
      </c>
      <c r="B362" s="201" t="s">
        <v>672</v>
      </c>
      <c r="C362" s="201" t="s">
        <v>666</v>
      </c>
      <c r="D362" s="201" t="s">
        <v>667</v>
      </c>
      <c r="E362" s="201" t="s">
        <v>674</v>
      </c>
      <c r="F362" s="201" t="s">
        <v>669</v>
      </c>
      <c r="G362" s="201">
        <v>20</v>
      </c>
      <c r="H362" s="201">
        <v>54</v>
      </c>
      <c r="I362" s="201" t="s">
        <v>670</v>
      </c>
      <c r="J362" s="201" t="s">
        <v>671</v>
      </c>
      <c r="K362" s="202">
        <v>54.98</v>
      </c>
      <c r="L362" s="202">
        <v>0.26</v>
      </c>
      <c r="M362" s="202">
        <v>1.9</v>
      </c>
      <c r="N362" s="202">
        <v>2.5299999999999998</v>
      </c>
      <c r="O362" s="202">
        <v>0.02</v>
      </c>
      <c r="P362" s="202">
        <v>17.53</v>
      </c>
      <c r="Q362" s="202">
        <v>20.010000000000002</v>
      </c>
      <c r="R362" s="202">
        <v>1.82</v>
      </c>
      <c r="S362" s="202">
        <v>1.26</v>
      </c>
      <c r="T362" s="202">
        <v>100.31</v>
      </c>
      <c r="U362" s="183">
        <f t="shared" si="10"/>
        <v>92.509497509685531</v>
      </c>
      <c r="V362" s="183">
        <f t="shared" si="11"/>
        <v>30.789755090582531</v>
      </c>
      <c r="W362" s="201" t="s">
        <v>670</v>
      </c>
      <c r="X362" s="201">
        <v>10</v>
      </c>
    </row>
    <row r="363" spans="1:24" s="171" customFormat="1" ht="11.25">
      <c r="A363" s="172" t="s">
        <v>664</v>
      </c>
      <c r="B363" s="201" t="s">
        <v>672</v>
      </c>
      <c r="C363" s="201" t="s">
        <v>666</v>
      </c>
      <c r="D363" s="201" t="s">
        <v>667</v>
      </c>
      <c r="E363" s="201" t="s">
        <v>674</v>
      </c>
      <c r="F363" s="201" t="s">
        <v>669</v>
      </c>
      <c r="G363" s="201">
        <v>20</v>
      </c>
      <c r="H363" s="201">
        <v>55</v>
      </c>
      <c r="I363" s="201" t="s">
        <v>670</v>
      </c>
      <c r="J363" s="201" t="s">
        <v>671</v>
      </c>
      <c r="K363" s="202">
        <v>55.18</v>
      </c>
      <c r="L363" s="202">
        <v>0.23</v>
      </c>
      <c r="M363" s="202">
        <v>1.72</v>
      </c>
      <c r="N363" s="202">
        <v>3.16</v>
      </c>
      <c r="O363" s="202">
        <v>0.01</v>
      </c>
      <c r="P363" s="202">
        <v>17.05</v>
      </c>
      <c r="Q363" s="202">
        <v>20.79</v>
      </c>
      <c r="R363" s="202">
        <v>1.41</v>
      </c>
      <c r="S363" s="202">
        <v>0.31</v>
      </c>
      <c r="T363" s="202">
        <v>99.86</v>
      </c>
      <c r="U363" s="183">
        <f t="shared" si="10"/>
        <v>90.581372487184282</v>
      </c>
      <c r="V363" s="183">
        <f t="shared" si="11"/>
        <v>10.786548329819762</v>
      </c>
      <c r="W363" s="201" t="s">
        <v>670</v>
      </c>
      <c r="X363" s="201">
        <v>10</v>
      </c>
    </row>
    <row r="364" spans="1:24" s="171" customFormat="1" ht="11.25">
      <c r="A364" s="172" t="s">
        <v>664</v>
      </c>
      <c r="B364" s="201" t="s">
        <v>672</v>
      </c>
      <c r="C364" s="201" t="s">
        <v>666</v>
      </c>
      <c r="D364" s="201" t="s">
        <v>667</v>
      </c>
      <c r="E364" s="201" t="s">
        <v>674</v>
      </c>
      <c r="F364" s="201" t="s">
        <v>669</v>
      </c>
      <c r="G364" s="201">
        <v>20</v>
      </c>
      <c r="H364" s="201">
        <v>56</v>
      </c>
      <c r="I364" s="201" t="s">
        <v>670</v>
      </c>
      <c r="J364" s="201" t="s">
        <v>671</v>
      </c>
      <c r="K364" s="202">
        <v>54.63</v>
      </c>
      <c r="L364" s="202">
        <v>0.3</v>
      </c>
      <c r="M364" s="202">
        <v>1.55</v>
      </c>
      <c r="N364" s="202">
        <v>3.23</v>
      </c>
      <c r="O364" s="202">
        <v>0.02</v>
      </c>
      <c r="P364" s="202">
        <v>18.34</v>
      </c>
      <c r="Q364" s="202">
        <v>19.850000000000001</v>
      </c>
      <c r="R364" s="202">
        <v>1.47</v>
      </c>
      <c r="S364" s="202">
        <v>0.54</v>
      </c>
      <c r="T364" s="202">
        <v>99.93</v>
      </c>
      <c r="U364" s="183">
        <f t="shared" si="10"/>
        <v>91.007764669335259</v>
      </c>
      <c r="V364" s="183">
        <f t="shared" si="11"/>
        <v>18.943803733060637</v>
      </c>
      <c r="W364" s="201" t="s">
        <v>670</v>
      </c>
      <c r="X364" s="201">
        <v>10</v>
      </c>
    </row>
    <row r="365" spans="1:24" s="171" customFormat="1" ht="11.25">
      <c r="A365" s="172" t="s">
        <v>664</v>
      </c>
      <c r="B365" s="201" t="s">
        <v>672</v>
      </c>
      <c r="C365" s="201" t="s">
        <v>666</v>
      </c>
      <c r="D365" s="201" t="s">
        <v>667</v>
      </c>
      <c r="E365" s="201" t="s">
        <v>674</v>
      </c>
      <c r="F365" s="201" t="s">
        <v>669</v>
      </c>
      <c r="G365" s="201">
        <v>20</v>
      </c>
      <c r="H365" s="201">
        <v>57</v>
      </c>
      <c r="I365" s="201" t="s">
        <v>670</v>
      </c>
      <c r="J365" s="201" t="s">
        <v>671</v>
      </c>
      <c r="K365" s="202">
        <v>54.53</v>
      </c>
      <c r="L365" s="202">
        <v>0.28000000000000003</v>
      </c>
      <c r="M365" s="202">
        <v>1.8</v>
      </c>
      <c r="N365" s="202">
        <v>3.19</v>
      </c>
      <c r="O365" s="202">
        <v>0.04</v>
      </c>
      <c r="P365" s="202">
        <v>17.97</v>
      </c>
      <c r="Q365" s="202">
        <v>20.309999999999999</v>
      </c>
      <c r="R365" s="202">
        <v>1.69</v>
      </c>
      <c r="S365" s="202">
        <v>0.51</v>
      </c>
      <c r="T365" s="202">
        <v>100.32</v>
      </c>
      <c r="U365" s="183">
        <f t="shared" si="10"/>
        <v>90.942743193898238</v>
      </c>
      <c r="V365" s="183">
        <f t="shared" si="11"/>
        <v>15.971422138554034</v>
      </c>
      <c r="W365" s="201" t="s">
        <v>670</v>
      </c>
      <c r="X365" s="201">
        <v>10</v>
      </c>
    </row>
    <row r="366" spans="1:24" s="171" customFormat="1" ht="11.25">
      <c r="A366" s="172" t="s">
        <v>664</v>
      </c>
      <c r="B366" s="201" t="s">
        <v>672</v>
      </c>
      <c r="C366" s="201" t="s">
        <v>666</v>
      </c>
      <c r="D366" s="201" t="s">
        <v>667</v>
      </c>
      <c r="E366" s="201" t="s">
        <v>674</v>
      </c>
      <c r="F366" s="201" t="s">
        <v>669</v>
      </c>
      <c r="G366" s="201">
        <v>20</v>
      </c>
      <c r="H366" s="201">
        <v>58</v>
      </c>
      <c r="I366" s="201" t="s">
        <v>670</v>
      </c>
      <c r="J366" s="201" t="s">
        <v>671</v>
      </c>
      <c r="K366" s="202">
        <v>54.41</v>
      </c>
      <c r="L366" s="202">
        <v>0.23</v>
      </c>
      <c r="M366" s="202">
        <v>1.66</v>
      </c>
      <c r="N366" s="202">
        <v>2.65</v>
      </c>
      <c r="O366" s="202">
        <v>0</v>
      </c>
      <c r="P366" s="202">
        <v>17.04</v>
      </c>
      <c r="Q366" s="202">
        <v>20.420000000000002</v>
      </c>
      <c r="R366" s="202">
        <v>1.89</v>
      </c>
      <c r="S366" s="202">
        <v>1.64</v>
      </c>
      <c r="T366" s="202">
        <v>99.94</v>
      </c>
      <c r="U366" s="183">
        <f t="shared" si="10"/>
        <v>91.975219838853079</v>
      </c>
      <c r="V366" s="183">
        <f t="shared" si="11"/>
        <v>39.858939868037531</v>
      </c>
      <c r="W366" s="201" t="s">
        <v>670</v>
      </c>
      <c r="X366" s="201">
        <v>10</v>
      </c>
    </row>
    <row r="367" spans="1:24" s="171" customFormat="1" ht="11.25">
      <c r="A367" s="172" t="s">
        <v>664</v>
      </c>
      <c r="B367" s="201" t="s">
        <v>672</v>
      </c>
      <c r="C367" s="201" t="s">
        <v>666</v>
      </c>
      <c r="D367" s="201" t="s">
        <v>667</v>
      </c>
      <c r="E367" s="201" t="s">
        <v>674</v>
      </c>
      <c r="F367" s="201" t="s">
        <v>669</v>
      </c>
      <c r="G367" s="201">
        <v>20</v>
      </c>
      <c r="H367" s="201">
        <v>59</v>
      </c>
      <c r="I367" s="201" t="s">
        <v>670</v>
      </c>
      <c r="J367" s="201" t="s">
        <v>671</v>
      </c>
      <c r="K367" s="202">
        <v>54.39</v>
      </c>
      <c r="L367" s="202">
        <v>0.18</v>
      </c>
      <c r="M367" s="202">
        <v>1.59</v>
      </c>
      <c r="N367" s="202">
        <v>2.7</v>
      </c>
      <c r="O367" s="202">
        <v>0</v>
      </c>
      <c r="P367" s="202">
        <v>17.36</v>
      </c>
      <c r="Q367" s="202">
        <v>21.29</v>
      </c>
      <c r="R367" s="202">
        <v>1.34</v>
      </c>
      <c r="S367" s="202">
        <v>0.55000000000000004</v>
      </c>
      <c r="T367" s="202">
        <v>99.4</v>
      </c>
      <c r="U367" s="183">
        <f t="shared" si="10"/>
        <v>91.974578089640332</v>
      </c>
      <c r="V367" s="183">
        <f t="shared" si="11"/>
        <v>18.834564848272851</v>
      </c>
      <c r="W367" s="201" t="s">
        <v>670</v>
      </c>
      <c r="X367" s="201">
        <v>10</v>
      </c>
    </row>
    <row r="368" spans="1:24" s="171" customFormat="1" ht="11.25">
      <c r="A368" s="172" t="s">
        <v>664</v>
      </c>
      <c r="B368" s="201" t="s">
        <v>672</v>
      </c>
      <c r="C368" s="201" t="s">
        <v>666</v>
      </c>
      <c r="D368" s="201" t="s">
        <v>667</v>
      </c>
      <c r="E368" s="201" t="s">
        <v>674</v>
      </c>
      <c r="F368" s="201" t="s">
        <v>669</v>
      </c>
      <c r="G368" s="201">
        <v>20</v>
      </c>
      <c r="H368" s="201">
        <v>60</v>
      </c>
      <c r="I368" s="201" t="s">
        <v>670</v>
      </c>
      <c r="J368" s="201" t="s">
        <v>671</v>
      </c>
      <c r="K368" s="202">
        <v>54.88</v>
      </c>
      <c r="L368" s="202">
        <v>0.25</v>
      </c>
      <c r="M368" s="202">
        <v>1.74</v>
      </c>
      <c r="N368" s="202">
        <v>3.3</v>
      </c>
      <c r="O368" s="202">
        <v>0.03</v>
      </c>
      <c r="P368" s="202">
        <v>17.87</v>
      </c>
      <c r="Q368" s="202">
        <v>20.13</v>
      </c>
      <c r="R368" s="202">
        <v>1.47</v>
      </c>
      <c r="S368" s="202">
        <v>0.49</v>
      </c>
      <c r="T368" s="202">
        <v>100.16</v>
      </c>
      <c r="U368" s="183">
        <f t="shared" si="10"/>
        <v>90.61223409604564</v>
      </c>
      <c r="V368" s="183">
        <f t="shared" si="11"/>
        <v>15.889676003213468</v>
      </c>
      <c r="W368" s="201" t="s">
        <v>670</v>
      </c>
      <c r="X368" s="201">
        <v>10</v>
      </c>
    </row>
    <row r="369" spans="1:24" s="171" customFormat="1" ht="11.25">
      <c r="A369" s="172" t="s">
        <v>664</v>
      </c>
      <c r="B369" s="201" t="s">
        <v>672</v>
      </c>
      <c r="C369" s="201" t="s">
        <v>666</v>
      </c>
      <c r="D369" s="201" t="s">
        <v>667</v>
      </c>
      <c r="E369" s="201" t="s">
        <v>674</v>
      </c>
      <c r="F369" s="201" t="s">
        <v>669</v>
      </c>
      <c r="G369" s="201">
        <v>20</v>
      </c>
      <c r="H369" s="201">
        <v>61</v>
      </c>
      <c r="I369" s="201" t="s">
        <v>670</v>
      </c>
      <c r="J369" s="201" t="s">
        <v>671</v>
      </c>
      <c r="K369" s="202">
        <v>55.81</v>
      </c>
      <c r="L369" s="202">
        <v>0.28000000000000003</v>
      </c>
      <c r="M369" s="202">
        <v>1.77</v>
      </c>
      <c r="N369" s="202">
        <v>3.25</v>
      </c>
      <c r="O369" s="202">
        <v>0</v>
      </c>
      <c r="P369" s="202">
        <v>17.36</v>
      </c>
      <c r="Q369" s="202">
        <v>20.29</v>
      </c>
      <c r="R369" s="202">
        <v>1.46</v>
      </c>
      <c r="S369" s="202">
        <v>0.55000000000000004</v>
      </c>
      <c r="T369" s="202">
        <v>100.77</v>
      </c>
      <c r="U369" s="183">
        <f t="shared" si="10"/>
        <v>90.495155890471281</v>
      </c>
      <c r="V369" s="183">
        <f t="shared" si="11"/>
        <v>17.249580292818582</v>
      </c>
      <c r="W369" s="201" t="s">
        <v>670</v>
      </c>
      <c r="X369" s="201">
        <v>10</v>
      </c>
    </row>
    <row r="370" spans="1:24" s="171" customFormat="1" ht="11.25">
      <c r="A370" s="172" t="s">
        <v>664</v>
      </c>
      <c r="B370" s="201" t="s">
        <v>672</v>
      </c>
      <c r="C370" s="201" t="s">
        <v>666</v>
      </c>
      <c r="D370" s="201" t="s">
        <v>667</v>
      </c>
      <c r="E370" s="201" t="s">
        <v>674</v>
      </c>
      <c r="F370" s="201" t="s">
        <v>669</v>
      </c>
      <c r="G370" s="201">
        <v>20</v>
      </c>
      <c r="H370" s="201">
        <v>62</v>
      </c>
      <c r="I370" s="201" t="s">
        <v>670</v>
      </c>
      <c r="J370" s="201" t="s">
        <v>671</v>
      </c>
      <c r="K370" s="202">
        <v>53.95</v>
      </c>
      <c r="L370" s="202">
        <v>0.25</v>
      </c>
      <c r="M370" s="202">
        <v>1.8</v>
      </c>
      <c r="N370" s="202">
        <v>3.25</v>
      </c>
      <c r="O370" s="202">
        <v>0.03</v>
      </c>
      <c r="P370" s="202">
        <v>17.850000000000001</v>
      </c>
      <c r="Q370" s="202">
        <v>19.87</v>
      </c>
      <c r="R370" s="202">
        <v>1.61</v>
      </c>
      <c r="S370" s="202">
        <v>0.53</v>
      </c>
      <c r="T370" s="202">
        <v>99.14</v>
      </c>
      <c r="U370" s="183">
        <f t="shared" si="10"/>
        <v>90.731891081193893</v>
      </c>
      <c r="V370" s="183">
        <f t="shared" si="11"/>
        <v>16.49444272917659</v>
      </c>
      <c r="W370" s="201" t="s">
        <v>670</v>
      </c>
      <c r="X370" s="201">
        <v>10</v>
      </c>
    </row>
    <row r="371" spans="1:24" s="171" customFormat="1" ht="11.25">
      <c r="A371" s="172" t="s">
        <v>664</v>
      </c>
      <c r="B371" s="201" t="s">
        <v>672</v>
      </c>
      <c r="C371" s="201" t="s">
        <v>666</v>
      </c>
      <c r="D371" s="201" t="s">
        <v>667</v>
      </c>
      <c r="E371" s="201" t="s">
        <v>674</v>
      </c>
      <c r="F371" s="201" t="s">
        <v>669</v>
      </c>
      <c r="G371" s="201">
        <v>20</v>
      </c>
      <c r="H371" s="201">
        <v>63</v>
      </c>
      <c r="I371" s="201" t="s">
        <v>670</v>
      </c>
      <c r="J371" s="201" t="s">
        <v>671</v>
      </c>
      <c r="K371" s="202">
        <v>54.79</v>
      </c>
      <c r="L371" s="202">
        <v>0.22</v>
      </c>
      <c r="M371" s="202">
        <v>1.55</v>
      </c>
      <c r="N371" s="202">
        <v>3.15</v>
      </c>
      <c r="O371" s="202">
        <v>0.04</v>
      </c>
      <c r="P371" s="202">
        <v>17.600000000000001</v>
      </c>
      <c r="Q371" s="202">
        <v>20.53</v>
      </c>
      <c r="R371" s="202">
        <v>1.5</v>
      </c>
      <c r="S371" s="202">
        <v>0.45</v>
      </c>
      <c r="T371" s="202">
        <v>99.83</v>
      </c>
      <c r="U371" s="183">
        <f t="shared" si="10"/>
        <v>90.875086639840205</v>
      </c>
      <c r="V371" s="183">
        <f t="shared" si="11"/>
        <v>16.301180380458227</v>
      </c>
      <c r="W371" s="201" t="s">
        <v>670</v>
      </c>
      <c r="X371" s="201">
        <v>10</v>
      </c>
    </row>
    <row r="372" spans="1:24" s="171" customFormat="1" ht="11.25">
      <c r="A372" s="172" t="s">
        <v>664</v>
      </c>
      <c r="B372" s="201" t="s">
        <v>672</v>
      </c>
      <c r="C372" s="201" t="s">
        <v>666</v>
      </c>
      <c r="D372" s="201" t="s">
        <v>667</v>
      </c>
      <c r="E372" s="201" t="s">
        <v>674</v>
      </c>
      <c r="F372" s="201" t="s">
        <v>669</v>
      </c>
      <c r="G372" s="201">
        <v>20</v>
      </c>
      <c r="H372" s="201">
        <v>64</v>
      </c>
      <c r="I372" s="201" t="s">
        <v>670</v>
      </c>
      <c r="J372" s="201" t="s">
        <v>671</v>
      </c>
      <c r="K372" s="202">
        <v>55.29</v>
      </c>
      <c r="L372" s="202">
        <v>0.26</v>
      </c>
      <c r="M372" s="202">
        <v>1.65</v>
      </c>
      <c r="N372" s="202">
        <v>3.23</v>
      </c>
      <c r="O372" s="202">
        <v>0.05</v>
      </c>
      <c r="P372" s="202">
        <v>17.29</v>
      </c>
      <c r="Q372" s="202">
        <v>20.010000000000002</v>
      </c>
      <c r="R372" s="202">
        <v>1.45</v>
      </c>
      <c r="S372" s="202">
        <v>0.54</v>
      </c>
      <c r="T372" s="202">
        <v>99.77</v>
      </c>
      <c r="U372" s="183">
        <f t="shared" si="10"/>
        <v>90.513482159914275</v>
      </c>
      <c r="V372" s="183">
        <f t="shared" si="11"/>
        <v>18.00238143446435</v>
      </c>
      <c r="W372" s="201" t="s">
        <v>670</v>
      </c>
      <c r="X372" s="201">
        <v>10</v>
      </c>
    </row>
    <row r="373" spans="1:24" s="171" customFormat="1" ht="11.25">
      <c r="A373" s="172" t="s">
        <v>664</v>
      </c>
      <c r="B373" s="201" t="s">
        <v>672</v>
      </c>
      <c r="C373" s="201" t="s">
        <v>666</v>
      </c>
      <c r="D373" s="201" t="s">
        <v>667</v>
      </c>
      <c r="E373" s="201" t="s">
        <v>674</v>
      </c>
      <c r="F373" s="201" t="s">
        <v>669</v>
      </c>
      <c r="G373" s="201">
        <v>20</v>
      </c>
      <c r="H373" s="201">
        <v>65</v>
      </c>
      <c r="I373" s="201" t="s">
        <v>670</v>
      </c>
      <c r="J373" s="201" t="s">
        <v>671</v>
      </c>
      <c r="K373" s="202">
        <v>54.58</v>
      </c>
      <c r="L373" s="202">
        <v>0.28999999999999998</v>
      </c>
      <c r="M373" s="202">
        <v>1.77</v>
      </c>
      <c r="N373" s="202">
        <v>3.18</v>
      </c>
      <c r="O373" s="202">
        <v>0.04</v>
      </c>
      <c r="P373" s="202">
        <v>17.03</v>
      </c>
      <c r="Q373" s="202">
        <v>20.21</v>
      </c>
      <c r="R373" s="202">
        <v>1.65</v>
      </c>
      <c r="S373" s="202">
        <v>0.56999999999999995</v>
      </c>
      <c r="T373" s="202">
        <v>99.32</v>
      </c>
      <c r="U373" s="183">
        <f t="shared" si="10"/>
        <v>90.517337994407853</v>
      </c>
      <c r="V373" s="183">
        <f t="shared" si="11"/>
        <v>17.765402941837614</v>
      </c>
      <c r="W373" s="201" t="s">
        <v>670</v>
      </c>
      <c r="X373" s="201">
        <v>10</v>
      </c>
    </row>
    <row r="374" spans="1:24" s="171" customFormat="1" ht="11.25">
      <c r="A374" s="172" t="s">
        <v>664</v>
      </c>
      <c r="B374" s="201" t="s">
        <v>672</v>
      </c>
      <c r="C374" s="201" t="s">
        <v>666</v>
      </c>
      <c r="D374" s="201" t="s">
        <v>667</v>
      </c>
      <c r="E374" s="201" t="s">
        <v>674</v>
      </c>
      <c r="F374" s="201" t="s">
        <v>669</v>
      </c>
      <c r="G374" s="201">
        <v>20</v>
      </c>
      <c r="H374" s="201">
        <v>66</v>
      </c>
      <c r="I374" s="201" t="s">
        <v>670</v>
      </c>
      <c r="J374" s="201" t="s">
        <v>671</v>
      </c>
      <c r="K374" s="202">
        <v>54.48</v>
      </c>
      <c r="L374" s="202">
        <v>0.22</v>
      </c>
      <c r="M374" s="202">
        <v>1.78</v>
      </c>
      <c r="N374" s="202">
        <v>3.21</v>
      </c>
      <c r="O374" s="202">
        <v>0.01</v>
      </c>
      <c r="P374" s="202">
        <v>17.28</v>
      </c>
      <c r="Q374" s="202">
        <v>20.71</v>
      </c>
      <c r="R374" s="202">
        <v>1.42</v>
      </c>
      <c r="S374" s="202">
        <v>0.31</v>
      </c>
      <c r="T374" s="202">
        <v>99.42</v>
      </c>
      <c r="U374" s="183">
        <f t="shared" si="10"/>
        <v>90.561737219623211</v>
      </c>
      <c r="V374" s="183">
        <f t="shared" si="11"/>
        <v>10.460992092900421</v>
      </c>
      <c r="W374" s="201" t="s">
        <v>670</v>
      </c>
      <c r="X374" s="201">
        <v>10</v>
      </c>
    </row>
    <row r="375" spans="1:24" s="171" customFormat="1" ht="11.25">
      <c r="A375" s="172" t="s">
        <v>664</v>
      </c>
      <c r="B375" s="201" t="s">
        <v>672</v>
      </c>
      <c r="C375" s="201" t="s">
        <v>666</v>
      </c>
      <c r="D375" s="201" t="s">
        <v>667</v>
      </c>
      <c r="E375" s="201" t="s">
        <v>674</v>
      </c>
      <c r="F375" s="201" t="s">
        <v>669</v>
      </c>
      <c r="G375" s="201">
        <v>20</v>
      </c>
      <c r="H375" s="201">
        <v>67</v>
      </c>
      <c r="I375" s="201" t="s">
        <v>670</v>
      </c>
      <c r="J375" s="201" t="s">
        <v>671</v>
      </c>
      <c r="K375" s="202">
        <v>55.11</v>
      </c>
      <c r="L375" s="202">
        <v>0.25</v>
      </c>
      <c r="M375" s="202">
        <v>1.62</v>
      </c>
      <c r="N375" s="202">
        <v>3.18</v>
      </c>
      <c r="O375" s="202">
        <v>0.03</v>
      </c>
      <c r="P375" s="202">
        <v>17.09</v>
      </c>
      <c r="Q375" s="202">
        <v>20.09</v>
      </c>
      <c r="R375" s="202">
        <v>1.57</v>
      </c>
      <c r="S375" s="202">
        <v>0.55000000000000004</v>
      </c>
      <c r="T375" s="202">
        <v>99.49</v>
      </c>
      <c r="U375" s="183">
        <f t="shared" si="10"/>
        <v>90.547483032806596</v>
      </c>
      <c r="V375" s="183">
        <f t="shared" si="11"/>
        <v>18.550478497420794</v>
      </c>
      <c r="W375" s="201" t="s">
        <v>670</v>
      </c>
      <c r="X375" s="201">
        <v>10</v>
      </c>
    </row>
    <row r="376" spans="1:24" s="171" customFormat="1" ht="11.25">
      <c r="A376" s="172" t="s">
        <v>664</v>
      </c>
      <c r="B376" s="201" t="s">
        <v>672</v>
      </c>
      <c r="C376" s="201" t="s">
        <v>666</v>
      </c>
      <c r="D376" s="201" t="s">
        <v>667</v>
      </c>
      <c r="E376" s="201" t="s">
        <v>674</v>
      </c>
      <c r="F376" s="201" t="s">
        <v>669</v>
      </c>
      <c r="G376" s="201">
        <v>20</v>
      </c>
      <c r="H376" s="201">
        <v>68</v>
      </c>
      <c r="I376" s="201" t="s">
        <v>670</v>
      </c>
      <c r="J376" s="201" t="s">
        <v>671</v>
      </c>
      <c r="K376" s="202">
        <v>54.72</v>
      </c>
      <c r="L376" s="202">
        <v>0.26</v>
      </c>
      <c r="M376" s="202">
        <v>1.62</v>
      </c>
      <c r="N376" s="202">
        <v>3.14</v>
      </c>
      <c r="O376" s="202">
        <v>0.01</v>
      </c>
      <c r="P376" s="202">
        <v>17.600000000000001</v>
      </c>
      <c r="Q376" s="202">
        <v>19.79</v>
      </c>
      <c r="R376" s="202">
        <v>1.65</v>
      </c>
      <c r="S376" s="202">
        <v>0.69</v>
      </c>
      <c r="T376" s="202">
        <v>99.48</v>
      </c>
      <c r="U376" s="183">
        <f t="shared" si="10"/>
        <v>90.901418943718838</v>
      </c>
      <c r="V376" s="183">
        <f t="shared" si="11"/>
        <v>22.223058971948863</v>
      </c>
      <c r="W376" s="201" t="s">
        <v>670</v>
      </c>
      <c r="X376" s="201">
        <v>10</v>
      </c>
    </row>
    <row r="377" spans="1:24" s="171" customFormat="1" ht="11.25">
      <c r="A377" s="172" t="s">
        <v>664</v>
      </c>
      <c r="B377" s="201" t="s">
        <v>672</v>
      </c>
      <c r="C377" s="201" t="s">
        <v>666</v>
      </c>
      <c r="D377" s="201" t="s">
        <v>667</v>
      </c>
      <c r="E377" s="201" t="s">
        <v>674</v>
      </c>
      <c r="F377" s="201" t="s">
        <v>669</v>
      </c>
      <c r="G377" s="201">
        <v>20</v>
      </c>
      <c r="H377" s="201">
        <v>69</v>
      </c>
      <c r="I377" s="201" t="s">
        <v>670</v>
      </c>
      <c r="J377" s="201" t="s">
        <v>671</v>
      </c>
      <c r="K377" s="202">
        <v>54.19</v>
      </c>
      <c r="L377" s="202">
        <v>0.27</v>
      </c>
      <c r="M377" s="202">
        <v>1.5</v>
      </c>
      <c r="N377" s="202">
        <v>3.24</v>
      </c>
      <c r="O377" s="202">
        <v>0.03</v>
      </c>
      <c r="P377" s="202">
        <v>17.43</v>
      </c>
      <c r="Q377" s="202">
        <v>20.43</v>
      </c>
      <c r="R377" s="202">
        <v>1.6</v>
      </c>
      <c r="S377" s="202">
        <v>0.52</v>
      </c>
      <c r="T377" s="202">
        <v>99.21</v>
      </c>
      <c r="U377" s="183">
        <f t="shared" si="10"/>
        <v>90.556100405372604</v>
      </c>
      <c r="V377" s="183">
        <f t="shared" si="11"/>
        <v>18.867904943668083</v>
      </c>
      <c r="W377" s="201" t="s">
        <v>670</v>
      </c>
      <c r="X377" s="201">
        <v>10</v>
      </c>
    </row>
    <row r="378" spans="1:24" s="171" customFormat="1" ht="11.25">
      <c r="A378" s="172" t="s">
        <v>664</v>
      </c>
      <c r="B378" s="201" t="s">
        <v>672</v>
      </c>
      <c r="C378" s="201" t="s">
        <v>666</v>
      </c>
      <c r="D378" s="201" t="s">
        <v>667</v>
      </c>
      <c r="E378" s="201" t="s">
        <v>674</v>
      </c>
      <c r="F378" s="201" t="s">
        <v>669</v>
      </c>
      <c r="G378" s="201">
        <v>20</v>
      </c>
      <c r="H378" s="201">
        <v>70</v>
      </c>
      <c r="I378" s="201" t="s">
        <v>670</v>
      </c>
      <c r="J378" s="201" t="s">
        <v>671</v>
      </c>
      <c r="K378" s="202">
        <v>54.66</v>
      </c>
      <c r="L378" s="202">
        <v>0.03</v>
      </c>
      <c r="M378" s="202">
        <v>2.19</v>
      </c>
      <c r="N378" s="202">
        <v>1.72</v>
      </c>
      <c r="O378" s="202">
        <v>0.03</v>
      </c>
      <c r="P378" s="202">
        <v>16.05</v>
      </c>
      <c r="Q378" s="202">
        <v>20.43</v>
      </c>
      <c r="R378" s="202">
        <v>2.37</v>
      </c>
      <c r="S378" s="202">
        <v>2.4500000000000002</v>
      </c>
      <c r="T378" s="202">
        <v>99.93</v>
      </c>
      <c r="U378" s="183">
        <f t="shared" si="10"/>
        <v>94.328691822184183</v>
      </c>
      <c r="V378" s="183">
        <f t="shared" si="11"/>
        <v>42.872910764189157</v>
      </c>
      <c r="W378" s="201" t="s">
        <v>670</v>
      </c>
      <c r="X378" s="201">
        <v>10</v>
      </c>
    </row>
    <row r="379" spans="1:24" s="171" customFormat="1" ht="11.25">
      <c r="A379" s="172" t="s">
        <v>664</v>
      </c>
      <c r="B379" s="201" t="s">
        <v>672</v>
      </c>
      <c r="C379" s="201" t="s">
        <v>666</v>
      </c>
      <c r="D379" s="201" t="s">
        <v>667</v>
      </c>
      <c r="E379" s="201" t="s">
        <v>674</v>
      </c>
      <c r="F379" s="201" t="s">
        <v>669</v>
      </c>
      <c r="G379" s="201">
        <v>20</v>
      </c>
      <c r="H379" s="201">
        <v>71</v>
      </c>
      <c r="I379" s="201" t="s">
        <v>670</v>
      </c>
      <c r="J379" s="201" t="s">
        <v>671</v>
      </c>
      <c r="K379" s="202">
        <v>54.21</v>
      </c>
      <c r="L379" s="202">
        <v>0.22</v>
      </c>
      <c r="M379" s="202">
        <v>1.73</v>
      </c>
      <c r="N379" s="202">
        <v>2.8</v>
      </c>
      <c r="O379" s="202">
        <v>0.04</v>
      </c>
      <c r="P379" s="202">
        <v>16.37</v>
      </c>
      <c r="Q379" s="202">
        <v>18.41</v>
      </c>
      <c r="R379" s="202">
        <v>2.4300000000000002</v>
      </c>
      <c r="S379" s="202">
        <v>2.61</v>
      </c>
      <c r="T379" s="202">
        <v>98.82</v>
      </c>
      <c r="U379" s="183">
        <f t="shared" si="10"/>
        <v>91.244111469470795</v>
      </c>
      <c r="V379" s="183">
        <f t="shared" si="11"/>
        <v>50.300098552926208</v>
      </c>
      <c r="W379" s="201" t="s">
        <v>670</v>
      </c>
      <c r="X379" s="201">
        <v>10</v>
      </c>
    </row>
    <row r="380" spans="1:24" s="171" customFormat="1" ht="11.25">
      <c r="A380" s="172" t="s">
        <v>664</v>
      </c>
      <c r="B380" s="201" t="s">
        <v>672</v>
      </c>
      <c r="C380" s="201" t="s">
        <v>666</v>
      </c>
      <c r="D380" s="201" t="s">
        <v>667</v>
      </c>
      <c r="E380" s="201" t="s">
        <v>674</v>
      </c>
      <c r="F380" s="201" t="s">
        <v>669</v>
      </c>
      <c r="G380" s="201">
        <v>20</v>
      </c>
      <c r="H380" s="201">
        <v>72</v>
      </c>
      <c r="I380" s="201" t="s">
        <v>670</v>
      </c>
      <c r="J380" s="201" t="s">
        <v>671</v>
      </c>
      <c r="K380" s="202">
        <v>54.87</v>
      </c>
      <c r="L380" s="202">
        <v>0.25</v>
      </c>
      <c r="M380" s="202">
        <v>1.75</v>
      </c>
      <c r="N380" s="202">
        <v>3.28</v>
      </c>
      <c r="O380" s="202">
        <v>0</v>
      </c>
      <c r="P380" s="202">
        <v>17.23</v>
      </c>
      <c r="Q380" s="202">
        <v>20.309999999999999</v>
      </c>
      <c r="R380" s="202">
        <v>1.67</v>
      </c>
      <c r="S380" s="202">
        <v>0.54</v>
      </c>
      <c r="T380" s="202">
        <v>99.9</v>
      </c>
      <c r="U380" s="183">
        <f t="shared" si="10"/>
        <v>90.350493138809782</v>
      </c>
      <c r="V380" s="183">
        <f t="shared" si="11"/>
        <v>17.150098272922207</v>
      </c>
      <c r="W380" s="201" t="s">
        <v>670</v>
      </c>
      <c r="X380" s="201">
        <v>10</v>
      </c>
    </row>
    <row r="381" spans="1:24" s="171" customFormat="1" ht="11.25">
      <c r="A381" s="172" t="s">
        <v>664</v>
      </c>
      <c r="B381" s="201" t="s">
        <v>672</v>
      </c>
      <c r="C381" s="201" t="s">
        <v>666</v>
      </c>
      <c r="D381" s="201" t="s">
        <v>667</v>
      </c>
      <c r="E381" s="201" t="s">
        <v>674</v>
      </c>
      <c r="F381" s="201" t="s">
        <v>669</v>
      </c>
      <c r="G381" s="201">
        <v>20</v>
      </c>
      <c r="H381" s="201">
        <v>73</v>
      </c>
      <c r="I381" s="201" t="s">
        <v>670</v>
      </c>
      <c r="J381" s="201" t="s">
        <v>671</v>
      </c>
      <c r="K381" s="202">
        <v>54.87</v>
      </c>
      <c r="L381" s="202">
        <v>0.31</v>
      </c>
      <c r="M381" s="202">
        <v>1.74</v>
      </c>
      <c r="N381" s="202">
        <v>3.28</v>
      </c>
      <c r="O381" s="202">
        <v>7.0000000000000007E-2</v>
      </c>
      <c r="P381" s="202">
        <v>17.97</v>
      </c>
      <c r="Q381" s="202">
        <v>19.3</v>
      </c>
      <c r="R381" s="202">
        <v>1.69</v>
      </c>
      <c r="S381" s="202">
        <v>0.91</v>
      </c>
      <c r="T381" s="202">
        <v>100.14</v>
      </c>
      <c r="U381" s="183">
        <f t="shared" si="10"/>
        <v>90.710945983988751</v>
      </c>
      <c r="V381" s="183">
        <f t="shared" si="11"/>
        <v>25.972073947479696</v>
      </c>
      <c r="W381" s="201" t="s">
        <v>670</v>
      </c>
      <c r="X381" s="201">
        <v>10</v>
      </c>
    </row>
    <row r="382" spans="1:24" s="171" customFormat="1" ht="11.25">
      <c r="A382" s="172" t="s">
        <v>664</v>
      </c>
      <c r="B382" s="201" t="s">
        <v>672</v>
      </c>
      <c r="C382" s="201" t="s">
        <v>666</v>
      </c>
      <c r="D382" s="201" t="s">
        <v>667</v>
      </c>
      <c r="E382" s="201" t="s">
        <v>674</v>
      </c>
      <c r="F382" s="201" t="s">
        <v>669</v>
      </c>
      <c r="G382" s="201">
        <v>20</v>
      </c>
      <c r="H382" s="201">
        <v>74</v>
      </c>
      <c r="I382" s="201" t="s">
        <v>670</v>
      </c>
      <c r="J382" s="201" t="s">
        <v>671</v>
      </c>
      <c r="K382" s="202">
        <v>55.07</v>
      </c>
      <c r="L382" s="202">
        <v>0.26</v>
      </c>
      <c r="M382" s="202">
        <v>1.7</v>
      </c>
      <c r="N382" s="202">
        <v>3.3</v>
      </c>
      <c r="O382" s="202">
        <v>0.01</v>
      </c>
      <c r="P382" s="202">
        <v>17.87</v>
      </c>
      <c r="Q382" s="202">
        <v>20.18</v>
      </c>
      <c r="R382" s="202">
        <v>1.56</v>
      </c>
      <c r="S382" s="202">
        <v>0.54</v>
      </c>
      <c r="T382" s="202">
        <v>100.49</v>
      </c>
      <c r="U382" s="183">
        <f t="shared" si="10"/>
        <v>90.61223409604564</v>
      </c>
      <c r="V382" s="183">
        <f t="shared" si="11"/>
        <v>17.565907914190078</v>
      </c>
      <c r="W382" s="201" t="s">
        <v>670</v>
      </c>
      <c r="X382" s="201">
        <v>10</v>
      </c>
    </row>
    <row r="383" spans="1:24" s="171" customFormat="1" ht="11.25">
      <c r="A383" s="172" t="s">
        <v>664</v>
      </c>
      <c r="B383" s="201" t="s">
        <v>672</v>
      </c>
      <c r="C383" s="201" t="s">
        <v>666</v>
      </c>
      <c r="D383" s="201" t="s">
        <v>667</v>
      </c>
      <c r="E383" s="201" t="s">
        <v>674</v>
      </c>
      <c r="F383" s="201" t="s">
        <v>669</v>
      </c>
      <c r="G383" s="201">
        <v>20</v>
      </c>
      <c r="H383" s="201">
        <v>75</v>
      </c>
      <c r="I383" s="201" t="s">
        <v>670</v>
      </c>
      <c r="J383" s="201" t="s">
        <v>671</v>
      </c>
      <c r="K383" s="202">
        <v>54.7</v>
      </c>
      <c r="L383" s="202">
        <v>0.27</v>
      </c>
      <c r="M383" s="202">
        <v>1.6</v>
      </c>
      <c r="N383" s="202">
        <v>3.25</v>
      </c>
      <c r="O383" s="202">
        <v>0.06</v>
      </c>
      <c r="P383" s="202">
        <v>18.100000000000001</v>
      </c>
      <c r="Q383" s="202">
        <v>18.920000000000002</v>
      </c>
      <c r="R383" s="202">
        <v>1.69</v>
      </c>
      <c r="S383" s="202">
        <v>1.17</v>
      </c>
      <c r="T383" s="202">
        <v>99.76</v>
      </c>
      <c r="U383" s="183">
        <f t="shared" si="10"/>
        <v>90.848188167245027</v>
      </c>
      <c r="V383" s="183">
        <f t="shared" si="11"/>
        <v>32.91074698346435</v>
      </c>
      <c r="W383" s="201" t="s">
        <v>670</v>
      </c>
      <c r="X383" s="201">
        <v>10</v>
      </c>
    </row>
    <row r="384" spans="1:24" s="171" customFormat="1" ht="11.25">
      <c r="A384" s="172" t="s">
        <v>664</v>
      </c>
      <c r="B384" s="201" t="s">
        <v>672</v>
      </c>
      <c r="C384" s="201" t="s">
        <v>666</v>
      </c>
      <c r="D384" s="201" t="s">
        <v>667</v>
      </c>
      <c r="E384" s="201" t="s">
        <v>674</v>
      </c>
      <c r="F384" s="201" t="s">
        <v>669</v>
      </c>
      <c r="G384" s="201">
        <v>20</v>
      </c>
      <c r="H384" s="201">
        <v>76</v>
      </c>
      <c r="I384" s="201" t="s">
        <v>670</v>
      </c>
      <c r="J384" s="201" t="s">
        <v>671</v>
      </c>
      <c r="K384" s="202">
        <v>54.5</v>
      </c>
      <c r="L384" s="202">
        <v>0.27</v>
      </c>
      <c r="M384" s="202">
        <v>1.6</v>
      </c>
      <c r="N384" s="202">
        <v>3.2</v>
      </c>
      <c r="O384" s="202">
        <v>7.0000000000000007E-2</v>
      </c>
      <c r="P384" s="202">
        <v>17.88</v>
      </c>
      <c r="Q384" s="202">
        <v>19.25</v>
      </c>
      <c r="R384" s="202">
        <v>1.65</v>
      </c>
      <c r="S384" s="202">
        <v>1.01</v>
      </c>
      <c r="T384" s="202">
        <v>99.43</v>
      </c>
      <c r="U384" s="183">
        <f t="shared" si="10"/>
        <v>90.875381100256774</v>
      </c>
      <c r="V384" s="183">
        <f t="shared" si="11"/>
        <v>29.749020900046634</v>
      </c>
      <c r="W384" s="201" t="s">
        <v>670</v>
      </c>
      <c r="X384" s="201">
        <v>10</v>
      </c>
    </row>
    <row r="385" spans="1:24" s="171" customFormat="1" ht="11.25">
      <c r="A385" s="172" t="s">
        <v>664</v>
      </c>
      <c r="B385" s="201" t="s">
        <v>672</v>
      </c>
      <c r="C385" s="201" t="s">
        <v>666</v>
      </c>
      <c r="D385" s="201" t="s">
        <v>667</v>
      </c>
      <c r="E385" s="201" t="s">
        <v>674</v>
      </c>
      <c r="F385" s="201" t="s">
        <v>669</v>
      </c>
      <c r="G385" s="201">
        <v>20</v>
      </c>
      <c r="H385" s="201">
        <v>77</v>
      </c>
      <c r="I385" s="201" t="s">
        <v>670</v>
      </c>
      <c r="J385" s="201" t="s">
        <v>671</v>
      </c>
      <c r="K385" s="202">
        <v>54.31</v>
      </c>
      <c r="L385" s="202">
        <v>0.24</v>
      </c>
      <c r="M385" s="202">
        <v>1.7</v>
      </c>
      <c r="N385" s="202">
        <v>3.18</v>
      </c>
      <c r="O385" s="202">
        <v>0.02</v>
      </c>
      <c r="P385" s="202">
        <v>17.46</v>
      </c>
      <c r="Q385" s="202">
        <v>20.14</v>
      </c>
      <c r="R385" s="202">
        <v>1.48</v>
      </c>
      <c r="S385" s="202">
        <v>0.52</v>
      </c>
      <c r="T385" s="202">
        <v>99.05</v>
      </c>
      <c r="U385" s="183">
        <f t="shared" si="10"/>
        <v>90.729223711400152</v>
      </c>
      <c r="V385" s="183">
        <f t="shared" si="11"/>
        <v>17.026088622882448</v>
      </c>
      <c r="W385" s="201" t="s">
        <v>670</v>
      </c>
      <c r="X385" s="201">
        <v>10</v>
      </c>
    </row>
    <row r="386" spans="1:24" s="171" customFormat="1" ht="11.25">
      <c r="A386" s="172" t="s">
        <v>664</v>
      </c>
      <c r="B386" s="201" t="s">
        <v>672</v>
      </c>
      <c r="C386" s="201" t="s">
        <v>666</v>
      </c>
      <c r="D386" s="201" t="s">
        <v>667</v>
      </c>
      <c r="E386" s="201" t="s">
        <v>674</v>
      </c>
      <c r="F386" s="201" t="s">
        <v>669</v>
      </c>
      <c r="G386" s="201">
        <v>20</v>
      </c>
      <c r="H386" s="201">
        <v>78</v>
      </c>
      <c r="I386" s="201" t="s">
        <v>670</v>
      </c>
      <c r="J386" s="201" t="s">
        <v>671</v>
      </c>
      <c r="K386" s="202">
        <v>54.02</v>
      </c>
      <c r="L386" s="202">
        <v>0.28000000000000003</v>
      </c>
      <c r="M386" s="202">
        <v>1.87</v>
      </c>
      <c r="N386" s="202">
        <v>2.46</v>
      </c>
      <c r="O386" s="202">
        <v>0</v>
      </c>
      <c r="P386" s="202">
        <v>16.55</v>
      </c>
      <c r="Q386" s="202">
        <v>19.84</v>
      </c>
      <c r="R386" s="202">
        <v>2.11</v>
      </c>
      <c r="S386" s="202">
        <v>1.8</v>
      </c>
      <c r="T386" s="202">
        <v>98.93</v>
      </c>
      <c r="U386" s="183">
        <f t="shared" si="10"/>
        <v>92.302714293265893</v>
      </c>
      <c r="V386" s="183">
        <f t="shared" si="11"/>
        <v>39.236627580747431</v>
      </c>
      <c r="W386" s="201" t="s">
        <v>670</v>
      </c>
      <c r="X386" s="201">
        <v>10</v>
      </c>
    </row>
    <row r="387" spans="1:24" s="171" customFormat="1" ht="11.25">
      <c r="A387" s="172" t="s">
        <v>676</v>
      </c>
      <c r="B387" s="201" t="s">
        <v>673</v>
      </c>
      <c r="C387" s="201" t="s">
        <v>677</v>
      </c>
      <c r="D387" s="201" t="s">
        <v>678</v>
      </c>
      <c r="E387" s="201" t="s">
        <v>679</v>
      </c>
      <c r="F387" s="201" t="s">
        <v>680</v>
      </c>
      <c r="G387" s="201">
        <v>2</v>
      </c>
      <c r="H387" s="201">
        <v>3</v>
      </c>
      <c r="I387" s="201" t="s">
        <v>670</v>
      </c>
      <c r="J387" s="201" t="s">
        <v>671</v>
      </c>
      <c r="K387" s="202">
        <v>55.3</v>
      </c>
      <c r="L387" s="202">
        <v>0.2</v>
      </c>
      <c r="M387" s="202">
        <v>1.47</v>
      </c>
      <c r="N387" s="202">
        <v>2.42</v>
      </c>
      <c r="O387" s="202">
        <v>0.1</v>
      </c>
      <c r="P387" s="202">
        <v>14.98</v>
      </c>
      <c r="Q387" s="202">
        <v>22.24</v>
      </c>
      <c r="R387" s="202">
        <v>2.02</v>
      </c>
      <c r="S387" s="202">
        <v>1.29</v>
      </c>
      <c r="T387" s="202">
        <v>100.02</v>
      </c>
      <c r="U387" s="183">
        <f t="shared" si="10"/>
        <v>91.689815303861636</v>
      </c>
      <c r="V387" s="183">
        <f t="shared" si="11"/>
        <v>37.055306127713209</v>
      </c>
      <c r="W387" s="201" t="s">
        <v>670</v>
      </c>
      <c r="X387" s="201">
        <v>10</v>
      </c>
    </row>
    <row r="388" spans="1:24" s="171" customFormat="1" ht="11.25">
      <c r="A388" s="172" t="s">
        <v>676</v>
      </c>
      <c r="B388" s="201" t="s">
        <v>665</v>
      </c>
      <c r="C388" s="201" t="s">
        <v>677</v>
      </c>
      <c r="D388" s="201" t="s">
        <v>678</v>
      </c>
      <c r="E388" s="201" t="s">
        <v>679</v>
      </c>
      <c r="F388" s="201" t="s">
        <v>680</v>
      </c>
      <c r="G388" s="201">
        <v>6</v>
      </c>
      <c r="H388" s="201">
        <v>1</v>
      </c>
      <c r="I388" s="201" t="s">
        <v>670</v>
      </c>
      <c r="J388" s="201" t="s">
        <v>671</v>
      </c>
      <c r="K388" s="202">
        <v>54.51</v>
      </c>
      <c r="L388" s="202">
        <v>7.0000000000000007E-2</v>
      </c>
      <c r="M388" s="202">
        <v>0.87</v>
      </c>
      <c r="N388" s="202">
        <v>2.2799999999999998</v>
      </c>
      <c r="O388" s="202">
        <v>0.05</v>
      </c>
      <c r="P388" s="202">
        <v>18.66</v>
      </c>
      <c r="Q388" s="202">
        <v>21.54</v>
      </c>
      <c r="R388" s="202">
        <v>1.49</v>
      </c>
      <c r="S388" s="202">
        <v>1.1000000000000001</v>
      </c>
      <c r="T388" s="202">
        <v>100.57</v>
      </c>
      <c r="U388" s="183">
        <f t="shared" si="10"/>
        <v>93.584739874515904</v>
      </c>
      <c r="V388" s="183">
        <f t="shared" si="11"/>
        <v>45.892962457175152</v>
      </c>
      <c r="W388" s="201" t="s">
        <v>670</v>
      </c>
      <c r="X388" s="201">
        <v>10</v>
      </c>
    </row>
    <row r="389" spans="1:24" s="171" customFormat="1" ht="11.25">
      <c r="A389" s="172" t="s">
        <v>676</v>
      </c>
      <c r="B389" s="201" t="s">
        <v>665</v>
      </c>
      <c r="C389" s="201" t="s">
        <v>677</v>
      </c>
      <c r="D389" s="201" t="s">
        <v>678</v>
      </c>
      <c r="E389" s="201" t="s">
        <v>679</v>
      </c>
      <c r="F389" s="201" t="s">
        <v>680</v>
      </c>
      <c r="G389" s="201">
        <v>6</v>
      </c>
      <c r="H389" s="201">
        <v>2</v>
      </c>
      <c r="I389" s="201" t="s">
        <v>670</v>
      </c>
      <c r="J389" s="201" t="s">
        <v>671</v>
      </c>
      <c r="K389" s="202">
        <v>53.78</v>
      </c>
      <c r="L389" s="202">
        <v>0.28000000000000003</v>
      </c>
      <c r="M389" s="202">
        <v>1.73</v>
      </c>
      <c r="N389" s="202">
        <v>2.92</v>
      </c>
      <c r="O389" s="202">
        <v>0.08</v>
      </c>
      <c r="P389" s="202">
        <v>17.7</v>
      </c>
      <c r="Q389" s="202">
        <v>20.92</v>
      </c>
      <c r="R389" s="202">
        <v>1.89</v>
      </c>
      <c r="S389" s="202">
        <v>0.77</v>
      </c>
      <c r="T389" s="202">
        <v>100.07</v>
      </c>
      <c r="U389" s="183">
        <f t="shared" si="10"/>
        <v>91.528649245579302</v>
      </c>
      <c r="V389" s="183">
        <f t="shared" si="11"/>
        <v>22.992922195880542</v>
      </c>
      <c r="W389" s="201" t="s">
        <v>670</v>
      </c>
      <c r="X389" s="201">
        <v>10</v>
      </c>
    </row>
    <row r="390" spans="1:24" s="171" customFormat="1" ht="11.25">
      <c r="A390" s="172" t="s">
        <v>676</v>
      </c>
      <c r="B390" s="201" t="s">
        <v>665</v>
      </c>
      <c r="C390" s="201" t="s">
        <v>677</v>
      </c>
      <c r="D390" s="201" t="s">
        <v>678</v>
      </c>
      <c r="E390" s="201" t="s">
        <v>679</v>
      </c>
      <c r="F390" s="201" t="s">
        <v>680</v>
      </c>
      <c r="G390" s="201">
        <v>6</v>
      </c>
      <c r="H390" s="201">
        <v>3</v>
      </c>
      <c r="I390" s="201" t="s">
        <v>670</v>
      </c>
      <c r="J390" s="201" t="s">
        <v>671</v>
      </c>
      <c r="K390" s="202">
        <v>54.49</v>
      </c>
      <c r="L390" s="202">
        <v>0.08</v>
      </c>
      <c r="M390" s="202">
        <v>0.94</v>
      </c>
      <c r="N390" s="202">
        <v>2.37</v>
      </c>
      <c r="O390" s="202">
        <v>0.09</v>
      </c>
      <c r="P390" s="202">
        <v>18.57</v>
      </c>
      <c r="Q390" s="202">
        <v>21.32</v>
      </c>
      <c r="R390" s="202">
        <v>1.44</v>
      </c>
      <c r="S390" s="202">
        <v>1.1299999999999999</v>
      </c>
      <c r="T390" s="202">
        <v>100.43</v>
      </c>
      <c r="U390" s="183">
        <f t="shared" ref="U390:U453" si="12">((P390/40.31)/(P390/40.31+N390/71.85))*100</f>
        <v>93.318266776668892</v>
      </c>
      <c r="V390" s="183">
        <f t="shared" ref="V390:V453" si="13">((S390/151.99061)/(S390/151.99061+M390/101.96137))*100</f>
        <v>44.642355209722915</v>
      </c>
      <c r="W390" s="201" t="s">
        <v>670</v>
      </c>
      <c r="X390" s="201">
        <v>10</v>
      </c>
    </row>
    <row r="391" spans="1:24" s="171" customFormat="1" ht="11.25">
      <c r="A391" s="172" t="s">
        <v>676</v>
      </c>
      <c r="B391" s="201" t="s">
        <v>665</v>
      </c>
      <c r="C391" s="201" t="s">
        <v>677</v>
      </c>
      <c r="D391" s="201" t="s">
        <v>678</v>
      </c>
      <c r="E391" s="201" t="s">
        <v>679</v>
      </c>
      <c r="F391" s="201" t="s">
        <v>680</v>
      </c>
      <c r="G391" s="201">
        <v>6</v>
      </c>
      <c r="H391" s="201">
        <v>4</v>
      </c>
      <c r="I391" s="201" t="s">
        <v>670</v>
      </c>
      <c r="J391" s="201" t="s">
        <v>671</v>
      </c>
      <c r="K391" s="202">
        <v>53.75</v>
      </c>
      <c r="L391" s="202">
        <v>0.21</v>
      </c>
      <c r="M391" s="202">
        <v>1.69</v>
      </c>
      <c r="N391" s="202">
        <v>3.09</v>
      </c>
      <c r="O391" s="202">
        <v>0.08</v>
      </c>
      <c r="P391" s="202">
        <v>17.46</v>
      </c>
      <c r="Q391" s="202">
        <v>22.42</v>
      </c>
      <c r="R391" s="202">
        <v>1.61</v>
      </c>
      <c r="S391" s="202">
        <v>0.19</v>
      </c>
      <c r="T391" s="202">
        <v>100.5</v>
      </c>
      <c r="U391" s="183">
        <f t="shared" si="12"/>
        <v>90.967905721793315</v>
      </c>
      <c r="V391" s="183">
        <f t="shared" si="13"/>
        <v>7.0130630376363854</v>
      </c>
      <c r="W391" s="201" t="s">
        <v>670</v>
      </c>
      <c r="X391" s="201">
        <v>10</v>
      </c>
    </row>
    <row r="392" spans="1:24" s="171" customFormat="1" ht="11.25">
      <c r="A392" s="172" t="s">
        <v>676</v>
      </c>
      <c r="B392" s="201" t="s">
        <v>665</v>
      </c>
      <c r="C392" s="201" t="s">
        <v>677</v>
      </c>
      <c r="D392" s="201" t="s">
        <v>678</v>
      </c>
      <c r="E392" s="201" t="s">
        <v>679</v>
      </c>
      <c r="F392" s="201" t="s">
        <v>680</v>
      </c>
      <c r="G392" s="201">
        <v>6</v>
      </c>
      <c r="H392" s="201">
        <v>5</v>
      </c>
      <c r="I392" s="201" t="s">
        <v>670</v>
      </c>
      <c r="J392" s="201" t="s">
        <v>671</v>
      </c>
      <c r="K392" s="202">
        <v>53.63</v>
      </c>
      <c r="L392" s="202">
        <v>0.09</v>
      </c>
      <c r="M392" s="202">
        <v>0.94</v>
      </c>
      <c r="N392" s="202">
        <v>2.29</v>
      </c>
      <c r="O392" s="202">
        <v>0.09</v>
      </c>
      <c r="P392" s="202">
        <v>19.13</v>
      </c>
      <c r="Q392" s="202">
        <v>21.26</v>
      </c>
      <c r="R392" s="202">
        <v>1.43</v>
      </c>
      <c r="S392" s="202">
        <v>1.07</v>
      </c>
      <c r="T392" s="202">
        <v>99.93</v>
      </c>
      <c r="U392" s="183">
        <f t="shared" si="12"/>
        <v>93.706717014803104</v>
      </c>
      <c r="V392" s="183">
        <f t="shared" si="13"/>
        <v>43.298303560095974</v>
      </c>
      <c r="W392" s="201" t="s">
        <v>670</v>
      </c>
      <c r="X392" s="201">
        <v>10</v>
      </c>
    </row>
    <row r="393" spans="1:24" s="171" customFormat="1" ht="11.25">
      <c r="A393" s="172" t="s">
        <v>676</v>
      </c>
      <c r="B393" s="201" t="s">
        <v>665</v>
      </c>
      <c r="C393" s="201" t="s">
        <v>677</v>
      </c>
      <c r="D393" s="201" t="s">
        <v>678</v>
      </c>
      <c r="E393" s="201" t="s">
        <v>679</v>
      </c>
      <c r="F393" s="201" t="s">
        <v>680</v>
      </c>
      <c r="G393" s="201">
        <v>6</v>
      </c>
      <c r="H393" s="201">
        <v>6</v>
      </c>
      <c r="I393" s="201" t="s">
        <v>670</v>
      </c>
      <c r="J393" s="201" t="s">
        <v>671</v>
      </c>
      <c r="K393" s="202">
        <v>53.59</v>
      </c>
      <c r="L393" s="202">
        <v>0.05</v>
      </c>
      <c r="M393" s="202">
        <v>1.04</v>
      </c>
      <c r="N393" s="202">
        <v>2.4</v>
      </c>
      <c r="O393" s="202">
        <v>0.05</v>
      </c>
      <c r="P393" s="202">
        <v>18.36</v>
      </c>
      <c r="Q393" s="202">
        <v>20.89</v>
      </c>
      <c r="R393" s="202">
        <v>1.43</v>
      </c>
      <c r="S393" s="202">
        <v>1.04</v>
      </c>
      <c r="T393" s="202">
        <v>98.85</v>
      </c>
      <c r="U393" s="183">
        <f t="shared" si="12"/>
        <v>93.16736233235163</v>
      </c>
      <c r="V393" s="183">
        <f t="shared" si="13"/>
        <v>40.149862190481841</v>
      </c>
      <c r="W393" s="201" t="s">
        <v>670</v>
      </c>
      <c r="X393" s="201">
        <v>10</v>
      </c>
    </row>
    <row r="394" spans="1:24" s="171" customFormat="1" ht="11.25">
      <c r="A394" s="172" t="s">
        <v>676</v>
      </c>
      <c r="B394" s="201" t="s">
        <v>665</v>
      </c>
      <c r="C394" s="201" t="s">
        <v>677</v>
      </c>
      <c r="D394" s="201" t="s">
        <v>678</v>
      </c>
      <c r="E394" s="201" t="s">
        <v>679</v>
      </c>
      <c r="F394" s="201" t="s">
        <v>680</v>
      </c>
      <c r="G394" s="201">
        <v>6</v>
      </c>
      <c r="H394" s="201">
        <v>7</v>
      </c>
      <c r="I394" s="201" t="s">
        <v>670</v>
      </c>
      <c r="J394" s="201" t="s">
        <v>671</v>
      </c>
      <c r="K394" s="202">
        <v>53.62</v>
      </c>
      <c r="L394" s="202">
        <v>0.09</v>
      </c>
      <c r="M394" s="202">
        <v>0.81</v>
      </c>
      <c r="N394" s="202">
        <v>2.2999999999999998</v>
      </c>
      <c r="O394" s="202">
        <v>0.08</v>
      </c>
      <c r="P394" s="202">
        <v>19.04</v>
      </c>
      <c r="Q394" s="202">
        <v>21.29</v>
      </c>
      <c r="R394" s="202">
        <v>1.37</v>
      </c>
      <c r="S394" s="202">
        <v>1.1200000000000001</v>
      </c>
      <c r="T394" s="202">
        <v>99.72</v>
      </c>
      <c r="U394" s="183">
        <f t="shared" si="12"/>
        <v>93.652998452151209</v>
      </c>
      <c r="V394" s="183">
        <f t="shared" si="13"/>
        <v>48.12150932491415</v>
      </c>
      <c r="W394" s="201" t="s">
        <v>670</v>
      </c>
      <c r="X394" s="201">
        <v>10</v>
      </c>
    </row>
    <row r="395" spans="1:24" s="171" customFormat="1" ht="11.25">
      <c r="A395" s="172" t="s">
        <v>676</v>
      </c>
      <c r="B395" s="201" t="s">
        <v>665</v>
      </c>
      <c r="C395" s="201" t="s">
        <v>677</v>
      </c>
      <c r="D395" s="201" t="s">
        <v>678</v>
      </c>
      <c r="E395" s="201" t="s">
        <v>679</v>
      </c>
      <c r="F395" s="201" t="s">
        <v>680</v>
      </c>
      <c r="G395" s="201">
        <v>6</v>
      </c>
      <c r="H395" s="201">
        <v>8</v>
      </c>
      <c r="I395" s="201" t="s">
        <v>670</v>
      </c>
      <c r="J395" s="201" t="s">
        <v>671</v>
      </c>
      <c r="K395" s="202">
        <v>53.49</v>
      </c>
      <c r="L395" s="202">
        <v>0.21</v>
      </c>
      <c r="M395" s="202">
        <v>1.65</v>
      </c>
      <c r="N395" s="202">
        <v>3.01</v>
      </c>
      <c r="O395" s="202">
        <v>0.1</v>
      </c>
      <c r="P395" s="202">
        <v>17.329999999999998</v>
      </c>
      <c r="Q395" s="202">
        <v>22.13</v>
      </c>
      <c r="R395" s="202">
        <v>1.61</v>
      </c>
      <c r="S395" s="202">
        <v>0.14000000000000001</v>
      </c>
      <c r="T395" s="202">
        <v>99.67</v>
      </c>
      <c r="U395" s="183">
        <f t="shared" si="12"/>
        <v>91.120843888328494</v>
      </c>
      <c r="V395" s="183">
        <f t="shared" si="13"/>
        <v>5.3854373954912074</v>
      </c>
      <c r="W395" s="201" t="s">
        <v>670</v>
      </c>
      <c r="X395" s="201">
        <v>10</v>
      </c>
    </row>
    <row r="396" spans="1:24" s="171" customFormat="1" ht="11.25">
      <c r="A396" s="172" t="s">
        <v>676</v>
      </c>
      <c r="B396" s="201" t="s">
        <v>665</v>
      </c>
      <c r="C396" s="201" t="s">
        <v>677</v>
      </c>
      <c r="D396" s="201" t="s">
        <v>678</v>
      </c>
      <c r="E396" s="201" t="s">
        <v>679</v>
      </c>
      <c r="F396" s="201" t="s">
        <v>680</v>
      </c>
      <c r="G396" s="201">
        <v>6</v>
      </c>
      <c r="H396" s="201">
        <v>9</v>
      </c>
      <c r="I396" s="201" t="s">
        <v>670</v>
      </c>
      <c r="J396" s="201" t="s">
        <v>671</v>
      </c>
      <c r="K396" s="202">
        <v>54.05</v>
      </c>
      <c r="L396" s="202">
        <v>0.08</v>
      </c>
      <c r="M396" s="202">
        <v>0.82</v>
      </c>
      <c r="N396" s="202">
        <v>2.2999999999999998</v>
      </c>
      <c r="O396" s="202">
        <v>0.08</v>
      </c>
      <c r="P396" s="202">
        <v>18.600000000000001</v>
      </c>
      <c r="Q396" s="202">
        <v>21.69</v>
      </c>
      <c r="R396" s="202">
        <v>1.37</v>
      </c>
      <c r="S396" s="202">
        <v>1.19</v>
      </c>
      <c r="T396" s="202">
        <v>100.18</v>
      </c>
      <c r="U396" s="183">
        <f t="shared" si="12"/>
        <v>93.512594787152679</v>
      </c>
      <c r="V396" s="183">
        <f t="shared" si="13"/>
        <v>49.329528172962675</v>
      </c>
      <c r="W396" s="201" t="s">
        <v>670</v>
      </c>
      <c r="X396" s="201">
        <v>10</v>
      </c>
    </row>
    <row r="397" spans="1:24" s="171" customFormat="1" ht="11.25">
      <c r="A397" s="172" t="s">
        <v>676</v>
      </c>
      <c r="B397" s="201" t="s">
        <v>672</v>
      </c>
      <c r="C397" s="201" t="s">
        <v>677</v>
      </c>
      <c r="D397" s="201" t="s">
        <v>678</v>
      </c>
      <c r="E397" s="201" t="s">
        <v>679</v>
      </c>
      <c r="F397" s="201" t="s">
        <v>680</v>
      </c>
      <c r="G397" s="201">
        <v>8</v>
      </c>
      <c r="H397" s="201">
        <v>41</v>
      </c>
      <c r="I397" s="201" t="s">
        <v>670</v>
      </c>
      <c r="J397" s="201" t="s">
        <v>671</v>
      </c>
      <c r="K397" s="202">
        <v>55.24</v>
      </c>
      <c r="L397" s="202">
        <v>0.17</v>
      </c>
      <c r="M397" s="202">
        <v>1.45</v>
      </c>
      <c r="N397" s="202">
        <v>2.29</v>
      </c>
      <c r="O397" s="202">
        <v>7.0000000000000007E-2</v>
      </c>
      <c r="P397" s="202">
        <v>15.82</v>
      </c>
      <c r="Q397" s="202">
        <v>21.87</v>
      </c>
      <c r="R397" s="202">
        <v>1.84</v>
      </c>
      <c r="S397" s="202">
        <v>1.93</v>
      </c>
      <c r="T397" s="202">
        <v>100.68</v>
      </c>
      <c r="U397" s="183">
        <f t="shared" si="12"/>
        <v>92.488882419189494</v>
      </c>
      <c r="V397" s="183">
        <f t="shared" si="13"/>
        <v>47.171316615601398</v>
      </c>
      <c r="W397" s="201" t="s">
        <v>670</v>
      </c>
      <c r="X397" s="201">
        <v>10</v>
      </c>
    </row>
    <row r="398" spans="1:24" s="171" customFormat="1" ht="11.25">
      <c r="A398" s="172" t="s">
        <v>676</v>
      </c>
      <c r="B398" s="201" t="s">
        <v>672</v>
      </c>
      <c r="C398" s="201" t="s">
        <v>677</v>
      </c>
      <c r="D398" s="201" t="s">
        <v>678</v>
      </c>
      <c r="E398" s="201" t="s">
        <v>679</v>
      </c>
      <c r="F398" s="201" t="s">
        <v>680</v>
      </c>
      <c r="G398" s="201">
        <v>8</v>
      </c>
      <c r="H398" s="201">
        <v>42</v>
      </c>
      <c r="I398" s="201" t="s">
        <v>670</v>
      </c>
      <c r="J398" s="201" t="s">
        <v>671</v>
      </c>
      <c r="K398" s="202">
        <v>55.63</v>
      </c>
      <c r="L398" s="202">
        <v>0.15</v>
      </c>
      <c r="M398" s="202">
        <v>3.42</v>
      </c>
      <c r="N398" s="202">
        <v>3.8</v>
      </c>
      <c r="O398" s="202">
        <v>0.09</v>
      </c>
      <c r="P398" s="202">
        <v>15.12</v>
      </c>
      <c r="Q398" s="202">
        <v>19.2</v>
      </c>
      <c r="R398" s="202">
        <v>2.57</v>
      </c>
      <c r="S398" s="202">
        <v>0.23</v>
      </c>
      <c r="T398" s="202">
        <v>100.21</v>
      </c>
      <c r="U398" s="183">
        <f t="shared" si="12"/>
        <v>87.642450889435679</v>
      </c>
      <c r="V398" s="183">
        <f t="shared" si="13"/>
        <v>4.3167467163695941</v>
      </c>
      <c r="W398" s="201" t="s">
        <v>670</v>
      </c>
      <c r="X398" s="201">
        <v>10</v>
      </c>
    </row>
    <row r="399" spans="1:24" s="171" customFormat="1" ht="11.25">
      <c r="A399" s="172" t="s">
        <v>676</v>
      </c>
      <c r="B399" s="201" t="s">
        <v>672</v>
      </c>
      <c r="C399" s="201" t="s">
        <v>677</v>
      </c>
      <c r="D399" s="201" t="s">
        <v>678</v>
      </c>
      <c r="E399" s="201" t="s">
        <v>679</v>
      </c>
      <c r="F399" s="201" t="s">
        <v>680</v>
      </c>
      <c r="G399" s="201">
        <v>8</v>
      </c>
      <c r="H399" s="201">
        <v>43</v>
      </c>
      <c r="I399" s="201" t="s">
        <v>670</v>
      </c>
      <c r="J399" s="201" t="s">
        <v>671</v>
      </c>
      <c r="K399" s="202">
        <v>55.51</v>
      </c>
      <c r="L399" s="202">
        <v>0.18</v>
      </c>
      <c r="M399" s="202">
        <v>1.62</v>
      </c>
      <c r="N399" s="202">
        <v>3.03</v>
      </c>
      <c r="O399" s="202">
        <v>0.08</v>
      </c>
      <c r="P399" s="202">
        <v>16.329999999999998</v>
      </c>
      <c r="Q399" s="202">
        <v>22.81</v>
      </c>
      <c r="R399" s="202">
        <v>1.34</v>
      </c>
      <c r="S399" s="202">
        <v>0.19</v>
      </c>
      <c r="T399" s="202">
        <v>101.09</v>
      </c>
      <c r="U399" s="183">
        <f t="shared" si="12"/>
        <v>90.571668620428213</v>
      </c>
      <c r="V399" s="183">
        <f t="shared" si="13"/>
        <v>7.2939933758437441</v>
      </c>
      <c r="W399" s="201" t="s">
        <v>670</v>
      </c>
      <c r="X399" s="201">
        <v>10</v>
      </c>
    </row>
    <row r="400" spans="1:24" s="171" customFormat="1" ht="11.25">
      <c r="A400" s="172" t="s">
        <v>676</v>
      </c>
      <c r="B400" s="201" t="s">
        <v>672</v>
      </c>
      <c r="C400" s="201" t="s">
        <v>677</v>
      </c>
      <c r="D400" s="201" t="s">
        <v>678</v>
      </c>
      <c r="E400" s="201" t="s">
        <v>679</v>
      </c>
      <c r="F400" s="201" t="s">
        <v>680</v>
      </c>
      <c r="G400" s="201">
        <v>8</v>
      </c>
      <c r="H400" s="201">
        <v>44</v>
      </c>
      <c r="I400" s="201" t="s">
        <v>670</v>
      </c>
      <c r="J400" s="201" t="s">
        <v>671</v>
      </c>
      <c r="K400" s="202">
        <v>55.64</v>
      </c>
      <c r="L400" s="202">
        <v>0.05</v>
      </c>
      <c r="M400" s="202">
        <v>0.96</v>
      </c>
      <c r="N400" s="202">
        <v>2.38</v>
      </c>
      <c r="O400" s="202">
        <v>0.11</v>
      </c>
      <c r="P400" s="202">
        <v>17.07</v>
      </c>
      <c r="Q400" s="202">
        <v>21.43</v>
      </c>
      <c r="R400" s="202">
        <v>1.2</v>
      </c>
      <c r="S400" s="202">
        <v>1.04</v>
      </c>
      <c r="T400" s="202">
        <v>99.88</v>
      </c>
      <c r="U400" s="183">
        <f t="shared" si="12"/>
        <v>92.745270346962343</v>
      </c>
      <c r="V400" s="183">
        <f t="shared" si="13"/>
        <v>42.087510904072886</v>
      </c>
      <c r="W400" s="201" t="s">
        <v>670</v>
      </c>
      <c r="X400" s="201">
        <v>10</v>
      </c>
    </row>
    <row r="401" spans="1:24" s="171" customFormat="1" ht="11.25">
      <c r="A401" s="172" t="s">
        <v>676</v>
      </c>
      <c r="B401" s="201" t="s">
        <v>672</v>
      </c>
      <c r="C401" s="201" t="s">
        <v>677</v>
      </c>
      <c r="D401" s="201" t="s">
        <v>678</v>
      </c>
      <c r="E401" s="201" t="s">
        <v>679</v>
      </c>
      <c r="F401" s="201" t="s">
        <v>680</v>
      </c>
      <c r="G401" s="201">
        <v>8</v>
      </c>
      <c r="H401" s="201">
        <v>45</v>
      </c>
      <c r="I401" s="201" t="s">
        <v>670</v>
      </c>
      <c r="J401" s="201" t="s">
        <v>671</v>
      </c>
      <c r="K401" s="202">
        <v>54.03</v>
      </c>
      <c r="L401" s="202">
        <v>0.23</v>
      </c>
      <c r="M401" s="202">
        <v>1.53</v>
      </c>
      <c r="N401" s="202">
        <v>2.4</v>
      </c>
      <c r="O401" s="202">
        <v>0.09</v>
      </c>
      <c r="P401" s="202">
        <v>15.68</v>
      </c>
      <c r="Q401" s="202">
        <v>20.77</v>
      </c>
      <c r="R401" s="202">
        <v>2.36</v>
      </c>
      <c r="S401" s="202">
        <v>2.8</v>
      </c>
      <c r="T401" s="202">
        <v>99.89</v>
      </c>
      <c r="U401" s="183">
        <f t="shared" si="12"/>
        <v>92.091891785847395</v>
      </c>
      <c r="V401" s="183">
        <f t="shared" si="13"/>
        <v>55.11026767731142</v>
      </c>
      <c r="W401" s="201" t="s">
        <v>670</v>
      </c>
      <c r="X401" s="201">
        <v>10</v>
      </c>
    </row>
    <row r="402" spans="1:24" s="171" customFormat="1" ht="11.25">
      <c r="A402" s="172" t="s">
        <v>676</v>
      </c>
      <c r="B402" s="201" t="s">
        <v>672</v>
      </c>
      <c r="C402" s="201" t="s">
        <v>677</v>
      </c>
      <c r="D402" s="201" t="s">
        <v>678</v>
      </c>
      <c r="E402" s="201" t="s">
        <v>679</v>
      </c>
      <c r="F402" s="201" t="s">
        <v>680</v>
      </c>
      <c r="G402" s="201">
        <v>8</v>
      </c>
      <c r="H402" s="201">
        <v>46</v>
      </c>
      <c r="I402" s="201" t="s">
        <v>670</v>
      </c>
      <c r="J402" s="201" t="s">
        <v>671</v>
      </c>
      <c r="K402" s="202">
        <v>54.16</v>
      </c>
      <c r="L402" s="202">
        <v>0.2</v>
      </c>
      <c r="M402" s="202">
        <v>1.68</v>
      </c>
      <c r="N402" s="202">
        <v>2.99</v>
      </c>
      <c r="O402" s="202">
        <v>0.06</v>
      </c>
      <c r="P402" s="202">
        <v>16.739999999999998</v>
      </c>
      <c r="Q402" s="202">
        <v>22.39</v>
      </c>
      <c r="R402" s="202">
        <v>1.38</v>
      </c>
      <c r="S402" s="202">
        <v>0.19</v>
      </c>
      <c r="T402" s="202">
        <v>99.79</v>
      </c>
      <c r="U402" s="183">
        <f t="shared" si="12"/>
        <v>90.89191616175944</v>
      </c>
      <c r="V402" s="183">
        <f t="shared" si="13"/>
        <v>7.0518637006779308</v>
      </c>
      <c r="W402" s="201" t="s">
        <v>670</v>
      </c>
      <c r="X402" s="201">
        <v>10</v>
      </c>
    </row>
    <row r="403" spans="1:24" s="171" customFormat="1" ht="11.25">
      <c r="A403" s="172" t="s">
        <v>676</v>
      </c>
      <c r="B403" s="201" t="s">
        <v>672</v>
      </c>
      <c r="C403" s="201" t="s">
        <v>677</v>
      </c>
      <c r="D403" s="201" t="s">
        <v>678</v>
      </c>
      <c r="E403" s="201" t="s">
        <v>679</v>
      </c>
      <c r="F403" s="201" t="s">
        <v>680</v>
      </c>
      <c r="G403" s="201">
        <v>8</v>
      </c>
      <c r="H403" s="201">
        <v>47</v>
      </c>
      <c r="I403" s="201" t="s">
        <v>670</v>
      </c>
      <c r="J403" s="201" t="s">
        <v>671</v>
      </c>
      <c r="K403" s="202">
        <v>55.05</v>
      </c>
      <c r="L403" s="202">
        <v>0.05</v>
      </c>
      <c r="M403" s="202">
        <v>0.86</v>
      </c>
      <c r="N403" s="202">
        <v>2.36</v>
      </c>
      <c r="O403" s="202">
        <v>7.0000000000000007E-2</v>
      </c>
      <c r="P403" s="202">
        <v>17.850000000000001</v>
      </c>
      <c r="Q403" s="202">
        <v>21.02</v>
      </c>
      <c r="R403" s="202">
        <v>1.17</v>
      </c>
      <c r="S403" s="202">
        <v>1.1200000000000001</v>
      </c>
      <c r="T403" s="202">
        <v>99.55</v>
      </c>
      <c r="U403" s="183">
        <f t="shared" si="12"/>
        <v>93.094667231781912</v>
      </c>
      <c r="V403" s="183">
        <f t="shared" si="13"/>
        <v>46.628295980339352</v>
      </c>
      <c r="W403" s="201" t="s">
        <v>670</v>
      </c>
      <c r="X403" s="201">
        <v>10</v>
      </c>
    </row>
    <row r="404" spans="1:24" s="171" customFormat="1" ht="11.25">
      <c r="A404" s="172" t="s">
        <v>676</v>
      </c>
      <c r="B404" s="201" t="s">
        <v>672</v>
      </c>
      <c r="C404" s="201" t="s">
        <v>677</v>
      </c>
      <c r="D404" s="201" t="s">
        <v>678</v>
      </c>
      <c r="E404" s="201" t="s">
        <v>679</v>
      </c>
      <c r="F404" s="201" t="s">
        <v>680</v>
      </c>
      <c r="G404" s="201">
        <v>8</v>
      </c>
      <c r="H404" s="201">
        <v>48</v>
      </c>
      <c r="I404" s="201" t="s">
        <v>670</v>
      </c>
      <c r="J404" s="201" t="s">
        <v>671</v>
      </c>
      <c r="K404" s="202">
        <v>54.4</v>
      </c>
      <c r="L404" s="202">
        <v>0.27</v>
      </c>
      <c r="M404" s="202">
        <v>1.75</v>
      </c>
      <c r="N404" s="202">
        <v>2.86</v>
      </c>
      <c r="O404" s="202">
        <v>0.09</v>
      </c>
      <c r="P404" s="202">
        <v>17.53</v>
      </c>
      <c r="Q404" s="202">
        <v>19.48</v>
      </c>
      <c r="R404" s="202">
        <v>2.11</v>
      </c>
      <c r="S404" s="202">
        <v>1.47</v>
      </c>
      <c r="T404" s="202">
        <v>99.96</v>
      </c>
      <c r="U404" s="183">
        <f t="shared" si="12"/>
        <v>91.614404563341552</v>
      </c>
      <c r="V404" s="183">
        <f t="shared" si="13"/>
        <v>36.041160439750378</v>
      </c>
      <c r="W404" s="201" t="s">
        <v>670</v>
      </c>
      <c r="X404" s="201">
        <v>10</v>
      </c>
    </row>
    <row r="405" spans="1:24" s="171" customFormat="1" ht="11.25">
      <c r="A405" s="172" t="s">
        <v>676</v>
      </c>
      <c r="B405" s="201" t="s">
        <v>672</v>
      </c>
      <c r="C405" s="201" t="s">
        <v>677</v>
      </c>
      <c r="D405" s="201" t="s">
        <v>678</v>
      </c>
      <c r="E405" s="201" t="s">
        <v>679</v>
      </c>
      <c r="F405" s="201" t="s">
        <v>680</v>
      </c>
      <c r="G405" s="201">
        <v>8</v>
      </c>
      <c r="H405" s="201">
        <v>49</v>
      </c>
      <c r="I405" s="201" t="s">
        <v>670</v>
      </c>
      <c r="J405" s="201" t="s">
        <v>671</v>
      </c>
      <c r="K405" s="202">
        <v>53.92</v>
      </c>
      <c r="L405" s="202">
        <v>0.28999999999999998</v>
      </c>
      <c r="M405" s="202">
        <v>2.21</v>
      </c>
      <c r="N405" s="202">
        <v>2.81</v>
      </c>
      <c r="O405" s="202">
        <v>0.12</v>
      </c>
      <c r="P405" s="202">
        <v>18.11</v>
      </c>
      <c r="Q405" s="202">
        <v>19.649999999999999</v>
      </c>
      <c r="R405" s="202">
        <v>2.11</v>
      </c>
      <c r="S405" s="202">
        <v>1.1000000000000001</v>
      </c>
      <c r="T405" s="202">
        <v>100.32</v>
      </c>
      <c r="U405" s="183">
        <f t="shared" si="12"/>
        <v>91.992001835876025</v>
      </c>
      <c r="V405" s="183">
        <f t="shared" si="13"/>
        <v>25.031986622982178</v>
      </c>
      <c r="W405" s="201" t="s">
        <v>670</v>
      </c>
      <c r="X405" s="201">
        <v>10</v>
      </c>
    </row>
    <row r="406" spans="1:24" s="171" customFormat="1" ht="11.25">
      <c r="A406" s="172" t="s">
        <v>676</v>
      </c>
      <c r="B406" s="201" t="s">
        <v>672</v>
      </c>
      <c r="C406" s="201" t="s">
        <v>677</v>
      </c>
      <c r="D406" s="201" t="s">
        <v>678</v>
      </c>
      <c r="E406" s="201" t="s">
        <v>679</v>
      </c>
      <c r="F406" s="201" t="s">
        <v>680</v>
      </c>
      <c r="G406" s="201">
        <v>8</v>
      </c>
      <c r="H406" s="201">
        <v>50</v>
      </c>
      <c r="I406" s="201" t="s">
        <v>670</v>
      </c>
      <c r="J406" s="201" t="s">
        <v>671</v>
      </c>
      <c r="K406" s="202">
        <v>53.81</v>
      </c>
      <c r="L406" s="202">
        <v>0.09</v>
      </c>
      <c r="M406" s="202">
        <v>0.91</v>
      </c>
      <c r="N406" s="202">
        <v>2.31</v>
      </c>
      <c r="O406" s="202">
        <v>0.14000000000000001</v>
      </c>
      <c r="P406" s="202">
        <v>18.88</v>
      </c>
      <c r="Q406" s="202">
        <v>21.37</v>
      </c>
      <c r="R406" s="202">
        <v>1.19</v>
      </c>
      <c r="S406" s="202">
        <v>1.05</v>
      </c>
      <c r="T406" s="202">
        <v>99.75</v>
      </c>
      <c r="U406" s="183">
        <f t="shared" si="12"/>
        <v>93.576623393286667</v>
      </c>
      <c r="V406" s="183">
        <f t="shared" si="13"/>
        <v>43.631678121744422</v>
      </c>
      <c r="W406" s="201" t="s">
        <v>670</v>
      </c>
      <c r="X406" s="201">
        <v>10</v>
      </c>
    </row>
    <row r="407" spans="1:24" s="171" customFormat="1" ht="11.25">
      <c r="A407" s="172" t="s">
        <v>676</v>
      </c>
      <c r="B407" s="201" t="s">
        <v>672</v>
      </c>
      <c r="C407" s="201" t="s">
        <v>677</v>
      </c>
      <c r="D407" s="201" t="s">
        <v>678</v>
      </c>
      <c r="E407" s="201" t="s">
        <v>679</v>
      </c>
      <c r="F407" s="201" t="s">
        <v>680</v>
      </c>
      <c r="G407" s="201">
        <v>8</v>
      </c>
      <c r="H407" s="201">
        <v>51</v>
      </c>
      <c r="I407" s="201" t="s">
        <v>670</v>
      </c>
      <c r="J407" s="201" t="s">
        <v>671</v>
      </c>
      <c r="K407" s="202">
        <v>53.79</v>
      </c>
      <c r="L407" s="202">
        <v>0.24</v>
      </c>
      <c r="M407" s="202">
        <v>1.71</v>
      </c>
      <c r="N407" s="202">
        <v>3.03</v>
      </c>
      <c r="O407" s="202">
        <v>7.0000000000000007E-2</v>
      </c>
      <c r="P407" s="202">
        <v>18.5</v>
      </c>
      <c r="Q407" s="202">
        <v>20.74</v>
      </c>
      <c r="R407" s="202">
        <v>1.51</v>
      </c>
      <c r="S407" s="202">
        <v>0.76</v>
      </c>
      <c r="T407" s="202">
        <v>100.35</v>
      </c>
      <c r="U407" s="183">
        <f t="shared" si="12"/>
        <v>91.584518097902773</v>
      </c>
      <c r="V407" s="183">
        <f t="shared" si="13"/>
        <v>22.967363676204684</v>
      </c>
      <c r="W407" s="201" t="s">
        <v>670</v>
      </c>
      <c r="X407" s="201">
        <v>10</v>
      </c>
    </row>
    <row r="408" spans="1:24" s="171" customFormat="1" ht="11.25">
      <c r="A408" s="172" t="s">
        <v>676</v>
      </c>
      <c r="B408" s="201" t="s">
        <v>672</v>
      </c>
      <c r="C408" s="201" t="s">
        <v>677</v>
      </c>
      <c r="D408" s="201" t="s">
        <v>678</v>
      </c>
      <c r="E408" s="201" t="s">
        <v>679</v>
      </c>
      <c r="F408" s="201" t="s">
        <v>680</v>
      </c>
      <c r="G408" s="201">
        <v>8</v>
      </c>
      <c r="H408" s="201">
        <v>52</v>
      </c>
      <c r="I408" s="201" t="s">
        <v>670</v>
      </c>
      <c r="J408" s="201" t="s">
        <v>671</v>
      </c>
      <c r="K408" s="202">
        <v>53.63</v>
      </c>
      <c r="L408" s="202">
        <v>0.3</v>
      </c>
      <c r="M408" s="202">
        <v>2.27</v>
      </c>
      <c r="N408" s="202">
        <v>2.89</v>
      </c>
      <c r="O408" s="202">
        <v>0.08</v>
      </c>
      <c r="P408" s="202">
        <v>17.89</v>
      </c>
      <c r="Q408" s="202">
        <v>19.690000000000001</v>
      </c>
      <c r="R408" s="202">
        <v>2.11</v>
      </c>
      <c r="S408" s="202">
        <v>1</v>
      </c>
      <c r="T408" s="202">
        <v>99.86</v>
      </c>
      <c r="U408" s="183">
        <f t="shared" si="12"/>
        <v>91.690096900446846</v>
      </c>
      <c r="V408" s="183">
        <f t="shared" si="13"/>
        <v>22.811167730612386</v>
      </c>
      <c r="W408" s="201" t="s">
        <v>670</v>
      </c>
      <c r="X408" s="201">
        <v>10</v>
      </c>
    </row>
    <row r="409" spans="1:24" s="171" customFormat="1" ht="11.25">
      <c r="A409" s="172" t="s">
        <v>676</v>
      </c>
      <c r="B409" s="201" t="s">
        <v>672</v>
      </c>
      <c r="C409" s="201" t="s">
        <v>677</v>
      </c>
      <c r="D409" s="201" t="s">
        <v>678</v>
      </c>
      <c r="E409" s="201" t="s">
        <v>679</v>
      </c>
      <c r="F409" s="201" t="s">
        <v>680</v>
      </c>
      <c r="G409" s="201">
        <v>8</v>
      </c>
      <c r="H409" s="201">
        <v>53</v>
      </c>
      <c r="I409" s="201" t="s">
        <v>670</v>
      </c>
      <c r="J409" s="201" t="s">
        <v>671</v>
      </c>
      <c r="K409" s="202">
        <v>53.75</v>
      </c>
      <c r="L409" s="202">
        <v>0.19</v>
      </c>
      <c r="M409" s="202">
        <v>1.62</v>
      </c>
      <c r="N409" s="202">
        <v>2.4300000000000002</v>
      </c>
      <c r="O409" s="202">
        <v>0.06</v>
      </c>
      <c r="P409" s="202">
        <v>17.43</v>
      </c>
      <c r="Q409" s="202">
        <v>20.91</v>
      </c>
      <c r="R409" s="202">
        <v>2.2400000000000002</v>
      </c>
      <c r="S409" s="202">
        <v>2.02</v>
      </c>
      <c r="T409" s="202">
        <v>100.65</v>
      </c>
      <c r="U409" s="183">
        <f t="shared" si="12"/>
        <v>92.745805595028301</v>
      </c>
      <c r="V409" s="183">
        <f t="shared" si="13"/>
        <v>45.547987606738296</v>
      </c>
      <c r="W409" s="201" t="s">
        <v>670</v>
      </c>
      <c r="X409" s="201">
        <v>10</v>
      </c>
    </row>
    <row r="410" spans="1:24" s="171" customFormat="1" ht="11.25">
      <c r="A410" s="172" t="s">
        <v>676</v>
      </c>
      <c r="B410" s="201" t="s">
        <v>672</v>
      </c>
      <c r="C410" s="201" t="s">
        <v>677</v>
      </c>
      <c r="D410" s="201" t="s">
        <v>678</v>
      </c>
      <c r="E410" s="201" t="s">
        <v>679</v>
      </c>
      <c r="F410" s="201" t="s">
        <v>680</v>
      </c>
      <c r="G410" s="201">
        <v>8</v>
      </c>
      <c r="H410" s="201">
        <v>54</v>
      </c>
      <c r="I410" s="201" t="s">
        <v>670</v>
      </c>
      <c r="J410" s="201" t="s">
        <v>671</v>
      </c>
      <c r="K410" s="202">
        <v>53.64</v>
      </c>
      <c r="L410" s="202">
        <v>0.24</v>
      </c>
      <c r="M410" s="202">
        <v>1.66</v>
      </c>
      <c r="N410" s="202">
        <v>3.11</v>
      </c>
      <c r="O410" s="202">
        <v>0.09</v>
      </c>
      <c r="P410" s="202">
        <v>18.149999999999999</v>
      </c>
      <c r="Q410" s="202">
        <v>20.83</v>
      </c>
      <c r="R410" s="202">
        <v>1.5</v>
      </c>
      <c r="S410" s="202">
        <v>0.62</v>
      </c>
      <c r="T410" s="202">
        <v>99.84</v>
      </c>
      <c r="U410" s="183">
        <f t="shared" si="12"/>
        <v>91.229855070679349</v>
      </c>
      <c r="V410" s="183">
        <f t="shared" si="13"/>
        <v>20.03548327715114</v>
      </c>
      <c r="W410" s="201" t="s">
        <v>670</v>
      </c>
      <c r="X410" s="201">
        <v>10</v>
      </c>
    </row>
    <row r="411" spans="1:24" s="171" customFormat="1" ht="11.25">
      <c r="A411" s="172" t="s">
        <v>676</v>
      </c>
      <c r="B411" s="201" t="s">
        <v>672</v>
      </c>
      <c r="C411" s="201" t="s">
        <v>677</v>
      </c>
      <c r="D411" s="201" t="s">
        <v>678</v>
      </c>
      <c r="E411" s="201" t="s">
        <v>679</v>
      </c>
      <c r="F411" s="201" t="s">
        <v>680</v>
      </c>
      <c r="G411" s="201">
        <v>8</v>
      </c>
      <c r="H411" s="201">
        <v>56</v>
      </c>
      <c r="I411" s="201" t="s">
        <v>670</v>
      </c>
      <c r="J411" s="201" t="s">
        <v>671</v>
      </c>
      <c r="K411" s="202">
        <v>54.22</v>
      </c>
      <c r="L411" s="202">
        <v>0.19</v>
      </c>
      <c r="M411" s="202">
        <v>1.6</v>
      </c>
      <c r="N411" s="202">
        <v>3.02</v>
      </c>
      <c r="O411" s="202">
        <v>0.08</v>
      </c>
      <c r="P411" s="202">
        <v>16.79</v>
      </c>
      <c r="Q411" s="202">
        <v>22.39</v>
      </c>
      <c r="R411" s="202">
        <v>1.43</v>
      </c>
      <c r="S411" s="202">
        <v>0.18</v>
      </c>
      <c r="T411" s="202">
        <v>99.9</v>
      </c>
      <c r="U411" s="183">
        <f t="shared" si="12"/>
        <v>90.833791821189052</v>
      </c>
      <c r="V411" s="183">
        <f t="shared" si="13"/>
        <v>7.0173531242412936</v>
      </c>
      <c r="W411" s="201" t="s">
        <v>670</v>
      </c>
      <c r="X411" s="201">
        <v>10</v>
      </c>
    </row>
    <row r="412" spans="1:24" s="171" customFormat="1" ht="11.25">
      <c r="A412" s="172" t="s">
        <v>676</v>
      </c>
      <c r="B412" s="201" t="s">
        <v>672</v>
      </c>
      <c r="C412" s="201" t="s">
        <v>677</v>
      </c>
      <c r="D412" s="201" t="s">
        <v>678</v>
      </c>
      <c r="E412" s="201" t="s">
        <v>679</v>
      </c>
      <c r="F412" s="201" t="s">
        <v>680</v>
      </c>
      <c r="G412" s="201">
        <v>8</v>
      </c>
      <c r="H412" s="201">
        <v>57</v>
      </c>
      <c r="I412" s="201" t="s">
        <v>670</v>
      </c>
      <c r="J412" s="201" t="s">
        <v>671</v>
      </c>
      <c r="K412" s="202">
        <v>54.51</v>
      </c>
      <c r="L412" s="202">
        <v>0.28000000000000003</v>
      </c>
      <c r="M412" s="202">
        <v>2.13</v>
      </c>
      <c r="N412" s="202">
        <v>2.69</v>
      </c>
      <c r="O412" s="202">
        <v>0.11</v>
      </c>
      <c r="P412" s="202">
        <v>16.22</v>
      </c>
      <c r="Q412" s="202">
        <v>20.54</v>
      </c>
      <c r="R412" s="202">
        <v>2.2599999999999998</v>
      </c>
      <c r="S412" s="202">
        <v>1.1200000000000001</v>
      </c>
      <c r="T412" s="202">
        <v>99.86</v>
      </c>
      <c r="U412" s="183">
        <f t="shared" si="12"/>
        <v>91.487641824029993</v>
      </c>
      <c r="V412" s="183">
        <f t="shared" si="13"/>
        <v>26.076080313059158</v>
      </c>
      <c r="W412" s="201" t="s">
        <v>670</v>
      </c>
      <c r="X412" s="201">
        <v>10</v>
      </c>
    </row>
    <row r="413" spans="1:24" s="171" customFormat="1" ht="11.25">
      <c r="A413" s="172" t="s">
        <v>676</v>
      </c>
      <c r="B413" s="201" t="s">
        <v>672</v>
      </c>
      <c r="C413" s="201" t="s">
        <v>677</v>
      </c>
      <c r="D413" s="201" t="s">
        <v>678</v>
      </c>
      <c r="E413" s="201" t="s">
        <v>679</v>
      </c>
      <c r="F413" s="201" t="s">
        <v>680</v>
      </c>
      <c r="G413" s="201">
        <v>8</v>
      </c>
      <c r="H413" s="201">
        <v>58</v>
      </c>
      <c r="I413" s="201" t="s">
        <v>670</v>
      </c>
      <c r="J413" s="201" t="s">
        <v>671</v>
      </c>
      <c r="K413" s="202">
        <v>55.5</v>
      </c>
      <c r="L413" s="202">
        <v>0.26</v>
      </c>
      <c r="M413" s="202">
        <v>1.59</v>
      </c>
      <c r="N413" s="202">
        <v>2.81</v>
      </c>
      <c r="O413" s="202">
        <v>0.09</v>
      </c>
      <c r="P413" s="202">
        <v>16.809999999999999</v>
      </c>
      <c r="Q413" s="202">
        <v>21.24</v>
      </c>
      <c r="R413" s="202">
        <v>1.6</v>
      </c>
      <c r="S413" s="202">
        <v>0.78</v>
      </c>
      <c r="T413" s="202">
        <v>100.68</v>
      </c>
      <c r="U413" s="183">
        <f t="shared" si="12"/>
        <v>91.425803757803521</v>
      </c>
      <c r="V413" s="183">
        <f t="shared" si="13"/>
        <v>24.760623243756378</v>
      </c>
      <c r="W413" s="201" t="s">
        <v>670</v>
      </c>
      <c r="X413" s="201">
        <v>10</v>
      </c>
    </row>
    <row r="414" spans="1:24" s="171" customFormat="1" ht="11.25">
      <c r="A414" s="172" t="s">
        <v>682</v>
      </c>
      <c r="B414" s="201" t="s">
        <v>673</v>
      </c>
      <c r="C414" s="201" t="s">
        <v>683</v>
      </c>
      <c r="D414" s="201" t="s">
        <v>684</v>
      </c>
      <c r="E414" s="201" t="s">
        <v>685</v>
      </c>
      <c r="F414" s="201" t="s">
        <v>686</v>
      </c>
      <c r="G414" s="201">
        <v>2</v>
      </c>
      <c r="H414" s="201">
        <v>17</v>
      </c>
      <c r="I414" s="201" t="s">
        <v>670</v>
      </c>
      <c r="J414" s="201" t="s">
        <v>671</v>
      </c>
      <c r="K414" s="202">
        <v>55.81</v>
      </c>
      <c r="L414" s="202">
        <v>0.11</v>
      </c>
      <c r="M414" s="202">
        <v>1.53</v>
      </c>
      <c r="N414" s="202">
        <v>2.74</v>
      </c>
      <c r="O414" s="202">
        <v>0.15</v>
      </c>
      <c r="P414" s="202">
        <v>17.25</v>
      </c>
      <c r="Q414" s="202">
        <v>19.559999999999999</v>
      </c>
      <c r="R414" s="202">
        <v>2.12</v>
      </c>
      <c r="S414" s="202">
        <v>1.52</v>
      </c>
      <c r="T414" s="202">
        <v>100.79</v>
      </c>
      <c r="U414" s="183">
        <f t="shared" si="12"/>
        <v>91.817725946632024</v>
      </c>
      <c r="V414" s="183">
        <f t="shared" si="13"/>
        <v>39.992391785239803</v>
      </c>
      <c r="W414" s="201" t="s">
        <v>670</v>
      </c>
      <c r="X414" s="201">
        <v>10</v>
      </c>
    </row>
    <row r="415" spans="1:24" s="171" customFormat="1" ht="11.25">
      <c r="A415" s="172" t="s">
        <v>682</v>
      </c>
      <c r="B415" s="201" t="s">
        <v>665</v>
      </c>
      <c r="C415" s="201" t="s">
        <v>683</v>
      </c>
      <c r="D415" s="201" t="s">
        <v>684</v>
      </c>
      <c r="E415" s="201" t="s">
        <v>685</v>
      </c>
      <c r="F415" s="201" t="s">
        <v>686</v>
      </c>
      <c r="G415" s="201">
        <v>5</v>
      </c>
      <c r="H415" s="201">
        <v>29</v>
      </c>
      <c r="I415" s="201" t="s">
        <v>670</v>
      </c>
      <c r="J415" s="201" t="s">
        <v>671</v>
      </c>
      <c r="K415" s="202">
        <v>55.89</v>
      </c>
      <c r="L415" s="202">
        <v>0.13</v>
      </c>
      <c r="M415" s="202">
        <v>1.2</v>
      </c>
      <c r="N415" s="202">
        <v>3.51</v>
      </c>
      <c r="O415" s="202">
        <v>0.09</v>
      </c>
      <c r="P415" s="202">
        <v>16.97</v>
      </c>
      <c r="Q415" s="202">
        <v>22.03</v>
      </c>
      <c r="R415" s="202">
        <v>1.35</v>
      </c>
      <c r="S415" s="202">
        <v>0.3</v>
      </c>
      <c r="T415" s="202">
        <v>101.47</v>
      </c>
      <c r="U415" s="183">
        <f t="shared" si="12"/>
        <v>89.602446415761051</v>
      </c>
      <c r="V415" s="183">
        <f t="shared" si="13"/>
        <v>14.362297554155848</v>
      </c>
      <c r="W415" s="201" t="s">
        <v>670</v>
      </c>
      <c r="X415" s="201">
        <v>10</v>
      </c>
    </row>
    <row r="416" spans="1:24" s="171" customFormat="1" ht="11.25">
      <c r="A416" s="172" t="s">
        <v>682</v>
      </c>
      <c r="B416" s="201" t="s">
        <v>665</v>
      </c>
      <c r="C416" s="201" t="s">
        <v>683</v>
      </c>
      <c r="D416" s="201" t="s">
        <v>684</v>
      </c>
      <c r="E416" s="201" t="s">
        <v>685</v>
      </c>
      <c r="F416" s="201" t="s">
        <v>686</v>
      </c>
      <c r="G416" s="201">
        <v>5</v>
      </c>
      <c r="H416" s="201">
        <v>30</v>
      </c>
      <c r="I416" s="201" t="s">
        <v>670</v>
      </c>
      <c r="J416" s="201" t="s">
        <v>671</v>
      </c>
      <c r="K416" s="202">
        <v>55.97</v>
      </c>
      <c r="L416" s="202">
        <v>0.02</v>
      </c>
      <c r="M416" s="202">
        <v>1.53</v>
      </c>
      <c r="N416" s="202">
        <v>1.07</v>
      </c>
      <c r="O416" s="202">
        <v>0.04</v>
      </c>
      <c r="P416" s="202">
        <v>16.87</v>
      </c>
      <c r="Q416" s="202">
        <v>22.55</v>
      </c>
      <c r="R416" s="202">
        <v>1.56</v>
      </c>
      <c r="S416" s="202">
        <v>1.65</v>
      </c>
      <c r="T416" s="202">
        <v>101.26</v>
      </c>
      <c r="U416" s="183">
        <f t="shared" si="12"/>
        <v>96.563871549149269</v>
      </c>
      <c r="V416" s="183">
        <f t="shared" si="13"/>
        <v>41.977011212975107</v>
      </c>
      <c r="W416" s="201" t="s">
        <v>670</v>
      </c>
      <c r="X416" s="201">
        <v>10</v>
      </c>
    </row>
    <row r="417" spans="1:24" s="171" customFormat="1" ht="11.25">
      <c r="A417" s="172" t="s">
        <v>682</v>
      </c>
      <c r="B417" s="201" t="s">
        <v>665</v>
      </c>
      <c r="C417" s="201" t="s">
        <v>683</v>
      </c>
      <c r="D417" s="201" t="s">
        <v>684</v>
      </c>
      <c r="E417" s="201" t="s">
        <v>685</v>
      </c>
      <c r="F417" s="201" t="s">
        <v>686</v>
      </c>
      <c r="G417" s="201">
        <v>5</v>
      </c>
      <c r="H417" s="201">
        <v>31</v>
      </c>
      <c r="I417" s="201" t="s">
        <v>670</v>
      </c>
      <c r="J417" s="201" t="s">
        <v>671</v>
      </c>
      <c r="K417" s="202">
        <v>55.62</v>
      </c>
      <c r="L417" s="202">
        <v>0.3</v>
      </c>
      <c r="M417" s="202">
        <v>1.38</v>
      </c>
      <c r="N417" s="202">
        <v>3.38</v>
      </c>
      <c r="O417" s="202">
        <v>0.14000000000000001</v>
      </c>
      <c r="P417" s="202">
        <v>19.809999999999999</v>
      </c>
      <c r="Q417" s="202">
        <v>17.899999999999999</v>
      </c>
      <c r="R417" s="202">
        <v>1.37</v>
      </c>
      <c r="S417" s="202">
        <v>0.71</v>
      </c>
      <c r="T417" s="202">
        <v>100.61</v>
      </c>
      <c r="U417" s="183">
        <f t="shared" si="12"/>
        <v>91.263905922321044</v>
      </c>
      <c r="V417" s="183">
        <f t="shared" si="13"/>
        <v>25.658421922881018</v>
      </c>
      <c r="W417" s="201" t="s">
        <v>670</v>
      </c>
      <c r="X417" s="201">
        <v>10</v>
      </c>
    </row>
    <row r="418" spans="1:24" s="171" customFormat="1" ht="11.25">
      <c r="A418" s="172" t="s">
        <v>682</v>
      </c>
      <c r="B418" s="201" t="s">
        <v>665</v>
      </c>
      <c r="C418" s="201" t="s">
        <v>683</v>
      </c>
      <c r="D418" s="201" t="s">
        <v>684</v>
      </c>
      <c r="E418" s="201" t="s">
        <v>685</v>
      </c>
      <c r="F418" s="201" t="s">
        <v>686</v>
      </c>
      <c r="G418" s="201">
        <v>5</v>
      </c>
      <c r="H418" s="201">
        <v>32</v>
      </c>
      <c r="I418" s="201" t="s">
        <v>670</v>
      </c>
      <c r="J418" s="201" t="s">
        <v>671</v>
      </c>
      <c r="K418" s="202">
        <v>56.14</v>
      </c>
      <c r="L418" s="202">
        <v>0.14000000000000001</v>
      </c>
      <c r="M418" s="202">
        <v>1.07</v>
      </c>
      <c r="N418" s="202">
        <v>2.2200000000000002</v>
      </c>
      <c r="O418" s="202">
        <v>0.14000000000000001</v>
      </c>
      <c r="P418" s="202">
        <v>15.98</v>
      </c>
      <c r="Q418" s="202">
        <v>20.329999999999998</v>
      </c>
      <c r="R418" s="202">
        <v>2.2599999999999998</v>
      </c>
      <c r="S418" s="202">
        <v>2.57</v>
      </c>
      <c r="T418" s="202">
        <v>100.85</v>
      </c>
      <c r="U418" s="183">
        <f t="shared" si="12"/>
        <v>92.769513736988245</v>
      </c>
      <c r="V418" s="183">
        <f t="shared" si="13"/>
        <v>61.704454107612293</v>
      </c>
      <c r="W418" s="201" t="s">
        <v>670</v>
      </c>
      <c r="X418" s="201">
        <v>10</v>
      </c>
    </row>
    <row r="419" spans="1:24" s="171" customFormat="1" ht="11.25">
      <c r="A419" s="172" t="s">
        <v>682</v>
      </c>
      <c r="B419" s="201" t="s">
        <v>665</v>
      </c>
      <c r="C419" s="201" t="s">
        <v>683</v>
      </c>
      <c r="D419" s="201" t="s">
        <v>684</v>
      </c>
      <c r="E419" s="201" t="s">
        <v>685</v>
      </c>
      <c r="F419" s="201" t="s">
        <v>686</v>
      </c>
      <c r="G419" s="201">
        <v>5</v>
      </c>
      <c r="H419" s="201">
        <v>33</v>
      </c>
      <c r="I419" s="201" t="s">
        <v>670</v>
      </c>
      <c r="J419" s="201" t="s">
        <v>671</v>
      </c>
      <c r="K419" s="202">
        <v>56.1</v>
      </c>
      <c r="L419" s="202">
        <v>0.11</v>
      </c>
      <c r="M419" s="202">
        <v>0.5</v>
      </c>
      <c r="N419" s="202">
        <v>2.23</v>
      </c>
      <c r="O419" s="202">
        <v>0.09</v>
      </c>
      <c r="P419" s="202">
        <v>17.239999999999998</v>
      </c>
      <c r="Q419" s="202">
        <v>22.99</v>
      </c>
      <c r="R419" s="202">
        <v>1.06</v>
      </c>
      <c r="S419" s="202">
        <v>1.18</v>
      </c>
      <c r="T419" s="202">
        <v>101.5</v>
      </c>
      <c r="U419" s="183">
        <f t="shared" si="12"/>
        <v>93.234058814289156</v>
      </c>
      <c r="V419" s="183">
        <f t="shared" si="13"/>
        <v>61.288058288398076</v>
      </c>
      <c r="W419" s="201" t="s">
        <v>670</v>
      </c>
      <c r="X419" s="201">
        <v>10</v>
      </c>
    </row>
    <row r="420" spans="1:24" s="171" customFormat="1" ht="11.25">
      <c r="A420" s="172" t="s">
        <v>682</v>
      </c>
      <c r="B420" s="201" t="s">
        <v>665</v>
      </c>
      <c r="C420" s="201" t="s">
        <v>683</v>
      </c>
      <c r="D420" s="201" t="s">
        <v>684</v>
      </c>
      <c r="E420" s="201" t="s">
        <v>685</v>
      </c>
      <c r="F420" s="201" t="s">
        <v>686</v>
      </c>
      <c r="G420" s="201">
        <v>5</v>
      </c>
      <c r="H420" s="201">
        <v>48</v>
      </c>
      <c r="I420" s="201" t="s">
        <v>670</v>
      </c>
      <c r="J420" s="201" t="s">
        <v>671</v>
      </c>
      <c r="K420" s="202">
        <v>56.06</v>
      </c>
      <c r="L420" s="202">
        <v>0.13</v>
      </c>
      <c r="M420" s="202">
        <v>0.48</v>
      </c>
      <c r="N420" s="202">
        <v>2.17</v>
      </c>
      <c r="O420" s="202">
        <v>7.0000000000000007E-2</v>
      </c>
      <c r="P420" s="202">
        <v>16.48</v>
      </c>
      <c r="Q420" s="202">
        <v>23.02</v>
      </c>
      <c r="R420" s="202">
        <v>1.02</v>
      </c>
      <c r="S420" s="202">
        <v>1.31</v>
      </c>
      <c r="T420" s="202">
        <v>100.74</v>
      </c>
      <c r="U420" s="183">
        <f t="shared" si="12"/>
        <v>93.120839610724047</v>
      </c>
      <c r="V420" s="183">
        <f t="shared" si="13"/>
        <v>64.674720958267073</v>
      </c>
      <c r="W420" s="201" t="s">
        <v>670</v>
      </c>
      <c r="X420" s="201">
        <v>10</v>
      </c>
    </row>
    <row r="421" spans="1:24" s="171" customFormat="1" ht="11.25">
      <c r="A421" s="172" t="s">
        <v>682</v>
      </c>
      <c r="B421" s="201" t="s">
        <v>672</v>
      </c>
      <c r="C421" s="201" t="s">
        <v>683</v>
      </c>
      <c r="D421" s="201" t="s">
        <v>684</v>
      </c>
      <c r="E421" s="201" t="s">
        <v>685</v>
      </c>
      <c r="F421" s="201" t="s">
        <v>686</v>
      </c>
      <c r="G421" s="201">
        <v>6</v>
      </c>
      <c r="H421" s="201">
        <v>101</v>
      </c>
      <c r="I421" s="201" t="s">
        <v>670</v>
      </c>
      <c r="J421" s="201" t="s">
        <v>671</v>
      </c>
      <c r="K421" s="202">
        <v>55.49</v>
      </c>
      <c r="L421" s="202">
        <v>0.1</v>
      </c>
      <c r="M421" s="202">
        <v>0.56000000000000005</v>
      </c>
      <c r="N421" s="202">
        <v>2.16</v>
      </c>
      <c r="O421" s="202">
        <v>0.06</v>
      </c>
      <c r="P421" s="202">
        <v>17.25</v>
      </c>
      <c r="Q421" s="202">
        <v>23.04</v>
      </c>
      <c r="R421" s="202">
        <v>1.31</v>
      </c>
      <c r="S421" s="202">
        <v>1.44</v>
      </c>
      <c r="T421" s="202">
        <v>101.41</v>
      </c>
      <c r="U421" s="183">
        <f t="shared" si="12"/>
        <v>93.436051643667113</v>
      </c>
      <c r="V421" s="183">
        <f t="shared" si="13"/>
        <v>63.302980689487356</v>
      </c>
      <c r="W421" s="201" t="s">
        <v>670</v>
      </c>
      <c r="X421" s="201">
        <v>10</v>
      </c>
    </row>
    <row r="422" spans="1:24" s="171" customFormat="1" ht="11.25">
      <c r="A422" s="172" t="s">
        <v>682</v>
      </c>
      <c r="B422" s="201" t="s">
        <v>672</v>
      </c>
      <c r="C422" s="201" t="s">
        <v>683</v>
      </c>
      <c r="D422" s="201" t="s">
        <v>684</v>
      </c>
      <c r="E422" s="201" t="s">
        <v>685</v>
      </c>
      <c r="F422" s="201" t="s">
        <v>686</v>
      </c>
      <c r="G422" s="201">
        <v>6</v>
      </c>
      <c r="H422" s="201">
        <v>102</v>
      </c>
      <c r="I422" s="201" t="s">
        <v>670</v>
      </c>
      <c r="J422" s="201" t="s">
        <v>671</v>
      </c>
      <c r="K422" s="202">
        <v>55.64</v>
      </c>
      <c r="L422" s="202">
        <v>0.12</v>
      </c>
      <c r="M422" s="202">
        <v>1.1100000000000001</v>
      </c>
      <c r="N422" s="202">
        <v>2.21</v>
      </c>
      <c r="O422" s="202">
        <v>0.11</v>
      </c>
      <c r="P422" s="202">
        <v>16.45</v>
      </c>
      <c r="Q422" s="202">
        <v>20.53</v>
      </c>
      <c r="R422" s="202">
        <v>2.0299999999999998</v>
      </c>
      <c r="S422" s="202">
        <v>2.68</v>
      </c>
      <c r="T422" s="202">
        <v>100.88</v>
      </c>
      <c r="U422" s="183">
        <f t="shared" si="12"/>
        <v>92.991041194079443</v>
      </c>
      <c r="V422" s="183">
        <f t="shared" si="13"/>
        <v>61.827480279029857</v>
      </c>
      <c r="W422" s="201" t="s">
        <v>670</v>
      </c>
      <c r="X422" s="201">
        <v>10</v>
      </c>
    </row>
    <row r="423" spans="1:24" s="171" customFormat="1" ht="11.25">
      <c r="A423" s="172" t="s">
        <v>682</v>
      </c>
      <c r="B423" s="201" t="s">
        <v>672</v>
      </c>
      <c r="C423" s="201" t="s">
        <v>683</v>
      </c>
      <c r="D423" s="201" t="s">
        <v>684</v>
      </c>
      <c r="E423" s="201" t="s">
        <v>685</v>
      </c>
      <c r="F423" s="201" t="s">
        <v>686</v>
      </c>
      <c r="G423" s="201">
        <v>6</v>
      </c>
      <c r="H423" s="201">
        <v>103</v>
      </c>
      <c r="I423" s="201" t="s">
        <v>670</v>
      </c>
      <c r="J423" s="201" t="s">
        <v>671</v>
      </c>
      <c r="K423" s="202">
        <v>55.59</v>
      </c>
      <c r="L423" s="202">
        <v>0.14000000000000001</v>
      </c>
      <c r="M423" s="202">
        <v>1.23</v>
      </c>
      <c r="N423" s="202">
        <v>2.5499999999999998</v>
      </c>
      <c r="O423" s="202">
        <v>0.12</v>
      </c>
      <c r="P423" s="202">
        <v>17.149999999999999</v>
      </c>
      <c r="Q423" s="202">
        <v>21.03</v>
      </c>
      <c r="R423" s="202">
        <v>1.71</v>
      </c>
      <c r="S423" s="202">
        <v>1.36</v>
      </c>
      <c r="T423" s="202">
        <v>100.88</v>
      </c>
      <c r="U423" s="183">
        <f t="shared" si="12"/>
        <v>92.300440892931775</v>
      </c>
      <c r="V423" s="183">
        <f t="shared" si="13"/>
        <v>42.586205848934959</v>
      </c>
      <c r="W423" s="201" t="s">
        <v>670</v>
      </c>
      <c r="X423" s="201">
        <v>10</v>
      </c>
    </row>
    <row r="424" spans="1:24" s="171" customFormat="1" ht="11.25">
      <c r="A424" s="172" t="s">
        <v>682</v>
      </c>
      <c r="B424" s="201" t="s">
        <v>672</v>
      </c>
      <c r="C424" s="201" t="s">
        <v>683</v>
      </c>
      <c r="D424" s="201" t="s">
        <v>684</v>
      </c>
      <c r="E424" s="201" t="s">
        <v>685</v>
      </c>
      <c r="F424" s="201" t="s">
        <v>686</v>
      </c>
      <c r="G424" s="201">
        <v>6</v>
      </c>
      <c r="H424" s="201">
        <v>104</v>
      </c>
      <c r="I424" s="201" t="s">
        <v>670</v>
      </c>
      <c r="J424" s="201" t="s">
        <v>671</v>
      </c>
      <c r="K424" s="202">
        <v>54.74</v>
      </c>
      <c r="L424" s="202">
        <v>0.11</v>
      </c>
      <c r="M424" s="202">
        <v>1.02</v>
      </c>
      <c r="N424" s="202">
        <v>2.63</v>
      </c>
      <c r="O424" s="202">
        <v>0.09</v>
      </c>
      <c r="P424" s="202">
        <v>16.14</v>
      </c>
      <c r="Q424" s="202">
        <v>18.940000000000001</v>
      </c>
      <c r="R424" s="202">
        <v>3.12</v>
      </c>
      <c r="S424" s="202">
        <v>4.18</v>
      </c>
      <c r="T424" s="202">
        <v>100.97</v>
      </c>
      <c r="U424" s="183">
        <f t="shared" si="12"/>
        <v>91.623808747637526</v>
      </c>
      <c r="V424" s="183">
        <f t="shared" si="13"/>
        <v>73.327133392086822</v>
      </c>
      <c r="W424" s="201" t="s">
        <v>670</v>
      </c>
      <c r="X424" s="201">
        <v>10</v>
      </c>
    </row>
    <row r="425" spans="1:24" s="171" customFormat="1" ht="11.25">
      <c r="A425" s="172" t="s">
        <v>682</v>
      </c>
      <c r="B425" s="201" t="s">
        <v>672</v>
      </c>
      <c r="C425" s="201" t="s">
        <v>683</v>
      </c>
      <c r="D425" s="201" t="s">
        <v>684</v>
      </c>
      <c r="E425" s="201" t="s">
        <v>685</v>
      </c>
      <c r="F425" s="201" t="s">
        <v>686</v>
      </c>
      <c r="G425" s="201">
        <v>6</v>
      </c>
      <c r="H425" s="201">
        <v>105</v>
      </c>
      <c r="I425" s="201" t="s">
        <v>670</v>
      </c>
      <c r="J425" s="201" t="s">
        <v>671</v>
      </c>
      <c r="K425" s="202">
        <v>54.91</v>
      </c>
      <c r="L425" s="202">
        <v>0.12</v>
      </c>
      <c r="M425" s="202">
        <v>0.94</v>
      </c>
      <c r="N425" s="202">
        <v>2.1800000000000002</v>
      </c>
      <c r="O425" s="202">
        <v>0.09</v>
      </c>
      <c r="P425" s="202">
        <v>16.77</v>
      </c>
      <c r="Q425" s="202">
        <v>20.16</v>
      </c>
      <c r="R425" s="202">
        <v>2.4900000000000002</v>
      </c>
      <c r="S425" s="202">
        <v>2.73</v>
      </c>
      <c r="T425" s="202">
        <v>100.39</v>
      </c>
      <c r="U425" s="183">
        <f t="shared" si="12"/>
        <v>93.202677938735008</v>
      </c>
      <c r="V425" s="183">
        <f t="shared" si="13"/>
        <v>66.082038958906054</v>
      </c>
      <c r="W425" s="201" t="s">
        <v>670</v>
      </c>
      <c r="X425" s="201">
        <v>10</v>
      </c>
    </row>
    <row r="426" spans="1:24" s="171" customFormat="1" ht="11.25">
      <c r="A426" s="172" t="s">
        <v>682</v>
      </c>
      <c r="B426" s="201" t="s">
        <v>672</v>
      </c>
      <c r="C426" s="201" t="s">
        <v>683</v>
      </c>
      <c r="D426" s="201" t="s">
        <v>684</v>
      </c>
      <c r="E426" s="201" t="s">
        <v>685</v>
      </c>
      <c r="F426" s="201" t="s">
        <v>686</v>
      </c>
      <c r="G426" s="201">
        <v>6</v>
      </c>
      <c r="H426" s="201">
        <v>106</v>
      </c>
      <c r="I426" s="201" t="s">
        <v>670</v>
      </c>
      <c r="J426" s="201" t="s">
        <v>671</v>
      </c>
      <c r="K426" s="202">
        <v>54.71</v>
      </c>
      <c r="L426" s="202">
        <v>0.11</v>
      </c>
      <c r="M426" s="202">
        <v>0.57999999999999996</v>
      </c>
      <c r="N426" s="202">
        <v>2.08</v>
      </c>
      <c r="O426" s="202">
        <v>0.11</v>
      </c>
      <c r="P426" s="202">
        <v>16.22</v>
      </c>
      <c r="Q426" s="202">
        <v>21.04</v>
      </c>
      <c r="R426" s="202">
        <v>2.0699999999999998</v>
      </c>
      <c r="S426" s="202">
        <v>2.83</v>
      </c>
      <c r="T426" s="202">
        <v>99.75</v>
      </c>
      <c r="U426" s="183">
        <f t="shared" si="12"/>
        <v>93.288398703928223</v>
      </c>
      <c r="V426" s="183">
        <f t="shared" si="13"/>
        <v>76.598532069919287</v>
      </c>
      <c r="W426" s="201" t="s">
        <v>670</v>
      </c>
      <c r="X426" s="201">
        <v>10</v>
      </c>
    </row>
    <row r="427" spans="1:24" s="171" customFormat="1" ht="11.25">
      <c r="A427" s="172" t="s">
        <v>682</v>
      </c>
      <c r="B427" s="201" t="s">
        <v>672</v>
      </c>
      <c r="C427" s="201" t="s">
        <v>683</v>
      </c>
      <c r="D427" s="201" t="s">
        <v>684</v>
      </c>
      <c r="E427" s="201" t="s">
        <v>685</v>
      </c>
      <c r="F427" s="201" t="s">
        <v>686</v>
      </c>
      <c r="G427" s="201">
        <v>6</v>
      </c>
      <c r="H427" s="201">
        <v>107</v>
      </c>
      <c r="I427" s="201" t="s">
        <v>670</v>
      </c>
      <c r="J427" s="201" t="s">
        <v>671</v>
      </c>
      <c r="K427" s="202">
        <v>54.95</v>
      </c>
      <c r="L427" s="202">
        <v>0.13</v>
      </c>
      <c r="M427" s="202">
        <v>1.52</v>
      </c>
      <c r="N427" s="202">
        <v>2.37</v>
      </c>
      <c r="O427" s="202">
        <v>0.13</v>
      </c>
      <c r="P427" s="202">
        <v>17.309999999999999</v>
      </c>
      <c r="Q427" s="202">
        <v>19.649999999999999</v>
      </c>
      <c r="R427" s="202">
        <v>2.25</v>
      </c>
      <c r="S427" s="202">
        <v>1.97</v>
      </c>
      <c r="T427" s="202">
        <v>100.28</v>
      </c>
      <c r="U427" s="183">
        <f t="shared" si="12"/>
        <v>92.866595851345167</v>
      </c>
      <c r="V427" s="183">
        <f t="shared" si="13"/>
        <v>46.508155501167749</v>
      </c>
      <c r="W427" s="201" t="s">
        <v>670</v>
      </c>
      <c r="X427" s="201">
        <v>10</v>
      </c>
    </row>
    <row r="428" spans="1:24" s="171" customFormat="1" ht="11.25">
      <c r="A428" s="172" t="s">
        <v>682</v>
      </c>
      <c r="B428" s="201" t="s">
        <v>672</v>
      </c>
      <c r="C428" s="201" t="s">
        <v>683</v>
      </c>
      <c r="D428" s="201" t="s">
        <v>684</v>
      </c>
      <c r="E428" s="201" t="s">
        <v>685</v>
      </c>
      <c r="F428" s="201" t="s">
        <v>686</v>
      </c>
      <c r="G428" s="201">
        <v>6</v>
      </c>
      <c r="H428" s="201">
        <v>108</v>
      </c>
      <c r="I428" s="201" t="s">
        <v>670</v>
      </c>
      <c r="J428" s="201" t="s">
        <v>671</v>
      </c>
      <c r="K428" s="202">
        <v>55.85</v>
      </c>
      <c r="L428" s="202">
        <v>7.0000000000000007E-2</v>
      </c>
      <c r="M428" s="202">
        <v>1.29</v>
      </c>
      <c r="N428" s="202">
        <v>2.78</v>
      </c>
      <c r="O428" s="202">
        <v>0.1</v>
      </c>
      <c r="P428" s="202">
        <v>16.920000000000002</v>
      </c>
      <c r="Q428" s="202">
        <v>19.7</v>
      </c>
      <c r="R428" s="202">
        <v>2.39</v>
      </c>
      <c r="S428" s="202">
        <v>1.8</v>
      </c>
      <c r="T428" s="202">
        <v>100.9</v>
      </c>
      <c r="U428" s="183">
        <f t="shared" si="12"/>
        <v>91.560110314801477</v>
      </c>
      <c r="V428" s="183">
        <f t="shared" si="13"/>
        <v>48.348593875049978</v>
      </c>
      <c r="W428" s="201" t="s">
        <v>670</v>
      </c>
      <c r="X428" s="201">
        <v>10</v>
      </c>
    </row>
    <row r="429" spans="1:24" s="171" customFormat="1" ht="11.25">
      <c r="A429" s="172" t="s">
        <v>682</v>
      </c>
      <c r="B429" s="201" t="s">
        <v>672</v>
      </c>
      <c r="C429" s="201" t="s">
        <v>683</v>
      </c>
      <c r="D429" s="201" t="s">
        <v>684</v>
      </c>
      <c r="E429" s="201" t="s">
        <v>685</v>
      </c>
      <c r="F429" s="201" t="s">
        <v>686</v>
      </c>
      <c r="G429" s="201">
        <v>6</v>
      </c>
      <c r="H429" s="201">
        <v>109</v>
      </c>
      <c r="I429" s="201" t="s">
        <v>670</v>
      </c>
      <c r="J429" s="201" t="s">
        <v>671</v>
      </c>
      <c r="K429" s="202">
        <v>54.69</v>
      </c>
      <c r="L429" s="202">
        <v>0.1</v>
      </c>
      <c r="M429" s="202">
        <v>0.87</v>
      </c>
      <c r="N429" s="202">
        <v>1.99</v>
      </c>
      <c r="O429" s="202">
        <v>0.1</v>
      </c>
      <c r="P429" s="202">
        <v>17.100000000000001</v>
      </c>
      <c r="Q429" s="202">
        <v>21.7</v>
      </c>
      <c r="R429" s="202">
        <v>1.77</v>
      </c>
      <c r="S429" s="202">
        <v>2.7</v>
      </c>
      <c r="T429" s="202">
        <v>101.02</v>
      </c>
      <c r="U429" s="183">
        <f t="shared" si="12"/>
        <v>93.87120116492936</v>
      </c>
      <c r="V429" s="183">
        <f t="shared" si="13"/>
        <v>67.552663056323581</v>
      </c>
      <c r="W429" s="201" t="s">
        <v>670</v>
      </c>
      <c r="X429" s="201">
        <v>10</v>
      </c>
    </row>
    <row r="430" spans="1:24" s="171" customFormat="1" ht="11.25">
      <c r="A430" s="172" t="s">
        <v>682</v>
      </c>
      <c r="B430" s="201" t="s">
        <v>672</v>
      </c>
      <c r="C430" s="201" t="s">
        <v>683</v>
      </c>
      <c r="D430" s="201" t="s">
        <v>684</v>
      </c>
      <c r="E430" s="201" t="s">
        <v>685</v>
      </c>
      <c r="F430" s="201" t="s">
        <v>686</v>
      </c>
      <c r="G430" s="201">
        <v>6</v>
      </c>
      <c r="H430" s="201">
        <v>110</v>
      </c>
      <c r="I430" s="201" t="s">
        <v>670</v>
      </c>
      <c r="J430" s="201" t="s">
        <v>671</v>
      </c>
      <c r="K430" s="202">
        <v>54.86</v>
      </c>
      <c r="L430" s="202">
        <v>0.12</v>
      </c>
      <c r="M430" s="202">
        <v>0.45</v>
      </c>
      <c r="N430" s="202">
        <v>1.73</v>
      </c>
      <c r="O430" s="202">
        <v>7.0000000000000007E-2</v>
      </c>
      <c r="P430" s="202">
        <v>17.32</v>
      </c>
      <c r="Q430" s="202">
        <v>23.63</v>
      </c>
      <c r="R430" s="202">
        <v>1.24</v>
      </c>
      <c r="S430" s="202">
        <v>1.71</v>
      </c>
      <c r="T430" s="202">
        <v>101.13</v>
      </c>
      <c r="U430" s="183">
        <f t="shared" si="12"/>
        <v>94.693543486450821</v>
      </c>
      <c r="V430" s="183">
        <f t="shared" si="13"/>
        <v>71.82457088357836</v>
      </c>
      <c r="W430" s="201" t="s">
        <v>670</v>
      </c>
      <c r="X430" s="201">
        <v>10</v>
      </c>
    </row>
    <row r="431" spans="1:24" s="171" customFormat="1" ht="11.25">
      <c r="A431" s="172" t="s">
        <v>682</v>
      </c>
      <c r="B431" s="201" t="s">
        <v>672</v>
      </c>
      <c r="C431" s="201" t="s">
        <v>683</v>
      </c>
      <c r="D431" s="201" t="s">
        <v>684</v>
      </c>
      <c r="E431" s="201" t="s">
        <v>685</v>
      </c>
      <c r="F431" s="201" t="s">
        <v>686</v>
      </c>
      <c r="G431" s="201">
        <v>7</v>
      </c>
      <c r="H431" s="201">
        <v>1</v>
      </c>
      <c r="I431" s="201" t="s">
        <v>670</v>
      </c>
      <c r="J431" s="201" t="s">
        <v>671</v>
      </c>
      <c r="K431" s="202">
        <v>55.31</v>
      </c>
      <c r="L431" s="202">
        <v>0.13</v>
      </c>
      <c r="M431" s="202">
        <v>1.21</v>
      </c>
      <c r="N431" s="202">
        <v>2.65</v>
      </c>
      <c r="O431" s="202">
        <v>7.0000000000000007E-2</v>
      </c>
      <c r="P431" s="202">
        <v>17.54</v>
      </c>
      <c r="Q431" s="202">
        <v>20.91</v>
      </c>
      <c r="R431" s="202">
        <v>1.75</v>
      </c>
      <c r="S431" s="202">
        <v>0.96</v>
      </c>
      <c r="T431" s="202">
        <v>100.53</v>
      </c>
      <c r="U431" s="183">
        <f t="shared" si="12"/>
        <v>92.186101594614172</v>
      </c>
      <c r="V431" s="183">
        <f t="shared" si="13"/>
        <v>34.735929467620416</v>
      </c>
      <c r="W431" s="201" t="s">
        <v>670</v>
      </c>
      <c r="X431" s="201">
        <v>10</v>
      </c>
    </row>
    <row r="432" spans="1:24" s="171" customFormat="1" ht="11.25">
      <c r="A432" s="172" t="s">
        <v>682</v>
      </c>
      <c r="B432" s="201" t="s">
        <v>672</v>
      </c>
      <c r="C432" s="201" t="s">
        <v>683</v>
      </c>
      <c r="D432" s="201" t="s">
        <v>684</v>
      </c>
      <c r="E432" s="201" t="s">
        <v>685</v>
      </c>
      <c r="F432" s="201" t="s">
        <v>686</v>
      </c>
      <c r="G432" s="201">
        <v>7</v>
      </c>
      <c r="H432" s="201">
        <v>2</v>
      </c>
      <c r="I432" s="201" t="s">
        <v>670</v>
      </c>
      <c r="J432" s="201" t="s">
        <v>671</v>
      </c>
      <c r="K432" s="202">
        <v>55.36</v>
      </c>
      <c r="L432" s="202">
        <v>0.14000000000000001</v>
      </c>
      <c r="M432" s="202">
        <v>1.17</v>
      </c>
      <c r="N432" s="202">
        <v>2.5499999999999998</v>
      </c>
      <c r="O432" s="202">
        <v>0.11</v>
      </c>
      <c r="P432" s="202">
        <v>17.16</v>
      </c>
      <c r="Q432" s="202">
        <v>20.74</v>
      </c>
      <c r="R432" s="202">
        <v>1.91</v>
      </c>
      <c r="S432" s="202">
        <v>1.67</v>
      </c>
      <c r="T432" s="202">
        <v>100.81</v>
      </c>
      <c r="U432" s="183">
        <f t="shared" si="12"/>
        <v>92.304582528065978</v>
      </c>
      <c r="V432" s="183">
        <f t="shared" si="13"/>
        <v>48.915049106621503</v>
      </c>
      <c r="W432" s="201" t="s">
        <v>670</v>
      </c>
      <c r="X432" s="201">
        <v>10</v>
      </c>
    </row>
    <row r="433" spans="1:24" s="171" customFormat="1" ht="11.25">
      <c r="A433" s="172" t="s">
        <v>682</v>
      </c>
      <c r="B433" s="201" t="s">
        <v>672</v>
      </c>
      <c r="C433" s="201" t="s">
        <v>683</v>
      </c>
      <c r="D433" s="201" t="s">
        <v>684</v>
      </c>
      <c r="E433" s="201" t="s">
        <v>685</v>
      </c>
      <c r="F433" s="201" t="s">
        <v>686</v>
      </c>
      <c r="G433" s="201">
        <v>7</v>
      </c>
      <c r="H433" s="201">
        <v>3</v>
      </c>
      <c r="I433" s="201" t="s">
        <v>670</v>
      </c>
      <c r="J433" s="201" t="s">
        <v>671</v>
      </c>
      <c r="K433" s="202">
        <v>55.44</v>
      </c>
      <c r="L433" s="202">
        <v>0.08</v>
      </c>
      <c r="M433" s="202">
        <v>1.29</v>
      </c>
      <c r="N433" s="202">
        <v>2.84</v>
      </c>
      <c r="O433" s="202">
        <v>0.11</v>
      </c>
      <c r="P433" s="202">
        <v>17.809999999999999</v>
      </c>
      <c r="Q433" s="202">
        <v>20.440000000000001</v>
      </c>
      <c r="R433" s="202">
        <v>1.84</v>
      </c>
      <c r="S433" s="202">
        <v>1.35</v>
      </c>
      <c r="T433" s="202">
        <v>101.2</v>
      </c>
      <c r="U433" s="183">
        <f t="shared" si="12"/>
        <v>91.788392020278764</v>
      </c>
      <c r="V433" s="183">
        <f t="shared" si="13"/>
        <v>41.247035870976084</v>
      </c>
      <c r="W433" s="201" t="s">
        <v>670</v>
      </c>
      <c r="X433" s="201">
        <v>10</v>
      </c>
    </row>
    <row r="434" spans="1:24" s="171" customFormat="1" ht="11.25">
      <c r="A434" s="172" t="s">
        <v>682</v>
      </c>
      <c r="B434" s="201" t="s">
        <v>672</v>
      </c>
      <c r="C434" s="201" t="s">
        <v>683</v>
      </c>
      <c r="D434" s="201" t="s">
        <v>684</v>
      </c>
      <c r="E434" s="201" t="s">
        <v>685</v>
      </c>
      <c r="F434" s="201" t="s">
        <v>686</v>
      </c>
      <c r="G434" s="201">
        <v>7</v>
      </c>
      <c r="H434" s="201">
        <v>4</v>
      </c>
      <c r="I434" s="201" t="s">
        <v>670</v>
      </c>
      <c r="J434" s="201" t="s">
        <v>671</v>
      </c>
      <c r="K434" s="202">
        <v>55.46</v>
      </c>
      <c r="L434" s="202">
        <v>0.21</v>
      </c>
      <c r="M434" s="202">
        <v>2.06</v>
      </c>
      <c r="N434" s="202">
        <v>2.5299999999999998</v>
      </c>
      <c r="O434" s="202">
        <v>0.1</v>
      </c>
      <c r="P434" s="202">
        <v>17.98</v>
      </c>
      <c r="Q434" s="202">
        <v>19.78</v>
      </c>
      <c r="R434" s="202">
        <v>1.96</v>
      </c>
      <c r="S434" s="202">
        <v>0.9</v>
      </c>
      <c r="T434" s="202">
        <v>100.98</v>
      </c>
      <c r="U434" s="183">
        <f t="shared" si="12"/>
        <v>92.683251601520482</v>
      </c>
      <c r="V434" s="183">
        <f t="shared" si="13"/>
        <v>22.665587632156996</v>
      </c>
      <c r="W434" s="201" t="s">
        <v>670</v>
      </c>
      <c r="X434" s="201">
        <v>10</v>
      </c>
    </row>
    <row r="435" spans="1:24" s="171" customFormat="1" ht="11.25">
      <c r="A435" s="172" t="s">
        <v>682</v>
      </c>
      <c r="B435" s="201" t="s">
        <v>672</v>
      </c>
      <c r="C435" s="201" t="s">
        <v>683</v>
      </c>
      <c r="D435" s="201" t="s">
        <v>684</v>
      </c>
      <c r="E435" s="201" t="s">
        <v>685</v>
      </c>
      <c r="F435" s="201" t="s">
        <v>686</v>
      </c>
      <c r="G435" s="201">
        <v>7</v>
      </c>
      <c r="H435" s="201">
        <v>5</v>
      </c>
      <c r="I435" s="201" t="s">
        <v>670</v>
      </c>
      <c r="J435" s="201" t="s">
        <v>671</v>
      </c>
      <c r="K435" s="202">
        <v>54.47</v>
      </c>
      <c r="L435" s="202">
        <v>7.0000000000000007E-2</v>
      </c>
      <c r="M435" s="202">
        <v>1.1100000000000001</v>
      </c>
      <c r="N435" s="202">
        <v>2.3199999999999998</v>
      </c>
      <c r="O435" s="202">
        <v>0.1</v>
      </c>
      <c r="P435" s="202">
        <v>18.39</v>
      </c>
      <c r="Q435" s="202">
        <v>20.83</v>
      </c>
      <c r="R435" s="202">
        <v>1.55</v>
      </c>
      <c r="S435" s="202">
        <v>1.44</v>
      </c>
      <c r="T435" s="202">
        <v>100.28</v>
      </c>
      <c r="U435" s="183">
        <f t="shared" si="12"/>
        <v>93.3901251215066</v>
      </c>
      <c r="V435" s="183">
        <f t="shared" si="13"/>
        <v>46.532036519852149</v>
      </c>
      <c r="W435" s="201" t="s">
        <v>670</v>
      </c>
      <c r="X435" s="201">
        <v>10</v>
      </c>
    </row>
    <row r="436" spans="1:24" s="171" customFormat="1" ht="11.25">
      <c r="A436" s="172" t="s">
        <v>682</v>
      </c>
      <c r="B436" s="201" t="s">
        <v>672</v>
      </c>
      <c r="C436" s="201" t="s">
        <v>683</v>
      </c>
      <c r="D436" s="201" t="s">
        <v>684</v>
      </c>
      <c r="E436" s="201" t="s">
        <v>685</v>
      </c>
      <c r="F436" s="201" t="s">
        <v>686</v>
      </c>
      <c r="G436" s="201">
        <v>7</v>
      </c>
      <c r="H436" s="201">
        <v>6</v>
      </c>
      <c r="I436" s="201" t="s">
        <v>670</v>
      </c>
      <c r="J436" s="201" t="s">
        <v>671</v>
      </c>
      <c r="K436" s="202">
        <v>54.91</v>
      </c>
      <c r="L436" s="202">
        <v>0.12</v>
      </c>
      <c r="M436" s="202">
        <v>1.04</v>
      </c>
      <c r="N436" s="202">
        <v>2.19</v>
      </c>
      <c r="O436" s="202">
        <v>0.14000000000000001</v>
      </c>
      <c r="P436" s="202">
        <v>16.5</v>
      </c>
      <c r="Q436" s="202">
        <v>20.239999999999998</v>
      </c>
      <c r="R436" s="202">
        <v>2.13</v>
      </c>
      <c r="S436" s="202">
        <v>2.96</v>
      </c>
      <c r="T436" s="202">
        <v>100.23</v>
      </c>
      <c r="U436" s="183">
        <f t="shared" si="12"/>
        <v>93.069663234662741</v>
      </c>
      <c r="V436" s="183">
        <f t="shared" si="13"/>
        <v>65.627631720921599</v>
      </c>
      <c r="W436" s="201" t="s">
        <v>670</v>
      </c>
      <c r="X436" s="201">
        <v>10</v>
      </c>
    </row>
    <row r="437" spans="1:24" s="171" customFormat="1" ht="11.25">
      <c r="A437" s="172" t="s">
        <v>682</v>
      </c>
      <c r="B437" s="201" t="s">
        <v>672</v>
      </c>
      <c r="C437" s="201" t="s">
        <v>683</v>
      </c>
      <c r="D437" s="201" t="s">
        <v>684</v>
      </c>
      <c r="E437" s="201" t="s">
        <v>685</v>
      </c>
      <c r="F437" s="201" t="s">
        <v>686</v>
      </c>
      <c r="G437" s="201">
        <v>7</v>
      </c>
      <c r="H437" s="201">
        <v>7</v>
      </c>
      <c r="I437" s="201" t="s">
        <v>670</v>
      </c>
      <c r="J437" s="201" t="s">
        <v>671</v>
      </c>
      <c r="K437" s="202">
        <v>55.84</v>
      </c>
      <c r="L437" s="202">
        <v>0.12</v>
      </c>
      <c r="M437" s="202">
        <v>1.1100000000000001</v>
      </c>
      <c r="N437" s="202">
        <v>2.72</v>
      </c>
      <c r="O437" s="202">
        <v>0.13</v>
      </c>
      <c r="P437" s="202">
        <v>17.350000000000001</v>
      </c>
      <c r="Q437" s="202">
        <v>20.76</v>
      </c>
      <c r="R437" s="202">
        <v>1.6</v>
      </c>
      <c r="S437" s="202">
        <v>1.21</v>
      </c>
      <c r="T437" s="202">
        <v>100.84</v>
      </c>
      <c r="U437" s="183">
        <f t="shared" si="12"/>
        <v>91.915653320240281</v>
      </c>
      <c r="V437" s="183">
        <f t="shared" si="13"/>
        <v>42.239133218656363</v>
      </c>
      <c r="W437" s="201" t="s">
        <v>670</v>
      </c>
      <c r="X437" s="201">
        <v>10</v>
      </c>
    </row>
    <row r="438" spans="1:24" s="171" customFormat="1" ht="11.25">
      <c r="A438" s="172" t="s">
        <v>682</v>
      </c>
      <c r="B438" s="201" t="s">
        <v>672</v>
      </c>
      <c r="C438" s="201" t="s">
        <v>683</v>
      </c>
      <c r="D438" s="201" t="s">
        <v>684</v>
      </c>
      <c r="E438" s="201" t="s">
        <v>685</v>
      </c>
      <c r="F438" s="201" t="s">
        <v>686</v>
      </c>
      <c r="G438" s="201">
        <v>7</v>
      </c>
      <c r="H438" s="201">
        <v>8</v>
      </c>
      <c r="I438" s="201" t="s">
        <v>670</v>
      </c>
      <c r="J438" s="201" t="s">
        <v>671</v>
      </c>
      <c r="K438" s="202">
        <v>54.93</v>
      </c>
      <c r="L438" s="202">
        <v>0.12</v>
      </c>
      <c r="M438" s="202">
        <v>1.1399999999999999</v>
      </c>
      <c r="N438" s="202">
        <v>2.5499999999999998</v>
      </c>
      <c r="O438" s="202">
        <v>0.13</v>
      </c>
      <c r="P438" s="202">
        <v>17.22</v>
      </c>
      <c r="Q438" s="202">
        <v>20.96</v>
      </c>
      <c r="R438" s="202">
        <v>1.68</v>
      </c>
      <c r="S438" s="202">
        <v>1.1200000000000001</v>
      </c>
      <c r="T438" s="202">
        <v>99.85</v>
      </c>
      <c r="U438" s="183">
        <f t="shared" si="12"/>
        <v>92.329339071935877</v>
      </c>
      <c r="V438" s="183">
        <f t="shared" si="13"/>
        <v>39.725297100130611</v>
      </c>
      <c r="W438" s="201" t="s">
        <v>670</v>
      </c>
      <c r="X438" s="201">
        <v>10</v>
      </c>
    </row>
    <row r="439" spans="1:24" s="171" customFormat="1" ht="11.25">
      <c r="A439" s="172" t="s">
        <v>682</v>
      </c>
      <c r="B439" s="201" t="s">
        <v>672</v>
      </c>
      <c r="C439" s="201" t="s">
        <v>683</v>
      </c>
      <c r="D439" s="201" t="s">
        <v>684</v>
      </c>
      <c r="E439" s="201" t="s">
        <v>685</v>
      </c>
      <c r="F439" s="201" t="s">
        <v>686</v>
      </c>
      <c r="G439" s="201">
        <v>7</v>
      </c>
      <c r="H439" s="201">
        <v>9</v>
      </c>
      <c r="I439" s="201" t="s">
        <v>670</v>
      </c>
      <c r="J439" s="201" t="s">
        <v>671</v>
      </c>
      <c r="K439" s="202">
        <v>55.31</v>
      </c>
      <c r="L439" s="202">
        <v>0.13</v>
      </c>
      <c r="M439" s="202">
        <v>1.62</v>
      </c>
      <c r="N439" s="202">
        <v>2.8</v>
      </c>
      <c r="O439" s="202">
        <v>0.13</v>
      </c>
      <c r="P439" s="202">
        <v>17.71</v>
      </c>
      <c r="Q439" s="202">
        <v>19.350000000000001</v>
      </c>
      <c r="R439" s="202">
        <v>2.34</v>
      </c>
      <c r="S439" s="202">
        <v>1.79</v>
      </c>
      <c r="T439" s="202">
        <v>101.18</v>
      </c>
      <c r="U439" s="183">
        <f t="shared" si="12"/>
        <v>91.852635993623181</v>
      </c>
      <c r="V439" s="183">
        <f t="shared" si="13"/>
        <v>42.569554536485981</v>
      </c>
      <c r="W439" s="201" t="s">
        <v>670</v>
      </c>
      <c r="X439" s="201">
        <v>10</v>
      </c>
    </row>
    <row r="440" spans="1:24" s="171" customFormat="1" ht="11.25">
      <c r="A440" s="172" t="s">
        <v>682</v>
      </c>
      <c r="B440" s="201" t="s">
        <v>672</v>
      </c>
      <c r="C440" s="201" t="s">
        <v>683</v>
      </c>
      <c r="D440" s="201" t="s">
        <v>684</v>
      </c>
      <c r="E440" s="201" t="s">
        <v>685</v>
      </c>
      <c r="F440" s="201" t="s">
        <v>686</v>
      </c>
      <c r="G440" s="201">
        <v>7</v>
      </c>
      <c r="H440" s="201">
        <v>10</v>
      </c>
      <c r="I440" s="201" t="s">
        <v>670</v>
      </c>
      <c r="J440" s="201" t="s">
        <v>671</v>
      </c>
      <c r="K440" s="202">
        <v>55.33</v>
      </c>
      <c r="L440" s="202">
        <v>0.12</v>
      </c>
      <c r="M440" s="202">
        <v>0.78</v>
      </c>
      <c r="N440" s="202">
        <v>2.1</v>
      </c>
      <c r="O440" s="202">
        <v>0.1</v>
      </c>
      <c r="P440" s="202">
        <v>16.850000000000001</v>
      </c>
      <c r="Q440" s="202">
        <v>21.41</v>
      </c>
      <c r="R440" s="202">
        <v>2.0299999999999998</v>
      </c>
      <c r="S440" s="202">
        <v>2.36</v>
      </c>
      <c r="T440" s="202">
        <v>101.08</v>
      </c>
      <c r="U440" s="183">
        <f t="shared" si="12"/>
        <v>93.46487576269557</v>
      </c>
      <c r="V440" s="183">
        <f t="shared" si="13"/>
        <v>66.993658406841874</v>
      </c>
      <c r="W440" s="201" t="s">
        <v>670</v>
      </c>
      <c r="X440" s="201">
        <v>10</v>
      </c>
    </row>
    <row r="441" spans="1:24" s="171" customFormat="1" ht="11.25">
      <c r="A441" s="172" t="s">
        <v>682</v>
      </c>
      <c r="B441" s="201" t="s">
        <v>672</v>
      </c>
      <c r="C441" s="201" t="s">
        <v>683</v>
      </c>
      <c r="D441" s="201" t="s">
        <v>684</v>
      </c>
      <c r="E441" s="201" t="s">
        <v>685</v>
      </c>
      <c r="F441" s="201" t="s">
        <v>686</v>
      </c>
      <c r="G441" s="201">
        <v>7</v>
      </c>
      <c r="H441" s="201">
        <v>11</v>
      </c>
      <c r="I441" s="201" t="s">
        <v>670</v>
      </c>
      <c r="J441" s="201" t="s">
        <v>671</v>
      </c>
      <c r="K441" s="202">
        <v>55.05</v>
      </c>
      <c r="L441" s="202">
        <v>0.1</v>
      </c>
      <c r="M441" s="202">
        <v>1.66</v>
      </c>
      <c r="N441" s="202">
        <v>2.5</v>
      </c>
      <c r="O441" s="202">
        <v>0.11</v>
      </c>
      <c r="P441" s="202">
        <v>17.260000000000002</v>
      </c>
      <c r="Q441" s="202">
        <v>19.59</v>
      </c>
      <c r="R441" s="202">
        <v>2.5099999999999998</v>
      </c>
      <c r="S441" s="202">
        <v>2.14</v>
      </c>
      <c r="T441" s="202">
        <v>100.92</v>
      </c>
      <c r="U441" s="183">
        <f t="shared" si="12"/>
        <v>92.484558947457913</v>
      </c>
      <c r="V441" s="183">
        <f t="shared" si="13"/>
        <v>46.375456498732596</v>
      </c>
      <c r="W441" s="201" t="s">
        <v>670</v>
      </c>
      <c r="X441" s="201">
        <v>10</v>
      </c>
    </row>
    <row r="442" spans="1:24" s="171" customFormat="1" ht="11.25">
      <c r="A442" s="172" t="s">
        <v>682</v>
      </c>
      <c r="B442" s="201" t="s">
        <v>672</v>
      </c>
      <c r="C442" s="201" t="s">
        <v>683</v>
      </c>
      <c r="D442" s="201" t="s">
        <v>684</v>
      </c>
      <c r="E442" s="201" t="s">
        <v>685</v>
      </c>
      <c r="F442" s="201" t="s">
        <v>686</v>
      </c>
      <c r="G442" s="201">
        <v>7</v>
      </c>
      <c r="H442" s="201">
        <v>12</v>
      </c>
      <c r="I442" s="201" t="s">
        <v>670</v>
      </c>
      <c r="J442" s="201" t="s">
        <v>671</v>
      </c>
      <c r="K442" s="202">
        <v>55.36</v>
      </c>
      <c r="L442" s="202">
        <v>0.17</v>
      </c>
      <c r="M442" s="202">
        <v>1.7</v>
      </c>
      <c r="N442" s="202">
        <v>2.56</v>
      </c>
      <c r="O442" s="202">
        <v>0.1</v>
      </c>
      <c r="P442" s="202">
        <v>17.22</v>
      </c>
      <c r="Q442" s="202">
        <v>19.559999999999999</v>
      </c>
      <c r="R442" s="202">
        <v>2.37</v>
      </c>
      <c r="S442" s="202">
        <v>2.1</v>
      </c>
      <c r="T442" s="202">
        <v>101.14</v>
      </c>
      <c r="U442" s="183">
        <f t="shared" si="12"/>
        <v>92.301573814059239</v>
      </c>
      <c r="V442" s="183">
        <f t="shared" si="13"/>
        <v>45.31588497251046</v>
      </c>
      <c r="W442" s="201" t="s">
        <v>670</v>
      </c>
      <c r="X442" s="201">
        <v>10</v>
      </c>
    </row>
    <row r="443" spans="1:24" s="171" customFormat="1" ht="10.5" customHeight="1">
      <c r="A443" s="172" t="s">
        <v>687</v>
      </c>
      <c r="B443" s="201" t="s">
        <v>673</v>
      </c>
      <c r="C443" s="201" t="s">
        <v>688</v>
      </c>
      <c r="D443" s="201" t="s">
        <v>689</v>
      </c>
      <c r="E443" s="201" t="s">
        <v>690</v>
      </c>
      <c r="F443" s="201" t="s">
        <v>691</v>
      </c>
      <c r="G443" s="201">
        <v>2</v>
      </c>
      <c r="H443" s="201">
        <v>25</v>
      </c>
      <c r="I443" s="201" t="s">
        <v>670</v>
      </c>
      <c r="J443" s="201" t="s">
        <v>671</v>
      </c>
      <c r="K443" s="202">
        <v>55.25</v>
      </c>
      <c r="L443" s="202">
        <v>0.23</v>
      </c>
      <c r="M443" s="202">
        <v>1.54</v>
      </c>
      <c r="N443" s="202">
        <v>2.64</v>
      </c>
      <c r="O443" s="202">
        <v>7.0000000000000007E-2</v>
      </c>
      <c r="P443" s="202">
        <v>17.22</v>
      </c>
      <c r="Q443" s="202">
        <v>20.23</v>
      </c>
      <c r="R443" s="202">
        <v>2.4</v>
      </c>
      <c r="S443" s="202">
        <v>1.4</v>
      </c>
      <c r="T443" s="202">
        <v>100.98</v>
      </c>
      <c r="U443" s="183">
        <f t="shared" si="12"/>
        <v>92.080051476718268</v>
      </c>
      <c r="V443" s="183">
        <f t="shared" si="13"/>
        <v>37.882584299571775</v>
      </c>
      <c r="W443" s="201" t="s">
        <v>670</v>
      </c>
      <c r="X443" s="201">
        <v>10</v>
      </c>
    </row>
    <row r="444" spans="1:24" s="171" customFormat="1" ht="10.5" customHeight="1">
      <c r="A444" s="172" t="s">
        <v>687</v>
      </c>
      <c r="B444" s="201" t="s">
        <v>673</v>
      </c>
      <c r="C444" s="201" t="s">
        <v>688</v>
      </c>
      <c r="D444" s="201" t="s">
        <v>689</v>
      </c>
      <c r="E444" s="201" t="s">
        <v>690</v>
      </c>
      <c r="F444" s="201" t="s">
        <v>691</v>
      </c>
      <c r="G444" s="201">
        <v>2</v>
      </c>
      <c r="H444" s="201">
        <v>26</v>
      </c>
      <c r="I444" s="201" t="s">
        <v>670</v>
      </c>
      <c r="J444" s="201" t="s">
        <v>671</v>
      </c>
      <c r="K444" s="202">
        <v>54.79</v>
      </c>
      <c r="L444" s="202">
        <v>0.33</v>
      </c>
      <c r="M444" s="202">
        <v>1.56</v>
      </c>
      <c r="N444" s="202">
        <v>3.22</v>
      </c>
      <c r="O444" s="202">
        <v>0.15</v>
      </c>
      <c r="P444" s="202">
        <v>16.97</v>
      </c>
      <c r="Q444" s="202">
        <v>20.94</v>
      </c>
      <c r="R444" s="202">
        <v>2</v>
      </c>
      <c r="S444" s="202">
        <v>0.68</v>
      </c>
      <c r="T444" s="202">
        <v>100.64</v>
      </c>
      <c r="U444" s="183">
        <f t="shared" si="12"/>
        <v>90.378852394650124</v>
      </c>
      <c r="V444" s="183">
        <f t="shared" si="13"/>
        <v>22.62561644421471</v>
      </c>
      <c r="W444" s="201" t="s">
        <v>670</v>
      </c>
      <c r="X444" s="201">
        <v>10</v>
      </c>
    </row>
    <row r="445" spans="1:24" s="171" customFormat="1" ht="10.5" customHeight="1">
      <c r="A445" s="172" t="s">
        <v>687</v>
      </c>
      <c r="B445" s="201" t="s">
        <v>673</v>
      </c>
      <c r="C445" s="201" t="s">
        <v>688</v>
      </c>
      <c r="D445" s="201" t="s">
        <v>689</v>
      </c>
      <c r="E445" s="201" t="s">
        <v>690</v>
      </c>
      <c r="F445" s="201" t="s">
        <v>691</v>
      </c>
      <c r="G445" s="201">
        <v>2</v>
      </c>
      <c r="H445" s="201">
        <v>27</v>
      </c>
      <c r="I445" s="201" t="s">
        <v>670</v>
      </c>
      <c r="J445" s="201" t="s">
        <v>671</v>
      </c>
      <c r="K445" s="202">
        <v>55.02</v>
      </c>
      <c r="L445" s="202">
        <v>0.28999999999999998</v>
      </c>
      <c r="M445" s="202">
        <v>1.61</v>
      </c>
      <c r="N445" s="202">
        <v>3.41</v>
      </c>
      <c r="O445" s="202">
        <v>0.18</v>
      </c>
      <c r="P445" s="202">
        <v>16.21</v>
      </c>
      <c r="Q445" s="202">
        <v>20.99</v>
      </c>
      <c r="R445" s="202">
        <v>1.89</v>
      </c>
      <c r="S445" s="202">
        <v>0.64</v>
      </c>
      <c r="T445" s="202">
        <v>100.24</v>
      </c>
      <c r="U445" s="183">
        <f t="shared" si="12"/>
        <v>89.443799525951633</v>
      </c>
      <c r="V445" s="183">
        <f t="shared" si="13"/>
        <v>21.052794988743308</v>
      </c>
      <c r="W445" s="201" t="s">
        <v>670</v>
      </c>
      <c r="X445" s="201">
        <v>10</v>
      </c>
    </row>
    <row r="446" spans="1:24" s="171" customFormat="1" ht="10.5" customHeight="1">
      <c r="A446" s="172" t="s">
        <v>687</v>
      </c>
      <c r="B446" s="201" t="s">
        <v>673</v>
      </c>
      <c r="C446" s="201" t="s">
        <v>688</v>
      </c>
      <c r="D446" s="201" t="s">
        <v>689</v>
      </c>
      <c r="E446" s="201" t="s">
        <v>690</v>
      </c>
      <c r="F446" s="201" t="s">
        <v>691</v>
      </c>
      <c r="G446" s="201">
        <v>2</v>
      </c>
      <c r="H446" s="201">
        <v>28</v>
      </c>
      <c r="I446" s="201" t="s">
        <v>670</v>
      </c>
      <c r="J446" s="201" t="s">
        <v>671</v>
      </c>
      <c r="K446" s="202">
        <v>54.94</v>
      </c>
      <c r="L446" s="202">
        <v>0.09</v>
      </c>
      <c r="M446" s="202">
        <v>1.18</v>
      </c>
      <c r="N446" s="202">
        <v>2.38</v>
      </c>
      <c r="O446" s="202">
        <v>7.0000000000000007E-2</v>
      </c>
      <c r="P446" s="202">
        <v>15.84</v>
      </c>
      <c r="Q446" s="202">
        <v>21.98</v>
      </c>
      <c r="R446" s="202">
        <v>2.12</v>
      </c>
      <c r="S446" s="202">
        <v>1.4</v>
      </c>
      <c r="T446" s="202">
        <v>100</v>
      </c>
      <c r="U446" s="183">
        <f t="shared" si="12"/>
        <v>92.225725255011625</v>
      </c>
      <c r="V446" s="183">
        <f t="shared" si="13"/>
        <v>44.317977579210989</v>
      </c>
      <c r="W446" s="201" t="s">
        <v>670</v>
      </c>
      <c r="X446" s="201">
        <v>10</v>
      </c>
    </row>
    <row r="447" spans="1:24" s="171" customFormat="1" ht="10.5" customHeight="1">
      <c r="A447" s="172" t="s">
        <v>687</v>
      </c>
      <c r="B447" s="201" t="s">
        <v>673</v>
      </c>
      <c r="C447" s="201" t="s">
        <v>688</v>
      </c>
      <c r="D447" s="201" t="s">
        <v>689</v>
      </c>
      <c r="E447" s="201" t="s">
        <v>690</v>
      </c>
      <c r="F447" s="201" t="s">
        <v>691</v>
      </c>
      <c r="G447" s="201">
        <v>2</v>
      </c>
      <c r="H447" s="201">
        <v>29</v>
      </c>
      <c r="I447" s="201" t="s">
        <v>670</v>
      </c>
      <c r="J447" s="201" t="s">
        <v>671</v>
      </c>
      <c r="K447" s="202">
        <v>55.39</v>
      </c>
      <c r="L447" s="202">
        <v>0.24</v>
      </c>
      <c r="M447" s="202">
        <v>1.87</v>
      </c>
      <c r="N447" s="202">
        <v>2.85</v>
      </c>
      <c r="O447" s="202">
        <v>0.1</v>
      </c>
      <c r="P447" s="202">
        <v>14.86</v>
      </c>
      <c r="Q447" s="202">
        <v>21.66</v>
      </c>
      <c r="R447" s="202">
        <v>2.6</v>
      </c>
      <c r="S447" s="202">
        <v>1.01</v>
      </c>
      <c r="T447" s="202">
        <v>100.58</v>
      </c>
      <c r="U447" s="183">
        <f t="shared" si="12"/>
        <v>90.285305492381241</v>
      </c>
      <c r="V447" s="183">
        <f t="shared" si="13"/>
        <v>26.59609321884912</v>
      </c>
      <c r="W447" s="201" t="s">
        <v>670</v>
      </c>
      <c r="X447" s="201">
        <v>10</v>
      </c>
    </row>
    <row r="448" spans="1:24" s="171" customFormat="1" ht="10.5" customHeight="1">
      <c r="A448" s="172" t="s">
        <v>687</v>
      </c>
      <c r="B448" s="201" t="s">
        <v>673</v>
      </c>
      <c r="C448" s="201" t="s">
        <v>688</v>
      </c>
      <c r="D448" s="201" t="s">
        <v>689</v>
      </c>
      <c r="E448" s="201" t="s">
        <v>690</v>
      </c>
      <c r="F448" s="201" t="s">
        <v>691</v>
      </c>
      <c r="G448" s="201">
        <v>2</v>
      </c>
      <c r="H448" s="201">
        <v>30</v>
      </c>
      <c r="I448" s="201" t="s">
        <v>670</v>
      </c>
      <c r="J448" s="201" t="s">
        <v>671</v>
      </c>
      <c r="K448" s="202">
        <v>55.73</v>
      </c>
      <c r="L448" s="202">
        <v>0.28000000000000003</v>
      </c>
      <c r="M448" s="202">
        <v>1.73</v>
      </c>
      <c r="N448" s="202">
        <v>2.5</v>
      </c>
      <c r="O448" s="202">
        <v>0.09</v>
      </c>
      <c r="P448" s="202">
        <v>16.190000000000001</v>
      </c>
      <c r="Q448" s="202">
        <v>21.13</v>
      </c>
      <c r="R448" s="202">
        <v>2.39</v>
      </c>
      <c r="S448" s="202">
        <v>1.22</v>
      </c>
      <c r="T448" s="202">
        <v>101.26</v>
      </c>
      <c r="U448" s="183">
        <f t="shared" si="12"/>
        <v>92.027461449581963</v>
      </c>
      <c r="V448" s="183">
        <f t="shared" si="13"/>
        <v>32.114926094078058</v>
      </c>
      <c r="W448" s="201" t="s">
        <v>670</v>
      </c>
      <c r="X448" s="201">
        <v>10</v>
      </c>
    </row>
    <row r="449" spans="1:24" s="171" customFormat="1" ht="10.5" customHeight="1">
      <c r="A449" s="172" t="s">
        <v>687</v>
      </c>
      <c r="B449" s="201" t="s">
        <v>673</v>
      </c>
      <c r="C449" s="201" t="s">
        <v>688</v>
      </c>
      <c r="D449" s="201" t="s">
        <v>689</v>
      </c>
      <c r="E449" s="201" t="s">
        <v>690</v>
      </c>
      <c r="F449" s="201" t="s">
        <v>691</v>
      </c>
      <c r="G449" s="201">
        <v>2</v>
      </c>
      <c r="H449" s="201">
        <v>31</v>
      </c>
      <c r="I449" s="201" t="s">
        <v>670</v>
      </c>
      <c r="J449" s="201" t="s">
        <v>671</v>
      </c>
      <c r="K449" s="202">
        <v>55.24</v>
      </c>
      <c r="L449" s="202">
        <v>0.24</v>
      </c>
      <c r="M449" s="202">
        <v>1.78</v>
      </c>
      <c r="N449" s="202">
        <v>2.92</v>
      </c>
      <c r="O449" s="202">
        <v>0.12</v>
      </c>
      <c r="P449" s="202">
        <v>18.27</v>
      </c>
      <c r="Q449" s="202">
        <v>20.149999999999999</v>
      </c>
      <c r="R449" s="202">
        <v>1.84</v>
      </c>
      <c r="S449" s="202">
        <v>1.05</v>
      </c>
      <c r="T449" s="202">
        <v>101.61</v>
      </c>
      <c r="U449" s="183">
        <f t="shared" si="12"/>
        <v>91.771195941959647</v>
      </c>
      <c r="V449" s="183">
        <f t="shared" si="13"/>
        <v>28.352400978691772</v>
      </c>
      <c r="W449" s="201" t="s">
        <v>670</v>
      </c>
      <c r="X449" s="201">
        <v>10</v>
      </c>
    </row>
    <row r="450" spans="1:24" s="171" customFormat="1" ht="10.5" customHeight="1">
      <c r="A450" s="172" t="s">
        <v>687</v>
      </c>
      <c r="B450" s="201" t="s">
        <v>673</v>
      </c>
      <c r="C450" s="201" t="s">
        <v>688</v>
      </c>
      <c r="D450" s="201" t="s">
        <v>689</v>
      </c>
      <c r="E450" s="201" t="s">
        <v>690</v>
      </c>
      <c r="F450" s="201" t="s">
        <v>691</v>
      </c>
      <c r="G450" s="201">
        <v>2</v>
      </c>
      <c r="H450" s="201">
        <v>32</v>
      </c>
      <c r="I450" s="201" t="s">
        <v>670</v>
      </c>
      <c r="J450" s="201" t="s">
        <v>671</v>
      </c>
      <c r="K450" s="202">
        <v>54.96</v>
      </c>
      <c r="L450" s="202">
        <v>0.28000000000000003</v>
      </c>
      <c r="M450" s="202">
        <v>1.1399999999999999</v>
      </c>
      <c r="N450" s="202">
        <v>2.63</v>
      </c>
      <c r="O450" s="202">
        <v>0.09</v>
      </c>
      <c r="P450" s="202">
        <v>17.600000000000001</v>
      </c>
      <c r="Q450" s="202">
        <v>21.41</v>
      </c>
      <c r="R450" s="202">
        <v>1.55</v>
      </c>
      <c r="S450" s="202">
        <v>1.1599999999999999</v>
      </c>
      <c r="T450" s="202">
        <v>100.82</v>
      </c>
      <c r="U450" s="183">
        <f t="shared" si="12"/>
        <v>92.264905109555087</v>
      </c>
      <c r="V450" s="183">
        <f t="shared" si="13"/>
        <v>40.568487982982752</v>
      </c>
      <c r="W450" s="201" t="s">
        <v>670</v>
      </c>
      <c r="X450" s="201">
        <v>10</v>
      </c>
    </row>
    <row r="451" spans="1:24" s="171" customFormat="1" ht="10.5" customHeight="1">
      <c r="A451" s="172" t="s">
        <v>687</v>
      </c>
      <c r="B451" s="201" t="s">
        <v>673</v>
      </c>
      <c r="C451" s="201" t="s">
        <v>688</v>
      </c>
      <c r="D451" s="201" t="s">
        <v>689</v>
      </c>
      <c r="E451" s="201" t="s">
        <v>690</v>
      </c>
      <c r="F451" s="201" t="s">
        <v>691</v>
      </c>
      <c r="G451" s="201">
        <v>2</v>
      </c>
      <c r="H451" s="201">
        <v>33</v>
      </c>
      <c r="I451" s="201" t="s">
        <v>670</v>
      </c>
      <c r="J451" s="201" t="s">
        <v>671</v>
      </c>
      <c r="K451" s="202">
        <v>54.95</v>
      </c>
      <c r="L451" s="202">
        <v>0.26</v>
      </c>
      <c r="M451" s="202">
        <v>1.74</v>
      </c>
      <c r="N451" s="202">
        <v>2.73</v>
      </c>
      <c r="O451" s="202">
        <v>7.0000000000000007E-2</v>
      </c>
      <c r="P451" s="202">
        <v>18.149999999999999</v>
      </c>
      <c r="Q451" s="202">
        <v>20.14</v>
      </c>
      <c r="R451" s="202">
        <v>1.73</v>
      </c>
      <c r="S451" s="202">
        <v>1.03</v>
      </c>
      <c r="T451" s="202">
        <v>100.8</v>
      </c>
      <c r="U451" s="183">
        <f t="shared" si="12"/>
        <v>92.218057570348506</v>
      </c>
      <c r="V451" s="183">
        <f t="shared" si="13"/>
        <v>28.423489877761849</v>
      </c>
      <c r="W451" s="201" t="s">
        <v>670</v>
      </c>
      <c r="X451" s="201">
        <v>10</v>
      </c>
    </row>
    <row r="452" spans="1:24" s="171" customFormat="1" ht="10.5" customHeight="1">
      <c r="A452" s="172" t="s">
        <v>687</v>
      </c>
      <c r="B452" s="201" t="s">
        <v>673</v>
      </c>
      <c r="C452" s="201" t="s">
        <v>688</v>
      </c>
      <c r="D452" s="201" t="s">
        <v>689</v>
      </c>
      <c r="E452" s="201" t="s">
        <v>690</v>
      </c>
      <c r="F452" s="201" t="s">
        <v>691</v>
      </c>
      <c r="G452" s="201">
        <v>2</v>
      </c>
      <c r="H452" s="201">
        <v>34</v>
      </c>
      <c r="I452" s="201" t="s">
        <v>670</v>
      </c>
      <c r="J452" s="201" t="s">
        <v>671</v>
      </c>
      <c r="K452" s="202">
        <v>54.52</v>
      </c>
      <c r="L452" s="202">
        <v>0.21</v>
      </c>
      <c r="M452" s="202">
        <v>1.5</v>
      </c>
      <c r="N452" s="202">
        <v>2.4900000000000002</v>
      </c>
      <c r="O452" s="202">
        <v>0.06</v>
      </c>
      <c r="P452" s="202">
        <v>17.559999999999999</v>
      </c>
      <c r="Q452" s="202">
        <v>21.26</v>
      </c>
      <c r="R452" s="202">
        <v>1.72</v>
      </c>
      <c r="S452" s="202">
        <v>1.69</v>
      </c>
      <c r="T452" s="202">
        <v>101.01</v>
      </c>
      <c r="U452" s="183">
        <f t="shared" si="12"/>
        <v>92.630863930233801</v>
      </c>
      <c r="V452" s="183">
        <f t="shared" si="13"/>
        <v>43.046326250063863</v>
      </c>
      <c r="W452" s="201" t="s">
        <v>670</v>
      </c>
      <c r="X452" s="201">
        <v>10</v>
      </c>
    </row>
    <row r="453" spans="1:24" s="171" customFormat="1" ht="10.5" customHeight="1">
      <c r="A453" s="172" t="s">
        <v>687</v>
      </c>
      <c r="B453" s="201" t="s">
        <v>673</v>
      </c>
      <c r="C453" s="201" t="s">
        <v>688</v>
      </c>
      <c r="D453" s="201" t="s">
        <v>689</v>
      </c>
      <c r="E453" s="201" t="s">
        <v>690</v>
      </c>
      <c r="F453" s="201" t="s">
        <v>691</v>
      </c>
      <c r="G453" s="201">
        <v>2</v>
      </c>
      <c r="H453" s="201">
        <v>35</v>
      </c>
      <c r="I453" s="201" t="s">
        <v>670</v>
      </c>
      <c r="J453" s="201" t="s">
        <v>671</v>
      </c>
      <c r="K453" s="202">
        <v>54.42</v>
      </c>
      <c r="L453" s="202">
        <v>0.28999999999999998</v>
      </c>
      <c r="M453" s="202">
        <v>1.44</v>
      </c>
      <c r="N453" s="202">
        <v>2.71</v>
      </c>
      <c r="O453" s="202">
        <v>0.11</v>
      </c>
      <c r="P453" s="202">
        <v>18.95</v>
      </c>
      <c r="Q453" s="202">
        <v>21.5</v>
      </c>
      <c r="R453" s="202">
        <v>1.26</v>
      </c>
      <c r="S453" s="202">
        <v>0.56999999999999995</v>
      </c>
      <c r="T453" s="202">
        <v>101.25</v>
      </c>
      <c r="U453" s="183">
        <f t="shared" si="12"/>
        <v>92.572730605489156</v>
      </c>
      <c r="V453" s="183">
        <f t="shared" si="13"/>
        <v>20.982397729777613</v>
      </c>
      <c r="W453" s="201" t="s">
        <v>670</v>
      </c>
      <c r="X453" s="201">
        <v>10</v>
      </c>
    </row>
    <row r="454" spans="1:24" s="171" customFormat="1" ht="10.5" customHeight="1">
      <c r="A454" s="172" t="s">
        <v>687</v>
      </c>
      <c r="B454" s="201" t="s">
        <v>673</v>
      </c>
      <c r="C454" s="201" t="s">
        <v>688</v>
      </c>
      <c r="D454" s="201" t="s">
        <v>689</v>
      </c>
      <c r="E454" s="201" t="s">
        <v>690</v>
      </c>
      <c r="F454" s="201" t="s">
        <v>691</v>
      </c>
      <c r="G454" s="201">
        <v>2</v>
      </c>
      <c r="H454" s="201">
        <v>36</v>
      </c>
      <c r="I454" s="201" t="s">
        <v>670</v>
      </c>
      <c r="J454" s="201" t="s">
        <v>671</v>
      </c>
      <c r="K454" s="202">
        <v>55.26</v>
      </c>
      <c r="L454" s="202">
        <v>0.1</v>
      </c>
      <c r="M454" s="202">
        <v>1.21</v>
      </c>
      <c r="N454" s="202">
        <v>2.2999999999999998</v>
      </c>
      <c r="O454" s="202">
        <v>0.1</v>
      </c>
      <c r="P454" s="202">
        <v>16.78</v>
      </c>
      <c r="Q454" s="202">
        <v>21.3</v>
      </c>
      <c r="R454" s="202">
        <v>1.89</v>
      </c>
      <c r="S454" s="202">
        <v>1.48</v>
      </c>
      <c r="T454" s="202">
        <v>100.42</v>
      </c>
      <c r="U454" s="183">
        <f t="shared" ref="U454:U517" si="14">((P454/40.31)/(P454/40.31+N454/71.85))*100</f>
        <v>92.859200404203463</v>
      </c>
      <c r="V454" s="183">
        <f t="shared" ref="V454:V517" si="15">((S454/151.99061)/(S454/151.99061+M454/101.96137))*100</f>
        <v>45.07098563201923</v>
      </c>
      <c r="W454" s="201" t="s">
        <v>670</v>
      </c>
      <c r="X454" s="201">
        <v>10</v>
      </c>
    </row>
    <row r="455" spans="1:24" s="171" customFormat="1" ht="10.5" customHeight="1">
      <c r="A455" s="172" t="s">
        <v>687</v>
      </c>
      <c r="B455" s="201" t="s">
        <v>673</v>
      </c>
      <c r="C455" s="201" t="s">
        <v>688</v>
      </c>
      <c r="D455" s="201" t="s">
        <v>689</v>
      </c>
      <c r="E455" s="201" t="s">
        <v>690</v>
      </c>
      <c r="F455" s="201" t="s">
        <v>691</v>
      </c>
      <c r="G455" s="201">
        <v>2</v>
      </c>
      <c r="H455" s="201">
        <v>37</v>
      </c>
      <c r="I455" s="201" t="s">
        <v>670</v>
      </c>
      <c r="J455" s="201" t="s">
        <v>671</v>
      </c>
      <c r="K455" s="202">
        <v>54.35</v>
      </c>
      <c r="L455" s="202">
        <v>0.3</v>
      </c>
      <c r="M455" s="202">
        <v>1.65</v>
      </c>
      <c r="N455" s="202">
        <v>3.44</v>
      </c>
      <c r="O455" s="202">
        <v>0.08</v>
      </c>
      <c r="P455" s="202">
        <v>15.52</v>
      </c>
      <c r="Q455" s="202">
        <v>20.8</v>
      </c>
      <c r="R455" s="202">
        <v>2.17</v>
      </c>
      <c r="S455" s="202">
        <v>0.7</v>
      </c>
      <c r="T455" s="202">
        <v>99.01</v>
      </c>
      <c r="U455" s="183">
        <f t="shared" si="14"/>
        <v>88.940118923726857</v>
      </c>
      <c r="V455" s="183">
        <f t="shared" si="15"/>
        <v>22.154681062326645</v>
      </c>
      <c r="W455" s="201" t="s">
        <v>670</v>
      </c>
      <c r="X455" s="201">
        <v>10</v>
      </c>
    </row>
    <row r="456" spans="1:24" s="171" customFormat="1" ht="10.5" customHeight="1">
      <c r="A456" s="172" t="s">
        <v>687</v>
      </c>
      <c r="B456" s="201" t="s">
        <v>673</v>
      </c>
      <c r="C456" s="201" t="s">
        <v>688</v>
      </c>
      <c r="D456" s="201" t="s">
        <v>689</v>
      </c>
      <c r="E456" s="201" t="s">
        <v>690</v>
      </c>
      <c r="F456" s="201" t="s">
        <v>691</v>
      </c>
      <c r="G456" s="201">
        <v>2</v>
      </c>
      <c r="H456" s="201">
        <v>38</v>
      </c>
      <c r="I456" s="201" t="s">
        <v>670</v>
      </c>
      <c r="J456" s="201" t="s">
        <v>671</v>
      </c>
      <c r="K456" s="202">
        <v>55.14</v>
      </c>
      <c r="L456" s="202">
        <v>7.0000000000000007E-2</v>
      </c>
      <c r="M456" s="202">
        <v>1.1299999999999999</v>
      </c>
      <c r="N456" s="202">
        <v>2.3199999999999998</v>
      </c>
      <c r="O456" s="202">
        <v>0.11</v>
      </c>
      <c r="P456" s="202">
        <v>15.48</v>
      </c>
      <c r="Q456" s="202">
        <v>22.34</v>
      </c>
      <c r="R456" s="202">
        <v>2.08</v>
      </c>
      <c r="S456" s="202">
        <v>1.41</v>
      </c>
      <c r="T456" s="202">
        <v>100.08</v>
      </c>
      <c r="U456" s="183">
        <f t="shared" si="14"/>
        <v>92.243944303214604</v>
      </c>
      <c r="V456" s="183">
        <f t="shared" si="15"/>
        <v>45.565367002088628</v>
      </c>
      <c r="W456" s="201" t="s">
        <v>670</v>
      </c>
      <c r="X456" s="201">
        <v>10</v>
      </c>
    </row>
    <row r="457" spans="1:24" s="171" customFormat="1" ht="10.5" customHeight="1">
      <c r="A457" s="172" t="s">
        <v>687</v>
      </c>
      <c r="B457" s="201" t="s">
        <v>673</v>
      </c>
      <c r="C457" s="201" t="s">
        <v>688</v>
      </c>
      <c r="D457" s="201" t="s">
        <v>689</v>
      </c>
      <c r="E457" s="201" t="s">
        <v>690</v>
      </c>
      <c r="F457" s="201" t="s">
        <v>691</v>
      </c>
      <c r="G457" s="201">
        <v>2</v>
      </c>
      <c r="H457" s="201">
        <v>39</v>
      </c>
      <c r="I457" s="201" t="s">
        <v>670</v>
      </c>
      <c r="J457" s="201" t="s">
        <v>671</v>
      </c>
      <c r="K457" s="202">
        <v>54.04</v>
      </c>
      <c r="L457" s="202">
        <v>0.28000000000000003</v>
      </c>
      <c r="M457" s="202">
        <v>1.56</v>
      </c>
      <c r="N457" s="202">
        <v>3.44</v>
      </c>
      <c r="O457" s="202">
        <v>0.06</v>
      </c>
      <c r="P457" s="202">
        <v>14.67</v>
      </c>
      <c r="Q457" s="202">
        <v>22.06</v>
      </c>
      <c r="R457" s="202">
        <v>2.61</v>
      </c>
      <c r="S457" s="202">
        <v>0.56000000000000005</v>
      </c>
      <c r="T457" s="202">
        <v>99.28</v>
      </c>
      <c r="U457" s="183">
        <f t="shared" si="14"/>
        <v>88.373797765232823</v>
      </c>
      <c r="V457" s="183">
        <f t="shared" si="15"/>
        <v>19.407765283489002</v>
      </c>
      <c r="W457" s="201" t="s">
        <v>670</v>
      </c>
      <c r="X457" s="201">
        <v>10</v>
      </c>
    </row>
    <row r="458" spans="1:24" s="171" customFormat="1" ht="10.5" customHeight="1">
      <c r="A458" s="172" t="s">
        <v>687</v>
      </c>
      <c r="B458" s="201" t="s">
        <v>673</v>
      </c>
      <c r="C458" s="201" t="s">
        <v>688</v>
      </c>
      <c r="D458" s="201" t="s">
        <v>689</v>
      </c>
      <c r="E458" s="201" t="s">
        <v>690</v>
      </c>
      <c r="F458" s="201" t="s">
        <v>691</v>
      </c>
      <c r="G458" s="201">
        <v>2</v>
      </c>
      <c r="H458" s="201">
        <v>40</v>
      </c>
      <c r="I458" s="201" t="s">
        <v>670</v>
      </c>
      <c r="J458" s="201" t="s">
        <v>671</v>
      </c>
      <c r="K458" s="202">
        <v>54.27</v>
      </c>
      <c r="L458" s="202">
        <v>0.24</v>
      </c>
      <c r="M458" s="202">
        <v>1.42</v>
      </c>
      <c r="N458" s="202">
        <v>3.25</v>
      </c>
      <c r="O458" s="202">
        <v>0.11</v>
      </c>
      <c r="P458" s="202">
        <v>14.84</v>
      </c>
      <c r="Q458" s="202">
        <v>22.98</v>
      </c>
      <c r="R458" s="202">
        <v>2.65</v>
      </c>
      <c r="S458" s="202">
        <v>0.63</v>
      </c>
      <c r="T458" s="202">
        <v>100.39</v>
      </c>
      <c r="U458" s="183">
        <f t="shared" si="14"/>
        <v>89.057737177717641</v>
      </c>
      <c r="V458" s="183">
        <f t="shared" si="15"/>
        <v>22.936202544824013</v>
      </c>
      <c r="W458" s="201" t="s">
        <v>670</v>
      </c>
      <c r="X458" s="201">
        <v>10</v>
      </c>
    </row>
    <row r="459" spans="1:24" s="171" customFormat="1" ht="10.5" customHeight="1">
      <c r="A459" s="172" t="s">
        <v>687</v>
      </c>
      <c r="B459" s="201" t="s">
        <v>673</v>
      </c>
      <c r="C459" s="201" t="s">
        <v>688</v>
      </c>
      <c r="D459" s="201" t="s">
        <v>689</v>
      </c>
      <c r="E459" s="201" t="s">
        <v>690</v>
      </c>
      <c r="F459" s="201" t="s">
        <v>691</v>
      </c>
      <c r="G459" s="201">
        <v>2</v>
      </c>
      <c r="H459" s="201">
        <v>41</v>
      </c>
      <c r="I459" s="201" t="s">
        <v>670</v>
      </c>
      <c r="J459" s="201" t="s">
        <v>671</v>
      </c>
      <c r="K459" s="202">
        <v>54.67</v>
      </c>
      <c r="L459" s="202">
        <v>0.26</v>
      </c>
      <c r="M459" s="202">
        <v>1.77</v>
      </c>
      <c r="N459" s="202">
        <v>2.71</v>
      </c>
      <c r="O459" s="202">
        <v>0.11</v>
      </c>
      <c r="P459" s="202">
        <v>15.02</v>
      </c>
      <c r="Q459" s="202">
        <v>21.42</v>
      </c>
      <c r="R459" s="202">
        <v>2.48</v>
      </c>
      <c r="S459" s="202">
        <v>1.04</v>
      </c>
      <c r="T459" s="202">
        <v>99.48</v>
      </c>
      <c r="U459" s="183">
        <f t="shared" si="14"/>
        <v>90.808010015927778</v>
      </c>
      <c r="V459" s="183">
        <f t="shared" si="15"/>
        <v>28.27252141178781</v>
      </c>
      <c r="W459" s="201" t="s">
        <v>670</v>
      </c>
      <c r="X459" s="201">
        <v>10</v>
      </c>
    </row>
    <row r="460" spans="1:24" s="171" customFormat="1" ht="10.5" customHeight="1">
      <c r="A460" s="172" t="s">
        <v>687</v>
      </c>
      <c r="B460" s="201" t="s">
        <v>673</v>
      </c>
      <c r="C460" s="201" t="s">
        <v>688</v>
      </c>
      <c r="D460" s="201" t="s">
        <v>689</v>
      </c>
      <c r="E460" s="201" t="s">
        <v>690</v>
      </c>
      <c r="F460" s="201" t="s">
        <v>691</v>
      </c>
      <c r="G460" s="201">
        <v>2</v>
      </c>
      <c r="H460" s="201">
        <v>42</v>
      </c>
      <c r="I460" s="201" t="s">
        <v>670</v>
      </c>
      <c r="J460" s="201" t="s">
        <v>671</v>
      </c>
      <c r="K460" s="202">
        <v>55.59</v>
      </c>
      <c r="L460" s="202">
        <v>0.16</v>
      </c>
      <c r="M460" s="202">
        <v>1.1299999999999999</v>
      </c>
      <c r="N460" s="202">
        <v>2.68</v>
      </c>
      <c r="O460" s="202">
        <v>0.08</v>
      </c>
      <c r="P460" s="202">
        <v>14.8</v>
      </c>
      <c r="Q460" s="202">
        <v>22.64</v>
      </c>
      <c r="R460" s="202">
        <v>2.57</v>
      </c>
      <c r="S460" s="202">
        <v>1.1499999999999999</v>
      </c>
      <c r="T460" s="202">
        <v>100.8</v>
      </c>
      <c r="U460" s="183">
        <f t="shared" si="14"/>
        <v>90.777718627828946</v>
      </c>
      <c r="V460" s="183">
        <f t="shared" si="15"/>
        <v>40.572166495874676</v>
      </c>
      <c r="W460" s="201" t="s">
        <v>670</v>
      </c>
      <c r="X460" s="201">
        <v>10</v>
      </c>
    </row>
    <row r="461" spans="1:24" s="171" customFormat="1" ht="10.5" customHeight="1">
      <c r="A461" s="172" t="s">
        <v>687</v>
      </c>
      <c r="B461" s="201" t="s">
        <v>673</v>
      </c>
      <c r="C461" s="201" t="s">
        <v>688</v>
      </c>
      <c r="D461" s="201" t="s">
        <v>689</v>
      </c>
      <c r="E461" s="201" t="s">
        <v>690</v>
      </c>
      <c r="F461" s="201" t="s">
        <v>691</v>
      </c>
      <c r="G461" s="201">
        <v>3</v>
      </c>
      <c r="H461" s="201">
        <v>1</v>
      </c>
      <c r="I461" s="201" t="s">
        <v>670</v>
      </c>
      <c r="J461" s="201" t="s">
        <v>671</v>
      </c>
      <c r="K461" s="202">
        <v>55.66</v>
      </c>
      <c r="L461" s="202">
        <v>0.08</v>
      </c>
      <c r="M461" s="202">
        <v>1</v>
      </c>
      <c r="N461" s="202">
        <v>2.44</v>
      </c>
      <c r="O461" s="202">
        <v>0.11</v>
      </c>
      <c r="P461" s="202">
        <v>17.66</v>
      </c>
      <c r="Q461" s="202">
        <v>21.89</v>
      </c>
      <c r="R461" s="202">
        <v>1.33</v>
      </c>
      <c r="S461" s="202">
        <v>1.06</v>
      </c>
      <c r="T461" s="202">
        <v>101.23</v>
      </c>
      <c r="U461" s="183">
        <f t="shared" si="14"/>
        <v>92.806141831271077</v>
      </c>
      <c r="V461" s="183">
        <f t="shared" si="15"/>
        <v>41.557731603805657</v>
      </c>
      <c r="W461" s="201" t="s">
        <v>670</v>
      </c>
      <c r="X461" s="201">
        <v>10</v>
      </c>
    </row>
    <row r="462" spans="1:24" s="171" customFormat="1" ht="10.5" customHeight="1">
      <c r="A462" s="172" t="s">
        <v>687</v>
      </c>
      <c r="B462" s="201" t="s">
        <v>673</v>
      </c>
      <c r="C462" s="201" t="s">
        <v>688</v>
      </c>
      <c r="D462" s="201" t="s">
        <v>689</v>
      </c>
      <c r="E462" s="201" t="s">
        <v>690</v>
      </c>
      <c r="F462" s="201" t="s">
        <v>691</v>
      </c>
      <c r="G462" s="201">
        <v>3</v>
      </c>
      <c r="H462" s="201">
        <v>2</v>
      </c>
      <c r="I462" s="201" t="s">
        <v>670</v>
      </c>
      <c r="J462" s="201" t="s">
        <v>671</v>
      </c>
      <c r="K462" s="202">
        <v>55.27</v>
      </c>
      <c r="L462" s="202">
        <v>0.04</v>
      </c>
      <c r="M462" s="202">
        <v>1.36</v>
      </c>
      <c r="N462" s="202">
        <v>1.5</v>
      </c>
      <c r="O462" s="202">
        <v>0.06</v>
      </c>
      <c r="P462" s="202">
        <v>16.27</v>
      </c>
      <c r="Q462" s="202">
        <v>22.37</v>
      </c>
      <c r="R462" s="202">
        <v>1.88</v>
      </c>
      <c r="S462" s="202">
        <v>1.57</v>
      </c>
      <c r="T462" s="202">
        <v>100.32</v>
      </c>
      <c r="U462" s="183">
        <f t="shared" si="14"/>
        <v>95.082005214465326</v>
      </c>
      <c r="V462" s="183">
        <f t="shared" si="15"/>
        <v>43.643731644102495</v>
      </c>
      <c r="W462" s="201" t="s">
        <v>670</v>
      </c>
      <c r="X462" s="201">
        <v>10</v>
      </c>
    </row>
    <row r="463" spans="1:24" s="171" customFormat="1" ht="10.5" customHeight="1">
      <c r="A463" s="172" t="s">
        <v>687</v>
      </c>
      <c r="B463" s="201" t="s">
        <v>673</v>
      </c>
      <c r="C463" s="201" t="s">
        <v>688</v>
      </c>
      <c r="D463" s="201" t="s">
        <v>689</v>
      </c>
      <c r="E463" s="201" t="s">
        <v>690</v>
      </c>
      <c r="F463" s="201" t="s">
        <v>691</v>
      </c>
      <c r="G463" s="201">
        <v>3</v>
      </c>
      <c r="H463" s="201">
        <v>3</v>
      </c>
      <c r="I463" s="201" t="s">
        <v>670</v>
      </c>
      <c r="J463" s="201" t="s">
        <v>671</v>
      </c>
      <c r="K463" s="202">
        <v>55.65</v>
      </c>
      <c r="L463" s="202">
        <v>0.24</v>
      </c>
      <c r="M463" s="202">
        <v>1.79</v>
      </c>
      <c r="N463" s="202">
        <v>3.06</v>
      </c>
      <c r="O463" s="202">
        <v>0.1</v>
      </c>
      <c r="P463" s="202">
        <v>16.309999999999999</v>
      </c>
      <c r="Q463" s="202">
        <v>20.55</v>
      </c>
      <c r="R463" s="202">
        <v>2.46</v>
      </c>
      <c r="S463" s="202">
        <v>1.05</v>
      </c>
      <c r="T463" s="202">
        <v>101.21</v>
      </c>
      <c r="U463" s="183">
        <f t="shared" si="14"/>
        <v>90.476644893566899</v>
      </c>
      <c r="V463" s="183">
        <f t="shared" si="15"/>
        <v>28.238735943313394</v>
      </c>
      <c r="W463" s="201" t="s">
        <v>670</v>
      </c>
      <c r="X463" s="201">
        <v>10</v>
      </c>
    </row>
    <row r="464" spans="1:24" s="171" customFormat="1" ht="10.5" customHeight="1">
      <c r="A464" s="172" t="s">
        <v>687</v>
      </c>
      <c r="B464" s="201" t="s">
        <v>673</v>
      </c>
      <c r="C464" s="201" t="s">
        <v>688</v>
      </c>
      <c r="D464" s="201" t="s">
        <v>689</v>
      </c>
      <c r="E464" s="201" t="s">
        <v>690</v>
      </c>
      <c r="F464" s="201" t="s">
        <v>691</v>
      </c>
      <c r="G464" s="201">
        <v>3</v>
      </c>
      <c r="H464" s="201">
        <v>4</v>
      </c>
      <c r="I464" s="201" t="s">
        <v>670</v>
      </c>
      <c r="J464" s="201" t="s">
        <v>671</v>
      </c>
      <c r="K464" s="202">
        <v>55.84</v>
      </c>
      <c r="L464" s="202">
        <v>0.23</v>
      </c>
      <c r="M464" s="202">
        <v>1.92</v>
      </c>
      <c r="N464" s="202">
        <v>3</v>
      </c>
      <c r="O464" s="202">
        <v>0.05</v>
      </c>
      <c r="P464" s="202">
        <v>16.78</v>
      </c>
      <c r="Q464" s="202">
        <v>20.11</v>
      </c>
      <c r="R464" s="202">
        <v>2.2400000000000002</v>
      </c>
      <c r="S464" s="202">
        <v>1.22</v>
      </c>
      <c r="T464" s="202">
        <v>101.39</v>
      </c>
      <c r="U464" s="183">
        <f t="shared" si="14"/>
        <v>90.884029751849312</v>
      </c>
      <c r="V464" s="183">
        <f t="shared" si="15"/>
        <v>29.88669760620401</v>
      </c>
      <c r="W464" s="201" t="s">
        <v>670</v>
      </c>
      <c r="X464" s="201">
        <v>10</v>
      </c>
    </row>
    <row r="465" spans="1:24" s="171" customFormat="1" ht="10.5" customHeight="1">
      <c r="A465" s="172" t="s">
        <v>687</v>
      </c>
      <c r="B465" s="201" t="s">
        <v>673</v>
      </c>
      <c r="C465" s="201" t="s">
        <v>688</v>
      </c>
      <c r="D465" s="201" t="s">
        <v>689</v>
      </c>
      <c r="E465" s="201" t="s">
        <v>690</v>
      </c>
      <c r="F465" s="201" t="s">
        <v>691</v>
      </c>
      <c r="G465" s="201">
        <v>3</v>
      </c>
      <c r="H465" s="201">
        <v>5</v>
      </c>
      <c r="I465" s="201" t="s">
        <v>670</v>
      </c>
      <c r="J465" s="201" t="s">
        <v>671</v>
      </c>
      <c r="K465" s="202">
        <v>55.26</v>
      </c>
      <c r="L465" s="202">
        <v>0.27</v>
      </c>
      <c r="M465" s="202">
        <v>1.76</v>
      </c>
      <c r="N465" s="202">
        <v>3.19</v>
      </c>
      <c r="O465" s="202">
        <v>0.1</v>
      </c>
      <c r="P465" s="202">
        <v>16.510000000000002</v>
      </c>
      <c r="Q465" s="202">
        <v>21.53</v>
      </c>
      <c r="R465" s="202">
        <v>1.83</v>
      </c>
      <c r="S465" s="202">
        <v>0.27</v>
      </c>
      <c r="T465" s="202">
        <v>100.72</v>
      </c>
      <c r="U465" s="183">
        <f t="shared" si="14"/>
        <v>90.220129957247792</v>
      </c>
      <c r="V465" s="183">
        <f t="shared" si="15"/>
        <v>9.3310124091235895</v>
      </c>
      <c r="W465" s="201" t="s">
        <v>670</v>
      </c>
      <c r="X465" s="201">
        <v>10</v>
      </c>
    </row>
    <row r="466" spans="1:24" s="171" customFormat="1" ht="10.5" customHeight="1">
      <c r="A466" s="172" t="s">
        <v>687</v>
      </c>
      <c r="B466" s="201" t="s">
        <v>673</v>
      </c>
      <c r="C466" s="201" t="s">
        <v>688</v>
      </c>
      <c r="D466" s="201" t="s">
        <v>689</v>
      </c>
      <c r="E466" s="201" t="s">
        <v>690</v>
      </c>
      <c r="F466" s="201" t="s">
        <v>691</v>
      </c>
      <c r="G466" s="201">
        <v>3</v>
      </c>
      <c r="H466" s="201">
        <v>6</v>
      </c>
      <c r="I466" s="201" t="s">
        <v>670</v>
      </c>
      <c r="J466" s="201" t="s">
        <v>671</v>
      </c>
      <c r="K466" s="202">
        <v>55.53</v>
      </c>
      <c r="L466" s="202">
        <v>0.24</v>
      </c>
      <c r="M466" s="202">
        <v>1.74</v>
      </c>
      <c r="N466" s="202">
        <v>3.14</v>
      </c>
      <c r="O466" s="202">
        <v>0.1</v>
      </c>
      <c r="P466" s="202">
        <v>16.73</v>
      </c>
      <c r="Q466" s="202">
        <v>21.67</v>
      </c>
      <c r="R466" s="202">
        <v>1.75</v>
      </c>
      <c r="S466" s="202">
        <v>0.27</v>
      </c>
      <c r="T466" s="202">
        <v>101.17</v>
      </c>
      <c r="U466" s="183">
        <f t="shared" si="14"/>
        <v>90.473346144081859</v>
      </c>
      <c r="V466" s="183">
        <f t="shared" si="15"/>
        <v>9.4281534463775092</v>
      </c>
      <c r="W466" s="201" t="s">
        <v>670</v>
      </c>
      <c r="X466" s="201">
        <v>10</v>
      </c>
    </row>
    <row r="467" spans="1:24" s="171" customFormat="1" ht="10.5" customHeight="1">
      <c r="A467" s="172" t="s">
        <v>687</v>
      </c>
      <c r="B467" s="201" t="s">
        <v>673</v>
      </c>
      <c r="C467" s="201" t="s">
        <v>688</v>
      </c>
      <c r="D467" s="201" t="s">
        <v>689</v>
      </c>
      <c r="E467" s="201" t="s">
        <v>690</v>
      </c>
      <c r="F467" s="201" t="s">
        <v>691</v>
      </c>
      <c r="G467" s="201">
        <v>3</v>
      </c>
      <c r="H467" s="201">
        <v>7</v>
      </c>
      <c r="I467" s="201" t="s">
        <v>670</v>
      </c>
      <c r="J467" s="201" t="s">
        <v>671</v>
      </c>
      <c r="K467" s="202">
        <v>54.65</v>
      </c>
      <c r="L467" s="202">
        <v>0.22</v>
      </c>
      <c r="M467" s="202">
        <v>1.93</v>
      </c>
      <c r="N467" s="202">
        <v>2.82</v>
      </c>
      <c r="O467" s="202">
        <v>0.09</v>
      </c>
      <c r="P467" s="202">
        <v>17.02</v>
      </c>
      <c r="Q467" s="202">
        <v>20.8</v>
      </c>
      <c r="R467" s="202">
        <v>2.1800000000000002</v>
      </c>
      <c r="S467" s="202">
        <v>1.24</v>
      </c>
      <c r="T467" s="202">
        <v>100.95</v>
      </c>
      <c r="U467" s="183">
        <f t="shared" si="14"/>
        <v>91.495024694716548</v>
      </c>
      <c r="V467" s="183">
        <f t="shared" si="15"/>
        <v>30.119089319124665</v>
      </c>
      <c r="W467" s="201" t="s">
        <v>670</v>
      </c>
      <c r="X467" s="201">
        <v>10</v>
      </c>
    </row>
    <row r="468" spans="1:24" s="171" customFormat="1" ht="10.5" customHeight="1">
      <c r="A468" s="172" t="s">
        <v>687</v>
      </c>
      <c r="B468" s="201" t="s">
        <v>673</v>
      </c>
      <c r="C468" s="201" t="s">
        <v>688</v>
      </c>
      <c r="D468" s="201" t="s">
        <v>689</v>
      </c>
      <c r="E468" s="201" t="s">
        <v>690</v>
      </c>
      <c r="F468" s="201" t="s">
        <v>691</v>
      </c>
      <c r="G468" s="201">
        <v>3</v>
      </c>
      <c r="H468" s="201">
        <v>8</v>
      </c>
      <c r="I468" s="201" t="s">
        <v>670</v>
      </c>
      <c r="J468" s="201" t="s">
        <v>671</v>
      </c>
      <c r="K468" s="202">
        <v>55.53</v>
      </c>
      <c r="L468" s="202">
        <v>0.25</v>
      </c>
      <c r="M468" s="202">
        <v>1.71</v>
      </c>
      <c r="N468" s="202">
        <v>3.3</v>
      </c>
      <c r="O468" s="202">
        <v>0.08</v>
      </c>
      <c r="P468" s="202">
        <v>17.91</v>
      </c>
      <c r="Q468" s="202">
        <v>20.149999999999999</v>
      </c>
      <c r="R468" s="202">
        <v>1.64</v>
      </c>
      <c r="S468" s="202">
        <v>0.68</v>
      </c>
      <c r="T468" s="202">
        <v>101.25</v>
      </c>
      <c r="U468" s="183">
        <f t="shared" si="14"/>
        <v>90.63123632564276</v>
      </c>
      <c r="V468" s="183">
        <f t="shared" si="15"/>
        <v>21.058869299565007</v>
      </c>
      <c r="W468" s="201" t="s">
        <v>670</v>
      </c>
      <c r="X468" s="201">
        <v>10</v>
      </c>
    </row>
    <row r="469" spans="1:24" s="171" customFormat="1" ht="10.5" customHeight="1">
      <c r="A469" s="172" t="s">
        <v>687</v>
      </c>
      <c r="B469" s="201" t="s">
        <v>673</v>
      </c>
      <c r="C469" s="201" t="s">
        <v>688</v>
      </c>
      <c r="D469" s="201" t="s">
        <v>689</v>
      </c>
      <c r="E469" s="201" t="s">
        <v>690</v>
      </c>
      <c r="F469" s="201" t="s">
        <v>691</v>
      </c>
      <c r="G469" s="201">
        <v>3</v>
      </c>
      <c r="H469" s="201">
        <v>9</v>
      </c>
      <c r="I469" s="201" t="s">
        <v>670</v>
      </c>
      <c r="J469" s="201" t="s">
        <v>671</v>
      </c>
      <c r="K469" s="202">
        <v>55.78</v>
      </c>
      <c r="L469" s="202">
        <v>0.24</v>
      </c>
      <c r="M469" s="202">
        <v>1.37</v>
      </c>
      <c r="N469" s="202">
        <v>2.98</v>
      </c>
      <c r="O469" s="202">
        <v>0.08</v>
      </c>
      <c r="P469" s="202">
        <v>17.14</v>
      </c>
      <c r="Q469" s="202">
        <v>21.85</v>
      </c>
      <c r="R469" s="202">
        <v>1.5</v>
      </c>
      <c r="S469" s="202">
        <v>0.6</v>
      </c>
      <c r="T469" s="202">
        <v>101.54</v>
      </c>
      <c r="U469" s="183">
        <f t="shared" si="14"/>
        <v>91.112689777874593</v>
      </c>
      <c r="V469" s="183">
        <f t="shared" si="15"/>
        <v>22.708212055342049</v>
      </c>
      <c r="W469" s="201" t="s">
        <v>670</v>
      </c>
      <c r="X469" s="201">
        <v>10</v>
      </c>
    </row>
    <row r="470" spans="1:24" s="171" customFormat="1" ht="10.5" customHeight="1">
      <c r="A470" s="172" t="s">
        <v>687</v>
      </c>
      <c r="B470" s="201" t="s">
        <v>673</v>
      </c>
      <c r="C470" s="201" t="s">
        <v>688</v>
      </c>
      <c r="D470" s="201" t="s">
        <v>689</v>
      </c>
      <c r="E470" s="201" t="s">
        <v>690</v>
      </c>
      <c r="F470" s="201" t="s">
        <v>691</v>
      </c>
      <c r="G470" s="201">
        <v>3</v>
      </c>
      <c r="H470" s="201">
        <v>10</v>
      </c>
      <c r="I470" s="201" t="s">
        <v>670</v>
      </c>
      <c r="J470" s="201" t="s">
        <v>671</v>
      </c>
      <c r="K470" s="202">
        <v>55.29</v>
      </c>
      <c r="L470" s="202">
        <v>7.0000000000000007E-2</v>
      </c>
      <c r="M470" s="202">
        <v>0.89</v>
      </c>
      <c r="N470" s="202">
        <v>2.17</v>
      </c>
      <c r="O470" s="202">
        <v>0.06</v>
      </c>
      <c r="P470" s="202">
        <v>18.48</v>
      </c>
      <c r="Q470" s="202">
        <v>21.92</v>
      </c>
      <c r="R470" s="202">
        <v>1.28</v>
      </c>
      <c r="S470" s="202">
        <v>1.1200000000000001</v>
      </c>
      <c r="T470" s="202">
        <v>101.28</v>
      </c>
      <c r="U470" s="183">
        <f t="shared" si="14"/>
        <v>93.819322475357353</v>
      </c>
      <c r="V470" s="183">
        <f t="shared" si="15"/>
        <v>45.776036079583704</v>
      </c>
      <c r="W470" s="201" t="s">
        <v>670</v>
      </c>
      <c r="X470" s="201">
        <v>10</v>
      </c>
    </row>
    <row r="471" spans="1:24" s="171" customFormat="1" ht="10.5" customHeight="1">
      <c r="A471" s="172" t="s">
        <v>687</v>
      </c>
      <c r="B471" s="201" t="s">
        <v>673</v>
      </c>
      <c r="C471" s="201" t="s">
        <v>688</v>
      </c>
      <c r="D471" s="201" t="s">
        <v>689</v>
      </c>
      <c r="E471" s="201" t="s">
        <v>690</v>
      </c>
      <c r="F471" s="201" t="s">
        <v>691</v>
      </c>
      <c r="G471" s="201">
        <v>3</v>
      </c>
      <c r="H471" s="201">
        <v>11</v>
      </c>
      <c r="I471" s="201" t="s">
        <v>670</v>
      </c>
      <c r="J471" s="201" t="s">
        <v>671</v>
      </c>
      <c r="K471" s="202">
        <v>54.79</v>
      </c>
      <c r="L471" s="202">
        <v>0.25</v>
      </c>
      <c r="M471" s="202">
        <v>1.9</v>
      </c>
      <c r="N471" s="202">
        <v>2.6</v>
      </c>
      <c r="O471" s="202">
        <v>0.09</v>
      </c>
      <c r="P471" s="202">
        <v>16.14</v>
      </c>
      <c r="Q471" s="202">
        <v>19.55</v>
      </c>
      <c r="R471" s="202">
        <v>2.68</v>
      </c>
      <c r="S471" s="202">
        <v>2.39</v>
      </c>
      <c r="T471" s="202">
        <v>100.39</v>
      </c>
      <c r="U471" s="183">
        <f t="shared" si="14"/>
        <v>91.711435271043484</v>
      </c>
      <c r="V471" s="183">
        <f t="shared" si="15"/>
        <v>45.765536197560216</v>
      </c>
      <c r="W471" s="201" t="s">
        <v>670</v>
      </c>
      <c r="X471" s="201">
        <v>10</v>
      </c>
    </row>
    <row r="472" spans="1:24" s="171" customFormat="1" ht="10.5" customHeight="1">
      <c r="A472" s="172" t="s">
        <v>687</v>
      </c>
      <c r="B472" s="201" t="s">
        <v>673</v>
      </c>
      <c r="C472" s="201" t="s">
        <v>688</v>
      </c>
      <c r="D472" s="201" t="s">
        <v>689</v>
      </c>
      <c r="E472" s="201" t="s">
        <v>690</v>
      </c>
      <c r="F472" s="201" t="s">
        <v>691</v>
      </c>
      <c r="G472" s="201">
        <v>3</v>
      </c>
      <c r="H472" s="201">
        <v>12</v>
      </c>
      <c r="I472" s="201" t="s">
        <v>670</v>
      </c>
      <c r="J472" s="201" t="s">
        <v>671</v>
      </c>
      <c r="K472" s="202">
        <v>55.35</v>
      </c>
      <c r="L472" s="202">
        <v>0.3</v>
      </c>
      <c r="M472" s="202">
        <v>1.55</v>
      </c>
      <c r="N472" s="202">
        <v>3.28</v>
      </c>
      <c r="O472" s="202">
        <v>0.13</v>
      </c>
      <c r="P472" s="202">
        <v>16.86</v>
      </c>
      <c r="Q472" s="202">
        <v>20.67</v>
      </c>
      <c r="R472" s="202">
        <v>1.73</v>
      </c>
      <c r="S472" s="202">
        <v>0.63</v>
      </c>
      <c r="T472" s="202">
        <v>100.5</v>
      </c>
      <c r="U472" s="183">
        <f t="shared" si="14"/>
        <v>90.159568886099052</v>
      </c>
      <c r="V472" s="183">
        <f t="shared" si="15"/>
        <v>21.424663326723486</v>
      </c>
      <c r="W472" s="201" t="s">
        <v>670</v>
      </c>
      <c r="X472" s="201">
        <v>10</v>
      </c>
    </row>
    <row r="473" spans="1:24" s="171" customFormat="1" ht="10.5" customHeight="1">
      <c r="A473" s="172" t="s">
        <v>687</v>
      </c>
      <c r="B473" s="201" t="s">
        <v>673</v>
      </c>
      <c r="C473" s="201" t="s">
        <v>688</v>
      </c>
      <c r="D473" s="201" t="s">
        <v>689</v>
      </c>
      <c r="E473" s="201" t="s">
        <v>690</v>
      </c>
      <c r="F473" s="201" t="s">
        <v>691</v>
      </c>
      <c r="G473" s="201">
        <v>3</v>
      </c>
      <c r="H473" s="201">
        <v>13</v>
      </c>
      <c r="I473" s="201" t="s">
        <v>670</v>
      </c>
      <c r="J473" s="201" t="s">
        <v>671</v>
      </c>
      <c r="K473" s="202">
        <v>55.53</v>
      </c>
      <c r="L473" s="202">
        <v>0.16</v>
      </c>
      <c r="M473" s="202">
        <v>1.54</v>
      </c>
      <c r="N473" s="202">
        <v>2.75</v>
      </c>
      <c r="O473" s="202">
        <v>0.1</v>
      </c>
      <c r="P473" s="202">
        <v>15.95</v>
      </c>
      <c r="Q473" s="202">
        <v>20.79</v>
      </c>
      <c r="R473" s="202">
        <v>2.2799999999999998</v>
      </c>
      <c r="S473" s="202">
        <v>1.75</v>
      </c>
      <c r="T473" s="202">
        <v>100.85</v>
      </c>
      <c r="U473" s="183">
        <f t="shared" si="14"/>
        <v>91.180203045685289</v>
      </c>
      <c r="V473" s="183">
        <f t="shared" si="15"/>
        <v>43.25655513357308</v>
      </c>
      <c r="W473" s="201" t="s">
        <v>670</v>
      </c>
      <c r="X473" s="201">
        <v>10</v>
      </c>
    </row>
    <row r="474" spans="1:24" s="171" customFormat="1" ht="10.5" customHeight="1">
      <c r="A474" s="172" t="s">
        <v>687</v>
      </c>
      <c r="B474" s="201" t="s">
        <v>673</v>
      </c>
      <c r="C474" s="201" t="s">
        <v>688</v>
      </c>
      <c r="D474" s="201" t="s">
        <v>689</v>
      </c>
      <c r="E474" s="201" t="s">
        <v>690</v>
      </c>
      <c r="F474" s="201" t="s">
        <v>691</v>
      </c>
      <c r="G474" s="201">
        <v>3</v>
      </c>
      <c r="H474" s="201">
        <v>14</v>
      </c>
      <c r="I474" s="201" t="s">
        <v>670</v>
      </c>
      <c r="J474" s="201" t="s">
        <v>671</v>
      </c>
      <c r="K474" s="202">
        <v>54.88</v>
      </c>
      <c r="L474" s="202">
        <v>0.12</v>
      </c>
      <c r="M474" s="202">
        <v>0.19</v>
      </c>
      <c r="N474" s="202">
        <v>1.89</v>
      </c>
      <c r="O474" s="202">
        <v>0.06</v>
      </c>
      <c r="P474" s="202">
        <v>17.010000000000002</v>
      </c>
      <c r="Q474" s="202">
        <v>23.5</v>
      </c>
      <c r="R474" s="202">
        <v>1.44</v>
      </c>
      <c r="S474" s="202">
        <v>1.57</v>
      </c>
      <c r="T474" s="202">
        <v>100.66</v>
      </c>
      <c r="U474" s="183">
        <f t="shared" si="14"/>
        <v>94.132118318388251</v>
      </c>
      <c r="V474" s="183">
        <f t="shared" si="15"/>
        <v>84.717089456086285</v>
      </c>
      <c r="W474" s="201" t="s">
        <v>670</v>
      </c>
      <c r="X474" s="201">
        <v>10</v>
      </c>
    </row>
    <row r="475" spans="1:24" s="171" customFormat="1" ht="10.5" customHeight="1">
      <c r="A475" s="172" t="s">
        <v>687</v>
      </c>
      <c r="B475" s="201" t="s">
        <v>673</v>
      </c>
      <c r="C475" s="201" t="s">
        <v>688</v>
      </c>
      <c r="D475" s="201" t="s">
        <v>689</v>
      </c>
      <c r="E475" s="201" t="s">
        <v>690</v>
      </c>
      <c r="F475" s="201" t="s">
        <v>691</v>
      </c>
      <c r="G475" s="201">
        <v>3</v>
      </c>
      <c r="H475" s="201">
        <v>15</v>
      </c>
      <c r="I475" s="201" t="s">
        <v>670</v>
      </c>
      <c r="J475" s="201" t="s">
        <v>671</v>
      </c>
      <c r="K475" s="202">
        <v>55.87</v>
      </c>
      <c r="L475" s="202">
        <v>0.26</v>
      </c>
      <c r="M475" s="202">
        <v>1.51</v>
      </c>
      <c r="N475" s="202">
        <v>2.59</v>
      </c>
      <c r="O475" s="202">
        <v>0.09</v>
      </c>
      <c r="P475" s="202">
        <v>18.04</v>
      </c>
      <c r="Q475" s="202">
        <v>20.29</v>
      </c>
      <c r="R475" s="202">
        <v>1.4</v>
      </c>
      <c r="S475" s="202">
        <v>1.19</v>
      </c>
      <c r="T475" s="202">
        <v>101.24</v>
      </c>
      <c r="U475" s="183">
        <f t="shared" si="14"/>
        <v>92.545721695110075</v>
      </c>
      <c r="V475" s="183">
        <f t="shared" si="15"/>
        <v>34.58387917331104</v>
      </c>
      <c r="W475" s="201" t="s">
        <v>670</v>
      </c>
      <c r="X475" s="201">
        <v>10</v>
      </c>
    </row>
    <row r="476" spans="1:24" s="171" customFormat="1" ht="10.5" customHeight="1">
      <c r="A476" s="172" t="s">
        <v>687</v>
      </c>
      <c r="B476" s="201" t="s">
        <v>673</v>
      </c>
      <c r="C476" s="201" t="s">
        <v>688</v>
      </c>
      <c r="D476" s="201" t="s">
        <v>689</v>
      </c>
      <c r="E476" s="201" t="s">
        <v>690</v>
      </c>
      <c r="F476" s="201" t="s">
        <v>691</v>
      </c>
      <c r="G476" s="201">
        <v>3</v>
      </c>
      <c r="H476" s="201">
        <v>16</v>
      </c>
      <c r="I476" s="201" t="s">
        <v>670</v>
      </c>
      <c r="J476" s="201" t="s">
        <v>671</v>
      </c>
      <c r="K476" s="202">
        <v>53.87</v>
      </c>
      <c r="L476" s="202">
        <v>0.21</v>
      </c>
      <c r="M476" s="202">
        <v>1.35</v>
      </c>
      <c r="N476" s="202">
        <v>2.33</v>
      </c>
      <c r="O476" s="202">
        <v>0.06</v>
      </c>
      <c r="P476" s="202">
        <v>14.55</v>
      </c>
      <c r="Q476" s="202">
        <v>22.49</v>
      </c>
      <c r="R476" s="202">
        <v>2.2000000000000002</v>
      </c>
      <c r="S476" s="202">
        <v>2.09</v>
      </c>
      <c r="T476" s="202">
        <v>99.15</v>
      </c>
      <c r="U476" s="183">
        <f t="shared" si="14"/>
        <v>91.756427713663655</v>
      </c>
      <c r="V476" s="183">
        <f t="shared" si="15"/>
        <v>50.945755858504619</v>
      </c>
      <c r="W476" s="201" t="s">
        <v>670</v>
      </c>
      <c r="X476" s="201">
        <v>10</v>
      </c>
    </row>
    <row r="477" spans="1:24" s="171" customFormat="1" ht="10.5" customHeight="1">
      <c r="A477" s="172" t="s">
        <v>687</v>
      </c>
      <c r="B477" s="201" t="s">
        <v>673</v>
      </c>
      <c r="C477" s="201" t="s">
        <v>688</v>
      </c>
      <c r="D477" s="201" t="s">
        <v>689</v>
      </c>
      <c r="E477" s="201" t="s">
        <v>690</v>
      </c>
      <c r="F477" s="201" t="s">
        <v>691</v>
      </c>
      <c r="G477" s="201">
        <v>3</v>
      </c>
      <c r="H477" s="201">
        <v>17</v>
      </c>
      <c r="I477" s="201" t="s">
        <v>670</v>
      </c>
      <c r="J477" s="201" t="s">
        <v>671</v>
      </c>
      <c r="K477" s="202">
        <v>55.19</v>
      </c>
      <c r="L477" s="202">
        <v>0.27</v>
      </c>
      <c r="M477" s="202">
        <v>2.37</v>
      </c>
      <c r="N477" s="202">
        <v>2.71</v>
      </c>
      <c r="O477" s="202">
        <v>0.11</v>
      </c>
      <c r="P477" s="202">
        <v>15.76</v>
      </c>
      <c r="Q477" s="202">
        <v>20</v>
      </c>
      <c r="R477" s="202">
        <v>3</v>
      </c>
      <c r="S477" s="202">
        <v>1.43</v>
      </c>
      <c r="T477" s="202">
        <v>100.84</v>
      </c>
      <c r="U477" s="183">
        <f t="shared" si="14"/>
        <v>91.201639567005728</v>
      </c>
      <c r="V477" s="183">
        <f t="shared" si="15"/>
        <v>28.813888259303361</v>
      </c>
      <c r="W477" s="201" t="s">
        <v>670</v>
      </c>
      <c r="X477" s="201">
        <v>10</v>
      </c>
    </row>
    <row r="478" spans="1:24" s="171" customFormat="1" ht="10.5" customHeight="1">
      <c r="A478" s="172" t="s">
        <v>687</v>
      </c>
      <c r="B478" s="201" t="s">
        <v>673</v>
      </c>
      <c r="C478" s="201" t="s">
        <v>688</v>
      </c>
      <c r="D478" s="201" t="s">
        <v>689</v>
      </c>
      <c r="E478" s="201" t="s">
        <v>690</v>
      </c>
      <c r="F478" s="201" t="s">
        <v>691</v>
      </c>
      <c r="G478" s="201">
        <v>3</v>
      </c>
      <c r="H478" s="201">
        <v>18</v>
      </c>
      <c r="I478" s="201" t="s">
        <v>670</v>
      </c>
      <c r="J478" s="201" t="s">
        <v>671</v>
      </c>
      <c r="K478" s="202">
        <v>55.19</v>
      </c>
      <c r="L478" s="202">
        <v>0.04</v>
      </c>
      <c r="M478" s="202">
        <v>1.67</v>
      </c>
      <c r="N478" s="202">
        <v>1.47</v>
      </c>
      <c r="O478" s="202">
        <v>0.09</v>
      </c>
      <c r="P478" s="202">
        <v>16.149999999999999</v>
      </c>
      <c r="Q478" s="202">
        <v>21.9</v>
      </c>
      <c r="R478" s="202">
        <v>2.3199999999999998</v>
      </c>
      <c r="S478" s="202">
        <v>1.73</v>
      </c>
      <c r="T478" s="202">
        <v>100.56</v>
      </c>
      <c r="U478" s="183">
        <f t="shared" si="14"/>
        <v>95.141514678347548</v>
      </c>
      <c r="V478" s="183">
        <f t="shared" si="15"/>
        <v>41.00092969070392</v>
      </c>
      <c r="W478" s="201" t="s">
        <v>670</v>
      </c>
      <c r="X478" s="201">
        <v>10</v>
      </c>
    </row>
    <row r="479" spans="1:24" s="171" customFormat="1" ht="10.5" customHeight="1">
      <c r="A479" s="172" t="s">
        <v>687</v>
      </c>
      <c r="B479" s="201" t="s">
        <v>665</v>
      </c>
      <c r="C479" s="201" t="s">
        <v>688</v>
      </c>
      <c r="D479" s="201" t="s">
        <v>689</v>
      </c>
      <c r="E479" s="201" t="s">
        <v>690</v>
      </c>
      <c r="F479" s="201" t="s">
        <v>691</v>
      </c>
      <c r="G479" s="201">
        <v>8</v>
      </c>
      <c r="H479" s="201">
        <v>1</v>
      </c>
      <c r="I479" s="201" t="s">
        <v>670</v>
      </c>
      <c r="J479" s="201" t="s">
        <v>671</v>
      </c>
      <c r="K479" s="202">
        <v>54.63</v>
      </c>
      <c r="L479" s="202">
        <v>0.13</v>
      </c>
      <c r="M479" s="202">
        <v>0.56000000000000005</v>
      </c>
      <c r="N479" s="202">
        <v>2.57</v>
      </c>
      <c r="O479" s="202">
        <v>7.0000000000000007E-2</v>
      </c>
      <c r="P479" s="202">
        <v>16.940000000000001</v>
      </c>
      <c r="Q479" s="202">
        <v>22.81</v>
      </c>
      <c r="R479" s="202">
        <v>1.27</v>
      </c>
      <c r="S479" s="202">
        <v>1.25</v>
      </c>
      <c r="T479" s="202">
        <v>100.23</v>
      </c>
      <c r="U479" s="183">
        <f t="shared" si="14"/>
        <v>92.156136916719973</v>
      </c>
      <c r="V479" s="183">
        <f t="shared" si="15"/>
        <v>59.958525929985861</v>
      </c>
      <c r="W479" s="201" t="s">
        <v>670</v>
      </c>
      <c r="X479" s="201">
        <v>10</v>
      </c>
    </row>
    <row r="480" spans="1:24" s="171" customFormat="1" ht="10.5" customHeight="1">
      <c r="A480" s="172" t="s">
        <v>687</v>
      </c>
      <c r="B480" s="201" t="s">
        <v>665</v>
      </c>
      <c r="C480" s="201" t="s">
        <v>688</v>
      </c>
      <c r="D480" s="201" t="s">
        <v>689</v>
      </c>
      <c r="E480" s="201" t="s">
        <v>690</v>
      </c>
      <c r="F480" s="201" t="s">
        <v>691</v>
      </c>
      <c r="G480" s="201">
        <v>8</v>
      </c>
      <c r="H480" s="201">
        <v>2</v>
      </c>
      <c r="I480" s="201" t="s">
        <v>670</v>
      </c>
      <c r="J480" s="201" t="s">
        <v>671</v>
      </c>
      <c r="K480" s="202">
        <v>54.85</v>
      </c>
      <c r="L480" s="202">
        <v>0.13</v>
      </c>
      <c r="M480" s="202">
        <v>2.1800000000000002</v>
      </c>
      <c r="N480" s="202">
        <v>1.98</v>
      </c>
      <c r="O480" s="202">
        <v>7.0000000000000007E-2</v>
      </c>
      <c r="P480" s="202">
        <v>15.54</v>
      </c>
      <c r="Q480" s="202">
        <v>19.23</v>
      </c>
      <c r="R480" s="202">
        <v>3.2</v>
      </c>
      <c r="S480" s="202">
        <v>2.96</v>
      </c>
      <c r="T480" s="202">
        <v>100.14</v>
      </c>
      <c r="U480" s="183">
        <f t="shared" si="14"/>
        <v>93.328629074725484</v>
      </c>
      <c r="V480" s="183">
        <f t="shared" si="15"/>
        <v>47.667685445637559</v>
      </c>
      <c r="W480" s="201" t="s">
        <v>670</v>
      </c>
      <c r="X480" s="201">
        <v>10</v>
      </c>
    </row>
    <row r="481" spans="1:24" s="171" customFormat="1" ht="10.5" customHeight="1">
      <c r="A481" s="172" t="s">
        <v>687</v>
      </c>
      <c r="B481" s="201" t="s">
        <v>665</v>
      </c>
      <c r="C481" s="201" t="s">
        <v>688</v>
      </c>
      <c r="D481" s="201" t="s">
        <v>689</v>
      </c>
      <c r="E481" s="201" t="s">
        <v>690</v>
      </c>
      <c r="F481" s="201" t="s">
        <v>691</v>
      </c>
      <c r="G481" s="201">
        <v>8</v>
      </c>
      <c r="H481" s="201">
        <v>3</v>
      </c>
      <c r="I481" s="201" t="s">
        <v>670</v>
      </c>
      <c r="J481" s="201" t="s">
        <v>671</v>
      </c>
      <c r="K481" s="202">
        <v>55.76</v>
      </c>
      <c r="L481" s="202">
        <v>0.27</v>
      </c>
      <c r="M481" s="202">
        <v>1.67</v>
      </c>
      <c r="N481" s="202">
        <v>3.16</v>
      </c>
      <c r="O481" s="202">
        <v>0.11</v>
      </c>
      <c r="P481" s="202">
        <v>17.79</v>
      </c>
      <c r="Q481" s="202">
        <v>20.71</v>
      </c>
      <c r="R481" s="202">
        <v>1.59</v>
      </c>
      <c r="S481" s="202">
        <v>0.52</v>
      </c>
      <c r="T481" s="202">
        <v>101.58</v>
      </c>
      <c r="U481" s="183">
        <f t="shared" si="14"/>
        <v>90.937648936450998</v>
      </c>
      <c r="V481" s="183">
        <f t="shared" si="15"/>
        <v>17.279097022593497</v>
      </c>
      <c r="W481" s="201" t="s">
        <v>670</v>
      </c>
      <c r="X481" s="201">
        <v>10</v>
      </c>
    </row>
    <row r="482" spans="1:24" s="171" customFormat="1" ht="10.5" customHeight="1">
      <c r="A482" s="172" t="s">
        <v>687</v>
      </c>
      <c r="B482" s="201" t="s">
        <v>665</v>
      </c>
      <c r="C482" s="201" t="s">
        <v>688</v>
      </c>
      <c r="D482" s="201" t="s">
        <v>689</v>
      </c>
      <c r="E482" s="201" t="s">
        <v>690</v>
      </c>
      <c r="F482" s="201" t="s">
        <v>691</v>
      </c>
      <c r="G482" s="201">
        <v>8</v>
      </c>
      <c r="H482" s="201">
        <v>4</v>
      </c>
      <c r="I482" s="201" t="s">
        <v>670</v>
      </c>
      <c r="J482" s="201" t="s">
        <v>671</v>
      </c>
      <c r="K482" s="202">
        <v>54.65</v>
      </c>
      <c r="L482" s="202">
        <v>0.1</v>
      </c>
      <c r="M482" s="202">
        <v>0.76</v>
      </c>
      <c r="N482" s="202">
        <v>3.02</v>
      </c>
      <c r="O482" s="202">
        <v>0.12</v>
      </c>
      <c r="P482" s="202">
        <v>17.52</v>
      </c>
      <c r="Q482" s="202">
        <v>21.08</v>
      </c>
      <c r="R482" s="202">
        <v>1.05</v>
      </c>
      <c r="S482" s="202">
        <v>1.02</v>
      </c>
      <c r="T482" s="202">
        <v>99.32</v>
      </c>
      <c r="U482" s="183">
        <f t="shared" si="14"/>
        <v>91.182039134888583</v>
      </c>
      <c r="V482" s="183">
        <f t="shared" si="15"/>
        <v>47.377776709556777</v>
      </c>
      <c r="W482" s="201" t="s">
        <v>670</v>
      </c>
      <c r="X482" s="201">
        <v>10</v>
      </c>
    </row>
    <row r="483" spans="1:24" s="171" customFormat="1" ht="10.5" customHeight="1">
      <c r="A483" s="172" t="s">
        <v>687</v>
      </c>
      <c r="B483" s="201" t="s">
        <v>665</v>
      </c>
      <c r="C483" s="201" t="s">
        <v>688</v>
      </c>
      <c r="D483" s="201" t="s">
        <v>689</v>
      </c>
      <c r="E483" s="201" t="s">
        <v>690</v>
      </c>
      <c r="F483" s="201" t="s">
        <v>691</v>
      </c>
      <c r="G483" s="201">
        <v>8</v>
      </c>
      <c r="H483" s="201">
        <v>5</v>
      </c>
      <c r="I483" s="201" t="s">
        <v>670</v>
      </c>
      <c r="J483" s="201" t="s">
        <v>671</v>
      </c>
      <c r="K483" s="202">
        <v>54.53</v>
      </c>
      <c r="L483" s="202">
        <v>0.09</v>
      </c>
      <c r="M483" s="202">
        <v>1.1200000000000001</v>
      </c>
      <c r="N483" s="202">
        <v>2.21</v>
      </c>
      <c r="O483" s="202">
        <v>0.1</v>
      </c>
      <c r="P483" s="202">
        <v>18.02</v>
      </c>
      <c r="Q483" s="202">
        <v>21.45</v>
      </c>
      <c r="R483" s="202">
        <v>1.46</v>
      </c>
      <c r="S483" s="202">
        <v>1.23</v>
      </c>
      <c r="T483" s="202">
        <v>100.21</v>
      </c>
      <c r="U483" s="183">
        <f t="shared" si="14"/>
        <v>93.562387824273074</v>
      </c>
      <c r="V483" s="183">
        <f t="shared" si="15"/>
        <v>42.420393092748867</v>
      </c>
      <c r="W483" s="201" t="s">
        <v>670</v>
      </c>
      <c r="X483" s="201">
        <v>10</v>
      </c>
    </row>
    <row r="484" spans="1:24" s="171" customFormat="1" ht="10.5" customHeight="1">
      <c r="A484" s="172" t="s">
        <v>687</v>
      </c>
      <c r="B484" s="201" t="s">
        <v>665</v>
      </c>
      <c r="C484" s="201" t="s">
        <v>688</v>
      </c>
      <c r="D484" s="201" t="s">
        <v>689</v>
      </c>
      <c r="E484" s="201" t="s">
        <v>690</v>
      </c>
      <c r="F484" s="201" t="s">
        <v>691</v>
      </c>
      <c r="G484" s="201">
        <v>8</v>
      </c>
      <c r="H484" s="201">
        <v>6</v>
      </c>
      <c r="I484" s="201" t="s">
        <v>670</v>
      </c>
      <c r="J484" s="201" t="s">
        <v>671</v>
      </c>
      <c r="K484" s="202">
        <v>54.58</v>
      </c>
      <c r="L484" s="202">
        <v>0.28000000000000003</v>
      </c>
      <c r="M484" s="202">
        <v>1.58</v>
      </c>
      <c r="N484" s="202">
        <v>3.05</v>
      </c>
      <c r="O484" s="202">
        <v>7.0000000000000007E-2</v>
      </c>
      <c r="P484" s="202">
        <v>17.38</v>
      </c>
      <c r="Q484" s="202">
        <v>20.91</v>
      </c>
      <c r="R484" s="202">
        <v>1.45</v>
      </c>
      <c r="S484" s="202">
        <v>0.4</v>
      </c>
      <c r="T484" s="202">
        <v>99.7</v>
      </c>
      <c r="U484" s="183">
        <f t="shared" si="14"/>
        <v>91.036988084480669</v>
      </c>
      <c r="V484" s="183">
        <f t="shared" si="15"/>
        <v>14.517705421288941</v>
      </c>
      <c r="W484" s="201" t="s">
        <v>670</v>
      </c>
      <c r="X484" s="201">
        <v>10</v>
      </c>
    </row>
    <row r="485" spans="1:24" s="171" customFormat="1" ht="10.5" customHeight="1">
      <c r="A485" s="172" t="s">
        <v>687</v>
      </c>
      <c r="B485" s="201" t="s">
        <v>665</v>
      </c>
      <c r="C485" s="201" t="s">
        <v>688</v>
      </c>
      <c r="D485" s="201" t="s">
        <v>689</v>
      </c>
      <c r="E485" s="201" t="s">
        <v>690</v>
      </c>
      <c r="F485" s="201" t="s">
        <v>691</v>
      </c>
      <c r="G485" s="201">
        <v>8</v>
      </c>
      <c r="H485" s="201">
        <v>7</v>
      </c>
      <c r="I485" s="201" t="s">
        <v>670</v>
      </c>
      <c r="J485" s="201" t="s">
        <v>671</v>
      </c>
      <c r="K485" s="202">
        <v>55.15</v>
      </c>
      <c r="L485" s="202">
        <v>0.25</v>
      </c>
      <c r="M485" s="202">
        <v>1.53</v>
      </c>
      <c r="N485" s="202">
        <v>3.09</v>
      </c>
      <c r="O485" s="202">
        <v>0.11</v>
      </c>
      <c r="P485" s="202">
        <v>17.899999999999999</v>
      </c>
      <c r="Q485" s="202">
        <v>20.69</v>
      </c>
      <c r="R485" s="202">
        <v>1.64</v>
      </c>
      <c r="S485" s="202">
        <v>0.44</v>
      </c>
      <c r="T485" s="202">
        <v>100.8</v>
      </c>
      <c r="U485" s="183">
        <f t="shared" si="14"/>
        <v>91.170320206760906</v>
      </c>
      <c r="V485" s="183">
        <f t="shared" si="15"/>
        <v>16.172172370231415</v>
      </c>
      <c r="W485" s="201" t="s">
        <v>670</v>
      </c>
      <c r="X485" s="201">
        <v>10</v>
      </c>
    </row>
    <row r="486" spans="1:24" s="171" customFormat="1" ht="10.5" customHeight="1">
      <c r="A486" s="172" t="s">
        <v>687</v>
      </c>
      <c r="B486" s="201" t="s">
        <v>665</v>
      </c>
      <c r="C486" s="201" t="s">
        <v>688</v>
      </c>
      <c r="D486" s="201" t="s">
        <v>689</v>
      </c>
      <c r="E486" s="201" t="s">
        <v>690</v>
      </c>
      <c r="F486" s="201" t="s">
        <v>691</v>
      </c>
      <c r="G486" s="201">
        <v>8</v>
      </c>
      <c r="H486" s="201">
        <v>8</v>
      </c>
      <c r="I486" s="201" t="s">
        <v>670</v>
      </c>
      <c r="J486" s="201" t="s">
        <v>671</v>
      </c>
      <c r="K486" s="202">
        <v>54.67</v>
      </c>
      <c r="L486" s="202">
        <v>0.19</v>
      </c>
      <c r="M486" s="202">
        <v>1.51</v>
      </c>
      <c r="N486" s="202">
        <v>2.46</v>
      </c>
      <c r="O486" s="202">
        <v>0.14000000000000001</v>
      </c>
      <c r="P486" s="202">
        <v>16.93</v>
      </c>
      <c r="Q486" s="202">
        <v>20.36</v>
      </c>
      <c r="R486" s="202">
        <v>1.95</v>
      </c>
      <c r="S486" s="202">
        <v>1.85</v>
      </c>
      <c r="T486" s="202">
        <v>100.06</v>
      </c>
      <c r="U486" s="183">
        <f t="shared" si="14"/>
        <v>92.462460182104806</v>
      </c>
      <c r="V486" s="183">
        <f t="shared" si="15"/>
        <v>45.11194355922472</v>
      </c>
      <c r="W486" s="201" t="s">
        <v>670</v>
      </c>
      <c r="X486" s="201">
        <v>10</v>
      </c>
    </row>
    <row r="487" spans="1:24" s="171" customFormat="1" ht="10.5" customHeight="1">
      <c r="A487" s="172" t="s">
        <v>687</v>
      </c>
      <c r="B487" s="201" t="s">
        <v>665</v>
      </c>
      <c r="C487" s="201" t="s">
        <v>688</v>
      </c>
      <c r="D487" s="201" t="s">
        <v>689</v>
      </c>
      <c r="E487" s="201" t="s">
        <v>690</v>
      </c>
      <c r="F487" s="201" t="s">
        <v>691</v>
      </c>
      <c r="G487" s="201">
        <v>8</v>
      </c>
      <c r="H487" s="201">
        <v>9</v>
      </c>
      <c r="I487" s="201" t="s">
        <v>670</v>
      </c>
      <c r="J487" s="201" t="s">
        <v>671</v>
      </c>
      <c r="K487" s="202">
        <v>56.11</v>
      </c>
      <c r="L487" s="202">
        <v>0.11</v>
      </c>
      <c r="M487" s="202">
        <v>1.28</v>
      </c>
      <c r="N487" s="202">
        <v>2.54</v>
      </c>
      <c r="O487" s="202">
        <v>0.14000000000000001</v>
      </c>
      <c r="P487" s="202">
        <v>17.45</v>
      </c>
      <c r="Q487" s="202">
        <v>20.63</v>
      </c>
      <c r="R487" s="202">
        <v>1.86</v>
      </c>
      <c r="S487" s="202">
        <v>1.46</v>
      </c>
      <c r="T487" s="202">
        <v>101.58</v>
      </c>
      <c r="U487" s="183">
        <f t="shared" si="14"/>
        <v>92.450252730133585</v>
      </c>
      <c r="V487" s="183">
        <f t="shared" si="15"/>
        <v>43.348450790889316</v>
      </c>
      <c r="W487" s="201" t="s">
        <v>670</v>
      </c>
      <c r="X487" s="201">
        <v>10</v>
      </c>
    </row>
    <row r="488" spans="1:24" s="171" customFormat="1" ht="10.5" customHeight="1">
      <c r="A488" s="172" t="s">
        <v>687</v>
      </c>
      <c r="B488" s="201" t="s">
        <v>665</v>
      </c>
      <c r="C488" s="201" t="s">
        <v>688</v>
      </c>
      <c r="D488" s="201" t="s">
        <v>689</v>
      </c>
      <c r="E488" s="201" t="s">
        <v>690</v>
      </c>
      <c r="F488" s="201" t="s">
        <v>691</v>
      </c>
      <c r="G488" s="201">
        <v>8</v>
      </c>
      <c r="H488" s="201">
        <v>10</v>
      </c>
      <c r="I488" s="201" t="s">
        <v>670</v>
      </c>
      <c r="J488" s="201" t="s">
        <v>671</v>
      </c>
      <c r="K488" s="202">
        <v>55.22</v>
      </c>
      <c r="L488" s="202">
        <v>0.27</v>
      </c>
      <c r="M488" s="202">
        <v>3.62</v>
      </c>
      <c r="N488" s="202">
        <v>3.42</v>
      </c>
      <c r="O488" s="202">
        <v>0.09</v>
      </c>
      <c r="P488" s="202">
        <v>15.06</v>
      </c>
      <c r="Q488" s="202">
        <v>18.38</v>
      </c>
      <c r="R488" s="202">
        <v>3.06</v>
      </c>
      <c r="S488" s="202">
        <v>0.38</v>
      </c>
      <c r="T488" s="202">
        <v>99.5</v>
      </c>
      <c r="U488" s="183">
        <f t="shared" si="14"/>
        <v>88.699253689500608</v>
      </c>
      <c r="V488" s="183">
        <f t="shared" si="15"/>
        <v>6.5786965247101747</v>
      </c>
      <c r="W488" s="201" t="s">
        <v>670</v>
      </c>
      <c r="X488" s="201">
        <v>10</v>
      </c>
    </row>
    <row r="489" spans="1:24" s="171" customFormat="1" ht="10.5" customHeight="1">
      <c r="A489" s="172" t="s">
        <v>687</v>
      </c>
      <c r="B489" s="201" t="s">
        <v>665</v>
      </c>
      <c r="C489" s="201" t="s">
        <v>688</v>
      </c>
      <c r="D489" s="201" t="s">
        <v>689</v>
      </c>
      <c r="E489" s="201" t="s">
        <v>690</v>
      </c>
      <c r="F489" s="201" t="s">
        <v>691</v>
      </c>
      <c r="G489" s="201">
        <v>8</v>
      </c>
      <c r="H489" s="201">
        <v>11</v>
      </c>
      <c r="I489" s="201" t="s">
        <v>670</v>
      </c>
      <c r="J489" s="201" t="s">
        <v>671</v>
      </c>
      <c r="K489" s="202">
        <v>54.9</v>
      </c>
      <c r="L489" s="202">
        <v>7.0000000000000007E-2</v>
      </c>
      <c r="M489" s="202">
        <v>1.01</v>
      </c>
      <c r="N489" s="202">
        <v>2.42</v>
      </c>
      <c r="O489" s="202">
        <v>7.0000000000000007E-2</v>
      </c>
      <c r="P489" s="202">
        <v>17.850000000000001</v>
      </c>
      <c r="Q489" s="202">
        <v>20.34</v>
      </c>
      <c r="R489" s="202">
        <v>1.36</v>
      </c>
      <c r="S489" s="202">
        <v>1.1200000000000001</v>
      </c>
      <c r="T489" s="202">
        <v>99.14</v>
      </c>
      <c r="U489" s="183">
        <f t="shared" si="14"/>
        <v>92.931517303400028</v>
      </c>
      <c r="V489" s="183">
        <f t="shared" si="15"/>
        <v>42.657318465119417</v>
      </c>
      <c r="W489" s="201" t="s">
        <v>670</v>
      </c>
      <c r="X489" s="201">
        <v>10</v>
      </c>
    </row>
    <row r="490" spans="1:24" s="171" customFormat="1" ht="10.5" customHeight="1">
      <c r="A490" s="172" t="s">
        <v>687</v>
      </c>
      <c r="B490" s="201" t="s">
        <v>665</v>
      </c>
      <c r="C490" s="201" t="s">
        <v>688</v>
      </c>
      <c r="D490" s="201" t="s">
        <v>689</v>
      </c>
      <c r="E490" s="201" t="s">
        <v>690</v>
      </c>
      <c r="F490" s="201" t="s">
        <v>691</v>
      </c>
      <c r="G490" s="201">
        <v>8</v>
      </c>
      <c r="H490" s="201">
        <v>12</v>
      </c>
      <c r="I490" s="201" t="s">
        <v>670</v>
      </c>
      <c r="J490" s="201" t="s">
        <v>671</v>
      </c>
      <c r="K490" s="202">
        <v>54.73</v>
      </c>
      <c r="L490" s="202">
        <v>0.26</v>
      </c>
      <c r="M490" s="202">
        <v>1.82</v>
      </c>
      <c r="N490" s="202">
        <v>2.19</v>
      </c>
      <c r="O490" s="202">
        <v>0.12</v>
      </c>
      <c r="P490" s="202">
        <v>15.98</v>
      </c>
      <c r="Q490" s="202">
        <v>18.420000000000002</v>
      </c>
      <c r="R490" s="202">
        <v>2.96</v>
      </c>
      <c r="S490" s="202">
        <v>3.02</v>
      </c>
      <c r="T490" s="202">
        <v>99.5</v>
      </c>
      <c r="U490" s="183">
        <f t="shared" si="14"/>
        <v>92.860246809817752</v>
      </c>
      <c r="V490" s="183">
        <f t="shared" si="15"/>
        <v>52.677326843557005</v>
      </c>
      <c r="W490" s="201" t="s">
        <v>670</v>
      </c>
      <c r="X490" s="201">
        <v>10</v>
      </c>
    </row>
    <row r="491" spans="1:24" s="171" customFormat="1" ht="10.5" customHeight="1">
      <c r="A491" s="172" t="s">
        <v>687</v>
      </c>
      <c r="B491" s="201" t="s">
        <v>665</v>
      </c>
      <c r="C491" s="201" t="s">
        <v>688</v>
      </c>
      <c r="D491" s="201" t="s">
        <v>689</v>
      </c>
      <c r="E491" s="201" t="s">
        <v>690</v>
      </c>
      <c r="F491" s="201" t="s">
        <v>691</v>
      </c>
      <c r="G491" s="201">
        <v>8</v>
      </c>
      <c r="H491" s="201">
        <v>13</v>
      </c>
      <c r="I491" s="201" t="s">
        <v>670</v>
      </c>
      <c r="J491" s="201" t="s">
        <v>671</v>
      </c>
      <c r="K491" s="202">
        <v>54.24</v>
      </c>
      <c r="L491" s="202">
        <v>0.25</v>
      </c>
      <c r="M491" s="202">
        <v>1.44</v>
      </c>
      <c r="N491" s="202">
        <v>2.62</v>
      </c>
      <c r="O491" s="202">
        <v>7.0000000000000007E-2</v>
      </c>
      <c r="P491" s="202">
        <v>16.690000000000001</v>
      </c>
      <c r="Q491" s="202">
        <v>21.53</v>
      </c>
      <c r="R491" s="202">
        <v>1.59</v>
      </c>
      <c r="S491" s="202">
        <v>0.85</v>
      </c>
      <c r="T491" s="202">
        <v>99.28</v>
      </c>
      <c r="U491" s="183">
        <f t="shared" si="14"/>
        <v>91.905800533067151</v>
      </c>
      <c r="V491" s="183">
        <f t="shared" si="15"/>
        <v>28.36583352242026</v>
      </c>
      <c r="W491" s="201" t="s">
        <v>670</v>
      </c>
      <c r="X491" s="201">
        <v>10</v>
      </c>
    </row>
    <row r="492" spans="1:24" s="171" customFormat="1" ht="10.5" customHeight="1">
      <c r="A492" s="172" t="s">
        <v>687</v>
      </c>
      <c r="B492" s="201" t="s">
        <v>665</v>
      </c>
      <c r="C492" s="201" t="s">
        <v>688</v>
      </c>
      <c r="D492" s="201" t="s">
        <v>689</v>
      </c>
      <c r="E492" s="201" t="s">
        <v>690</v>
      </c>
      <c r="F492" s="201" t="s">
        <v>691</v>
      </c>
      <c r="G492" s="201">
        <v>8</v>
      </c>
      <c r="H492" s="201">
        <v>14</v>
      </c>
      <c r="I492" s="201" t="s">
        <v>670</v>
      </c>
      <c r="J492" s="201" t="s">
        <v>671</v>
      </c>
      <c r="K492" s="202">
        <v>55.62</v>
      </c>
      <c r="L492" s="202">
        <v>0.28000000000000003</v>
      </c>
      <c r="M492" s="202">
        <v>1.45</v>
      </c>
      <c r="N492" s="202">
        <v>3.15</v>
      </c>
      <c r="O492" s="202">
        <v>0.11</v>
      </c>
      <c r="P492" s="202">
        <v>17.95</v>
      </c>
      <c r="Q492" s="202">
        <v>19.88</v>
      </c>
      <c r="R492" s="202">
        <v>1.69</v>
      </c>
      <c r="S492" s="202">
        <v>0.7</v>
      </c>
      <c r="T492" s="202">
        <v>100.83</v>
      </c>
      <c r="U492" s="183">
        <f t="shared" si="14"/>
        <v>91.037062605351665</v>
      </c>
      <c r="V492" s="183">
        <f t="shared" si="15"/>
        <v>24.462955716789235</v>
      </c>
      <c r="W492" s="201" t="s">
        <v>670</v>
      </c>
      <c r="X492" s="201">
        <v>10</v>
      </c>
    </row>
    <row r="493" spans="1:24" s="171" customFormat="1" ht="10.5" customHeight="1">
      <c r="A493" s="172" t="s">
        <v>687</v>
      </c>
      <c r="B493" s="201" t="s">
        <v>665</v>
      </c>
      <c r="C493" s="201" t="s">
        <v>688</v>
      </c>
      <c r="D493" s="201" t="s">
        <v>689</v>
      </c>
      <c r="E493" s="201" t="s">
        <v>690</v>
      </c>
      <c r="F493" s="201" t="s">
        <v>691</v>
      </c>
      <c r="G493" s="201">
        <v>8</v>
      </c>
      <c r="H493" s="201">
        <v>15</v>
      </c>
      <c r="I493" s="201" t="s">
        <v>670</v>
      </c>
      <c r="J493" s="201" t="s">
        <v>671</v>
      </c>
      <c r="K493" s="202">
        <v>55.84</v>
      </c>
      <c r="L493" s="202">
        <v>0.31</v>
      </c>
      <c r="M493" s="202">
        <v>1.41</v>
      </c>
      <c r="N493" s="202">
        <v>3.06</v>
      </c>
      <c r="O493" s="202">
        <v>0.12</v>
      </c>
      <c r="P493" s="202">
        <v>18.100000000000001</v>
      </c>
      <c r="Q493" s="202">
        <v>20.420000000000002</v>
      </c>
      <c r="R493" s="202">
        <v>1.55</v>
      </c>
      <c r="S493" s="202">
        <v>0.61</v>
      </c>
      <c r="T493" s="202">
        <v>101.42</v>
      </c>
      <c r="U493" s="183">
        <f t="shared" si="14"/>
        <v>91.336866892311008</v>
      </c>
      <c r="V493" s="183">
        <f t="shared" si="15"/>
        <v>22.493930140680131</v>
      </c>
      <c r="W493" s="201" t="s">
        <v>670</v>
      </c>
      <c r="X493" s="201">
        <v>10</v>
      </c>
    </row>
    <row r="494" spans="1:24" s="171" customFormat="1" ht="10.5" customHeight="1">
      <c r="A494" s="172" t="s">
        <v>687</v>
      </c>
      <c r="B494" s="201" t="s">
        <v>665</v>
      </c>
      <c r="C494" s="201" t="s">
        <v>688</v>
      </c>
      <c r="D494" s="201" t="s">
        <v>689</v>
      </c>
      <c r="E494" s="201" t="s">
        <v>690</v>
      </c>
      <c r="F494" s="201" t="s">
        <v>691</v>
      </c>
      <c r="G494" s="201">
        <v>8</v>
      </c>
      <c r="H494" s="201">
        <v>16</v>
      </c>
      <c r="I494" s="201" t="s">
        <v>670</v>
      </c>
      <c r="J494" s="201" t="s">
        <v>671</v>
      </c>
      <c r="K494" s="202">
        <v>55.7</v>
      </c>
      <c r="L494" s="202">
        <v>0.25</v>
      </c>
      <c r="M494" s="202">
        <v>1.66</v>
      </c>
      <c r="N494" s="202">
        <v>2.81</v>
      </c>
      <c r="O494" s="202">
        <v>0.12</v>
      </c>
      <c r="P494" s="202">
        <v>16.54</v>
      </c>
      <c r="Q494" s="202">
        <v>19.8</v>
      </c>
      <c r="R494" s="202">
        <v>2.21</v>
      </c>
      <c r="S494" s="202">
        <v>1.53</v>
      </c>
      <c r="T494" s="202">
        <v>100.62</v>
      </c>
      <c r="U494" s="183">
        <f t="shared" si="14"/>
        <v>91.298017831092537</v>
      </c>
      <c r="V494" s="183">
        <f t="shared" si="15"/>
        <v>38.206923293917001</v>
      </c>
      <c r="W494" s="201" t="s">
        <v>670</v>
      </c>
      <c r="X494" s="201">
        <v>10</v>
      </c>
    </row>
    <row r="495" spans="1:24" s="171" customFormat="1" ht="10.5" customHeight="1">
      <c r="A495" s="172" t="s">
        <v>687</v>
      </c>
      <c r="B495" s="201" t="s">
        <v>665</v>
      </c>
      <c r="C495" s="201" t="s">
        <v>688</v>
      </c>
      <c r="D495" s="201" t="s">
        <v>689</v>
      </c>
      <c r="E495" s="201" t="s">
        <v>690</v>
      </c>
      <c r="F495" s="201" t="s">
        <v>691</v>
      </c>
      <c r="G495" s="201">
        <v>8</v>
      </c>
      <c r="H495" s="201">
        <v>17</v>
      </c>
      <c r="I495" s="201" t="s">
        <v>670</v>
      </c>
      <c r="J495" s="201" t="s">
        <v>671</v>
      </c>
      <c r="K495" s="202">
        <v>55.32</v>
      </c>
      <c r="L495" s="202">
        <v>0.04</v>
      </c>
      <c r="M495" s="202">
        <v>1.75</v>
      </c>
      <c r="N495" s="202">
        <v>1.7</v>
      </c>
      <c r="O495" s="202">
        <v>7.0000000000000007E-2</v>
      </c>
      <c r="P495" s="202">
        <v>16.29</v>
      </c>
      <c r="Q495" s="202">
        <v>20.89</v>
      </c>
      <c r="R495" s="202">
        <v>2.29</v>
      </c>
      <c r="S495" s="202">
        <v>2.1</v>
      </c>
      <c r="T495" s="202">
        <v>100.45</v>
      </c>
      <c r="U495" s="183">
        <f t="shared" si="14"/>
        <v>94.46900574552842</v>
      </c>
      <c r="V495" s="183">
        <f t="shared" si="15"/>
        <v>44.598580876419597</v>
      </c>
      <c r="W495" s="201" t="s">
        <v>670</v>
      </c>
      <c r="X495" s="201">
        <v>10</v>
      </c>
    </row>
    <row r="496" spans="1:24" s="171" customFormat="1" ht="10.5" customHeight="1">
      <c r="A496" s="172" t="s">
        <v>687</v>
      </c>
      <c r="B496" s="201" t="s">
        <v>665</v>
      </c>
      <c r="C496" s="201" t="s">
        <v>688</v>
      </c>
      <c r="D496" s="201" t="s">
        <v>689</v>
      </c>
      <c r="E496" s="201" t="s">
        <v>690</v>
      </c>
      <c r="F496" s="201" t="s">
        <v>691</v>
      </c>
      <c r="G496" s="201">
        <v>8</v>
      </c>
      <c r="H496" s="201">
        <v>18</v>
      </c>
      <c r="I496" s="201" t="s">
        <v>670</v>
      </c>
      <c r="J496" s="201" t="s">
        <v>671</v>
      </c>
      <c r="K496" s="202">
        <v>55.6</v>
      </c>
      <c r="L496" s="202">
        <v>0.26</v>
      </c>
      <c r="M496" s="202">
        <v>1.57</v>
      </c>
      <c r="N496" s="202">
        <v>2.88</v>
      </c>
      <c r="O496" s="202">
        <v>7.0000000000000007E-2</v>
      </c>
      <c r="P496" s="202">
        <v>17.48</v>
      </c>
      <c r="Q496" s="202">
        <v>21.46</v>
      </c>
      <c r="R496" s="202">
        <v>1.41</v>
      </c>
      <c r="S496" s="202">
        <v>0.27</v>
      </c>
      <c r="T496" s="202">
        <v>101</v>
      </c>
      <c r="U496" s="183">
        <f t="shared" si="14"/>
        <v>91.538615605422265</v>
      </c>
      <c r="V496" s="183">
        <f t="shared" si="15"/>
        <v>10.343441878639815</v>
      </c>
      <c r="W496" s="201" t="s">
        <v>670</v>
      </c>
      <c r="X496" s="201">
        <v>10</v>
      </c>
    </row>
    <row r="497" spans="1:24" s="171" customFormat="1" ht="10.5" customHeight="1">
      <c r="A497" s="172" t="s">
        <v>687</v>
      </c>
      <c r="B497" s="201" t="s">
        <v>665</v>
      </c>
      <c r="C497" s="201" t="s">
        <v>688</v>
      </c>
      <c r="D497" s="201" t="s">
        <v>689</v>
      </c>
      <c r="E497" s="201" t="s">
        <v>690</v>
      </c>
      <c r="F497" s="201" t="s">
        <v>691</v>
      </c>
      <c r="G497" s="201">
        <v>8</v>
      </c>
      <c r="H497" s="201">
        <v>19</v>
      </c>
      <c r="I497" s="201" t="s">
        <v>670</v>
      </c>
      <c r="J497" s="201" t="s">
        <v>671</v>
      </c>
      <c r="K497" s="202">
        <v>54.5</v>
      </c>
      <c r="L497" s="202">
        <v>0.22</v>
      </c>
      <c r="M497" s="202">
        <v>1.4</v>
      </c>
      <c r="N497" s="202">
        <v>2.87</v>
      </c>
      <c r="O497" s="202">
        <v>0.1</v>
      </c>
      <c r="P497" s="202">
        <v>16.850000000000001</v>
      </c>
      <c r="Q497" s="202">
        <v>20.76</v>
      </c>
      <c r="R497" s="202">
        <v>1.49</v>
      </c>
      <c r="S497" s="202">
        <v>0.54</v>
      </c>
      <c r="T497" s="202">
        <v>98.73</v>
      </c>
      <c r="U497" s="183">
        <f t="shared" si="14"/>
        <v>91.277669101245507</v>
      </c>
      <c r="V497" s="183">
        <f t="shared" si="15"/>
        <v>20.556267808549919</v>
      </c>
      <c r="W497" s="201" t="s">
        <v>670</v>
      </c>
      <c r="X497" s="201">
        <v>10</v>
      </c>
    </row>
    <row r="498" spans="1:24" s="171" customFormat="1" ht="10.5" customHeight="1">
      <c r="A498" s="172" t="s">
        <v>687</v>
      </c>
      <c r="B498" s="201" t="s">
        <v>665</v>
      </c>
      <c r="C498" s="201" t="s">
        <v>688</v>
      </c>
      <c r="D498" s="201" t="s">
        <v>689</v>
      </c>
      <c r="E498" s="201" t="s">
        <v>690</v>
      </c>
      <c r="F498" s="201" t="s">
        <v>691</v>
      </c>
      <c r="G498" s="201">
        <v>8</v>
      </c>
      <c r="H498" s="201">
        <v>20</v>
      </c>
      <c r="I498" s="201" t="s">
        <v>670</v>
      </c>
      <c r="J498" s="201" t="s">
        <v>671</v>
      </c>
      <c r="K498" s="202">
        <v>55.5</v>
      </c>
      <c r="L498" s="202">
        <v>0.15</v>
      </c>
      <c r="M498" s="202">
        <v>1.35</v>
      </c>
      <c r="N498" s="202">
        <v>2.97</v>
      </c>
      <c r="O498" s="202">
        <v>0.18</v>
      </c>
      <c r="P498" s="202">
        <v>17.38</v>
      </c>
      <c r="Q498" s="202">
        <v>20.260000000000002</v>
      </c>
      <c r="R498" s="202">
        <v>1.69</v>
      </c>
      <c r="S498" s="202">
        <v>0.74</v>
      </c>
      <c r="T498" s="202">
        <v>100.22</v>
      </c>
      <c r="U498" s="183">
        <f t="shared" si="14"/>
        <v>91.251516196474952</v>
      </c>
      <c r="V498" s="183">
        <f t="shared" si="15"/>
        <v>26.885601940028398</v>
      </c>
      <c r="W498" s="201" t="s">
        <v>670</v>
      </c>
      <c r="X498" s="201">
        <v>10</v>
      </c>
    </row>
    <row r="499" spans="1:24" s="171" customFormat="1" ht="10.5" customHeight="1">
      <c r="A499" s="172" t="s">
        <v>687</v>
      </c>
      <c r="B499" s="201" t="s">
        <v>665</v>
      </c>
      <c r="C499" s="201" t="s">
        <v>688</v>
      </c>
      <c r="D499" s="201" t="s">
        <v>689</v>
      </c>
      <c r="E499" s="201" t="s">
        <v>690</v>
      </c>
      <c r="F499" s="201" t="s">
        <v>691</v>
      </c>
      <c r="G499" s="201">
        <v>8</v>
      </c>
      <c r="H499" s="201">
        <v>21</v>
      </c>
      <c r="I499" s="201" t="s">
        <v>670</v>
      </c>
      <c r="J499" s="201" t="s">
        <v>671</v>
      </c>
      <c r="K499" s="202">
        <v>54.63</v>
      </c>
      <c r="L499" s="202">
        <v>0.28000000000000003</v>
      </c>
      <c r="M499" s="202">
        <v>1.37</v>
      </c>
      <c r="N499" s="202">
        <v>2.88</v>
      </c>
      <c r="O499" s="202">
        <v>0.13</v>
      </c>
      <c r="P499" s="202">
        <v>17.13</v>
      </c>
      <c r="Q499" s="202">
        <v>19.66</v>
      </c>
      <c r="R499" s="202">
        <v>1.89</v>
      </c>
      <c r="S499" s="202">
        <v>1.19</v>
      </c>
      <c r="T499" s="202">
        <v>99.16</v>
      </c>
      <c r="U499" s="183">
        <f t="shared" si="14"/>
        <v>91.380634090570425</v>
      </c>
      <c r="V499" s="183">
        <f t="shared" si="15"/>
        <v>36.816847012854659</v>
      </c>
      <c r="W499" s="201" t="s">
        <v>670</v>
      </c>
      <c r="X499" s="201">
        <v>10</v>
      </c>
    </row>
    <row r="500" spans="1:24" s="171" customFormat="1" ht="10.5" customHeight="1">
      <c r="A500" s="172" t="s">
        <v>687</v>
      </c>
      <c r="B500" s="201" t="s">
        <v>665</v>
      </c>
      <c r="C500" s="201" t="s">
        <v>688</v>
      </c>
      <c r="D500" s="201" t="s">
        <v>689</v>
      </c>
      <c r="E500" s="201" t="s">
        <v>690</v>
      </c>
      <c r="F500" s="201" t="s">
        <v>691</v>
      </c>
      <c r="G500" s="201">
        <v>8</v>
      </c>
      <c r="H500" s="201">
        <v>22</v>
      </c>
      <c r="I500" s="201" t="s">
        <v>670</v>
      </c>
      <c r="J500" s="201" t="s">
        <v>671</v>
      </c>
      <c r="K500" s="202">
        <v>54.88</v>
      </c>
      <c r="L500" s="202">
        <v>0.3</v>
      </c>
      <c r="M500" s="202">
        <v>1.58</v>
      </c>
      <c r="N500" s="202">
        <v>3.05</v>
      </c>
      <c r="O500" s="202">
        <v>0.1</v>
      </c>
      <c r="P500" s="202">
        <v>17.23</v>
      </c>
      <c r="Q500" s="202">
        <v>20.47</v>
      </c>
      <c r="R500" s="202">
        <v>1.48</v>
      </c>
      <c r="S500" s="202">
        <v>0.53</v>
      </c>
      <c r="T500" s="202">
        <v>99.62</v>
      </c>
      <c r="U500" s="183">
        <f t="shared" si="14"/>
        <v>90.96600757869119</v>
      </c>
      <c r="V500" s="183">
        <f t="shared" si="15"/>
        <v>18.369251682801458</v>
      </c>
      <c r="W500" s="201" t="s">
        <v>670</v>
      </c>
      <c r="X500" s="201">
        <v>10</v>
      </c>
    </row>
    <row r="501" spans="1:24" s="171" customFormat="1" ht="10.5" customHeight="1">
      <c r="A501" s="172" t="s">
        <v>687</v>
      </c>
      <c r="B501" s="201" t="s">
        <v>665</v>
      </c>
      <c r="C501" s="201" t="s">
        <v>688</v>
      </c>
      <c r="D501" s="201" t="s">
        <v>689</v>
      </c>
      <c r="E501" s="201" t="s">
        <v>690</v>
      </c>
      <c r="F501" s="201" t="s">
        <v>691</v>
      </c>
      <c r="G501" s="201">
        <v>8</v>
      </c>
      <c r="H501" s="201">
        <v>23</v>
      </c>
      <c r="I501" s="201" t="s">
        <v>670</v>
      </c>
      <c r="J501" s="201" t="s">
        <v>671</v>
      </c>
      <c r="K501" s="202">
        <v>54.9</v>
      </c>
      <c r="L501" s="202">
        <v>0.04</v>
      </c>
      <c r="M501" s="202">
        <v>1.92</v>
      </c>
      <c r="N501" s="202">
        <v>1.5</v>
      </c>
      <c r="O501" s="202">
        <v>7.0000000000000007E-2</v>
      </c>
      <c r="P501" s="202">
        <v>16.100000000000001</v>
      </c>
      <c r="Q501" s="202">
        <v>20.84</v>
      </c>
      <c r="R501" s="202">
        <v>2.21</v>
      </c>
      <c r="S501" s="202">
        <v>2.19</v>
      </c>
      <c r="T501" s="202">
        <v>99.77</v>
      </c>
      <c r="U501" s="183">
        <f t="shared" si="14"/>
        <v>95.032655576093646</v>
      </c>
      <c r="V501" s="183">
        <f t="shared" si="15"/>
        <v>43.348450790889316</v>
      </c>
      <c r="W501" s="201" t="s">
        <v>670</v>
      </c>
      <c r="X501" s="201">
        <v>10</v>
      </c>
    </row>
    <row r="502" spans="1:24" s="171" customFormat="1" ht="10.5" customHeight="1">
      <c r="A502" s="172" t="s">
        <v>687</v>
      </c>
      <c r="B502" s="201" t="s">
        <v>665</v>
      </c>
      <c r="C502" s="201" t="s">
        <v>688</v>
      </c>
      <c r="D502" s="201" t="s">
        <v>689</v>
      </c>
      <c r="E502" s="201" t="s">
        <v>690</v>
      </c>
      <c r="F502" s="201" t="s">
        <v>691</v>
      </c>
      <c r="G502" s="201">
        <v>8</v>
      </c>
      <c r="H502" s="201">
        <v>24</v>
      </c>
      <c r="I502" s="201" t="s">
        <v>670</v>
      </c>
      <c r="J502" s="201" t="s">
        <v>671</v>
      </c>
      <c r="K502" s="202">
        <v>55.27</v>
      </c>
      <c r="L502" s="202">
        <v>0.32</v>
      </c>
      <c r="M502" s="202">
        <v>1.57</v>
      </c>
      <c r="N502" s="202">
        <v>3.12</v>
      </c>
      <c r="O502" s="202">
        <v>0.13</v>
      </c>
      <c r="P502" s="202">
        <v>17.690000000000001</v>
      </c>
      <c r="Q502" s="202">
        <v>19.79</v>
      </c>
      <c r="R502" s="202">
        <v>1.64</v>
      </c>
      <c r="S502" s="202">
        <v>0.64</v>
      </c>
      <c r="T502" s="202">
        <v>100.17</v>
      </c>
      <c r="U502" s="183">
        <f t="shared" si="14"/>
        <v>90.996007499174723</v>
      </c>
      <c r="V502" s="183">
        <f t="shared" si="15"/>
        <v>21.473990398025968</v>
      </c>
      <c r="W502" s="201" t="s">
        <v>670</v>
      </c>
      <c r="X502" s="201">
        <v>10</v>
      </c>
    </row>
    <row r="503" spans="1:24" s="171" customFormat="1" ht="10.5" customHeight="1">
      <c r="A503" s="172" t="s">
        <v>687</v>
      </c>
      <c r="B503" s="201" t="s">
        <v>665</v>
      </c>
      <c r="C503" s="201" t="s">
        <v>688</v>
      </c>
      <c r="D503" s="201" t="s">
        <v>689</v>
      </c>
      <c r="E503" s="201" t="s">
        <v>690</v>
      </c>
      <c r="F503" s="201" t="s">
        <v>691</v>
      </c>
      <c r="G503" s="201">
        <v>8</v>
      </c>
      <c r="H503" s="201">
        <v>25</v>
      </c>
      <c r="I503" s="201" t="s">
        <v>670</v>
      </c>
      <c r="J503" s="201" t="s">
        <v>671</v>
      </c>
      <c r="K503" s="202">
        <v>54.05</v>
      </c>
      <c r="L503" s="202">
        <v>0.22</v>
      </c>
      <c r="M503" s="202">
        <v>1.31</v>
      </c>
      <c r="N503" s="202">
        <v>2.39</v>
      </c>
      <c r="O503" s="202">
        <v>0.09</v>
      </c>
      <c r="P503" s="202">
        <v>16.239999999999998</v>
      </c>
      <c r="Q503" s="202">
        <v>20.83</v>
      </c>
      <c r="R503" s="202">
        <v>1.83</v>
      </c>
      <c r="S503" s="202">
        <v>1.79</v>
      </c>
      <c r="T503" s="202">
        <v>98.75</v>
      </c>
      <c r="U503" s="183">
        <f t="shared" si="14"/>
        <v>92.373175138493181</v>
      </c>
      <c r="V503" s="183">
        <f t="shared" si="15"/>
        <v>47.825466458704234</v>
      </c>
      <c r="W503" s="201" t="s">
        <v>670</v>
      </c>
      <c r="X503" s="201">
        <v>10</v>
      </c>
    </row>
    <row r="504" spans="1:24" s="171" customFormat="1" ht="10.5" customHeight="1">
      <c r="A504" s="172" t="s">
        <v>687</v>
      </c>
      <c r="B504" s="201" t="s">
        <v>665</v>
      </c>
      <c r="C504" s="201" t="s">
        <v>688</v>
      </c>
      <c r="D504" s="201" t="s">
        <v>689</v>
      </c>
      <c r="E504" s="201" t="s">
        <v>690</v>
      </c>
      <c r="F504" s="201" t="s">
        <v>691</v>
      </c>
      <c r="G504" s="201">
        <v>8</v>
      </c>
      <c r="H504" s="201">
        <v>26</v>
      </c>
      <c r="I504" s="201" t="s">
        <v>670</v>
      </c>
      <c r="J504" s="201" t="s">
        <v>671</v>
      </c>
      <c r="K504" s="202">
        <v>54.39</v>
      </c>
      <c r="L504" s="202">
        <v>0.33</v>
      </c>
      <c r="M504" s="202">
        <v>1.51</v>
      </c>
      <c r="N504" s="202">
        <v>3.07</v>
      </c>
      <c r="O504" s="202">
        <v>0.16</v>
      </c>
      <c r="P504" s="202">
        <v>17.36</v>
      </c>
      <c r="Q504" s="202">
        <v>19.86</v>
      </c>
      <c r="R504" s="202">
        <v>1.49</v>
      </c>
      <c r="S504" s="202">
        <v>0.53</v>
      </c>
      <c r="T504" s="202">
        <v>98.7</v>
      </c>
      <c r="U504" s="183">
        <f t="shared" si="14"/>
        <v>90.974063498104442</v>
      </c>
      <c r="V504" s="183">
        <f t="shared" si="15"/>
        <v>19.058512733020788</v>
      </c>
      <c r="W504" s="201" t="s">
        <v>670</v>
      </c>
      <c r="X504" s="201">
        <v>10</v>
      </c>
    </row>
    <row r="505" spans="1:24" s="171" customFormat="1" ht="10.5" customHeight="1">
      <c r="A505" s="172" t="s">
        <v>687</v>
      </c>
      <c r="B505" s="201" t="s">
        <v>665</v>
      </c>
      <c r="C505" s="201" t="s">
        <v>688</v>
      </c>
      <c r="D505" s="201" t="s">
        <v>689</v>
      </c>
      <c r="E505" s="201" t="s">
        <v>690</v>
      </c>
      <c r="F505" s="201" t="s">
        <v>691</v>
      </c>
      <c r="G505" s="201">
        <v>8</v>
      </c>
      <c r="H505" s="201">
        <v>27</v>
      </c>
      <c r="I505" s="201" t="s">
        <v>670</v>
      </c>
      <c r="J505" s="201" t="s">
        <v>671</v>
      </c>
      <c r="K505" s="202">
        <v>55.6</v>
      </c>
      <c r="L505" s="202">
        <v>0.13</v>
      </c>
      <c r="M505" s="202">
        <v>0.89</v>
      </c>
      <c r="N505" s="202">
        <v>2.42</v>
      </c>
      <c r="O505" s="202">
        <v>7.0000000000000007E-2</v>
      </c>
      <c r="P505" s="202">
        <v>17.73</v>
      </c>
      <c r="Q505" s="202">
        <v>20.57</v>
      </c>
      <c r="R505" s="202">
        <v>1.19</v>
      </c>
      <c r="S505" s="202">
        <v>1.06</v>
      </c>
      <c r="T505" s="202">
        <v>99.66</v>
      </c>
      <c r="U505" s="183">
        <f t="shared" si="14"/>
        <v>92.887079353271702</v>
      </c>
      <c r="V505" s="183">
        <f t="shared" si="15"/>
        <v>44.412880002494809</v>
      </c>
      <c r="W505" s="201" t="s">
        <v>670</v>
      </c>
      <c r="X505" s="201">
        <v>10</v>
      </c>
    </row>
    <row r="506" spans="1:24" s="171" customFormat="1" ht="10.5" customHeight="1">
      <c r="A506" s="172" t="s">
        <v>687</v>
      </c>
      <c r="B506" s="201" t="s">
        <v>665</v>
      </c>
      <c r="C506" s="201" t="s">
        <v>688</v>
      </c>
      <c r="D506" s="201" t="s">
        <v>689</v>
      </c>
      <c r="E506" s="201" t="s">
        <v>690</v>
      </c>
      <c r="F506" s="201" t="s">
        <v>691</v>
      </c>
      <c r="G506" s="201">
        <v>8</v>
      </c>
      <c r="H506" s="201">
        <v>28</v>
      </c>
      <c r="I506" s="201" t="s">
        <v>670</v>
      </c>
      <c r="J506" s="201" t="s">
        <v>671</v>
      </c>
      <c r="K506" s="202">
        <v>54.83</v>
      </c>
      <c r="L506" s="202">
        <v>0.23</v>
      </c>
      <c r="M506" s="202">
        <v>1.44</v>
      </c>
      <c r="N506" s="202">
        <v>2.69</v>
      </c>
      <c r="O506" s="202">
        <v>0.1</v>
      </c>
      <c r="P506" s="202">
        <v>16.82</v>
      </c>
      <c r="Q506" s="202">
        <v>22.08</v>
      </c>
      <c r="R506" s="202">
        <v>1.44</v>
      </c>
      <c r="S506" s="202">
        <v>0.46</v>
      </c>
      <c r="T506" s="202">
        <v>100.09</v>
      </c>
      <c r="U506" s="183">
        <f t="shared" si="14"/>
        <v>91.766291362874654</v>
      </c>
      <c r="V506" s="183">
        <f t="shared" si="15"/>
        <v>17.647762389736801</v>
      </c>
      <c r="W506" s="201" t="s">
        <v>670</v>
      </c>
      <c r="X506" s="201">
        <v>10</v>
      </c>
    </row>
    <row r="507" spans="1:24" s="171" customFormat="1" ht="10.5" customHeight="1">
      <c r="A507" s="172" t="s">
        <v>687</v>
      </c>
      <c r="B507" s="201" t="s">
        <v>665</v>
      </c>
      <c r="C507" s="201" t="s">
        <v>688</v>
      </c>
      <c r="D507" s="201" t="s">
        <v>689</v>
      </c>
      <c r="E507" s="201" t="s">
        <v>690</v>
      </c>
      <c r="F507" s="201" t="s">
        <v>691</v>
      </c>
      <c r="G507" s="201">
        <v>8</v>
      </c>
      <c r="H507" s="201">
        <v>29</v>
      </c>
      <c r="I507" s="201" t="s">
        <v>670</v>
      </c>
      <c r="J507" s="201" t="s">
        <v>671</v>
      </c>
      <c r="K507" s="202">
        <v>54.41</v>
      </c>
      <c r="L507" s="202">
        <v>0.28000000000000003</v>
      </c>
      <c r="M507" s="202">
        <v>1.54</v>
      </c>
      <c r="N507" s="202">
        <v>2.83</v>
      </c>
      <c r="O507" s="202">
        <v>0.15</v>
      </c>
      <c r="P507" s="202">
        <v>17.66</v>
      </c>
      <c r="Q507" s="202">
        <v>20.78</v>
      </c>
      <c r="R507" s="202">
        <v>1.52</v>
      </c>
      <c r="S507" s="202">
        <v>0.47</v>
      </c>
      <c r="T507" s="202">
        <v>99.64</v>
      </c>
      <c r="U507" s="183">
        <f t="shared" si="14"/>
        <v>91.751152230347301</v>
      </c>
      <c r="V507" s="183">
        <f t="shared" si="15"/>
        <v>16.994321993837939</v>
      </c>
      <c r="W507" s="201" t="s">
        <v>670</v>
      </c>
      <c r="X507" s="201">
        <v>10</v>
      </c>
    </row>
    <row r="508" spans="1:24" s="171" customFormat="1" ht="10.5" customHeight="1">
      <c r="A508" s="172" t="s">
        <v>687</v>
      </c>
      <c r="B508" s="201" t="s">
        <v>665</v>
      </c>
      <c r="C508" s="201" t="s">
        <v>688</v>
      </c>
      <c r="D508" s="201" t="s">
        <v>689</v>
      </c>
      <c r="E508" s="201" t="s">
        <v>690</v>
      </c>
      <c r="F508" s="201" t="s">
        <v>691</v>
      </c>
      <c r="G508" s="201">
        <v>8</v>
      </c>
      <c r="H508" s="201">
        <v>30</v>
      </c>
      <c r="I508" s="201" t="s">
        <v>670</v>
      </c>
      <c r="J508" s="201" t="s">
        <v>671</v>
      </c>
      <c r="K508" s="202">
        <v>54.68</v>
      </c>
      <c r="L508" s="202">
        <v>0.24</v>
      </c>
      <c r="M508" s="202">
        <v>1.51</v>
      </c>
      <c r="N508" s="202">
        <v>2.87</v>
      </c>
      <c r="O508" s="202">
        <v>0.09</v>
      </c>
      <c r="P508" s="202">
        <v>16.829999999999998</v>
      </c>
      <c r="Q508" s="202">
        <v>20.79</v>
      </c>
      <c r="R508" s="202">
        <v>1.35</v>
      </c>
      <c r="S508" s="202">
        <v>0.36</v>
      </c>
      <c r="T508" s="202">
        <v>98.72</v>
      </c>
      <c r="U508" s="183">
        <f t="shared" si="14"/>
        <v>91.268208952475192</v>
      </c>
      <c r="V508" s="183">
        <f t="shared" si="15"/>
        <v>13.788298430037621</v>
      </c>
      <c r="W508" s="201" t="s">
        <v>670</v>
      </c>
      <c r="X508" s="201">
        <v>10</v>
      </c>
    </row>
    <row r="509" spans="1:24" s="171" customFormat="1" ht="10.5" customHeight="1">
      <c r="A509" s="172" t="s">
        <v>687</v>
      </c>
      <c r="B509" s="201" t="s">
        <v>665</v>
      </c>
      <c r="C509" s="201" t="s">
        <v>688</v>
      </c>
      <c r="D509" s="201" t="s">
        <v>689</v>
      </c>
      <c r="E509" s="201" t="s">
        <v>690</v>
      </c>
      <c r="F509" s="201" t="s">
        <v>691</v>
      </c>
      <c r="G509" s="201">
        <v>8</v>
      </c>
      <c r="H509" s="201">
        <v>31</v>
      </c>
      <c r="I509" s="201" t="s">
        <v>670</v>
      </c>
      <c r="J509" s="201" t="s">
        <v>671</v>
      </c>
      <c r="K509" s="202">
        <v>55.15</v>
      </c>
      <c r="L509" s="202">
        <v>0.28000000000000003</v>
      </c>
      <c r="M509" s="202">
        <v>3.84</v>
      </c>
      <c r="N509" s="202">
        <v>3.48</v>
      </c>
      <c r="O509" s="202">
        <v>0.1</v>
      </c>
      <c r="P509" s="202">
        <v>14.73</v>
      </c>
      <c r="Q509" s="202">
        <v>18.600000000000001</v>
      </c>
      <c r="R509" s="202">
        <v>3.61</v>
      </c>
      <c r="S509" s="202">
        <v>0.43</v>
      </c>
      <c r="T509" s="202">
        <v>100.22</v>
      </c>
      <c r="U509" s="183">
        <f t="shared" si="14"/>
        <v>88.296731942060831</v>
      </c>
      <c r="V509" s="183">
        <f t="shared" si="15"/>
        <v>6.9871353410742127</v>
      </c>
      <c r="W509" s="201" t="s">
        <v>670</v>
      </c>
      <c r="X509" s="201">
        <v>10</v>
      </c>
    </row>
    <row r="510" spans="1:24" s="171" customFormat="1" ht="10.5" customHeight="1">
      <c r="A510" s="172" t="s">
        <v>687</v>
      </c>
      <c r="B510" s="201" t="s">
        <v>665</v>
      </c>
      <c r="C510" s="201" t="s">
        <v>688</v>
      </c>
      <c r="D510" s="201" t="s">
        <v>689</v>
      </c>
      <c r="E510" s="201" t="s">
        <v>690</v>
      </c>
      <c r="F510" s="201" t="s">
        <v>691</v>
      </c>
      <c r="G510" s="201">
        <v>8</v>
      </c>
      <c r="H510" s="201">
        <v>32</v>
      </c>
      <c r="I510" s="201" t="s">
        <v>670</v>
      </c>
      <c r="J510" s="201" t="s">
        <v>671</v>
      </c>
      <c r="K510" s="202">
        <v>55.05</v>
      </c>
      <c r="L510" s="202">
        <v>0.12</v>
      </c>
      <c r="M510" s="202">
        <v>0.96</v>
      </c>
      <c r="N510" s="202">
        <v>2.15</v>
      </c>
      <c r="O510" s="202">
        <v>0.11</v>
      </c>
      <c r="P510" s="202">
        <v>18.13</v>
      </c>
      <c r="Q510" s="202">
        <v>21.28</v>
      </c>
      <c r="R510" s="202">
        <v>1.47</v>
      </c>
      <c r="S510" s="202">
        <v>1.21</v>
      </c>
      <c r="T510" s="202">
        <v>100.48</v>
      </c>
      <c r="U510" s="183">
        <f t="shared" si="14"/>
        <v>93.761889920658277</v>
      </c>
      <c r="V510" s="183">
        <f t="shared" si="15"/>
        <v>45.815253127363356</v>
      </c>
      <c r="W510" s="201" t="s">
        <v>670</v>
      </c>
      <c r="X510" s="201">
        <v>10</v>
      </c>
    </row>
    <row r="511" spans="1:24" s="171" customFormat="1" ht="10.5" customHeight="1">
      <c r="A511" s="172" t="s">
        <v>687</v>
      </c>
      <c r="B511" s="201" t="s">
        <v>665</v>
      </c>
      <c r="C511" s="201" t="s">
        <v>688</v>
      </c>
      <c r="D511" s="201" t="s">
        <v>689</v>
      </c>
      <c r="E511" s="201" t="s">
        <v>690</v>
      </c>
      <c r="F511" s="201" t="s">
        <v>691</v>
      </c>
      <c r="G511" s="201">
        <v>8</v>
      </c>
      <c r="H511" s="201">
        <v>33</v>
      </c>
      <c r="I511" s="201" t="s">
        <v>670</v>
      </c>
      <c r="J511" s="201" t="s">
        <v>671</v>
      </c>
      <c r="K511" s="202">
        <v>54.66</v>
      </c>
      <c r="L511" s="202">
        <v>0.27</v>
      </c>
      <c r="M511" s="202">
        <v>1.41</v>
      </c>
      <c r="N511" s="202">
        <v>3.07</v>
      </c>
      <c r="O511" s="202">
        <v>0.14000000000000001</v>
      </c>
      <c r="P511" s="202">
        <v>17.329999999999998</v>
      </c>
      <c r="Q511" s="202">
        <v>20.3</v>
      </c>
      <c r="R511" s="202">
        <v>1.56</v>
      </c>
      <c r="S511" s="202">
        <v>0.41</v>
      </c>
      <c r="T511" s="202">
        <v>99.15</v>
      </c>
      <c r="U511" s="183">
        <f t="shared" si="14"/>
        <v>90.959851186949749</v>
      </c>
      <c r="V511" s="183">
        <f t="shared" si="15"/>
        <v>16.322678238862988</v>
      </c>
      <c r="W511" s="201" t="s">
        <v>670</v>
      </c>
      <c r="X511" s="201">
        <v>10</v>
      </c>
    </row>
    <row r="512" spans="1:24" s="171" customFormat="1" ht="10.5" customHeight="1">
      <c r="A512" s="172" t="s">
        <v>687</v>
      </c>
      <c r="B512" s="201" t="s">
        <v>665</v>
      </c>
      <c r="C512" s="201" t="s">
        <v>688</v>
      </c>
      <c r="D512" s="201" t="s">
        <v>689</v>
      </c>
      <c r="E512" s="201" t="s">
        <v>690</v>
      </c>
      <c r="F512" s="201" t="s">
        <v>691</v>
      </c>
      <c r="G512" s="201">
        <v>8</v>
      </c>
      <c r="H512" s="201">
        <v>34</v>
      </c>
      <c r="I512" s="201" t="s">
        <v>670</v>
      </c>
      <c r="J512" s="201" t="s">
        <v>671</v>
      </c>
      <c r="K512" s="202">
        <v>54.95</v>
      </c>
      <c r="L512" s="202">
        <v>0.27</v>
      </c>
      <c r="M512" s="202">
        <v>1.44</v>
      </c>
      <c r="N512" s="202">
        <v>2.48</v>
      </c>
      <c r="O512" s="202">
        <v>0.06</v>
      </c>
      <c r="P512" s="202">
        <v>16.940000000000001</v>
      </c>
      <c r="Q512" s="202">
        <v>21.05</v>
      </c>
      <c r="R512" s="202">
        <v>1.7</v>
      </c>
      <c r="S512" s="202">
        <v>1.1499999999999999</v>
      </c>
      <c r="T512" s="202">
        <v>100.04</v>
      </c>
      <c r="U512" s="183">
        <f t="shared" si="14"/>
        <v>92.409975857708844</v>
      </c>
      <c r="V512" s="183">
        <f t="shared" si="15"/>
        <v>34.884820599985034</v>
      </c>
      <c r="W512" s="201" t="s">
        <v>670</v>
      </c>
      <c r="X512" s="201">
        <v>10</v>
      </c>
    </row>
    <row r="513" spans="1:24" s="171" customFormat="1" ht="10.5" customHeight="1">
      <c r="A513" s="172" t="s">
        <v>687</v>
      </c>
      <c r="B513" s="201" t="s">
        <v>665</v>
      </c>
      <c r="C513" s="201" t="s">
        <v>688</v>
      </c>
      <c r="D513" s="201" t="s">
        <v>689</v>
      </c>
      <c r="E513" s="201" t="s">
        <v>690</v>
      </c>
      <c r="F513" s="201" t="s">
        <v>691</v>
      </c>
      <c r="G513" s="201">
        <v>8</v>
      </c>
      <c r="H513" s="201">
        <v>35</v>
      </c>
      <c r="I513" s="201" t="s">
        <v>670</v>
      </c>
      <c r="J513" s="201" t="s">
        <v>671</v>
      </c>
      <c r="K513" s="202">
        <v>55.01</v>
      </c>
      <c r="L513" s="202">
        <v>0.19</v>
      </c>
      <c r="M513" s="202">
        <v>1.44</v>
      </c>
      <c r="N513" s="202">
        <v>2.2799999999999998</v>
      </c>
      <c r="O513" s="202">
        <v>0.09</v>
      </c>
      <c r="P513" s="202">
        <v>16.440000000000001</v>
      </c>
      <c r="Q513" s="202">
        <v>20.21</v>
      </c>
      <c r="R513" s="202">
        <v>1.68</v>
      </c>
      <c r="S513" s="202">
        <v>1.28</v>
      </c>
      <c r="T513" s="202">
        <v>98.62</v>
      </c>
      <c r="U513" s="183">
        <f t="shared" si="14"/>
        <v>92.780983548458238</v>
      </c>
      <c r="V513" s="183">
        <f t="shared" si="15"/>
        <v>37.355218473548661</v>
      </c>
      <c r="W513" s="201" t="s">
        <v>670</v>
      </c>
      <c r="X513" s="201">
        <v>10</v>
      </c>
    </row>
    <row r="514" spans="1:24" s="171" customFormat="1" ht="10.5" customHeight="1">
      <c r="A514" s="172" t="s">
        <v>687</v>
      </c>
      <c r="B514" s="201" t="s">
        <v>665</v>
      </c>
      <c r="C514" s="201" t="s">
        <v>688</v>
      </c>
      <c r="D514" s="201" t="s">
        <v>689</v>
      </c>
      <c r="E514" s="201" t="s">
        <v>690</v>
      </c>
      <c r="F514" s="201" t="s">
        <v>691</v>
      </c>
      <c r="G514" s="201">
        <v>8</v>
      </c>
      <c r="H514" s="201">
        <v>36</v>
      </c>
      <c r="I514" s="201" t="s">
        <v>670</v>
      </c>
      <c r="J514" s="201" t="s">
        <v>671</v>
      </c>
      <c r="K514" s="202">
        <v>54.84</v>
      </c>
      <c r="L514" s="202">
        <v>0.24</v>
      </c>
      <c r="M514" s="202">
        <v>1.68</v>
      </c>
      <c r="N514" s="202">
        <v>2.59</v>
      </c>
      <c r="O514" s="202">
        <v>0.11</v>
      </c>
      <c r="P514" s="202">
        <v>16.25</v>
      </c>
      <c r="Q514" s="202">
        <v>20.6</v>
      </c>
      <c r="R514" s="202">
        <v>2.39</v>
      </c>
      <c r="S514" s="202">
        <v>2.34</v>
      </c>
      <c r="T514" s="202">
        <v>101.04</v>
      </c>
      <c r="U514" s="183">
        <f t="shared" si="14"/>
        <v>91.792001574885603</v>
      </c>
      <c r="V514" s="183">
        <f t="shared" si="15"/>
        <v>48.303961182447502</v>
      </c>
      <c r="W514" s="201" t="s">
        <v>670</v>
      </c>
      <c r="X514" s="201">
        <v>10</v>
      </c>
    </row>
    <row r="515" spans="1:24" s="171" customFormat="1" ht="10.5" customHeight="1">
      <c r="A515" s="172" t="s">
        <v>687</v>
      </c>
      <c r="B515" s="201" t="s">
        <v>665</v>
      </c>
      <c r="C515" s="201" t="s">
        <v>688</v>
      </c>
      <c r="D515" s="201" t="s">
        <v>689</v>
      </c>
      <c r="E515" s="201" t="s">
        <v>690</v>
      </c>
      <c r="F515" s="201" t="s">
        <v>691</v>
      </c>
      <c r="G515" s="201">
        <v>8</v>
      </c>
      <c r="H515" s="201">
        <v>37</v>
      </c>
      <c r="I515" s="201" t="s">
        <v>670</v>
      </c>
      <c r="J515" s="201" t="s">
        <v>671</v>
      </c>
      <c r="K515" s="202">
        <v>55.54</v>
      </c>
      <c r="L515" s="202">
        <v>0.27</v>
      </c>
      <c r="M515" s="202">
        <v>1.87</v>
      </c>
      <c r="N515" s="202">
        <v>2.52</v>
      </c>
      <c r="O515" s="202">
        <v>0.1</v>
      </c>
      <c r="P515" s="202">
        <v>16.510000000000002</v>
      </c>
      <c r="Q515" s="202">
        <v>19.97</v>
      </c>
      <c r="R515" s="202">
        <v>2.41</v>
      </c>
      <c r="S515" s="202">
        <v>1.88</v>
      </c>
      <c r="T515" s="202">
        <v>101.07</v>
      </c>
      <c r="U515" s="183">
        <f t="shared" si="14"/>
        <v>92.112187318662237</v>
      </c>
      <c r="V515" s="183">
        <f t="shared" si="15"/>
        <v>40.278088208032614</v>
      </c>
      <c r="W515" s="201" t="s">
        <v>670</v>
      </c>
      <c r="X515" s="201">
        <v>10</v>
      </c>
    </row>
    <row r="516" spans="1:24" s="171" customFormat="1" ht="10.5" customHeight="1">
      <c r="A516" s="172" t="s">
        <v>687</v>
      </c>
      <c r="B516" s="201" t="s">
        <v>665</v>
      </c>
      <c r="C516" s="201" t="s">
        <v>688</v>
      </c>
      <c r="D516" s="201" t="s">
        <v>689</v>
      </c>
      <c r="E516" s="201" t="s">
        <v>690</v>
      </c>
      <c r="F516" s="201" t="s">
        <v>691</v>
      </c>
      <c r="G516" s="201">
        <v>8</v>
      </c>
      <c r="H516" s="201">
        <v>38</v>
      </c>
      <c r="I516" s="201" t="s">
        <v>670</v>
      </c>
      <c r="J516" s="201" t="s">
        <v>671</v>
      </c>
      <c r="K516" s="202">
        <v>56.03</v>
      </c>
      <c r="L516" s="202">
        <v>0.22</v>
      </c>
      <c r="M516" s="202">
        <v>1.79</v>
      </c>
      <c r="N516" s="202">
        <v>2.59</v>
      </c>
      <c r="O516" s="202">
        <v>0.12</v>
      </c>
      <c r="P516" s="202">
        <v>16.670000000000002</v>
      </c>
      <c r="Q516" s="202">
        <v>19.66</v>
      </c>
      <c r="R516" s="202">
        <v>2.2000000000000002</v>
      </c>
      <c r="S516" s="202">
        <v>1.75</v>
      </c>
      <c r="T516" s="202">
        <v>101.03</v>
      </c>
      <c r="U516" s="183">
        <f t="shared" si="14"/>
        <v>91.982220992112701</v>
      </c>
      <c r="V516" s="183">
        <f t="shared" si="15"/>
        <v>39.608023185676053</v>
      </c>
      <c r="W516" s="201" t="s">
        <v>670</v>
      </c>
      <c r="X516" s="201">
        <v>10</v>
      </c>
    </row>
    <row r="517" spans="1:24" s="171" customFormat="1" ht="10.5" customHeight="1">
      <c r="A517" s="172" t="s">
        <v>687</v>
      </c>
      <c r="B517" s="201" t="s">
        <v>665</v>
      </c>
      <c r="C517" s="201" t="s">
        <v>688</v>
      </c>
      <c r="D517" s="201" t="s">
        <v>689</v>
      </c>
      <c r="E517" s="201" t="s">
        <v>690</v>
      </c>
      <c r="F517" s="201" t="s">
        <v>691</v>
      </c>
      <c r="G517" s="201">
        <v>8</v>
      </c>
      <c r="H517" s="201">
        <v>39</v>
      </c>
      <c r="I517" s="201" t="s">
        <v>670</v>
      </c>
      <c r="J517" s="201" t="s">
        <v>671</v>
      </c>
      <c r="K517" s="202">
        <v>54.94</v>
      </c>
      <c r="L517" s="202">
        <v>0.25</v>
      </c>
      <c r="M517" s="202">
        <v>1.76</v>
      </c>
      <c r="N517" s="202">
        <v>2.57</v>
      </c>
      <c r="O517" s="202">
        <v>0.14000000000000001</v>
      </c>
      <c r="P517" s="202">
        <v>17.190000000000001</v>
      </c>
      <c r="Q517" s="202">
        <v>20.49</v>
      </c>
      <c r="R517" s="202">
        <v>1.89</v>
      </c>
      <c r="S517" s="202">
        <v>1.1299999999999999</v>
      </c>
      <c r="T517" s="202">
        <v>100.36</v>
      </c>
      <c r="U517" s="183">
        <f t="shared" si="14"/>
        <v>92.261384978331932</v>
      </c>
      <c r="V517" s="183">
        <f t="shared" si="15"/>
        <v>30.104620029404661</v>
      </c>
      <c r="W517" s="201" t="s">
        <v>670</v>
      </c>
      <c r="X517" s="201">
        <v>10</v>
      </c>
    </row>
    <row r="518" spans="1:24" s="171" customFormat="1" ht="10.5" customHeight="1">
      <c r="A518" s="172" t="s">
        <v>687</v>
      </c>
      <c r="B518" s="201" t="s">
        <v>665</v>
      </c>
      <c r="C518" s="201" t="s">
        <v>688</v>
      </c>
      <c r="D518" s="201" t="s">
        <v>689</v>
      </c>
      <c r="E518" s="201" t="s">
        <v>690</v>
      </c>
      <c r="F518" s="201" t="s">
        <v>691</v>
      </c>
      <c r="G518" s="201">
        <v>8</v>
      </c>
      <c r="H518" s="201">
        <v>40</v>
      </c>
      <c r="I518" s="201" t="s">
        <v>670</v>
      </c>
      <c r="J518" s="201" t="s">
        <v>671</v>
      </c>
      <c r="K518" s="202">
        <v>55.42</v>
      </c>
      <c r="L518" s="202">
        <v>0.12</v>
      </c>
      <c r="M518" s="202">
        <v>0.94</v>
      </c>
      <c r="N518" s="202">
        <v>2.2400000000000002</v>
      </c>
      <c r="O518" s="202">
        <v>0.12</v>
      </c>
      <c r="P518" s="202">
        <v>17.77</v>
      </c>
      <c r="Q518" s="202">
        <v>21.68</v>
      </c>
      <c r="R518" s="202">
        <v>1.24</v>
      </c>
      <c r="S518" s="202">
        <v>1.01</v>
      </c>
      <c r="T518" s="202">
        <v>100.54</v>
      </c>
      <c r="U518" s="183">
        <f t="shared" ref="U518:U581" si="16">((P518/40.31)/(P518/40.31+N518/71.85))*100</f>
        <v>93.395036636412399</v>
      </c>
      <c r="V518" s="183">
        <f t="shared" ref="V518:V581" si="17">((S518/151.99061)/(S518/151.99061+M518/101.96137))*100</f>
        <v>41.887362272812048</v>
      </c>
      <c r="W518" s="201" t="s">
        <v>670</v>
      </c>
      <c r="X518" s="201">
        <v>10</v>
      </c>
    </row>
    <row r="519" spans="1:24" s="171" customFormat="1" ht="10.5" customHeight="1">
      <c r="A519" s="172" t="s">
        <v>687</v>
      </c>
      <c r="B519" s="201" t="s">
        <v>665</v>
      </c>
      <c r="C519" s="201" t="s">
        <v>688</v>
      </c>
      <c r="D519" s="201" t="s">
        <v>689</v>
      </c>
      <c r="E519" s="201" t="s">
        <v>690</v>
      </c>
      <c r="F519" s="201" t="s">
        <v>691</v>
      </c>
      <c r="G519" s="201">
        <v>8</v>
      </c>
      <c r="H519" s="201">
        <v>41</v>
      </c>
      <c r="I519" s="201" t="s">
        <v>670</v>
      </c>
      <c r="J519" s="201" t="s">
        <v>671</v>
      </c>
      <c r="K519" s="202">
        <v>55.78</v>
      </c>
      <c r="L519" s="202">
        <v>7.0000000000000007E-2</v>
      </c>
      <c r="M519" s="202">
        <v>0.76</v>
      </c>
      <c r="N519" s="202">
        <v>2.2400000000000002</v>
      </c>
      <c r="O519" s="202">
        <v>0.14000000000000001</v>
      </c>
      <c r="P519" s="202">
        <v>18.079999999999998</v>
      </c>
      <c r="Q519" s="202">
        <v>21.89</v>
      </c>
      <c r="R519" s="202">
        <v>0.92</v>
      </c>
      <c r="S519" s="202">
        <v>0.91</v>
      </c>
      <c r="T519" s="202">
        <v>100.79</v>
      </c>
      <c r="U519" s="183">
        <f t="shared" si="16"/>
        <v>93.500925329853885</v>
      </c>
      <c r="V519" s="183">
        <f t="shared" si="17"/>
        <v>44.544343078167763</v>
      </c>
      <c r="W519" s="201" t="s">
        <v>670</v>
      </c>
      <c r="X519" s="201">
        <v>10</v>
      </c>
    </row>
    <row r="520" spans="1:24" s="171" customFormat="1" ht="10.5" customHeight="1">
      <c r="A520" s="172" t="s">
        <v>687</v>
      </c>
      <c r="B520" s="201" t="s">
        <v>665</v>
      </c>
      <c r="C520" s="201" t="s">
        <v>688</v>
      </c>
      <c r="D520" s="201" t="s">
        <v>689</v>
      </c>
      <c r="E520" s="201" t="s">
        <v>690</v>
      </c>
      <c r="F520" s="201" t="s">
        <v>691</v>
      </c>
      <c r="G520" s="201">
        <v>8</v>
      </c>
      <c r="H520" s="201">
        <v>42</v>
      </c>
      <c r="I520" s="201" t="s">
        <v>670</v>
      </c>
      <c r="J520" s="201" t="s">
        <v>671</v>
      </c>
      <c r="K520" s="202">
        <v>54.78</v>
      </c>
      <c r="L520" s="202">
        <v>0.23</v>
      </c>
      <c r="M520" s="202">
        <v>1.5</v>
      </c>
      <c r="N520" s="202">
        <v>2.7</v>
      </c>
      <c r="O520" s="202">
        <v>0.1</v>
      </c>
      <c r="P520" s="202">
        <v>17.010000000000002</v>
      </c>
      <c r="Q520" s="202">
        <v>21.66</v>
      </c>
      <c r="R520" s="202">
        <v>1.55</v>
      </c>
      <c r="S520" s="202">
        <v>0.89</v>
      </c>
      <c r="T520" s="202">
        <v>100.42</v>
      </c>
      <c r="U520" s="183">
        <f t="shared" si="16"/>
        <v>91.822948890894878</v>
      </c>
      <c r="V520" s="183">
        <f t="shared" si="17"/>
        <v>28.470863260924606</v>
      </c>
      <c r="W520" s="201" t="s">
        <v>670</v>
      </c>
      <c r="X520" s="201">
        <v>10</v>
      </c>
    </row>
    <row r="521" spans="1:24" s="171" customFormat="1" ht="10.5" customHeight="1">
      <c r="A521" s="172" t="s">
        <v>687</v>
      </c>
      <c r="B521" s="201" t="s">
        <v>665</v>
      </c>
      <c r="C521" s="201" t="s">
        <v>688</v>
      </c>
      <c r="D521" s="201" t="s">
        <v>689</v>
      </c>
      <c r="E521" s="201" t="s">
        <v>690</v>
      </c>
      <c r="F521" s="201" t="s">
        <v>691</v>
      </c>
      <c r="G521" s="201">
        <v>8</v>
      </c>
      <c r="H521" s="201">
        <v>43</v>
      </c>
      <c r="I521" s="201" t="s">
        <v>670</v>
      </c>
      <c r="J521" s="201" t="s">
        <v>671</v>
      </c>
      <c r="K521" s="202">
        <v>55.13</v>
      </c>
      <c r="L521" s="202">
        <v>0.09</v>
      </c>
      <c r="M521" s="202">
        <v>1.1399999999999999</v>
      </c>
      <c r="N521" s="202">
        <v>2.7</v>
      </c>
      <c r="O521" s="202">
        <v>0.19</v>
      </c>
      <c r="P521" s="202">
        <v>17.8</v>
      </c>
      <c r="Q521" s="202">
        <v>20.25</v>
      </c>
      <c r="R521" s="202">
        <v>1.52</v>
      </c>
      <c r="S521" s="202">
        <v>0.97</v>
      </c>
      <c r="T521" s="202">
        <v>99.79</v>
      </c>
      <c r="U521" s="183">
        <f t="shared" si="16"/>
        <v>92.157401062282062</v>
      </c>
      <c r="V521" s="183">
        <f t="shared" si="17"/>
        <v>36.338268722108872</v>
      </c>
      <c r="W521" s="201" t="s">
        <v>670</v>
      </c>
      <c r="X521" s="201">
        <v>10</v>
      </c>
    </row>
    <row r="522" spans="1:24" s="171" customFormat="1" ht="10.5" customHeight="1">
      <c r="A522" s="172" t="s">
        <v>687</v>
      </c>
      <c r="B522" s="201" t="s">
        <v>665</v>
      </c>
      <c r="C522" s="201" t="s">
        <v>688</v>
      </c>
      <c r="D522" s="201" t="s">
        <v>689</v>
      </c>
      <c r="E522" s="201" t="s">
        <v>690</v>
      </c>
      <c r="F522" s="201" t="s">
        <v>691</v>
      </c>
      <c r="G522" s="201">
        <v>8</v>
      </c>
      <c r="H522" s="201">
        <v>44</v>
      </c>
      <c r="I522" s="201" t="s">
        <v>670</v>
      </c>
      <c r="J522" s="201" t="s">
        <v>671</v>
      </c>
      <c r="K522" s="202">
        <v>55.75</v>
      </c>
      <c r="L522" s="202">
        <v>0.22</v>
      </c>
      <c r="M522" s="202">
        <v>1.37</v>
      </c>
      <c r="N522" s="202">
        <v>2.82</v>
      </c>
      <c r="O522" s="202">
        <v>0.14000000000000001</v>
      </c>
      <c r="P522" s="202">
        <v>18.64</v>
      </c>
      <c r="Q522" s="202">
        <v>19.11</v>
      </c>
      <c r="R522" s="202">
        <v>1.61</v>
      </c>
      <c r="S522" s="202">
        <v>1.2</v>
      </c>
      <c r="T522" s="202">
        <v>100.86</v>
      </c>
      <c r="U522" s="183">
        <f t="shared" si="16"/>
        <v>92.176361302066354</v>
      </c>
      <c r="V522" s="183">
        <f t="shared" si="17"/>
        <v>37.011723461671053</v>
      </c>
      <c r="W522" s="201" t="s">
        <v>670</v>
      </c>
      <c r="X522" s="201">
        <v>10</v>
      </c>
    </row>
    <row r="523" spans="1:24" s="171" customFormat="1" ht="10.5" customHeight="1">
      <c r="A523" s="172" t="s">
        <v>687</v>
      </c>
      <c r="B523" s="201" t="s">
        <v>665</v>
      </c>
      <c r="C523" s="201" t="s">
        <v>688</v>
      </c>
      <c r="D523" s="201" t="s">
        <v>689</v>
      </c>
      <c r="E523" s="201" t="s">
        <v>690</v>
      </c>
      <c r="F523" s="201" t="s">
        <v>691</v>
      </c>
      <c r="G523" s="201">
        <v>8</v>
      </c>
      <c r="H523" s="201">
        <v>45</v>
      </c>
      <c r="I523" s="201" t="s">
        <v>670</v>
      </c>
      <c r="J523" s="201" t="s">
        <v>671</v>
      </c>
      <c r="K523" s="202">
        <v>55.34</v>
      </c>
      <c r="L523" s="202">
        <v>0.06</v>
      </c>
      <c r="M523" s="202">
        <v>0.78</v>
      </c>
      <c r="N523" s="202">
        <v>2.33</v>
      </c>
      <c r="O523" s="202">
        <v>0.11</v>
      </c>
      <c r="P523" s="202">
        <v>18.34</v>
      </c>
      <c r="Q523" s="202">
        <v>21.72</v>
      </c>
      <c r="R523" s="202">
        <v>0.98</v>
      </c>
      <c r="S523" s="202">
        <v>0.96</v>
      </c>
      <c r="T523" s="202">
        <v>100.62</v>
      </c>
      <c r="U523" s="183">
        <f t="shared" si="16"/>
        <v>93.346635957477602</v>
      </c>
      <c r="V523" s="183">
        <f t="shared" si="17"/>
        <v>45.224962654132057</v>
      </c>
      <c r="W523" s="201" t="s">
        <v>670</v>
      </c>
      <c r="X523" s="201">
        <v>10</v>
      </c>
    </row>
    <row r="524" spans="1:24" s="171" customFormat="1" ht="10.5" customHeight="1">
      <c r="A524" s="172" t="s">
        <v>687</v>
      </c>
      <c r="B524" s="201" t="s">
        <v>665</v>
      </c>
      <c r="C524" s="201" t="s">
        <v>688</v>
      </c>
      <c r="D524" s="201" t="s">
        <v>689</v>
      </c>
      <c r="E524" s="201" t="s">
        <v>690</v>
      </c>
      <c r="F524" s="201" t="s">
        <v>691</v>
      </c>
      <c r="G524" s="201">
        <v>8</v>
      </c>
      <c r="H524" s="201">
        <v>46</v>
      </c>
      <c r="I524" s="201" t="s">
        <v>670</v>
      </c>
      <c r="J524" s="201" t="s">
        <v>671</v>
      </c>
      <c r="K524" s="202">
        <v>54.82</v>
      </c>
      <c r="L524" s="202">
        <v>0.3</v>
      </c>
      <c r="M524" s="202">
        <v>1.57</v>
      </c>
      <c r="N524" s="202">
        <v>3.01</v>
      </c>
      <c r="O524" s="202">
        <v>0.1</v>
      </c>
      <c r="P524" s="202">
        <v>17.48</v>
      </c>
      <c r="Q524" s="202">
        <v>20.65</v>
      </c>
      <c r="R524" s="202">
        <v>1.67</v>
      </c>
      <c r="S524" s="202">
        <v>0.53</v>
      </c>
      <c r="T524" s="202">
        <v>100.13</v>
      </c>
      <c r="U524" s="183">
        <f t="shared" si="16"/>
        <v>91.190325564807111</v>
      </c>
      <c r="V524" s="183">
        <f t="shared" si="17"/>
        <v>18.46464935013476</v>
      </c>
      <c r="W524" s="201" t="s">
        <v>670</v>
      </c>
      <c r="X524" s="201">
        <v>10</v>
      </c>
    </row>
    <row r="525" spans="1:24" s="171" customFormat="1" ht="10.5" customHeight="1">
      <c r="A525" s="172" t="s">
        <v>687</v>
      </c>
      <c r="B525" s="201" t="s">
        <v>665</v>
      </c>
      <c r="C525" s="201" t="s">
        <v>688</v>
      </c>
      <c r="D525" s="201" t="s">
        <v>689</v>
      </c>
      <c r="E525" s="201" t="s">
        <v>690</v>
      </c>
      <c r="F525" s="201" t="s">
        <v>691</v>
      </c>
      <c r="G525" s="201">
        <v>8</v>
      </c>
      <c r="H525" s="201">
        <v>47</v>
      </c>
      <c r="I525" s="201" t="s">
        <v>670</v>
      </c>
      <c r="J525" s="201" t="s">
        <v>671</v>
      </c>
      <c r="K525" s="202">
        <v>54.67</v>
      </c>
      <c r="L525" s="202">
        <v>0.13</v>
      </c>
      <c r="M525" s="202">
        <v>0.26</v>
      </c>
      <c r="N525" s="202">
        <v>2.1800000000000002</v>
      </c>
      <c r="O525" s="202">
        <v>0.08</v>
      </c>
      <c r="P525" s="202">
        <v>16.48</v>
      </c>
      <c r="Q525" s="202">
        <v>22.6</v>
      </c>
      <c r="R525" s="202">
        <v>1.46</v>
      </c>
      <c r="S525" s="202">
        <v>1.76</v>
      </c>
      <c r="T525" s="202">
        <v>99.62</v>
      </c>
      <c r="U525" s="183">
        <f t="shared" si="16"/>
        <v>93.091328542526128</v>
      </c>
      <c r="V525" s="183">
        <f t="shared" si="17"/>
        <v>81.952945043416719</v>
      </c>
      <c r="W525" s="201" t="s">
        <v>670</v>
      </c>
      <c r="X525" s="201">
        <v>10</v>
      </c>
    </row>
    <row r="526" spans="1:24" s="171" customFormat="1" ht="10.5" customHeight="1">
      <c r="A526" s="172" t="s">
        <v>687</v>
      </c>
      <c r="B526" s="201" t="s">
        <v>665</v>
      </c>
      <c r="C526" s="201" t="s">
        <v>688</v>
      </c>
      <c r="D526" s="201" t="s">
        <v>689</v>
      </c>
      <c r="E526" s="201" t="s">
        <v>690</v>
      </c>
      <c r="F526" s="201" t="s">
        <v>691</v>
      </c>
      <c r="G526" s="201">
        <v>8</v>
      </c>
      <c r="H526" s="201">
        <v>48</v>
      </c>
      <c r="I526" s="201" t="s">
        <v>670</v>
      </c>
      <c r="J526" s="201" t="s">
        <v>671</v>
      </c>
      <c r="K526" s="202">
        <v>54.86</v>
      </c>
      <c r="L526" s="202">
        <v>0.1</v>
      </c>
      <c r="M526" s="202">
        <v>1</v>
      </c>
      <c r="N526" s="202">
        <v>2.14</v>
      </c>
      <c r="O526" s="202">
        <v>0.1</v>
      </c>
      <c r="P526" s="202">
        <v>17.39</v>
      </c>
      <c r="Q526" s="202">
        <v>20.75</v>
      </c>
      <c r="R526" s="202">
        <v>1.57</v>
      </c>
      <c r="S526" s="202">
        <v>1.8</v>
      </c>
      <c r="T526" s="202">
        <v>99.71</v>
      </c>
      <c r="U526" s="183">
        <f t="shared" si="16"/>
        <v>93.541877209317505</v>
      </c>
      <c r="V526" s="183">
        <f t="shared" si="17"/>
        <v>54.700130372734016</v>
      </c>
      <c r="W526" s="201" t="s">
        <v>670</v>
      </c>
      <c r="X526" s="201">
        <v>10</v>
      </c>
    </row>
    <row r="527" spans="1:24" s="171" customFormat="1" ht="10.5" customHeight="1">
      <c r="A527" s="172" t="s">
        <v>687</v>
      </c>
      <c r="B527" s="201" t="s">
        <v>665</v>
      </c>
      <c r="C527" s="201" t="s">
        <v>688</v>
      </c>
      <c r="D527" s="201" t="s">
        <v>689</v>
      </c>
      <c r="E527" s="201" t="s">
        <v>690</v>
      </c>
      <c r="F527" s="201" t="s">
        <v>691</v>
      </c>
      <c r="G527" s="201">
        <v>8</v>
      </c>
      <c r="H527" s="201">
        <v>49</v>
      </c>
      <c r="I527" s="201" t="s">
        <v>670</v>
      </c>
      <c r="J527" s="201" t="s">
        <v>671</v>
      </c>
      <c r="K527" s="202">
        <v>54.92</v>
      </c>
      <c r="L527" s="202">
        <v>0.16</v>
      </c>
      <c r="M527" s="202">
        <v>1.22</v>
      </c>
      <c r="N527" s="202">
        <v>2.2200000000000002</v>
      </c>
      <c r="O527" s="202">
        <v>0.11</v>
      </c>
      <c r="P527" s="202">
        <v>17.55</v>
      </c>
      <c r="Q527" s="202">
        <v>20.8</v>
      </c>
      <c r="R527" s="202">
        <v>1.47</v>
      </c>
      <c r="S527" s="202">
        <v>1.17</v>
      </c>
      <c r="T527" s="202">
        <v>99.62</v>
      </c>
      <c r="U527" s="183">
        <f t="shared" si="16"/>
        <v>93.373481262658217</v>
      </c>
      <c r="V527" s="183">
        <f t="shared" si="17"/>
        <v>39.148560172795506</v>
      </c>
      <c r="W527" s="201" t="s">
        <v>670</v>
      </c>
      <c r="X527" s="201">
        <v>10</v>
      </c>
    </row>
    <row r="528" spans="1:24" s="171" customFormat="1" ht="10.5" customHeight="1">
      <c r="A528" s="172" t="s">
        <v>687</v>
      </c>
      <c r="B528" s="201" t="s">
        <v>665</v>
      </c>
      <c r="C528" s="201" t="s">
        <v>688</v>
      </c>
      <c r="D528" s="201" t="s">
        <v>689</v>
      </c>
      <c r="E528" s="201" t="s">
        <v>690</v>
      </c>
      <c r="F528" s="201" t="s">
        <v>691</v>
      </c>
      <c r="G528" s="201">
        <v>8</v>
      </c>
      <c r="H528" s="201">
        <v>50</v>
      </c>
      <c r="I528" s="201" t="s">
        <v>670</v>
      </c>
      <c r="J528" s="201" t="s">
        <v>671</v>
      </c>
      <c r="K528" s="202">
        <v>54.95</v>
      </c>
      <c r="L528" s="202">
        <v>0.27</v>
      </c>
      <c r="M528" s="202">
        <v>1.9</v>
      </c>
      <c r="N528" s="202">
        <v>2.69</v>
      </c>
      <c r="O528" s="202">
        <v>0.09</v>
      </c>
      <c r="P528" s="202">
        <v>16.510000000000002</v>
      </c>
      <c r="Q528" s="202">
        <v>20.38</v>
      </c>
      <c r="R528" s="202">
        <v>1.99</v>
      </c>
      <c r="S528" s="202">
        <v>0.88</v>
      </c>
      <c r="T528" s="202">
        <v>99.66</v>
      </c>
      <c r="U528" s="183">
        <f t="shared" si="16"/>
        <v>91.62463946617126</v>
      </c>
      <c r="V528" s="183">
        <f t="shared" si="17"/>
        <v>23.705170453805323</v>
      </c>
      <c r="W528" s="201" t="s">
        <v>670</v>
      </c>
      <c r="X528" s="201">
        <v>10</v>
      </c>
    </row>
    <row r="529" spans="1:24" s="171" customFormat="1" ht="10.5" customHeight="1">
      <c r="A529" s="172" t="s">
        <v>687</v>
      </c>
      <c r="B529" s="201" t="s">
        <v>665</v>
      </c>
      <c r="C529" s="201" t="s">
        <v>688</v>
      </c>
      <c r="D529" s="201" t="s">
        <v>689</v>
      </c>
      <c r="E529" s="201" t="s">
        <v>690</v>
      </c>
      <c r="F529" s="201" t="s">
        <v>691</v>
      </c>
      <c r="G529" s="201">
        <v>8</v>
      </c>
      <c r="H529" s="201">
        <v>51</v>
      </c>
      <c r="I529" s="201" t="s">
        <v>670</v>
      </c>
      <c r="J529" s="201" t="s">
        <v>671</v>
      </c>
      <c r="K529" s="202">
        <v>55.41</v>
      </c>
      <c r="L529" s="202">
        <v>0.14000000000000001</v>
      </c>
      <c r="M529" s="202">
        <v>1.1200000000000001</v>
      </c>
      <c r="N529" s="202">
        <v>2.0499999999999998</v>
      </c>
      <c r="O529" s="202">
        <v>0.08</v>
      </c>
      <c r="P529" s="202">
        <v>17.77</v>
      </c>
      <c r="Q529" s="202">
        <v>21.24</v>
      </c>
      <c r="R529" s="202">
        <v>1.4</v>
      </c>
      <c r="S529" s="202">
        <v>1.1399999999999999</v>
      </c>
      <c r="T529" s="202">
        <v>100.35</v>
      </c>
      <c r="U529" s="183">
        <f t="shared" si="16"/>
        <v>93.921223177702089</v>
      </c>
      <c r="V529" s="183">
        <f t="shared" si="17"/>
        <v>40.575910228893399</v>
      </c>
      <c r="W529" s="201" t="s">
        <v>670</v>
      </c>
      <c r="X529" s="201">
        <v>10</v>
      </c>
    </row>
    <row r="530" spans="1:24" s="171" customFormat="1" ht="10.5" customHeight="1">
      <c r="A530" s="172" t="s">
        <v>687</v>
      </c>
      <c r="B530" s="201" t="s">
        <v>665</v>
      </c>
      <c r="C530" s="201" t="s">
        <v>688</v>
      </c>
      <c r="D530" s="201" t="s">
        <v>689</v>
      </c>
      <c r="E530" s="201" t="s">
        <v>690</v>
      </c>
      <c r="F530" s="201" t="s">
        <v>691</v>
      </c>
      <c r="G530" s="201">
        <v>8</v>
      </c>
      <c r="H530" s="201">
        <v>52</v>
      </c>
      <c r="I530" s="201" t="s">
        <v>670</v>
      </c>
      <c r="J530" s="201" t="s">
        <v>671</v>
      </c>
      <c r="K530" s="202">
        <v>54.89</v>
      </c>
      <c r="L530" s="202">
        <v>0.28000000000000003</v>
      </c>
      <c r="M530" s="202">
        <v>1.46</v>
      </c>
      <c r="N530" s="202">
        <v>2.52</v>
      </c>
      <c r="O530" s="202">
        <v>0.06</v>
      </c>
      <c r="P530" s="202">
        <v>17.079999999999998</v>
      </c>
      <c r="Q530" s="202">
        <v>21.53</v>
      </c>
      <c r="R530" s="202">
        <v>1.62</v>
      </c>
      <c r="S530" s="202">
        <v>0.93</v>
      </c>
      <c r="T530" s="202">
        <v>100.37</v>
      </c>
      <c r="U530" s="183">
        <f t="shared" si="16"/>
        <v>92.355298758439332</v>
      </c>
      <c r="V530" s="183">
        <f t="shared" si="17"/>
        <v>29.938422288565629</v>
      </c>
      <c r="W530" s="201" t="s">
        <v>670</v>
      </c>
      <c r="X530" s="201">
        <v>10</v>
      </c>
    </row>
    <row r="531" spans="1:24" s="171" customFormat="1" ht="10.5" customHeight="1">
      <c r="A531" s="172" t="s">
        <v>687</v>
      </c>
      <c r="B531" s="201" t="s">
        <v>665</v>
      </c>
      <c r="C531" s="201" t="s">
        <v>688</v>
      </c>
      <c r="D531" s="201" t="s">
        <v>689</v>
      </c>
      <c r="E531" s="201" t="s">
        <v>690</v>
      </c>
      <c r="F531" s="201" t="s">
        <v>691</v>
      </c>
      <c r="G531" s="201">
        <v>8</v>
      </c>
      <c r="H531" s="201">
        <v>53</v>
      </c>
      <c r="I531" s="201" t="s">
        <v>670</v>
      </c>
      <c r="J531" s="201" t="s">
        <v>671</v>
      </c>
      <c r="K531" s="202">
        <v>56.01</v>
      </c>
      <c r="L531" s="202">
        <v>0.23</v>
      </c>
      <c r="M531" s="202">
        <v>1.66</v>
      </c>
      <c r="N531" s="202">
        <v>2.7</v>
      </c>
      <c r="O531" s="202">
        <v>0.11</v>
      </c>
      <c r="P531" s="202">
        <v>16.84</v>
      </c>
      <c r="Q531" s="202">
        <v>20.98</v>
      </c>
      <c r="R531" s="202">
        <v>2.04</v>
      </c>
      <c r="S531" s="202">
        <v>1.92</v>
      </c>
      <c r="T531" s="202">
        <v>102.49</v>
      </c>
      <c r="U531" s="183">
        <f t="shared" si="16"/>
        <v>91.747213925481759</v>
      </c>
      <c r="V531" s="183">
        <f t="shared" si="17"/>
        <v>43.690879601661031</v>
      </c>
      <c r="W531" s="201" t="s">
        <v>670</v>
      </c>
      <c r="X531" s="201">
        <v>10</v>
      </c>
    </row>
    <row r="532" spans="1:24" s="171" customFormat="1" ht="10.5" customHeight="1">
      <c r="A532" s="172" t="s">
        <v>687</v>
      </c>
      <c r="B532" s="201" t="s">
        <v>665</v>
      </c>
      <c r="C532" s="201" t="s">
        <v>688</v>
      </c>
      <c r="D532" s="201" t="s">
        <v>689</v>
      </c>
      <c r="E532" s="201" t="s">
        <v>690</v>
      </c>
      <c r="F532" s="201" t="s">
        <v>691</v>
      </c>
      <c r="G532" s="201">
        <v>8</v>
      </c>
      <c r="H532" s="201">
        <v>54</v>
      </c>
      <c r="I532" s="201" t="s">
        <v>670</v>
      </c>
      <c r="J532" s="201" t="s">
        <v>671</v>
      </c>
      <c r="K532" s="202">
        <v>55.67</v>
      </c>
      <c r="L532" s="202">
        <v>0.11</v>
      </c>
      <c r="M532" s="202">
        <v>0.87</v>
      </c>
      <c r="N532" s="202">
        <v>2.25</v>
      </c>
      <c r="O532" s="202">
        <v>0.09</v>
      </c>
      <c r="P532" s="202">
        <v>18.03</v>
      </c>
      <c r="Q532" s="202">
        <v>21.72</v>
      </c>
      <c r="R532" s="202">
        <v>1.24</v>
      </c>
      <c r="S532" s="202">
        <v>1.06</v>
      </c>
      <c r="T532" s="202">
        <v>101.04</v>
      </c>
      <c r="U532" s="183">
        <f t="shared" si="16"/>
        <v>93.456891122408564</v>
      </c>
      <c r="V532" s="183">
        <f t="shared" si="17"/>
        <v>44.974680670194481</v>
      </c>
      <c r="W532" s="201" t="s">
        <v>670</v>
      </c>
      <c r="X532" s="201">
        <v>10</v>
      </c>
    </row>
    <row r="533" spans="1:24" s="171" customFormat="1" ht="10.5" customHeight="1">
      <c r="A533" s="172" t="s">
        <v>687</v>
      </c>
      <c r="B533" s="201" t="s">
        <v>665</v>
      </c>
      <c r="C533" s="201" t="s">
        <v>688</v>
      </c>
      <c r="D533" s="201" t="s">
        <v>689</v>
      </c>
      <c r="E533" s="201" t="s">
        <v>690</v>
      </c>
      <c r="F533" s="201" t="s">
        <v>691</v>
      </c>
      <c r="G533" s="201">
        <v>8</v>
      </c>
      <c r="H533" s="201">
        <v>55</v>
      </c>
      <c r="I533" s="201" t="s">
        <v>670</v>
      </c>
      <c r="J533" s="201" t="s">
        <v>671</v>
      </c>
      <c r="K533" s="202">
        <v>55.36</v>
      </c>
      <c r="L533" s="202">
        <v>0.28999999999999998</v>
      </c>
      <c r="M533" s="202">
        <v>1.58</v>
      </c>
      <c r="N533" s="202">
        <v>3.11</v>
      </c>
      <c r="O533" s="202">
        <v>0.15</v>
      </c>
      <c r="P533" s="202">
        <v>17.72</v>
      </c>
      <c r="Q533" s="202">
        <v>20.309999999999999</v>
      </c>
      <c r="R533" s="202">
        <v>1.69</v>
      </c>
      <c r="S533" s="202">
        <v>0.72</v>
      </c>
      <c r="T533" s="202">
        <v>100.93</v>
      </c>
      <c r="U533" s="183">
        <f t="shared" si="16"/>
        <v>91.036112431331361</v>
      </c>
      <c r="V533" s="183">
        <f t="shared" si="17"/>
        <v>23.412682354017413</v>
      </c>
      <c r="W533" s="201" t="s">
        <v>670</v>
      </c>
      <c r="X533" s="201">
        <v>10</v>
      </c>
    </row>
    <row r="534" spans="1:24" s="171" customFormat="1" ht="10.5" customHeight="1">
      <c r="A534" s="172" t="s">
        <v>687</v>
      </c>
      <c r="B534" s="201" t="s">
        <v>665</v>
      </c>
      <c r="C534" s="201" t="s">
        <v>688</v>
      </c>
      <c r="D534" s="201" t="s">
        <v>689</v>
      </c>
      <c r="E534" s="201" t="s">
        <v>690</v>
      </c>
      <c r="F534" s="201" t="s">
        <v>691</v>
      </c>
      <c r="G534" s="201">
        <v>8</v>
      </c>
      <c r="H534" s="201">
        <v>56</v>
      </c>
      <c r="I534" s="201" t="s">
        <v>670</v>
      </c>
      <c r="J534" s="201" t="s">
        <v>671</v>
      </c>
      <c r="K534" s="202">
        <v>55.6</v>
      </c>
      <c r="L534" s="202">
        <v>0.27</v>
      </c>
      <c r="M534" s="202">
        <v>1.78</v>
      </c>
      <c r="N534" s="202">
        <v>2.84</v>
      </c>
      <c r="O534" s="202">
        <v>0.1</v>
      </c>
      <c r="P534" s="202">
        <v>16.97</v>
      </c>
      <c r="Q534" s="202">
        <v>20.059999999999999</v>
      </c>
      <c r="R534" s="202">
        <v>1.91</v>
      </c>
      <c r="S534" s="202">
        <v>1.1399999999999999</v>
      </c>
      <c r="T534" s="202">
        <v>100.67</v>
      </c>
      <c r="U534" s="183">
        <f t="shared" si="16"/>
        <v>91.416812537108029</v>
      </c>
      <c r="V534" s="183">
        <f t="shared" si="17"/>
        <v>30.052274655699495</v>
      </c>
      <c r="W534" s="201" t="s">
        <v>670</v>
      </c>
      <c r="X534" s="201">
        <v>10</v>
      </c>
    </row>
    <row r="535" spans="1:24" s="171" customFormat="1" ht="10.5" customHeight="1">
      <c r="A535" s="172" t="s">
        <v>687</v>
      </c>
      <c r="B535" s="201" t="s">
        <v>665</v>
      </c>
      <c r="C535" s="201" t="s">
        <v>688</v>
      </c>
      <c r="D535" s="201" t="s">
        <v>689</v>
      </c>
      <c r="E535" s="201" t="s">
        <v>690</v>
      </c>
      <c r="F535" s="201" t="s">
        <v>691</v>
      </c>
      <c r="G535" s="201">
        <v>8</v>
      </c>
      <c r="H535" s="201">
        <v>57</v>
      </c>
      <c r="I535" s="201" t="s">
        <v>670</v>
      </c>
      <c r="J535" s="201" t="s">
        <v>671</v>
      </c>
      <c r="K535" s="202">
        <v>55.34</v>
      </c>
      <c r="L535" s="202">
        <v>0.28000000000000003</v>
      </c>
      <c r="M535" s="202">
        <v>1.53</v>
      </c>
      <c r="N535" s="202">
        <v>3.12</v>
      </c>
      <c r="O535" s="202">
        <v>0.15</v>
      </c>
      <c r="P535" s="202">
        <v>17.5</v>
      </c>
      <c r="Q535" s="202">
        <v>20.47</v>
      </c>
      <c r="R535" s="202">
        <v>1.51</v>
      </c>
      <c r="S535" s="202">
        <v>0.54</v>
      </c>
      <c r="T535" s="202">
        <v>100.44</v>
      </c>
      <c r="U535" s="183">
        <f t="shared" si="16"/>
        <v>90.907138832146103</v>
      </c>
      <c r="V535" s="183">
        <f t="shared" si="17"/>
        <v>19.144028524469576</v>
      </c>
      <c r="W535" s="201" t="s">
        <v>670</v>
      </c>
      <c r="X535" s="201">
        <v>10</v>
      </c>
    </row>
    <row r="536" spans="1:24" s="171" customFormat="1" ht="10.5" customHeight="1">
      <c r="A536" s="172" t="s">
        <v>687</v>
      </c>
      <c r="B536" s="201" t="s">
        <v>665</v>
      </c>
      <c r="C536" s="201" t="s">
        <v>688</v>
      </c>
      <c r="D536" s="201" t="s">
        <v>689</v>
      </c>
      <c r="E536" s="201" t="s">
        <v>690</v>
      </c>
      <c r="F536" s="201" t="s">
        <v>691</v>
      </c>
      <c r="G536" s="201">
        <v>8</v>
      </c>
      <c r="H536" s="201">
        <v>58</v>
      </c>
      <c r="I536" s="201" t="s">
        <v>670</v>
      </c>
      <c r="J536" s="201" t="s">
        <v>671</v>
      </c>
      <c r="K536" s="202">
        <v>55.84</v>
      </c>
      <c r="L536" s="202">
        <v>0.23</v>
      </c>
      <c r="M536" s="202">
        <v>1.68</v>
      </c>
      <c r="N536" s="202">
        <v>2.82</v>
      </c>
      <c r="O536" s="202">
        <v>0.09</v>
      </c>
      <c r="P536" s="202">
        <v>17.399999999999999</v>
      </c>
      <c r="Q536" s="202">
        <v>19.77</v>
      </c>
      <c r="R536" s="202">
        <v>2.0299999999999998</v>
      </c>
      <c r="S536" s="202">
        <v>0.98</v>
      </c>
      <c r="T536" s="202">
        <v>100.84</v>
      </c>
      <c r="U536" s="183">
        <f t="shared" si="16"/>
        <v>91.665284564255003</v>
      </c>
      <c r="V536" s="183">
        <f t="shared" si="17"/>
        <v>28.125978637177351</v>
      </c>
      <c r="W536" s="201" t="s">
        <v>670</v>
      </c>
      <c r="X536" s="201">
        <v>10</v>
      </c>
    </row>
    <row r="537" spans="1:24" s="171" customFormat="1" ht="10.5" customHeight="1">
      <c r="A537" s="172" t="s">
        <v>687</v>
      </c>
      <c r="B537" s="201" t="s">
        <v>665</v>
      </c>
      <c r="C537" s="201" t="s">
        <v>688</v>
      </c>
      <c r="D537" s="201" t="s">
        <v>689</v>
      </c>
      <c r="E537" s="201" t="s">
        <v>690</v>
      </c>
      <c r="F537" s="201" t="s">
        <v>691</v>
      </c>
      <c r="G537" s="201">
        <v>8</v>
      </c>
      <c r="H537" s="201">
        <v>59</v>
      </c>
      <c r="I537" s="201" t="s">
        <v>670</v>
      </c>
      <c r="J537" s="201" t="s">
        <v>671</v>
      </c>
      <c r="K537" s="202">
        <v>55.05</v>
      </c>
      <c r="L537" s="202">
        <v>0.27</v>
      </c>
      <c r="M537" s="202">
        <v>1.74</v>
      </c>
      <c r="N537" s="202">
        <v>3.13</v>
      </c>
      <c r="O537" s="202">
        <v>0.1</v>
      </c>
      <c r="P537" s="202">
        <v>17.79</v>
      </c>
      <c r="Q537" s="202">
        <v>21.17</v>
      </c>
      <c r="R537" s="202">
        <v>1.62</v>
      </c>
      <c r="S537" s="202">
        <v>0.39</v>
      </c>
      <c r="T537" s="202">
        <v>101.26</v>
      </c>
      <c r="U537" s="183">
        <f t="shared" si="16"/>
        <v>91.015954493286657</v>
      </c>
      <c r="V537" s="183">
        <f t="shared" si="17"/>
        <v>13.070741824418183</v>
      </c>
      <c r="W537" s="201" t="s">
        <v>670</v>
      </c>
      <c r="X537" s="201">
        <v>10</v>
      </c>
    </row>
    <row r="538" spans="1:24" s="171" customFormat="1" ht="10.5" customHeight="1">
      <c r="A538" s="172" t="s">
        <v>687</v>
      </c>
      <c r="B538" s="201" t="s">
        <v>665</v>
      </c>
      <c r="C538" s="201" t="s">
        <v>688</v>
      </c>
      <c r="D538" s="201" t="s">
        <v>689</v>
      </c>
      <c r="E538" s="201" t="s">
        <v>690</v>
      </c>
      <c r="F538" s="201" t="s">
        <v>691</v>
      </c>
      <c r="G538" s="201">
        <v>8</v>
      </c>
      <c r="H538" s="201">
        <v>60</v>
      </c>
      <c r="I538" s="201" t="s">
        <v>670</v>
      </c>
      <c r="J538" s="201" t="s">
        <v>671</v>
      </c>
      <c r="K538" s="202">
        <v>55.07</v>
      </c>
      <c r="L538" s="202">
        <v>0.3</v>
      </c>
      <c r="M538" s="202">
        <v>1.36</v>
      </c>
      <c r="N538" s="202">
        <v>3.16</v>
      </c>
      <c r="O538" s="202">
        <v>0.12</v>
      </c>
      <c r="P538" s="202">
        <v>17.600000000000001</v>
      </c>
      <c r="Q538" s="202">
        <v>20.56</v>
      </c>
      <c r="R538" s="202">
        <v>1.56</v>
      </c>
      <c r="S538" s="202">
        <v>0.56999999999999995</v>
      </c>
      <c r="T538" s="202">
        <v>100.3</v>
      </c>
      <c r="U538" s="183">
        <f t="shared" si="16"/>
        <v>90.848769587416001</v>
      </c>
      <c r="V538" s="183">
        <f t="shared" si="17"/>
        <v>21.945788616677035</v>
      </c>
      <c r="W538" s="201" t="s">
        <v>670</v>
      </c>
      <c r="X538" s="201">
        <v>10</v>
      </c>
    </row>
    <row r="539" spans="1:24" s="171" customFormat="1" ht="10.5" customHeight="1">
      <c r="A539" s="172" t="s">
        <v>687</v>
      </c>
      <c r="B539" s="201" t="s">
        <v>665</v>
      </c>
      <c r="C539" s="201" t="s">
        <v>688</v>
      </c>
      <c r="D539" s="201" t="s">
        <v>689</v>
      </c>
      <c r="E539" s="201" t="s">
        <v>690</v>
      </c>
      <c r="F539" s="201" t="s">
        <v>691</v>
      </c>
      <c r="G539" s="201">
        <v>8</v>
      </c>
      <c r="H539" s="201">
        <v>61</v>
      </c>
      <c r="I539" s="201" t="s">
        <v>670</v>
      </c>
      <c r="J539" s="201" t="s">
        <v>671</v>
      </c>
      <c r="K539" s="202">
        <v>55.7</v>
      </c>
      <c r="L539" s="202">
        <v>0.24</v>
      </c>
      <c r="M539" s="202">
        <v>1.53</v>
      </c>
      <c r="N539" s="202">
        <v>3.09</v>
      </c>
      <c r="O539" s="202">
        <v>0.1</v>
      </c>
      <c r="P539" s="202">
        <v>17.14</v>
      </c>
      <c r="Q539" s="202">
        <v>21.27</v>
      </c>
      <c r="R539" s="202">
        <v>1.47</v>
      </c>
      <c r="S539" s="202">
        <v>0.27</v>
      </c>
      <c r="T539" s="202">
        <v>100.81</v>
      </c>
      <c r="U539" s="183">
        <f t="shared" si="16"/>
        <v>90.81476732453244</v>
      </c>
      <c r="V539" s="183">
        <f t="shared" si="17"/>
        <v>10.585234409614028</v>
      </c>
      <c r="W539" s="201" t="s">
        <v>670</v>
      </c>
      <c r="X539" s="201">
        <v>10</v>
      </c>
    </row>
    <row r="540" spans="1:24" s="171" customFormat="1" ht="10.5" customHeight="1">
      <c r="A540" s="172" t="s">
        <v>687</v>
      </c>
      <c r="B540" s="201" t="s">
        <v>665</v>
      </c>
      <c r="C540" s="201" t="s">
        <v>688</v>
      </c>
      <c r="D540" s="201" t="s">
        <v>689</v>
      </c>
      <c r="E540" s="201" t="s">
        <v>690</v>
      </c>
      <c r="F540" s="201" t="s">
        <v>691</v>
      </c>
      <c r="G540" s="201">
        <v>8</v>
      </c>
      <c r="H540" s="201">
        <v>62</v>
      </c>
      <c r="I540" s="201" t="s">
        <v>670</v>
      </c>
      <c r="J540" s="201" t="s">
        <v>671</v>
      </c>
      <c r="K540" s="202">
        <v>54.66</v>
      </c>
      <c r="L540" s="202">
        <v>0.3</v>
      </c>
      <c r="M540" s="202">
        <v>1.51</v>
      </c>
      <c r="N540" s="202">
        <v>3.05</v>
      </c>
      <c r="O540" s="202">
        <v>0.13</v>
      </c>
      <c r="P540" s="202">
        <v>17.36</v>
      </c>
      <c r="Q540" s="202">
        <v>19.96</v>
      </c>
      <c r="R540" s="202">
        <v>1.57</v>
      </c>
      <c r="S540" s="202">
        <v>0.61</v>
      </c>
      <c r="T540" s="202">
        <v>99.15</v>
      </c>
      <c r="U540" s="183">
        <f t="shared" si="16"/>
        <v>91.02758852963467</v>
      </c>
      <c r="V540" s="183">
        <f t="shared" si="17"/>
        <v>21.321890472257738</v>
      </c>
      <c r="W540" s="201" t="s">
        <v>670</v>
      </c>
      <c r="X540" s="201">
        <v>10</v>
      </c>
    </row>
    <row r="541" spans="1:24" s="171" customFormat="1" ht="10.5" customHeight="1">
      <c r="A541" s="172" t="s">
        <v>687</v>
      </c>
      <c r="B541" s="201" t="s">
        <v>665</v>
      </c>
      <c r="C541" s="201" t="s">
        <v>688</v>
      </c>
      <c r="D541" s="201" t="s">
        <v>689</v>
      </c>
      <c r="E541" s="201" t="s">
        <v>690</v>
      </c>
      <c r="F541" s="201" t="s">
        <v>691</v>
      </c>
      <c r="G541" s="201">
        <v>8</v>
      </c>
      <c r="H541" s="201">
        <v>64</v>
      </c>
      <c r="I541" s="201" t="s">
        <v>670</v>
      </c>
      <c r="J541" s="201" t="s">
        <v>671</v>
      </c>
      <c r="K541" s="202">
        <v>54.99</v>
      </c>
      <c r="L541" s="202">
        <v>0.28000000000000003</v>
      </c>
      <c r="M541" s="202">
        <v>1.64</v>
      </c>
      <c r="N541" s="202">
        <v>3.02</v>
      </c>
      <c r="O541" s="202">
        <v>0.1</v>
      </c>
      <c r="P541" s="202">
        <v>17.399999999999999</v>
      </c>
      <c r="Q541" s="202">
        <v>21.27</v>
      </c>
      <c r="R541" s="202">
        <v>1.53</v>
      </c>
      <c r="S541" s="202">
        <v>0.35</v>
      </c>
      <c r="T541" s="202">
        <v>100.58</v>
      </c>
      <c r="U541" s="183">
        <f t="shared" si="16"/>
        <v>91.126621825576322</v>
      </c>
      <c r="V541" s="183">
        <f t="shared" si="17"/>
        <v>12.523721444580493</v>
      </c>
      <c r="W541" s="201" t="s">
        <v>670</v>
      </c>
      <c r="X541" s="201">
        <v>10</v>
      </c>
    </row>
    <row r="542" spans="1:24" s="171" customFormat="1" ht="10.5" customHeight="1">
      <c r="A542" s="172" t="s">
        <v>687</v>
      </c>
      <c r="B542" s="201" t="s">
        <v>665</v>
      </c>
      <c r="C542" s="201" t="s">
        <v>688</v>
      </c>
      <c r="D542" s="201" t="s">
        <v>689</v>
      </c>
      <c r="E542" s="201" t="s">
        <v>690</v>
      </c>
      <c r="F542" s="201" t="s">
        <v>691</v>
      </c>
      <c r="G542" s="201">
        <v>8</v>
      </c>
      <c r="H542" s="201">
        <v>65</v>
      </c>
      <c r="I542" s="201" t="s">
        <v>670</v>
      </c>
      <c r="J542" s="201" t="s">
        <v>671</v>
      </c>
      <c r="K542" s="202">
        <v>54.93</v>
      </c>
      <c r="L542" s="202">
        <v>0.24</v>
      </c>
      <c r="M542" s="202">
        <v>1.65</v>
      </c>
      <c r="N542" s="202">
        <v>3.17</v>
      </c>
      <c r="O542" s="202">
        <v>0.13</v>
      </c>
      <c r="P542" s="202">
        <v>17.079999999999998</v>
      </c>
      <c r="Q542" s="202">
        <v>21.01</v>
      </c>
      <c r="R542" s="202">
        <v>1.66</v>
      </c>
      <c r="S542" s="202">
        <v>0.3</v>
      </c>
      <c r="T542" s="202">
        <v>100.17</v>
      </c>
      <c r="U542" s="183">
        <f t="shared" si="16"/>
        <v>90.569408110388579</v>
      </c>
      <c r="V542" s="183">
        <f t="shared" si="17"/>
        <v>10.871128348733137</v>
      </c>
      <c r="W542" s="201" t="s">
        <v>670</v>
      </c>
      <c r="X542" s="201">
        <v>10</v>
      </c>
    </row>
    <row r="543" spans="1:24" s="171" customFormat="1" ht="10.5" customHeight="1">
      <c r="A543" s="172" t="s">
        <v>687</v>
      </c>
      <c r="B543" s="201" t="s">
        <v>665</v>
      </c>
      <c r="C543" s="201" t="s">
        <v>688</v>
      </c>
      <c r="D543" s="201" t="s">
        <v>689</v>
      </c>
      <c r="E543" s="201" t="s">
        <v>690</v>
      </c>
      <c r="F543" s="201" t="s">
        <v>691</v>
      </c>
      <c r="G543" s="201">
        <v>8</v>
      </c>
      <c r="H543" s="201">
        <v>66</v>
      </c>
      <c r="I543" s="201" t="s">
        <v>670</v>
      </c>
      <c r="J543" s="201" t="s">
        <v>671</v>
      </c>
      <c r="K543" s="202">
        <v>54.89</v>
      </c>
      <c r="L543" s="202">
        <v>0.28000000000000003</v>
      </c>
      <c r="M543" s="202">
        <v>1.59</v>
      </c>
      <c r="N543" s="202">
        <v>3.16</v>
      </c>
      <c r="O543" s="202">
        <v>0.1</v>
      </c>
      <c r="P543" s="202">
        <v>17.440000000000001</v>
      </c>
      <c r="Q543" s="202">
        <v>21.01</v>
      </c>
      <c r="R543" s="202">
        <v>1.72</v>
      </c>
      <c r="S543" s="202">
        <v>0.35</v>
      </c>
      <c r="T543" s="202">
        <v>100.54</v>
      </c>
      <c r="U543" s="183">
        <f t="shared" si="16"/>
        <v>90.772560356685332</v>
      </c>
      <c r="V543" s="183">
        <f t="shared" si="17"/>
        <v>12.866875839417972</v>
      </c>
      <c r="W543" s="201" t="s">
        <v>670</v>
      </c>
      <c r="X543" s="201">
        <v>10</v>
      </c>
    </row>
    <row r="544" spans="1:24" s="171" customFormat="1" ht="10.5" customHeight="1">
      <c r="A544" s="172" t="s">
        <v>687</v>
      </c>
      <c r="B544" s="201" t="s">
        <v>665</v>
      </c>
      <c r="C544" s="201" t="s">
        <v>688</v>
      </c>
      <c r="D544" s="201" t="s">
        <v>689</v>
      </c>
      <c r="E544" s="201" t="s">
        <v>690</v>
      </c>
      <c r="F544" s="201" t="s">
        <v>691</v>
      </c>
      <c r="G544" s="201">
        <v>8</v>
      </c>
      <c r="H544" s="201">
        <v>67</v>
      </c>
      <c r="I544" s="201" t="s">
        <v>670</v>
      </c>
      <c r="J544" s="201" t="s">
        <v>671</v>
      </c>
      <c r="K544" s="202">
        <v>54.62</v>
      </c>
      <c r="L544" s="202">
        <v>0.26</v>
      </c>
      <c r="M544" s="202">
        <v>0.79</v>
      </c>
      <c r="N544" s="202">
        <v>2.67</v>
      </c>
      <c r="O544" s="202">
        <v>0.11</v>
      </c>
      <c r="P544" s="202">
        <v>16.489999999999998</v>
      </c>
      <c r="Q544" s="202">
        <v>22.34</v>
      </c>
      <c r="R544" s="202">
        <v>1.25</v>
      </c>
      <c r="S544" s="202">
        <v>1.33</v>
      </c>
      <c r="T544" s="202">
        <v>99.86</v>
      </c>
      <c r="U544" s="183">
        <f t="shared" si="16"/>
        <v>91.672481276029373</v>
      </c>
      <c r="V544" s="183">
        <f t="shared" si="17"/>
        <v>53.038166270524911</v>
      </c>
      <c r="W544" s="201" t="s">
        <v>670</v>
      </c>
      <c r="X544" s="201">
        <v>10</v>
      </c>
    </row>
    <row r="545" spans="1:24" s="171" customFormat="1" ht="10.5" customHeight="1">
      <c r="A545" s="172" t="s">
        <v>687</v>
      </c>
      <c r="B545" s="201" t="s">
        <v>665</v>
      </c>
      <c r="C545" s="201" t="s">
        <v>688</v>
      </c>
      <c r="D545" s="201" t="s">
        <v>689</v>
      </c>
      <c r="E545" s="201" t="s">
        <v>690</v>
      </c>
      <c r="F545" s="201" t="s">
        <v>691</v>
      </c>
      <c r="G545" s="201">
        <v>8</v>
      </c>
      <c r="H545" s="201">
        <v>68</v>
      </c>
      <c r="I545" s="201" t="s">
        <v>670</v>
      </c>
      <c r="J545" s="201" t="s">
        <v>671</v>
      </c>
      <c r="K545" s="202">
        <v>54.65</v>
      </c>
      <c r="L545" s="202">
        <v>0.21</v>
      </c>
      <c r="M545" s="202">
        <v>1.52</v>
      </c>
      <c r="N545" s="202">
        <v>2.56</v>
      </c>
      <c r="O545" s="202">
        <v>7.0000000000000007E-2</v>
      </c>
      <c r="P545" s="202">
        <v>16.48</v>
      </c>
      <c r="Q545" s="202">
        <v>20.2</v>
      </c>
      <c r="R545" s="202">
        <v>2.12</v>
      </c>
      <c r="S545" s="202">
        <v>1.78</v>
      </c>
      <c r="T545" s="202">
        <v>99.59</v>
      </c>
      <c r="U545" s="183">
        <f t="shared" si="16"/>
        <v>91.983603276858773</v>
      </c>
      <c r="V545" s="183">
        <f t="shared" si="17"/>
        <v>43.996066500690823</v>
      </c>
      <c r="W545" s="201" t="s">
        <v>670</v>
      </c>
      <c r="X545" s="201">
        <v>10</v>
      </c>
    </row>
    <row r="546" spans="1:24" s="171" customFormat="1" ht="10.5" customHeight="1">
      <c r="A546" s="172" t="s">
        <v>687</v>
      </c>
      <c r="B546" s="201" t="s">
        <v>665</v>
      </c>
      <c r="C546" s="201" t="s">
        <v>688</v>
      </c>
      <c r="D546" s="201" t="s">
        <v>689</v>
      </c>
      <c r="E546" s="201" t="s">
        <v>690</v>
      </c>
      <c r="F546" s="201" t="s">
        <v>691</v>
      </c>
      <c r="G546" s="201">
        <v>8</v>
      </c>
      <c r="H546" s="201">
        <v>69</v>
      </c>
      <c r="I546" s="201" t="s">
        <v>670</v>
      </c>
      <c r="J546" s="201" t="s">
        <v>671</v>
      </c>
      <c r="K546" s="202">
        <v>55.07</v>
      </c>
      <c r="L546" s="202">
        <v>0.08</v>
      </c>
      <c r="M546" s="202">
        <v>1</v>
      </c>
      <c r="N546" s="202">
        <v>2.3199999999999998</v>
      </c>
      <c r="O546" s="202">
        <v>0.11</v>
      </c>
      <c r="P546" s="202">
        <v>17.43</v>
      </c>
      <c r="Q546" s="202">
        <v>20.53</v>
      </c>
      <c r="R546" s="202">
        <v>1.35</v>
      </c>
      <c r="S546" s="202">
        <v>1.2</v>
      </c>
      <c r="T546" s="202">
        <v>99.09</v>
      </c>
      <c r="U546" s="183">
        <f t="shared" si="16"/>
        <v>93.051366901888429</v>
      </c>
      <c r="V546" s="183">
        <f t="shared" si="17"/>
        <v>44.598580876419589</v>
      </c>
      <c r="W546" s="201" t="s">
        <v>670</v>
      </c>
      <c r="X546" s="201">
        <v>10</v>
      </c>
    </row>
    <row r="547" spans="1:24" s="171" customFormat="1" ht="10.5" customHeight="1">
      <c r="A547" s="172" t="s">
        <v>687</v>
      </c>
      <c r="B547" s="201" t="s">
        <v>665</v>
      </c>
      <c r="C547" s="201" t="s">
        <v>688</v>
      </c>
      <c r="D547" s="201" t="s">
        <v>689</v>
      </c>
      <c r="E547" s="201" t="s">
        <v>690</v>
      </c>
      <c r="F547" s="201" t="s">
        <v>691</v>
      </c>
      <c r="G547" s="201">
        <v>8</v>
      </c>
      <c r="H547" s="201">
        <v>70</v>
      </c>
      <c r="I547" s="201" t="s">
        <v>670</v>
      </c>
      <c r="J547" s="201" t="s">
        <v>671</v>
      </c>
      <c r="K547" s="202">
        <v>55.1</v>
      </c>
      <c r="L547" s="202">
        <v>0.21</v>
      </c>
      <c r="M547" s="202">
        <v>1.1599999999999999</v>
      </c>
      <c r="N547" s="202">
        <v>2.19</v>
      </c>
      <c r="O547" s="202">
        <v>0.12</v>
      </c>
      <c r="P547" s="202">
        <v>16.27</v>
      </c>
      <c r="Q547" s="202">
        <v>21.16</v>
      </c>
      <c r="R547" s="202">
        <v>2.23</v>
      </c>
      <c r="S547" s="202">
        <v>2.68</v>
      </c>
      <c r="T547" s="202">
        <v>101.12</v>
      </c>
      <c r="U547" s="183">
        <f t="shared" si="16"/>
        <v>92.978571810348456</v>
      </c>
      <c r="V547" s="183">
        <f t="shared" si="17"/>
        <v>60.782338382368749</v>
      </c>
      <c r="W547" s="201" t="s">
        <v>670</v>
      </c>
      <c r="X547" s="201">
        <v>10</v>
      </c>
    </row>
    <row r="548" spans="1:24" s="171" customFormat="1" ht="10.5" customHeight="1">
      <c r="A548" s="172" t="s">
        <v>687</v>
      </c>
      <c r="B548" s="201" t="s">
        <v>665</v>
      </c>
      <c r="C548" s="201" t="s">
        <v>688</v>
      </c>
      <c r="D548" s="201" t="s">
        <v>689</v>
      </c>
      <c r="E548" s="201" t="s">
        <v>690</v>
      </c>
      <c r="F548" s="201" t="s">
        <v>691</v>
      </c>
      <c r="G548" s="201">
        <v>8</v>
      </c>
      <c r="H548" s="201">
        <v>71</v>
      </c>
      <c r="I548" s="201" t="s">
        <v>670</v>
      </c>
      <c r="J548" s="201" t="s">
        <v>671</v>
      </c>
      <c r="K548" s="202">
        <v>54.69</v>
      </c>
      <c r="L548" s="202">
        <v>0.24</v>
      </c>
      <c r="M548" s="202">
        <v>1.9</v>
      </c>
      <c r="N548" s="202">
        <v>2.58</v>
      </c>
      <c r="O548" s="202">
        <v>0.13</v>
      </c>
      <c r="P548" s="202">
        <v>16.850000000000001</v>
      </c>
      <c r="Q548" s="202">
        <v>19.23</v>
      </c>
      <c r="R548" s="202">
        <v>2.48</v>
      </c>
      <c r="S548" s="202">
        <v>2.33</v>
      </c>
      <c r="T548" s="202">
        <v>100.43</v>
      </c>
      <c r="U548" s="183">
        <f t="shared" si="16"/>
        <v>92.089298603157616</v>
      </c>
      <c r="V548" s="183">
        <f t="shared" si="17"/>
        <v>45.135180240740539</v>
      </c>
      <c r="W548" s="201" t="s">
        <v>670</v>
      </c>
      <c r="X548" s="201">
        <v>10</v>
      </c>
    </row>
    <row r="549" spans="1:24" s="171" customFormat="1" ht="10.5" customHeight="1">
      <c r="A549" s="172" t="s">
        <v>687</v>
      </c>
      <c r="B549" s="201" t="s">
        <v>665</v>
      </c>
      <c r="C549" s="201" t="s">
        <v>688</v>
      </c>
      <c r="D549" s="201" t="s">
        <v>689</v>
      </c>
      <c r="E549" s="201" t="s">
        <v>690</v>
      </c>
      <c r="F549" s="201" t="s">
        <v>691</v>
      </c>
      <c r="G549" s="201">
        <v>8</v>
      </c>
      <c r="H549" s="201">
        <v>72</v>
      </c>
      <c r="I549" s="201" t="s">
        <v>670</v>
      </c>
      <c r="J549" s="201" t="s">
        <v>671</v>
      </c>
      <c r="K549" s="202">
        <v>54.63</v>
      </c>
      <c r="L549" s="202">
        <v>0.12</v>
      </c>
      <c r="M549" s="202">
        <v>1.22</v>
      </c>
      <c r="N549" s="202">
        <v>2.54</v>
      </c>
      <c r="O549" s="202">
        <v>0.1</v>
      </c>
      <c r="P549" s="202">
        <v>17.23</v>
      </c>
      <c r="Q549" s="202">
        <v>20.48</v>
      </c>
      <c r="R549" s="202">
        <v>1.76</v>
      </c>
      <c r="S549" s="202">
        <v>1.53</v>
      </c>
      <c r="T549" s="202">
        <v>99.61</v>
      </c>
      <c r="U549" s="183">
        <f t="shared" si="16"/>
        <v>92.361217995514494</v>
      </c>
      <c r="V549" s="183">
        <f t="shared" si="17"/>
        <v>45.690522751327016</v>
      </c>
      <c r="W549" s="201" t="s">
        <v>670</v>
      </c>
      <c r="X549" s="201">
        <v>10</v>
      </c>
    </row>
    <row r="550" spans="1:24" s="171" customFormat="1" ht="10.5" customHeight="1">
      <c r="A550" s="172" t="s">
        <v>687</v>
      </c>
      <c r="B550" s="201" t="s">
        <v>665</v>
      </c>
      <c r="C550" s="201" t="s">
        <v>688</v>
      </c>
      <c r="D550" s="201" t="s">
        <v>689</v>
      </c>
      <c r="E550" s="201" t="s">
        <v>690</v>
      </c>
      <c r="F550" s="201" t="s">
        <v>691</v>
      </c>
      <c r="G550" s="201">
        <v>8</v>
      </c>
      <c r="H550" s="201">
        <v>73</v>
      </c>
      <c r="I550" s="201" t="s">
        <v>670</v>
      </c>
      <c r="J550" s="201" t="s">
        <v>671</v>
      </c>
      <c r="K550" s="202">
        <v>54.56</v>
      </c>
      <c r="L550" s="202">
        <v>0.22</v>
      </c>
      <c r="M550" s="202">
        <v>1.45</v>
      </c>
      <c r="N550" s="202">
        <v>2.6</v>
      </c>
      <c r="O550" s="202">
        <v>0.13</v>
      </c>
      <c r="P550" s="202">
        <v>15.98</v>
      </c>
      <c r="Q550" s="202">
        <v>21.32</v>
      </c>
      <c r="R550" s="202">
        <v>1.88</v>
      </c>
      <c r="S550" s="202">
        <v>2.0099999999999998</v>
      </c>
      <c r="T550" s="202">
        <v>100.15</v>
      </c>
      <c r="U550" s="183">
        <f t="shared" si="16"/>
        <v>91.635387627307622</v>
      </c>
      <c r="V550" s="183">
        <f t="shared" si="17"/>
        <v>48.184459523548831</v>
      </c>
      <c r="W550" s="201" t="s">
        <v>670</v>
      </c>
      <c r="X550" s="201">
        <v>10</v>
      </c>
    </row>
    <row r="551" spans="1:24" s="171" customFormat="1" ht="10.5" customHeight="1">
      <c r="A551" s="172" t="s">
        <v>687</v>
      </c>
      <c r="B551" s="201" t="s">
        <v>665</v>
      </c>
      <c r="C551" s="201" t="s">
        <v>688</v>
      </c>
      <c r="D551" s="201" t="s">
        <v>689</v>
      </c>
      <c r="E551" s="201" t="s">
        <v>690</v>
      </c>
      <c r="F551" s="201" t="s">
        <v>691</v>
      </c>
      <c r="G551" s="201">
        <v>8</v>
      </c>
      <c r="H551" s="201">
        <v>74</v>
      </c>
      <c r="I551" s="201" t="s">
        <v>670</v>
      </c>
      <c r="J551" s="201" t="s">
        <v>671</v>
      </c>
      <c r="K551" s="202">
        <v>55.74</v>
      </c>
      <c r="L551" s="202">
        <v>0.27</v>
      </c>
      <c r="M551" s="202">
        <v>1.28</v>
      </c>
      <c r="N551" s="202">
        <v>2.85</v>
      </c>
      <c r="O551" s="202">
        <v>0.1</v>
      </c>
      <c r="P551" s="202">
        <v>18.239999999999998</v>
      </c>
      <c r="Q551" s="202">
        <v>19.309999999999999</v>
      </c>
      <c r="R551" s="202">
        <v>1.58</v>
      </c>
      <c r="S551" s="202">
        <v>1.19</v>
      </c>
      <c r="T551" s="202">
        <v>100.56</v>
      </c>
      <c r="U551" s="183">
        <f t="shared" si="16"/>
        <v>91.940417874637603</v>
      </c>
      <c r="V551" s="183">
        <f t="shared" si="17"/>
        <v>38.411187100359697</v>
      </c>
      <c r="W551" s="201" t="s">
        <v>670</v>
      </c>
      <c r="X551" s="201">
        <v>10</v>
      </c>
    </row>
    <row r="552" spans="1:24" s="171" customFormat="1" ht="10.5" customHeight="1">
      <c r="A552" s="172" t="s">
        <v>687</v>
      </c>
      <c r="B552" s="201" t="s">
        <v>665</v>
      </c>
      <c r="C552" s="201" t="s">
        <v>688</v>
      </c>
      <c r="D552" s="201" t="s">
        <v>689</v>
      </c>
      <c r="E552" s="201" t="s">
        <v>690</v>
      </c>
      <c r="F552" s="201" t="s">
        <v>691</v>
      </c>
      <c r="G552" s="201">
        <v>8</v>
      </c>
      <c r="H552" s="201">
        <v>75</v>
      </c>
      <c r="I552" s="201" t="s">
        <v>670</v>
      </c>
      <c r="J552" s="201" t="s">
        <v>671</v>
      </c>
      <c r="K552" s="202">
        <v>55.56</v>
      </c>
      <c r="L552" s="202">
        <v>0.06</v>
      </c>
      <c r="M552" s="202">
        <v>0.9</v>
      </c>
      <c r="N552" s="202">
        <v>2.2200000000000002</v>
      </c>
      <c r="O552" s="202">
        <v>0.12</v>
      </c>
      <c r="P552" s="202">
        <v>18.079999999999998</v>
      </c>
      <c r="Q552" s="202">
        <v>21.69</v>
      </c>
      <c r="R552" s="202">
        <v>1.1399999999999999</v>
      </c>
      <c r="S552" s="202">
        <v>1.1100000000000001</v>
      </c>
      <c r="T552" s="202">
        <v>100.88</v>
      </c>
      <c r="U552" s="183">
        <f t="shared" si="16"/>
        <v>93.555213036577641</v>
      </c>
      <c r="V552" s="183">
        <f t="shared" si="17"/>
        <v>45.276522388117506</v>
      </c>
      <c r="W552" s="201" t="s">
        <v>670</v>
      </c>
      <c r="X552" s="201">
        <v>10</v>
      </c>
    </row>
    <row r="553" spans="1:24" s="171" customFormat="1" ht="10.5" customHeight="1">
      <c r="A553" s="172" t="s">
        <v>687</v>
      </c>
      <c r="B553" s="201" t="s">
        <v>665</v>
      </c>
      <c r="C553" s="201" t="s">
        <v>688</v>
      </c>
      <c r="D553" s="201" t="s">
        <v>689</v>
      </c>
      <c r="E553" s="201" t="s">
        <v>690</v>
      </c>
      <c r="F553" s="201" t="s">
        <v>691</v>
      </c>
      <c r="G553" s="201">
        <v>8</v>
      </c>
      <c r="H553" s="201">
        <v>76</v>
      </c>
      <c r="I553" s="201" t="s">
        <v>670</v>
      </c>
      <c r="J553" s="201" t="s">
        <v>671</v>
      </c>
      <c r="K553" s="202">
        <v>55.51</v>
      </c>
      <c r="L553" s="202">
        <v>0.32</v>
      </c>
      <c r="M553" s="202">
        <v>1.37</v>
      </c>
      <c r="N553" s="202">
        <v>2.84</v>
      </c>
      <c r="O553" s="202">
        <v>0.1</v>
      </c>
      <c r="P553" s="202">
        <v>17.95</v>
      </c>
      <c r="Q553" s="202">
        <v>20.27</v>
      </c>
      <c r="R553" s="202">
        <v>1.63</v>
      </c>
      <c r="S553" s="202">
        <v>0.95</v>
      </c>
      <c r="T553" s="202">
        <v>100.94</v>
      </c>
      <c r="U553" s="183">
        <f t="shared" si="16"/>
        <v>91.847216458708985</v>
      </c>
      <c r="V553" s="183">
        <f t="shared" si="17"/>
        <v>31.749045426980032</v>
      </c>
      <c r="W553" s="201" t="s">
        <v>670</v>
      </c>
      <c r="X553" s="201">
        <v>10</v>
      </c>
    </row>
    <row r="554" spans="1:24" s="171" customFormat="1" ht="10.5" customHeight="1">
      <c r="A554" s="172" t="s">
        <v>687</v>
      </c>
      <c r="B554" s="201" t="s">
        <v>665</v>
      </c>
      <c r="C554" s="201" t="s">
        <v>688</v>
      </c>
      <c r="D554" s="201" t="s">
        <v>689</v>
      </c>
      <c r="E554" s="201" t="s">
        <v>690</v>
      </c>
      <c r="F554" s="201" t="s">
        <v>691</v>
      </c>
      <c r="G554" s="201">
        <v>8</v>
      </c>
      <c r="H554" s="201">
        <v>77</v>
      </c>
      <c r="I554" s="201" t="s">
        <v>670</v>
      </c>
      <c r="J554" s="201" t="s">
        <v>671</v>
      </c>
      <c r="K554" s="202">
        <v>55.01</v>
      </c>
      <c r="L554" s="202">
        <v>0.09</v>
      </c>
      <c r="M554" s="202">
        <v>1.25</v>
      </c>
      <c r="N554" s="202">
        <v>2.25</v>
      </c>
      <c r="O554" s="202">
        <v>0.1</v>
      </c>
      <c r="P554" s="202">
        <v>17.739999999999998</v>
      </c>
      <c r="Q554" s="202">
        <v>20.78</v>
      </c>
      <c r="R554" s="202">
        <v>1.41</v>
      </c>
      <c r="S554" s="202">
        <v>1.28</v>
      </c>
      <c r="T554" s="202">
        <v>99.91</v>
      </c>
      <c r="U554" s="183">
        <f t="shared" si="16"/>
        <v>93.357034797426095</v>
      </c>
      <c r="V554" s="183">
        <f t="shared" si="17"/>
        <v>40.721071980271809</v>
      </c>
      <c r="W554" s="201" t="s">
        <v>670</v>
      </c>
      <c r="X554" s="201">
        <v>10</v>
      </c>
    </row>
    <row r="555" spans="1:24" s="171" customFormat="1" ht="10.5" customHeight="1">
      <c r="A555" s="172" t="s">
        <v>687</v>
      </c>
      <c r="B555" s="201" t="s">
        <v>665</v>
      </c>
      <c r="C555" s="201" t="s">
        <v>688</v>
      </c>
      <c r="D555" s="201" t="s">
        <v>689</v>
      </c>
      <c r="E555" s="201" t="s">
        <v>690</v>
      </c>
      <c r="F555" s="201" t="s">
        <v>691</v>
      </c>
      <c r="G555" s="201">
        <v>8</v>
      </c>
      <c r="H555" s="201">
        <v>78</v>
      </c>
      <c r="I555" s="201" t="s">
        <v>670</v>
      </c>
      <c r="J555" s="201" t="s">
        <v>671</v>
      </c>
      <c r="K555" s="202">
        <v>55.46</v>
      </c>
      <c r="L555" s="202">
        <v>0.26</v>
      </c>
      <c r="M555" s="202">
        <v>1.28</v>
      </c>
      <c r="N555" s="202">
        <v>2.92</v>
      </c>
      <c r="O555" s="202">
        <v>0.1</v>
      </c>
      <c r="P555" s="202">
        <v>19.18</v>
      </c>
      <c r="Q555" s="202">
        <v>18.98</v>
      </c>
      <c r="R555" s="202">
        <v>1.46</v>
      </c>
      <c r="S555" s="202">
        <v>1.05</v>
      </c>
      <c r="T555" s="202">
        <v>100.69</v>
      </c>
      <c r="U555" s="183">
        <f t="shared" si="16"/>
        <v>92.130891258535129</v>
      </c>
      <c r="V555" s="183">
        <f t="shared" si="17"/>
        <v>35.496288104740273</v>
      </c>
      <c r="W555" s="201" t="s">
        <v>670</v>
      </c>
      <c r="X555" s="201">
        <v>10</v>
      </c>
    </row>
    <row r="556" spans="1:24" s="171" customFormat="1" ht="10.5" customHeight="1">
      <c r="A556" s="172" t="s">
        <v>687</v>
      </c>
      <c r="B556" s="201" t="s">
        <v>665</v>
      </c>
      <c r="C556" s="201" t="s">
        <v>688</v>
      </c>
      <c r="D556" s="201" t="s">
        <v>689</v>
      </c>
      <c r="E556" s="201" t="s">
        <v>690</v>
      </c>
      <c r="F556" s="201" t="s">
        <v>691</v>
      </c>
      <c r="G556" s="201">
        <v>8</v>
      </c>
      <c r="H556" s="201">
        <v>79</v>
      </c>
      <c r="I556" s="201" t="s">
        <v>670</v>
      </c>
      <c r="J556" s="201" t="s">
        <v>671</v>
      </c>
      <c r="K556" s="202">
        <v>55.07</v>
      </c>
      <c r="L556" s="202">
        <v>0.28000000000000003</v>
      </c>
      <c r="M556" s="202">
        <v>1.66</v>
      </c>
      <c r="N556" s="202">
        <v>3.05</v>
      </c>
      <c r="O556" s="202">
        <v>0.11</v>
      </c>
      <c r="P556" s="202">
        <v>17.010000000000002</v>
      </c>
      <c r="Q556" s="202">
        <v>21.35</v>
      </c>
      <c r="R556" s="202">
        <v>1.52</v>
      </c>
      <c r="S556" s="202">
        <v>0.36</v>
      </c>
      <c r="T556" s="202">
        <v>100.41</v>
      </c>
      <c r="U556" s="183">
        <f t="shared" si="16"/>
        <v>90.859845336529105</v>
      </c>
      <c r="V556" s="183">
        <f t="shared" si="17"/>
        <v>12.700608615730122</v>
      </c>
      <c r="W556" s="201" t="s">
        <v>670</v>
      </c>
      <c r="X556" s="201">
        <v>10</v>
      </c>
    </row>
    <row r="557" spans="1:24" s="171" customFormat="1" ht="10.5" customHeight="1">
      <c r="A557" s="172" t="s">
        <v>687</v>
      </c>
      <c r="B557" s="201" t="s">
        <v>665</v>
      </c>
      <c r="C557" s="201" t="s">
        <v>688</v>
      </c>
      <c r="D557" s="201" t="s">
        <v>689</v>
      </c>
      <c r="E557" s="201" t="s">
        <v>690</v>
      </c>
      <c r="F557" s="201" t="s">
        <v>691</v>
      </c>
      <c r="G557" s="201">
        <v>8</v>
      </c>
      <c r="H557" s="201">
        <v>80</v>
      </c>
      <c r="I557" s="201" t="s">
        <v>670</v>
      </c>
      <c r="J557" s="201" t="s">
        <v>671</v>
      </c>
      <c r="K557" s="202">
        <v>54.95</v>
      </c>
      <c r="L557" s="202">
        <v>0.28000000000000003</v>
      </c>
      <c r="M557" s="202">
        <v>1.47</v>
      </c>
      <c r="N557" s="202">
        <v>3.12</v>
      </c>
      <c r="O557" s="202">
        <v>0.11</v>
      </c>
      <c r="P557" s="202">
        <v>17.39</v>
      </c>
      <c r="Q557" s="202">
        <v>20.47</v>
      </c>
      <c r="R557" s="202">
        <v>1.43</v>
      </c>
      <c r="S557" s="202">
        <v>0.56000000000000005</v>
      </c>
      <c r="T557" s="202">
        <v>99.78</v>
      </c>
      <c r="U557" s="183">
        <f t="shared" si="16"/>
        <v>90.854882137915411</v>
      </c>
      <c r="V557" s="183">
        <f t="shared" si="17"/>
        <v>20.354141685914588</v>
      </c>
      <c r="W557" s="201" t="s">
        <v>670</v>
      </c>
      <c r="X557" s="201">
        <v>10</v>
      </c>
    </row>
    <row r="558" spans="1:24" s="171" customFormat="1" ht="10.5" customHeight="1">
      <c r="A558" s="172" t="s">
        <v>687</v>
      </c>
      <c r="B558" s="201" t="s">
        <v>665</v>
      </c>
      <c r="C558" s="201" t="s">
        <v>688</v>
      </c>
      <c r="D558" s="201" t="s">
        <v>689</v>
      </c>
      <c r="E558" s="201" t="s">
        <v>690</v>
      </c>
      <c r="F558" s="201" t="s">
        <v>691</v>
      </c>
      <c r="G558" s="201">
        <v>8</v>
      </c>
      <c r="H558" s="201">
        <v>81</v>
      </c>
      <c r="I558" s="201" t="s">
        <v>670</v>
      </c>
      <c r="J558" s="201" t="s">
        <v>671</v>
      </c>
      <c r="K558" s="202">
        <v>55.37</v>
      </c>
      <c r="L558" s="202">
        <v>0.25</v>
      </c>
      <c r="M558" s="202">
        <v>1.75</v>
      </c>
      <c r="N558" s="202">
        <v>2.72</v>
      </c>
      <c r="O558" s="202">
        <v>0.15</v>
      </c>
      <c r="P558" s="202">
        <v>17.27</v>
      </c>
      <c r="Q558" s="202">
        <v>18.29</v>
      </c>
      <c r="R558" s="202">
        <v>2.57</v>
      </c>
      <c r="S558" s="202">
        <v>2.2000000000000002</v>
      </c>
      <c r="T558" s="202">
        <v>100.57</v>
      </c>
      <c r="U558" s="183">
        <f t="shared" si="16"/>
        <v>91.881244526534658</v>
      </c>
      <c r="V558" s="183">
        <f t="shared" si="17"/>
        <v>45.750696099046337</v>
      </c>
      <c r="W558" s="201" t="s">
        <v>670</v>
      </c>
      <c r="X558" s="201">
        <v>10</v>
      </c>
    </row>
    <row r="559" spans="1:24" s="171" customFormat="1" ht="10.5" customHeight="1">
      <c r="A559" s="172" t="s">
        <v>687</v>
      </c>
      <c r="B559" s="201" t="s">
        <v>665</v>
      </c>
      <c r="C559" s="201" t="s">
        <v>688</v>
      </c>
      <c r="D559" s="201" t="s">
        <v>689</v>
      </c>
      <c r="E559" s="201" t="s">
        <v>690</v>
      </c>
      <c r="F559" s="201" t="s">
        <v>691</v>
      </c>
      <c r="G559" s="201">
        <v>8</v>
      </c>
      <c r="H559" s="201">
        <v>82</v>
      </c>
      <c r="I559" s="201" t="s">
        <v>670</v>
      </c>
      <c r="J559" s="201" t="s">
        <v>671</v>
      </c>
      <c r="K559" s="202">
        <v>55.13</v>
      </c>
      <c r="L559" s="202">
        <v>0.3</v>
      </c>
      <c r="M559" s="202">
        <v>1.7</v>
      </c>
      <c r="N559" s="202">
        <v>2.44</v>
      </c>
      <c r="O559" s="202">
        <v>0.08</v>
      </c>
      <c r="P559" s="202">
        <v>16.87</v>
      </c>
      <c r="Q559" s="202">
        <v>20.28</v>
      </c>
      <c r="R559" s="202">
        <v>1.75</v>
      </c>
      <c r="S559" s="202">
        <v>0.96</v>
      </c>
      <c r="T559" s="202">
        <v>99.51</v>
      </c>
      <c r="U559" s="183">
        <f t="shared" si="16"/>
        <v>92.494547168300983</v>
      </c>
      <c r="V559" s="183">
        <f t="shared" si="17"/>
        <v>27.474598638902325</v>
      </c>
      <c r="W559" s="201" t="s">
        <v>670</v>
      </c>
      <c r="X559" s="201">
        <v>10</v>
      </c>
    </row>
    <row r="560" spans="1:24" s="171" customFormat="1" ht="10.5" customHeight="1">
      <c r="A560" s="172" t="s">
        <v>687</v>
      </c>
      <c r="B560" s="201" t="s">
        <v>665</v>
      </c>
      <c r="C560" s="201" t="s">
        <v>688</v>
      </c>
      <c r="D560" s="201" t="s">
        <v>689</v>
      </c>
      <c r="E560" s="201" t="s">
        <v>690</v>
      </c>
      <c r="F560" s="201" t="s">
        <v>691</v>
      </c>
      <c r="G560" s="201">
        <v>8</v>
      </c>
      <c r="H560" s="201">
        <v>83</v>
      </c>
      <c r="I560" s="201" t="s">
        <v>670</v>
      </c>
      <c r="J560" s="201" t="s">
        <v>671</v>
      </c>
      <c r="K560" s="202">
        <v>54.83</v>
      </c>
      <c r="L560" s="202">
        <v>0.25</v>
      </c>
      <c r="M560" s="202">
        <v>1.61</v>
      </c>
      <c r="N560" s="202">
        <v>2.71</v>
      </c>
      <c r="O560" s="202">
        <v>0.1</v>
      </c>
      <c r="P560" s="202">
        <v>16.850000000000001</v>
      </c>
      <c r="Q560" s="202">
        <v>19.5</v>
      </c>
      <c r="R560" s="202">
        <v>1.98</v>
      </c>
      <c r="S560" s="202">
        <v>1.2</v>
      </c>
      <c r="T560" s="202">
        <v>99.03</v>
      </c>
      <c r="U560" s="183">
        <f t="shared" si="16"/>
        <v>91.723686856235787</v>
      </c>
      <c r="V560" s="183">
        <f t="shared" si="17"/>
        <v>33.333551818018911</v>
      </c>
      <c r="W560" s="201" t="s">
        <v>670</v>
      </c>
      <c r="X560" s="201">
        <v>10</v>
      </c>
    </row>
    <row r="561" spans="1:24" s="171" customFormat="1" ht="10.5" customHeight="1">
      <c r="A561" s="172" t="s">
        <v>687</v>
      </c>
      <c r="B561" s="201" t="s">
        <v>665</v>
      </c>
      <c r="C561" s="201" t="s">
        <v>688</v>
      </c>
      <c r="D561" s="201" t="s">
        <v>689</v>
      </c>
      <c r="E561" s="201" t="s">
        <v>690</v>
      </c>
      <c r="F561" s="201" t="s">
        <v>691</v>
      </c>
      <c r="G561" s="201">
        <v>8</v>
      </c>
      <c r="H561" s="201">
        <v>84</v>
      </c>
      <c r="I561" s="201" t="s">
        <v>670</v>
      </c>
      <c r="J561" s="201" t="s">
        <v>671</v>
      </c>
      <c r="K561" s="202">
        <v>54.94</v>
      </c>
      <c r="L561" s="202">
        <v>0.06</v>
      </c>
      <c r="M561" s="202">
        <v>0.97</v>
      </c>
      <c r="N561" s="202">
        <v>1.82</v>
      </c>
      <c r="O561" s="202">
        <v>0.12</v>
      </c>
      <c r="P561" s="202">
        <v>17.46</v>
      </c>
      <c r="Q561" s="202">
        <v>20.91</v>
      </c>
      <c r="R561" s="202">
        <v>1.72</v>
      </c>
      <c r="S561" s="202">
        <v>1.93</v>
      </c>
      <c r="T561" s="202">
        <v>99.93</v>
      </c>
      <c r="U561" s="183">
        <f t="shared" si="16"/>
        <v>94.475026531307549</v>
      </c>
      <c r="V561" s="183">
        <f t="shared" si="17"/>
        <v>57.169118264723565</v>
      </c>
      <c r="W561" s="201" t="s">
        <v>670</v>
      </c>
      <c r="X561" s="201">
        <v>10</v>
      </c>
    </row>
    <row r="562" spans="1:24" s="171" customFormat="1" ht="10.5" customHeight="1">
      <c r="A562" s="172" t="s">
        <v>687</v>
      </c>
      <c r="B562" s="201" t="s">
        <v>665</v>
      </c>
      <c r="C562" s="201" t="s">
        <v>688</v>
      </c>
      <c r="D562" s="201" t="s">
        <v>689</v>
      </c>
      <c r="E562" s="201" t="s">
        <v>690</v>
      </c>
      <c r="F562" s="201" t="s">
        <v>691</v>
      </c>
      <c r="G562" s="201">
        <v>8</v>
      </c>
      <c r="H562" s="201">
        <v>85</v>
      </c>
      <c r="I562" s="201" t="s">
        <v>670</v>
      </c>
      <c r="J562" s="201" t="s">
        <v>671</v>
      </c>
      <c r="K562" s="202">
        <v>55.46</v>
      </c>
      <c r="L562" s="202">
        <v>0.09</v>
      </c>
      <c r="M562" s="202">
        <v>1.21</v>
      </c>
      <c r="N562" s="202">
        <v>2.14</v>
      </c>
      <c r="O562" s="202">
        <v>0.11</v>
      </c>
      <c r="P562" s="202">
        <v>17.75</v>
      </c>
      <c r="Q562" s="202">
        <v>20.57</v>
      </c>
      <c r="R562" s="202">
        <v>1.51</v>
      </c>
      <c r="S562" s="202">
        <v>1.35</v>
      </c>
      <c r="T562" s="202">
        <v>100.19</v>
      </c>
      <c r="U562" s="183">
        <f t="shared" si="16"/>
        <v>93.664560591873865</v>
      </c>
      <c r="V562" s="183">
        <f t="shared" si="17"/>
        <v>42.806739968881288</v>
      </c>
      <c r="W562" s="201" t="s">
        <v>670</v>
      </c>
      <c r="X562" s="201">
        <v>10</v>
      </c>
    </row>
    <row r="563" spans="1:24" s="171" customFormat="1" ht="10.5" customHeight="1">
      <c r="A563" s="172" t="s">
        <v>687</v>
      </c>
      <c r="B563" s="201" t="s">
        <v>665</v>
      </c>
      <c r="C563" s="201" t="s">
        <v>688</v>
      </c>
      <c r="D563" s="201" t="s">
        <v>689</v>
      </c>
      <c r="E563" s="201" t="s">
        <v>690</v>
      </c>
      <c r="F563" s="201" t="s">
        <v>691</v>
      </c>
      <c r="G563" s="201">
        <v>8</v>
      </c>
      <c r="H563" s="201">
        <v>86</v>
      </c>
      <c r="I563" s="201" t="s">
        <v>670</v>
      </c>
      <c r="J563" s="201" t="s">
        <v>671</v>
      </c>
      <c r="K563" s="202">
        <v>55.41</v>
      </c>
      <c r="L563" s="202">
        <v>0.28999999999999998</v>
      </c>
      <c r="M563" s="202">
        <v>1.47</v>
      </c>
      <c r="N563" s="202">
        <v>2.64</v>
      </c>
      <c r="O563" s="202">
        <v>0.14000000000000001</v>
      </c>
      <c r="P563" s="202">
        <v>17.739999999999998</v>
      </c>
      <c r="Q563" s="202">
        <v>19.8</v>
      </c>
      <c r="R563" s="202">
        <v>1.7</v>
      </c>
      <c r="S563" s="202">
        <v>1.19</v>
      </c>
      <c r="T563" s="202">
        <v>100.38</v>
      </c>
      <c r="U563" s="183">
        <f t="shared" si="16"/>
        <v>92.294314404519383</v>
      </c>
      <c r="V563" s="183">
        <f t="shared" si="17"/>
        <v>35.193743592702766</v>
      </c>
      <c r="W563" s="201" t="s">
        <v>670</v>
      </c>
      <c r="X563" s="201">
        <v>10</v>
      </c>
    </row>
    <row r="564" spans="1:24" s="171" customFormat="1" ht="10.5" customHeight="1">
      <c r="A564" s="172" t="s">
        <v>687</v>
      </c>
      <c r="B564" s="201" t="s">
        <v>665</v>
      </c>
      <c r="C564" s="201" t="s">
        <v>688</v>
      </c>
      <c r="D564" s="201" t="s">
        <v>689</v>
      </c>
      <c r="E564" s="201" t="s">
        <v>690</v>
      </c>
      <c r="F564" s="201" t="s">
        <v>691</v>
      </c>
      <c r="G564" s="201">
        <v>8</v>
      </c>
      <c r="H564" s="201">
        <v>87</v>
      </c>
      <c r="I564" s="201" t="s">
        <v>670</v>
      </c>
      <c r="J564" s="201" t="s">
        <v>671</v>
      </c>
      <c r="K564" s="202">
        <v>55.14</v>
      </c>
      <c r="L564" s="202">
        <v>0.31</v>
      </c>
      <c r="M564" s="202">
        <v>1.56</v>
      </c>
      <c r="N564" s="202">
        <v>3.13</v>
      </c>
      <c r="O564" s="202">
        <v>0.11</v>
      </c>
      <c r="P564" s="202">
        <v>17.559999999999999</v>
      </c>
      <c r="Q564" s="202">
        <v>20.34</v>
      </c>
      <c r="R564" s="202">
        <v>1.56</v>
      </c>
      <c r="S564" s="202">
        <v>0.56000000000000005</v>
      </c>
      <c r="T564" s="202">
        <v>100.27</v>
      </c>
      <c r="U564" s="183">
        <f t="shared" si="16"/>
        <v>90.90897955357481</v>
      </c>
      <c r="V564" s="183">
        <f t="shared" si="17"/>
        <v>19.407765283489002</v>
      </c>
      <c r="W564" s="201" t="s">
        <v>670</v>
      </c>
      <c r="X564" s="201">
        <v>10</v>
      </c>
    </row>
    <row r="565" spans="1:24" s="171" customFormat="1" ht="10.5" customHeight="1">
      <c r="A565" s="172" t="s">
        <v>687</v>
      </c>
      <c r="B565" s="201" t="s">
        <v>665</v>
      </c>
      <c r="C565" s="201" t="s">
        <v>688</v>
      </c>
      <c r="D565" s="201" t="s">
        <v>689</v>
      </c>
      <c r="E565" s="201" t="s">
        <v>690</v>
      </c>
      <c r="F565" s="201" t="s">
        <v>691</v>
      </c>
      <c r="G565" s="201">
        <v>8</v>
      </c>
      <c r="H565" s="201">
        <v>88</v>
      </c>
      <c r="I565" s="201" t="s">
        <v>670</v>
      </c>
      <c r="J565" s="201" t="s">
        <v>671</v>
      </c>
      <c r="K565" s="202">
        <v>54.25</v>
      </c>
      <c r="L565" s="202">
        <v>0.23</v>
      </c>
      <c r="M565" s="202">
        <v>1.35</v>
      </c>
      <c r="N565" s="202">
        <v>2.64</v>
      </c>
      <c r="O565" s="202">
        <v>0.16</v>
      </c>
      <c r="P565" s="202">
        <v>17.14</v>
      </c>
      <c r="Q565" s="202">
        <v>19.55</v>
      </c>
      <c r="R565" s="202">
        <v>1.91</v>
      </c>
      <c r="S565" s="202">
        <v>1.82</v>
      </c>
      <c r="T565" s="202">
        <v>99.05</v>
      </c>
      <c r="U565" s="183">
        <f t="shared" si="16"/>
        <v>92.046025815750539</v>
      </c>
      <c r="V565" s="183">
        <f t="shared" si="17"/>
        <v>47.489791705388562</v>
      </c>
      <c r="W565" s="201" t="s">
        <v>670</v>
      </c>
      <c r="X565" s="201">
        <v>10</v>
      </c>
    </row>
    <row r="566" spans="1:24" s="171" customFormat="1" ht="10.5" customHeight="1">
      <c r="A566" s="172" t="s">
        <v>687</v>
      </c>
      <c r="B566" s="201" t="s">
        <v>665</v>
      </c>
      <c r="C566" s="201" t="s">
        <v>688</v>
      </c>
      <c r="D566" s="201" t="s">
        <v>689</v>
      </c>
      <c r="E566" s="201" t="s">
        <v>690</v>
      </c>
      <c r="F566" s="201" t="s">
        <v>691</v>
      </c>
      <c r="G566" s="201">
        <v>8</v>
      </c>
      <c r="H566" s="201">
        <v>89</v>
      </c>
      <c r="I566" s="201" t="s">
        <v>670</v>
      </c>
      <c r="J566" s="201" t="s">
        <v>671</v>
      </c>
      <c r="K566" s="202">
        <v>54.86</v>
      </c>
      <c r="L566" s="202">
        <v>0.32</v>
      </c>
      <c r="M566" s="202">
        <v>1.47</v>
      </c>
      <c r="N566" s="202">
        <v>2.41</v>
      </c>
      <c r="O566" s="202">
        <v>0.13</v>
      </c>
      <c r="P566" s="202">
        <v>17.14</v>
      </c>
      <c r="Q566" s="202">
        <v>20.36</v>
      </c>
      <c r="R566" s="202">
        <v>1.65</v>
      </c>
      <c r="S566" s="202">
        <v>1.19</v>
      </c>
      <c r="T566" s="202">
        <v>99.53</v>
      </c>
      <c r="U566" s="183">
        <f t="shared" si="16"/>
        <v>92.688318670271414</v>
      </c>
      <c r="V566" s="183">
        <f t="shared" si="17"/>
        <v>35.193743592702766</v>
      </c>
      <c r="W566" s="201" t="s">
        <v>670</v>
      </c>
      <c r="X566" s="201">
        <v>10</v>
      </c>
    </row>
    <row r="567" spans="1:24" s="171" customFormat="1" ht="10.5" customHeight="1">
      <c r="A567" s="172" t="s">
        <v>687</v>
      </c>
      <c r="B567" s="201" t="s">
        <v>665</v>
      </c>
      <c r="C567" s="201" t="s">
        <v>688</v>
      </c>
      <c r="D567" s="201" t="s">
        <v>689</v>
      </c>
      <c r="E567" s="201" t="s">
        <v>690</v>
      </c>
      <c r="F567" s="201" t="s">
        <v>691</v>
      </c>
      <c r="G567" s="201">
        <v>8</v>
      </c>
      <c r="H567" s="201">
        <v>90</v>
      </c>
      <c r="I567" s="201" t="s">
        <v>670</v>
      </c>
      <c r="J567" s="201" t="s">
        <v>671</v>
      </c>
      <c r="K567" s="202">
        <v>54.37</v>
      </c>
      <c r="L567" s="202">
        <v>0.09</v>
      </c>
      <c r="M567" s="202">
        <v>2.4500000000000002</v>
      </c>
      <c r="N567" s="202">
        <v>1.66</v>
      </c>
      <c r="O567" s="202">
        <v>0.09</v>
      </c>
      <c r="P567" s="202">
        <v>14.59</v>
      </c>
      <c r="Q567" s="202">
        <v>18.440000000000001</v>
      </c>
      <c r="R567" s="202">
        <v>3.5</v>
      </c>
      <c r="S567" s="202">
        <v>3.73</v>
      </c>
      <c r="T567" s="202">
        <v>98.92</v>
      </c>
      <c r="U567" s="183">
        <f t="shared" si="16"/>
        <v>93.999799678283679</v>
      </c>
      <c r="V567" s="183">
        <f t="shared" si="17"/>
        <v>50.527367506155706</v>
      </c>
      <c r="W567" s="201" t="s">
        <v>670</v>
      </c>
      <c r="X567" s="201">
        <v>10</v>
      </c>
    </row>
    <row r="568" spans="1:24" s="171" customFormat="1" ht="10.5" customHeight="1">
      <c r="A568" s="172" t="s">
        <v>687</v>
      </c>
      <c r="B568" s="201" t="s">
        <v>665</v>
      </c>
      <c r="C568" s="201" t="s">
        <v>688</v>
      </c>
      <c r="D568" s="201" t="s">
        <v>689</v>
      </c>
      <c r="E568" s="201" t="s">
        <v>690</v>
      </c>
      <c r="F568" s="201" t="s">
        <v>691</v>
      </c>
      <c r="G568" s="201">
        <v>8</v>
      </c>
      <c r="H568" s="201">
        <v>91</v>
      </c>
      <c r="I568" s="201" t="s">
        <v>670</v>
      </c>
      <c r="J568" s="201" t="s">
        <v>671</v>
      </c>
      <c r="K568" s="202">
        <v>54.42</v>
      </c>
      <c r="L568" s="202">
        <v>0.04</v>
      </c>
      <c r="M568" s="202">
        <v>0.66</v>
      </c>
      <c r="N568" s="202">
        <v>2.19</v>
      </c>
      <c r="O568" s="202">
        <v>0.1</v>
      </c>
      <c r="P568" s="202">
        <v>17.78</v>
      </c>
      <c r="Q568" s="202">
        <v>21.64</v>
      </c>
      <c r="R568" s="202">
        <v>0.97</v>
      </c>
      <c r="S568" s="202">
        <v>0.92</v>
      </c>
      <c r="T568" s="202">
        <v>98.72</v>
      </c>
      <c r="U568" s="183">
        <f t="shared" si="16"/>
        <v>93.536336484884487</v>
      </c>
      <c r="V568" s="183">
        <f t="shared" si="17"/>
        <v>48.32335657155555</v>
      </c>
      <c r="W568" s="201" t="s">
        <v>670</v>
      </c>
      <c r="X568" s="201">
        <v>10</v>
      </c>
    </row>
    <row r="569" spans="1:24" s="171" customFormat="1" ht="10.5" customHeight="1">
      <c r="A569" s="172" t="s">
        <v>687</v>
      </c>
      <c r="B569" s="201" t="s">
        <v>665</v>
      </c>
      <c r="C569" s="201" t="s">
        <v>688</v>
      </c>
      <c r="D569" s="201" t="s">
        <v>689</v>
      </c>
      <c r="E569" s="201" t="s">
        <v>690</v>
      </c>
      <c r="F569" s="201" t="s">
        <v>691</v>
      </c>
      <c r="G569" s="201">
        <v>8</v>
      </c>
      <c r="H569" s="201">
        <v>92</v>
      </c>
      <c r="I569" s="201" t="s">
        <v>670</v>
      </c>
      <c r="J569" s="201" t="s">
        <v>671</v>
      </c>
      <c r="K569" s="202">
        <v>55.72</v>
      </c>
      <c r="L569" s="202">
        <v>0.2</v>
      </c>
      <c r="M569" s="202">
        <v>1.79</v>
      </c>
      <c r="N569" s="202">
        <v>2.72</v>
      </c>
      <c r="O569" s="202">
        <v>0.12</v>
      </c>
      <c r="P569" s="202">
        <v>18.07</v>
      </c>
      <c r="Q569" s="202">
        <v>18.04</v>
      </c>
      <c r="R569" s="202">
        <v>2.2200000000000002</v>
      </c>
      <c r="S569" s="202">
        <v>1.61</v>
      </c>
      <c r="T569" s="202">
        <v>100.49</v>
      </c>
      <c r="U569" s="183">
        <f t="shared" si="16"/>
        <v>92.212689919342893</v>
      </c>
      <c r="V569" s="183">
        <f t="shared" si="17"/>
        <v>37.63179824060812</v>
      </c>
      <c r="W569" s="201" t="s">
        <v>670</v>
      </c>
      <c r="X569" s="201">
        <v>10</v>
      </c>
    </row>
    <row r="570" spans="1:24" s="171" customFormat="1" ht="10.5" customHeight="1">
      <c r="A570" s="172" t="s">
        <v>687</v>
      </c>
      <c r="B570" s="201" t="s">
        <v>665</v>
      </c>
      <c r="C570" s="201" t="s">
        <v>688</v>
      </c>
      <c r="D570" s="201" t="s">
        <v>689</v>
      </c>
      <c r="E570" s="201" t="s">
        <v>690</v>
      </c>
      <c r="F570" s="201" t="s">
        <v>691</v>
      </c>
      <c r="G570" s="201">
        <v>8</v>
      </c>
      <c r="H570" s="201">
        <v>93</v>
      </c>
      <c r="I570" s="201" t="s">
        <v>670</v>
      </c>
      <c r="J570" s="201" t="s">
        <v>671</v>
      </c>
      <c r="K570" s="202">
        <v>54.96</v>
      </c>
      <c r="L570" s="202">
        <v>0.02</v>
      </c>
      <c r="M570" s="202">
        <v>1.28</v>
      </c>
      <c r="N570" s="202">
        <v>1.44</v>
      </c>
      <c r="O570" s="202">
        <v>0.08</v>
      </c>
      <c r="P570" s="202">
        <v>16.97</v>
      </c>
      <c r="Q570" s="202">
        <v>22.07</v>
      </c>
      <c r="R570" s="202">
        <v>1.59</v>
      </c>
      <c r="S570" s="202">
        <v>1.57</v>
      </c>
      <c r="T570" s="202">
        <v>99.98</v>
      </c>
      <c r="U570" s="183">
        <f t="shared" si="16"/>
        <v>95.455684539655778</v>
      </c>
      <c r="V570" s="183">
        <f t="shared" si="17"/>
        <v>45.140161682580207</v>
      </c>
      <c r="W570" s="201" t="s">
        <v>670</v>
      </c>
      <c r="X570" s="201">
        <v>10</v>
      </c>
    </row>
    <row r="571" spans="1:24" s="171" customFormat="1" ht="10.5" customHeight="1">
      <c r="A571" s="172" t="s">
        <v>687</v>
      </c>
      <c r="B571" s="201" t="s">
        <v>665</v>
      </c>
      <c r="C571" s="201" t="s">
        <v>688</v>
      </c>
      <c r="D571" s="201" t="s">
        <v>689</v>
      </c>
      <c r="E571" s="201" t="s">
        <v>690</v>
      </c>
      <c r="F571" s="201" t="s">
        <v>691</v>
      </c>
      <c r="G571" s="201">
        <v>8</v>
      </c>
      <c r="H571" s="201">
        <v>94</v>
      </c>
      <c r="I571" s="201" t="s">
        <v>670</v>
      </c>
      <c r="J571" s="201" t="s">
        <v>671</v>
      </c>
      <c r="K571" s="202">
        <v>54.88</v>
      </c>
      <c r="L571" s="202">
        <v>0.26</v>
      </c>
      <c r="M571" s="202">
        <v>1.22</v>
      </c>
      <c r="N571" s="202">
        <v>2.89</v>
      </c>
      <c r="O571" s="202">
        <v>0.1</v>
      </c>
      <c r="P571" s="202">
        <v>17.21</v>
      </c>
      <c r="Q571" s="202">
        <v>21.49</v>
      </c>
      <c r="R571" s="202">
        <v>1.37</v>
      </c>
      <c r="S571" s="202">
        <v>0.59</v>
      </c>
      <c r="T571" s="202">
        <v>100.01</v>
      </c>
      <c r="U571" s="183">
        <f t="shared" si="16"/>
        <v>91.390026742852953</v>
      </c>
      <c r="V571" s="183">
        <f t="shared" si="17"/>
        <v>24.495398323239456</v>
      </c>
      <c r="W571" s="201" t="s">
        <v>670</v>
      </c>
      <c r="X571" s="201">
        <v>10</v>
      </c>
    </row>
    <row r="572" spans="1:24" s="171" customFormat="1" ht="10.5" customHeight="1">
      <c r="A572" s="172" t="s">
        <v>687</v>
      </c>
      <c r="B572" s="201" t="s">
        <v>665</v>
      </c>
      <c r="C572" s="201" t="s">
        <v>688</v>
      </c>
      <c r="D572" s="201" t="s">
        <v>689</v>
      </c>
      <c r="E572" s="201" t="s">
        <v>690</v>
      </c>
      <c r="F572" s="201" t="s">
        <v>691</v>
      </c>
      <c r="G572" s="201">
        <v>8</v>
      </c>
      <c r="H572" s="201">
        <v>95</v>
      </c>
      <c r="I572" s="201" t="s">
        <v>670</v>
      </c>
      <c r="J572" s="201" t="s">
        <v>671</v>
      </c>
      <c r="K572" s="202">
        <v>54.59</v>
      </c>
      <c r="L572" s="202">
        <v>0.2</v>
      </c>
      <c r="M572" s="202">
        <v>0.73</v>
      </c>
      <c r="N572" s="202">
        <v>2.68</v>
      </c>
      <c r="O572" s="202">
        <v>0.12</v>
      </c>
      <c r="P572" s="202">
        <v>17.489999999999998</v>
      </c>
      <c r="Q572" s="202">
        <v>20.67</v>
      </c>
      <c r="R572" s="202">
        <v>1.92</v>
      </c>
      <c r="S572" s="202">
        <v>1.88</v>
      </c>
      <c r="T572" s="202">
        <v>100.28</v>
      </c>
      <c r="U572" s="183">
        <f t="shared" si="16"/>
        <v>92.083842210592863</v>
      </c>
      <c r="V572" s="183">
        <f t="shared" si="17"/>
        <v>63.33830480794682</v>
      </c>
      <c r="W572" s="201" t="s">
        <v>670</v>
      </c>
      <c r="X572" s="201">
        <v>10</v>
      </c>
    </row>
    <row r="573" spans="1:24" s="171" customFormat="1" ht="10.5" customHeight="1">
      <c r="A573" s="172" t="s">
        <v>687</v>
      </c>
      <c r="B573" s="201" t="s">
        <v>665</v>
      </c>
      <c r="C573" s="201" t="s">
        <v>688</v>
      </c>
      <c r="D573" s="201" t="s">
        <v>689</v>
      </c>
      <c r="E573" s="201" t="s">
        <v>690</v>
      </c>
      <c r="F573" s="201" t="s">
        <v>691</v>
      </c>
      <c r="G573" s="201">
        <v>8</v>
      </c>
      <c r="H573" s="201">
        <v>96</v>
      </c>
      <c r="I573" s="201" t="s">
        <v>670</v>
      </c>
      <c r="J573" s="201" t="s">
        <v>671</v>
      </c>
      <c r="K573" s="202">
        <v>54.61</v>
      </c>
      <c r="L573" s="202">
        <v>0.16</v>
      </c>
      <c r="M573" s="202">
        <v>1.42</v>
      </c>
      <c r="N573" s="202">
        <v>2.76</v>
      </c>
      <c r="O573" s="202">
        <v>0.14000000000000001</v>
      </c>
      <c r="P573" s="202">
        <v>16.079999999999998</v>
      </c>
      <c r="Q573" s="202">
        <v>21.05</v>
      </c>
      <c r="R573" s="202">
        <v>2.0499999999999998</v>
      </c>
      <c r="S573" s="202">
        <v>1.91</v>
      </c>
      <c r="T573" s="202">
        <v>100.18</v>
      </c>
      <c r="U573" s="183">
        <f t="shared" si="16"/>
        <v>91.21622581840127</v>
      </c>
      <c r="V573" s="183">
        <f t="shared" si="17"/>
        <v>47.432800560146291</v>
      </c>
      <c r="W573" s="201" t="s">
        <v>670</v>
      </c>
      <c r="X573" s="201">
        <v>10</v>
      </c>
    </row>
    <row r="574" spans="1:24" s="171" customFormat="1" ht="10.5" customHeight="1">
      <c r="A574" s="172" t="s">
        <v>687</v>
      </c>
      <c r="B574" s="201" t="s">
        <v>665</v>
      </c>
      <c r="C574" s="201" t="s">
        <v>688</v>
      </c>
      <c r="D574" s="201" t="s">
        <v>689</v>
      </c>
      <c r="E574" s="201" t="s">
        <v>690</v>
      </c>
      <c r="F574" s="201" t="s">
        <v>691</v>
      </c>
      <c r="G574" s="201">
        <v>8</v>
      </c>
      <c r="H574" s="201">
        <v>97</v>
      </c>
      <c r="I574" s="201" t="s">
        <v>670</v>
      </c>
      <c r="J574" s="201" t="s">
        <v>671</v>
      </c>
      <c r="K574" s="202">
        <v>55.12</v>
      </c>
      <c r="L574" s="202">
        <v>0.35</v>
      </c>
      <c r="M574" s="202">
        <v>1.74</v>
      </c>
      <c r="N574" s="202">
        <v>2.57</v>
      </c>
      <c r="O574" s="202">
        <v>0.1</v>
      </c>
      <c r="P574" s="202">
        <v>17.54</v>
      </c>
      <c r="Q574" s="202">
        <v>20.46</v>
      </c>
      <c r="R574" s="202">
        <v>1.76</v>
      </c>
      <c r="S574" s="202">
        <v>0.99</v>
      </c>
      <c r="T574" s="202">
        <v>100.63</v>
      </c>
      <c r="U574" s="183">
        <f t="shared" si="16"/>
        <v>92.404074742472702</v>
      </c>
      <c r="V574" s="183">
        <f t="shared" si="17"/>
        <v>27.624592140796818</v>
      </c>
      <c r="W574" s="201" t="s">
        <v>670</v>
      </c>
      <c r="X574" s="201">
        <v>10</v>
      </c>
    </row>
    <row r="575" spans="1:24" s="171" customFormat="1" ht="10.5" customHeight="1">
      <c r="A575" s="172" t="s">
        <v>687</v>
      </c>
      <c r="B575" s="201" t="s">
        <v>672</v>
      </c>
      <c r="C575" s="201" t="s">
        <v>688</v>
      </c>
      <c r="D575" s="201" t="s">
        <v>689</v>
      </c>
      <c r="E575" s="201" t="s">
        <v>690</v>
      </c>
      <c r="F575" s="201" t="s">
        <v>691</v>
      </c>
      <c r="G575" s="201">
        <v>14</v>
      </c>
      <c r="H575" s="201">
        <v>55</v>
      </c>
      <c r="I575" s="201" t="s">
        <v>670</v>
      </c>
      <c r="J575" s="201" t="s">
        <v>671</v>
      </c>
      <c r="K575" s="202">
        <v>55.47</v>
      </c>
      <c r="L575" s="202">
        <v>0.16</v>
      </c>
      <c r="M575" s="202">
        <v>0.38</v>
      </c>
      <c r="N575" s="202">
        <v>1.95</v>
      </c>
      <c r="O575" s="202">
        <v>0.06</v>
      </c>
      <c r="P575" s="202">
        <v>16.77</v>
      </c>
      <c r="Q575" s="202">
        <v>23.14</v>
      </c>
      <c r="R575" s="202">
        <v>1.29</v>
      </c>
      <c r="S575" s="202">
        <v>1.42</v>
      </c>
      <c r="T575" s="202">
        <v>100.64</v>
      </c>
      <c r="U575" s="183">
        <f t="shared" si="16"/>
        <v>93.875907751207805</v>
      </c>
      <c r="V575" s="183">
        <f t="shared" si="17"/>
        <v>71.484160142108351</v>
      </c>
      <c r="W575" s="201" t="s">
        <v>670</v>
      </c>
      <c r="X575" s="201">
        <v>10</v>
      </c>
    </row>
    <row r="576" spans="1:24" s="171" customFormat="1" ht="10.5" customHeight="1">
      <c r="A576" s="172" t="s">
        <v>687</v>
      </c>
      <c r="B576" s="201" t="s">
        <v>672</v>
      </c>
      <c r="C576" s="201" t="s">
        <v>688</v>
      </c>
      <c r="D576" s="201" t="s">
        <v>689</v>
      </c>
      <c r="E576" s="201" t="s">
        <v>690</v>
      </c>
      <c r="F576" s="201" t="s">
        <v>691</v>
      </c>
      <c r="G576" s="201">
        <v>14</v>
      </c>
      <c r="H576" s="201">
        <v>56</v>
      </c>
      <c r="I576" s="201" t="s">
        <v>670</v>
      </c>
      <c r="J576" s="201" t="s">
        <v>671</v>
      </c>
      <c r="K576" s="202">
        <v>55.81</v>
      </c>
      <c r="L576" s="202">
        <v>0.31</v>
      </c>
      <c r="M576" s="202">
        <v>1.67</v>
      </c>
      <c r="N576" s="202">
        <v>3.37</v>
      </c>
      <c r="O576" s="202">
        <v>0.12</v>
      </c>
      <c r="P576" s="202">
        <v>17.28</v>
      </c>
      <c r="Q576" s="202">
        <v>19.79</v>
      </c>
      <c r="R576" s="202">
        <v>1.68</v>
      </c>
      <c r="S576" s="202">
        <v>0.67</v>
      </c>
      <c r="T576" s="202">
        <v>100.7</v>
      </c>
      <c r="U576" s="183">
        <f t="shared" si="16"/>
        <v>90.137690758913436</v>
      </c>
      <c r="V576" s="183">
        <f t="shared" si="17"/>
        <v>21.206447333953442</v>
      </c>
      <c r="W576" s="201" t="s">
        <v>670</v>
      </c>
      <c r="X576" s="201">
        <v>10</v>
      </c>
    </row>
    <row r="577" spans="1:24" s="171" customFormat="1" ht="10.5" customHeight="1">
      <c r="A577" s="172" t="s">
        <v>687</v>
      </c>
      <c r="B577" s="201" t="s">
        <v>672</v>
      </c>
      <c r="C577" s="201" t="s">
        <v>688</v>
      </c>
      <c r="D577" s="201" t="s">
        <v>689</v>
      </c>
      <c r="E577" s="201" t="s">
        <v>690</v>
      </c>
      <c r="F577" s="201" t="s">
        <v>691</v>
      </c>
      <c r="G577" s="201">
        <v>14</v>
      </c>
      <c r="H577" s="201">
        <v>57</v>
      </c>
      <c r="I577" s="201" t="s">
        <v>670</v>
      </c>
      <c r="J577" s="201" t="s">
        <v>671</v>
      </c>
      <c r="K577" s="202">
        <v>56.17</v>
      </c>
      <c r="L577" s="202">
        <v>0.08</v>
      </c>
      <c r="M577" s="202">
        <v>0.88</v>
      </c>
      <c r="N577" s="202">
        <v>2.2599999999999998</v>
      </c>
      <c r="O577" s="202">
        <v>0.11</v>
      </c>
      <c r="P577" s="202">
        <v>17.53</v>
      </c>
      <c r="Q577" s="202">
        <v>21.58</v>
      </c>
      <c r="R577" s="202">
        <v>1.05</v>
      </c>
      <c r="S577" s="202">
        <v>1.0900000000000001</v>
      </c>
      <c r="T577" s="202">
        <v>100.75</v>
      </c>
      <c r="U577" s="183">
        <f t="shared" si="16"/>
        <v>93.254960588424183</v>
      </c>
      <c r="V577" s="183">
        <f t="shared" si="17"/>
        <v>45.382849920846866</v>
      </c>
      <c r="W577" s="201" t="s">
        <v>670</v>
      </c>
      <c r="X577" s="201">
        <v>10</v>
      </c>
    </row>
    <row r="578" spans="1:24" s="171" customFormat="1" ht="10.5" customHeight="1">
      <c r="A578" s="172" t="s">
        <v>687</v>
      </c>
      <c r="B578" s="201" t="s">
        <v>672</v>
      </c>
      <c r="C578" s="201" t="s">
        <v>688</v>
      </c>
      <c r="D578" s="201" t="s">
        <v>689</v>
      </c>
      <c r="E578" s="201" t="s">
        <v>690</v>
      </c>
      <c r="F578" s="201" t="s">
        <v>691</v>
      </c>
      <c r="G578" s="201">
        <v>14</v>
      </c>
      <c r="H578" s="201">
        <v>58</v>
      </c>
      <c r="I578" s="201" t="s">
        <v>670</v>
      </c>
      <c r="J578" s="201" t="s">
        <v>671</v>
      </c>
      <c r="K578" s="202">
        <v>55.74</v>
      </c>
      <c r="L578" s="202">
        <v>0.05</v>
      </c>
      <c r="M578" s="202">
        <v>0.79</v>
      </c>
      <c r="N578" s="202">
        <v>2.5099999999999998</v>
      </c>
      <c r="O578" s="202">
        <v>0.1</v>
      </c>
      <c r="P578" s="202">
        <v>17.670000000000002</v>
      </c>
      <c r="Q578" s="202">
        <v>21.41</v>
      </c>
      <c r="R578" s="202">
        <v>1.06</v>
      </c>
      <c r="S578" s="202">
        <v>0.94</v>
      </c>
      <c r="T578" s="202">
        <v>100.27</v>
      </c>
      <c r="U578" s="183">
        <f t="shared" si="16"/>
        <v>92.618872812575958</v>
      </c>
      <c r="V578" s="183">
        <f t="shared" si="17"/>
        <v>44.389284759859848</v>
      </c>
      <c r="W578" s="201" t="s">
        <v>670</v>
      </c>
      <c r="X578" s="201">
        <v>10</v>
      </c>
    </row>
    <row r="579" spans="1:24" s="171" customFormat="1" ht="10.5" customHeight="1">
      <c r="A579" s="172" t="s">
        <v>687</v>
      </c>
      <c r="B579" s="201" t="s">
        <v>672</v>
      </c>
      <c r="C579" s="201" t="s">
        <v>688</v>
      </c>
      <c r="D579" s="201" t="s">
        <v>689</v>
      </c>
      <c r="E579" s="201" t="s">
        <v>690</v>
      </c>
      <c r="F579" s="201" t="s">
        <v>691</v>
      </c>
      <c r="G579" s="201">
        <v>14</v>
      </c>
      <c r="H579" s="201">
        <v>59</v>
      </c>
      <c r="I579" s="201" t="s">
        <v>670</v>
      </c>
      <c r="J579" s="201" t="s">
        <v>671</v>
      </c>
      <c r="K579" s="202">
        <v>56.33</v>
      </c>
      <c r="L579" s="202">
        <v>0.21</v>
      </c>
      <c r="M579" s="202">
        <v>1.47</v>
      </c>
      <c r="N579" s="202">
        <v>2.38</v>
      </c>
      <c r="O579" s="202">
        <v>7.0000000000000007E-2</v>
      </c>
      <c r="P579" s="202">
        <v>16.34</v>
      </c>
      <c r="Q579" s="202">
        <v>21.13</v>
      </c>
      <c r="R579" s="202">
        <v>1.71</v>
      </c>
      <c r="S579" s="202">
        <v>1.23</v>
      </c>
      <c r="T579" s="202">
        <v>100.87</v>
      </c>
      <c r="U579" s="183">
        <f t="shared" si="16"/>
        <v>92.445645035759995</v>
      </c>
      <c r="V579" s="183">
        <f t="shared" si="17"/>
        <v>35.951427305273114</v>
      </c>
      <c r="W579" s="201" t="s">
        <v>670</v>
      </c>
      <c r="X579" s="201">
        <v>10</v>
      </c>
    </row>
    <row r="580" spans="1:24" s="171" customFormat="1" ht="10.5" customHeight="1">
      <c r="A580" s="172" t="s">
        <v>687</v>
      </c>
      <c r="B580" s="201" t="s">
        <v>672</v>
      </c>
      <c r="C580" s="201" t="s">
        <v>688</v>
      </c>
      <c r="D580" s="201" t="s">
        <v>689</v>
      </c>
      <c r="E580" s="201" t="s">
        <v>690</v>
      </c>
      <c r="F580" s="201" t="s">
        <v>691</v>
      </c>
      <c r="G580" s="201">
        <v>14</v>
      </c>
      <c r="H580" s="201">
        <v>60</v>
      </c>
      <c r="I580" s="201" t="s">
        <v>670</v>
      </c>
      <c r="J580" s="201" t="s">
        <v>671</v>
      </c>
      <c r="K580" s="202">
        <v>55.18</v>
      </c>
      <c r="L580" s="202">
        <v>0.26</v>
      </c>
      <c r="M580" s="202">
        <v>1.67</v>
      </c>
      <c r="N580" s="202">
        <v>3.32</v>
      </c>
      <c r="O580" s="202">
        <v>0.09</v>
      </c>
      <c r="P580" s="202">
        <v>16.95</v>
      </c>
      <c r="Q580" s="202">
        <v>20.23</v>
      </c>
      <c r="R580" s="202">
        <v>1.6</v>
      </c>
      <c r="S580" s="202">
        <v>0.43</v>
      </c>
      <c r="T580" s="202">
        <v>99.73</v>
      </c>
      <c r="U580" s="183">
        <f t="shared" si="16"/>
        <v>90.099096188488062</v>
      </c>
      <c r="V580" s="183">
        <f t="shared" si="17"/>
        <v>14.728970577304926</v>
      </c>
      <c r="W580" s="201" t="s">
        <v>670</v>
      </c>
      <c r="X580" s="201">
        <v>10</v>
      </c>
    </row>
    <row r="581" spans="1:24" s="171" customFormat="1" ht="10.5" customHeight="1">
      <c r="A581" s="172" t="s">
        <v>687</v>
      </c>
      <c r="B581" s="201" t="s">
        <v>672</v>
      </c>
      <c r="C581" s="201" t="s">
        <v>688</v>
      </c>
      <c r="D581" s="201" t="s">
        <v>689</v>
      </c>
      <c r="E581" s="201" t="s">
        <v>690</v>
      </c>
      <c r="F581" s="201" t="s">
        <v>691</v>
      </c>
      <c r="G581" s="201">
        <v>14</v>
      </c>
      <c r="H581" s="201">
        <v>61</v>
      </c>
      <c r="I581" s="201" t="s">
        <v>670</v>
      </c>
      <c r="J581" s="201" t="s">
        <v>671</v>
      </c>
      <c r="K581" s="202">
        <v>55.78</v>
      </c>
      <c r="L581" s="202">
        <v>0.03</v>
      </c>
      <c r="M581" s="202">
        <v>2.12</v>
      </c>
      <c r="N581" s="202">
        <v>1.81</v>
      </c>
      <c r="O581" s="202">
        <v>0.09</v>
      </c>
      <c r="P581" s="202">
        <v>15.37</v>
      </c>
      <c r="Q581" s="202">
        <v>19.62</v>
      </c>
      <c r="R581" s="202">
        <v>2.81</v>
      </c>
      <c r="S581" s="202">
        <v>2.6</v>
      </c>
      <c r="T581" s="202">
        <v>100.23</v>
      </c>
      <c r="U581" s="183">
        <f t="shared" si="16"/>
        <v>93.802652451941555</v>
      </c>
      <c r="V581" s="183">
        <f t="shared" si="17"/>
        <v>45.137185458185556</v>
      </c>
      <c r="W581" s="201" t="s">
        <v>670</v>
      </c>
      <c r="X581" s="201">
        <v>10</v>
      </c>
    </row>
    <row r="582" spans="1:24" s="171" customFormat="1" ht="10.5" customHeight="1">
      <c r="A582" s="172" t="s">
        <v>687</v>
      </c>
      <c r="B582" s="201" t="s">
        <v>672</v>
      </c>
      <c r="C582" s="201" t="s">
        <v>688</v>
      </c>
      <c r="D582" s="201" t="s">
        <v>689</v>
      </c>
      <c r="E582" s="201" t="s">
        <v>690</v>
      </c>
      <c r="F582" s="201" t="s">
        <v>691</v>
      </c>
      <c r="G582" s="201">
        <v>14</v>
      </c>
      <c r="H582" s="201">
        <v>62</v>
      </c>
      <c r="I582" s="201" t="s">
        <v>670</v>
      </c>
      <c r="J582" s="201" t="s">
        <v>671</v>
      </c>
      <c r="K582" s="202">
        <v>55.99</v>
      </c>
      <c r="L582" s="202">
        <v>0.17</v>
      </c>
      <c r="M582" s="202">
        <v>2.23</v>
      </c>
      <c r="N582" s="202">
        <v>2.82</v>
      </c>
      <c r="O582" s="202">
        <v>0.15</v>
      </c>
      <c r="P582" s="202">
        <v>15.54</v>
      </c>
      <c r="Q582" s="202">
        <v>17.649999999999999</v>
      </c>
      <c r="R582" s="202">
        <v>3.18</v>
      </c>
      <c r="S582" s="202">
        <v>2.89</v>
      </c>
      <c r="T582" s="202">
        <v>100.62</v>
      </c>
      <c r="U582" s="183">
        <f t="shared" ref="U582:U639" si="18">((P582/40.31)/(P582/40.31+N582/71.85))*100</f>
        <v>90.759871867153862</v>
      </c>
      <c r="V582" s="183">
        <f t="shared" ref="V582:V639" si="19">((S582/151.99061)/(S582/151.99061+M582/101.96137))*100</f>
        <v>46.506456550970611</v>
      </c>
      <c r="W582" s="201" t="s">
        <v>670</v>
      </c>
      <c r="X582" s="201">
        <v>10</v>
      </c>
    </row>
    <row r="583" spans="1:24" s="171" customFormat="1" ht="10.5" customHeight="1">
      <c r="A583" s="172" t="s">
        <v>687</v>
      </c>
      <c r="B583" s="201" t="s">
        <v>672</v>
      </c>
      <c r="C583" s="201" t="s">
        <v>688</v>
      </c>
      <c r="D583" s="201" t="s">
        <v>689</v>
      </c>
      <c r="E583" s="201" t="s">
        <v>690</v>
      </c>
      <c r="F583" s="201" t="s">
        <v>691</v>
      </c>
      <c r="G583" s="201">
        <v>14</v>
      </c>
      <c r="H583" s="201">
        <v>63</v>
      </c>
      <c r="I583" s="201" t="s">
        <v>670</v>
      </c>
      <c r="J583" s="201" t="s">
        <v>671</v>
      </c>
      <c r="K583" s="202">
        <v>55.78</v>
      </c>
      <c r="L583" s="202">
        <v>0.14000000000000001</v>
      </c>
      <c r="M583" s="202">
        <v>0.8</v>
      </c>
      <c r="N583" s="202">
        <v>2.2799999999999998</v>
      </c>
      <c r="O583" s="202">
        <v>7.0000000000000007E-2</v>
      </c>
      <c r="P583" s="202">
        <v>17.100000000000001</v>
      </c>
      <c r="Q583" s="202">
        <v>22.19</v>
      </c>
      <c r="R583" s="202">
        <v>1.52</v>
      </c>
      <c r="S583" s="202">
        <v>1.1000000000000001</v>
      </c>
      <c r="T583" s="202">
        <v>100.98</v>
      </c>
      <c r="U583" s="183">
        <f t="shared" si="18"/>
        <v>93.040220309572931</v>
      </c>
      <c r="V583" s="183">
        <f t="shared" si="19"/>
        <v>47.981822202819728</v>
      </c>
      <c r="W583" s="201" t="s">
        <v>670</v>
      </c>
      <c r="X583" s="201">
        <v>10</v>
      </c>
    </row>
    <row r="584" spans="1:24" s="171" customFormat="1" ht="10.5" customHeight="1">
      <c r="A584" s="172" t="s">
        <v>687</v>
      </c>
      <c r="B584" s="201" t="s">
        <v>672</v>
      </c>
      <c r="C584" s="201" t="s">
        <v>688</v>
      </c>
      <c r="D584" s="201" t="s">
        <v>689</v>
      </c>
      <c r="E584" s="201" t="s">
        <v>690</v>
      </c>
      <c r="F584" s="201" t="s">
        <v>691</v>
      </c>
      <c r="G584" s="201">
        <v>14</v>
      </c>
      <c r="H584" s="201">
        <v>64</v>
      </c>
      <c r="I584" s="201" t="s">
        <v>670</v>
      </c>
      <c r="J584" s="201" t="s">
        <v>671</v>
      </c>
      <c r="K584" s="202">
        <v>55.99</v>
      </c>
      <c r="L584" s="202">
        <v>0.31</v>
      </c>
      <c r="M584" s="202">
        <v>1.53</v>
      </c>
      <c r="N584" s="202">
        <v>2.61</v>
      </c>
      <c r="O584" s="202">
        <v>0.09</v>
      </c>
      <c r="P584" s="202">
        <v>17.850000000000001</v>
      </c>
      <c r="Q584" s="202">
        <v>20.22</v>
      </c>
      <c r="R584" s="202">
        <v>1.64</v>
      </c>
      <c r="S584" s="202">
        <v>1.1100000000000001</v>
      </c>
      <c r="T584" s="202">
        <v>101.35</v>
      </c>
      <c r="U584" s="183">
        <f t="shared" si="18"/>
        <v>92.418627636640977</v>
      </c>
      <c r="V584" s="183">
        <f t="shared" si="19"/>
        <v>32.736381794528924</v>
      </c>
      <c r="W584" s="201" t="s">
        <v>670</v>
      </c>
      <c r="X584" s="201">
        <v>10</v>
      </c>
    </row>
    <row r="585" spans="1:24" s="171" customFormat="1" ht="10.5" customHeight="1">
      <c r="A585" s="172" t="s">
        <v>687</v>
      </c>
      <c r="B585" s="201" t="s">
        <v>672</v>
      </c>
      <c r="C585" s="201" t="s">
        <v>688</v>
      </c>
      <c r="D585" s="201" t="s">
        <v>689</v>
      </c>
      <c r="E585" s="201" t="s">
        <v>690</v>
      </c>
      <c r="F585" s="201" t="s">
        <v>691</v>
      </c>
      <c r="G585" s="201">
        <v>14</v>
      </c>
      <c r="H585" s="201">
        <v>65</v>
      </c>
      <c r="I585" s="201" t="s">
        <v>670</v>
      </c>
      <c r="J585" s="201" t="s">
        <v>671</v>
      </c>
      <c r="K585" s="202">
        <v>55.76</v>
      </c>
      <c r="L585" s="202">
        <v>0.26</v>
      </c>
      <c r="M585" s="202">
        <v>1.59</v>
      </c>
      <c r="N585" s="202">
        <v>3.05</v>
      </c>
      <c r="O585" s="202">
        <v>0.14000000000000001</v>
      </c>
      <c r="P585" s="202">
        <v>17.12</v>
      </c>
      <c r="Q585" s="202">
        <v>21.17</v>
      </c>
      <c r="R585" s="202">
        <v>1.67</v>
      </c>
      <c r="S585" s="202">
        <v>0.4</v>
      </c>
      <c r="T585" s="202">
        <v>101.16</v>
      </c>
      <c r="U585" s="183">
        <f t="shared" si="18"/>
        <v>90.913236525026463</v>
      </c>
      <c r="V585" s="183">
        <f t="shared" si="19"/>
        <v>14.439583350556905</v>
      </c>
      <c r="W585" s="201" t="s">
        <v>670</v>
      </c>
      <c r="X585" s="201">
        <v>10</v>
      </c>
    </row>
    <row r="586" spans="1:24" s="171" customFormat="1" ht="10.5" customHeight="1">
      <c r="A586" s="172" t="s">
        <v>687</v>
      </c>
      <c r="B586" s="201" t="s">
        <v>672</v>
      </c>
      <c r="C586" s="201" t="s">
        <v>688</v>
      </c>
      <c r="D586" s="201" t="s">
        <v>689</v>
      </c>
      <c r="E586" s="201" t="s">
        <v>690</v>
      </c>
      <c r="F586" s="201" t="s">
        <v>691</v>
      </c>
      <c r="G586" s="201">
        <v>14</v>
      </c>
      <c r="H586" s="201">
        <v>66</v>
      </c>
      <c r="I586" s="201" t="s">
        <v>670</v>
      </c>
      <c r="J586" s="201" t="s">
        <v>671</v>
      </c>
      <c r="K586" s="202">
        <v>55.51</v>
      </c>
      <c r="L586" s="202">
        <v>0.09</v>
      </c>
      <c r="M586" s="202">
        <v>1.98</v>
      </c>
      <c r="N586" s="202">
        <v>2.29</v>
      </c>
      <c r="O586" s="202">
        <v>0.11</v>
      </c>
      <c r="P586" s="202">
        <v>15.25</v>
      </c>
      <c r="Q586" s="202">
        <v>17.04</v>
      </c>
      <c r="R586" s="202">
        <v>3.97</v>
      </c>
      <c r="S586" s="202">
        <v>4.6900000000000004</v>
      </c>
      <c r="T586" s="202">
        <v>100.93</v>
      </c>
      <c r="U586" s="183">
        <f t="shared" si="18"/>
        <v>92.229952903244921</v>
      </c>
      <c r="V586" s="183">
        <f t="shared" si="19"/>
        <v>61.375193448471911</v>
      </c>
      <c r="W586" s="201" t="s">
        <v>670</v>
      </c>
      <c r="X586" s="201">
        <v>10</v>
      </c>
    </row>
    <row r="587" spans="1:24" s="171" customFormat="1" ht="10.5" customHeight="1">
      <c r="A587" s="172" t="s">
        <v>687</v>
      </c>
      <c r="B587" s="201" t="s">
        <v>672</v>
      </c>
      <c r="C587" s="201" t="s">
        <v>688</v>
      </c>
      <c r="D587" s="201" t="s">
        <v>689</v>
      </c>
      <c r="E587" s="201" t="s">
        <v>690</v>
      </c>
      <c r="F587" s="201" t="s">
        <v>691</v>
      </c>
      <c r="G587" s="201">
        <v>14</v>
      </c>
      <c r="H587" s="201">
        <v>67</v>
      </c>
      <c r="I587" s="201" t="s">
        <v>670</v>
      </c>
      <c r="J587" s="201" t="s">
        <v>671</v>
      </c>
      <c r="K587" s="202">
        <v>55.51</v>
      </c>
      <c r="L587" s="202">
        <v>0.3</v>
      </c>
      <c r="M587" s="202">
        <v>1.59</v>
      </c>
      <c r="N587" s="202">
        <v>3.19</v>
      </c>
      <c r="O587" s="202">
        <v>0.1</v>
      </c>
      <c r="P587" s="202">
        <v>17.5</v>
      </c>
      <c r="Q587" s="202">
        <v>20.29</v>
      </c>
      <c r="R587" s="202">
        <v>1.68</v>
      </c>
      <c r="S587" s="202">
        <v>0.45</v>
      </c>
      <c r="T587" s="202">
        <v>100.61</v>
      </c>
      <c r="U587" s="183">
        <f t="shared" si="18"/>
        <v>90.72205993244124</v>
      </c>
      <c r="V587" s="183">
        <f t="shared" si="19"/>
        <v>15.956524315822143</v>
      </c>
      <c r="W587" s="201" t="s">
        <v>670</v>
      </c>
      <c r="X587" s="201">
        <v>10</v>
      </c>
    </row>
    <row r="588" spans="1:24" s="171" customFormat="1" ht="10.5" customHeight="1">
      <c r="A588" s="172" t="s">
        <v>687</v>
      </c>
      <c r="B588" s="201" t="s">
        <v>672</v>
      </c>
      <c r="C588" s="201" t="s">
        <v>688</v>
      </c>
      <c r="D588" s="201" t="s">
        <v>689</v>
      </c>
      <c r="E588" s="201" t="s">
        <v>690</v>
      </c>
      <c r="F588" s="201" t="s">
        <v>691</v>
      </c>
      <c r="G588" s="201">
        <v>14</v>
      </c>
      <c r="H588" s="201">
        <v>68</v>
      </c>
      <c r="I588" s="201" t="s">
        <v>670</v>
      </c>
      <c r="J588" s="201" t="s">
        <v>671</v>
      </c>
      <c r="K588" s="202">
        <v>54.45</v>
      </c>
      <c r="L588" s="202">
        <v>0.21</v>
      </c>
      <c r="M588" s="202">
        <v>1.37</v>
      </c>
      <c r="N588" s="202">
        <v>2.76</v>
      </c>
      <c r="O588" s="202">
        <v>0.11</v>
      </c>
      <c r="P588" s="202">
        <v>16.28</v>
      </c>
      <c r="Q588" s="202">
        <v>21.6</v>
      </c>
      <c r="R588" s="202">
        <v>1.59</v>
      </c>
      <c r="S588" s="202">
        <v>0.99</v>
      </c>
      <c r="T588" s="202">
        <v>99.36</v>
      </c>
      <c r="U588" s="183">
        <f t="shared" si="18"/>
        <v>91.314762458804779</v>
      </c>
      <c r="V588" s="183">
        <f t="shared" si="19"/>
        <v>32.649389674042624</v>
      </c>
      <c r="W588" s="201" t="s">
        <v>670</v>
      </c>
      <c r="X588" s="201">
        <v>10</v>
      </c>
    </row>
    <row r="589" spans="1:24" s="171" customFormat="1" ht="10.5" customHeight="1">
      <c r="A589" s="172" t="s">
        <v>687</v>
      </c>
      <c r="B589" s="201" t="s">
        <v>672</v>
      </c>
      <c r="C589" s="201" t="s">
        <v>688</v>
      </c>
      <c r="D589" s="201" t="s">
        <v>689</v>
      </c>
      <c r="E589" s="201" t="s">
        <v>690</v>
      </c>
      <c r="F589" s="201" t="s">
        <v>691</v>
      </c>
      <c r="G589" s="201">
        <v>14</v>
      </c>
      <c r="H589" s="201">
        <v>69</v>
      </c>
      <c r="I589" s="201" t="s">
        <v>670</v>
      </c>
      <c r="J589" s="201" t="s">
        <v>671</v>
      </c>
      <c r="K589" s="202">
        <v>56.11</v>
      </c>
      <c r="L589" s="202">
        <v>0.28000000000000003</v>
      </c>
      <c r="M589" s="202">
        <v>1.34</v>
      </c>
      <c r="N589" s="202">
        <v>2.57</v>
      </c>
      <c r="O589" s="202">
        <v>0.11</v>
      </c>
      <c r="P589" s="202">
        <v>17.53</v>
      </c>
      <c r="Q589" s="202">
        <v>20.09</v>
      </c>
      <c r="R589" s="202">
        <v>1.61</v>
      </c>
      <c r="S589" s="202">
        <v>1.1100000000000001</v>
      </c>
      <c r="T589" s="202">
        <v>100.75</v>
      </c>
      <c r="U589" s="183">
        <f t="shared" si="18"/>
        <v>92.400070954493458</v>
      </c>
      <c r="V589" s="183">
        <f t="shared" si="19"/>
        <v>35.720079436647865</v>
      </c>
      <c r="W589" s="201" t="s">
        <v>670</v>
      </c>
      <c r="X589" s="201">
        <v>10</v>
      </c>
    </row>
    <row r="590" spans="1:24" s="171" customFormat="1" ht="10.5" customHeight="1">
      <c r="A590" s="172" t="s">
        <v>687</v>
      </c>
      <c r="B590" s="201" t="s">
        <v>672</v>
      </c>
      <c r="C590" s="201" t="s">
        <v>688</v>
      </c>
      <c r="D590" s="201" t="s">
        <v>689</v>
      </c>
      <c r="E590" s="201" t="s">
        <v>690</v>
      </c>
      <c r="F590" s="201" t="s">
        <v>691</v>
      </c>
      <c r="G590" s="201">
        <v>14</v>
      </c>
      <c r="H590" s="201">
        <v>70</v>
      </c>
      <c r="I590" s="201" t="s">
        <v>670</v>
      </c>
      <c r="J590" s="201" t="s">
        <v>671</v>
      </c>
      <c r="K590" s="202">
        <v>56</v>
      </c>
      <c r="L590" s="202">
        <v>7.0000000000000007E-2</v>
      </c>
      <c r="M590" s="202">
        <v>1.04</v>
      </c>
      <c r="N590" s="202">
        <v>2.31</v>
      </c>
      <c r="O590" s="202">
        <v>0.12</v>
      </c>
      <c r="P590" s="202">
        <v>18.09</v>
      </c>
      <c r="Q590" s="202">
        <v>20.85</v>
      </c>
      <c r="R590" s="202">
        <v>1.41</v>
      </c>
      <c r="S590" s="202">
        <v>1.26</v>
      </c>
      <c r="T590" s="202">
        <v>101.15</v>
      </c>
      <c r="U590" s="183">
        <f t="shared" si="18"/>
        <v>93.314863722183034</v>
      </c>
      <c r="V590" s="183">
        <f t="shared" si="19"/>
        <v>44.835145704863585</v>
      </c>
      <c r="W590" s="201" t="s">
        <v>670</v>
      </c>
      <c r="X590" s="201">
        <v>10</v>
      </c>
    </row>
    <row r="591" spans="1:24" s="171" customFormat="1" ht="10.5" customHeight="1">
      <c r="A591" s="172" t="s">
        <v>687</v>
      </c>
      <c r="B591" s="201" t="s">
        <v>672</v>
      </c>
      <c r="C591" s="201" t="s">
        <v>688</v>
      </c>
      <c r="D591" s="201" t="s">
        <v>689</v>
      </c>
      <c r="E591" s="201" t="s">
        <v>690</v>
      </c>
      <c r="F591" s="201" t="s">
        <v>691</v>
      </c>
      <c r="G591" s="201">
        <v>14</v>
      </c>
      <c r="H591" s="201">
        <v>71</v>
      </c>
      <c r="I591" s="201" t="s">
        <v>670</v>
      </c>
      <c r="J591" s="201" t="s">
        <v>671</v>
      </c>
      <c r="K591" s="202">
        <v>56.18</v>
      </c>
      <c r="L591" s="202">
        <v>0.09</v>
      </c>
      <c r="M591" s="202">
        <v>1.3</v>
      </c>
      <c r="N591" s="202">
        <v>2.75</v>
      </c>
      <c r="O591" s="202">
        <v>0.12</v>
      </c>
      <c r="P591" s="202">
        <v>17.71</v>
      </c>
      <c r="Q591" s="202">
        <v>20.23</v>
      </c>
      <c r="R591" s="202">
        <v>1.96</v>
      </c>
      <c r="S591" s="202">
        <v>1.33</v>
      </c>
      <c r="T591" s="202">
        <v>101.67</v>
      </c>
      <c r="U591" s="183">
        <f t="shared" si="18"/>
        <v>91.986465854511906</v>
      </c>
      <c r="V591" s="183">
        <f t="shared" si="19"/>
        <v>40.699304060429554</v>
      </c>
      <c r="W591" s="201" t="s">
        <v>670</v>
      </c>
      <c r="X591" s="201">
        <v>10</v>
      </c>
    </row>
    <row r="592" spans="1:24" s="171" customFormat="1" ht="10.5" customHeight="1">
      <c r="A592" s="172" t="s">
        <v>687</v>
      </c>
      <c r="B592" s="201" t="s">
        <v>672</v>
      </c>
      <c r="C592" s="201" t="s">
        <v>688</v>
      </c>
      <c r="D592" s="201" t="s">
        <v>689</v>
      </c>
      <c r="E592" s="201" t="s">
        <v>690</v>
      </c>
      <c r="F592" s="201" t="s">
        <v>691</v>
      </c>
      <c r="G592" s="201">
        <v>14</v>
      </c>
      <c r="H592" s="201">
        <v>72</v>
      </c>
      <c r="I592" s="201" t="s">
        <v>670</v>
      </c>
      <c r="J592" s="201" t="s">
        <v>671</v>
      </c>
      <c r="K592" s="202">
        <v>55.98</v>
      </c>
      <c r="L592" s="202">
        <v>0.26</v>
      </c>
      <c r="M592" s="202">
        <v>1.73</v>
      </c>
      <c r="N592" s="202">
        <v>2.9</v>
      </c>
      <c r="O592" s="202">
        <v>0.13</v>
      </c>
      <c r="P592" s="202">
        <v>17.170000000000002</v>
      </c>
      <c r="Q592" s="202">
        <v>20.149999999999999</v>
      </c>
      <c r="R592" s="202">
        <v>1.89</v>
      </c>
      <c r="S592" s="202">
        <v>1.04</v>
      </c>
      <c r="T592" s="202">
        <v>101.25</v>
      </c>
      <c r="U592" s="183">
        <f t="shared" si="18"/>
        <v>91.344427714801995</v>
      </c>
      <c r="V592" s="183">
        <f t="shared" si="19"/>
        <v>28.738358701832112</v>
      </c>
      <c r="W592" s="201" t="s">
        <v>670</v>
      </c>
      <c r="X592" s="201">
        <v>10</v>
      </c>
    </row>
    <row r="593" spans="1:24" s="171" customFormat="1" ht="10.5" customHeight="1">
      <c r="A593" s="172" t="s">
        <v>687</v>
      </c>
      <c r="B593" s="201" t="s">
        <v>672</v>
      </c>
      <c r="C593" s="201" t="s">
        <v>688</v>
      </c>
      <c r="D593" s="201" t="s">
        <v>689</v>
      </c>
      <c r="E593" s="201" t="s">
        <v>690</v>
      </c>
      <c r="F593" s="201" t="s">
        <v>691</v>
      </c>
      <c r="G593" s="201">
        <v>14</v>
      </c>
      <c r="H593" s="201">
        <v>73</v>
      </c>
      <c r="I593" s="201" t="s">
        <v>670</v>
      </c>
      <c r="J593" s="201" t="s">
        <v>671</v>
      </c>
      <c r="K593" s="202">
        <v>55.63</v>
      </c>
      <c r="L593" s="202">
        <v>0.06</v>
      </c>
      <c r="M593" s="202">
        <v>2.38</v>
      </c>
      <c r="N593" s="202">
        <v>1.73</v>
      </c>
      <c r="O593" s="202">
        <v>0.08</v>
      </c>
      <c r="P593" s="202">
        <v>15.37</v>
      </c>
      <c r="Q593" s="202">
        <v>19.809999999999999</v>
      </c>
      <c r="R593" s="202">
        <v>3.25</v>
      </c>
      <c r="S593" s="202">
        <v>3.02</v>
      </c>
      <c r="T593" s="202">
        <v>101.33</v>
      </c>
      <c r="U593" s="183">
        <f t="shared" si="18"/>
        <v>94.060298578245877</v>
      </c>
      <c r="V593" s="183">
        <f t="shared" si="19"/>
        <v>45.981973321733399</v>
      </c>
      <c r="W593" s="201" t="s">
        <v>670</v>
      </c>
      <c r="X593" s="201">
        <v>10</v>
      </c>
    </row>
    <row r="594" spans="1:24" s="171" customFormat="1" ht="10.5" customHeight="1">
      <c r="A594" s="172" t="s">
        <v>687</v>
      </c>
      <c r="B594" s="201" t="s">
        <v>672</v>
      </c>
      <c r="C594" s="201" t="s">
        <v>688</v>
      </c>
      <c r="D594" s="201" t="s">
        <v>689</v>
      </c>
      <c r="E594" s="201" t="s">
        <v>690</v>
      </c>
      <c r="F594" s="201" t="s">
        <v>691</v>
      </c>
      <c r="G594" s="201">
        <v>14</v>
      </c>
      <c r="H594" s="201">
        <v>74</v>
      </c>
      <c r="I594" s="201" t="s">
        <v>670</v>
      </c>
      <c r="J594" s="201" t="s">
        <v>671</v>
      </c>
      <c r="K594" s="202">
        <v>56.62</v>
      </c>
      <c r="L594" s="202">
        <v>0.17</v>
      </c>
      <c r="M594" s="202">
        <v>1.44</v>
      </c>
      <c r="N594" s="202">
        <v>3.32</v>
      </c>
      <c r="O594" s="202">
        <v>7.0000000000000007E-2</v>
      </c>
      <c r="P594" s="202">
        <v>17.420000000000002</v>
      </c>
      <c r="Q594" s="202">
        <v>20.63</v>
      </c>
      <c r="R594" s="202">
        <v>1.52</v>
      </c>
      <c r="S594" s="202">
        <v>0.42</v>
      </c>
      <c r="T594" s="202">
        <v>101.61</v>
      </c>
      <c r="U594" s="183">
        <f t="shared" si="18"/>
        <v>90.340423609205402</v>
      </c>
      <c r="V594" s="183">
        <f t="shared" si="19"/>
        <v>16.364298929041734</v>
      </c>
      <c r="W594" s="201" t="s">
        <v>670</v>
      </c>
      <c r="X594" s="201">
        <v>10</v>
      </c>
    </row>
    <row r="595" spans="1:24" s="171" customFormat="1" ht="10.5" customHeight="1">
      <c r="A595" s="172" t="s">
        <v>687</v>
      </c>
      <c r="B595" s="201" t="s">
        <v>672</v>
      </c>
      <c r="C595" s="201" t="s">
        <v>688</v>
      </c>
      <c r="D595" s="201" t="s">
        <v>689</v>
      </c>
      <c r="E595" s="201" t="s">
        <v>690</v>
      </c>
      <c r="F595" s="201" t="s">
        <v>691</v>
      </c>
      <c r="G595" s="201">
        <v>14</v>
      </c>
      <c r="H595" s="201">
        <v>75</v>
      </c>
      <c r="I595" s="201" t="s">
        <v>670</v>
      </c>
      <c r="J595" s="201" t="s">
        <v>671</v>
      </c>
      <c r="K595" s="202">
        <v>55.58</v>
      </c>
      <c r="L595" s="202">
        <v>0.3</v>
      </c>
      <c r="M595" s="202">
        <v>1.52</v>
      </c>
      <c r="N595" s="202">
        <v>3.28</v>
      </c>
      <c r="O595" s="202">
        <v>0.12</v>
      </c>
      <c r="P595" s="202">
        <v>17.38</v>
      </c>
      <c r="Q595" s="202">
        <v>20.21</v>
      </c>
      <c r="R595" s="202">
        <v>1.69</v>
      </c>
      <c r="S595" s="202">
        <v>0.6</v>
      </c>
      <c r="T595" s="202">
        <v>100.68</v>
      </c>
      <c r="U595" s="183">
        <f t="shared" si="18"/>
        <v>90.425800766968251</v>
      </c>
      <c r="V595" s="183">
        <f t="shared" si="19"/>
        <v>20.936443630451397</v>
      </c>
      <c r="W595" s="201" t="s">
        <v>670</v>
      </c>
      <c r="X595" s="201">
        <v>10</v>
      </c>
    </row>
    <row r="596" spans="1:24" s="171" customFormat="1" ht="10.5" customHeight="1">
      <c r="A596" s="172" t="s">
        <v>687</v>
      </c>
      <c r="B596" s="201" t="s">
        <v>672</v>
      </c>
      <c r="C596" s="201" t="s">
        <v>688</v>
      </c>
      <c r="D596" s="201" t="s">
        <v>689</v>
      </c>
      <c r="E596" s="201" t="s">
        <v>690</v>
      </c>
      <c r="F596" s="201" t="s">
        <v>691</v>
      </c>
      <c r="G596" s="201">
        <v>14</v>
      </c>
      <c r="H596" s="201">
        <v>76</v>
      </c>
      <c r="I596" s="201" t="s">
        <v>670</v>
      </c>
      <c r="J596" s="201" t="s">
        <v>671</v>
      </c>
      <c r="K596" s="202">
        <v>55.86</v>
      </c>
      <c r="L596" s="202">
        <v>0.16</v>
      </c>
      <c r="M596" s="202">
        <v>1.22</v>
      </c>
      <c r="N596" s="202">
        <v>2.23</v>
      </c>
      <c r="O596" s="202">
        <v>0.1</v>
      </c>
      <c r="P596" s="202">
        <v>17.75</v>
      </c>
      <c r="Q596" s="202">
        <v>21.07</v>
      </c>
      <c r="R596" s="202">
        <v>1.46</v>
      </c>
      <c r="S596" s="202">
        <v>1.21</v>
      </c>
      <c r="T596" s="202">
        <v>101.06</v>
      </c>
      <c r="U596" s="183">
        <f t="shared" si="18"/>
        <v>93.415660437283478</v>
      </c>
      <c r="V596" s="183">
        <f t="shared" si="19"/>
        <v>39.952246697042355</v>
      </c>
      <c r="W596" s="201" t="s">
        <v>670</v>
      </c>
      <c r="X596" s="201">
        <v>10</v>
      </c>
    </row>
    <row r="597" spans="1:24" s="171" customFormat="1" ht="10.5" customHeight="1">
      <c r="A597" s="172" t="s">
        <v>687</v>
      </c>
      <c r="B597" s="201" t="s">
        <v>672</v>
      </c>
      <c r="C597" s="201" t="s">
        <v>688</v>
      </c>
      <c r="D597" s="201" t="s">
        <v>689</v>
      </c>
      <c r="E597" s="201" t="s">
        <v>690</v>
      </c>
      <c r="F597" s="201" t="s">
        <v>691</v>
      </c>
      <c r="G597" s="201">
        <v>14</v>
      </c>
      <c r="H597" s="201">
        <v>77</v>
      </c>
      <c r="I597" s="201" t="s">
        <v>670</v>
      </c>
      <c r="J597" s="201" t="s">
        <v>671</v>
      </c>
      <c r="K597" s="202">
        <v>55.9</v>
      </c>
      <c r="L597" s="202">
        <v>0.27</v>
      </c>
      <c r="M597" s="202">
        <v>1.66</v>
      </c>
      <c r="N597" s="202">
        <v>3.16</v>
      </c>
      <c r="O597" s="202">
        <v>0.11</v>
      </c>
      <c r="P597" s="202">
        <v>16.77</v>
      </c>
      <c r="Q597" s="202">
        <v>21.33</v>
      </c>
      <c r="R597" s="202">
        <v>1.46</v>
      </c>
      <c r="S597" s="202">
        <v>0.3</v>
      </c>
      <c r="T597" s="202">
        <v>100.96</v>
      </c>
      <c r="U597" s="183">
        <f t="shared" si="18"/>
        <v>90.439149740663566</v>
      </c>
      <c r="V597" s="183">
        <f t="shared" si="19"/>
        <v>10.812720736688213</v>
      </c>
      <c r="W597" s="201" t="s">
        <v>670</v>
      </c>
      <c r="X597" s="201">
        <v>10</v>
      </c>
    </row>
    <row r="598" spans="1:24" s="171" customFormat="1" ht="10.5" customHeight="1">
      <c r="A598" s="172" t="s">
        <v>687</v>
      </c>
      <c r="B598" s="201" t="s">
        <v>672</v>
      </c>
      <c r="C598" s="201" t="s">
        <v>688</v>
      </c>
      <c r="D598" s="201" t="s">
        <v>689</v>
      </c>
      <c r="E598" s="201" t="s">
        <v>690</v>
      </c>
      <c r="F598" s="201" t="s">
        <v>691</v>
      </c>
      <c r="G598" s="201">
        <v>14</v>
      </c>
      <c r="H598" s="201">
        <v>78</v>
      </c>
      <c r="I598" s="201" t="s">
        <v>670</v>
      </c>
      <c r="J598" s="201" t="s">
        <v>671</v>
      </c>
      <c r="K598" s="202">
        <v>56.29</v>
      </c>
      <c r="L598" s="202">
        <v>0.3</v>
      </c>
      <c r="M598" s="202">
        <v>1.65</v>
      </c>
      <c r="N598" s="202">
        <v>2.94</v>
      </c>
      <c r="O598" s="202">
        <v>0.1</v>
      </c>
      <c r="P598" s="202">
        <v>17.36</v>
      </c>
      <c r="Q598" s="202">
        <v>19.64</v>
      </c>
      <c r="R598" s="202">
        <v>2.09</v>
      </c>
      <c r="S598" s="202">
        <v>1.27</v>
      </c>
      <c r="T598" s="202">
        <v>101.64</v>
      </c>
      <c r="U598" s="183">
        <f t="shared" si="18"/>
        <v>91.323105686706825</v>
      </c>
      <c r="V598" s="183">
        <f t="shared" si="19"/>
        <v>34.051880321453226</v>
      </c>
      <c r="W598" s="201" t="s">
        <v>670</v>
      </c>
      <c r="X598" s="201">
        <v>10</v>
      </c>
    </row>
    <row r="599" spans="1:24" s="171" customFormat="1" ht="10.5" customHeight="1">
      <c r="A599" s="172" t="s">
        <v>687</v>
      </c>
      <c r="B599" s="201" t="s">
        <v>672</v>
      </c>
      <c r="C599" s="201" t="s">
        <v>688</v>
      </c>
      <c r="D599" s="201" t="s">
        <v>689</v>
      </c>
      <c r="E599" s="201" t="s">
        <v>690</v>
      </c>
      <c r="F599" s="201" t="s">
        <v>691</v>
      </c>
      <c r="G599" s="201">
        <v>14</v>
      </c>
      <c r="H599" s="201">
        <v>79</v>
      </c>
      <c r="I599" s="201" t="s">
        <v>670</v>
      </c>
      <c r="J599" s="201" t="s">
        <v>671</v>
      </c>
      <c r="K599" s="202">
        <v>54.85</v>
      </c>
      <c r="L599" s="202">
        <v>0.11</v>
      </c>
      <c r="M599" s="202">
        <v>0.97</v>
      </c>
      <c r="N599" s="202">
        <v>2.27</v>
      </c>
      <c r="O599" s="202">
        <v>0.11</v>
      </c>
      <c r="P599" s="202">
        <v>17.47</v>
      </c>
      <c r="Q599" s="202">
        <v>21.7</v>
      </c>
      <c r="R599" s="202">
        <v>1.2</v>
      </c>
      <c r="S599" s="202">
        <v>1.03</v>
      </c>
      <c r="T599" s="202">
        <v>99.71</v>
      </c>
      <c r="U599" s="183">
        <f t="shared" si="18"/>
        <v>93.205456028380596</v>
      </c>
      <c r="V599" s="183">
        <f t="shared" si="19"/>
        <v>41.600218788982843</v>
      </c>
      <c r="W599" s="201" t="s">
        <v>670</v>
      </c>
      <c r="X599" s="201">
        <v>10</v>
      </c>
    </row>
    <row r="600" spans="1:24" s="171" customFormat="1" ht="10.5" customHeight="1">
      <c r="A600" s="172" t="s">
        <v>687</v>
      </c>
      <c r="B600" s="201" t="s">
        <v>672</v>
      </c>
      <c r="C600" s="201" t="s">
        <v>688</v>
      </c>
      <c r="D600" s="201" t="s">
        <v>689</v>
      </c>
      <c r="E600" s="201" t="s">
        <v>690</v>
      </c>
      <c r="F600" s="201" t="s">
        <v>691</v>
      </c>
      <c r="G600" s="201">
        <v>14</v>
      </c>
      <c r="H600" s="201">
        <v>80</v>
      </c>
      <c r="I600" s="201" t="s">
        <v>670</v>
      </c>
      <c r="J600" s="201" t="s">
        <v>671</v>
      </c>
      <c r="K600" s="202">
        <v>55.75</v>
      </c>
      <c r="L600" s="202">
        <v>0.04</v>
      </c>
      <c r="M600" s="202">
        <v>0.89</v>
      </c>
      <c r="N600" s="202">
        <v>2.46</v>
      </c>
      <c r="O600" s="202">
        <v>0.12</v>
      </c>
      <c r="P600" s="202">
        <v>17.899999999999999</v>
      </c>
      <c r="Q600" s="202">
        <v>21.41</v>
      </c>
      <c r="R600" s="202">
        <v>1.1299999999999999</v>
      </c>
      <c r="S600" s="202">
        <v>1.01</v>
      </c>
      <c r="T600" s="202">
        <v>100.71</v>
      </c>
      <c r="U600" s="183">
        <f t="shared" si="18"/>
        <v>92.841680252391285</v>
      </c>
      <c r="V600" s="183">
        <f t="shared" si="19"/>
        <v>43.223441088393017</v>
      </c>
      <c r="W600" s="201" t="s">
        <v>670</v>
      </c>
      <c r="X600" s="201">
        <v>10</v>
      </c>
    </row>
    <row r="601" spans="1:24" s="171" customFormat="1" ht="10.5" customHeight="1">
      <c r="A601" s="172" t="s">
        <v>687</v>
      </c>
      <c r="B601" s="201" t="s">
        <v>672</v>
      </c>
      <c r="C601" s="201" t="s">
        <v>688</v>
      </c>
      <c r="D601" s="201" t="s">
        <v>689</v>
      </c>
      <c r="E601" s="201" t="s">
        <v>690</v>
      </c>
      <c r="F601" s="201" t="s">
        <v>691</v>
      </c>
      <c r="G601" s="201">
        <v>14</v>
      </c>
      <c r="H601" s="201">
        <v>81</v>
      </c>
      <c r="I601" s="201" t="s">
        <v>670</v>
      </c>
      <c r="J601" s="201" t="s">
        <v>671</v>
      </c>
      <c r="K601" s="202">
        <v>55.69</v>
      </c>
      <c r="L601" s="202">
        <v>0.22</v>
      </c>
      <c r="M601" s="202">
        <v>1.46</v>
      </c>
      <c r="N601" s="202">
        <v>2.4900000000000002</v>
      </c>
      <c r="O601" s="202">
        <v>0.11</v>
      </c>
      <c r="P601" s="202">
        <v>16.53</v>
      </c>
      <c r="Q601" s="202">
        <v>21.54</v>
      </c>
      <c r="R601" s="202">
        <v>1.79</v>
      </c>
      <c r="S601" s="202">
        <v>1.34</v>
      </c>
      <c r="T601" s="202">
        <v>101.17</v>
      </c>
      <c r="U601" s="183">
        <f t="shared" si="18"/>
        <v>92.207467646502579</v>
      </c>
      <c r="V601" s="183">
        <f t="shared" si="19"/>
        <v>38.107413858259868</v>
      </c>
      <c r="W601" s="201" t="s">
        <v>670</v>
      </c>
      <c r="X601" s="201">
        <v>10</v>
      </c>
    </row>
    <row r="602" spans="1:24" s="171" customFormat="1" ht="10.5" customHeight="1">
      <c r="A602" s="172" t="s">
        <v>687</v>
      </c>
      <c r="B602" s="201" t="s">
        <v>672</v>
      </c>
      <c r="C602" s="201" t="s">
        <v>688</v>
      </c>
      <c r="D602" s="201" t="s">
        <v>689</v>
      </c>
      <c r="E602" s="201" t="s">
        <v>690</v>
      </c>
      <c r="F602" s="201" t="s">
        <v>691</v>
      </c>
      <c r="G602" s="201">
        <v>14</v>
      </c>
      <c r="H602" s="201">
        <v>82</v>
      </c>
      <c r="I602" s="201" t="s">
        <v>670</v>
      </c>
      <c r="J602" s="201" t="s">
        <v>671</v>
      </c>
      <c r="K602" s="202">
        <v>56.09</v>
      </c>
      <c r="L602" s="202">
        <v>0.19</v>
      </c>
      <c r="M602" s="202">
        <v>1.49</v>
      </c>
      <c r="N602" s="202">
        <v>2.76</v>
      </c>
      <c r="O602" s="202">
        <v>0.1</v>
      </c>
      <c r="P602" s="202">
        <v>17.45</v>
      </c>
      <c r="Q602" s="202">
        <v>20.04</v>
      </c>
      <c r="R602" s="202">
        <v>1.81</v>
      </c>
      <c r="S602" s="202">
        <v>1.38</v>
      </c>
      <c r="T602" s="202">
        <v>101.31</v>
      </c>
      <c r="U602" s="183">
        <f t="shared" si="18"/>
        <v>91.849634087136479</v>
      </c>
      <c r="V602" s="183">
        <f t="shared" si="19"/>
        <v>38.321664653066065</v>
      </c>
      <c r="W602" s="201" t="s">
        <v>670</v>
      </c>
      <c r="X602" s="201">
        <v>10</v>
      </c>
    </row>
    <row r="603" spans="1:24" s="171" customFormat="1" ht="10.5" customHeight="1">
      <c r="A603" s="172" t="s">
        <v>687</v>
      </c>
      <c r="B603" s="201" t="s">
        <v>672</v>
      </c>
      <c r="C603" s="201" t="s">
        <v>688</v>
      </c>
      <c r="D603" s="201" t="s">
        <v>689</v>
      </c>
      <c r="E603" s="201" t="s">
        <v>690</v>
      </c>
      <c r="F603" s="201" t="s">
        <v>691</v>
      </c>
      <c r="G603" s="201">
        <v>14</v>
      </c>
      <c r="H603" s="201">
        <v>83</v>
      </c>
      <c r="I603" s="201" t="s">
        <v>670</v>
      </c>
      <c r="J603" s="201" t="s">
        <v>671</v>
      </c>
      <c r="K603" s="202">
        <v>56.29</v>
      </c>
      <c r="L603" s="202">
        <v>0.05</v>
      </c>
      <c r="M603" s="202">
        <v>0.88</v>
      </c>
      <c r="N603" s="202">
        <v>2.44</v>
      </c>
      <c r="O603" s="202">
        <v>0.11</v>
      </c>
      <c r="P603" s="202">
        <v>18.11</v>
      </c>
      <c r="Q603" s="202">
        <v>21.42</v>
      </c>
      <c r="R603" s="202">
        <v>1.1399999999999999</v>
      </c>
      <c r="S603" s="202">
        <v>0.97</v>
      </c>
      <c r="T603" s="202">
        <v>101.41</v>
      </c>
      <c r="U603" s="183">
        <f t="shared" si="18"/>
        <v>92.972333660031268</v>
      </c>
      <c r="V603" s="183">
        <f t="shared" si="19"/>
        <v>42.510516023605405</v>
      </c>
      <c r="W603" s="201" t="s">
        <v>670</v>
      </c>
      <c r="X603" s="201">
        <v>10</v>
      </c>
    </row>
    <row r="604" spans="1:24" s="171" customFormat="1" ht="10.5" customHeight="1">
      <c r="A604" s="172" t="s">
        <v>687</v>
      </c>
      <c r="B604" s="201" t="s">
        <v>672</v>
      </c>
      <c r="C604" s="201" t="s">
        <v>688</v>
      </c>
      <c r="D604" s="201" t="s">
        <v>689</v>
      </c>
      <c r="E604" s="201" t="s">
        <v>690</v>
      </c>
      <c r="F604" s="201" t="s">
        <v>691</v>
      </c>
      <c r="G604" s="201">
        <v>14</v>
      </c>
      <c r="H604" s="201">
        <v>84</v>
      </c>
      <c r="I604" s="201" t="s">
        <v>670</v>
      </c>
      <c r="J604" s="201" t="s">
        <v>671</v>
      </c>
      <c r="K604" s="202">
        <v>55.79</v>
      </c>
      <c r="L604" s="202">
        <v>0.25</v>
      </c>
      <c r="M604" s="202">
        <v>1.74</v>
      </c>
      <c r="N604" s="202">
        <v>2.89</v>
      </c>
      <c r="O604" s="202">
        <v>0.11</v>
      </c>
      <c r="P604" s="202">
        <v>17.36</v>
      </c>
      <c r="Q604" s="202">
        <v>20.010000000000002</v>
      </c>
      <c r="R604" s="202">
        <v>2.08</v>
      </c>
      <c r="S604" s="202">
        <v>1.05</v>
      </c>
      <c r="T604" s="202">
        <v>101.28</v>
      </c>
      <c r="U604" s="183">
        <f t="shared" si="18"/>
        <v>91.458066907907167</v>
      </c>
      <c r="V604" s="183">
        <f t="shared" si="19"/>
        <v>28.81636122459582</v>
      </c>
      <c r="W604" s="201" t="s">
        <v>670</v>
      </c>
      <c r="X604" s="201">
        <v>10</v>
      </c>
    </row>
    <row r="605" spans="1:24" s="171" customFormat="1" ht="10.5" customHeight="1">
      <c r="A605" s="172" t="s">
        <v>687</v>
      </c>
      <c r="B605" s="201" t="s">
        <v>672</v>
      </c>
      <c r="C605" s="201" t="s">
        <v>688</v>
      </c>
      <c r="D605" s="201" t="s">
        <v>689</v>
      </c>
      <c r="E605" s="201" t="s">
        <v>690</v>
      </c>
      <c r="F605" s="201" t="s">
        <v>691</v>
      </c>
      <c r="G605" s="201">
        <v>14</v>
      </c>
      <c r="H605" s="201">
        <v>85</v>
      </c>
      <c r="I605" s="201" t="s">
        <v>670</v>
      </c>
      <c r="J605" s="201" t="s">
        <v>671</v>
      </c>
      <c r="K605" s="202">
        <v>56.51</v>
      </c>
      <c r="L605" s="202">
        <v>0.24</v>
      </c>
      <c r="M605" s="202">
        <v>1.33</v>
      </c>
      <c r="N605" s="202">
        <v>2.74</v>
      </c>
      <c r="O605" s="202">
        <v>0.12</v>
      </c>
      <c r="P605" s="202">
        <v>18.510000000000002</v>
      </c>
      <c r="Q605" s="202">
        <v>19.59</v>
      </c>
      <c r="R605" s="202">
        <v>1.34</v>
      </c>
      <c r="S605" s="202">
        <v>0.97</v>
      </c>
      <c r="T605" s="202">
        <v>101.35</v>
      </c>
      <c r="U605" s="183">
        <f t="shared" si="18"/>
        <v>92.331994971649749</v>
      </c>
      <c r="V605" s="183">
        <f t="shared" si="19"/>
        <v>32.85252140617385</v>
      </c>
      <c r="W605" s="201" t="s">
        <v>670</v>
      </c>
      <c r="X605" s="201">
        <v>10</v>
      </c>
    </row>
    <row r="606" spans="1:24" s="171" customFormat="1" ht="10.5" customHeight="1">
      <c r="A606" s="172" t="s">
        <v>687</v>
      </c>
      <c r="B606" s="201" t="s">
        <v>672</v>
      </c>
      <c r="C606" s="201" t="s">
        <v>688</v>
      </c>
      <c r="D606" s="201" t="s">
        <v>689</v>
      </c>
      <c r="E606" s="201" t="s">
        <v>690</v>
      </c>
      <c r="F606" s="201" t="s">
        <v>691</v>
      </c>
      <c r="G606" s="201">
        <v>14</v>
      </c>
      <c r="H606" s="201">
        <v>86</v>
      </c>
      <c r="I606" s="201" t="s">
        <v>670</v>
      </c>
      <c r="J606" s="201" t="s">
        <v>671</v>
      </c>
      <c r="K606" s="202">
        <v>55.95</v>
      </c>
      <c r="L606" s="202">
        <v>0.25</v>
      </c>
      <c r="M606" s="202">
        <v>1.55</v>
      </c>
      <c r="N606" s="202">
        <v>2.63</v>
      </c>
      <c r="O606" s="202">
        <v>0.12</v>
      </c>
      <c r="P606" s="202">
        <v>17.239999999999998</v>
      </c>
      <c r="Q606" s="202">
        <v>20.73</v>
      </c>
      <c r="R606" s="202">
        <v>1.8</v>
      </c>
      <c r="S606" s="202">
        <v>1.03</v>
      </c>
      <c r="T606" s="202">
        <v>101.3</v>
      </c>
      <c r="U606" s="183">
        <f t="shared" si="18"/>
        <v>92.116117587645149</v>
      </c>
      <c r="V606" s="183">
        <f t="shared" si="19"/>
        <v>30.833372571769559</v>
      </c>
      <c r="W606" s="201" t="s">
        <v>670</v>
      </c>
      <c r="X606" s="201">
        <v>10</v>
      </c>
    </row>
    <row r="607" spans="1:24" s="171" customFormat="1" ht="10.5" customHeight="1">
      <c r="A607" s="172" t="s">
        <v>687</v>
      </c>
      <c r="B607" s="201" t="s">
        <v>672</v>
      </c>
      <c r="C607" s="201" t="s">
        <v>688</v>
      </c>
      <c r="D607" s="201" t="s">
        <v>689</v>
      </c>
      <c r="E607" s="201" t="s">
        <v>690</v>
      </c>
      <c r="F607" s="201" t="s">
        <v>691</v>
      </c>
      <c r="G607" s="201">
        <v>14</v>
      </c>
      <c r="H607" s="201">
        <v>87</v>
      </c>
      <c r="I607" s="201" t="s">
        <v>670</v>
      </c>
      <c r="J607" s="201" t="s">
        <v>671</v>
      </c>
      <c r="K607" s="202">
        <v>56.33</v>
      </c>
      <c r="L607" s="202">
        <v>0.02</v>
      </c>
      <c r="M607" s="202">
        <v>1.3</v>
      </c>
      <c r="N607" s="202">
        <v>1.76</v>
      </c>
      <c r="O607" s="202">
        <v>0.06</v>
      </c>
      <c r="P607" s="202">
        <v>16.690000000000001</v>
      </c>
      <c r="Q607" s="202">
        <v>20.62</v>
      </c>
      <c r="R607" s="202">
        <v>2.13</v>
      </c>
      <c r="S607" s="202">
        <v>2.4300000000000002</v>
      </c>
      <c r="T607" s="202">
        <v>101.34</v>
      </c>
      <c r="U607" s="183">
        <f t="shared" si="18"/>
        <v>94.414269305289636</v>
      </c>
      <c r="V607" s="183">
        <f t="shared" si="19"/>
        <v>55.633534769761496</v>
      </c>
      <c r="W607" s="201" t="s">
        <v>670</v>
      </c>
      <c r="X607" s="201">
        <v>10</v>
      </c>
    </row>
    <row r="608" spans="1:24" s="171" customFormat="1" ht="10.5" customHeight="1">
      <c r="A608" s="172" t="s">
        <v>687</v>
      </c>
      <c r="B608" s="201" t="s">
        <v>672</v>
      </c>
      <c r="C608" s="201" t="s">
        <v>688</v>
      </c>
      <c r="D608" s="201" t="s">
        <v>689</v>
      </c>
      <c r="E608" s="201" t="s">
        <v>690</v>
      </c>
      <c r="F608" s="201" t="s">
        <v>691</v>
      </c>
      <c r="G608" s="201">
        <v>14</v>
      </c>
      <c r="H608" s="201">
        <v>88</v>
      </c>
      <c r="I608" s="201" t="s">
        <v>670</v>
      </c>
      <c r="J608" s="201" t="s">
        <v>671</v>
      </c>
      <c r="K608" s="202">
        <v>55.77</v>
      </c>
      <c r="L608" s="202">
        <v>0.11</v>
      </c>
      <c r="M608" s="202">
        <v>1.17</v>
      </c>
      <c r="N608" s="202">
        <v>1.98</v>
      </c>
      <c r="O608" s="202">
        <v>0.13</v>
      </c>
      <c r="P608" s="202">
        <v>16.510000000000002</v>
      </c>
      <c r="Q608" s="202">
        <v>19.89</v>
      </c>
      <c r="R608" s="202">
        <v>2.56</v>
      </c>
      <c r="S608" s="202">
        <v>3.2</v>
      </c>
      <c r="T608" s="202">
        <v>101.32</v>
      </c>
      <c r="U608" s="183">
        <f t="shared" si="18"/>
        <v>93.695877745817668</v>
      </c>
      <c r="V608" s="183">
        <f t="shared" si="19"/>
        <v>64.723842571146506</v>
      </c>
      <c r="W608" s="201" t="s">
        <v>670</v>
      </c>
      <c r="X608" s="201">
        <v>10</v>
      </c>
    </row>
    <row r="609" spans="1:24" s="171" customFormat="1" ht="10.5" customHeight="1">
      <c r="A609" s="172" t="s">
        <v>687</v>
      </c>
      <c r="B609" s="201" t="s">
        <v>672</v>
      </c>
      <c r="C609" s="201" t="s">
        <v>688</v>
      </c>
      <c r="D609" s="201" t="s">
        <v>689</v>
      </c>
      <c r="E609" s="201" t="s">
        <v>690</v>
      </c>
      <c r="F609" s="201" t="s">
        <v>691</v>
      </c>
      <c r="G609" s="201">
        <v>14</v>
      </c>
      <c r="H609" s="201">
        <v>89</v>
      </c>
      <c r="I609" s="201" t="s">
        <v>670</v>
      </c>
      <c r="J609" s="201" t="s">
        <v>671</v>
      </c>
      <c r="K609" s="202">
        <v>55.29</v>
      </c>
      <c r="L609" s="202">
        <v>0.31</v>
      </c>
      <c r="M609" s="202">
        <v>1.51</v>
      </c>
      <c r="N609" s="202">
        <v>2.42</v>
      </c>
      <c r="O609" s="202">
        <v>0.08</v>
      </c>
      <c r="P609" s="202">
        <v>17.59</v>
      </c>
      <c r="Q609" s="202">
        <v>20.25</v>
      </c>
      <c r="R609" s="202">
        <v>1.75</v>
      </c>
      <c r="S609" s="202">
        <v>1.34</v>
      </c>
      <c r="T609" s="202">
        <v>100.54</v>
      </c>
      <c r="U609" s="183">
        <f t="shared" si="18"/>
        <v>92.834523671622222</v>
      </c>
      <c r="V609" s="183">
        <f t="shared" si="19"/>
        <v>37.316450962472594</v>
      </c>
      <c r="W609" s="201" t="s">
        <v>670</v>
      </c>
      <c r="X609" s="201">
        <v>10</v>
      </c>
    </row>
    <row r="610" spans="1:24" s="171" customFormat="1" ht="10.5" customHeight="1">
      <c r="A610" s="172" t="s">
        <v>687</v>
      </c>
      <c r="B610" s="201" t="s">
        <v>672</v>
      </c>
      <c r="C610" s="201" t="s">
        <v>688</v>
      </c>
      <c r="D610" s="201" t="s">
        <v>689</v>
      </c>
      <c r="E610" s="201" t="s">
        <v>690</v>
      </c>
      <c r="F610" s="201" t="s">
        <v>691</v>
      </c>
      <c r="G610" s="201">
        <v>14</v>
      </c>
      <c r="H610" s="201">
        <v>90</v>
      </c>
      <c r="I610" s="201" t="s">
        <v>670</v>
      </c>
      <c r="J610" s="201" t="s">
        <v>671</v>
      </c>
      <c r="K610" s="202">
        <v>56.07</v>
      </c>
      <c r="L610" s="202">
        <v>0.26</v>
      </c>
      <c r="M610" s="202">
        <v>1.42</v>
      </c>
      <c r="N610" s="202">
        <v>2.92</v>
      </c>
      <c r="O610" s="202">
        <v>0.12</v>
      </c>
      <c r="P610" s="202">
        <v>17.11</v>
      </c>
      <c r="Q610" s="202">
        <v>20.96</v>
      </c>
      <c r="R610" s="202">
        <v>1.43</v>
      </c>
      <c r="S610" s="202">
        <v>0.31</v>
      </c>
      <c r="T610" s="202">
        <v>100.6</v>
      </c>
      <c r="U610" s="183">
        <f t="shared" si="18"/>
        <v>91.262058587350353</v>
      </c>
      <c r="V610" s="183">
        <f t="shared" si="19"/>
        <v>12.774289888386869</v>
      </c>
      <c r="W610" s="201" t="s">
        <v>670</v>
      </c>
      <c r="X610" s="201">
        <v>10</v>
      </c>
    </row>
    <row r="611" spans="1:24" s="171" customFormat="1" ht="10.5" customHeight="1">
      <c r="A611" s="172" t="s">
        <v>687</v>
      </c>
      <c r="B611" s="201" t="s">
        <v>672</v>
      </c>
      <c r="C611" s="201" t="s">
        <v>688</v>
      </c>
      <c r="D611" s="201" t="s">
        <v>689</v>
      </c>
      <c r="E611" s="201" t="s">
        <v>690</v>
      </c>
      <c r="F611" s="201" t="s">
        <v>691</v>
      </c>
      <c r="G611" s="201">
        <v>14</v>
      </c>
      <c r="H611" s="201">
        <v>91</v>
      </c>
      <c r="I611" s="201" t="s">
        <v>670</v>
      </c>
      <c r="J611" s="201" t="s">
        <v>671</v>
      </c>
      <c r="K611" s="202">
        <v>55.93</v>
      </c>
      <c r="L611" s="202">
        <v>0.1</v>
      </c>
      <c r="M611" s="202">
        <v>0.82</v>
      </c>
      <c r="N611" s="202">
        <v>2.0699999999999998</v>
      </c>
      <c r="O611" s="202">
        <v>0.11</v>
      </c>
      <c r="P611" s="202">
        <v>17.489999999999998</v>
      </c>
      <c r="Q611" s="202">
        <v>21.15</v>
      </c>
      <c r="R611" s="202">
        <v>1.18</v>
      </c>
      <c r="S611" s="202">
        <v>0.98</v>
      </c>
      <c r="T611" s="202">
        <v>99.83</v>
      </c>
      <c r="U611" s="183">
        <f t="shared" si="18"/>
        <v>93.773463765565836</v>
      </c>
      <c r="V611" s="183">
        <f t="shared" si="19"/>
        <v>44.49795842560814</v>
      </c>
      <c r="W611" s="201" t="s">
        <v>670</v>
      </c>
      <c r="X611" s="201">
        <v>10</v>
      </c>
    </row>
    <row r="612" spans="1:24" s="171" customFormat="1" ht="10.5" customHeight="1">
      <c r="A612" s="172" t="s">
        <v>687</v>
      </c>
      <c r="B612" s="201" t="s">
        <v>672</v>
      </c>
      <c r="C612" s="201" t="s">
        <v>688</v>
      </c>
      <c r="D612" s="201" t="s">
        <v>689</v>
      </c>
      <c r="E612" s="201" t="s">
        <v>690</v>
      </c>
      <c r="F612" s="201" t="s">
        <v>691</v>
      </c>
      <c r="G612" s="201">
        <v>14</v>
      </c>
      <c r="H612" s="201">
        <v>92</v>
      </c>
      <c r="I612" s="201" t="s">
        <v>670</v>
      </c>
      <c r="J612" s="201" t="s">
        <v>671</v>
      </c>
      <c r="K612" s="202">
        <v>55.77</v>
      </c>
      <c r="L612" s="202">
        <v>0.22</v>
      </c>
      <c r="M612" s="202">
        <v>1.68</v>
      </c>
      <c r="N612" s="202">
        <v>2.57</v>
      </c>
      <c r="O612" s="202">
        <v>0.08</v>
      </c>
      <c r="P612" s="202">
        <v>17.13</v>
      </c>
      <c r="Q612" s="202">
        <v>20.34</v>
      </c>
      <c r="R612" s="202">
        <v>1.92</v>
      </c>
      <c r="S612" s="202">
        <v>1.03</v>
      </c>
      <c r="T612" s="202">
        <v>100.74</v>
      </c>
      <c r="U612" s="183">
        <f t="shared" si="18"/>
        <v>92.236383862195311</v>
      </c>
      <c r="V612" s="183">
        <f t="shared" si="19"/>
        <v>29.142778986421064</v>
      </c>
      <c r="W612" s="201" t="s">
        <v>670</v>
      </c>
      <c r="X612" s="201">
        <v>10</v>
      </c>
    </row>
    <row r="613" spans="1:24" s="171" customFormat="1" ht="10.5" customHeight="1">
      <c r="A613" s="172" t="s">
        <v>687</v>
      </c>
      <c r="B613" s="201" t="s">
        <v>672</v>
      </c>
      <c r="C613" s="201" t="s">
        <v>688</v>
      </c>
      <c r="D613" s="201" t="s">
        <v>689</v>
      </c>
      <c r="E613" s="201" t="s">
        <v>690</v>
      </c>
      <c r="F613" s="201" t="s">
        <v>691</v>
      </c>
      <c r="G613" s="201">
        <v>14</v>
      </c>
      <c r="H613" s="201">
        <v>93</v>
      </c>
      <c r="I613" s="201" t="s">
        <v>670</v>
      </c>
      <c r="J613" s="201" t="s">
        <v>671</v>
      </c>
      <c r="K613" s="202">
        <v>56.23</v>
      </c>
      <c r="L613" s="202">
        <v>0.33</v>
      </c>
      <c r="M613" s="202">
        <v>1.59</v>
      </c>
      <c r="N613" s="202">
        <v>2.4900000000000002</v>
      </c>
      <c r="O613" s="202">
        <v>0.06</v>
      </c>
      <c r="P613" s="202">
        <v>17.12</v>
      </c>
      <c r="Q613" s="202">
        <v>20.8</v>
      </c>
      <c r="R613" s="202">
        <v>1.8</v>
      </c>
      <c r="S613" s="202">
        <v>1.04</v>
      </c>
      <c r="T613" s="202">
        <v>101.46</v>
      </c>
      <c r="U613" s="183">
        <f t="shared" si="18"/>
        <v>92.455758562987882</v>
      </c>
      <c r="V613" s="183">
        <f t="shared" si="19"/>
        <v>30.497075657071559</v>
      </c>
      <c r="W613" s="201" t="s">
        <v>670</v>
      </c>
      <c r="X613" s="201">
        <v>10</v>
      </c>
    </row>
    <row r="614" spans="1:24" s="171" customFormat="1" ht="10.5" customHeight="1">
      <c r="A614" s="172" t="s">
        <v>687</v>
      </c>
      <c r="B614" s="201" t="s">
        <v>672</v>
      </c>
      <c r="C614" s="201" t="s">
        <v>688</v>
      </c>
      <c r="D614" s="201" t="s">
        <v>689</v>
      </c>
      <c r="E614" s="201" t="s">
        <v>690</v>
      </c>
      <c r="F614" s="201" t="s">
        <v>691</v>
      </c>
      <c r="G614" s="201">
        <v>14</v>
      </c>
      <c r="H614" s="201">
        <v>94</v>
      </c>
      <c r="I614" s="201" t="s">
        <v>670</v>
      </c>
      <c r="J614" s="201" t="s">
        <v>671</v>
      </c>
      <c r="K614" s="202">
        <v>55.69</v>
      </c>
      <c r="L614" s="202">
        <v>0.15</v>
      </c>
      <c r="M614" s="202">
        <v>1.71</v>
      </c>
      <c r="N614" s="202">
        <v>1.74</v>
      </c>
      <c r="O614" s="202">
        <v>0.11</v>
      </c>
      <c r="P614" s="202">
        <v>16.12</v>
      </c>
      <c r="Q614" s="202">
        <v>21.46</v>
      </c>
      <c r="R614" s="202">
        <v>2.0499999999999998</v>
      </c>
      <c r="S614" s="202">
        <v>1.71</v>
      </c>
      <c r="T614" s="202">
        <v>100.74</v>
      </c>
      <c r="U614" s="183">
        <f t="shared" si="18"/>
        <v>94.290002925849024</v>
      </c>
      <c r="V614" s="183">
        <f t="shared" si="19"/>
        <v>40.149862190481841</v>
      </c>
      <c r="W614" s="201" t="s">
        <v>670</v>
      </c>
      <c r="X614" s="201">
        <v>10</v>
      </c>
    </row>
    <row r="615" spans="1:24" s="171" customFormat="1" ht="10.5" customHeight="1">
      <c r="A615" s="172" t="s">
        <v>687</v>
      </c>
      <c r="B615" s="201" t="s">
        <v>672</v>
      </c>
      <c r="C615" s="201" t="s">
        <v>688</v>
      </c>
      <c r="D615" s="201" t="s">
        <v>689</v>
      </c>
      <c r="E615" s="201" t="s">
        <v>690</v>
      </c>
      <c r="F615" s="201" t="s">
        <v>691</v>
      </c>
      <c r="G615" s="201">
        <v>14</v>
      </c>
      <c r="H615" s="201">
        <v>95</v>
      </c>
      <c r="I615" s="201" t="s">
        <v>670</v>
      </c>
      <c r="J615" s="201" t="s">
        <v>671</v>
      </c>
      <c r="K615" s="202">
        <v>56.19</v>
      </c>
      <c r="L615" s="202">
        <v>0.28000000000000003</v>
      </c>
      <c r="M615" s="202">
        <v>1.62</v>
      </c>
      <c r="N615" s="202">
        <v>3.18</v>
      </c>
      <c r="O615" s="202">
        <v>0.1</v>
      </c>
      <c r="P615" s="202">
        <v>16.96</v>
      </c>
      <c r="Q615" s="202">
        <v>20.7</v>
      </c>
      <c r="R615" s="202">
        <v>1.59</v>
      </c>
      <c r="S615" s="202">
        <v>0.51</v>
      </c>
      <c r="T615" s="202">
        <v>101.13</v>
      </c>
      <c r="U615" s="183">
        <f t="shared" si="18"/>
        <v>90.48192486600081</v>
      </c>
      <c r="V615" s="183">
        <f t="shared" si="19"/>
        <v>17.436594365864529</v>
      </c>
      <c r="W615" s="201" t="s">
        <v>670</v>
      </c>
      <c r="X615" s="201">
        <v>10</v>
      </c>
    </row>
    <row r="616" spans="1:24" s="171" customFormat="1" ht="10.5" customHeight="1">
      <c r="A616" s="172" t="s">
        <v>687</v>
      </c>
      <c r="B616" s="201" t="s">
        <v>672</v>
      </c>
      <c r="C616" s="201" t="s">
        <v>688</v>
      </c>
      <c r="D616" s="201" t="s">
        <v>689</v>
      </c>
      <c r="E616" s="201" t="s">
        <v>690</v>
      </c>
      <c r="F616" s="201" t="s">
        <v>691</v>
      </c>
      <c r="G616" s="201">
        <v>14</v>
      </c>
      <c r="H616" s="201">
        <v>96</v>
      </c>
      <c r="I616" s="201" t="s">
        <v>670</v>
      </c>
      <c r="J616" s="201" t="s">
        <v>671</v>
      </c>
      <c r="K616" s="202">
        <v>55.61</v>
      </c>
      <c r="L616" s="202">
        <v>0.15</v>
      </c>
      <c r="M616" s="202">
        <v>1.61</v>
      </c>
      <c r="N616" s="202">
        <v>2.85</v>
      </c>
      <c r="O616" s="202">
        <v>0.13</v>
      </c>
      <c r="P616" s="202">
        <v>14.93</v>
      </c>
      <c r="Q616" s="202">
        <v>18.36</v>
      </c>
      <c r="R616" s="202">
        <v>3.89</v>
      </c>
      <c r="S616" s="202">
        <v>3.8</v>
      </c>
      <c r="T616" s="202">
        <v>101.33</v>
      </c>
      <c r="U616" s="183">
        <f t="shared" si="18"/>
        <v>90.326447199571575</v>
      </c>
      <c r="V616" s="183">
        <f t="shared" si="19"/>
        <v>61.290555842529926</v>
      </c>
      <c r="W616" s="201" t="s">
        <v>670</v>
      </c>
      <c r="X616" s="201">
        <v>10</v>
      </c>
    </row>
    <row r="617" spans="1:24" s="171" customFormat="1" ht="10.5" customHeight="1">
      <c r="A617" s="172" t="s">
        <v>687</v>
      </c>
      <c r="B617" s="201" t="s">
        <v>672</v>
      </c>
      <c r="C617" s="201" t="s">
        <v>688</v>
      </c>
      <c r="D617" s="201" t="s">
        <v>689</v>
      </c>
      <c r="E617" s="201" t="s">
        <v>690</v>
      </c>
      <c r="F617" s="201" t="s">
        <v>691</v>
      </c>
      <c r="G617" s="201">
        <v>14</v>
      </c>
      <c r="H617" s="201">
        <v>97</v>
      </c>
      <c r="I617" s="201" t="s">
        <v>670</v>
      </c>
      <c r="J617" s="201" t="s">
        <v>671</v>
      </c>
      <c r="K617" s="202">
        <v>55.95</v>
      </c>
      <c r="L617" s="202">
        <v>0.09</v>
      </c>
      <c r="M617" s="202">
        <v>0.81</v>
      </c>
      <c r="N617" s="202">
        <v>2.38</v>
      </c>
      <c r="O617" s="202">
        <v>0.13</v>
      </c>
      <c r="P617" s="202">
        <v>17.7</v>
      </c>
      <c r="Q617" s="202">
        <v>21.83</v>
      </c>
      <c r="R617" s="202">
        <v>1.01</v>
      </c>
      <c r="S617" s="202">
        <v>0.93</v>
      </c>
      <c r="T617" s="202">
        <v>100.83</v>
      </c>
      <c r="U617" s="183">
        <f t="shared" si="18"/>
        <v>92.985376433775428</v>
      </c>
      <c r="V617" s="183">
        <f t="shared" si="19"/>
        <v>43.509961817395371</v>
      </c>
      <c r="W617" s="201" t="s">
        <v>670</v>
      </c>
      <c r="X617" s="201">
        <v>10</v>
      </c>
    </row>
    <row r="618" spans="1:24" s="171" customFormat="1" ht="10.5" customHeight="1">
      <c r="A618" s="172" t="s">
        <v>687</v>
      </c>
      <c r="B618" s="201" t="s">
        <v>672</v>
      </c>
      <c r="C618" s="201" t="s">
        <v>688</v>
      </c>
      <c r="D618" s="201" t="s">
        <v>689</v>
      </c>
      <c r="E618" s="201" t="s">
        <v>690</v>
      </c>
      <c r="F618" s="201" t="s">
        <v>691</v>
      </c>
      <c r="G618" s="201">
        <v>14</v>
      </c>
      <c r="H618" s="201">
        <v>98</v>
      </c>
      <c r="I618" s="201" t="s">
        <v>670</v>
      </c>
      <c r="J618" s="201" t="s">
        <v>671</v>
      </c>
      <c r="K618" s="202">
        <v>56.07</v>
      </c>
      <c r="L618" s="202">
        <v>0.09</v>
      </c>
      <c r="M618" s="202">
        <v>0.97</v>
      </c>
      <c r="N618" s="202">
        <v>2.4500000000000002</v>
      </c>
      <c r="O618" s="202">
        <v>0.13</v>
      </c>
      <c r="P618" s="202">
        <v>17.79</v>
      </c>
      <c r="Q618" s="202">
        <v>21.24</v>
      </c>
      <c r="R618" s="202">
        <v>1.2</v>
      </c>
      <c r="S618" s="202">
        <v>1.02</v>
      </c>
      <c r="T618" s="202">
        <v>100.96</v>
      </c>
      <c r="U618" s="183">
        <f t="shared" si="18"/>
        <v>92.82777197195874</v>
      </c>
      <c r="V618" s="183">
        <f t="shared" si="19"/>
        <v>41.363393969574197</v>
      </c>
      <c r="W618" s="201" t="s">
        <v>670</v>
      </c>
      <c r="X618" s="201">
        <v>10</v>
      </c>
    </row>
    <row r="619" spans="1:24" s="171" customFormat="1" ht="10.5" customHeight="1">
      <c r="A619" s="172" t="s">
        <v>687</v>
      </c>
      <c r="B619" s="201" t="s">
        <v>672</v>
      </c>
      <c r="C619" s="201" t="s">
        <v>688</v>
      </c>
      <c r="D619" s="201" t="s">
        <v>689</v>
      </c>
      <c r="E619" s="201" t="s">
        <v>690</v>
      </c>
      <c r="F619" s="201" t="s">
        <v>691</v>
      </c>
      <c r="G619" s="201">
        <v>14</v>
      </c>
      <c r="H619" s="201">
        <v>99</v>
      </c>
      <c r="I619" s="201" t="s">
        <v>670</v>
      </c>
      <c r="J619" s="201" t="s">
        <v>671</v>
      </c>
      <c r="K619" s="202">
        <v>56.02</v>
      </c>
      <c r="L619" s="202">
        <v>0.28000000000000003</v>
      </c>
      <c r="M619" s="202">
        <v>1.47</v>
      </c>
      <c r="N619" s="202">
        <v>3.39</v>
      </c>
      <c r="O619" s="202">
        <v>0.08</v>
      </c>
      <c r="P619" s="202">
        <v>16.93</v>
      </c>
      <c r="Q619" s="202">
        <v>20.29</v>
      </c>
      <c r="R619" s="202">
        <v>1.52</v>
      </c>
      <c r="S619" s="202">
        <v>0.62</v>
      </c>
      <c r="T619" s="202">
        <v>100.6</v>
      </c>
      <c r="U619" s="183">
        <f t="shared" si="18"/>
        <v>89.900688167675398</v>
      </c>
      <c r="V619" s="183">
        <f t="shared" si="19"/>
        <v>22.053988991541051</v>
      </c>
      <c r="W619" s="201" t="s">
        <v>670</v>
      </c>
      <c r="X619" s="201">
        <v>10</v>
      </c>
    </row>
    <row r="620" spans="1:24" s="171" customFormat="1" ht="10.5" customHeight="1">
      <c r="A620" s="172" t="s">
        <v>687</v>
      </c>
      <c r="B620" s="201" t="s">
        <v>672</v>
      </c>
      <c r="C620" s="201" t="s">
        <v>688</v>
      </c>
      <c r="D620" s="201" t="s">
        <v>689</v>
      </c>
      <c r="E620" s="201" t="s">
        <v>690</v>
      </c>
      <c r="F620" s="201" t="s">
        <v>691</v>
      </c>
      <c r="G620" s="201">
        <v>14</v>
      </c>
      <c r="H620" s="201">
        <v>100</v>
      </c>
      <c r="I620" s="201" t="s">
        <v>670</v>
      </c>
      <c r="J620" s="201" t="s">
        <v>671</v>
      </c>
      <c r="K620" s="202">
        <v>56.01</v>
      </c>
      <c r="L620" s="202">
        <v>0.25</v>
      </c>
      <c r="M620" s="202">
        <v>1.56</v>
      </c>
      <c r="N620" s="202">
        <v>3.11</v>
      </c>
      <c r="O620" s="202">
        <v>0.09</v>
      </c>
      <c r="P620" s="202">
        <v>16.829999999999998</v>
      </c>
      <c r="Q620" s="202">
        <v>19.62</v>
      </c>
      <c r="R620" s="202">
        <v>1.68</v>
      </c>
      <c r="S620" s="202">
        <v>0.94</v>
      </c>
      <c r="T620" s="202">
        <v>100.09</v>
      </c>
      <c r="U620" s="183">
        <f t="shared" si="18"/>
        <v>90.606613399254726</v>
      </c>
      <c r="V620" s="183">
        <f t="shared" si="19"/>
        <v>28.786293533904693</v>
      </c>
      <c r="W620" s="201" t="s">
        <v>670</v>
      </c>
      <c r="X620" s="201">
        <v>10</v>
      </c>
    </row>
    <row r="621" spans="1:24" s="171" customFormat="1" ht="10.5" customHeight="1">
      <c r="A621" s="172" t="s">
        <v>687</v>
      </c>
      <c r="B621" s="201" t="s">
        <v>672</v>
      </c>
      <c r="C621" s="201" t="s">
        <v>688</v>
      </c>
      <c r="D621" s="201" t="s">
        <v>689</v>
      </c>
      <c r="E621" s="201" t="s">
        <v>690</v>
      </c>
      <c r="F621" s="201" t="s">
        <v>691</v>
      </c>
      <c r="G621" s="201">
        <v>14</v>
      </c>
      <c r="H621" s="201">
        <v>101</v>
      </c>
      <c r="I621" s="201" t="s">
        <v>670</v>
      </c>
      <c r="J621" s="201" t="s">
        <v>671</v>
      </c>
      <c r="K621" s="202">
        <v>56.04</v>
      </c>
      <c r="L621" s="202">
        <v>0.1</v>
      </c>
      <c r="M621" s="202">
        <v>1.41</v>
      </c>
      <c r="N621" s="202">
        <v>2.74</v>
      </c>
      <c r="O621" s="202">
        <v>0.08</v>
      </c>
      <c r="P621" s="202">
        <v>17.02</v>
      </c>
      <c r="Q621" s="202">
        <v>20.059999999999999</v>
      </c>
      <c r="R621" s="202">
        <v>1.75</v>
      </c>
      <c r="S621" s="202">
        <v>1.22</v>
      </c>
      <c r="T621" s="202">
        <v>100.42</v>
      </c>
      <c r="U621" s="183">
        <f t="shared" si="18"/>
        <v>91.716314052477671</v>
      </c>
      <c r="V621" s="183">
        <f t="shared" si="19"/>
        <v>36.726603701663613</v>
      </c>
      <c r="W621" s="201" t="s">
        <v>670</v>
      </c>
      <c r="X621" s="201">
        <v>10</v>
      </c>
    </row>
    <row r="622" spans="1:24" s="171" customFormat="1" ht="10.5" customHeight="1">
      <c r="A622" s="172" t="s">
        <v>687</v>
      </c>
      <c r="B622" s="201" t="s">
        <v>672</v>
      </c>
      <c r="C622" s="201" t="s">
        <v>688</v>
      </c>
      <c r="D622" s="201" t="s">
        <v>689</v>
      </c>
      <c r="E622" s="201" t="s">
        <v>690</v>
      </c>
      <c r="F622" s="201" t="s">
        <v>691</v>
      </c>
      <c r="G622" s="201">
        <v>14</v>
      </c>
      <c r="H622" s="201">
        <v>102</v>
      </c>
      <c r="I622" s="201" t="s">
        <v>670</v>
      </c>
      <c r="J622" s="201" t="s">
        <v>671</v>
      </c>
      <c r="K622" s="202">
        <v>56.39</v>
      </c>
      <c r="L622" s="202">
        <v>0.11</v>
      </c>
      <c r="M622" s="202">
        <v>1.0900000000000001</v>
      </c>
      <c r="N622" s="202">
        <v>2.4900000000000002</v>
      </c>
      <c r="O622" s="202">
        <v>0.1</v>
      </c>
      <c r="P622" s="202">
        <v>16.8</v>
      </c>
      <c r="Q622" s="202">
        <v>21.21</v>
      </c>
      <c r="R622" s="202">
        <v>1.18</v>
      </c>
      <c r="S622" s="202">
        <v>1.1399999999999999</v>
      </c>
      <c r="T622" s="202">
        <v>100.51</v>
      </c>
      <c r="U622" s="183">
        <f t="shared" si="18"/>
        <v>92.323090432619352</v>
      </c>
      <c r="V622" s="183">
        <f t="shared" si="19"/>
        <v>41.23221020043222</v>
      </c>
      <c r="W622" s="201" t="s">
        <v>670</v>
      </c>
      <c r="X622" s="201">
        <v>10</v>
      </c>
    </row>
    <row r="623" spans="1:24" s="171" customFormat="1" ht="10.5" customHeight="1">
      <c r="A623" s="172" t="s">
        <v>687</v>
      </c>
      <c r="B623" s="201" t="s">
        <v>672</v>
      </c>
      <c r="C623" s="201" t="s">
        <v>688</v>
      </c>
      <c r="D623" s="201" t="s">
        <v>689</v>
      </c>
      <c r="E623" s="201" t="s">
        <v>690</v>
      </c>
      <c r="F623" s="201" t="s">
        <v>691</v>
      </c>
      <c r="G623" s="201">
        <v>14</v>
      </c>
      <c r="H623" s="201">
        <v>103</v>
      </c>
      <c r="I623" s="201" t="s">
        <v>670</v>
      </c>
      <c r="J623" s="201" t="s">
        <v>671</v>
      </c>
      <c r="K623" s="202">
        <v>56.22</v>
      </c>
      <c r="L623" s="202">
        <v>0.31</v>
      </c>
      <c r="M623" s="202">
        <v>2.2000000000000002</v>
      </c>
      <c r="N623" s="202">
        <v>2.97</v>
      </c>
      <c r="O623" s="202">
        <v>0.11</v>
      </c>
      <c r="P623" s="202">
        <v>17.63</v>
      </c>
      <c r="Q623" s="202">
        <v>19.68</v>
      </c>
      <c r="R623" s="202">
        <v>1.97</v>
      </c>
      <c r="S623" s="202">
        <v>0.49</v>
      </c>
      <c r="T623" s="202">
        <v>101.58</v>
      </c>
      <c r="U623" s="183">
        <f t="shared" si="18"/>
        <v>91.364860496285374</v>
      </c>
      <c r="V623" s="183">
        <f t="shared" si="19"/>
        <v>12.999171976484938</v>
      </c>
      <c r="W623" s="201" t="s">
        <v>670</v>
      </c>
      <c r="X623" s="201">
        <v>10</v>
      </c>
    </row>
    <row r="624" spans="1:24" s="171" customFormat="1" ht="10.5" customHeight="1">
      <c r="A624" s="172" t="s">
        <v>687</v>
      </c>
      <c r="B624" s="201" t="s">
        <v>672</v>
      </c>
      <c r="C624" s="201" t="s">
        <v>688</v>
      </c>
      <c r="D624" s="201" t="s">
        <v>689</v>
      </c>
      <c r="E624" s="201" t="s">
        <v>690</v>
      </c>
      <c r="F624" s="201" t="s">
        <v>691</v>
      </c>
      <c r="G624" s="201">
        <v>14</v>
      </c>
      <c r="H624" s="201">
        <v>104</v>
      </c>
      <c r="I624" s="201" t="s">
        <v>670</v>
      </c>
      <c r="J624" s="201" t="s">
        <v>671</v>
      </c>
      <c r="K624" s="202">
        <v>55.59</v>
      </c>
      <c r="L624" s="202">
        <v>0.04</v>
      </c>
      <c r="M624" s="202">
        <v>1.86</v>
      </c>
      <c r="N624" s="202">
        <v>1.49</v>
      </c>
      <c r="O624" s="202">
        <v>0.06</v>
      </c>
      <c r="P624" s="202">
        <v>16.29</v>
      </c>
      <c r="Q624" s="202">
        <v>20.51</v>
      </c>
      <c r="R624" s="202">
        <v>2.57</v>
      </c>
      <c r="S624" s="202">
        <v>2.5499999999999998</v>
      </c>
      <c r="T624" s="202">
        <v>100.96</v>
      </c>
      <c r="U624" s="183">
        <f t="shared" si="18"/>
        <v>95.118896538183222</v>
      </c>
      <c r="V624" s="183">
        <f t="shared" si="19"/>
        <v>47.908524727605574</v>
      </c>
      <c r="W624" s="201" t="s">
        <v>670</v>
      </c>
      <c r="X624" s="201">
        <v>10</v>
      </c>
    </row>
    <row r="625" spans="1:24" s="171" customFormat="1" ht="10.5" customHeight="1">
      <c r="A625" s="172" t="s">
        <v>687</v>
      </c>
      <c r="B625" s="201" t="s">
        <v>672</v>
      </c>
      <c r="C625" s="201" t="s">
        <v>688</v>
      </c>
      <c r="D625" s="201" t="s">
        <v>689</v>
      </c>
      <c r="E625" s="201" t="s">
        <v>690</v>
      </c>
      <c r="F625" s="201" t="s">
        <v>691</v>
      </c>
      <c r="G625" s="201">
        <v>14</v>
      </c>
      <c r="H625" s="201">
        <v>105</v>
      </c>
      <c r="I625" s="201" t="s">
        <v>670</v>
      </c>
      <c r="J625" s="201" t="s">
        <v>671</v>
      </c>
      <c r="K625" s="202">
        <v>56.32</v>
      </c>
      <c r="L625" s="202">
        <v>0.06</v>
      </c>
      <c r="M625" s="202">
        <v>0.76</v>
      </c>
      <c r="N625" s="202">
        <v>2.17</v>
      </c>
      <c r="O625" s="202">
        <v>7.0000000000000007E-2</v>
      </c>
      <c r="P625" s="202">
        <v>18.239999999999998</v>
      </c>
      <c r="Q625" s="202">
        <v>21.61</v>
      </c>
      <c r="R625" s="202">
        <v>1.05</v>
      </c>
      <c r="S625" s="202">
        <v>1.1200000000000001</v>
      </c>
      <c r="T625" s="202">
        <v>101.4</v>
      </c>
      <c r="U625" s="183">
        <f t="shared" si="18"/>
        <v>93.743086187740104</v>
      </c>
      <c r="V625" s="183">
        <f t="shared" si="19"/>
        <v>49.713523245989919</v>
      </c>
      <c r="W625" s="201" t="s">
        <v>670</v>
      </c>
      <c r="X625" s="201">
        <v>10</v>
      </c>
    </row>
    <row r="626" spans="1:24" s="171" customFormat="1" ht="10.5" customHeight="1">
      <c r="A626" s="172" t="s">
        <v>687</v>
      </c>
      <c r="B626" s="201" t="s">
        <v>672</v>
      </c>
      <c r="C626" s="201" t="s">
        <v>688</v>
      </c>
      <c r="D626" s="201" t="s">
        <v>689</v>
      </c>
      <c r="E626" s="201" t="s">
        <v>690</v>
      </c>
      <c r="F626" s="201" t="s">
        <v>691</v>
      </c>
      <c r="G626" s="201">
        <v>14</v>
      </c>
      <c r="H626" s="201">
        <v>106</v>
      </c>
      <c r="I626" s="201" t="s">
        <v>670</v>
      </c>
      <c r="J626" s="201" t="s">
        <v>671</v>
      </c>
      <c r="K626" s="202">
        <v>55.96</v>
      </c>
      <c r="L626" s="202">
        <v>0.28999999999999998</v>
      </c>
      <c r="M626" s="202">
        <v>1.78</v>
      </c>
      <c r="N626" s="202">
        <v>2.4900000000000002</v>
      </c>
      <c r="O626" s="202">
        <v>0.1</v>
      </c>
      <c r="P626" s="202">
        <v>16.36</v>
      </c>
      <c r="Q626" s="202">
        <v>20.16</v>
      </c>
      <c r="R626" s="202">
        <v>1.91</v>
      </c>
      <c r="S626" s="202">
        <v>0.84</v>
      </c>
      <c r="T626" s="202">
        <v>99.89</v>
      </c>
      <c r="U626" s="183">
        <f t="shared" si="18"/>
        <v>92.132864214176422</v>
      </c>
      <c r="V626" s="183">
        <f t="shared" si="19"/>
        <v>24.045411054799718</v>
      </c>
      <c r="W626" s="201" t="s">
        <v>670</v>
      </c>
      <c r="X626" s="201">
        <v>10</v>
      </c>
    </row>
    <row r="627" spans="1:24" s="171" customFormat="1" ht="10.5" customHeight="1">
      <c r="A627" s="172" t="s">
        <v>687</v>
      </c>
      <c r="B627" s="201" t="s">
        <v>672</v>
      </c>
      <c r="C627" s="201" t="s">
        <v>688</v>
      </c>
      <c r="D627" s="201" t="s">
        <v>689</v>
      </c>
      <c r="E627" s="201" t="s">
        <v>690</v>
      </c>
      <c r="F627" s="201" t="s">
        <v>691</v>
      </c>
      <c r="G627" s="201">
        <v>14</v>
      </c>
      <c r="H627" s="201">
        <v>107</v>
      </c>
      <c r="I627" s="201" t="s">
        <v>670</v>
      </c>
      <c r="J627" s="201" t="s">
        <v>671</v>
      </c>
      <c r="K627" s="202">
        <v>55.27</v>
      </c>
      <c r="L627" s="202">
        <v>0.2</v>
      </c>
      <c r="M627" s="202">
        <v>1.58</v>
      </c>
      <c r="N627" s="202">
        <v>2.85</v>
      </c>
      <c r="O627" s="202">
        <v>0.12</v>
      </c>
      <c r="P627" s="202">
        <v>16.2</v>
      </c>
      <c r="Q627" s="202">
        <v>20.52</v>
      </c>
      <c r="R627" s="202">
        <v>1.81</v>
      </c>
      <c r="S627" s="202">
        <v>0.78</v>
      </c>
      <c r="T627" s="202">
        <v>99.33</v>
      </c>
      <c r="U627" s="183">
        <f t="shared" si="18"/>
        <v>91.016680174859744</v>
      </c>
      <c r="V627" s="183">
        <f t="shared" si="19"/>
        <v>24.878348491253643</v>
      </c>
      <c r="W627" s="201" t="s">
        <v>670</v>
      </c>
      <c r="X627" s="201">
        <v>10</v>
      </c>
    </row>
    <row r="628" spans="1:24" s="171" customFormat="1" ht="10.5" customHeight="1">
      <c r="A628" s="172" t="s">
        <v>687</v>
      </c>
      <c r="B628" s="201" t="s">
        <v>672</v>
      </c>
      <c r="C628" s="201" t="s">
        <v>688</v>
      </c>
      <c r="D628" s="201" t="s">
        <v>689</v>
      </c>
      <c r="E628" s="201" t="s">
        <v>690</v>
      </c>
      <c r="F628" s="201" t="s">
        <v>691</v>
      </c>
      <c r="G628" s="201">
        <v>14</v>
      </c>
      <c r="H628" s="201">
        <v>108</v>
      </c>
      <c r="I628" s="201" t="s">
        <v>670</v>
      </c>
      <c r="J628" s="201" t="s">
        <v>671</v>
      </c>
      <c r="K628" s="202">
        <v>56.32</v>
      </c>
      <c r="L628" s="202">
        <v>0.15</v>
      </c>
      <c r="M628" s="202">
        <v>0.95</v>
      </c>
      <c r="N628" s="202">
        <v>2.14</v>
      </c>
      <c r="O628" s="202">
        <v>0.08</v>
      </c>
      <c r="P628" s="202">
        <v>15.97</v>
      </c>
      <c r="Q628" s="202">
        <v>18.97</v>
      </c>
      <c r="R628" s="202">
        <v>2.86</v>
      </c>
      <c r="S628" s="202">
        <v>3.74</v>
      </c>
      <c r="T628" s="202">
        <v>101.18</v>
      </c>
      <c r="U628" s="183">
        <f t="shared" si="18"/>
        <v>93.007793822184325</v>
      </c>
      <c r="V628" s="183">
        <f t="shared" si="19"/>
        <v>72.534949041259594</v>
      </c>
      <c r="W628" s="201" t="s">
        <v>670</v>
      </c>
      <c r="X628" s="201">
        <v>10</v>
      </c>
    </row>
    <row r="629" spans="1:24" s="171" customFormat="1" ht="10.5" customHeight="1">
      <c r="A629" s="172" t="s">
        <v>687</v>
      </c>
      <c r="B629" s="201" t="s">
        <v>672</v>
      </c>
      <c r="C629" s="201" t="s">
        <v>688</v>
      </c>
      <c r="D629" s="201" t="s">
        <v>689</v>
      </c>
      <c r="E629" s="201" t="s">
        <v>690</v>
      </c>
      <c r="F629" s="201" t="s">
        <v>691</v>
      </c>
      <c r="G629" s="201">
        <v>14</v>
      </c>
      <c r="H629" s="201">
        <v>109</v>
      </c>
      <c r="I629" s="201" t="s">
        <v>670</v>
      </c>
      <c r="J629" s="201" t="s">
        <v>671</v>
      </c>
      <c r="K629" s="202">
        <v>54.89</v>
      </c>
      <c r="L629" s="202">
        <v>0.28000000000000003</v>
      </c>
      <c r="M629" s="202">
        <v>1.41</v>
      </c>
      <c r="N629" s="202">
        <v>3.11</v>
      </c>
      <c r="O629" s="202">
        <v>0.11</v>
      </c>
      <c r="P629" s="202">
        <v>17.36</v>
      </c>
      <c r="Q629" s="202">
        <v>19.73</v>
      </c>
      <c r="R629" s="202">
        <v>1.44</v>
      </c>
      <c r="S629" s="202">
        <v>0.56999999999999995</v>
      </c>
      <c r="T629" s="202">
        <v>98.9</v>
      </c>
      <c r="U629" s="183">
        <f t="shared" si="18"/>
        <v>90.867202052393708</v>
      </c>
      <c r="V629" s="183">
        <f t="shared" si="19"/>
        <v>21.333591320180425</v>
      </c>
      <c r="W629" s="201" t="s">
        <v>670</v>
      </c>
      <c r="X629" s="201">
        <v>10</v>
      </c>
    </row>
    <row r="630" spans="1:24" s="171" customFormat="1" ht="10.5" customHeight="1">
      <c r="A630" s="172" t="s">
        <v>687</v>
      </c>
      <c r="B630" s="201" t="s">
        <v>672</v>
      </c>
      <c r="C630" s="201" t="s">
        <v>688</v>
      </c>
      <c r="D630" s="201" t="s">
        <v>689</v>
      </c>
      <c r="E630" s="201" t="s">
        <v>690</v>
      </c>
      <c r="F630" s="201" t="s">
        <v>691</v>
      </c>
      <c r="G630" s="201">
        <v>14</v>
      </c>
      <c r="H630" s="201">
        <v>110</v>
      </c>
      <c r="I630" s="201" t="s">
        <v>670</v>
      </c>
      <c r="J630" s="201" t="s">
        <v>671</v>
      </c>
      <c r="K630" s="202">
        <v>55.55</v>
      </c>
      <c r="L630" s="202">
        <v>0.26</v>
      </c>
      <c r="M630" s="202">
        <v>1.51</v>
      </c>
      <c r="N630" s="202">
        <v>3.04</v>
      </c>
      <c r="O630" s="202">
        <v>0.13</v>
      </c>
      <c r="P630" s="202">
        <v>16.829999999999998</v>
      </c>
      <c r="Q630" s="202">
        <v>20.84</v>
      </c>
      <c r="R630" s="202">
        <v>1.4</v>
      </c>
      <c r="S630" s="202">
        <v>0.4</v>
      </c>
      <c r="T630" s="202">
        <v>99.96</v>
      </c>
      <c r="U630" s="183">
        <f t="shared" si="18"/>
        <v>90.79858586029998</v>
      </c>
      <c r="V630" s="183">
        <f t="shared" si="19"/>
        <v>15.089160644458937</v>
      </c>
      <c r="W630" s="201" t="s">
        <v>670</v>
      </c>
      <c r="X630" s="201">
        <v>10</v>
      </c>
    </row>
    <row r="631" spans="1:24" s="171" customFormat="1" ht="10.5" customHeight="1">
      <c r="A631" s="172" t="s">
        <v>687</v>
      </c>
      <c r="B631" s="201" t="s">
        <v>672</v>
      </c>
      <c r="C631" s="201" t="s">
        <v>688</v>
      </c>
      <c r="D631" s="201" t="s">
        <v>689</v>
      </c>
      <c r="E631" s="201" t="s">
        <v>690</v>
      </c>
      <c r="F631" s="201" t="s">
        <v>691</v>
      </c>
      <c r="G631" s="201">
        <v>15</v>
      </c>
      <c r="H631" s="201">
        <v>1</v>
      </c>
      <c r="I631" s="201" t="s">
        <v>670</v>
      </c>
      <c r="J631" s="201" t="s">
        <v>671</v>
      </c>
      <c r="K631" s="202">
        <v>55.12</v>
      </c>
      <c r="L631" s="202">
        <v>0.26</v>
      </c>
      <c r="M631" s="202">
        <v>1.59</v>
      </c>
      <c r="N631" s="202">
        <v>2.84</v>
      </c>
      <c r="O631" s="202">
        <v>0.1</v>
      </c>
      <c r="P631" s="202">
        <v>16.21</v>
      </c>
      <c r="Q631" s="202">
        <v>20.54</v>
      </c>
      <c r="R631" s="202">
        <v>1.82</v>
      </c>
      <c r="S631" s="202">
        <v>1.53</v>
      </c>
      <c r="T631" s="202">
        <v>100.01</v>
      </c>
      <c r="U631" s="183">
        <f t="shared" si="18"/>
        <v>91.050407807757068</v>
      </c>
      <c r="V631" s="183">
        <f t="shared" si="19"/>
        <v>39.229129329111359</v>
      </c>
      <c r="W631" s="201" t="s">
        <v>670</v>
      </c>
      <c r="X631" s="201">
        <v>10</v>
      </c>
    </row>
    <row r="632" spans="1:24" s="171" customFormat="1" ht="10.5" customHeight="1">
      <c r="A632" s="172" t="s">
        <v>687</v>
      </c>
      <c r="B632" s="201" t="s">
        <v>672</v>
      </c>
      <c r="C632" s="201" t="s">
        <v>688</v>
      </c>
      <c r="D632" s="201" t="s">
        <v>689</v>
      </c>
      <c r="E632" s="201" t="s">
        <v>690</v>
      </c>
      <c r="F632" s="201" t="s">
        <v>691</v>
      </c>
      <c r="G632" s="201">
        <v>15</v>
      </c>
      <c r="H632" s="201">
        <v>2</v>
      </c>
      <c r="I632" s="201" t="s">
        <v>670</v>
      </c>
      <c r="J632" s="201" t="s">
        <v>671</v>
      </c>
      <c r="K632" s="202">
        <v>55.34</v>
      </c>
      <c r="L632" s="202">
        <v>0.23</v>
      </c>
      <c r="M632" s="202">
        <v>1.61</v>
      </c>
      <c r="N632" s="202">
        <v>3.19</v>
      </c>
      <c r="O632" s="202">
        <v>0.11</v>
      </c>
      <c r="P632" s="202">
        <v>16.62</v>
      </c>
      <c r="Q632" s="202">
        <v>20.65</v>
      </c>
      <c r="R632" s="202">
        <v>1.67</v>
      </c>
      <c r="S632" s="202">
        <v>0.52</v>
      </c>
      <c r="T632" s="202">
        <v>99.94</v>
      </c>
      <c r="U632" s="183">
        <f t="shared" si="18"/>
        <v>90.278565811965933</v>
      </c>
      <c r="V632" s="183">
        <f t="shared" si="19"/>
        <v>17.808363085460115</v>
      </c>
      <c r="W632" s="201" t="s">
        <v>670</v>
      </c>
      <c r="X632" s="201">
        <v>10</v>
      </c>
    </row>
    <row r="633" spans="1:24" s="171" customFormat="1" ht="10.5" customHeight="1">
      <c r="A633" s="172" t="s">
        <v>687</v>
      </c>
      <c r="B633" s="201" t="s">
        <v>672</v>
      </c>
      <c r="C633" s="201" t="s">
        <v>688</v>
      </c>
      <c r="D633" s="201" t="s">
        <v>689</v>
      </c>
      <c r="E633" s="201" t="s">
        <v>690</v>
      </c>
      <c r="F633" s="201" t="s">
        <v>691</v>
      </c>
      <c r="G633" s="201">
        <v>15</v>
      </c>
      <c r="H633" s="201">
        <v>3</v>
      </c>
      <c r="I633" s="201" t="s">
        <v>670</v>
      </c>
      <c r="J633" s="201" t="s">
        <v>671</v>
      </c>
      <c r="K633" s="202">
        <v>55.8</v>
      </c>
      <c r="L633" s="202">
        <v>0.25</v>
      </c>
      <c r="M633" s="202">
        <v>2.08</v>
      </c>
      <c r="N633" s="202">
        <v>2.62</v>
      </c>
      <c r="O633" s="202">
        <v>0.09</v>
      </c>
      <c r="P633" s="202">
        <v>14.75</v>
      </c>
      <c r="Q633" s="202">
        <v>16.57</v>
      </c>
      <c r="R633" s="202">
        <v>3.93</v>
      </c>
      <c r="S633" s="202">
        <v>4.51</v>
      </c>
      <c r="T633" s="202">
        <v>100.6</v>
      </c>
      <c r="U633" s="183">
        <f t="shared" si="18"/>
        <v>90.937684298357041</v>
      </c>
      <c r="V633" s="183">
        <f t="shared" si="19"/>
        <v>59.259526851344106</v>
      </c>
      <c r="W633" s="201" t="s">
        <v>670</v>
      </c>
      <c r="X633" s="201">
        <v>10</v>
      </c>
    </row>
    <row r="634" spans="1:24" s="171" customFormat="1" ht="10.5" customHeight="1">
      <c r="A634" s="172" t="s">
        <v>687</v>
      </c>
      <c r="B634" s="201" t="s">
        <v>672</v>
      </c>
      <c r="C634" s="201" t="s">
        <v>688</v>
      </c>
      <c r="D634" s="201" t="s">
        <v>689</v>
      </c>
      <c r="E634" s="201" t="s">
        <v>690</v>
      </c>
      <c r="F634" s="201" t="s">
        <v>691</v>
      </c>
      <c r="G634" s="201">
        <v>15</v>
      </c>
      <c r="H634" s="201">
        <v>4</v>
      </c>
      <c r="I634" s="201" t="s">
        <v>670</v>
      </c>
      <c r="J634" s="201" t="s">
        <v>671</v>
      </c>
      <c r="K634" s="202">
        <v>55.53</v>
      </c>
      <c r="L634" s="202">
        <v>0.04</v>
      </c>
      <c r="M634" s="202">
        <v>2.14</v>
      </c>
      <c r="N634" s="202">
        <v>1.96</v>
      </c>
      <c r="O634" s="202">
        <v>0.08</v>
      </c>
      <c r="P634" s="202">
        <v>15.68</v>
      </c>
      <c r="Q634" s="202">
        <v>19.95</v>
      </c>
      <c r="R634" s="202">
        <v>2.4500000000000002</v>
      </c>
      <c r="S634" s="202">
        <v>2.21</v>
      </c>
      <c r="T634" s="202">
        <v>100.04</v>
      </c>
      <c r="U634" s="183">
        <f t="shared" si="18"/>
        <v>93.446700590138349</v>
      </c>
      <c r="V634" s="183">
        <f t="shared" si="19"/>
        <v>40.925692892608929</v>
      </c>
      <c r="W634" s="201" t="s">
        <v>670</v>
      </c>
      <c r="X634" s="201">
        <v>10</v>
      </c>
    </row>
    <row r="635" spans="1:24" s="171" customFormat="1" ht="10.5" customHeight="1">
      <c r="A635" s="172" t="s">
        <v>687</v>
      </c>
      <c r="B635" s="201" t="s">
        <v>672</v>
      </c>
      <c r="C635" s="201" t="s">
        <v>688</v>
      </c>
      <c r="D635" s="201" t="s">
        <v>689</v>
      </c>
      <c r="E635" s="201" t="s">
        <v>690</v>
      </c>
      <c r="F635" s="201" t="s">
        <v>691</v>
      </c>
      <c r="G635" s="201">
        <v>15</v>
      </c>
      <c r="H635" s="201">
        <v>5</v>
      </c>
      <c r="I635" s="201" t="s">
        <v>670</v>
      </c>
      <c r="J635" s="201" t="s">
        <v>671</v>
      </c>
      <c r="K635" s="202">
        <v>56.19</v>
      </c>
      <c r="L635" s="202">
        <v>0.06</v>
      </c>
      <c r="M635" s="202">
        <v>1.1599999999999999</v>
      </c>
      <c r="N635" s="202">
        <v>1.96</v>
      </c>
      <c r="O635" s="202">
        <v>0.12</v>
      </c>
      <c r="P635" s="202">
        <v>16.53</v>
      </c>
      <c r="Q635" s="202">
        <v>20.9</v>
      </c>
      <c r="R635" s="202">
        <v>1.59</v>
      </c>
      <c r="S635" s="202">
        <v>2.02</v>
      </c>
      <c r="T635" s="202">
        <v>100.53</v>
      </c>
      <c r="U635" s="183">
        <f t="shared" si="18"/>
        <v>93.762663437037105</v>
      </c>
      <c r="V635" s="183">
        <f t="shared" si="19"/>
        <v>53.878512100346597</v>
      </c>
      <c r="W635" s="201" t="s">
        <v>670</v>
      </c>
      <c r="X635" s="201">
        <v>10</v>
      </c>
    </row>
    <row r="636" spans="1:24" s="171" customFormat="1" ht="10.5" customHeight="1">
      <c r="A636" s="172" t="s">
        <v>687</v>
      </c>
      <c r="B636" s="201" t="s">
        <v>672</v>
      </c>
      <c r="C636" s="201" t="s">
        <v>688</v>
      </c>
      <c r="D636" s="201" t="s">
        <v>689</v>
      </c>
      <c r="E636" s="201" t="s">
        <v>690</v>
      </c>
      <c r="F636" s="201" t="s">
        <v>691</v>
      </c>
      <c r="G636" s="201">
        <v>15</v>
      </c>
      <c r="H636" s="201">
        <v>6</v>
      </c>
      <c r="I636" s="201" t="s">
        <v>670</v>
      </c>
      <c r="J636" s="201" t="s">
        <v>671</v>
      </c>
      <c r="K636" s="202">
        <v>56</v>
      </c>
      <c r="L636" s="202">
        <v>0.09</v>
      </c>
      <c r="M636" s="202">
        <v>1.34</v>
      </c>
      <c r="N636" s="202">
        <v>2.84</v>
      </c>
      <c r="O636" s="202">
        <v>0.14000000000000001</v>
      </c>
      <c r="P636" s="202">
        <v>16.850000000000001</v>
      </c>
      <c r="Q636" s="202">
        <v>19.920000000000002</v>
      </c>
      <c r="R636" s="202">
        <v>1.48</v>
      </c>
      <c r="S636" s="202">
        <v>1</v>
      </c>
      <c r="T636" s="202">
        <v>99.66</v>
      </c>
      <c r="U636" s="183">
        <f t="shared" si="18"/>
        <v>91.360966723160786</v>
      </c>
      <c r="V636" s="183">
        <f t="shared" si="19"/>
        <v>33.361180033919801</v>
      </c>
      <c r="W636" s="201" t="s">
        <v>670</v>
      </c>
      <c r="X636" s="201">
        <v>10</v>
      </c>
    </row>
    <row r="637" spans="1:24" s="171" customFormat="1" ht="10.5" customHeight="1">
      <c r="A637" s="172" t="s">
        <v>687</v>
      </c>
      <c r="B637" s="201" t="s">
        <v>672</v>
      </c>
      <c r="C637" s="201" t="s">
        <v>688</v>
      </c>
      <c r="D637" s="201" t="s">
        <v>689</v>
      </c>
      <c r="E637" s="201" t="s">
        <v>690</v>
      </c>
      <c r="F637" s="201" t="s">
        <v>691</v>
      </c>
      <c r="G637" s="201">
        <v>15</v>
      </c>
      <c r="H637" s="201">
        <v>7</v>
      </c>
      <c r="I637" s="201" t="s">
        <v>670</v>
      </c>
      <c r="J637" s="201" t="s">
        <v>671</v>
      </c>
      <c r="K637" s="202">
        <v>56.57</v>
      </c>
      <c r="L637" s="202">
        <v>0.19</v>
      </c>
      <c r="M637" s="202">
        <v>0.9</v>
      </c>
      <c r="N637" s="202">
        <v>3.01</v>
      </c>
      <c r="O637" s="202">
        <v>7.0000000000000007E-2</v>
      </c>
      <c r="P637" s="202">
        <v>16.88</v>
      </c>
      <c r="Q637" s="202">
        <v>20.88</v>
      </c>
      <c r="R637" s="202">
        <v>1.49</v>
      </c>
      <c r="S637" s="202">
        <v>1.1499999999999999</v>
      </c>
      <c r="T637" s="202">
        <v>101.14</v>
      </c>
      <c r="U637" s="183">
        <f t="shared" si="18"/>
        <v>90.905663491462917</v>
      </c>
      <c r="V637" s="183">
        <f t="shared" si="19"/>
        <v>46.155049277087954</v>
      </c>
      <c r="W637" s="201" t="s">
        <v>670</v>
      </c>
      <c r="X637" s="201">
        <v>10</v>
      </c>
    </row>
    <row r="638" spans="1:24" s="171" customFormat="1" ht="10.5" customHeight="1">
      <c r="A638" s="172" t="s">
        <v>687</v>
      </c>
      <c r="B638" s="201" t="s">
        <v>672</v>
      </c>
      <c r="C638" s="201" t="s">
        <v>688</v>
      </c>
      <c r="D638" s="201" t="s">
        <v>689</v>
      </c>
      <c r="E638" s="201" t="s">
        <v>690</v>
      </c>
      <c r="F638" s="201" t="s">
        <v>691</v>
      </c>
      <c r="G638" s="201">
        <v>15</v>
      </c>
      <c r="H638" s="201">
        <v>8</v>
      </c>
      <c r="I638" s="201" t="s">
        <v>670</v>
      </c>
      <c r="J638" s="201" t="s">
        <v>671</v>
      </c>
      <c r="K638" s="202">
        <v>55.75</v>
      </c>
      <c r="L638" s="202">
        <v>7.0000000000000007E-2</v>
      </c>
      <c r="M638" s="202">
        <v>1.1100000000000001</v>
      </c>
      <c r="N638" s="202">
        <v>1.86</v>
      </c>
      <c r="O638" s="202">
        <v>0.08</v>
      </c>
      <c r="P638" s="202">
        <v>14.72</v>
      </c>
      <c r="Q638" s="202">
        <v>19.079999999999998</v>
      </c>
      <c r="R638" s="202">
        <v>3.4</v>
      </c>
      <c r="S638" s="202">
        <v>4.82</v>
      </c>
      <c r="T638" s="202">
        <v>100.89</v>
      </c>
      <c r="U638" s="183">
        <f t="shared" si="18"/>
        <v>93.380184469727666</v>
      </c>
      <c r="V638" s="183">
        <f t="shared" si="19"/>
        <v>74.444269088021613</v>
      </c>
      <c r="W638" s="201" t="s">
        <v>670</v>
      </c>
      <c r="X638" s="201">
        <v>10</v>
      </c>
    </row>
    <row r="639" spans="1:24" s="171" customFormat="1" ht="10.5" customHeight="1">
      <c r="A639" s="172" t="s">
        <v>687</v>
      </c>
      <c r="B639" s="201" t="s">
        <v>672</v>
      </c>
      <c r="C639" s="201" t="s">
        <v>688</v>
      </c>
      <c r="D639" s="201" t="s">
        <v>689</v>
      </c>
      <c r="E639" s="201" t="s">
        <v>690</v>
      </c>
      <c r="F639" s="201" t="s">
        <v>691</v>
      </c>
      <c r="G639" s="201">
        <v>15</v>
      </c>
      <c r="H639" s="201">
        <v>9</v>
      </c>
      <c r="I639" s="201" t="s">
        <v>670</v>
      </c>
      <c r="J639" s="201" t="s">
        <v>671</v>
      </c>
      <c r="K639" s="202">
        <v>55.52</v>
      </c>
      <c r="L639" s="202">
        <v>0.34</v>
      </c>
      <c r="M639" s="202">
        <v>1.58</v>
      </c>
      <c r="N639" s="202">
        <v>3.15</v>
      </c>
      <c r="O639" s="202">
        <v>0.09</v>
      </c>
      <c r="P639" s="202">
        <v>17.36</v>
      </c>
      <c r="Q639" s="202">
        <v>20.41</v>
      </c>
      <c r="R639" s="202">
        <v>1.66</v>
      </c>
      <c r="S639" s="202">
        <v>0.57999999999999996</v>
      </c>
      <c r="T639" s="202">
        <v>100.69</v>
      </c>
      <c r="U639" s="183">
        <f t="shared" si="18"/>
        <v>90.760591358826446</v>
      </c>
      <c r="V639" s="183">
        <f t="shared" si="19"/>
        <v>19.759773304735752</v>
      </c>
      <c r="W639" s="201" t="s">
        <v>670</v>
      </c>
      <c r="X639" s="201">
        <v>10</v>
      </c>
    </row>
    <row r="640" spans="1:24" s="171" customFormat="1" ht="10.5" customHeight="1">
      <c r="A640" s="172" t="s">
        <v>687</v>
      </c>
      <c r="B640" s="201" t="s">
        <v>672</v>
      </c>
      <c r="C640" s="201" t="s">
        <v>688</v>
      </c>
      <c r="D640" s="201" t="s">
        <v>689</v>
      </c>
      <c r="E640" s="201" t="s">
        <v>690</v>
      </c>
      <c r="F640" s="201" t="s">
        <v>691</v>
      </c>
      <c r="G640" s="201">
        <v>15</v>
      </c>
      <c r="H640" s="201">
        <v>10</v>
      </c>
      <c r="I640" s="201" t="s">
        <v>670</v>
      </c>
      <c r="J640" s="201" t="s">
        <v>671</v>
      </c>
      <c r="K640" s="202">
        <v>55.44</v>
      </c>
      <c r="L640" s="202">
        <v>0.09</v>
      </c>
      <c r="M640" s="202">
        <v>1.0900000000000001</v>
      </c>
      <c r="N640" s="202">
        <v>2.36</v>
      </c>
      <c r="O640" s="202">
        <v>0.08</v>
      </c>
      <c r="P640" s="202">
        <v>17.2</v>
      </c>
      <c r="Q640" s="202">
        <v>21.19</v>
      </c>
      <c r="R640" s="202">
        <v>1.33</v>
      </c>
      <c r="S640" s="202">
        <v>1.06</v>
      </c>
      <c r="T640" s="202">
        <v>99.84</v>
      </c>
      <c r="U640" s="183">
        <f t="shared" ref="U640:U703" si="20">((P640/40.31)/(P640/40.31+N640/71.85))*100</f>
        <v>92.852362174552411</v>
      </c>
      <c r="V640" s="183">
        <f t="shared" ref="V640:V703" si="21">((S640/151.99061)/(S640/151.99061+M640/101.96137))*100</f>
        <v>39.481102912133821</v>
      </c>
      <c r="W640" s="201" t="s">
        <v>670</v>
      </c>
      <c r="X640" s="201">
        <v>10</v>
      </c>
    </row>
    <row r="641" spans="1:24" s="171" customFormat="1" ht="10.5" customHeight="1">
      <c r="A641" s="172" t="s">
        <v>687</v>
      </c>
      <c r="B641" s="201" t="s">
        <v>672</v>
      </c>
      <c r="C641" s="201" t="s">
        <v>688</v>
      </c>
      <c r="D641" s="201" t="s">
        <v>689</v>
      </c>
      <c r="E641" s="201" t="s">
        <v>690</v>
      </c>
      <c r="F641" s="201" t="s">
        <v>691</v>
      </c>
      <c r="G641" s="201">
        <v>15</v>
      </c>
      <c r="H641" s="201">
        <v>11</v>
      </c>
      <c r="I641" s="201" t="s">
        <v>670</v>
      </c>
      <c r="J641" s="201" t="s">
        <v>671</v>
      </c>
      <c r="K641" s="202">
        <v>55.4</v>
      </c>
      <c r="L641" s="202">
        <v>0.18</v>
      </c>
      <c r="M641" s="202">
        <v>2.25</v>
      </c>
      <c r="N641" s="202">
        <v>2.84</v>
      </c>
      <c r="O641" s="202">
        <v>0.11</v>
      </c>
      <c r="P641" s="202">
        <v>15.88</v>
      </c>
      <c r="Q641" s="202">
        <v>17.940000000000001</v>
      </c>
      <c r="R641" s="202">
        <v>3.27</v>
      </c>
      <c r="S641" s="202">
        <v>2.66</v>
      </c>
      <c r="T641" s="202">
        <v>100.53</v>
      </c>
      <c r="U641" s="183">
        <f t="shared" si="20"/>
        <v>90.881386432238614</v>
      </c>
      <c r="V641" s="183">
        <f t="shared" si="21"/>
        <v>44.230098138845577</v>
      </c>
      <c r="W641" s="201" t="s">
        <v>670</v>
      </c>
      <c r="X641" s="201">
        <v>10</v>
      </c>
    </row>
    <row r="642" spans="1:24" s="171" customFormat="1" ht="10.5" customHeight="1">
      <c r="A642" s="172" t="s">
        <v>687</v>
      </c>
      <c r="B642" s="201" t="s">
        <v>672</v>
      </c>
      <c r="C642" s="201" t="s">
        <v>688</v>
      </c>
      <c r="D642" s="201" t="s">
        <v>689</v>
      </c>
      <c r="E642" s="201" t="s">
        <v>690</v>
      </c>
      <c r="F642" s="201" t="s">
        <v>691</v>
      </c>
      <c r="G642" s="201">
        <v>15</v>
      </c>
      <c r="H642" s="201">
        <v>12</v>
      </c>
      <c r="I642" s="201" t="s">
        <v>670</v>
      </c>
      <c r="J642" s="201" t="s">
        <v>671</v>
      </c>
      <c r="K642" s="202">
        <v>55.45</v>
      </c>
      <c r="L642" s="202">
        <v>0.24</v>
      </c>
      <c r="M642" s="202">
        <v>1.55</v>
      </c>
      <c r="N642" s="202">
        <v>3.17</v>
      </c>
      <c r="O642" s="202">
        <v>0.11</v>
      </c>
      <c r="P642" s="202">
        <v>17.73</v>
      </c>
      <c r="Q642" s="202">
        <v>20.46</v>
      </c>
      <c r="R642" s="202">
        <v>1.52</v>
      </c>
      <c r="S642" s="202">
        <v>0.6</v>
      </c>
      <c r="T642" s="202">
        <v>100.83</v>
      </c>
      <c r="U642" s="183">
        <f t="shared" si="20"/>
        <v>90.883624773415278</v>
      </c>
      <c r="V642" s="183">
        <f t="shared" si="21"/>
        <v>20.614757568530845</v>
      </c>
      <c r="W642" s="201" t="s">
        <v>670</v>
      </c>
      <c r="X642" s="201">
        <v>10</v>
      </c>
    </row>
    <row r="643" spans="1:24" s="171" customFormat="1" ht="10.5" customHeight="1">
      <c r="A643" s="172" t="s">
        <v>687</v>
      </c>
      <c r="B643" s="201" t="s">
        <v>672</v>
      </c>
      <c r="C643" s="201" t="s">
        <v>688</v>
      </c>
      <c r="D643" s="201" t="s">
        <v>689</v>
      </c>
      <c r="E643" s="201" t="s">
        <v>690</v>
      </c>
      <c r="F643" s="201" t="s">
        <v>691</v>
      </c>
      <c r="G643" s="201">
        <v>15</v>
      </c>
      <c r="H643" s="201">
        <v>13</v>
      </c>
      <c r="I643" s="201" t="s">
        <v>670</v>
      </c>
      <c r="J643" s="201" t="s">
        <v>671</v>
      </c>
      <c r="K643" s="202">
        <v>55.32</v>
      </c>
      <c r="L643" s="202">
        <v>0.15</v>
      </c>
      <c r="M643" s="202">
        <v>1.45</v>
      </c>
      <c r="N643" s="202">
        <v>2.4300000000000002</v>
      </c>
      <c r="O643" s="202">
        <v>0.08</v>
      </c>
      <c r="P643" s="202">
        <v>16.77</v>
      </c>
      <c r="Q643" s="202">
        <v>19.22</v>
      </c>
      <c r="R643" s="202">
        <v>2.34</v>
      </c>
      <c r="S643" s="202">
        <v>2.2599999999999998</v>
      </c>
      <c r="T643" s="202">
        <v>100.02</v>
      </c>
      <c r="U643" s="183">
        <f t="shared" si="20"/>
        <v>92.481773808717904</v>
      </c>
      <c r="V643" s="183">
        <f t="shared" si="21"/>
        <v>51.114228759395097</v>
      </c>
      <c r="W643" s="201" t="s">
        <v>670</v>
      </c>
      <c r="X643" s="201">
        <v>10</v>
      </c>
    </row>
    <row r="644" spans="1:24" s="171" customFormat="1" ht="10.5" customHeight="1">
      <c r="A644" s="172" t="s">
        <v>687</v>
      </c>
      <c r="B644" s="201" t="s">
        <v>672</v>
      </c>
      <c r="C644" s="201" t="s">
        <v>688</v>
      </c>
      <c r="D644" s="201" t="s">
        <v>689</v>
      </c>
      <c r="E644" s="201" t="s">
        <v>690</v>
      </c>
      <c r="F644" s="201" t="s">
        <v>691</v>
      </c>
      <c r="G644" s="201">
        <v>15</v>
      </c>
      <c r="H644" s="201">
        <v>14</v>
      </c>
      <c r="I644" s="201" t="s">
        <v>670</v>
      </c>
      <c r="J644" s="201" t="s">
        <v>671</v>
      </c>
      <c r="K644" s="202">
        <v>55</v>
      </c>
      <c r="L644" s="202">
        <v>0.08</v>
      </c>
      <c r="M644" s="202">
        <v>1.1399999999999999</v>
      </c>
      <c r="N644" s="202">
        <v>2.19</v>
      </c>
      <c r="O644" s="202">
        <v>0.12</v>
      </c>
      <c r="P644" s="202">
        <v>17.690000000000001</v>
      </c>
      <c r="Q644" s="202">
        <v>20.51</v>
      </c>
      <c r="R644" s="202">
        <v>1.62</v>
      </c>
      <c r="S644" s="202">
        <v>1.37</v>
      </c>
      <c r="T644" s="202">
        <v>99.72</v>
      </c>
      <c r="U644" s="183">
        <f t="shared" si="20"/>
        <v>93.505587486079293</v>
      </c>
      <c r="V644" s="183">
        <f t="shared" si="21"/>
        <v>44.634680506232336</v>
      </c>
      <c r="W644" s="201" t="s">
        <v>670</v>
      </c>
      <c r="X644" s="201">
        <v>10</v>
      </c>
    </row>
    <row r="645" spans="1:24" s="171" customFormat="1" ht="10.5" customHeight="1">
      <c r="A645" s="172" t="s">
        <v>687</v>
      </c>
      <c r="B645" s="201" t="s">
        <v>672</v>
      </c>
      <c r="C645" s="201" t="s">
        <v>688</v>
      </c>
      <c r="D645" s="201" t="s">
        <v>689</v>
      </c>
      <c r="E645" s="201" t="s">
        <v>690</v>
      </c>
      <c r="F645" s="201" t="s">
        <v>691</v>
      </c>
      <c r="G645" s="201">
        <v>15</v>
      </c>
      <c r="H645" s="201">
        <v>15</v>
      </c>
      <c r="I645" s="201" t="s">
        <v>670</v>
      </c>
      <c r="J645" s="201" t="s">
        <v>671</v>
      </c>
      <c r="K645" s="202">
        <v>55.78</v>
      </c>
      <c r="L645" s="202">
        <v>0.17</v>
      </c>
      <c r="M645" s="202">
        <v>2.19</v>
      </c>
      <c r="N645" s="202">
        <v>2.68</v>
      </c>
      <c r="O645" s="202">
        <v>0.12</v>
      </c>
      <c r="P645" s="202">
        <v>15.8</v>
      </c>
      <c r="Q645" s="202">
        <v>17.850000000000001</v>
      </c>
      <c r="R645" s="202">
        <v>3.25</v>
      </c>
      <c r="S645" s="202">
        <v>3.04</v>
      </c>
      <c r="T645" s="202">
        <v>100.88</v>
      </c>
      <c r="U645" s="183">
        <f t="shared" si="20"/>
        <v>91.310688795142582</v>
      </c>
      <c r="V645" s="183">
        <f t="shared" si="21"/>
        <v>48.219034890291049</v>
      </c>
      <c r="W645" s="201" t="s">
        <v>670</v>
      </c>
      <c r="X645" s="201">
        <v>10</v>
      </c>
    </row>
    <row r="646" spans="1:24" s="171" customFormat="1" ht="10.5" customHeight="1">
      <c r="A646" s="172" t="s">
        <v>687</v>
      </c>
      <c r="B646" s="201" t="s">
        <v>672</v>
      </c>
      <c r="C646" s="201" t="s">
        <v>688</v>
      </c>
      <c r="D646" s="201" t="s">
        <v>689</v>
      </c>
      <c r="E646" s="201" t="s">
        <v>690</v>
      </c>
      <c r="F646" s="201" t="s">
        <v>691</v>
      </c>
      <c r="G646" s="201">
        <v>15</v>
      </c>
      <c r="H646" s="201">
        <v>16</v>
      </c>
      <c r="I646" s="201" t="s">
        <v>670</v>
      </c>
      <c r="J646" s="201" t="s">
        <v>671</v>
      </c>
      <c r="K646" s="202">
        <v>56.27</v>
      </c>
      <c r="L646" s="202">
        <v>0.09</v>
      </c>
      <c r="M646" s="202">
        <v>0.84</v>
      </c>
      <c r="N646" s="202">
        <v>2.44</v>
      </c>
      <c r="O646" s="202">
        <v>0.09</v>
      </c>
      <c r="P646" s="202">
        <v>18.03</v>
      </c>
      <c r="Q646" s="202">
        <v>21.35</v>
      </c>
      <c r="R646" s="202">
        <v>1.02</v>
      </c>
      <c r="S646" s="202">
        <v>1</v>
      </c>
      <c r="T646" s="202">
        <v>101.13</v>
      </c>
      <c r="U646" s="183">
        <f t="shared" si="20"/>
        <v>92.943351968798666</v>
      </c>
      <c r="V646" s="183">
        <f t="shared" si="21"/>
        <v>44.401787114996083</v>
      </c>
      <c r="W646" s="201" t="s">
        <v>670</v>
      </c>
      <c r="X646" s="201">
        <v>10</v>
      </c>
    </row>
    <row r="647" spans="1:24" s="171" customFormat="1" ht="10.5" customHeight="1">
      <c r="A647" s="172" t="s">
        <v>687</v>
      </c>
      <c r="B647" s="201" t="s">
        <v>672</v>
      </c>
      <c r="C647" s="201" t="s">
        <v>688</v>
      </c>
      <c r="D647" s="201" t="s">
        <v>689</v>
      </c>
      <c r="E647" s="201" t="s">
        <v>690</v>
      </c>
      <c r="F647" s="201" t="s">
        <v>691</v>
      </c>
      <c r="G647" s="201">
        <v>15</v>
      </c>
      <c r="H647" s="201">
        <v>17</v>
      </c>
      <c r="I647" s="201" t="s">
        <v>670</v>
      </c>
      <c r="J647" s="201" t="s">
        <v>671</v>
      </c>
      <c r="K647" s="202">
        <v>55.07</v>
      </c>
      <c r="L647" s="202">
        <v>0.32</v>
      </c>
      <c r="M647" s="202">
        <v>1.39</v>
      </c>
      <c r="N647" s="202">
        <v>3.01</v>
      </c>
      <c r="O647" s="202">
        <v>0.12</v>
      </c>
      <c r="P647" s="202">
        <v>17.66</v>
      </c>
      <c r="Q647" s="202">
        <v>20.03</v>
      </c>
      <c r="R647" s="202">
        <v>1.41</v>
      </c>
      <c r="S647" s="202">
        <v>0.62</v>
      </c>
      <c r="T647" s="202">
        <v>99.63</v>
      </c>
      <c r="U647" s="183">
        <f t="shared" si="20"/>
        <v>91.272281530460177</v>
      </c>
      <c r="V647" s="183">
        <f t="shared" si="21"/>
        <v>23.030952744554572</v>
      </c>
      <c r="W647" s="201" t="s">
        <v>670</v>
      </c>
      <c r="X647" s="201">
        <v>10</v>
      </c>
    </row>
    <row r="648" spans="1:24" s="171" customFormat="1" ht="10.5" customHeight="1">
      <c r="A648" s="172" t="s">
        <v>687</v>
      </c>
      <c r="B648" s="201" t="s">
        <v>672</v>
      </c>
      <c r="C648" s="201" t="s">
        <v>688</v>
      </c>
      <c r="D648" s="201" t="s">
        <v>689</v>
      </c>
      <c r="E648" s="201" t="s">
        <v>690</v>
      </c>
      <c r="F648" s="201" t="s">
        <v>691</v>
      </c>
      <c r="G648" s="201">
        <v>15</v>
      </c>
      <c r="H648" s="201">
        <v>18</v>
      </c>
      <c r="I648" s="201" t="s">
        <v>670</v>
      </c>
      <c r="J648" s="201" t="s">
        <v>671</v>
      </c>
      <c r="K648" s="202">
        <v>55.71</v>
      </c>
      <c r="L648" s="202">
        <v>0.12</v>
      </c>
      <c r="M648" s="202">
        <v>1.72</v>
      </c>
      <c r="N648" s="202">
        <v>2.96</v>
      </c>
      <c r="O648" s="202">
        <v>0.06</v>
      </c>
      <c r="P648" s="202">
        <v>17.21</v>
      </c>
      <c r="Q648" s="202">
        <v>19.77</v>
      </c>
      <c r="R648" s="202">
        <v>1.83</v>
      </c>
      <c r="S648" s="202">
        <v>1.06</v>
      </c>
      <c r="T648" s="202">
        <v>100.44</v>
      </c>
      <c r="U648" s="183">
        <f t="shared" si="20"/>
        <v>91.199833079631375</v>
      </c>
      <c r="V648" s="183">
        <f t="shared" si="21"/>
        <v>29.249852109550989</v>
      </c>
      <c r="W648" s="201" t="s">
        <v>670</v>
      </c>
      <c r="X648" s="201">
        <v>10</v>
      </c>
    </row>
    <row r="649" spans="1:24" s="171" customFormat="1" ht="10.5" customHeight="1">
      <c r="A649" s="172" t="s">
        <v>687</v>
      </c>
      <c r="B649" s="201" t="s">
        <v>672</v>
      </c>
      <c r="C649" s="201" t="s">
        <v>688</v>
      </c>
      <c r="D649" s="201" t="s">
        <v>689</v>
      </c>
      <c r="E649" s="201" t="s">
        <v>690</v>
      </c>
      <c r="F649" s="201" t="s">
        <v>691</v>
      </c>
      <c r="G649" s="201">
        <v>15</v>
      </c>
      <c r="H649" s="201">
        <v>19</v>
      </c>
      <c r="I649" s="201" t="s">
        <v>670</v>
      </c>
      <c r="J649" s="201" t="s">
        <v>671</v>
      </c>
      <c r="K649" s="202">
        <v>55.19</v>
      </c>
      <c r="L649" s="202">
        <v>0.27</v>
      </c>
      <c r="M649" s="202">
        <v>1.36</v>
      </c>
      <c r="N649" s="202">
        <v>3.1</v>
      </c>
      <c r="O649" s="202">
        <v>0.11</v>
      </c>
      <c r="P649" s="202">
        <v>17</v>
      </c>
      <c r="Q649" s="202">
        <v>20.07</v>
      </c>
      <c r="R649" s="202">
        <v>1.49</v>
      </c>
      <c r="S649" s="202">
        <v>0.63</v>
      </c>
      <c r="T649" s="202">
        <v>99.22</v>
      </c>
      <c r="U649" s="183">
        <f t="shared" si="20"/>
        <v>90.718955801757403</v>
      </c>
      <c r="V649" s="183">
        <f t="shared" si="21"/>
        <v>23.708192696947609</v>
      </c>
      <c r="W649" s="201" t="s">
        <v>670</v>
      </c>
      <c r="X649" s="201">
        <v>10</v>
      </c>
    </row>
    <row r="650" spans="1:24" s="171" customFormat="1" ht="10.5" customHeight="1">
      <c r="A650" s="172" t="s">
        <v>687</v>
      </c>
      <c r="B650" s="201" t="s">
        <v>672</v>
      </c>
      <c r="C650" s="201" t="s">
        <v>688</v>
      </c>
      <c r="D650" s="201" t="s">
        <v>689</v>
      </c>
      <c r="E650" s="201" t="s">
        <v>690</v>
      </c>
      <c r="F650" s="201" t="s">
        <v>691</v>
      </c>
      <c r="G650" s="201">
        <v>15</v>
      </c>
      <c r="H650" s="201">
        <v>20</v>
      </c>
      <c r="I650" s="201" t="s">
        <v>670</v>
      </c>
      <c r="J650" s="201" t="s">
        <v>671</v>
      </c>
      <c r="K650" s="202">
        <v>55.18</v>
      </c>
      <c r="L650" s="202">
        <v>0.09</v>
      </c>
      <c r="M650" s="202">
        <v>1.6</v>
      </c>
      <c r="N650" s="202">
        <v>2.2799999999999998</v>
      </c>
      <c r="O650" s="202">
        <v>0.15</v>
      </c>
      <c r="P650" s="202">
        <v>15.42</v>
      </c>
      <c r="Q650" s="202">
        <v>18.13</v>
      </c>
      <c r="R650" s="202">
        <v>3.46</v>
      </c>
      <c r="S650" s="202">
        <v>3.84</v>
      </c>
      <c r="T650" s="202">
        <v>100.15</v>
      </c>
      <c r="U650" s="183">
        <f t="shared" si="20"/>
        <v>92.34003909541471</v>
      </c>
      <c r="V650" s="183">
        <f t="shared" si="21"/>
        <v>61.68605612324167</v>
      </c>
      <c r="W650" s="201" t="s">
        <v>670</v>
      </c>
      <c r="X650" s="201">
        <v>10</v>
      </c>
    </row>
    <row r="651" spans="1:24" s="171" customFormat="1" ht="10.5" customHeight="1">
      <c r="A651" s="172" t="s">
        <v>687</v>
      </c>
      <c r="B651" s="201" t="s">
        <v>672</v>
      </c>
      <c r="C651" s="201" t="s">
        <v>688</v>
      </c>
      <c r="D651" s="201" t="s">
        <v>689</v>
      </c>
      <c r="E651" s="201" t="s">
        <v>690</v>
      </c>
      <c r="F651" s="201" t="s">
        <v>691</v>
      </c>
      <c r="G651" s="201">
        <v>15</v>
      </c>
      <c r="H651" s="201">
        <v>21</v>
      </c>
      <c r="I651" s="201" t="s">
        <v>670</v>
      </c>
      <c r="J651" s="201" t="s">
        <v>671</v>
      </c>
      <c r="K651" s="202">
        <v>55.28</v>
      </c>
      <c r="L651" s="202">
        <v>0.19</v>
      </c>
      <c r="M651" s="202">
        <v>1.45</v>
      </c>
      <c r="N651" s="202">
        <v>2.98</v>
      </c>
      <c r="O651" s="202">
        <v>0.12</v>
      </c>
      <c r="P651" s="202">
        <v>16.78</v>
      </c>
      <c r="Q651" s="202">
        <v>21.92</v>
      </c>
      <c r="R651" s="202">
        <v>1.51</v>
      </c>
      <c r="S651" s="202">
        <v>0.68</v>
      </c>
      <c r="T651" s="202">
        <v>100.91</v>
      </c>
      <c r="U651" s="183">
        <f t="shared" si="20"/>
        <v>90.939296413215359</v>
      </c>
      <c r="V651" s="183">
        <f t="shared" si="21"/>
        <v>23.931279792828995</v>
      </c>
      <c r="W651" s="201" t="s">
        <v>670</v>
      </c>
      <c r="X651" s="201">
        <v>10</v>
      </c>
    </row>
    <row r="652" spans="1:24" s="171" customFormat="1" ht="10.5" customHeight="1">
      <c r="A652" s="172" t="s">
        <v>687</v>
      </c>
      <c r="B652" s="201" t="s">
        <v>672</v>
      </c>
      <c r="C652" s="201" t="s">
        <v>688</v>
      </c>
      <c r="D652" s="201" t="s">
        <v>689</v>
      </c>
      <c r="E652" s="201" t="s">
        <v>690</v>
      </c>
      <c r="F652" s="201" t="s">
        <v>691</v>
      </c>
      <c r="G652" s="201">
        <v>15</v>
      </c>
      <c r="H652" s="201">
        <v>22</v>
      </c>
      <c r="I652" s="201" t="s">
        <v>670</v>
      </c>
      <c r="J652" s="201" t="s">
        <v>671</v>
      </c>
      <c r="K652" s="202">
        <v>55.08</v>
      </c>
      <c r="L652" s="202">
        <v>0.04</v>
      </c>
      <c r="M652" s="202">
        <v>1.31</v>
      </c>
      <c r="N652" s="202">
        <v>1.83</v>
      </c>
      <c r="O652" s="202">
        <v>0.09</v>
      </c>
      <c r="P652" s="202">
        <v>17.45</v>
      </c>
      <c r="Q652" s="202">
        <v>20.62</v>
      </c>
      <c r="R652" s="202">
        <v>1.9</v>
      </c>
      <c r="S652" s="202">
        <v>2.19</v>
      </c>
      <c r="T652" s="202">
        <v>100.51</v>
      </c>
      <c r="U652" s="183">
        <f t="shared" si="20"/>
        <v>94.443349695808024</v>
      </c>
      <c r="V652" s="183">
        <f t="shared" si="21"/>
        <v>52.863106501154611</v>
      </c>
      <c r="W652" s="201" t="s">
        <v>670</v>
      </c>
      <c r="X652" s="201">
        <v>10</v>
      </c>
    </row>
    <row r="653" spans="1:24" s="171" customFormat="1" ht="10.5" customHeight="1">
      <c r="A653" s="172" t="s">
        <v>687</v>
      </c>
      <c r="B653" s="201" t="s">
        <v>672</v>
      </c>
      <c r="C653" s="201" t="s">
        <v>688</v>
      </c>
      <c r="D653" s="201" t="s">
        <v>689</v>
      </c>
      <c r="E653" s="201" t="s">
        <v>690</v>
      </c>
      <c r="F653" s="201" t="s">
        <v>691</v>
      </c>
      <c r="G653" s="201">
        <v>15</v>
      </c>
      <c r="H653" s="201">
        <v>23</v>
      </c>
      <c r="I653" s="201" t="s">
        <v>670</v>
      </c>
      <c r="J653" s="201" t="s">
        <v>671</v>
      </c>
      <c r="K653" s="202">
        <v>55.66</v>
      </c>
      <c r="L653" s="202">
        <v>0.28999999999999998</v>
      </c>
      <c r="M653" s="202">
        <v>1.68</v>
      </c>
      <c r="N653" s="202">
        <v>3.14</v>
      </c>
      <c r="O653" s="202">
        <v>0.12</v>
      </c>
      <c r="P653" s="202">
        <v>17.77</v>
      </c>
      <c r="Q653" s="202">
        <v>20.07</v>
      </c>
      <c r="R653" s="202">
        <v>1.7</v>
      </c>
      <c r="S653" s="202">
        <v>0.77</v>
      </c>
      <c r="T653" s="202">
        <v>101.2</v>
      </c>
      <c r="U653" s="183">
        <f t="shared" si="20"/>
        <v>90.980611436408608</v>
      </c>
      <c r="V653" s="183">
        <f t="shared" si="21"/>
        <v>23.516310151221855</v>
      </c>
      <c r="W653" s="201" t="s">
        <v>670</v>
      </c>
      <c r="X653" s="201">
        <v>10</v>
      </c>
    </row>
    <row r="654" spans="1:24" s="171" customFormat="1" ht="10.5" customHeight="1">
      <c r="A654" s="172" t="s">
        <v>687</v>
      </c>
      <c r="B654" s="201" t="s">
        <v>672</v>
      </c>
      <c r="C654" s="201" t="s">
        <v>688</v>
      </c>
      <c r="D654" s="201" t="s">
        <v>689</v>
      </c>
      <c r="E654" s="201" t="s">
        <v>690</v>
      </c>
      <c r="F654" s="201" t="s">
        <v>691</v>
      </c>
      <c r="G654" s="201">
        <v>15</v>
      </c>
      <c r="H654" s="201">
        <v>24</v>
      </c>
      <c r="I654" s="201" t="s">
        <v>670</v>
      </c>
      <c r="J654" s="201" t="s">
        <v>671</v>
      </c>
      <c r="K654" s="202">
        <v>55.46</v>
      </c>
      <c r="L654" s="202">
        <v>0.28999999999999998</v>
      </c>
      <c r="M654" s="202">
        <v>1.66</v>
      </c>
      <c r="N654" s="202">
        <v>3.19</v>
      </c>
      <c r="O654" s="202">
        <v>0.11</v>
      </c>
      <c r="P654" s="202">
        <v>17.329999999999998</v>
      </c>
      <c r="Q654" s="202">
        <v>20.350000000000001</v>
      </c>
      <c r="R654" s="202">
        <v>1.51</v>
      </c>
      <c r="S654" s="202">
        <v>0.56999999999999995</v>
      </c>
      <c r="T654" s="202">
        <v>100.47</v>
      </c>
      <c r="U654" s="183">
        <f t="shared" si="20"/>
        <v>90.63956643038388</v>
      </c>
      <c r="V654" s="183">
        <f t="shared" si="21"/>
        <v>18.722225624486079</v>
      </c>
      <c r="W654" s="201" t="s">
        <v>670</v>
      </c>
      <c r="X654" s="201">
        <v>10</v>
      </c>
    </row>
    <row r="655" spans="1:24" s="171" customFormat="1" ht="10.5" customHeight="1">
      <c r="A655" s="172" t="s">
        <v>687</v>
      </c>
      <c r="B655" s="201" t="s">
        <v>672</v>
      </c>
      <c r="C655" s="201" t="s">
        <v>688</v>
      </c>
      <c r="D655" s="201" t="s">
        <v>689</v>
      </c>
      <c r="E655" s="201" t="s">
        <v>690</v>
      </c>
      <c r="F655" s="201" t="s">
        <v>691</v>
      </c>
      <c r="G655" s="201">
        <v>15</v>
      </c>
      <c r="H655" s="201">
        <v>25</v>
      </c>
      <c r="I655" s="201" t="s">
        <v>670</v>
      </c>
      <c r="J655" s="201" t="s">
        <v>671</v>
      </c>
      <c r="K655" s="202">
        <v>55.64</v>
      </c>
      <c r="L655" s="202">
        <v>0.15</v>
      </c>
      <c r="M655" s="202">
        <v>0.98</v>
      </c>
      <c r="N655" s="202">
        <v>3.07</v>
      </c>
      <c r="O655" s="202">
        <v>0.09</v>
      </c>
      <c r="P655" s="202">
        <v>17.010000000000002</v>
      </c>
      <c r="Q655" s="202">
        <v>21.15</v>
      </c>
      <c r="R655" s="202">
        <v>1.5</v>
      </c>
      <c r="S655" s="202">
        <v>1.17</v>
      </c>
      <c r="T655" s="202">
        <v>100.76</v>
      </c>
      <c r="U655" s="183">
        <f t="shared" si="20"/>
        <v>90.805420707706148</v>
      </c>
      <c r="V655" s="183">
        <f t="shared" si="21"/>
        <v>44.472230891650931</v>
      </c>
      <c r="W655" s="201" t="s">
        <v>670</v>
      </c>
      <c r="X655" s="201">
        <v>10</v>
      </c>
    </row>
    <row r="656" spans="1:24" s="171" customFormat="1" ht="10.5" customHeight="1">
      <c r="A656" s="172" t="s">
        <v>687</v>
      </c>
      <c r="B656" s="201" t="s">
        <v>672</v>
      </c>
      <c r="C656" s="201" t="s">
        <v>688</v>
      </c>
      <c r="D656" s="201" t="s">
        <v>689</v>
      </c>
      <c r="E656" s="201" t="s">
        <v>690</v>
      </c>
      <c r="F656" s="201" t="s">
        <v>691</v>
      </c>
      <c r="G656" s="201">
        <v>15</v>
      </c>
      <c r="H656" s="201">
        <v>26</v>
      </c>
      <c r="I656" s="201" t="s">
        <v>670</v>
      </c>
      <c r="J656" s="201" t="s">
        <v>671</v>
      </c>
      <c r="K656" s="202">
        <v>55.72</v>
      </c>
      <c r="L656" s="202">
        <v>0.25</v>
      </c>
      <c r="M656" s="202">
        <v>1.96</v>
      </c>
      <c r="N656" s="202">
        <v>3.12</v>
      </c>
      <c r="O656" s="202">
        <v>0.1</v>
      </c>
      <c r="P656" s="202">
        <v>16.48</v>
      </c>
      <c r="Q656" s="202">
        <v>19.670000000000002</v>
      </c>
      <c r="R656" s="202">
        <v>2.06</v>
      </c>
      <c r="S656" s="202">
        <v>1</v>
      </c>
      <c r="T656" s="202">
        <v>100.36</v>
      </c>
      <c r="U656" s="183">
        <f t="shared" si="20"/>
        <v>90.398389073845721</v>
      </c>
      <c r="V656" s="183">
        <f t="shared" si="21"/>
        <v>25.499078127179274</v>
      </c>
      <c r="W656" s="201" t="s">
        <v>670</v>
      </c>
      <c r="X656" s="201">
        <v>10</v>
      </c>
    </row>
    <row r="657" spans="1:24" s="171" customFormat="1" ht="10.5" customHeight="1">
      <c r="A657" s="172" t="s">
        <v>687</v>
      </c>
      <c r="B657" s="201" t="s">
        <v>672</v>
      </c>
      <c r="C657" s="201" t="s">
        <v>688</v>
      </c>
      <c r="D657" s="201" t="s">
        <v>689</v>
      </c>
      <c r="E657" s="201" t="s">
        <v>690</v>
      </c>
      <c r="F657" s="201" t="s">
        <v>691</v>
      </c>
      <c r="G657" s="201">
        <v>15</v>
      </c>
      <c r="H657" s="201">
        <v>27</v>
      </c>
      <c r="I657" s="201" t="s">
        <v>670</v>
      </c>
      <c r="J657" s="201" t="s">
        <v>671</v>
      </c>
      <c r="K657" s="202">
        <v>56.45</v>
      </c>
      <c r="L657" s="202">
        <v>0.03</v>
      </c>
      <c r="M657" s="202">
        <v>1.33</v>
      </c>
      <c r="N657" s="202">
        <v>1.49</v>
      </c>
      <c r="O657" s="202">
        <v>0.11</v>
      </c>
      <c r="P657" s="202">
        <v>16.91</v>
      </c>
      <c r="Q657" s="202">
        <v>21.81</v>
      </c>
      <c r="R657" s="202">
        <v>1.69</v>
      </c>
      <c r="S657" s="202">
        <v>1.67</v>
      </c>
      <c r="T657" s="202">
        <v>101.49</v>
      </c>
      <c r="U657" s="183">
        <f t="shared" si="20"/>
        <v>95.28943047831865</v>
      </c>
      <c r="V657" s="183">
        <f t="shared" si="21"/>
        <v>45.720991524628694</v>
      </c>
      <c r="W657" s="201" t="s">
        <v>670</v>
      </c>
      <c r="X657" s="201">
        <v>10</v>
      </c>
    </row>
    <row r="658" spans="1:24" s="171" customFormat="1" ht="10.5" customHeight="1">
      <c r="A658" s="172" t="s">
        <v>687</v>
      </c>
      <c r="B658" s="201" t="s">
        <v>672</v>
      </c>
      <c r="C658" s="201" t="s">
        <v>688</v>
      </c>
      <c r="D658" s="201" t="s">
        <v>689</v>
      </c>
      <c r="E658" s="201" t="s">
        <v>690</v>
      </c>
      <c r="F658" s="201" t="s">
        <v>691</v>
      </c>
      <c r="G658" s="201">
        <v>15</v>
      </c>
      <c r="H658" s="201">
        <v>28</v>
      </c>
      <c r="I658" s="201" t="s">
        <v>670</v>
      </c>
      <c r="J658" s="201" t="s">
        <v>671</v>
      </c>
      <c r="K658" s="202">
        <v>56.16</v>
      </c>
      <c r="L658" s="202">
        <v>0.24</v>
      </c>
      <c r="M658" s="202">
        <v>4.17</v>
      </c>
      <c r="N658" s="202">
        <v>3.68</v>
      </c>
      <c r="O658" s="202">
        <v>0.09</v>
      </c>
      <c r="P658" s="202">
        <v>14.67</v>
      </c>
      <c r="Q658" s="202">
        <v>18.32</v>
      </c>
      <c r="R658" s="202">
        <v>3.43</v>
      </c>
      <c r="S658" s="202">
        <v>0.48</v>
      </c>
      <c r="T658" s="202">
        <v>101.24</v>
      </c>
      <c r="U658" s="183">
        <f t="shared" si="20"/>
        <v>87.662738652654241</v>
      </c>
      <c r="V658" s="183">
        <f t="shared" si="21"/>
        <v>7.1683646240772338</v>
      </c>
      <c r="W658" s="201" t="s">
        <v>670</v>
      </c>
      <c r="X658" s="201">
        <v>10</v>
      </c>
    </row>
    <row r="659" spans="1:24" s="171" customFormat="1" ht="10.5" customHeight="1">
      <c r="A659" s="172" t="s">
        <v>687</v>
      </c>
      <c r="B659" s="201" t="s">
        <v>672</v>
      </c>
      <c r="C659" s="201" t="s">
        <v>688</v>
      </c>
      <c r="D659" s="201" t="s">
        <v>689</v>
      </c>
      <c r="E659" s="201" t="s">
        <v>690</v>
      </c>
      <c r="F659" s="201" t="s">
        <v>691</v>
      </c>
      <c r="G659" s="201">
        <v>15</v>
      </c>
      <c r="H659" s="201">
        <v>29</v>
      </c>
      <c r="I659" s="201" t="s">
        <v>670</v>
      </c>
      <c r="J659" s="201" t="s">
        <v>671</v>
      </c>
      <c r="K659" s="202">
        <v>55.1</v>
      </c>
      <c r="L659" s="202">
        <v>0.27</v>
      </c>
      <c r="M659" s="202">
        <v>1.56</v>
      </c>
      <c r="N659" s="202">
        <v>3.15</v>
      </c>
      <c r="O659" s="202">
        <v>0.19</v>
      </c>
      <c r="P659" s="202">
        <v>17.59</v>
      </c>
      <c r="Q659" s="202">
        <v>20.47</v>
      </c>
      <c r="R659" s="202">
        <v>1.58</v>
      </c>
      <c r="S659" s="202">
        <v>0.62</v>
      </c>
      <c r="T659" s="202">
        <v>100.53</v>
      </c>
      <c r="U659" s="183">
        <f t="shared" si="20"/>
        <v>90.870372687152454</v>
      </c>
      <c r="V659" s="183">
        <f t="shared" si="21"/>
        <v>21.049465402567165</v>
      </c>
      <c r="W659" s="201" t="s">
        <v>670</v>
      </c>
      <c r="X659" s="201">
        <v>10</v>
      </c>
    </row>
    <row r="660" spans="1:24" s="171" customFormat="1" ht="10.5" customHeight="1">
      <c r="A660" s="172" t="s">
        <v>687</v>
      </c>
      <c r="B660" s="201" t="s">
        <v>672</v>
      </c>
      <c r="C660" s="201" t="s">
        <v>688</v>
      </c>
      <c r="D660" s="201" t="s">
        <v>689</v>
      </c>
      <c r="E660" s="201" t="s">
        <v>690</v>
      </c>
      <c r="F660" s="201" t="s">
        <v>691</v>
      </c>
      <c r="G660" s="201">
        <v>15</v>
      </c>
      <c r="H660" s="201">
        <v>30</v>
      </c>
      <c r="I660" s="201" t="s">
        <v>670</v>
      </c>
      <c r="J660" s="201" t="s">
        <v>671</v>
      </c>
      <c r="K660" s="202">
        <v>55.76</v>
      </c>
      <c r="L660" s="202">
        <v>0.31</v>
      </c>
      <c r="M660" s="202">
        <v>1.76</v>
      </c>
      <c r="N660" s="202">
        <v>3.28</v>
      </c>
      <c r="O660" s="202">
        <v>0.13</v>
      </c>
      <c r="P660" s="202">
        <v>17.36</v>
      </c>
      <c r="Q660" s="202">
        <v>20.51</v>
      </c>
      <c r="R660" s="202">
        <v>1.45</v>
      </c>
      <c r="S660" s="202">
        <v>0.63</v>
      </c>
      <c r="T660" s="202">
        <v>101.19</v>
      </c>
      <c r="U660" s="183">
        <f t="shared" si="20"/>
        <v>90.415827735302841</v>
      </c>
      <c r="V660" s="183">
        <f t="shared" si="21"/>
        <v>19.363305680176627</v>
      </c>
      <c r="W660" s="201" t="s">
        <v>670</v>
      </c>
      <c r="X660" s="201">
        <v>10</v>
      </c>
    </row>
    <row r="661" spans="1:24" s="171" customFormat="1" ht="10.5" customHeight="1">
      <c r="A661" s="172" t="s">
        <v>687</v>
      </c>
      <c r="B661" s="201" t="s">
        <v>672</v>
      </c>
      <c r="C661" s="201" t="s">
        <v>688</v>
      </c>
      <c r="D661" s="201" t="s">
        <v>689</v>
      </c>
      <c r="E661" s="201" t="s">
        <v>690</v>
      </c>
      <c r="F661" s="201" t="s">
        <v>691</v>
      </c>
      <c r="G661" s="201">
        <v>15</v>
      </c>
      <c r="H661" s="201">
        <v>31</v>
      </c>
      <c r="I661" s="201" t="s">
        <v>670</v>
      </c>
      <c r="J661" s="201" t="s">
        <v>671</v>
      </c>
      <c r="K661" s="202">
        <v>55.54</v>
      </c>
      <c r="L661" s="202">
        <v>0.28999999999999998</v>
      </c>
      <c r="M661" s="202">
        <v>1.57</v>
      </c>
      <c r="N661" s="202">
        <v>2.46</v>
      </c>
      <c r="O661" s="202">
        <v>0.13</v>
      </c>
      <c r="P661" s="202">
        <v>17.61</v>
      </c>
      <c r="Q661" s="202">
        <v>20.14</v>
      </c>
      <c r="R661" s="202">
        <v>1.77</v>
      </c>
      <c r="S661" s="202">
        <v>1.41</v>
      </c>
      <c r="T661" s="202">
        <v>100.92</v>
      </c>
      <c r="U661" s="183">
        <f t="shared" si="20"/>
        <v>92.732364922164834</v>
      </c>
      <c r="V661" s="183">
        <f t="shared" si="21"/>
        <v>37.596494394014812</v>
      </c>
      <c r="W661" s="201" t="s">
        <v>670</v>
      </c>
      <c r="X661" s="201">
        <v>10</v>
      </c>
    </row>
    <row r="662" spans="1:24" s="171" customFormat="1" ht="10.5" customHeight="1">
      <c r="A662" s="172" t="s">
        <v>687</v>
      </c>
      <c r="B662" s="201" t="s">
        <v>672</v>
      </c>
      <c r="C662" s="201" t="s">
        <v>688</v>
      </c>
      <c r="D662" s="201" t="s">
        <v>689</v>
      </c>
      <c r="E662" s="201" t="s">
        <v>690</v>
      </c>
      <c r="F662" s="201" t="s">
        <v>691</v>
      </c>
      <c r="G662" s="201">
        <v>15</v>
      </c>
      <c r="H662" s="201">
        <v>32</v>
      </c>
      <c r="I662" s="201" t="s">
        <v>670</v>
      </c>
      <c r="J662" s="201" t="s">
        <v>671</v>
      </c>
      <c r="K662" s="202">
        <v>55.23</v>
      </c>
      <c r="L662" s="202">
        <v>0.18</v>
      </c>
      <c r="M662" s="202">
        <v>1.95</v>
      </c>
      <c r="N662" s="202">
        <v>2.58</v>
      </c>
      <c r="O662" s="202">
        <v>0.15</v>
      </c>
      <c r="P662" s="202">
        <v>16.899999999999999</v>
      </c>
      <c r="Q662" s="202">
        <v>19.100000000000001</v>
      </c>
      <c r="R662" s="202">
        <v>2.5499999999999998</v>
      </c>
      <c r="S662" s="202">
        <v>2.2400000000000002</v>
      </c>
      <c r="T662" s="202">
        <v>100.88</v>
      </c>
      <c r="U662" s="183">
        <f t="shared" si="20"/>
        <v>92.110856635176788</v>
      </c>
      <c r="V662" s="183">
        <f t="shared" si="21"/>
        <v>43.522157096741523</v>
      </c>
      <c r="W662" s="201" t="s">
        <v>670</v>
      </c>
      <c r="X662" s="201">
        <v>10</v>
      </c>
    </row>
    <row r="663" spans="1:24" s="171" customFormat="1" ht="10.5" customHeight="1">
      <c r="A663" s="172" t="s">
        <v>687</v>
      </c>
      <c r="B663" s="201" t="s">
        <v>672</v>
      </c>
      <c r="C663" s="201" t="s">
        <v>688</v>
      </c>
      <c r="D663" s="201" t="s">
        <v>689</v>
      </c>
      <c r="E663" s="201" t="s">
        <v>690</v>
      </c>
      <c r="F663" s="201" t="s">
        <v>691</v>
      </c>
      <c r="G663" s="201">
        <v>15</v>
      </c>
      <c r="H663" s="201">
        <v>33</v>
      </c>
      <c r="I663" s="201" t="s">
        <v>670</v>
      </c>
      <c r="J663" s="201" t="s">
        <v>671</v>
      </c>
      <c r="K663" s="202">
        <v>55.39</v>
      </c>
      <c r="L663" s="202">
        <v>0.23</v>
      </c>
      <c r="M663" s="202">
        <v>1.53</v>
      </c>
      <c r="N663" s="202">
        <v>2.65</v>
      </c>
      <c r="O663" s="202">
        <v>0.11</v>
      </c>
      <c r="P663" s="202">
        <v>16.260000000000002</v>
      </c>
      <c r="Q663" s="202">
        <v>19.29</v>
      </c>
      <c r="R663" s="202">
        <v>2.6</v>
      </c>
      <c r="S663" s="202">
        <v>2.77</v>
      </c>
      <c r="T663" s="202">
        <v>100.83</v>
      </c>
      <c r="U663" s="183">
        <f t="shared" si="20"/>
        <v>91.622516621212796</v>
      </c>
      <c r="V663" s="183">
        <f t="shared" si="21"/>
        <v>54.843634169282986</v>
      </c>
      <c r="W663" s="201" t="s">
        <v>670</v>
      </c>
      <c r="X663" s="201">
        <v>10</v>
      </c>
    </row>
    <row r="664" spans="1:24" s="171" customFormat="1" ht="10.5" customHeight="1">
      <c r="A664" s="172" t="s">
        <v>687</v>
      </c>
      <c r="B664" s="201" t="s">
        <v>672</v>
      </c>
      <c r="C664" s="201" t="s">
        <v>688</v>
      </c>
      <c r="D664" s="201" t="s">
        <v>689</v>
      </c>
      <c r="E664" s="201" t="s">
        <v>690</v>
      </c>
      <c r="F664" s="201" t="s">
        <v>691</v>
      </c>
      <c r="G664" s="201">
        <v>15</v>
      </c>
      <c r="H664" s="201">
        <v>34</v>
      </c>
      <c r="I664" s="201" t="s">
        <v>670</v>
      </c>
      <c r="J664" s="201" t="s">
        <v>671</v>
      </c>
      <c r="K664" s="202">
        <v>54.87</v>
      </c>
      <c r="L664" s="202">
        <v>0.14000000000000001</v>
      </c>
      <c r="M664" s="202">
        <v>1.32</v>
      </c>
      <c r="N664" s="202">
        <v>1.69</v>
      </c>
      <c r="O664" s="202">
        <v>0.12</v>
      </c>
      <c r="P664" s="202">
        <v>15.55</v>
      </c>
      <c r="Q664" s="202">
        <v>20.51</v>
      </c>
      <c r="R664" s="202">
        <v>2.36</v>
      </c>
      <c r="S664" s="202">
        <v>3</v>
      </c>
      <c r="T664" s="202">
        <v>99.56</v>
      </c>
      <c r="U664" s="183">
        <f t="shared" si="20"/>
        <v>94.253045871599866</v>
      </c>
      <c r="V664" s="183">
        <f t="shared" si="21"/>
        <v>60.39033270518123</v>
      </c>
      <c r="W664" s="201" t="s">
        <v>670</v>
      </c>
      <c r="X664" s="201">
        <v>10</v>
      </c>
    </row>
    <row r="665" spans="1:24" s="171" customFormat="1" ht="10.5" customHeight="1">
      <c r="A665" s="172" t="s">
        <v>687</v>
      </c>
      <c r="B665" s="201" t="s">
        <v>672</v>
      </c>
      <c r="C665" s="201" t="s">
        <v>688</v>
      </c>
      <c r="D665" s="201" t="s">
        <v>689</v>
      </c>
      <c r="E665" s="201" t="s">
        <v>690</v>
      </c>
      <c r="F665" s="201" t="s">
        <v>691</v>
      </c>
      <c r="G665" s="201">
        <v>15</v>
      </c>
      <c r="H665" s="201">
        <v>35</v>
      </c>
      <c r="I665" s="201" t="s">
        <v>670</v>
      </c>
      <c r="J665" s="201" t="s">
        <v>671</v>
      </c>
      <c r="K665" s="202">
        <v>54.67</v>
      </c>
      <c r="L665" s="202">
        <v>0.22</v>
      </c>
      <c r="M665" s="202">
        <v>1.58</v>
      </c>
      <c r="N665" s="202">
        <v>2.46</v>
      </c>
      <c r="O665" s="202">
        <v>0.05</v>
      </c>
      <c r="P665" s="202">
        <v>16.079999999999998</v>
      </c>
      <c r="Q665" s="202">
        <v>21.58</v>
      </c>
      <c r="R665" s="202">
        <v>1.9</v>
      </c>
      <c r="S665" s="202">
        <v>1.55</v>
      </c>
      <c r="T665" s="202">
        <v>100.09</v>
      </c>
      <c r="U665" s="183">
        <f t="shared" si="20"/>
        <v>92.095515175399868</v>
      </c>
      <c r="V665" s="183">
        <f t="shared" si="21"/>
        <v>39.690096179000633</v>
      </c>
      <c r="W665" s="201" t="s">
        <v>670</v>
      </c>
      <c r="X665" s="201">
        <v>10</v>
      </c>
    </row>
    <row r="666" spans="1:24" s="171" customFormat="1" ht="10.5" customHeight="1">
      <c r="A666" s="172" t="s">
        <v>687</v>
      </c>
      <c r="B666" s="201" t="s">
        <v>672</v>
      </c>
      <c r="C666" s="201" t="s">
        <v>688</v>
      </c>
      <c r="D666" s="201" t="s">
        <v>689</v>
      </c>
      <c r="E666" s="201" t="s">
        <v>690</v>
      </c>
      <c r="F666" s="201" t="s">
        <v>691</v>
      </c>
      <c r="G666" s="201">
        <v>15</v>
      </c>
      <c r="H666" s="201">
        <v>36</v>
      </c>
      <c r="I666" s="201" t="s">
        <v>670</v>
      </c>
      <c r="J666" s="201" t="s">
        <v>671</v>
      </c>
      <c r="K666" s="202">
        <v>55.43</v>
      </c>
      <c r="L666" s="202">
        <v>0.13</v>
      </c>
      <c r="M666" s="202">
        <v>1.06</v>
      </c>
      <c r="N666" s="202">
        <v>2.5099999999999998</v>
      </c>
      <c r="O666" s="202">
        <v>0.06</v>
      </c>
      <c r="P666" s="202">
        <v>17.46</v>
      </c>
      <c r="Q666" s="202">
        <v>20.47</v>
      </c>
      <c r="R666" s="202">
        <v>1.43</v>
      </c>
      <c r="S666" s="202">
        <v>1.32</v>
      </c>
      <c r="T666" s="202">
        <v>99.87</v>
      </c>
      <c r="U666" s="183">
        <f t="shared" si="20"/>
        <v>92.53672200154152</v>
      </c>
      <c r="V666" s="183">
        <f t="shared" si="21"/>
        <v>45.515535516337721</v>
      </c>
      <c r="W666" s="201" t="s">
        <v>670</v>
      </c>
      <c r="X666" s="201">
        <v>10</v>
      </c>
    </row>
    <row r="667" spans="1:24" s="171" customFormat="1" ht="10.5" customHeight="1">
      <c r="A667" s="172" t="s">
        <v>687</v>
      </c>
      <c r="B667" s="201" t="s">
        <v>672</v>
      </c>
      <c r="C667" s="201" t="s">
        <v>688</v>
      </c>
      <c r="D667" s="201" t="s">
        <v>689</v>
      </c>
      <c r="E667" s="201" t="s">
        <v>690</v>
      </c>
      <c r="F667" s="201" t="s">
        <v>691</v>
      </c>
      <c r="G667" s="201">
        <v>15</v>
      </c>
      <c r="H667" s="201">
        <v>37</v>
      </c>
      <c r="I667" s="201" t="s">
        <v>670</v>
      </c>
      <c r="J667" s="201" t="s">
        <v>671</v>
      </c>
      <c r="K667" s="202">
        <v>55.6</v>
      </c>
      <c r="L667" s="202">
        <v>0.06</v>
      </c>
      <c r="M667" s="202">
        <v>2.0699999999999998</v>
      </c>
      <c r="N667" s="202">
        <v>1.58</v>
      </c>
      <c r="O667" s="202">
        <v>0.09</v>
      </c>
      <c r="P667" s="202">
        <v>15.49</v>
      </c>
      <c r="Q667" s="202">
        <v>19.48</v>
      </c>
      <c r="R667" s="202">
        <v>2.56</v>
      </c>
      <c r="S667" s="202">
        <v>2.76</v>
      </c>
      <c r="T667" s="202">
        <v>99.69</v>
      </c>
      <c r="U667" s="183">
        <f t="shared" si="20"/>
        <v>94.587175432413289</v>
      </c>
      <c r="V667" s="183">
        <f t="shared" si="21"/>
        <v>47.21432127818786</v>
      </c>
      <c r="W667" s="201" t="s">
        <v>670</v>
      </c>
      <c r="X667" s="201">
        <v>10</v>
      </c>
    </row>
    <row r="668" spans="1:24" s="171" customFormat="1" ht="10.5" customHeight="1">
      <c r="A668" s="172" t="s">
        <v>687</v>
      </c>
      <c r="B668" s="201" t="s">
        <v>672</v>
      </c>
      <c r="C668" s="201" t="s">
        <v>688</v>
      </c>
      <c r="D668" s="201" t="s">
        <v>689</v>
      </c>
      <c r="E668" s="201" t="s">
        <v>690</v>
      </c>
      <c r="F668" s="201" t="s">
        <v>691</v>
      </c>
      <c r="G668" s="201">
        <v>15</v>
      </c>
      <c r="H668" s="201">
        <v>38</v>
      </c>
      <c r="I668" s="201" t="s">
        <v>670</v>
      </c>
      <c r="J668" s="201" t="s">
        <v>671</v>
      </c>
      <c r="K668" s="202">
        <v>55.6</v>
      </c>
      <c r="L668" s="202">
        <v>0.08</v>
      </c>
      <c r="M668" s="202">
        <v>0.95</v>
      </c>
      <c r="N668" s="202">
        <v>2.27</v>
      </c>
      <c r="O668" s="202">
        <v>0.12</v>
      </c>
      <c r="P668" s="202">
        <v>17.79</v>
      </c>
      <c r="Q668" s="202">
        <v>20.7</v>
      </c>
      <c r="R668" s="202">
        <v>1.46</v>
      </c>
      <c r="S668" s="202">
        <v>1.3</v>
      </c>
      <c r="T668" s="202">
        <v>100.27</v>
      </c>
      <c r="U668" s="183">
        <f t="shared" si="20"/>
        <v>93.319509048304354</v>
      </c>
      <c r="V668" s="183">
        <f t="shared" si="21"/>
        <v>47.862125061895668</v>
      </c>
      <c r="W668" s="201" t="s">
        <v>670</v>
      </c>
      <c r="X668" s="201">
        <v>10</v>
      </c>
    </row>
    <row r="669" spans="1:24" s="171" customFormat="1" ht="10.5" customHeight="1">
      <c r="A669" s="172" t="s">
        <v>687</v>
      </c>
      <c r="B669" s="201" t="s">
        <v>672</v>
      </c>
      <c r="C669" s="201" t="s">
        <v>688</v>
      </c>
      <c r="D669" s="201" t="s">
        <v>689</v>
      </c>
      <c r="E669" s="201" t="s">
        <v>690</v>
      </c>
      <c r="F669" s="201" t="s">
        <v>691</v>
      </c>
      <c r="G669" s="201">
        <v>15</v>
      </c>
      <c r="H669" s="201">
        <v>39</v>
      </c>
      <c r="I669" s="201" t="s">
        <v>670</v>
      </c>
      <c r="J669" s="201" t="s">
        <v>671</v>
      </c>
      <c r="K669" s="202">
        <v>55.75</v>
      </c>
      <c r="L669" s="202">
        <v>0.09</v>
      </c>
      <c r="M669" s="202">
        <v>0.77</v>
      </c>
      <c r="N669" s="202">
        <v>2.23</v>
      </c>
      <c r="O669" s="202">
        <v>0.12</v>
      </c>
      <c r="P669" s="202">
        <v>18.18</v>
      </c>
      <c r="Q669" s="202">
        <v>21.84</v>
      </c>
      <c r="R669" s="202">
        <v>0.97</v>
      </c>
      <c r="S669" s="202">
        <v>0.89</v>
      </c>
      <c r="T669" s="202">
        <v>100.84</v>
      </c>
      <c r="U669" s="183">
        <f t="shared" si="20"/>
        <v>93.561368425433173</v>
      </c>
      <c r="V669" s="183">
        <f t="shared" si="21"/>
        <v>43.674233752962635</v>
      </c>
      <c r="W669" s="201" t="s">
        <v>670</v>
      </c>
      <c r="X669" s="201">
        <v>10</v>
      </c>
    </row>
    <row r="670" spans="1:24" s="171" customFormat="1" ht="10.5" customHeight="1">
      <c r="A670" s="172" t="s">
        <v>687</v>
      </c>
      <c r="B670" s="201" t="s">
        <v>672</v>
      </c>
      <c r="C670" s="201" t="s">
        <v>688</v>
      </c>
      <c r="D670" s="201" t="s">
        <v>689</v>
      </c>
      <c r="E670" s="201" t="s">
        <v>690</v>
      </c>
      <c r="F670" s="201" t="s">
        <v>691</v>
      </c>
      <c r="G670" s="201">
        <v>15</v>
      </c>
      <c r="H670" s="201">
        <v>40</v>
      </c>
      <c r="I670" s="201" t="s">
        <v>670</v>
      </c>
      <c r="J670" s="201" t="s">
        <v>671</v>
      </c>
      <c r="K670" s="202">
        <v>55.29</v>
      </c>
      <c r="L670" s="202">
        <v>0.19</v>
      </c>
      <c r="M670" s="202">
        <v>0.77</v>
      </c>
      <c r="N670" s="202">
        <v>2.13</v>
      </c>
      <c r="O670" s="202">
        <v>0.08</v>
      </c>
      <c r="P670" s="202">
        <v>17.170000000000002</v>
      </c>
      <c r="Q670" s="202">
        <v>21.82</v>
      </c>
      <c r="R670" s="202">
        <v>1.49</v>
      </c>
      <c r="S670" s="202">
        <v>1.04</v>
      </c>
      <c r="T670" s="202">
        <v>99.98</v>
      </c>
      <c r="U670" s="183">
        <f t="shared" si="20"/>
        <v>93.493089330340737</v>
      </c>
      <c r="V670" s="183">
        <f t="shared" si="21"/>
        <v>47.536016263082473</v>
      </c>
      <c r="W670" s="201" t="s">
        <v>670</v>
      </c>
      <c r="X670" s="201">
        <v>10</v>
      </c>
    </row>
    <row r="671" spans="1:24" s="171" customFormat="1" ht="10.5" customHeight="1">
      <c r="A671" s="172" t="s">
        <v>687</v>
      </c>
      <c r="B671" s="201" t="s">
        <v>672</v>
      </c>
      <c r="C671" s="201" t="s">
        <v>688</v>
      </c>
      <c r="D671" s="201" t="s">
        <v>689</v>
      </c>
      <c r="E671" s="201" t="s">
        <v>690</v>
      </c>
      <c r="F671" s="201" t="s">
        <v>691</v>
      </c>
      <c r="G671" s="201">
        <v>15</v>
      </c>
      <c r="H671" s="201">
        <v>41</v>
      </c>
      <c r="I671" s="201" t="s">
        <v>670</v>
      </c>
      <c r="J671" s="201" t="s">
        <v>671</v>
      </c>
      <c r="K671" s="202">
        <v>55.73</v>
      </c>
      <c r="L671" s="202">
        <v>0.1</v>
      </c>
      <c r="M671" s="202">
        <v>1.21</v>
      </c>
      <c r="N671" s="202">
        <v>2.41</v>
      </c>
      <c r="O671" s="202">
        <v>0.09</v>
      </c>
      <c r="P671" s="202">
        <v>16.7</v>
      </c>
      <c r="Q671" s="202">
        <v>19.7</v>
      </c>
      <c r="R671" s="202">
        <v>1.87</v>
      </c>
      <c r="S671" s="202">
        <v>1.1599999999999999</v>
      </c>
      <c r="T671" s="202">
        <v>98.97</v>
      </c>
      <c r="U671" s="183">
        <f t="shared" si="20"/>
        <v>92.5101043366287</v>
      </c>
      <c r="V671" s="183">
        <f t="shared" si="21"/>
        <v>39.140145340266528</v>
      </c>
      <c r="W671" s="201" t="s">
        <v>670</v>
      </c>
      <c r="X671" s="201">
        <v>10</v>
      </c>
    </row>
    <row r="672" spans="1:24" s="171" customFormat="1" ht="10.5" customHeight="1">
      <c r="A672" s="172" t="s">
        <v>687</v>
      </c>
      <c r="B672" s="201" t="s">
        <v>672</v>
      </c>
      <c r="C672" s="201" t="s">
        <v>688</v>
      </c>
      <c r="D672" s="201" t="s">
        <v>689</v>
      </c>
      <c r="E672" s="201" t="s">
        <v>690</v>
      </c>
      <c r="F672" s="201" t="s">
        <v>691</v>
      </c>
      <c r="G672" s="201">
        <v>15</v>
      </c>
      <c r="H672" s="201">
        <v>42</v>
      </c>
      <c r="I672" s="201" t="s">
        <v>670</v>
      </c>
      <c r="J672" s="201" t="s">
        <v>671</v>
      </c>
      <c r="K672" s="202">
        <v>55.27</v>
      </c>
      <c r="L672" s="202">
        <v>0.08</v>
      </c>
      <c r="M672" s="202">
        <v>0.9</v>
      </c>
      <c r="N672" s="202">
        <v>2.12</v>
      </c>
      <c r="O672" s="202">
        <v>0.14000000000000001</v>
      </c>
      <c r="P672" s="202">
        <v>17.72</v>
      </c>
      <c r="Q672" s="202">
        <v>21.63</v>
      </c>
      <c r="R672" s="202">
        <v>1.06</v>
      </c>
      <c r="S672" s="202">
        <v>0.99</v>
      </c>
      <c r="T672" s="202">
        <v>99.91</v>
      </c>
      <c r="U672" s="183">
        <f t="shared" si="20"/>
        <v>93.710088741735106</v>
      </c>
      <c r="V672" s="183">
        <f t="shared" si="21"/>
        <v>42.460081969844218</v>
      </c>
      <c r="W672" s="201" t="s">
        <v>670</v>
      </c>
      <c r="X672" s="201">
        <v>10</v>
      </c>
    </row>
    <row r="673" spans="1:24" s="171" customFormat="1" ht="10.5" customHeight="1">
      <c r="A673" s="172" t="s">
        <v>687</v>
      </c>
      <c r="B673" s="201" t="s">
        <v>672</v>
      </c>
      <c r="C673" s="201" t="s">
        <v>688</v>
      </c>
      <c r="D673" s="201" t="s">
        <v>689</v>
      </c>
      <c r="E673" s="201" t="s">
        <v>690</v>
      </c>
      <c r="F673" s="201" t="s">
        <v>691</v>
      </c>
      <c r="G673" s="201">
        <v>15</v>
      </c>
      <c r="H673" s="201">
        <v>43</v>
      </c>
      <c r="I673" s="201" t="s">
        <v>670</v>
      </c>
      <c r="J673" s="201" t="s">
        <v>671</v>
      </c>
      <c r="K673" s="202">
        <v>55.85</v>
      </c>
      <c r="L673" s="202">
        <v>0.12</v>
      </c>
      <c r="M673" s="202">
        <v>0.23</v>
      </c>
      <c r="N673" s="202">
        <v>1.91</v>
      </c>
      <c r="O673" s="202">
        <v>0.08</v>
      </c>
      <c r="P673" s="202">
        <v>17.23</v>
      </c>
      <c r="Q673" s="202">
        <v>23.49</v>
      </c>
      <c r="R673" s="202">
        <v>1.1200000000000001</v>
      </c>
      <c r="S673" s="202">
        <v>1.35</v>
      </c>
      <c r="T673" s="202">
        <v>101.38</v>
      </c>
      <c r="U673" s="183">
        <f t="shared" si="20"/>
        <v>94.144943190995733</v>
      </c>
      <c r="V673" s="183">
        <f t="shared" si="21"/>
        <v>79.74699423842516</v>
      </c>
      <c r="W673" s="201" t="s">
        <v>670</v>
      </c>
      <c r="X673" s="201">
        <v>10</v>
      </c>
    </row>
    <row r="674" spans="1:24" s="171" customFormat="1" ht="10.5" customHeight="1">
      <c r="A674" s="172" t="s">
        <v>687</v>
      </c>
      <c r="B674" s="201" t="s">
        <v>672</v>
      </c>
      <c r="C674" s="201" t="s">
        <v>688</v>
      </c>
      <c r="D674" s="201" t="s">
        <v>689</v>
      </c>
      <c r="E674" s="201" t="s">
        <v>690</v>
      </c>
      <c r="F674" s="201" t="s">
        <v>691</v>
      </c>
      <c r="G674" s="201">
        <v>15</v>
      </c>
      <c r="H674" s="201">
        <v>44</v>
      </c>
      <c r="I674" s="201" t="s">
        <v>670</v>
      </c>
      <c r="J674" s="201" t="s">
        <v>671</v>
      </c>
      <c r="K674" s="202">
        <v>56.13</v>
      </c>
      <c r="L674" s="202">
        <v>0.33</v>
      </c>
      <c r="M674" s="202">
        <v>1.68</v>
      </c>
      <c r="N674" s="202">
        <v>3.15</v>
      </c>
      <c r="O674" s="202">
        <v>0.14000000000000001</v>
      </c>
      <c r="P674" s="202">
        <v>17.2</v>
      </c>
      <c r="Q674" s="202">
        <v>20.85</v>
      </c>
      <c r="R674" s="202">
        <v>1.59</v>
      </c>
      <c r="S674" s="202">
        <v>0.53</v>
      </c>
      <c r="T674" s="202">
        <v>101.6</v>
      </c>
      <c r="U674" s="183">
        <f t="shared" si="20"/>
        <v>90.682651445025002</v>
      </c>
      <c r="V674" s="183">
        <f t="shared" si="21"/>
        <v>17.466827505581193</v>
      </c>
      <c r="W674" s="201" t="s">
        <v>670</v>
      </c>
      <c r="X674" s="201">
        <v>10</v>
      </c>
    </row>
    <row r="675" spans="1:24" s="171" customFormat="1" ht="10.5" customHeight="1">
      <c r="A675" s="172" t="s">
        <v>687</v>
      </c>
      <c r="B675" s="201" t="s">
        <v>672</v>
      </c>
      <c r="C675" s="201" t="s">
        <v>688</v>
      </c>
      <c r="D675" s="201" t="s">
        <v>689</v>
      </c>
      <c r="E675" s="201" t="s">
        <v>690</v>
      </c>
      <c r="F675" s="201" t="s">
        <v>691</v>
      </c>
      <c r="G675" s="201">
        <v>15</v>
      </c>
      <c r="H675" s="201">
        <v>45</v>
      </c>
      <c r="I675" s="201" t="s">
        <v>670</v>
      </c>
      <c r="J675" s="201" t="s">
        <v>671</v>
      </c>
      <c r="K675" s="202">
        <v>55.65</v>
      </c>
      <c r="L675" s="202">
        <v>0.18</v>
      </c>
      <c r="M675" s="202">
        <v>1.1200000000000001</v>
      </c>
      <c r="N675" s="202">
        <v>3.04</v>
      </c>
      <c r="O675" s="202">
        <v>0.09</v>
      </c>
      <c r="P675" s="202">
        <v>17.329999999999998</v>
      </c>
      <c r="Q675" s="202">
        <v>21.16</v>
      </c>
      <c r="R675" s="202">
        <v>1.57</v>
      </c>
      <c r="S675" s="202">
        <v>1.19</v>
      </c>
      <c r="T675" s="202">
        <v>101.33</v>
      </c>
      <c r="U675" s="183">
        <f t="shared" si="20"/>
        <v>91.040276364113865</v>
      </c>
      <c r="V675" s="183">
        <f t="shared" si="21"/>
        <v>41.614956838555173</v>
      </c>
      <c r="W675" s="201" t="s">
        <v>670</v>
      </c>
      <c r="X675" s="201">
        <v>10</v>
      </c>
    </row>
    <row r="676" spans="1:24" s="171" customFormat="1" ht="10.5" customHeight="1">
      <c r="A676" s="172" t="s">
        <v>687</v>
      </c>
      <c r="B676" s="201" t="s">
        <v>672</v>
      </c>
      <c r="C676" s="201" t="s">
        <v>688</v>
      </c>
      <c r="D676" s="201" t="s">
        <v>689</v>
      </c>
      <c r="E676" s="201" t="s">
        <v>690</v>
      </c>
      <c r="F676" s="201" t="s">
        <v>691</v>
      </c>
      <c r="G676" s="201">
        <v>15</v>
      </c>
      <c r="H676" s="201">
        <v>46</v>
      </c>
      <c r="I676" s="201" t="s">
        <v>670</v>
      </c>
      <c r="J676" s="201" t="s">
        <v>671</v>
      </c>
      <c r="K676" s="202">
        <v>54.88</v>
      </c>
      <c r="L676" s="202">
        <v>0.26</v>
      </c>
      <c r="M676" s="202">
        <v>1.59</v>
      </c>
      <c r="N676" s="202">
        <v>3.19</v>
      </c>
      <c r="O676" s="202">
        <v>0.1</v>
      </c>
      <c r="P676" s="202">
        <v>16.79</v>
      </c>
      <c r="Q676" s="202">
        <v>21.93</v>
      </c>
      <c r="R676" s="202">
        <v>1.43</v>
      </c>
      <c r="S676" s="202">
        <v>0.24</v>
      </c>
      <c r="T676" s="202">
        <v>100.41</v>
      </c>
      <c r="U676" s="183">
        <f t="shared" si="20"/>
        <v>90.367514778077137</v>
      </c>
      <c r="V676" s="183">
        <f t="shared" si="21"/>
        <v>9.1948279485633897</v>
      </c>
      <c r="W676" s="201" t="s">
        <v>670</v>
      </c>
      <c r="X676" s="201">
        <v>10</v>
      </c>
    </row>
    <row r="677" spans="1:24" s="171" customFormat="1" ht="10.5" customHeight="1">
      <c r="A677" s="172" t="s">
        <v>687</v>
      </c>
      <c r="B677" s="201" t="s">
        <v>672</v>
      </c>
      <c r="C677" s="201" t="s">
        <v>688</v>
      </c>
      <c r="D677" s="201" t="s">
        <v>689</v>
      </c>
      <c r="E677" s="201" t="s">
        <v>690</v>
      </c>
      <c r="F677" s="201" t="s">
        <v>691</v>
      </c>
      <c r="G677" s="201">
        <v>15</v>
      </c>
      <c r="H677" s="201">
        <v>47</v>
      </c>
      <c r="I677" s="201" t="s">
        <v>670</v>
      </c>
      <c r="J677" s="201" t="s">
        <v>671</v>
      </c>
      <c r="K677" s="202">
        <v>55.7</v>
      </c>
      <c r="L677" s="202">
        <v>0.18</v>
      </c>
      <c r="M677" s="202">
        <v>2.2999999999999998</v>
      </c>
      <c r="N677" s="202">
        <v>2.79</v>
      </c>
      <c r="O677" s="202">
        <v>0.13</v>
      </c>
      <c r="P677" s="202">
        <v>15.5</v>
      </c>
      <c r="Q677" s="202">
        <v>17.920000000000002</v>
      </c>
      <c r="R677" s="202">
        <v>3.3</v>
      </c>
      <c r="S677" s="202">
        <v>2.94</v>
      </c>
      <c r="T677" s="202">
        <v>100.76</v>
      </c>
      <c r="U677" s="183">
        <f t="shared" si="20"/>
        <v>90.827726917621703</v>
      </c>
      <c r="V677" s="183">
        <f t="shared" si="21"/>
        <v>46.164443540835535</v>
      </c>
      <c r="W677" s="201" t="s">
        <v>670</v>
      </c>
      <c r="X677" s="201">
        <v>10</v>
      </c>
    </row>
    <row r="678" spans="1:24" s="171" customFormat="1" ht="10.5" customHeight="1">
      <c r="A678" s="172" t="s">
        <v>687</v>
      </c>
      <c r="B678" s="201" t="s">
        <v>672</v>
      </c>
      <c r="C678" s="201" t="s">
        <v>688</v>
      </c>
      <c r="D678" s="201" t="s">
        <v>689</v>
      </c>
      <c r="E678" s="201" t="s">
        <v>690</v>
      </c>
      <c r="F678" s="201" t="s">
        <v>691</v>
      </c>
      <c r="G678" s="201">
        <v>15</v>
      </c>
      <c r="H678" s="201">
        <v>48</v>
      </c>
      <c r="I678" s="201" t="s">
        <v>670</v>
      </c>
      <c r="J678" s="201" t="s">
        <v>671</v>
      </c>
      <c r="K678" s="202">
        <v>54.73</v>
      </c>
      <c r="L678" s="202">
        <v>0.28000000000000003</v>
      </c>
      <c r="M678" s="202">
        <v>2.0099999999999998</v>
      </c>
      <c r="N678" s="202">
        <v>2.84</v>
      </c>
      <c r="O678" s="202">
        <v>7.0000000000000007E-2</v>
      </c>
      <c r="P678" s="202">
        <v>15.67</v>
      </c>
      <c r="Q678" s="202">
        <v>18.989999999999998</v>
      </c>
      <c r="R678" s="202">
        <v>2.75</v>
      </c>
      <c r="S678" s="202">
        <v>2.3199999999999998</v>
      </c>
      <c r="T678" s="202">
        <v>99.66</v>
      </c>
      <c r="U678" s="183">
        <f t="shared" si="20"/>
        <v>90.770462907879335</v>
      </c>
      <c r="V678" s="183">
        <f t="shared" si="21"/>
        <v>43.639834302867435</v>
      </c>
      <c r="W678" s="201" t="s">
        <v>670</v>
      </c>
      <c r="X678" s="201">
        <v>10</v>
      </c>
    </row>
    <row r="679" spans="1:24" s="171" customFormat="1" ht="10.5" customHeight="1">
      <c r="A679" s="172" t="s">
        <v>687</v>
      </c>
      <c r="B679" s="201" t="s">
        <v>672</v>
      </c>
      <c r="C679" s="201" t="s">
        <v>688</v>
      </c>
      <c r="D679" s="201" t="s">
        <v>689</v>
      </c>
      <c r="E679" s="201" t="s">
        <v>690</v>
      </c>
      <c r="F679" s="201" t="s">
        <v>691</v>
      </c>
      <c r="G679" s="201">
        <v>15</v>
      </c>
      <c r="H679" s="201">
        <v>49</v>
      </c>
      <c r="I679" s="201" t="s">
        <v>670</v>
      </c>
      <c r="J679" s="201" t="s">
        <v>671</v>
      </c>
      <c r="K679" s="202">
        <v>55.32</v>
      </c>
      <c r="L679" s="202">
        <v>0.25</v>
      </c>
      <c r="M679" s="202">
        <v>1.66</v>
      </c>
      <c r="N679" s="202">
        <v>3.34</v>
      </c>
      <c r="O679" s="202">
        <v>0.12</v>
      </c>
      <c r="P679" s="202">
        <v>16.55</v>
      </c>
      <c r="Q679" s="202">
        <v>19.96</v>
      </c>
      <c r="R679" s="202">
        <v>1.45</v>
      </c>
      <c r="S679" s="202">
        <v>0.47</v>
      </c>
      <c r="T679" s="202">
        <v>99.12</v>
      </c>
      <c r="U679" s="183">
        <f t="shared" si="20"/>
        <v>89.829264963272223</v>
      </c>
      <c r="V679" s="183">
        <f t="shared" si="21"/>
        <v>15.961909680607834</v>
      </c>
      <c r="W679" s="201" t="s">
        <v>670</v>
      </c>
      <c r="X679" s="201">
        <v>10</v>
      </c>
    </row>
    <row r="680" spans="1:24" s="171" customFormat="1" ht="10.5" customHeight="1">
      <c r="A680" s="172" t="s">
        <v>687</v>
      </c>
      <c r="B680" s="201" t="s">
        <v>672</v>
      </c>
      <c r="C680" s="201" t="s">
        <v>688</v>
      </c>
      <c r="D680" s="201" t="s">
        <v>689</v>
      </c>
      <c r="E680" s="201" t="s">
        <v>690</v>
      </c>
      <c r="F680" s="201" t="s">
        <v>691</v>
      </c>
      <c r="G680" s="201">
        <v>15</v>
      </c>
      <c r="H680" s="201">
        <v>50</v>
      </c>
      <c r="I680" s="201" t="s">
        <v>670</v>
      </c>
      <c r="J680" s="201" t="s">
        <v>671</v>
      </c>
      <c r="K680" s="202">
        <v>55.41</v>
      </c>
      <c r="L680" s="202">
        <v>0.2</v>
      </c>
      <c r="M680" s="202">
        <v>1.76</v>
      </c>
      <c r="N680" s="202">
        <v>2.72</v>
      </c>
      <c r="O680" s="202">
        <v>0.12</v>
      </c>
      <c r="P680" s="202">
        <v>17.63</v>
      </c>
      <c r="Q680" s="202">
        <v>18.66</v>
      </c>
      <c r="R680" s="202">
        <v>1.94</v>
      </c>
      <c r="S680" s="202">
        <v>1.66</v>
      </c>
      <c r="T680" s="202">
        <v>100.1</v>
      </c>
      <c r="U680" s="183">
        <f t="shared" si="20"/>
        <v>92.033820834641432</v>
      </c>
      <c r="V680" s="183">
        <f t="shared" si="21"/>
        <v>38.752662090132375</v>
      </c>
      <c r="W680" s="201" t="s">
        <v>670</v>
      </c>
      <c r="X680" s="201">
        <v>10</v>
      </c>
    </row>
    <row r="681" spans="1:24" s="171" customFormat="1" ht="10.5" customHeight="1">
      <c r="A681" s="172" t="s">
        <v>687</v>
      </c>
      <c r="B681" s="201" t="s">
        <v>672</v>
      </c>
      <c r="C681" s="201" t="s">
        <v>688</v>
      </c>
      <c r="D681" s="201" t="s">
        <v>689</v>
      </c>
      <c r="E681" s="201" t="s">
        <v>690</v>
      </c>
      <c r="F681" s="201" t="s">
        <v>691</v>
      </c>
      <c r="G681" s="201">
        <v>15</v>
      </c>
      <c r="H681" s="201">
        <v>51</v>
      </c>
      <c r="I681" s="201" t="s">
        <v>670</v>
      </c>
      <c r="J681" s="201" t="s">
        <v>671</v>
      </c>
      <c r="K681" s="202">
        <v>55.45</v>
      </c>
      <c r="L681" s="202">
        <v>0.38</v>
      </c>
      <c r="M681" s="202">
        <v>2.79</v>
      </c>
      <c r="N681" s="202">
        <v>2.66</v>
      </c>
      <c r="O681" s="202">
        <v>0.16</v>
      </c>
      <c r="P681" s="202">
        <v>14.02</v>
      </c>
      <c r="Q681" s="202">
        <v>15.16</v>
      </c>
      <c r="R681" s="202">
        <v>5.18</v>
      </c>
      <c r="S681" s="202">
        <v>5.72</v>
      </c>
      <c r="T681" s="202">
        <v>101.52</v>
      </c>
      <c r="U681" s="183">
        <f t="shared" si="20"/>
        <v>90.379661384350584</v>
      </c>
      <c r="V681" s="183">
        <f t="shared" si="21"/>
        <v>57.90080048066357</v>
      </c>
      <c r="W681" s="201" t="s">
        <v>670</v>
      </c>
      <c r="X681" s="201">
        <v>10</v>
      </c>
    </row>
    <row r="682" spans="1:24" s="171" customFormat="1" ht="10.5" customHeight="1">
      <c r="A682" s="172" t="s">
        <v>687</v>
      </c>
      <c r="B682" s="201" t="s">
        <v>672</v>
      </c>
      <c r="C682" s="201" t="s">
        <v>688</v>
      </c>
      <c r="D682" s="201" t="s">
        <v>689</v>
      </c>
      <c r="E682" s="201" t="s">
        <v>690</v>
      </c>
      <c r="F682" s="201" t="s">
        <v>691</v>
      </c>
      <c r="G682" s="201">
        <v>15</v>
      </c>
      <c r="H682" s="201">
        <v>52</v>
      </c>
      <c r="I682" s="201" t="s">
        <v>670</v>
      </c>
      <c r="J682" s="201" t="s">
        <v>671</v>
      </c>
      <c r="K682" s="202">
        <v>54.39</v>
      </c>
      <c r="L682" s="202">
        <v>0.36</v>
      </c>
      <c r="M682" s="202">
        <v>2.78</v>
      </c>
      <c r="N682" s="202">
        <v>2.62</v>
      </c>
      <c r="O682" s="202">
        <v>0.11</v>
      </c>
      <c r="P682" s="202">
        <v>13.59</v>
      </c>
      <c r="Q682" s="202">
        <v>14.99</v>
      </c>
      <c r="R682" s="202">
        <v>5.03</v>
      </c>
      <c r="S682" s="202">
        <v>5.58</v>
      </c>
      <c r="T682" s="202">
        <v>99.45</v>
      </c>
      <c r="U682" s="183">
        <f t="shared" si="20"/>
        <v>90.239652616131707</v>
      </c>
      <c r="V682" s="183">
        <f t="shared" si="21"/>
        <v>57.38344665910364</v>
      </c>
      <c r="W682" s="201" t="s">
        <v>670</v>
      </c>
      <c r="X682" s="201">
        <v>10</v>
      </c>
    </row>
    <row r="683" spans="1:24" s="171" customFormat="1" ht="10.5" customHeight="1">
      <c r="A683" s="172" t="s">
        <v>687</v>
      </c>
      <c r="B683" s="201" t="s">
        <v>672</v>
      </c>
      <c r="C683" s="201" t="s">
        <v>688</v>
      </c>
      <c r="D683" s="201" t="s">
        <v>689</v>
      </c>
      <c r="E683" s="201" t="s">
        <v>690</v>
      </c>
      <c r="F683" s="201" t="s">
        <v>691</v>
      </c>
      <c r="G683" s="201">
        <v>15</v>
      </c>
      <c r="H683" s="201">
        <v>53</v>
      </c>
      <c r="I683" s="201" t="s">
        <v>670</v>
      </c>
      <c r="J683" s="201" t="s">
        <v>671</v>
      </c>
      <c r="K683" s="202">
        <v>55.79</v>
      </c>
      <c r="L683" s="202">
        <v>0.08</v>
      </c>
      <c r="M683" s="202">
        <v>1.19</v>
      </c>
      <c r="N683" s="202">
        <v>2.23</v>
      </c>
      <c r="O683" s="202">
        <v>0.1</v>
      </c>
      <c r="P683" s="202">
        <v>17.46</v>
      </c>
      <c r="Q683" s="202">
        <v>20.89</v>
      </c>
      <c r="R683" s="202">
        <v>1.58</v>
      </c>
      <c r="S683" s="202">
        <v>1.45</v>
      </c>
      <c r="T683" s="202">
        <v>100.77</v>
      </c>
      <c r="U683" s="183">
        <f t="shared" si="20"/>
        <v>93.313610915504356</v>
      </c>
      <c r="V683" s="183">
        <f t="shared" si="21"/>
        <v>44.976642504610815</v>
      </c>
      <c r="W683" s="201" t="s">
        <v>670</v>
      </c>
      <c r="X683" s="201">
        <v>10</v>
      </c>
    </row>
    <row r="684" spans="1:24" s="171" customFormat="1" ht="10.5" customHeight="1">
      <c r="A684" s="172" t="s">
        <v>687</v>
      </c>
      <c r="B684" s="201" t="s">
        <v>672</v>
      </c>
      <c r="C684" s="201" t="s">
        <v>688</v>
      </c>
      <c r="D684" s="201" t="s">
        <v>689</v>
      </c>
      <c r="E684" s="201" t="s">
        <v>690</v>
      </c>
      <c r="F684" s="201" t="s">
        <v>691</v>
      </c>
      <c r="G684" s="201">
        <v>15</v>
      </c>
      <c r="H684" s="201">
        <v>54</v>
      </c>
      <c r="I684" s="201" t="s">
        <v>670</v>
      </c>
      <c r="J684" s="201" t="s">
        <v>671</v>
      </c>
      <c r="K684" s="202">
        <v>55.28</v>
      </c>
      <c r="L684" s="202">
        <v>0.27</v>
      </c>
      <c r="M684" s="202">
        <v>1.76</v>
      </c>
      <c r="N684" s="202">
        <v>2.8</v>
      </c>
      <c r="O684" s="202">
        <v>0.1</v>
      </c>
      <c r="P684" s="202">
        <v>17.32</v>
      </c>
      <c r="Q684" s="202">
        <v>19.989999999999998</v>
      </c>
      <c r="R684" s="202">
        <v>2.0499999999999998</v>
      </c>
      <c r="S684" s="202">
        <v>1.02</v>
      </c>
      <c r="T684" s="202">
        <v>100.59</v>
      </c>
      <c r="U684" s="183">
        <f t="shared" si="20"/>
        <v>91.684434653837371</v>
      </c>
      <c r="V684" s="183">
        <f t="shared" si="21"/>
        <v>27.994470456287413</v>
      </c>
      <c r="W684" s="201" t="s">
        <v>670</v>
      </c>
      <c r="X684" s="201">
        <v>10</v>
      </c>
    </row>
    <row r="685" spans="1:24" s="171" customFormat="1" ht="10.5" customHeight="1">
      <c r="A685" s="172" t="s">
        <v>687</v>
      </c>
      <c r="B685" s="201" t="s">
        <v>672</v>
      </c>
      <c r="C685" s="201" t="s">
        <v>688</v>
      </c>
      <c r="D685" s="201" t="s">
        <v>689</v>
      </c>
      <c r="E685" s="201" t="s">
        <v>690</v>
      </c>
      <c r="F685" s="201" t="s">
        <v>691</v>
      </c>
      <c r="G685" s="201">
        <v>15</v>
      </c>
      <c r="H685" s="201">
        <v>55</v>
      </c>
      <c r="I685" s="201" t="s">
        <v>670</v>
      </c>
      <c r="J685" s="201" t="s">
        <v>671</v>
      </c>
      <c r="K685" s="202">
        <v>55.51</v>
      </c>
      <c r="L685" s="202">
        <v>0.28000000000000003</v>
      </c>
      <c r="M685" s="202">
        <v>1.5</v>
      </c>
      <c r="N685" s="202">
        <v>2.94</v>
      </c>
      <c r="O685" s="202">
        <v>0.09</v>
      </c>
      <c r="P685" s="202">
        <v>17.32</v>
      </c>
      <c r="Q685" s="202">
        <v>21.16</v>
      </c>
      <c r="R685" s="202">
        <v>1.47</v>
      </c>
      <c r="S685" s="202">
        <v>0.19</v>
      </c>
      <c r="T685" s="202">
        <v>100.46</v>
      </c>
      <c r="U685" s="183">
        <f t="shared" si="20"/>
        <v>91.304809100589935</v>
      </c>
      <c r="V685" s="183">
        <f t="shared" si="21"/>
        <v>7.8318126939826387</v>
      </c>
      <c r="W685" s="201" t="s">
        <v>670</v>
      </c>
      <c r="X685" s="201">
        <v>10</v>
      </c>
    </row>
    <row r="686" spans="1:24" s="171" customFormat="1" ht="10.5" customHeight="1">
      <c r="A686" s="172" t="s">
        <v>687</v>
      </c>
      <c r="B686" s="201" t="s">
        <v>672</v>
      </c>
      <c r="C686" s="201" t="s">
        <v>688</v>
      </c>
      <c r="D686" s="201" t="s">
        <v>689</v>
      </c>
      <c r="E686" s="201" t="s">
        <v>690</v>
      </c>
      <c r="F686" s="201" t="s">
        <v>691</v>
      </c>
      <c r="G686" s="201">
        <v>15</v>
      </c>
      <c r="H686" s="201">
        <v>56</v>
      </c>
      <c r="I686" s="201" t="s">
        <v>670</v>
      </c>
      <c r="J686" s="201" t="s">
        <v>671</v>
      </c>
      <c r="K686" s="202">
        <v>55.07</v>
      </c>
      <c r="L686" s="202">
        <v>0.27</v>
      </c>
      <c r="M686" s="202">
        <v>1.48</v>
      </c>
      <c r="N686" s="202">
        <v>3.07</v>
      </c>
      <c r="O686" s="202">
        <v>0.11</v>
      </c>
      <c r="P686" s="202">
        <v>17.350000000000001</v>
      </c>
      <c r="Q686" s="202">
        <v>20.57</v>
      </c>
      <c r="R686" s="202">
        <v>1.49</v>
      </c>
      <c r="S686" s="202">
        <v>0.44</v>
      </c>
      <c r="T686" s="202">
        <v>99.85</v>
      </c>
      <c r="U686" s="183">
        <f t="shared" si="20"/>
        <v>90.969331028908556</v>
      </c>
      <c r="V686" s="183">
        <f t="shared" si="21"/>
        <v>16.627683005817726</v>
      </c>
      <c r="W686" s="201" t="s">
        <v>670</v>
      </c>
      <c r="X686" s="201">
        <v>10</v>
      </c>
    </row>
    <row r="687" spans="1:24" s="171" customFormat="1" ht="10.5" customHeight="1">
      <c r="A687" s="172" t="s">
        <v>687</v>
      </c>
      <c r="B687" s="201" t="s">
        <v>672</v>
      </c>
      <c r="C687" s="201" t="s">
        <v>688</v>
      </c>
      <c r="D687" s="201" t="s">
        <v>689</v>
      </c>
      <c r="E687" s="201" t="s">
        <v>690</v>
      </c>
      <c r="F687" s="201" t="s">
        <v>691</v>
      </c>
      <c r="G687" s="201">
        <v>15</v>
      </c>
      <c r="H687" s="201">
        <v>57</v>
      </c>
      <c r="I687" s="201" t="s">
        <v>670</v>
      </c>
      <c r="J687" s="201" t="s">
        <v>671</v>
      </c>
      <c r="K687" s="202">
        <v>55.43</v>
      </c>
      <c r="L687" s="202">
        <v>0.17</v>
      </c>
      <c r="M687" s="202">
        <v>1.66</v>
      </c>
      <c r="N687" s="202">
        <v>2.63</v>
      </c>
      <c r="O687" s="202">
        <v>0.12</v>
      </c>
      <c r="P687" s="202">
        <v>16.899999999999999</v>
      </c>
      <c r="Q687" s="202">
        <v>18.98</v>
      </c>
      <c r="R687" s="202">
        <v>2.34</v>
      </c>
      <c r="S687" s="202">
        <v>2.35</v>
      </c>
      <c r="T687" s="202">
        <v>100.58</v>
      </c>
      <c r="U687" s="183">
        <f t="shared" si="20"/>
        <v>91.970242985523598</v>
      </c>
      <c r="V687" s="183">
        <f t="shared" si="21"/>
        <v>48.709611578987591</v>
      </c>
      <c r="W687" s="201" t="s">
        <v>670</v>
      </c>
      <c r="X687" s="201">
        <v>10</v>
      </c>
    </row>
    <row r="688" spans="1:24" s="171" customFormat="1" ht="10.5" customHeight="1">
      <c r="A688" s="172" t="s">
        <v>687</v>
      </c>
      <c r="B688" s="201" t="s">
        <v>672</v>
      </c>
      <c r="C688" s="201" t="s">
        <v>688</v>
      </c>
      <c r="D688" s="201" t="s">
        <v>689</v>
      </c>
      <c r="E688" s="201" t="s">
        <v>690</v>
      </c>
      <c r="F688" s="201" t="s">
        <v>691</v>
      </c>
      <c r="G688" s="201">
        <v>15</v>
      </c>
      <c r="H688" s="201">
        <v>58</v>
      </c>
      <c r="I688" s="201" t="s">
        <v>670</v>
      </c>
      <c r="J688" s="201" t="s">
        <v>671</v>
      </c>
      <c r="K688" s="202">
        <v>55.56</v>
      </c>
      <c r="L688" s="202">
        <v>0.35</v>
      </c>
      <c r="M688" s="202">
        <v>1.52</v>
      </c>
      <c r="N688" s="202">
        <v>3.21</v>
      </c>
      <c r="O688" s="202">
        <v>0.15</v>
      </c>
      <c r="P688" s="202">
        <v>18.05</v>
      </c>
      <c r="Q688" s="202">
        <v>18.73</v>
      </c>
      <c r="R688" s="202">
        <v>1.67</v>
      </c>
      <c r="S688" s="202">
        <v>1</v>
      </c>
      <c r="T688" s="202">
        <v>100.24</v>
      </c>
      <c r="U688" s="183">
        <f t="shared" si="20"/>
        <v>90.927839518481406</v>
      </c>
      <c r="V688" s="183">
        <f t="shared" si="21"/>
        <v>30.620216476063504</v>
      </c>
      <c r="W688" s="201" t="s">
        <v>670</v>
      </c>
      <c r="X688" s="201">
        <v>10</v>
      </c>
    </row>
    <row r="689" spans="1:24" s="171" customFormat="1" ht="10.5" customHeight="1">
      <c r="A689" s="172" t="s">
        <v>687</v>
      </c>
      <c r="B689" s="201" t="s">
        <v>672</v>
      </c>
      <c r="C689" s="201" t="s">
        <v>688</v>
      </c>
      <c r="D689" s="201" t="s">
        <v>689</v>
      </c>
      <c r="E689" s="201" t="s">
        <v>690</v>
      </c>
      <c r="F689" s="201" t="s">
        <v>691</v>
      </c>
      <c r="G689" s="201">
        <v>15</v>
      </c>
      <c r="H689" s="201">
        <v>59</v>
      </c>
      <c r="I689" s="201" t="s">
        <v>670</v>
      </c>
      <c r="J689" s="201" t="s">
        <v>671</v>
      </c>
      <c r="K689" s="202">
        <v>54.94</v>
      </c>
      <c r="L689" s="202">
        <v>0.06</v>
      </c>
      <c r="M689" s="202">
        <v>2.65</v>
      </c>
      <c r="N689" s="202">
        <v>1.55</v>
      </c>
      <c r="O689" s="202">
        <v>0.09</v>
      </c>
      <c r="P689" s="202">
        <v>14.94</v>
      </c>
      <c r="Q689" s="202">
        <v>18.690000000000001</v>
      </c>
      <c r="R689" s="202">
        <v>3.39</v>
      </c>
      <c r="S689" s="202">
        <v>3.44</v>
      </c>
      <c r="T689" s="202">
        <v>99.75</v>
      </c>
      <c r="U689" s="183">
        <f t="shared" si="20"/>
        <v>94.499566210457701</v>
      </c>
      <c r="V689" s="183">
        <f t="shared" si="21"/>
        <v>46.5476795722183</v>
      </c>
      <c r="W689" s="201" t="s">
        <v>670</v>
      </c>
      <c r="X689" s="201">
        <v>10</v>
      </c>
    </row>
    <row r="690" spans="1:24" s="171" customFormat="1" ht="10.5" customHeight="1">
      <c r="A690" s="172" t="s">
        <v>687</v>
      </c>
      <c r="B690" s="201" t="s">
        <v>672</v>
      </c>
      <c r="C690" s="201" t="s">
        <v>688</v>
      </c>
      <c r="D690" s="201" t="s">
        <v>689</v>
      </c>
      <c r="E690" s="201" t="s">
        <v>690</v>
      </c>
      <c r="F690" s="201" t="s">
        <v>691</v>
      </c>
      <c r="G690" s="201">
        <v>15</v>
      </c>
      <c r="H690" s="201">
        <v>60</v>
      </c>
      <c r="I690" s="201" t="s">
        <v>670</v>
      </c>
      <c r="J690" s="201" t="s">
        <v>671</v>
      </c>
      <c r="K690" s="202">
        <v>55.24</v>
      </c>
      <c r="L690" s="202">
        <v>0.1</v>
      </c>
      <c r="M690" s="202">
        <v>2.29</v>
      </c>
      <c r="N690" s="202">
        <v>1.65</v>
      </c>
      <c r="O690" s="202">
        <v>0.14000000000000001</v>
      </c>
      <c r="P690" s="202">
        <v>15.21</v>
      </c>
      <c r="Q690" s="202">
        <v>19.82</v>
      </c>
      <c r="R690" s="202">
        <v>3.02</v>
      </c>
      <c r="S690" s="202">
        <v>3.03</v>
      </c>
      <c r="T690" s="202">
        <v>100.5</v>
      </c>
      <c r="U690" s="183">
        <f t="shared" si="20"/>
        <v>94.263035321516369</v>
      </c>
      <c r="V690" s="183">
        <f t="shared" si="21"/>
        <v>47.02317659123333</v>
      </c>
      <c r="W690" s="201" t="s">
        <v>670</v>
      </c>
      <c r="X690" s="201">
        <v>10</v>
      </c>
    </row>
    <row r="691" spans="1:24" s="171" customFormat="1" ht="10.5" customHeight="1">
      <c r="A691" s="172" t="s">
        <v>687</v>
      </c>
      <c r="B691" s="201" t="s">
        <v>672</v>
      </c>
      <c r="C691" s="201" t="s">
        <v>688</v>
      </c>
      <c r="D691" s="201" t="s">
        <v>689</v>
      </c>
      <c r="E691" s="201" t="s">
        <v>690</v>
      </c>
      <c r="F691" s="201" t="s">
        <v>691</v>
      </c>
      <c r="G691" s="201">
        <v>15</v>
      </c>
      <c r="H691" s="201">
        <v>61</v>
      </c>
      <c r="I691" s="201" t="s">
        <v>670</v>
      </c>
      <c r="J691" s="201" t="s">
        <v>671</v>
      </c>
      <c r="K691" s="202">
        <v>55.42</v>
      </c>
      <c r="L691" s="202">
        <v>0.22</v>
      </c>
      <c r="M691" s="202">
        <v>1.39</v>
      </c>
      <c r="N691" s="202">
        <v>2.15</v>
      </c>
      <c r="O691" s="202">
        <v>0.09</v>
      </c>
      <c r="P691" s="202">
        <v>16.32</v>
      </c>
      <c r="Q691" s="202">
        <v>21.5</v>
      </c>
      <c r="R691" s="202">
        <v>1.85</v>
      </c>
      <c r="S691" s="202">
        <v>2.0699999999999998</v>
      </c>
      <c r="T691" s="202">
        <v>101.01</v>
      </c>
      <c r="U691" s="183">
        <f t="shared" si="20"/>
        <v>93.117656144469137</v>
      </c>
      <c r="V691" s="183">
        <f t="shared" si="21"/>
        <v>49.975503341257259</v>
      </c>
      <c r="W691" s="201" t="s">
        <v>670</v>
      </c>
      <c r="X691" s="201">
        <v>10</v>
      </c>
    </row>
    <row r="692" spans="1:24" s="171" customFormat="1" ht="11.25">
      <c r="A692" s="172" t="s">
        <v>693</v>
      </c>
      <c r="B692" s="201" t="s">
        <v>673</v>
      </c>
      <c r="C692" s="201" t="s">
        <v>694</v>
      </c>
      <c r="D692" s="201" t="s">
        <v>695</v>
      </c>
      <c r="E692" s="201" t="s">
        <v>696</v>
      </c>
      <c r="F692" s="201" t="s">
        <v>697</v>
      </c>
      <c r="G692" s="201">
        <v>2</v>
      </c>
      <c r="H692" s="201">
        <v>1</v>
      </c>
      <c r="I692" s="201" t="s">
        <v>670</v>
      </c>
      <c r="J692" s="201" t="s">
        <v>671</v>
      </c>
      <c r="K692" s="202">
        <v>55.39</v>
      </c>
      <c r="L692" s="202">
        <v>0.24</v>
      </c>
      <c r="M692" s="202">
        <v>1.25</v>
      </c>
      <c r="N692" s="202">
        <v>3.06</v>
      </c>
      <c r="O692" s="202">
        <v>0.13</v>
      </c>
      <c r="P692" s="202">
        <v>19.260000000000002</v>
      </c>
      <c r="Q692" s="202">
        <v>19.05</v>
      </c>
      <c r="R692" s="202">
        <v>1.36</v>
      </c>
      <c r="S692" s="202">
        <v>1.05</v>
      </c>
      <c r="T692" s="202">
        <v>100.79</v>
      </c>
      <c r="U692" s="183">
        <f t="shared" si="20"/>
        <v>91.815932222012563</v>
      </c>
      <c r="V692" s="183">
        <f t="shared" si="21"/>
        <v>36.041160439750378</v>
      </c>
      <c r="W692" s="201" t="s">
        <v>670</v>
      </c>
      <c r="X692" s="201">
        <v>10</v>
      </c>
    </row>
    <row r="693" spans="1:24" s="171" customFormat="1" ht="11.25">
      <c r="A693" s="172" t="s">
        <v>693</v>
      </c>
      <c r="B693" s="201" t="s">
        <v>665</v>
      </c>
      <c r="C693" s="201" t="s">
        <v>694</v>
      </c>
      <c r="D693" s="201" t="s">
        <v>695</v>
      </c>
      <c r="E693" s="201" t="s">
        <v>696</v>
      </c>
      <c r="F693" s="201" t="s">
        <v>697</v>
      </c>
      <c r="G693" s="201">
        <v>6</v>
      </c>
      <c r="H693" s="201">
        <v>1</v>
      </c>
      <c r="I693" s="201" t="s">
        <v>670</v>
      </c>
      <c r="J693" s="201" t="s">
        <v>671</v>
      </c>
      <c r="K693" s="202">
        <v>54.45</v>
      </c>
      <c r="L693" s="202">
        <v>0.28000000000000003</v>
      </c>
      <c r="M693" s="202">
        <v>1.28</v>
      </c>
      <c r="N693" s="202">
        <v>3.09</v>
      </c>
      <c r="O693" s="202">
        <v>0.1</v>
      </c>
      <c r="P693" s="202">
        <v>20.25</v>
      </c>
      <c r="Q693" s="202">
        <v>18.79</v>
      </c>
      <c r="R693" s="202">
        <v>1.35</v>
      </c>
      <c r="S693" s="202">
        <v>1.08</v>
      </c>
      <c r="T693" s="202">
        <v>100.67</v>
      </c>
      <c r="U693" s="183">
        <f t="shared" si="20"/>
        <v>92.114194916380953</v>
      </c>
      <c r="V693" s="183">
        <f t="shared" si="21"/>
        <v>36.143903645721842</v>
      </c>
      <c r="W693" s="201" t="s">
        <v>670</v>
      </c>
      <c r="X693" s="201">
        <v>10</v>
      </c>
    </row>
    <row r="694" spans="1:24" s="171" customFormat="1" ht="11.25">
      <c r="A694" s="172" t="s">
        <v>693</v>
      </c>
      <c r="B694" s="201" t="s">
        <v>665</v>
      </c>
      <c r="C694" s="201" t="s">
        <v>694</v>
      </c>
      <c r="D694" s="201" t="s">
        <v>695</v>
      </c>
      <c r="E694" s="201" t="s">
        <v>696</v>
      </c>
      <c r="F694" s="201" t="s">
        <v>697</v>
      </c>
      <c r="G694" s="201">
        <v>6</v>
      </c>
      <c r="H694" s="201">
        <v>2</v>
      </c>
      <c r="I694" s="201" t="s">
        <v>670</v>
      </c>
      <c r="J694" s="201" t="s">
        <v>671</v>
      </c>
      <c r="K694" s="202">
        <v>53.98</v>
      </c>
      <c r="L694" s="202">
        <v>0.23</v>
      </c>
      <c r="M694" s="202">
        <v>1.34</v>
      </c>
      <c r="N694" s="202">
        <v>3.03</v>
      </c>
      <c r="O694" s="202">
        <v>0.11</v>
      </c>
      <c r="P694" s="202">
        <v>19.36</v>
      </c>
      <c r="Q694" s="202">
        <v>18.899999999999999</v>
      </c>
      <c r="R694" s="202">
        <v>1.32</v>
      </c>
      <c r="S694" s="202">
        <v>1.06</v>
      </c>
      <c r="T694" s="202">
        <v>99.33</v>
      </c>
      <c r="U694" s="183">
        <f t="shared" si="20"/>
        <v>91.928171549873312</v>
      </c>
      <c r="V694" s="183">
        <f t="shared" si="21"/>
        <v>34.668893713111032</v>
      </c>
      <c r="W694" s="201" t="s">
        <v>670</v>
      </c>
      <c r="X694" s="201">
        <v>10</v>
      </c>
    </row>
    <row r="695" spans="1:24" s="171" customFormat="1" ht="11.25">
      <c r="A695" s="172" t="s">
        <v>693</v>
      </c>
      <c r="B695" s="201" t="s">
        <v>665</v>
      </c>
      <c r="C695" s="201" t="s">
        <v>694</v>
      </c>
      <c r="D695" s="201" t="s">
        <v>695</v>
      </c>
      <c r="E695" s="201" t="s">
        <v>696</v>
      </c>
      <c r="F695" s="201" t="s">
        <v>697</v>
      </c>
      <c r="G695" s="201">
        <v>6</v>
      </c>
      <c r="H695" s="201">
        <v>3</v>
      </c>
      <c r="I695" s="201" t="s">
        <v>670</v>
      </c>
      <c r="J695" s="201" t="s">
        <v>671</v>
      </c>
      <c r="K695" s="202">
        <v>53.91</v>
      </c>
      <c r="L695" s="202">
        <v>0.31</v>
      </c>
      <c r="M695" s="202">
        <v>1.55</v>
      </c>
      <c r="N695" s="202">
        <v>3.48</v>
      </c>
      <c r="O695" s="202">
        <v>0.12</v>
      </c>
      <c r="P695" s="202">
        <v>18.149999999999999</v>
      </c>
      <c r="Q695" s="202">
        <v>19.3</v>
      </c>
      <c r="R695" s="202">
        <v>1.61</v>
      </c>
      <c r="S695" s="202">
        <v>0.67</v>
      </c>
      <c r="T695" s="202">
        <v>99.1</v>
      </c>
      <c r="U695" s="183">
        <f t="shared" si="20"/>
        <v>90.287798100787171</v>
      </c>
      <c r="V695" s="183">
        <f t="shared" si="21"/>
        <v>22.47917605925721</v>
      </c>
      <c r="W695" s="201" t="s">
        <v>670</v>
      </c>
      <c r="X695" s="201">
        <v>10</v>
      </c>
    </row>
    <row r="696" spans="1:24" s="171" customFormat="1" ht="11.25">
      <c r="A696" s="172" t="s">
        <v>693</v>
      </c>
      <c r="B696" s="201" t="s">
        <v>665</v>
      </c>
      <c r="C696" s="201" t="s">
        <v>694</v>
      </c>
      <c r="D696" s="201" t="s">
        <v>695</v>
      </c>
      <c r="E696" s="201" t="s">
        <v>696</v>
      </c>
      <c r="F696" s="201" t="s">
        <v>697</v>
      </c>
      <c r="G696" s="201">
        <v>6</v>
      </c>
      <c r="H696" s="201">
        <v>4</v>
      </c>
      <c r="I696" s="201" t="s">
        <v>670</v>
      </c>
      <c r="J696" s="201" t="s">
        <v>671</v>
      </c>
      <c r="K696" s="202">
        <v>54.64</v>
      </c>
      <c r="L696" s="202">
        <v>0.22</v>
      </c>
      <c r="M696" s="202">
        <v>1.22</v>
      </c>
      <c r="N696" s="202">
        <v>3.05</v>
      </c>
      <c r="O696" s="202">
        <v>0.11</v>
      </c>
      <c r="P696" s="202">
        <v>18.97</v>
      </c>
      <c r="Q696" s="202">
        <v>19.16</v>
      </c>
      <c r="R696" s="202">
        <v>1.35</v>
      </c>
      <c r="S696" s="202">
        <v>1.02</v>
      </c>
      <c r="T696" s="202">
        <v>99.74</v>
      </c>
      <c r="U696" s="183">
        <f t="shared" si="20"/>
        <v>91.726079114903698</v>
      </c>
      <c r="V696" s="183">
        <f t="shared" si="21"/>
        <v>35.933008274519935</v>
      </c>
      <c r="W696" s="201" t="s">
        <v>670</v>
      </c>
      <c r="X696" s="201">
        <v>10</v>
      </c>
    </row>
    <row r="697" spans="1:24" s="171" customFormat="1" ht="11.25">
      <c r="A697" s="172" t="s">
        <v>693</v>
      </c>
      <c r="B697" s="201" t="s">
        <v>665</v>
      </c>
      <c r="C697" s="201" t="s">
        <v>694</v>
      </c>
      <c r="D697" s="201" t="s">
        <v>695</v>
      </c>
      <c r="E697" s="201" t="s">
        <v>696</v>
      </c>
      <c r="F697" s="201" t="s">
        <v>697</v>
      </c>
      <c r="G697" s="201">
        <v>6</v>
      </c>
      <c r="H697" s="201">
        <v>5</v>
      </c>
      <c r="I697" s="201" t="s">
        <v>670</v>
      </c>
      <c r="J697" s="201" t="s">
        <v>671</v>
      </c>
      <c r="K697" s="202">
        <v>53.5</v>
      </c>
      <c r="L697" s="202">
        <v>0.23</v>
      </c>
      <c r="M697" s="202">
        <v>1.38</v>
      </c>
      <c r="N697" s="202">
        <v>3.05</v>
      </c>
      <c r="O697" s="202">
        <v>0.14000000000000001</v>
      </c>
      <c r="P697" s="202">
        <v>18.989999999999998</v>
      </c>
      <c r="Q697" s="202">
        <v>18.96</v>
      </c>
      <c r="R697" s="202">
        <v>1.35</v>
      </c>
      <c r="S697" s="202">
        <v>1.08</v>
      </c>
      <c r="T697" s="202">
        <v>98.68</v>
      </c>
      <c r="U697" s="183">
        <f t="shared" si="20"/>
        <v>91.73407280064167</v>
      </c>
      <c r="V697" s="183">
        <f t="shared" si="21"/>
        <v>34.426451457141297</v>
      </c>
      <c r="W697" s="201" t="s">
        <v>670</v>
      </c>
      <c r="X697" s="201">
        <v>10</v>
      </c>
    </row>
    <row r="698" spans="1:24" s="171" customFormat="1" ht="11.25">
      <c r="A698" s="172" t="s">
        <v>693</v>
      </c>
      <c r="B698" s="201" t="s">
        <v>665</v>
      </c>
      <c r="C698" s="201" t="s">
        <v>694</v>
      </c>
      <c r="D698" s="201" t="s">
        <v>695</v>
      </c>
      <c r="E698" s="201" t="s">
        <v>696</v>
      </c>
      <c r="F698" s="201" t="s">
        <v>697</v>
      </c>
      <c r="G698" s="201">
        <v>6</v>
      </c>
      <c r="H698" s="201">
        <v>6</v>
      </c>
      <c r="I698" s="201" t="s">
        <v>670</v>
      </c>
      <c r="J698" s="201" t="s">
        <v>671</v>
      </c>
      <c r="K698" s="202">
        <v>54.15</v>
      </c>
      <c r="L698" s="202">
        <v>0.3</v>
      </c>
      <c r="M698" s="202">
        <v>1.45</v>
      </c>
      <c r="N698" s="202">
        <v>3.24</v>
      </c>
      <c r="O698" s="202">
        <v>0.13</v>
      </c>
      <c r="P698" s="202">
        <v>19.62</v>
      </c>
      <c r="Q698" s="202">
        <v>18.5</v>
      </c>
      <c r="R698" s="202">
        <v>1.35</v>
      </c>
      <c r="S698" s="202">
        <v>0.77</v>
      </c>
      <c r="T698" s="202">
        <v>99.51</v>
      </c>
      <c r="U698" s="183">
        <f t="shared" si="20"/>
        <v>91.520854295139898</v>
      </c>
      <c r="V698" s="183">
        <f t="shared" si="21"/>
        <v>26.266690404281611</v>
      </c>
      <c r="W698" s="201" t="s">
        <v>670</v>
      </c>
      <c r="X698" s="201">
        <v>10</v>
      </c>
    </row>
    <row r="699" spans="1:24" s="171" customFormat="1" ht="11.25">
      <c r="A699" s="172" t="s">
        <v>693</v>
      </c>
      <c r="B699" s="201" t="s">
        <v>665</v>
      </c>
      <c r="C699" s="201" t="s">
        <v>694</v>
      </c>
      <c r="D699" s="201" t="s">
        <v>695</v>
      </c>
      <c r="E699" s="201" t="s">
        <v>696</v>
      </c>
      <c r="F699" s="201" t="s">
        <v>697</v>
      </c>
      <c r="G699" s="201">
        <v>6</v>
      </c>
      <c r="H699" s="201">
        <v>7</v>
      </c>
      <c r="I699" s="201" t="s">
        <v>670</v>
      </c>
      <c r="J699" s="201" t="s">
        <v>671</v>
      </c>
      <c r="K699" s="202">
        <v>54.24</v>
      </c>
      <c r="L699" s="202">
        <v>0.27</v>
      </c>
      <c r="M699" s="202">
        <v>1.27</v>
      </c>
      <c r="N699" s="202">
        <v>3.12</v>
      </c>
      <c r="O699" s="202">
        <v>0.15</v>
      </c>
      <c r="P699" s="202">
        <v>19.760000000000002</v>
      </c>
      <c r="Q699" s="202">
        <v>18.73</v>
      </c>
      <c r="R699" s="202">
        <v>1.27</v>
      </c>
      <c r="S699" s="202">
        <v>0.9</v>
      </c>
      <c r="T699" s="202">
        <v>99.71</v>
      </c>
      <c r="U699" s="183">
        <f t="shared" si="20"/>
        <v>91.862483850129195</v>
      </c>
      <c r="V699" s="183">
        <f t="shared" si="21"/>
        <v>32.221695706650905</v>
      </c>
      <c r="W699" s="201" t="s">
        <v>670</v>
      </c>
      <c r="X699" s="201">
        <v>10</v>
      </c>
    </row>
    <row r="700" spans="1:24" s="171" customFormat="1" ht="11.25">
      <c r="A700" s="172" t="s">
        <v>693</v>
      </c>
      <c r="B700" s="201" t="s">
        <v>665</v>
      </c>
      <c r="C700" s="201" t="s">
        <v>694</v>
      </c>
      <c r="D700" s="201" t="s">
        <v>695</v>
      </c>
      <c r="E700" s="201" t="s">
        <v>696</v>
      </c>
      <c r="F700" s="201" t="s">
        <v>697</v>
      </c>
      <c r="G700" s="201">
        <v>6</v>
      </c>
      <c r="H700" s="201">
        <v>8</v>
      </c>
      <c r="I700" s="201" t="s">
        <v>670</v>
      </c>
      <c r="J700" s="201" t="s">
        <v>671</v>
      </c>
      <c r="K700" s="202">
        <v>54.66</v>
      </c>
      <c r="L700" s="202">
        <v>0.22</v>
      </c>
      <c r="M700" s="202">
        <v>1.35</v>
      </c>
      <c r="N700" s="202">
        <v>3.01</v>
      </c>
      <c r="O700" s="202">
        <v>0.11</v>
      </c>
      <c r="P700" s="202">
        <v>19.309999999999999</v>
      </c>
      <c r="Q700" s="202">
        <v>18.940000000000001</v>
      </c>
      <c r="R700" s="202">
        <v>1.17</v>
      </c>
      <c r="S700" s="202">
        <v>1.07</v>
      </c>
      <c r="T700" s="202">
        <v>99.84</v>
      </c>
      <c r="U700" s="183">
        <f t="shared" si="20"/>
        <v>91.95807329028419</v>
      </c>
      <c r="V700" s="183">
        <f t="shared" si="21"/>
        <v>34.713181490615945</v>
      </c>
      <c r="W700" s="201" t="s">
        <v>670</v>
      </c>
      <c r="X700" s="201">
        <v>10</v>
      </c>
    </row>
    <row r="701" spans="1:24" s="171" customFormat="1" ht="11.25">
      <c r="A701" s="172" t="s">
        <v>693</v>
      </c>
      <c r="B701" s="201" t="s">
        <v>665</v>
      </c>
      <c r="C701" s="201" t="s">
        <v>694</v>
      </c>
      <c r="D701" s="201" t="s">
        <v>695</v>
      </c>
      <c r="E701" s="201" t="s">
        <v>696</v>
      </c>
      <c r="F701" s="201" t="s">
        <v>697</v>
      </c>
      <c r="G701" s="201">
        <v>6</v>
      </c>
      <c r="H701" s="201">
        <v>9</v>
      </c>
      <c r="I701" s="201" t="s">
        <v>670</v>
      </c>
      <c r="J701" s="201" t="s">
        <v>671</v>
      </c>
      <c r="K701" s="202">
        <v>53.87</v>
      </c>
      <c r="L701" s="202">
        <v>0.27</v>
      </c>
      <c r="M701" s="202">
        <v>1.5</v>
      </c>
      <c r="N701" s="202">
        <v>3.4</v>
      </c>
      <c r="O701" s="202">
        <v>0.15</v>
      </c>
      <c r="P701" s="202">
        <v>18.29</v>
      </c>
      <c r="Q701" s="202">
        <v>19.559999999999999</v>
      </c>
      <c r="R701" s="202">
        <v>1.65</v>
      </c>
      <c r="S701" s="202">
        <v>0.74</v>
      </c>
      <c r="T701" s="202">
        <v>99.43</v>
      </c>
      <c r="U701" s="183">
        <f t="shared" si="20"/>
        <v>90.555754051587286</v>
      </c>
      <c r="V701" s="183">
        <f t="shared" si="21"/>
        <v>24.865567495728627</v>
      </c>
      <c r="W701" s="201" t="s">
        <v>670</v>
      </c>
      <c r="X701" s="201">
        <v>10</v>
      </c>
    </row>
    <row r="702" spans="1:24" s="171" customFormat="1" ht="11.25">
      <c r="A702" s="172" t="s">
        <v>693</v>
      </c>
      <c r="B702" s="201" t="s">
        <v>665</v>
      </c>
      <c r="C702" s="201" t="s">
        <v>694</v>
      </c>
      <c r="D702" s="201" t="s">
        <v>695</v>
      </c>
      <c r="E702" s="201" t="s">
        <v>696</v>
      </c>
      <c r="F702" s="201" t="s">
        <v>697</v>
      </c>
      <c r="G702" s="201">
        <v>6</v>
      </c>
      <c r="H702" s="201">
        <v>10</v>
      </c>
      <c r="I702" s="201" t="s">
        <v>670</v>
      </c>
      <c r="J702" s="201" t="s">
        <v>671</v>
      </c>
      <c r="K702" s="202">
        <v>53.87</v>
      </c>
      <c r="L702" s="202">
        <v>0.35</v>
      </c>
      <c r="M702" s="202">
        <v>1.53</v>
      </c>
      <c r="N702" s="202">
        <v>3.28</v>
      </c>
      <c r="O702" s="202">
        <v>0.11</v>
      </c>
      <c r="P702" s="202">
        <v>20.010000000000002</v>
      </c>
      <c r="Q702" s="202">
        <v>18.190000000000001</v>
      </c>
      <c r="R702" s="202">
        <v>1.23</v>
      </c>
      <c r="S702" s="202">
        <v>0.79</v>
      </c>
      <c r="T702" s="202">
        <v>99.36</v>
      </c>
      <c r="U702" s="183">
        <f t="shared" si="20"/>
        <v>91.578200706742493</v>
      </c>
      <c r="V702" s="183">
        <f t="shared" si="21"/>
        <v>25.726840914026699</v>
      </c>
      <c r="W702" s="201" t="s">
        <v>670</v>
      </c>
      <c r="X702" s="201">
        <v>10</v>
      </c>
    </row>
    <row r="703" spans="1:24" s="171" customFormat="1" ht="11.25">
      <c r="A703" s="172" t="s">
        <v>693</v>
      </c>
      <c r="B703" s="201" t="s">
        <v>665</v>
      </c>
      <c r="C703" s="201" t="s">
        <v>694</v>
      </c>
      <c r="D703" s="201" t="s">
        <v>695</v>
      </c>
      <c r="E703" s="201" t="s">
        <v>696</v>
      </c>
      <c r="F703" s="201" t="s">
        <v>697</v>
      </c>
      <c r="G703" s="201">
        <v>6</v>
      </c>
      <c r="H703" s="201">
        <v>11</v>
      </c>
      <c r="I703" s="201" t="s">
        <v>670</v>
      </c>
      <c r="J703" s="201" t="s">
        <v>671</v>
      </c>
      <c r="K703" s="202">
        <v>54.02</v>
      </c>
      <c r="L703" s="202">
        <v>0.19</v>
      </c>
      <c r="M703" s="202">
        <v>1.26</v>
      </c>
      <c r="N703" s="202">
        <v>2.94</v>
      </c>
      <c r="O703" s="202">
        <v>0.12</v>
      </c>
      <c r="P703" s="202">
        <v>19.27</v>
      </c>
      <c r="Q703" s="202">
        <v>19.190000000000001</v>
      </c>
      <c r="R703" s="202">
        <v>1.21</v>
      </c>
      <c r="S703" s="202">
        <v>1.1000000000000001</v>
      </c>
      <c r="T703" s="202">
        <v>99.3</v>
      </c>
      <c r="U703" s="183">
        <f t="shared" si="20"/>
        <v>92.115329458706569</v>
      </c>
      <c r="V703" s="183">
        <f t="shared" si="21"/>
        <v>36.934535580418427</v>
      </c>
      <c r="W703" s="201" t="s">
        <v>670</v>
      </c>
      <c r="X703" s="201">
        <v>10</v>
      </c>
    </row>
    <row r="704" spans="1:24" s="171" customFormat="1" ht="11.25">
      <c r="A704" s="172" t="s">
        <v>693</v>
      </c>
      <c r="B704" s="201" t="s">
        <v>665</v>
      </c>
      <c r="C704" s="201" t="s">
        <v>694</v>
      </c>
      <c r="D704" s="201" t="s">
        <v>695</v>
      </c>
      <c r="E704" s="201" t="s">
        <v>696</v>
      </c>
      <c r="F704" s="201" t="s">
        <v>697</v>
      </c>
      <c r="G704" s="201">
        <v>6</v>
      </c>
      <c r="H704" s="201">
        <v>12</v>
      </c>
      <c r="I704" s="201" t="s">
        <v>670</v>
      </c>
      <c r="J704" s="201" t="s">
        <v>671</v>
      </c>
      <c r="K704" s="202">
        <v>53.09</v>
      </c>
      <c r="L704" s="202">
        <v>0.24</v>
      </c>
      <c r="M704" s="202">
        <v>1.61</v>
      </c>
      <c r="N704" s="202">
        <v>3.48</v>
      </c>
      <c r="O704" s="202">
        <v>0.14000000000000001</v>
      </c>
      <c r="P704" s="202">
        <v>18.23</v>
      </c>
      <c r="Q704" s="202">
        <v>19.510000000000002</v>
      </c>
      <c r="R704" s="202">
        <v>1.48</v>
      </c>
      <c r="S704" s="202">
        <v>0.61</v>
      </c>
      <c r="T704" s="202">
        <v>98.39</v>
      </c>
      <c r="U704" s="183">
        <f t="shared" ref="U704:U767" si="22">((P704/40.31)/(P704/40.31+N704/71.85))*100</f>
        <v>90.326295839547527</v>
      </c>
      <c r="V704" s="183">
        <f t="shared" ref="V704:V767" si="23">((S704/151.99061)/(S704/151.99061+M704/101.96137))*100</f>
        <v>20.265939600993136</v>
      </c>
      <c r="W704" s="201" t="s">
        <v>670</v>
      </c>
      <c r="X704" s="201">
        <v>10</v>
      </c>
    </row>
    <row r="705" spans="1:24" s="171" customFormat="1" ht="11.25">
      <c r="A705" s="172" t="s">
        <v>693</v>
      </c>
      <c r="B705" s="201" t="s">
        <v>665</v>
      </c>
      <c r="C705" s="201" t="s">
        <v>694</v>
      </c>
      <c r="D705" s="201" t="s">
        <v>695</v>
      </c>
      <c r="E705" s="201" t="s">
        <v>696</v>
      </c>
      <c r="F705" s="201" t="s">
        <v>697</v>
      </c>
      <c r="G705" s="201">
        <v>6</v>
      </c>
      <c r="H705" s="201">
        <v>13</v>
      </c>
      <c r="I705" s="201" t="s">
        <v>670</v>
      </c>
      <c r="J705" s="201" t="s">
        <v>671</v>
      </c>
      <c r="K705" s="202">
        <v>54.62</v>
      </c>
      <c r="L705" s="202">
        <v>0.28000000000000003</v>
      </c>
      <c r="M705" s="202">
        <v>1.3</v>
      </c>
      <c r="N705" s="202">
        <v>3.01</v>
      </c>
      <c r="O705" s="202">
        <v>0.12</v>
      </c>
      <c r="P705" s="202">
        <v>18.95</v>
      </c>
      <c r="Q705" s="202">
        <v>19.11</v>
      </c>
      <c r="R705" s="202">
        <v>1.33</v>
      </c>
      <c r="S705" s="202">
        <v>1.06</v>
      </c>
      <c r="T705" s="202">
        <v>99.78</v>
      </c>
      <c r="U705" s="183">
        <f t="shared" si="22"/>
        <v>91.817798292065504</v>
      </c>
      <c r="V705" s="183">
        <f t="shared" si="23"/>
        <v>35.358447897508519</v>
      </c>
      <c r="W705" s="201" t="s">
        <v>670</v>
      </c>
      <c r="X705" s="201">
        <v>10</v>
      </c>
    </row>
    <row r="706" spans="1:24" s="171" customFormat="1" ht="11.25">
      <c r="A706" s="172" t="s">
        <v>693</v>
      </c>
      <c r="B706" s="201" t="s">
        <v>665</v>
      </c>
      <c r="C706" s="201" t="s">
        <v>694</v>
      </c>
      <c r="D706" s="201" t="s">
        <v>695</v>
      </c>
      <c r="E706" s="201" t="s">
        <v>696</v>
      </c>
      <c r="F706" s="201" t="s">
        <v>697</v>
      </c>
      <c r="G706" s="201">
        <v>6</v>
      </c>
      <c r="H706" s="201">
        <v>14</v>
      </c>
      <c r="I706" s="201" t="s">
        <v>670</v>
      </c>
      <c r="J706" s="201" t="s">
        <v>671</v>
      </c>
      <c r="K706" s="202">
        <v>54.28</v>
      </c>
      <c r="L706" s="202">
        <v>0.24</v>
      </c>
      <c r="M706" s="202">
        <v>1.19</v>
      </c>
      <c r="N706" s="202">
        <v>3.03</v>
      </c>
      <c r="O706" s="202">
        <v>0.17</v>
      </c>
      <c r="P706" s="202">
        <v>19.07</v>
      </c>
      <c r="Q706" s="202">
        <v>18.899999999999999</v>
      </c>
      <c r="R706" s="202">
        <v>1.19</v>
      </c>
      <c r="S706" s="202">
        <v>0.98</v>
      </c>
      <c r="T706" s="202">
        <v>99.05</v>
      </c>
      <c r="U706" s="183">
        <f t="shared" si="22"/>
        <v>91.815468651872507</v>
      </c>
      <c r="V706" s="183">
        <f t="shared" si="23"/>
        <v>35.585953185670213</v>
      </c>
      <c r="W706" s="201" t="s">
        <v>670</v>
      </c>
      <c r="X706" s="201">
        <v>10</v>
      </c>
    </row>
    <row r="707" spans="1:24" s="171" customFormat="1" ht="11.25">
      <c r="A707" s="172" t="s">
        <v>693</v>
      </c>
      <c r="B707" s="201" t="s">
        <v>665</v>
      </c>
      <c r="C707" s="201" t="s">
        <v>694</v>
      </c>
      <c r="D707" s="201" t="s">
        <v>695</v>
      </c>
      <c r="E707" s="201" t="s">
        <v>696</v>
      </c>
      <c r="F707" s="201" t="s">
        <v>697</v>
      </c>
      <c r="G707" s="201">
        <v>6</v>
      </c>
      <c r="H707" s="201">
        <v>15</v>
      </c>
      <c r="I707" s="201" t="s">
        <v>670</v>
      </c>
      <c r="J707" s="201" t="s">
        <v>671</v>
      </c>
      <c r="K707" s="202">
        <v>54.32</v>
      </c>
      <c r="L707" s="202">
        <v>0.36</v>
      </c>
      <c r="M707" s="202">
        <v>1.32</v>
      </c>
      <c r="N707" s="202">
        <v>3.18</v>
      </c>
      <c r="O707" s="202">
        <v>0.13</v>
      </c>
      <c r="P707" s="202">
        <v>19.489999999999998</v>
      </c>
      <c r="Q707" s="202">
        <v>18.329999999999998</v>
      </c>
      <c r="R707" s="202">
        <v>1.34</v>
      </c>
      <c r="S707" s="202">
        <v>0.76</v>
      </c>
      <c r="T707" s="202">
        <v>99.23</v>
      </c>
      <c r="U707" s="183">
        <f t="shared" si="22"/>
        <v>91.613853277073204</v>
      </c>
      <c r="V707" s="183">
        <f t="shared" si="23"/>
        <v>27.862480151176445</v>
      </c>
      <c r="W707" s="201" t="s">
        <v>670</v>
      </c>
      <c r="X707" s="201">
        <v>10</v>
      </c>
    </row>
    <row r="708" spans="1:24" s="171" customFormat="1" ht="11.25">
      <c r="A708" s="172" t="s">
        <v>693</v>
      </c>
      <c r="B708" s="201" t="s">
        <v>665</v>
      </c>
      <c r="C708" s="201" t="s">
        <v>694</v>
      </c>
      <c r="D708" s="201" t="s">
        <v>695</v>
      </c>
      <c r="E708" s="201" t="s">
        <v>696</v>
      </c>
      <c r="F708" s="201" t="s">
        <v>697</v>
      </c>
      <c r="G708" s="201">
        <v>6</v>
      </c>
      <c r="H708" s="201">
        <v>16</v>
      </c>
      <c r="I708" s="201" t="s">
        <v>670</v>
      </c>
      <c r="J708" s="201" t="s">
        <v>671</v>
      </c>
      <c r="K708" s="202">
        <v>54.37</v>
      </c>
      <c r="L708" s="202">
        <v>0.27</v>
      </c>
      <c r="M708" s="202">
        <v>1.25</v>
      </c>
      <c r="N708" s="202">
        <v>3.09</v>
      </c>
      <c r="O708" s="202">
        <v>0.15</v>
      </c>
      <c r="P708" s="202">
        <v>19.850000000000001</v>
      </c>
      <c r="Q708" s="202">
        <v>19.13</v>
      </c>
      <c r="R708" s="202">
        <v>1.24</v>
      </c>
      <c r="S708" s="202">
        <v>1.06</v>
      </c>
      <c r="T708" s="202">
        <v>100.41</v>
      </c>
      <c r="U708" s="183">
        <f t="shared" si="22"/>
        <v>91.968050408684547</v>
      </c>
      <c r="V708" s="183">
        <f t="shared" si="23"/>
        <v>36.259947625850835</v>
      </c>
      <c r="W708" s="201" t="s">
        <v>670</v>
      </c>
      <c r="X708" s="201">
        <v>10</v>
      </c>
    </row>
    <row r="709" spans="1:24" s="171" customFormat="1" ht="11.25">
      <c r="A709" s="172" t="s">
        <v>693</v>
      </c>
      <c r="B709" s="201" t="s">
        <v>665</v>
      </c>
      <c r="C709" s="201" t="s">
        <v>694</v>
      </c>
      <c r="D709" s="201" t="s">
        <v>695</v>
      </c>
      <c r="E709" s="201" t="s">
        <v>696</v>
      </c>
      <c r="F709" s="201" t="s">
        <v>697</v>
      </c>
      <c r="G709" s="201">
        <v>6</v>
      </c>
      <c r="H709" s="201">
        <v>17</v>
      </c>
      <c r="I709" s="201" t="s">
        <v>670</v>
      </c>
      <c r="J709" s="201" t="s">
        <v>671</v>
      </c>
      <c r="K709" s="202">
        <v>54.13</v>
      </c>
      <c r="L709" s="202">
        <v>0.23</v>
      </c>
      <c r="M709" s="202">
        <v>1.18</v>
      </c>
      <c r="N709" s="202">
        <v>3.02</v>
      </c>
      <c r="O709" s="202">
        <v>0.11</v>
      </c>
      <c r="P709" s="202">
        <v>19.14</v>
      </c>
      <c r="Q709" s="202">
        <v>19.29</v>
      </c>
      <c r="R709" s="202">
        <v>1.51</v>
      </c>
      <c r="S709" s="202">
        <v>1.06</v>
      </c>
      <c r="T709" s="202">
        <v>99.67</v>
      </c>
      <c r="U709" s="183">
        <f t="shared" si="22"/>
        <v>91.867691616232833</v>
      </c>
      <c r="V709" s="183">
        <f t="shared" si="23"/>
        <v>37.602134353158917</v>
      </c>
      <c r="W709" s="201" t="s">
        <v>670</v>
      </c>
      <c r="X709" s="201">
        <v>10</v>
      </c>
    </row>
    <row r="710" spans="1:24" s="171" customFormat="1" ht="11.25">
      <c r="A710" s="172" t="s">
        <v>693</v>
      </c>
      <c r="B710" s="201" t="s">
        <v>665</v>
      </c>
      <c r="C710" s="201" t="s">
        <v>694</v>
      </c>
      <c r="D710" s="201" t="s">
        <v>695</v>
      </c>
      <c r="E710" s="201" t="s">
        <v>696</v>
      </c>
      <c r="F710" s="201" t="s">
        <v>697</v>
      </c>
      <c r="G710" s="201">
        <v>6</v>
      </c>
      <c r="H710" s="201">
        <v>18</v>
      </c>
      <c r="I710" s="201" t="s">
        <v>670</v>
      </c>
      <c r="J710" s="201" t="s">
        <v>671</v>
      </c>
      <c r="K710" s="202">
        <v>53.42</v>
      </c>
      <c r="L710" s="202">
        <v>0.33</v>
      </c>
      <c r="M710" s="202">
        <v>1.53</v>
      </c>
      <c r="N710" s="202">
        <v>3.23</v>
      </c>
      <c r="O710" s="202">
        <v>0.11</v>
      </c>
      <c r="P710" s="202">
        <v>19.66</v>
      </c>
      <c r="Q710" s="202">
        <v>18.670000000000002</v>
      </c>
      <c r="R710" s="202">
        <v>1.3</v>
      </c>
      <c r="S710" s="202">
        <v>0.71</v>
      </c>
      <c r="T710" s="202">
        <v>98.96</v>
      </c>
      <c r="U710" s="183">
        <f t="shared" si="22"/>
        <v>91.560562760946638</v>
      </c>
      <c r="V710" s="183">
        <f t="shared" si="23"/>
        <v>23.740079555659218</v>
      </c>
      <c r="W710" s="201" t="s">
        <v>670</v>
      </c>
      <c r="X710" s="201">
        <v>10</v>
      </c>
    </row>
    <row r="711" spans="1:24" s="171" customFormat="1" ht="11.25">
      <c r="A711" s="172" t="s">
        <v>693</v>
      </c>
      <c r="B711" s="201" t="s">
        <v>665</v>
      </c>
      <c r="C711" s="201" t="s">
        <v>694</v>
      </c>
      <c r="D711" s="201" t="s">
        <v>695</v>
      </c>
      <c r="E711" s="201" t="s">
        <v>696</v>
      </c>
      <c r="F711" s="201" t="s">
        <v>697</v>
      </c>
      <c r="G711" s="201">
        <v>6</v>
      </c>
      <c r="H711" s="201">
        <v>19</v>
      </c>
      <c r="I711" s="201" t="s">
        <v>670</v>
      </c>
      <c r="J711" s="201" t="s">
        <v>671</v>
      </c>
      <c r="K711" s="202">
        <v>54.17</v>
      </c>
      <c r="L711" s="202">
        <v>0.28999999999999998</v>
      </c>
      <c r="M711" s="202">
        <v>1.41</v>
      </c>
      <c r="N711" s="202">
        <v>3.29</v>
      </c>
      <c r="O711" s="202">
        <v>0.13</v>
      </c>
      <c r="P711" s="202">
        <v>20.39</v>
      </c>
      <c r="Q711" s="202">
        <v>18.649999999999999</v>
      </c>
      <c r="R711" s="202">
        <v>1.4</v>
      </c>
      <c r="S711" s="202">
        <v>0.75</v>
      </c>
      <c r="T711" s="202">
        <v>100.48</v>
      </c>
      <c r="U711" s="183">
        <f t="shared" si="22"/>
        <v>91.699019567219523</v>
      </c>
      <c r="V711" s="183">
        <f t="shared" si="23"/>
        <v>26.298785794874796</v>
      </c>
      <c r="W711" s="201" t="s">
        <v>670</v>
      </c>
      <c r="X711" s="201">
        <v>10</v>
      </c>
    </row>
    <row r="712" spans="1:24" s="171" customFormat="1" ht="11.25">
      <c r="A712" s="172" t="s">
        <v>693</v>
      </c>
      <c r="B712" s="201" t="s">
        <v>665</v>
      </c>
      <c r="C712" s="201" t="s">
        <v>694</v>
      </c>
      <c r="D712" s="201" t="s">
        <v>695</v>
      </c>
      <c r="E712" s="201" t="s">
        <v>696</v>
      </c>
      <c r="F712" s="201" t="s">
        <v>697</v>
      </c>
      <c r="G712" s="201">
        <v>6</v>
      </c>
      <c r="H712" s="201">
        <v>20</v>
      </c>
      <c r="I712" s="201" t="s">
        <v>670</v>
      </c>
      <c r="J712" s="201" t="s">
        <v>671</v>
      </c>
      <c r="K712" s="202">
        <v>53.58</v>
      </c>
      <c r="L712" s="202">
        <v>0.26</v>
      </c>
      <c r="M712" s="202">
        <v>1.52</v>
      </c>
      <c r="N712" s="202">
        <v>3.3</v>
      </c>
      <c r="O712" s="202">
        <v>0.14000000000000001</v>
      </c>
      <c r="P712" s="202">
        <v>20.13</v>
      </c>
      <c r="Q712" s="202">
        <v>18.5</v>
      </c>
      <c r="R712" s="202">
        <v>1.32</v>
      </c>
      <c r="S712" s="202">
        <v>0.78</v>
      </c>
      <c r="T712" s="202">
        <v>99.53</v>
      </c>
      <c r="U712" s="183">
        <f t="shared" si="22"/>
        <v>91.577429768384533</v>
      </c>
      <c r="V712" s="183">
        <f t="shared" si="23"/>
        <v>25.608898913938038</v>
      </c>
      <c r="W712" s="201" t="s">
        <v>670</v>
      </c>
      <c r="X712" s="201">
        <v>10</v>
      </c>
    </row>
    <row r="713" spans="1:24" s="171" customFormat="1" ht="11.25">
      <c r="A713" s="172" t="s">
        <v>693</v>
      </c>
      <c r="B713" s="201" t="s">
        <v>665</v>
      </c>
      <c r="C713" s="201" t="s">
        <v>694</v>
      </c>
      <c r="D713" s="201" t="s">
        <v>695</v>
      </c>
      <c r="E713" s="201" t="s">
        <v>696</v>
      </c>
      <c r="F713" s="201" t="s">
        <v>697</v>
      </c>
      <c r="G713" s="201">
        <v>6</v>
      </c>
      <c r="H713" s="201">
        <v>21</v>
      </c>
      <c r="I713" s="201" t="s">
        <v>670</v>
      </c>
      <c r="J713" s="201" t="s">
        <v>671</v>
      </c>
      <c r="K713" s="202">
        <v>54.61</v>
      </c>
      <c r="L713" s="202">
        <v>0.23</v>
      </c>
      <c r="M713" s="202">
        <v>1.2</v>
      </c>
      <c r="N713" s="202">
        <v>3.09</v>
      </c>
      <c r="O713" s="202">
        <v>0.12</v>
      </c>
      <c r="P713" s="202">
        <v>19.22</v>
      </c>
      <c r="Q713" s="202">
        <v>19.14</v>
      </c>
      <c r="R713" s="202">
        <v>1.48</v>
      </c>
      <c r="S713" s="202">
        <v>1.06</v>
      </c>
      <c r="T713" s="202">
        <v>100.15</v>
      </c>
      <c r="U713" s="183">
        <f t="shared" si="22"/>
        <v>91.726558136355862</v>
      </c>
      <c r="V713" s="183">
        <f t="shared" si="23"/>
        <v>37.208619364680651</v>
      </c>
      <c r="W713" s="201" t="s">
        <v>670</v>
      </c>
      <c r="X713" s="201">
        <v>10</v>
      </c>
    </row>
    <row r="714" spans="1:24" s="171" customFormat="1" ht="11.25">
      <c r="A714" s="172" t="s">
        <v>693</v>
      </c>
      <c r="B714" s="201" t="s">
        <v>665</v>
      </c>
      <c r="C714" s="201" t="s">
        <v>694</v>
      </c>
      <c r="D714" s="201" t="s">
        <v>695</v>
      </c>
      <c r="E714" s="201" t="s">
        <v>696</v>
      </c>
      <c r="F714" s="201" t="s">
        <v>697</v>
      </c>
      <c r="G714" s="201">
        <v>6</v>
      </c>
      <c r="H714" s="201">
        <v>22</v>
      </c>
      <c r="I714" s="201" t="s">
        <v>670</v>
      </c>
      <c r="J714" s="201" t="s">
        <v>671</v>
      </c>
      <c r="K714" s="202">
        <v>54.89</v>
      </c>
      <c r="L714" s="202">
        <v>0.27</v>
      </c>
      <c r="M714" s="202">
        <v>1.56</v>
      </c>
      <c r="N714" s="202">
        <v>3.66</v>
      </c>
      <c r="O714" s="202">
        <v>0.16</v>
      </c>
      <c r="P714" s="202">
        <v>18.309999999999999</v>
      </c>
      <c r="Q714" s="202">
        <v>19.739999999999998</v>
      </c>
      <c r="R714" s="202">
        <v>1.5</v>
      </c>
      <c r="S714" s="202">
        <v>0.72</v>
      </c>
      <c r="T714" s="202">
        <v>100.81</v>
      </c>
      <c r="U714" s="183">
        <f t="shared" si="22"/>
        <v>89.916356829683323</v>
      </c>
      <c r="V714" s="183">
        <f t="shared" si="23"/>
        <v>23.641880865357109</v>
      </c>
      <c r="W714" s="201" t="s">
        <v>670</v>
      </c>
      <c r="X714" s="201">
        <v>10</v>
      </c>
    </row>
    <row r="715" spans="1:24" s="171" customFormat="1" ht="11.25">
      <c r="A715" s="172" t="s">
        <v>693</v>
      </c>
      <c r="B715" s="201" t="s">
        <v>665</v>
      </c>
      <c r="C715" s="201" t="s">
        <v>694</v>
      </c>
      <c r="D715" s="201" t="s">
        <v>695</v>
      </c>
      <c r="E715" s="201" t="s">
        <v>696</v>
      </c>
      <c r="F715" s="201" t="s">
        <v>697</v>
      </c>
      <c r="G715" s="201">
        <v>6</v>
      </c>
      <c r="H715" s="201">
        <v>23</v>
      </c>
      <c r="I715" s="201" t="s">
        <v>670</v>
      </c>
      <c r="J715" s="201" t="s">
        <v>671</v>
      </c>
      <c r="K715" s="202">
        <v>53.55</v>
      </c>
      <c r="L715" s="202">
        <v>0.28000000000000003</v>
      </c>
      <c r="M715" s="202">
        <v>1.52</v>
      </c>
      <c r="N715" s="202">
        <v>3.44</v>
      </c>
      <c r="O715" s="202">
        <v>0.14000000000000001</v>
      </c>
      <c r="P715" s="202">
        <v>18.36</v>
      </c>
      <c r="Q715" s="202">
        <v>19.260000000000002</v>
      </c>
      <c r="R715" s="202">
        <v>1.57</v>
      </c>
      <c r="S715" s="202">
        <v>0.74</v>
      </c>
      <c r="T715" s="202">
        <v>98.86</v>
      </c>
      <c r="U715" s="183">
        <f t="shared" si="22"/>
        <v>90.488179574003141</v>
      </c>
      <c r="V715" s="183">
        <f t="shared" si="23"/>
        <v>24.618936849192284</v>
      </c>
      <c r="W715" s="201" t="s">
        <v>670</v>
      </c>
      <c r="X715" s="201">
        <v>10</v>
      </c>
    </row>
    <row r="716" spans="1:24" s="171" customFormat="1" ht="11.25">
      <c r="A716" s="172" t="s">
        <v>693</v>
      </c>
      <c r="B716" s="201" t="s">
        <v>665</v>
      </c>
      <c r="C716" s="201" t="s">
        <v>694</v>
      </c>
      <c r="D716" s="201" t="s">
        <v>695</v>
      </c>
      <c r="E716" s="201" t="s">
        <v>696</v>
      </c>
      <c r="F716" s="201" t="s">
        <v>697</v>
      </c>
      <c r="G716" s="201">
        <v>6</v>
      </c>
      <c r="H716" s="201">
        <v>24</v>
      </c>
      <c r="I716" s="201" t="s">
        <v>670</v>
      </c>
      <c r="J716" s="201" t="s">
        <v>671</v>
      </c>
      <c r="K716" s="202">
        <v>54.53</v>
      </c>
      <c r="L716" s="202">
        <v>0.25</v>
      </c>
      <c r="M716" s="202">
        <v>1.3</v>
      </c>
      <c r="N716" s="202">
        <v>3.05</v>
      </c>
      <c r="O716" s="202">
        <v>0.13</v>
      </c>
      <c r="P716" s="202">
        <v>19.309999999999999</v>
      </c>
      <c r="Q716" s="202">
        <v>19.13</v>
      </c>
      <c r="R716" s="202">
        <v>1.39</v>
      </c>
      <c r="S716" s="202">
        <v>1.03</v>
      </c>
      <c r="T716" s="202">
        <v>100.12</v>
      </c>
      <c r="U716" s="183">
        <f t="shared" si="22"/>
        <v>91.859903109769874</v>
      </c>
      <c r="V716" s="183">
        <f t="shared" si="23"/>
        <v>34.705034129003067</v>
      </c>
      <c r="W716" s="201" t="s">
        <v>670</v>
      </c>
      <c r="X716" s="201">
        <v>10</v>
      </c>
    </row>
    <row r="717" spans="1:24" s="171" customFormat="1" ht="11.25">
      <c r="A717" s="172" t="s">
        <v>693</v>
      </c>
      <c r="B717" s="201" t="s">
        <v>665</v>
      </c>
      <c r="C717" s="201" t="s">
        <v>694</v>
      </c>
      <c r="D717" s="201" t="s">
        <v>695</v>
      </c>
      <c r="E717" s="201" t="s">
        <v>696</v>
      </c>
      <c r="F717" s="201" t="s">
        <v>697</v>
      </c>
      <c r="G717" s="201">
        <v>6</v>
      </c>
      <c r="H717" s="201">
        <v>25</v>
      </c>
      <c r="I717" s="201" t="s">
        <v>670</v>
      </c>
      <c r="J717" s="201" t="s">
        <v>671</v>
      </c>
      <c r="K717" s="202">
        <v>53.64</v>
      </c>
      <c r="L717" s="202">
        <v>0.33</v>
      </c>
      <c r="M717" s="202">
        <v>1.45</v>
      </c>
      <c r="N717" s="202">
        <v>3.26</v>
      </c>
      <c r="O717" s="202">
        <v>0.11</v>
      </c>
      <c r="P717" s="202">
        <v>19.71</v>
      </c>
      <c r="Q717" s="202">
        <v>18.36</v>
      </c>
      <c r="R717" s="202">
        <v>1.31</v>
      </c>
      <c r="S717" s="202">
        <v>0.71</v>
      </c>
      <c r="T717" s="202">
        <v>98.88</v>
      </c>
      <c r="U717" s="183">
        <f t="shared" si="22"/>
        <v>91.508606922279199</v>
      </c>
      <c r="V717" s="183">
        <f t="shared" si="23"/>
        <v>24.726016306748427</v>
      </c>
      <c r="W717" s="201" t="s">
        <v>670</v>
      </c>
      <c r="X717" s="201">
        <v>10</v>
      </c>
    </row>
    <row r="718" spans="1:24" s="171" customFormat="1" ht="11.25">
      <c r="A718" s="172" t="s">
        <v>693</v>
      </c>
      <c r="B718" s="201" t="s">
        <v>665</v>
      </c>
      <c r="C718" s="201" t="s">
        <v>694</v>
      </c>
      <c r="D718" s="201" t="s">
        <v>695</v>
      </c>
      <c r="E718" s="201" t="s">
        <v>696</v>
      </c>
      <c r="F718" s="201" t="s">
        <v>697</v>
      </c>
      <c r="G718" s="201">
        <v>6</v>
      </c>
      <c r="H718" s="201">
        <v>26</v>
      </c>
      <c r="I718" s="201" t="s">
        <v>670</v>
      </c>
      <c r="J718" s="201" t="s">
        <v>671</v>
      </c>
      <c r="K718" s="202">
        <v>53.92</v>
      </c>
      <c r="L718" s="202">
        <v>0.31</v>
      </c>
      <c r="M718" s="202">
        <v>1.43</v>
      </c>
      <c r="N718" s="202">
        <v>3.54</v>
      </c>
      <c r="O718" s="202">
        <v>0.15</v>
      </c>
      <c r="P718" s="202">
        <v>19.010000000000002</v>
      </c>
      <c r="Q718" s="202">
        <v>19.48</v>
      </c>
      <c r="R718" s="202">
        <v>1.44</v>
      </c>
      <c r="S718" s="202">
        <v>0.68</v>
      </c>
      <c r="T718" s="202">
        <v>99.96</v>
      </c>
      <c r="U718" s="183">
        <f t="shared" si="22"/>
        <v>90.540857379846656</v>
      </c>
      <c r="V718" s="183">
        <f t="shared" si="23"/>
        <v>24.185034917566238</v>
      </c>
      <c r="W718" s="201" t="s">
        <v>670</v>
      </c>
      <c r="X718" s="201">
        <v>10</v>
      </c>
    </row>
    <row r="719" spans="1:24" s="171" customFormat="1" ht="11.25">
      <c r="A719" s="172" t="s">
        <v>693</v>
      </c>
      <c r="B719" s="201" t="s">
        <v>665</v>
      </c>
      <c r="C719" s="201" t="s">
        <v>694</v>
      </c>
      <c r="D719" s="201" t="s">
        <v>695</v>
      </c>
      <c r="E719" s="201" t="s">
        <v>696</v>
      </c>
      <c r="F719" s="201" t="s">
        <v>697</v>
      </c>
      <c r="G719" s="201">
        <v>6</v>
      </c>
      <c r="H719" s="201">
        <v>27</v>
      </c>
      <c r="I719" s="201" t="s">
        <v>670</v>
      </c>
      <c r="J719" s="201" t="s">
        <v>671</v>
      </c>
      <c r="K719" s="202">
        <v>54.43</v>
      </c>
      <c r="L719" s="202">
        <v>0.27</v>
      </c>
      <c r="M719" s="202">
        <v>1.49</v>
      </c>
      <c r="N719" s="202">
        <v>3.49</v>
      </c>
      <c r="O719" s="202">
        <v>0.14000000000000001</v>
      </c>
      <c r="P719" s="202">
        <v>18.899999999999999</v>
      </c>
      <c r="Q719" s="202">
        <v>19.329999999999998</v>
      </c>
      <c r="R719" s="202">
        <v>1.62</v>
      </c>
      <c r="S719" s="202">
        <v>0.69</v>
      </c>
      <c r="T719" s="202">
        <v>100.36</v>
      </c>
      <c r="U719" s="183">
        <f t="shared" si="22"/>
        <v>90.612738731184777</v>
      </c>
      <c r="V719" s="183">
        <f t="shared" si="23"/>
        <v>23.702411687276687</v>
      </c>
      <c r="W719" s="201" t="s">
        <v>670</v>
      </c>
      <c r="X719" s="201">
        <v>10</v>
      </c>
    </row>
    <row r="720" spans="1:24" s="171" customFormat="1" ht="11.25">
      <c r="A720" s="172" t="s">
        <v>693</v>
      </c>
      <c r="B720" s="201" t="s">
        <v>665</v>
      </c>
      <c r="C720" s="201" t="s">
        <v>694</v>
      </c>
      <c r="D720" s="201" t="s">
        <v>695</v>
      </c>
      <c r="E720" s="201" t="s">
        <v>696</v>
      </c>
      <c r="F720" s="201" t="s">
        <v>697</v>
      </c>
      <c r="G720" s="201">
        <v>6</v>
      </c>
      <c r="H720" s="201">
        <v>30</v>
      </c>
      <c r="I720" s="201" t="s">
        <v>670</v>
      </c>
      <c r="J720" s="201" t="s">
        <v>671</v>
      </c>
      <c r="K720" s="202">
        <v>53.64</v>
      </c>
      <c r="L720" s="202">
        <v>0.27</v>
      </c>
      <c r="M720" s="202">
        <v>1.59</v>
      </c>
      <c r="N720" s="202">
        <v>3.37</v>
      </c>
      <c r="O720" s="202">
        <v>0.11</v>
      </c>
      <c r="P720" s="202">
        <v>18.45</v>
      </c>
      <c r="Q720" s="202">
        <v>20.059999999999999</v>
      </c>
      <c r="R720" s="202">
        <v>1.53</v>
      </c>
      <c r="S720" s="202">
        <v>0.69</v>
      </c>
      <c r="T720" s="202">
        <v>99.71</v>
      </c>
      <c r="U720" s="183">
        <f t="shared" si="22"/>
        <v>90.704973023185033</v>
      </c>
      <c r="V720" s="183">
        <f t="shared" si="23"/>
        <v>22.547818293001825</v>
      </c>
      <c r="W720" s="201" t="s">
        <v>670</v>
      </c>
      <c r="X720" s="201">
        <v>10</v>
      </c>
    </row>
    <row r="721" spans="1:24" s="171" customFormat="1" ht="11.25">
      <c r="A721" s="172" t="s">
        <v>693</v>
      </c>
      <c r="B721" s="201" t="s">
        <v>665</v>
      </c>
      <c r="C721" s="201" t="s">
        <v>694</v>
      </c>
      <c r="D721" s="201" t="s">
        <v>695</v>
      </c>
      <c r="E721" s="201" t="s">
        <v>696</v>
      </c>
      <c r="F721" s="201" t="s">
        <v>697</v>
      </c>
      <c r="G721" s="201">
        <v>6</v>
      </c>
      <c r="H721" s="201">
        <v>32</v>
      </c>
      <c r="I721" s="201" t="s">
        <v>670</v>
      </c>
      <c r="J721" s="201" t="s">
        <v>671</v>
      </c>
      <c r="K721" s="202">
        <v>53.98</v>
      </c>
      <c r="L721" s="202">
        <v>0.21</v>
      </c>
      <c r="M721" s="202">
        <v>1.17</v>
      </c>
      <c r="N721" s="202">
        <v>3.01</v>
      </c>
      <c r="O721" s="202">
        <v>0.11</v>
      </c>
      <c r="P721" s="202">
        <v>19.13</v>
      </c>
      <c r="Q721" s="202">
        <v>18.55</v>
      </c>
      <c r="R721" s="202">
        <v>1.31</v>
      </c>
      <c r="S721" s="202">
        <v>0.98</v>
      </c>
      <c r="T721" s="202">
        <v>98.45</v>
      </c>
      <c r="U721" s="183">
        <f t="shared" si="22"/>
        <v>91.888542205110284</v>
      </c>
      <c r="V721" s="183">
        <f t="shared" si="23"/>
        <v>35.975419123754698</v>
      </c>
      <c r="W721" s="201" t="s">
        <v>670</v>
      </c>
      <c r="X721" s="201">
        <v>10</v>
      </c>
    </row>
    <row r="722" spans="1:24" s="171" customFormat="1" ht="11.25">
      <c r="A722" s="172" t="s">
        <v>693</v>
      </c>
      <c r="B722" s="201" t="s">
        <v>665</v>
      </c>
      <c r="C722" s="201" t="s">
        <v>694</v>
      </c>
      <c r="D722" s="201" t="s">
        <v>695</v>
      </c>
      <c r="E722" s="201" t="s">
        <v>696</v>
      </c>
      <c r="F722" s="201" t="s">
        <v>697</v>
      </c>
      <c r="G722" s="201">
        <v>6</v>
      </c>
      <c r="H722" s="201">
        <v>33</v>
      </c>
      <c r="I722" s="201" t="s">
        <v>670</v>
      </c>
      <c r="J722" s="201" t="s">
        <v>671</v>
      </c>
      <c r="K722" s="202">
        <v>54.03</v>
      </c>
      <c r="L722" s="202">
        <v>0.21</v>
      </c>
      <c r="M722" s="202">
        <v>1.2</v>
      </c>
      <c r="N722" s="202">
        <v>3.04</v>
      </c>
      <c r="O722" s="202">
        <v>0.13</v>
      </c>
      <c r="P722" s="202">
        <v>19.07</v>
      </c>
      <c r="Q722" s="202">
        <v>19.04</v>
      </c>
      <c r="R722" s="202">
        <v>1.34</v>
      </c>
      <c r="S722" s="202">
        <v>1.0900000000000001</v>
      </c>
      <c r="T722" s="202">
        <v>99.15</v>
      </c>
      <c r="U722" s="183">
        <f t="shared" si="22"/>
        <v>91.790674471916034</v>
      </c>
      <c r="V722" s="183">
        <f t="shared" si="23"/>
        <v>37.8629683717486</v>
      </c>
      <c r="W722" s="201" t="s">
        <v>670</v>
      </c>
      <c r="X722" s="201">
        <v>10</v>
      </c>
    </row>
    <row r="723" spans="1:24" s="171" customFormat="1" ht="11.25">
      <c r="A723" s="172" t="s">
        <v>693</v>
      </c>
      <c r="B723" s="201" t="s">
        <v>665</v>
      </c>
      <c r="C723" s="201" t="s">
        <v>694</v>
      </c>
      <c r="D723" s="201" t="s">
        <v>695</v>
      </c>
      <c r="E723" s="201" t="s">
        <v>696</v>
      </c>
      <c r="F723" s="201" t="s">
        <v>697</v>
      </c>
      <c r="G723" s="201">
        <v>6</v>
      </c>
      <c r="H723" s="201">
        <v>34</v>
      </c>
      <c r="I723" s="201" t="s">
        <v>670</v>
      </c>
      <c r="J723" s="201" t="s">
        <v>671</v>
      </c>
      <c r="K723" s="202">
        <v>54.72</v>
      </c>
      <c r="L723" s="202">
        <v>0.23</v>
      </c>
      <c r="M723" s="202">
        <v>1.28</v>
      </c>
      <c r="N723" s="202">
        <v>2.94</v>
      </c>
      <c r="O723" s="202">
        <v>0.13</v>
      </c>
      <c r="P723" s="202">
        <v>19.22</v>
      </c>
      <c r="Q723" s="202">
        <v>18.989999999999998</v>
      </c>
      <c r="R723" s="202">
        <v>1.32</v>
      </c>
      <c r="S723" s="202">
        <v>1.1000000000000001</v>
      </c>
      <c r="T723" s="202">
        <v>99.93</v>
      </c>
      <c r="U723" s="183">
        <f t="shared" si="22"/>
        <v>92.096438977973804</v>
      </c>
      <c r="V723" s="183">
        <f t="shared" si="23"/>
        <v>36.568470882117687</v>
      </c>
      <c r="W723" s="201" t="s">
        <v>670</v>
      </c>
      <c r="X723" s="201">
        <v>10</v>
      </c>
    </row>
    <row r="724" spans="1:24" s="171" customFormat="1" ht="11.25">
      <c r="A724" s="172" t="s">
        <v>693</v>
      </c>
      <c r="B724" s="201" t="s">
        <v>665</v>
      </c>
      <c r="C724" s="201" t="s">
        <v>694</v>
      </c>
      <c r="D724" s="201" t="s">
        <v>695</v>
      </c>
      <c r="E724" s="201" t="s">
        <v>696</v>
      </c>
      <c r="F724" s="201" t="s">
        <v>697</v>
      </c>
      <c r="G724" s="201">
        <v>6</v>
      </c>
      <c r="H724" s="201">
        <v>35</v>
      </c>
      <c r="I724" s="201" t="s">
        <v>670</v>
      </c>
      <c r="J724" s="201" t="s">
        <v>671</v>
      </c>
      <c r="K724" s="202">
        <v>54.56</v>
      </c>
      <c r="L724" s="202">
        <v>0.3</v>
      </c>
      <c r="M724" s="202">
        <v>1.57</v>
      </c>
      <c r="N724" s="202">
        <v>3.51</v>
      </c>
      <c r="O724" s="202">
        <v>0.11</v>
      </c>
      <c r="P724" s="202">
        <v>18.5</v>
      </c>
      <c r="Q724" s="202">
        <v>19.2</v>
      </c>
      <c r="R724" s="202">
        <v>1.65</v>
      </c>
      <c r="S724" s="202">
        <v>0.63</v>
      </c>
      <c r="T724" s="202">
        <v>100.03</v>
      </c>
      <c r="U724" s="183">
        <f t="shared" si="22"/>
        <v>90.379626046711635</v>
      </c>
      <c r="V724" s="183">
        <f t="shared" si="23"/>
        <v>21.209624183378633</v>
      </c>
      <c r="W724" s="201" t="s">
        <v>670</v>
      </c>
      <c r="X724" s="201">
        <v>10</v>
      </c>
    </row>
    <row r="725" spans="1:24" s="171" customFormat="1" ht="11.25">
      <c r="A725" s="172" t="s">
        <v>693</v>
      </c>
      <c r="B725" s="201" t="s">
        <v>665</v>
      </c>
      <c r="C725" s="201" t="s">
        <v>694</v>
      </c>
      <c r="D725" s="201" t="s">
        <v>695</v>
      </c>
      <c r="E725" s="201" t="s">
        <v>696</v>
      </c>
      <c r="F725" s="201" t="s">
        <v>697</v>
      </c>
      <c r="G725" s="201">
        <v>6</v>
      </c>
      <c r="H725" s="201">
        <v>36</v>
      </c>
      <c r="I725" s="201" t="s">
        <v>670</v>
      </c>
      <c r="J725" s="201" t="s">
        <v>671</v>
      </c>
      <c r="K725" s="202">
        <v>54.21</v>
      </c>
      <c r="L725" s="202">
        <v>0.22</v>
      </c>
      <c r="M725" s="202">
        <v>1.31</v>
      </c>
      <c r="N725" s="202">
        <v>3.07</v>
      </c>
      <c r="O725" s="202">
        <v>0.12</v>
      </c>
      <c r="P725" s="202">
        <v>18.649999999999999</v>
      </c>
      <c r="Q725" s="202">
        <v>18.79</v>
      </c>
      <c r="R725" s="202">
        <v>1.36</v>
      </c>
      <c r="S725" s="202">
        <v>1.04</v>
      </c>
      <c r="T725" s="202">
        <v>98.77</v>
      </c>
      <c r="U725" s="183">
        <f t="shared" si="22"/>
        <v>91.545595565157029</v>
      </c>
      <c r="V725" s="183">
        <f t="shared" si="23"/>
        <v>34.750347453171649</v>
      </c>
      <c r="W725" s="201" t="s">
        <v>670</v>
      </c>
      <c r="X725" s="201">
        <v>10</v>
      </c>
    </row>
    <row r="726" spans="1:24" s="171" customFormat="1" ht="11.25">
      <c r="A726" s="172" t="s">
        <v>693</v>
      </c>
      <c r="B726" s="201" t="s">
        <v>665</v>
      </c>
      <c r="C726" s="201" t="s">
        <v>694</v>
      </c>
      <c r="D726" s="201" t="s">
        <v>695</v>
      </c>
      <c r="E726" s="201" t="s">
        <v>696</v>
      </c>
      <c r="F726" s="201" t="s">
        <v>697</v>
      </c>
      <c r="G726" s="201">
        <v>6</v>
      </c>
      <c r="H726" s="201">
        <v>37</v>
      </c>
      <c r="I726" s="201" t="s">
        <v>670</v>
      </c>
      <c r="J726" s="201" t="s">
        <v>671</v>
      </c>
      <c r="K726" s="202">
        <v>53.58</v>
      </c>
      <c r="L726" s="202">
        <v>0.28999999999999998</v>
      </c>
      <c r="M726" s="202">
        <v>1.23</v>
      </c>
      <c r="N726" s="202">
        <v>3.03</v>
      </c>
      <c r="O726" s="202">
        <v>0.12</v>
      </c>
      <c r="P726" s="202">
        <v>19.29</v>
      </c>
      <c r="Q726" s="202">
        <v>18.86</v>
      </c>
      <c r="R726" s="202">
        <v>1.29</v>
      </c>
      <c r="S726" s="202">
        <v>1.0900000000000001</v>
      </c>
      <c r="T726" s="202">
        <v>98.78</v>
      </c>
      <c r="U726" s="183">
        <f t="shared" si="22"/>
        <v>91.901252534768645</v>
      </c>
      <c r="V726" s="183">
        <f t="shared" si="23"/>
        <v>37.283792326003088</v>
      </c>
      <c r="W726" s="201" t="s">
        <v>670</v>
      </c>
      <c r="X726" s="201">
        <v>10</v>
      </c>
    </row>
    <row r="727" spans="1:24" s="171" customFormat="1" ht="11.25">
      <c r="A727" s="172" t="s">
        <v>693</v>
      </c>
      <c r="B727" s="201" t="s">
        <v>665</v>
      </c>
      <c r="C727" s="201" t="s">
        <v>694</v>
      </c>
      <c r="D727" s="201" t="s">
        <v>695</v>
      </c>
      <c r="E727" s="201" t="s">
        <v>696</v>
      </c>
      <c r="F727" s="201" t="s">
        <v>697</v>
      </c>
      <c r="G727" s="201">
        <v>6</v>
      </c>
      <c r="H727" s="201">
        <v>38</v>
      </c>
      <c r="I727" s="201" t="s">
        <v>670</v>
      </c>
      <c r="J727" s="201" t="s">
        <v>671</v>
      </c>
      <c r="K727" s="202">
        <v>54.14</v>
      </c>
      <c r="L727" s="202">
        <v>0.32</v>
      </c>
      <c r="M727" s="202">
        <v>1.49</v>
      </c>
      <c r="N727" s="202">
        <v>3.21</v>
      </c>
      <c r="O727" s="202">
        <v>0.11</v>
      </c>
      <c r="P727" s="202">
        <v>19.59</v>
      </c>
      <c r="Q727" s="202">
        <v>18.43</v>
      </c>
      <c r="R727" s="202">
        <v>1.32</v>
      </c>
      <c r="S727" s="202">
        <v>0.74</v>
      </c>
      <c r="T727" s="202">
        <v>99.35</v>
      </c>
      <c r="U727" s="183">
        <f t="shared" si="22"/>
        <v>91.580973476719862</v>
      </c>
      <c r="V727" s="183">
        <f t="shared" si="23"/>
        <v>24.990745192923907</v>
      </c>
      <c r="W727" s="201" t="s">
        <v>670</v>
      </c>
      <c r="X727" s="201">
        <v>10</v>
      </c>
    </row>
    <row r="728" spans="1:24" s="171" customFormat="1" ht="11.25">
      <c r="A728" s="172" t="s">
        <v>693</v>
      </c>
      <c r="B728" s="201" t="s">
        <v>665</v>
      </c>
      <c r="C728" s="201" t="s">
        <v>694</v>
      </c>
      <c r="D728" s="201" t="s">
        <v>695</v>
      </c>
      <c r="E728" s="201" t="s">
        <v>696</v>
      </c>
      <c r="F728" s="201" t="s">
        <v>697</v>
      </c>
      <c r="G728" s="201">
        <v>6</v>
      </c>
      <c r="H728" s="201">
        <v>39</v>
      </c>
      <c r="I728" s="201" t="s">
        <v>670</v>
      </c>
      <c r="J728" s="201" t="s">
        <v>671</v>
      </c>
      <c r="K728" s="202">
        <v>54.15</v>
      </c>
      <c r="L728" s="202">
        <v>0.26</v>
      </c>
      <c r="M728" s="202">
        <v>1.1399999999999999</v>
      </c>
      <c r="N728" s="202">
        <v>3.02</v>
      </c>
      <c r="O728" s="202">
        <v>0.1</v>
      </c>
      <c r="P728" s="202">
        <v>19.32</v>
      </c>
      <c r="Q728" s="202">
        <v>18.95</v>
      </c>
      <c r="R728" s="202">
        <v>1.22</v>
      </c>
      <c r="S728" s="202">
        <v>0.97</v>
      </c>
      <c r="T728" s="202">
        <v>99.13</v>
      </c>
      <c r="U728" s="183">
        <f t="shared" si="22"/>
        <v>91.937349648468341</v>
      </c>
      <c r="V728" s="183">
        <f t="shared" si="23"/>
        <v>36.338268722108872</v>
      </c>
      <c r="W728" s="201" t="s">
        <v>670</v>
      </c>
      <c r="X728" s="201">
        <v>10</v>
      </c>
    </row>
    <row r="729" spans="1:24" s="171" customFormat="1" ht="11.25">
      <c r="A729" s="172" t="s">
        <v>693</v>
      </c>
      <c r="B729" s="201" t="s">
        <v>665</v>
      </c>
      <c r="C729" s="201" t="s">
        <v>694</v>
      </c>
      <c r="D729" s="201" t="s">
        <v>695</v>
      </c>
      <c r="E729" s="201" t="s">
        <v>696</v>
      </c>
      <c r="F729" s="201" t="s">
        <v>697</v>
      </c>
      <c r="G729" s="201">
        <v>6</v>
      </c>
      <c r="H729" s="201">
        <v>40</v>
      </c>
      <c r="I729" s="201" t="s">
        <v>670</v>
      </c>
      <c r="J729" s="201" t="s">
        <v>671</v>
      </c>
      <c r="K729" s="202">
        <v>55.27</v>
      </c>
      <c r="L729" s="202">
        <v>0.27</v>
      </c>
      <c r="M729" s="202">
        <v>1.33</v>
      </c>
      <c r="N729" s="202">
        <v>3.04</v>
      </c>
      <c r="O729" s="202">
        <v>0.1</v>
      </c>
      <c r="P729" s="202">
        <v>19.690000000000001</v>
      </c>
      <c r="Q729" s="202">
        <v>19.170000000000002</v>
      </c>
      <c r="R729" s="202">
        <v>1.4</v>
      </c>
      <c r="S729" s="202">
        <v>1.1299999999999999</v>
      </c>
      <c r="T729" s="202">
        <v>101.4</v>
      </c>
      <c r="U729" s="183">
        <f t="shared" si="22"/>
        <v>92.02856442356962</v>
      </c>
      <c r="V729" s="183">
        <f t="shared" si="23"/>
        <v>36.304180418597468</v>
      </c>
      <c r="W729" s="201" t="s">
        <v>670</v>
      </c>
      <c r="X729" s="201">
        <v>10</v>
      </c>
    </row>
    <row r="730" spans="1:24" s="171" customFormat="1" ht="11.25">
      <c r="A730" s="172" t="s">
        <v>693</v>
      </c>
      <c r="B730" s="201" t="s">
        <v>665</v>
      </c>
      <c r="C730" s="201" t="s">
        <v>694</v>
      </c>
      <c r="D730" s="201" t="s">
        <v>695</v>
      </c>
      <c r="E730" s="201" t="s">
        <v>696</v>
      </c>
      <c r="F730" s="201" t="s">
        <v>697</v>
      </c>
      <c r="G730" s="201">
        <v>6</v>
      </c>
      <c r="H730" s="201">
        <v>41</v>
      </c>
      <c r="I730" s="201" t="s">
        <v>670</v>
      </c>
      <c r="J730" s="201" t="s">
        <v>671</v>
      </c>
      <c r="K730" s="202">
        <v>53.78</v>
      </c>
      <c r="L730" s="202">
        <v>0.28999999999999998</v>
      </c>
      <c r="M730" s="202">
        <v>1.62</v>
      </c>
      <c r="N730" s="202">
        <v>3.51</v>
      </c>
      <c r="O730" s="202">
        <v>0.12</v>
      </c>
      <c r="P730" s="202">
        <v>18.48</v>
      </c>
      <c r="Q730" s="202">
        <v>19.53</v>
      </c>
      <c r="R730" s="202">
        <v>1.72</v>
      </c>
      <c r="S730" s="202">
        <v>0.65</v>
      </c>
      <c r="T730" s="202">
        <v>99.7</v>
      </c>
      <c r="U730" s="183">
        <f t="shared" si="22"/>
        <v>90.370217006864806</v>
      </c>
      <c r="V730" s="183">
        <f t="shared" si="23"/>
        <v>21.207986765203671</v>
      </c>
      <c r="W730" s="201" t="s">
        <v>670</v>
      </c>
      <c r="X730" s="201">
        <v>10</v>
      </c>
    </row>
    <row r="731" spans="1:24" s="171" customFormat="1" ht="11.25">
      <c r="A731" s="172" t="s">
        <v>693</v>
      </c>
      <c r="B731" s="201" t="s">
        <v>665</v>
      </c>
      <c r="C731" s="201" t="s">
        <v>694</v>
      </c>
      <c r="D731" s="201" t="s">
        <v>695</v>
      </c>
      <c r="E731" s="201" t="s">
        <v>696</v>
      </c>
      <c r="F731" s="201" t="s">
        <v>697</v>
      </c>
      <c r="G731" s="201">
        <v>6</v>
      </c>
      <c r="H731" s="201">
        <v>42</v>
      </c>
      <c r="I731" s="201" t="s">
        <v>670</v>
      </c>
      <c r="J731" s="201" t="s">
        <v>671</v>
      </c>
      <c r="K731" s="202">
        <v>54.23</v>
      </c>
      <c r="L731" s="202">
        <v>0.3</v>
      </c>
      <c r="M731" s="202">
        <v>1.33</v>
      </c>
      <c r="N731" s="202">
        <v>3.12</v>
      </c>
      <c r="O731" s="202">
        <v>0.11</v>
      </c>
      <c r="P731" s="202">
        <v>19.399999999999999</v>
      </c>
      <c r="Q731" s="202">
        <v>18.47</v>
      </c>
      <c r="R731" s="202">
        <v>1.38</v>
      </c>
      <c r="S731" s="202">
        <v>0.79</v>
      </c>
      <c r="T731" s="202">
        <v>99.13</v>
      </c>
      <c r="U731" s="183">
        <f t="shared" si="22"/>
        <v>91.723975643980765</v>
      </c>
      <c r="V731" s="183">
        <f t="shared" si="23"/>
        <v>28.493222115397831</v>
      </c>
      <c r="W731" s="201" t="s">
        <v>670</v>
      </c>
      <c r="X731" s="201">
        <v>10</v>
      </c>
    </row>
    <row r="732" spans="1:24" s="171" customFormat="1" ht="11.25">
      <c r="A732" s="172" t="s">
        <v>693</v>
      </c>
      <c r="B732" s="201" t="s">
        <v>665</v>
      </c>
      <c r="C732" s="201" t="s">
        <v>694</v>
      </c>
      <c r="D732" s="201" t="s">
        <v>695</v>
      </c>
      <c r="E732" s="201" t="s">
        <v>696</v>
      </c>
      <c r="F732" s="201" t="s">
        <v>697</v>
      </c>
      <c r="G732" s="201">
        <v>6</v>
      </c>
      <c r="H732" s="201">
        <v>44</v>
      </c>
      <c r="I732" s="201" t="s">
        <v>670</v>
      </c>
      <c r="J732" s="201" t="s">
        <v>671</v>
      </c>
      <c r="K732" s="202">
        <v>54.03</v>
      </c>
      <c r="L732" s="202">
        <v>0.25</v>
      </c>
      <c r="M732" s="202">
        <v>1.28</v>
      </c>
      <c r="N732" s="202">
        <v>3.01</v>
      </c>
      <c r="O732" s="202">
        <v>0.11</v>
      </c>
      <c r="P732" s="202">
        <v>19.260000000000002</v>
      </c>
      <c r="Q732" s="202">
        <v>19.079999999999998</v>
      </c>
      <c r="R732" s="202">
        <v>1.35</v>
      </c>
      <c r="S732" s="202">
        <v>1.03</v>
      </c>
      <c r="T732" s="202">
        <v>99.4</v>
      </c>
      <c r="U732" s="183">
        <f t="shared" si="22"/>
        <v>91.938878956786169</v>
      </c>
      <c r="V732" s="183">
        <f t="shared" si="23"/>
        <v>35.057196972052758</v>
      </c>
      <c r="W732" s="201" t="s">
        <v>670</v>
      </c>
      <c r="X732" s="201">
        <v>10</v>
      </c>
    </row>
    <row r="733" spans="1:24" s="171" customFormat="1" ht="11.25">
      <c r="A733" s="172" t="s">
        <v>693</v>
      </c>
      <c r="B733" s="201" t="s">
        <v>665</v>
      </c>
      <c r="C733" s="201" t="s">
        <v>694</v>
      </c>
      <c r="D733" s="201" t="s">
        <v>695</v>
      </c>
      <c r="E733" s="201" t="s">
        <v>696</v>
      </c>
      <c r="F733" s="201" t="s">
        <v>697</v>
      </c>
      <c r="G733" s="201">
        <v>6</v>
      </c>
      <c r="H733" s="201">
        <v>47</v>
      </c>
      <c r="I733" s="201" t="s">
        <v>670</v>
      </c>
      <c r="J733" s="201" t="s">
        <v>671</v>
      </c>
      <c r="K733" s="202">
        <v>54.97</v>
      </c>
      <c r="L733" s="202">
        <v>0.24</v>
      </c>
      <c r="M733" s="202">
        <v>1.5</v>
      </c>
      <c r="N733" s="202">
        <v>3.59</v>
      </c>
      <c r="O733" s="202">
        <v>0.12</v>
      </c>
      <c r="P733" s="202">
        <v>18.03</v>
      </c>
      <c r="Q733" s="202">
        <v>20.46</v>
      </c>
      <c r="R733" s="202">
        <v>1.45</v>
      </c>
      <c r="S733" s="202">
        <v>0.38</v>
      </c>
      <c r="T733" s="202">
        <v>100.74</v>
      </c>
      <c r="U733" s="183">
        <f t="shared" si="22"/>
        <v>89.951668152141096</v>
      </c>
      <c r="V733" s="183">
        <f t="shared" si="23"/>
        <v>14.525977999106154</v>
      </c>
      <c r="W733" s="201" t="s">
        <v>670</v>
      </c>
      <c r="X733" s="201">
        <v>10</v>
      </c>
    </row>
    <row r="734" spans="1:24" s="171" customFormat="1" ht="11.25">
      <c r="A734" s="172" t="s">
        <v>693</v>
      </c>
      <c r="B734" s="201" t="s">
        <v>665</v>
      </c>
      <c r="C734" s="201" t="s">
        <v>694</v>
      </c>
      <c r="D734" s="201" t="s">
        <v>695</v>
      </c>
      <c r="E734" s="201" t="s">
        <v>696</v>
      </c>
      <c r="F734" s="201" t="s">
        <v>697</v>
      </c>
      <c r="G734" s="201">
        <v>6</v>
      </c>
      <c r="H734" s="201">
        <v>48</v>
      </c>
      <c r="I734" s="201" t="s">
        <v>670</v>
      </c>
      <c r="J734" s="201" t="s">
        <v>671</v>
      </c>
      <c r="K734" s="202">
        <v>54.5</v>
      </c>
      <c r="L734" s="202">
        <v>0.26</v>
      </c>
      <c r="M734" s="202">
        <v>1.33</v>
      </c>
      <c r="N734" s="202">
        <v>3.58</v>
      </c>
      <c r="O734" s="202">
        <v>0.1</v>
      </c>
      <c r="P734" s="202">
        <v>18.59</v>
      </c>
      <c r="Q734" s="202">
        <v>19.7</v>
      </c>
      <c r="R734" s="202">
        <v>1.42</v>
      </c>
      <c r="S734" s="202">
        <v>0.57999999999999996</v>
      </c>
      <c r="T734" s="202">
        <v>100.06</v>
      </c>
      <c r="U734" s="183">
        <f t="shared" si="22"/>
        <v>90.249346402601134</v>
      </c>
      <c r="V734" s="183">
        <f t="shared" si="23"/>
        <v>22.63335845198668</v>
      </c>
      <c r="W734" s="201" t="s">
        <v>670</v>
      </c>
      <c r="X734" s="201">
        <v>10</v>
      </c>
    </row>
    <row r="735" spans="1:24" s="171" customFormat="1" ht="11.25">
      <c r="A735" s="172" t="s">
        <v>693</v>
      </c>
      <c r="B735" s="201" t="s">
        <v>665</v>
      </c>
      <c r="C735" s="201" t="s">
        <v>694</v>
      </c>
      <c r="D735" s="201" t="s">
        <v>695</v>
      </c>
      <c r="E735" s="201" t="s">
        <v>696</v>
      </c>
      <c r="F735" s="201" t="s">
        <v>697</v>
      </c>
      <c r="G735" s="201">
        <v>6</v>
      </c>
      <c r="H735" s="201">
        <v>49</v>
      </c>
      <c r="I735" s="201" t="s">
        <v>670</v>
      </c>
      <c r="J735" s="201" t="s">
        <v>671</v>
      </c>
      <c r="K735" s="202">
        <v>53.93</v>
      </c>
      <c r="L735" s="202">
        <v>0.27</v>
      </c>
      <c r="M735" s="202">
        <v>1.32</v>
      </c>
      <c r="N735" s="202">
        <v>3.5</v>
      </c>
      <c r="O735" s="202">
        <v>0.13</v>
      </c>
      <c r="P735" s="202">
        <v>18.73</v>
      </c>
      <c r="Q735" s="202">
        <v>20.04</v>
      </c>
      <c r="R735" s="202">
        <v>1.57</v>
      </c>
      <c r="S735" s="202">
        <v>0.53</v>
      </c>
      <c r="T735" s="202">
        <v>100.02</v>
      </c>
      <c r="U735" s="183">
        <f t="shared" si="22"/>
        <v>90.511055190705363</v>
      </c>
      <c r="V735" s="183">
        <f t="shared" si="23"/>
        <v>21.219670486781812</v>
      </c>
      <c r="W735" s="201" t="s">
        <v>670</v>
      </c>
      <c r="X735" s="201">
        <v>10</v>
      </c>
    </row>
    <row r="736" spans="1:24" s="171" customFormat="1" ht="11.25">
      <c r="A736" s="172" t="s">
        <v>693</v>
      </c>
      <c r="B736" s="201" t="s">
        <v>672</v>
      </c>
      <c r="C736" s="201" t="s">
        <v>694</v>
      </c>
      <c r="D736" s="201" t="s">
        <v>695</v>
      </c>
      <c r="E736" s="201" t="s">
        <v>696</v>
      </c>
      <c r="F736" s="201" t="s">
        <v>697</v>
      </c>
      <c r="G736" s="201">
        <v>11</v>
      </c>
      <c r="H736" s="201">
        <v>1</v>
      </c>
      <c r="I736" s="201" t="s">
        <v>670</v>
      </c>
      <c r="J736" s="201" t="s">
        <v>671</v>
      </c>
      <c r="K736" s="202">
        <v>54.77</v>
      </c>
      <c r="L736" s="202">
        <v>0.28999999999999998</v>
      </c>
      <c r="M736" s="202">
        <v>1.33</v>
      </c>
      <c r="N736" s="202">
        <v>3.03</v>
      </c>
      <c r="O736" s="202">
        <v>0.06</v>
      </c>
      <c r="P736" s="202">
        <v>18.690000000000001</v>
      </c>
      <c r="Q736" s="202">
        <v>18.760000000000002</v>
      </c>
      <c r="R736" s="202">
        <v>1.45</v>
      </c>
      <c r="S736" s="202">
        <v>1</v>
      </c>
      <c r="T736" s="202">
        <v>99.38</v>
      </c>
      <c r="U736" s="183">
        <f t="shared" si="22"/>
        <v>91.662936331471641</v>
      </c>
      <c r="V736" s="183">
        <f t="shared" si="23"/>
        <v>33.527915910951727</v>
      </c>
      <c r="W736" s="201" t="s">
        <v>670</v>
      </c>
      <c r="X736" s="201">
        <v>10</v>
      </c>
    </row>
    <row r="737" spans="1:24" s="171" customFormat="1" ht="11.25">
      <c r="A737" s="172" t="s">
        <v>693</v>
      </c>
      <c r="B737" s="201" t="s">
        <v>672</v>
      </c>
      <c r="C737" s="201" t="s">
        <v>694</v>
      </c>
      <c r="D737" s="201" t="s">
        <v>695</v>
      </c>
      <c r="E737" s="201" t="s">
        <v>696</v>
      </c>
      <c r="F737" s="201" t="s">
        <v>697</v>
      </c>
      <c r="G737" s="201">
        <v>11</v>
      </c>
      <c r="H737" s="201">
        <v>2</v>
      </c>
      <c r="I737" s="201" t="s">
        <v>670</v>
      </c>
      <c r="J737" s="201" t="s">
        <v>671</v>
      </c>
      <c r="K737" s="202">
        <v>56.63</v>
      </c>
      <c r="L737" s="202">
        <v>0.31</v>
      </c>
      <c r="M737" s="202">
        <v>1.31</v>
      </c>
      <c r="N737" s="202">
        <v>3.33</v>
      </c>
      <c r="O737" s="202">
        <v>0.08</v>
      </c>
      <c r="P737" s="202">
        <v>18.71</v>
      </c>
      <c r="Q737" s="202">
        <v>18.739999999999998</v>
      </c>
      <c r="R737" s="202">
        <v>1.37</v>
      </c>
      <c r="S737" s="202">
        <v>0.85</v>
      </c>
      <c r="T737" s="202">
        <v>101.33</v>
      </c>
      <c r="U737" s="183">
        <f t="shared" si="22"/>
        <v>90.921329592901344</v>
      </c>
      <c r="V737" s="183">
        <f t="shared" si="23"/>
        <v>30.327077549167626</v>
      </c>
      <c r="W737" s="201" t="s">
        <v>670</v>
      </c>
      <c r="X737" s="201">
        <v>10</v>
      </c>
    </row>
    <row r="738" spans="1:24" s="171" customFormat="1" ht="11.25">
      <c r="A738" s="172" t="s">
        <v>693</v>
      </c>
      <c r="B738" s="201" t="s">
        <v>672</v>
      </c>
      <c r="C738" s="201" t="s">
        <v>694</v>
      </c>
      <c r="D738" s="201" t="s">
        <v>695</v>
      </c>
      <c r="E738" s="201" t="s">
        <v>696</v>
      </c>
      <c r="F738" s="201" t="s">
        <v>697</v>
      </c>
      <c r="G738" s="201">
        <v>11</v>
      </c>
      <c r="H738" s="201">
        <v>3</v>
      </c>
      <c r="I738" s="201" t="s">
        <v>670</v>
      </c>
      <c r="J738" s="201" t="s">
        <v>671</v>
      </c>
      <c r="K738" s="202">
        <v>55.89</v>
      </c>
      <c r="L738" s="202">
        <v>0.25</v>
      </c>
      <c r="M738" s="202">
        <v>1.5</v>
      </c>
      <c r="N738" s="202">
        <v>3.27</v>
      </c>
      <c r="O738" s="202">
        <v>0.19</v>
      </c>
      <c r="P738" s="202">
        <v>20.41</v>
      </c>
      <c r="Q738" s="202">
        <v>17.989999999999998</v>
      </c>
      <c r="R738" s="202">
        <v>1.1299999999999999</v>
      </c>
      <c r="S738" s="202">
        <v>0.63</v>
      </c>
      <c r="T738" s="202">
        <v>101.26</v>
      </c>
      <c r="U738" s="183">
        <f t="shared" si="22"/>
        <v>91.752737737664475</v>
      </c>
      <c r="V738" s="183">
        <f t="shared" si="23"/>
        <v>21.981834304521541</v>
      </c>
      <c r="W738" s="201" t="s">
        <v>670</v>
      </c>
      <c r="X738" s="201">
        <v>10</v>
      </c>
    </row>
    <row r="739" spans="1:24" s="171" customFormat="1" ht="11.25">
      <c r="A739" s="172" t="s">
        <v>693</v>
      </c>
      <c r="B739" s="201" t="s">
        <v>672</v>
      </c>
      <c r="C739" s="201" t="s">
        <v>694</v>
      </c>
      <c r="D739" s="201" t="s">
        <v>695</v>
      </c>
      <c r="E739" s="201" t="s">
        <v>696</v>
      </c>
      <c r="F739" s="201" t="s">
        <v>697</v>
      </c>
      <c r="G739" s="201">
        <v>11</v>
      </c>
      <c r="H739" s="201">
        <v>4</v>
      </c>
      <c r="I739" s="201" t="s">
        <v>670</v>
      </c>
      <c r="J739" s="201" t="s">
        <v>671</v>
      </c>
      <c r="K739" s="202">
        <v>55.02</v>
      </c>
      <c r="L739" s="202">
        <v>0.35</v>
      </c>
      <c r="M739" s="202">
        <v>1.25</v>
      </c>
      <c r="N739" s="202">
        <v>3.61</v>
      </c>
      <c r="O739" s="202">
        <v>0.16</v>
      </c>
      <c r="P739" s="202">
        <v>18.899999999999999</v>
      </c>
      <c r="Q739" s="202">
        <v>19.690000000000001</v>
      </c>
      <c r="R739" s="202">
        <v>1.32</v>
      </c>
      <c r="S739" s="202">
        <v>0.77</v>
      </c>
      <c r="T739" s="202">
        <v>101.07</v>
      </c>
      <c r="U739" s="183">
        <f t="shared" si="22"/>
        <v>90.321207919658079</v>
      </c>
      <c r="V739" s="183">
        <f t="shared" si="23"/>
        <v>29.240479858232543</v>
      </c>
      <c r="W739" s="201" t="s">
        <v>670</v>
      </c>
      <c r="X739" s="201">
        <v>10</v>
      </c>
    </row>
    <row r="740" spans="1:24" s="171" customFormat="1" ht="11.25">
      <c r="A740" s="172" t="s">
        <v>693</v>
      </c>
      <c r="B740" s="201" t="s">
        <v>672</v>
      </c>
      <c r="C740" s="201" t="s">
        <v>694</v>
      </c>
      <c r="D740" s="201" t="s">
        <v>695</v>
      </c>
      <c r="E740" s="201" t="s">
        <v>696</v>
      </c>
      <c r="F740" s="201" t="s">
        <v>697</v>
      </c>
      <c r="G740" s="201">
        <v>11</v>
      </c>
      <c r="H740" s="201">
        <v>5</v>
      </c>
      <c r="I740" s="201" t="s">
        <v>670</v>
      </c>
      <c r="J740" s="201" t="s">
        <v>671</v>
      </c>
      <c r="K740" s="202">
        <v>54.93</v>
      </c>
      <c r="L740" s="202">
        <v>0.23</v>
      </c>
      <c r="M740" s="202">
        <v>1.48</v>
      </c>
      <c r="N740" s="202">
        <v>3.32</v>
      </c>
      <c r="O740" s="202">
        <v>0.14000000000000001</v>
      </c>
      <c r="P740" s="202">
        <v>17.64</v>
      </c>
      <c r="Q740" s="202">
        <v>20.28</v>
      </c>
      <c r="R740" s="202">
        <v>1.4</v>
      </c>
      <c r="S740" s="202">
        <v>0.39</v>
      </c>
      <c r="T740" s="202">
        <v>99.81</v>
      </c>
      <c r="U740" s="183">
        <f t="shared" si="22"/>
        <v>90.449388808612113</v>
      </c>
      <c r="V740" s="183">
        <f t="shared" si="23"/>
        <v>15.022015982272016</v>
      </c>
      <c r="W740" s="201" t="s">
        <v>670</v>
      </c>
      <c r="X740" s="201">
        <v>10</v>
      </c>
    </row>
    <row r="741" spans="1:24" s="171" customFormat="1" ht="11.25">
      <c r="A741" s="172" t="s">
        <v>693</v>
      </c>
      <c r="B741" s="201" t="s">
        <v>672</v>
      </c>
      <c r="C741" s="201" t="s">
        <v>694</v>
      </c>
      <c r="D741" s="201" t="s">
        <v>695</v>
      </c>
      <c r="E741" s="201" t="s">
        <v>696</v>
      </c>
      <c r="F741" s="201" t="s">
        <v>697</v>
      </c>
      <c r="G741" s="201">
        <v>11</v>
      </c>
      <c r="H741" s="201">
        <v>6</v>
      </c>
      <c r="I741" s="201" t="s">
        <v>670</v>
      </c>
      <c r="J741" s="201" t="s">
        <v>671</v>
      </c>
      <c r="K741" s="202">
        <v>55.04</v>
      </c>
      <c r="L741" s="202">
        <v>0.44</v>
      </c>
      <c r="M741" s="202">
        <v>1.23</v>
      </c>
      <c r="N741" s="202">
        <v>3.94</v>
      </c>
      <c r="O741" s="202">
        <v>0.05</v>
      </c>
      <c r="P741" s="202">
        <v>20.6</v>
      </c>
      <c r="Q741" s="202">
        <v>17.420000000000002</v>
      </c>
      <c r="R741" s="202">
        <v>1.1100000000000001</v>
      </c>
      <c r="S741" s="202">
        <v>0.73</v>
      </c>
      <c r="T741" s="202">
        <v>100.56</v>
      </c>
      <c r="U741" s="183">
        <f t="shared" si="22"/>
        <v>90.309454074770912</v>
      </c>
      <c r="V741" s="183">
        <f t="shared" si="23"/>
        <v>28.476443796382561</v>
      </c>
      <c r="W741" s="201" t="s">
        <v>670</v>
      </c>
      <c r="X741" s="201">
        <v>10</v>
      </c>
    </row>
    <row r="742" spans="1:24" s="171" customFormat="1" ht="11.25">
      <c r="A742" s="172" t="s">
        <v>693</v>
      </c>
      <c r="B742" s="201" t="s">
        <v>672</v>
      </c>
      <c r="C742" s="201" t="s">
        <v>694</v>
      </c>
      <c r="D742" s="201" t="s">
        <v>695</v>
      </c>
      <c r="E742" s="201" t="s">
        <v>696</v>
      </c>
      <c r="F742" s="201" t="s">
        <v>697</v>
      </c>
      <c r="G742" s="201">
        <v>11</v>
      </c>
      <c r="H742" s="201">
        <v>7</v>
      </c>
      <c r="I742" s="201" t="s">
        <v>670</v>
      </c>
      <c r="J742" s="201" t="s">
        <v>671</v>
      </c>
      <c r="K742" s="202">
        <v>53.6</v>
      </c>
      <c r="L742" s="202">
        <v>0.28999999999999998</v>
      </c>
      <c r="M742" s="202">
        <v>1.69</v>
      </c>
      <c r="N742" s="202">
        <v>3.35</v>
      </c>
      <c r="O742" s="202">
        <v>0.05</v>
      </c>
      <c r="P742" s="202">
        <v>18.670000000000002</v>
      </c>
      <c r="Q742" s="202">
        <v>20.97</v>
      </c>
      <c r="R742" s="202">
        <v>1.23</v>
      </c>
      <c r="S742" s="202">
        <v>0.37</v>
      </c>
      <c r="T742" s="202">
        <v>100.22</v>
      </c>
      <c r="U742" s="183">
        <f t="shared" si="22"/>
        <v>90.854012047588924</v>
      </c>
      <c r="V742" s="183">
        <f t="shared" si="23"/>
        <v>12.806180682176949</v>
      </c>
      <c r="W742" s="201" t="s">
        <v>670</v>
      </c>
      <c r="X742" s="201">
        <v>10</v>
      </c>
    </row>
    <row r="743" spans="1:24" s="171" customFormat="1" ht="11.25">
      <c r="A743" s="172" t="s">
        <v>693</v>
      </c>
      <c r="B743" s="201" t="s">
        <v>672</v>
      </c>
      <c r="C743" s="201" t="s">
        <v>694</v>
      </c>
      <c r="D743" s="201" t="s">
        <v>695</v>
      </c>
      <c r="E743" s="201" t="s">
        <v>696</v>
      </c>
      <c r="F743" s="201" t="s">
        <v>697</v>
      </c>
      <c r="G743" s="201">
        <v>11</v>
      </c>
      <c r="H743" s="201">
        <v>8</v>
      </c>
      <c r="I743" s="201" t="s">
        <v>670</v>
      </c>
      <c r="J743" s="201" t="s">
        <v>671</v>
      </c>
      <c r="K743" s="202">
        <v>53.78</v>
      </c>
      <c r="L743" s="202">
        <v>0.27</v>
      </c>
      <c r="M743" s="202">
        <v>1.72</v>
      </c>
      <c r="N743" s="202">
        <v>3.38</v>
      </c>
      <c r="O743" s="202">
        <v>0.15</v>
      </c>
      <c r="P743" s="202">
        <v>17.489999999999998</v>
      </c>
      <c r="Q743" s="202">
        <v>21.45</v>
      </c>
      <c r="R743" s="202">
        <v>1.26</v>
      </c>
      <c r="S743" s="202">
        <v>0.27</v>
      </c>
      <c r="T743" s="202">
        <v>99.77</v>
      </c>
      <c r="U743" s="183">
        <f t="shared" si="22"/>
        <v>90.218437835248267</v>
      </c>
      <c r="V743" s="183">
        <f t="shared" si="23"/>
        <v>9.5273383460026349</v>
      </c>
      <c r="W743" s="201" t="s">
        <v>670</v>
      </c>
      <c r="X743" s="201">
        <v>10</v>
      </c>
    </row>
    <row r="744" spans="1:24" s="171" customFormat="1" ht="11.25">
      <c r="A744" s="172" t="s">
        <v>693</v>
      </c>
      <c r="B744" s="201" t="s">
        <v>672</v>
      </c>
      <c r="C744" s="201" t="s">
        <v>694</v>
      </c>
      <c r="D744" s="201" t="s">
        <v>695</v>
      </c>
      <c r="E744" s="201" t="s">
        <v>696</v>
      </c>
      <c r="F744" s="201" t="s">
        <v>697</v>
      </c>
      <c r="G744" s="201">
        <v>11</v>
      </c>
      <c r="H744" s="201">
        <v>9</v>
      </c>
      <c r="I744" s="201" t="s">
        <v>670</v>
      </c>
      <c r="J744" s="201" t="s">
        <v>671</v>
      </c>
      <c r="K744" s="202">
        <v>55</v>
      </c>
      <c r="L744" s="202">
        <v>0.19</v>
      </c>
      <c r="M744" s="202">
        <v>1.42</v>
      </c>
      <c r="N744" s="202">
        <v>3.58</v>
      </c>
      <c r="O744" s="202">
        <v>0.13</v>
      </c>
      <c r="P744" s="202">
        <v>18.34</v>
      </c>
      <c r="Q744" s="202">
        <v>21.45</v>
      </c>
      <c r="R744" s="202">
        <v>1</v>
      </c>
      <c r="S744" s="202">
        <v>0.31</v>
      </c>
      <c r="T744" s="202">
        <v>101.42</v>
      </c>
      <c r="U744" s="183">
        <f t="shared" si="22"/>
        <v>90.129550597426004</v>
      </c>
      <c r="V744" s="183">
        <f t="shared" si="23"/>
        <v>12.774289888386869</v>
      </c>
      <c r="W744" s="201" t="s">
        <v>670</v>
      </c>
      <c r="X744" s="201">
        <v>10</v>
      </c>
    </row>
    <row r="745" spans="1:24" s="171" customFormat="1" ht="11.25">
      <c r="A745" s="172" t="s">
        <v>693</v>
      </c>
      <c r="B745" s="201" t="s">
        <v>672</v>
      </c>
      <c r="C745" s="201" t="s">
        <v>694</v>
      </c>
      <c r="D745" s="201" t="s">
        <v>695</v>
      </c>
      <c r="E745" s="201" t="s">
        <v>696</v>
      </c>
      <c r="F745" s="201" t="s">
        <v>697</v>
      </c>
      <c r="G745" s="201">
        <v>11</v>
      </c>
      <c r="H745" s="201">
        <v>10</v>
      </c>
      <c r="I745" s="201" t="s">
        <v>670</v>
      </c>
      <c r="J745" s="201" t="s">
        <v>671</v>
      </c>
      <c r="K745" s="202">
        <v>55.59</v>
      </c>
      <c r="L745" s="202">
        <v>0.25</v>
      </c>
      <c r="M745" s="202">
        <v>1.56</v>
      </c>
      <c r="N745" s="202">
        <v>3.36</v>
      </c>
      <c r="O745" s="202">
        <v>0.08</v>
      </c>
      <c r="P745" s="202">
        <v>18.3</v>
      </c>
      <c r="Q745" s="202">
        <v>20.059999999999999</v>
      </c>
      <c r="R745" s="202">
        <v>1.37</v>
      </c>
      <c r="S745" s="202">
        <v>0.34</v>
      </c>
      <c r="T745" s="202">
        <v>100.91</v>
      </c>
      <c r="U745" s="183">
        <f t="shared" si="22"/>
        <v>90.661110285992535</v>
      </c>
      <c r="V745" s="183">
        <f t="shared" si="23"/>
        <v>12.75585346127437</v>
      </c>
      <c r="W745" s="201" t="s">
        <v>670</v>
      </c>
      <c r="X745" s="201">
        <v>10</v>
      </c>
    </row>
    <row r="746" spans="1:24" s="171" customFormat="1" ht="11.25">
      <c r="A746" s="172" t="s">
        <v>693</v>
      </c>
      <c r="B746" s="201" t="s">
        <v>672</v>
      </c>
      <c r="C746" s="201" t="s">
        <v>694</v>
      </c>
      <c r="D746" s="201" t="s">
        <v>695</v>
      </c>
      <c r="E746" s="201" t="s">
        <v>696</v>
      </c>
      <c r="F746" s="201" t="s">
        <v>697</v>
      </c>
      <c r="G746" s="201">
        <v>11</v>
      </c>
      <c r="H746" s="201">
        <v>11</v>
      </c>
      <c r="I746" s="201" t="s">
        <v>670</v>
      </c>
      <c r="J746" s="201" t="s">
        <v>671</v>
      </c>
      <c r="K746" s="202">
        <v>53.84</v>
      </c>
      <c r="L746" s="202">
        <v>0.31</v>
      </c>
      <c r="M746" s="202">
        <v>1.65</v>
      </c>
      <c r="N746" s="202">
        <v>3.31</v>
      </c>
      <c r="O746" s="202">
        <v>0.09</v>
      </c>
      <c r="P746" s="202">
        <v>18.27</v>
      </c>
      <c r="Q746" s="202">
        <v>19.86</v>
      </c>
      <c r="R746" s="202">
        <v>0.94</v>
      </c>
      <c r="S746" s="202">
        <v>0.28000000000000003</v>
      </c>
      <c r="T746" s="202">
        <v>98.55</v>
      </c>
      <c r="U746" s="183">
        <f t="shared" si="22"/>
        <v>90.773546917363191</v>
      </c>
      <c r="V746" s="183">
        <f t="shared" si="23"/>
        <v>10.22045840219973</v>
      </c>
      <c r="W746" s="201" t="s">
        <v>670</v>
      </c>
      <c r="X746" s="201">
        <v>10</v>
      </c>
    </row>
    <row r="747" spans="1:24" s="171" customFormat="1" ht="11.25">
      <c r="A747" s="172" t="s">
        <v>693</v>
      </c>
      <c r="B747" s="201" t="s">
        <v>672</v>
      </c>
      <c r="C747" s="201" t="s">
        <v>694</v>
      </c>
      <c r="D747" s="201" t="s">
        <v>695</v>
      </c>
      <c r="E747" s="201" t="s">
        <v>696</v>
      </c>
      <c r="F747" s="201" t="s">
        <v>697</v>
      </c>
      <c r="G747" s="201">
        <v>11</v>
      </c>
      <c r="H747" s="201">
        <v>12</v>
      </c>
      <c r="I747" s="201" t="s">
        <v>670</v>
      </c>
      <c r="J747" s="201" t="s">
        <v>671</v>
      </c>
      <c r="K747" s="202">
        <v>55.15</v>
      </c>
      <c r="L747" s="202">
        <v>0.15</v>
      </c>
      <c r="M747" s="202">
        <v>1.87</v>
      </c>
      <c r="N747" s="202">
        <v>3.04</v>
      </c>
      <c r="O747" s="202">
        <v>0.04</v>
      </c>
      <c r="P747" s="202">
        <v>17.329999999999998</v>
      </c>
      <c r="Q747" s="202">
        <v>22.29</v>
      </c>
      <c r="R747" s="202">
        <v>1.6</v>
      </c>
      <c r="S747" s="202">
        <v>0.27</v>
      </c>
      <c r="T747" s="202">
        <v>101.74</v>
      </c>
      <c r="U747" s="183">
        <f t="shared" si="22"/>
        <v>91.040276364113865</v>
      </c>
      <c r="V747" s="183">
        <f t="shared" si="23"/>
        <v>8.8305989902090474</v>
      </c>
      <c r="W747" s="201" t="s">
        <v>670</v>
      </c>
      <c r="X747" s="201">
        <v>10</v>
      </c>
    </row>
    <row r="748" spans="1:24" s="171" customFormat="1" ht="11.25">
      <c r="A748" s="172" t="s">
        <v>693</v>
      </c>
      <c r="B748" s="201" t="s">
        <v>672</v>
      </c>
      <c r="C748" s="201" t="s">
        <v>694</v>
      </c>
      <c r="D748" s="201" t="s">
        <v>695</v>
      </c>
      <c r="E748" s="201" t="s">
        <v>696</v>
      </c>
      <c r="F748" s="201" t="s">
        <v>697</v>
      </c>
      <c r="G748" s="201">
        <v>11</v>
      </c>
      <c r="H748" s="201">
        <v>13</v>
      </c>
      <c r="I748" s="201" t="s">
        <v>670</v>
      </c>
      <c r="J748" s="201" t="s">
        <v>671</v>
      </c>
      <c r="K748" s="202">
        <v>56.52</v>
      </c>
      <c r="L748" s="202">
        <v>0.33</v>
      </c>
      <c r="M748" s="202">
        <v>1.37</v>
      </c>
      <c r="N748" s="202">
        <v>3.5</v>
      </c>
      <c r="O748" s="202">
        <v>0.17</v>
      </c>
      <c r="P748" s="202">
        <v>17.18</v>
      </c>
      <c r="Q748" s="202">
        <v>18.32</v>
      </c>
      <c r="R748" s="202">
        <v>1.6</v>
      </c>
      <c r="S748" s="202">
        <v>0.75</v>
      </c>
      <c r="T748" s="202">
        <v>99.74</v>
      </c>
      <c r="U748" s="183">
        <f t="shared" si="22"/>
        <v>89.742763917444819</v>
      </c>
      <c r="V748" s="183">
        <f t="shared" si="23"/>
        <v>26.860386677759919</v>
      </c>
      <c r="W748" s="201" t="s">
        <v>670</v>
      </c>
      <c r="X748" s="201">
        <v>10</v>
      </c>
    </row>
    <row r="749" spans="1:24" s="171" customFormat="1" ht="11.25">
      <c r="A749" s="172" t="s">
        <v>693</v>
      </c>
      <c r="B749" s="201" t="s">
        <v>672</v>
      </c>
      <c r="C749" s="201" t="s">
        <v>694</v>
      </c>
      <c r="D749" s="201" t="s">
        <v>695</v>
      </c>
      <c r="E749" s="201" t="s">
        <v>696</v>
      </c>
      <c r="F749" s="201" t="s">
        <v>697</v>
      </c>
      <c r="G749" s="201">
        <v>11</v>
      </c>
      <c r="H749" s="201">
        <v>14</v>
      </c>
      <c r="I749" s="201" t="s">
        <v>670</v>
      </c>
      <c r="J749" s="201" t="s">
        <v>671</v>
      </c>
      <c r="K749" s="202">
        <v>54.74</v>
      </c>
      <c r="L749" s="202">
        <v>0.25</v>
      </c>
      <c r="M749" s="202">
        <v>1.2</v>
      </c>
      <c r="N749" s="202">
        <v>3.24</v>
      </c>
      <c r="O749" s="202">
        <v>0.12</v>
      </c>
      <c r="P749" s="202">
        <v>18.079999999999998</v>
      </c>
      <c r="Q749" s="202">
        <v>21.19</v>
      </c>
      <c r="R749" s="202">
        <v>1.57</v>
      </c>
      <c r="S749" s="202">
        <v>0.24</v>
      </c>
      <c r="T749" s="202">
        <v>100.63</v>
      </c>
      <c r="U749" s="183">
        <f t="shared" si="22"/>
        <v>90.864604571013203</v>
      </c>
      <c r="V749" s="183">
        <f t="shared" si="23"/>
        <v>11.829639652623516</v>
      </c>
      <c r="W749" s="201" t="s">
        <v>670</v>
      </c>
      <c r="X749" s="201">
        <v>10</v>
      </c>
    </row>
    <row r="750" spans="1:24" s="171" customFormat="1" ht="11.25">
      <c r="A750" s="172" t="s">
        <v>693</v>
      </c>
      <c r="B750" s="201" t="s">
        <v>672</v>
      </c>
      <c r="C750" s="201" t="s">
        <v>694</v>
      </c>
      <c r="D750" s="201" t="s">
        <v>695</v>
      </c>
      <c r="E750" s="201" t="s">
        <v>696</v>
      </c>
      <c r="F750" s="201" t="s">
        <v>697</v>
      </c>
      <c r="G750" s="201">
        <v>11</v>
      </c>
      <c r="H750" s="201">
        <v>15</v>
      </c>
      <c r="I750" s="201" t="s">
        <v>670</v>
      </c>
      <c r="J750" s="201" t="s">
        <v>671</v>
      </c>
      <c r="K750" s="202">
        <v>55.05</v>
      </c>
      <c r="L750" s="202">
        <v>0.31</v>
      </c>
      <c r="M750" s="202">
        <v>1.23</v>
      </c>
      <c r="N750" s="202">
        <v>3.15</v>
      </c>
      <c r="O750" s="202">
        <v>0.12</v>
      </c>
      <c r="P750" s="202">
        <v>19.2</v>
      </c>
      <c r="Q750" s="202">
        <v>18.399999999999999</v>
      </c>
      <c r="R750" s="202">
        <v>1.25</v>
      </c>
      <c r="S750" s="202">
        <v>1.08</v>
      </c>
      <c r="T750" s="202">
        <v>99.79</v>
      </c>
      <c r="U750" s="183">
        <f t="shared" si="22"/>
        <v>91.571404248201048</v>
      </c>
      <c r="V750" s="183">
        <f t="shared" si="23"/>
        <v>37.068533267615841</v>
      </c>
      <c r="W750" s="201" t="s">
        <v>670</v>
      </c>
      <c r="X750" s="201">
        <v>10</v>
      </c>
    </row>
    <row r="751" spans="1:24" s="171" customFormat="1" ht="11.25">
      <c r="A751" s="172" t="s">
        <v>693</v>
      </c>
      <c r="B751" s="201" t="s">
        <v>672</v>
      </c>
      <c r="C751" s="201" t="s">
        <v>694</v>
      </c>
      <c r="D751" s="201" t="s">
        <v>695</v>
      </c>
      <c r="E751" s="201" t="s">
        <v>696</v>
      </c>
      <c r="F751" s="201" t="s">
        <v>697</v>
      </c>
      <c r="G751" s="201">
        <v>11</v>
      </c>
      <c r="H751" s="201">
        <v>16</v>
      </c>
      <c r="I751" s="201" t="s">
        <v>670</v>
      </c>
      <c r="J751" s="201" t="s">
        <v>671</v>
      </c>
      <c r="K751" s="202">
        <v>54.92</v>
      </c>
      <c r="L751" s="202">
        <v>0</v>
      </c>
      <c r="M751" s="202">
        <v>1.54</v>
      </c>
      <c r="N751" s="202">
        <v>1.56</v>
      </c>
      <c r="O751" s="202">
        <v>0.13</v>
      </c>
      <c r="P751" s="202">
        <v>17.36</v>
      </c>
      <c r="Q751" s="202">
        <v>22.35</v>
      </c>
      <c r="R751" s="202">
        <v>1.07</v>
      </c>
      <c r="S751" s="202">
        <v>1.57</v>
      </c>
      <c r="T751" s="202">
        <v>100.5</v>
      </c>
      <c r="U751" s="183">
        <f t="shared" si="22"/>
        <v>95.20045648006608</v>
      </c>
      <c r="V751" s="183">
        <f t="shared" si="23"/>
        <v>40.614341284028058</v>
      </c>
      <c r="W751" s="201" t="s">
        <v>670</v>
      </c>
      <c r="X751" s="201">
        <v>10</v>
      </c>
    </row>
    <row r="752" spans="1:24" s="171" customFormat="1" ht="11.25">
      <c r="A752" s="172" t="s">
        <v>693</v>
      </c>
      <c r="B752" s="201" t="s">
        <v>672</v>
      </c>
      <c r="C752" s="201" t="s">
        <v>694</v>
      </c>
      <c r="D752" s="201" t="s">
        <v>695</v>
      </c>
      <c r="E752" s="201" t="s">
        <v>696</v>
      </c>
      <c r="F752" s="201" t="s">
        <v>697</v>
      </c>
      <c r="G752" s="201">
        <v>11</v>
      </c>
      <c r="H752" s="201">
        <v>17</v>
      </c>
      <c r="I752" s="201" t="s">
        <v>670</v>
      </c>
      <c r="J752" s="201" t="s">
        <v>671</v>
      </c>
      <c r="K752" s="202">
        <v>54.44</v>
      </c>
      <c r="L752" s="202">
        <v>0.23</v>
      </c>
      <c r="M752" s="202">
        <v>1.68</v>
      </c>
      <c r="N752" s="202">
        <v>3.36</v>
      </c>
      <c r="O752" s="202">
        <v>0.12</v>
      </c>
      <c r="P752" s="202">
        <v>18.260000000000002</v>
      </c>
      <c r="Q752" s="202">
        <v>19.260000000000002</v>
      </c>
      <c r="R752" s="202">
        <v>1.57</v>
      </c>
      <c r="S752" s="202">
        <v>0.64</v>
      </c>
      <c r="T752" s="202">
        <v>99.56</v>
      </c>
      <c r="U752" s="183">
        <f t="shared" si="22"/>
        <v>90.64256700151013</v>
      </c>
      <c r="V752" s="183">
        <f t="shared" si="23"/>
        <v>20.354141685914584</v>
      </c>
      <c r="W752" s="201" t="s">
        <v>670</v>
      </c>
      <c r="X752" s="201">
        <v>10</v>
      </c>
    </row>
    <row r="753" spans="1:24" s="171" customFormat="1" ht="11.25">
      <c r="A753" s="172" t="s">
        <v>693</v>
      </c>
      <c r="B753" s="201" t="s">
        <v>672</v>
      </c>
      <c r="C753" s="201" t="s">
        <v>694</v>
      </c>
      <c r="D753" s="201" t="s">
        <v>695</v>
      </c>
      <c r="E753" s="201" t="s">
        <v>696</v>
      </c>
      <c r="F753" s="201" t="s">
        <v>697</v>
      </c>
      <c r="G753" s="201">
        <v>11</v>
      </c>
      <c r="H753" s="201">
        <v>18</v>
      </c>
      <c r="I753" s="201" t="s">
        <v>670</v>
      </c>
      <c r="J753" s="201" t="s">
        <v>671</v>
      </c>
      <c r="K753" s="202">
        <v>55.12</v>
      </c>
      <c r="L753" s="202">
        <v>0.25</v>
      </c>
      <c r="M753" s="202">
        <v>1.59</v>
      </c>
      <c r="N753" s="202">
        <v>3.31</v>
      </c>
      <c r="O753" s="202">
        <v>0</v>
      </c>
      <c r="P753" s="202">
        <v>17.579999999999998</v>
      </c>
      <c r="Q753" s="202">
        <v>22.52</v>
      </c>
      <c r="R753" s="202">
        <v>1.08</v>
      </c>
      <c r="S753" s="202">
        <v>0.14000000000000001</v>
      </c>
      <c r="T753" s="202">
        <v>101.59</v>
      </c>
      <c r="U753" s="183">
        <f t="shared" si="22"/>
        <v>90.446014393622107</v>
      </c>
      <c r="V753" s="183">
        <f t="shared" si="23"/>
        <v>5.5773269782359796</v>
      </c>
      <c r="W753" s="201" t="s">
        <v>670</v>
      </c>
      <c r="X753" s="201">
        <v>10</v>
      </c>
    </row>
    <row r="754" spans="1:24" s="171" customFormat="1" ht="11.25">
      <c r="A754" s="172" t="s">
        <v>693</v>
      </c>
      <c r="B754" s="201" t="s">
        <v>672</v>
      </c>
      <c r="C754" s="201" t="s">
        <v>694</v>
      </c>
      <c r="D754" s="201" t="s">
        <v>695</v>
      </c>
      <c r="E754" s="201" t="s">
        <v>696</v>
      </c>
      <c r="F754" s="201" t="s">
        <v>697</v>
      </c>
      <c r="G754" s="201">
        <v>11</v>
      </c>
      <c r="H754" s="201">
        <v>19</v>
      </c>
      <c r="I754" s="201" t="s">
        <v>670</v>
      </c>
      <c r="J754" s="201" t="s">
        <v>671</v>
      </c>
      <c r="K754" s="202">
        <v>55.25</v>
      </c>
      <c r="L754" s="202">
        <v>0.25</v>
      </c>
      <c r="M754" s="202">
        <v>1.4</v>
      </c>
      <c r="N754" s="202">
        <v>3.32</v>
      </c>
      <c r="O754" s="202">
        <v>0.12</v>
      </c>
      <c r="P754" s="202">
        <v>17.920000000000002</v>
      </c>
      <c r="Q754" s="202">
        <v>21</v>
      </c>
      <c r="R754" s="202">
        <v>1.0900000000000001</v>
      </c>
      <c r="S754" s="202">
        <v>0.4</v>
      </c>
      <c r="T754" s="202">
        <v>100.75</v>
      </c>
      <c r="U754" s="183">
        <f t="shared" si="22"/>
        <v>90.584566617315616</v>
      </c>
      <c r="V754" s="183">
        <f t="shared" si="23"/>
        <v>16.084048784018634</v>
      </c>
      <c r="W754" s="201" t="s">
        <v>670</v>
      </c>
      <c r="X754" s="201">
        <v>10</v>
      </c>
    </row>
    <row r="755" spans="1:24" s="171" customFormat="1" ht="11.25">
      <c r="A755" s="172" t="s">
        <v>693</v>
      </c>
      <c r="B755" s="201" t="s">
        <v>672</v>
      </c>
      <c r="C755" s="201" t="s">
        <v>694</v>
      </c>
      <c r="D755" s="201" t="s">
        <v>695</v>
      </c>
      <c r="E755" s="201" t="s">
        <v>696</v>
      </c>
      <c r="F755" s="201" t="s">
        <v>697</v>
      </c>
      <c r="G755" s="201">
        <v>11</v>
      </c>
      <c r="H755" s="201">
        <v>20</v>
      </c>
      <c r="I755" s="201" t="s">
        <v>670</v>
      </c>
      <c r="J755" s="201" t="s">
        <v>671</v>
      </c>
      <c r="K755" s="202">
        <v>54.39</v>
      </c>
      <c r="L755" s="202">
        <v>0.21</v>
      </c>
      <c r="M755" s="202">
        <v>1.45</v>
      </c>
      <c r="N755" s="202">
        <v>3.51</v>
      </c>
      <c r="O755" s="202">
        <v>0.14000000000000001</v>
      </c>
      <c r="P755" s="202">
        <v>18.190000000000001</v>
      </c>
      <c r="Q755" s="202">
        <v>20.74</v>
      </c>
      <c r="R755" s="202">
        <v>1.26</v>
      </c>
      <c r="S755" s="202">
        <v>0.4</v>
      </c>
      <c r="T755" s="202">
        <v>100.29</v>
      </c>
      <c r="U755" s="183">
        <f t="shared" si="22"/>
        <v>90.23168794887961</v>
      </c>
      <c r="V755" s="183">
        <f t="shared" si="23"/>
        <v>15.616036443871872</v>
      </c>
      <c r="W755" s="201" t="s">
        <v>670</v>
      </c>
      <c r="X755" s="201">
        <v>10</v>
      </c>
    </row>
    <row r="756" spans="1:24" s="171" customFormat="1" ht="11.25">
      <c r="A756" s="172" t="s">
        <v>693</v>
      </c>
      <c r="B756" s="201" t="s">
        <v>672</v>
      </c>
      <c r="C756" s="201" t="s">
        <v>694</v>
      </c>
      <c r="D756" s="201" t="s">
        <v>695</v>
      </c>
      <c r="E756" s="201" t="s">
        <v>696</v>
      </c>
      <c r="F756" s="201" t="s">
        <v>697</v>
      </c>
      <c r="G756" s="201">
        <v>11</v>
      </c>
      <c r="H756" s="201">
        <v>21</v>
      </c>
      <c r="I756" s="201" t="s">
        <v>670</v>
      </c>
      <c r="J756" s="201" t="s">
        <v>671</v>
      </c>
      <c r="K756" s="202">
        <v>53.46</v>
      </c>
      <c r="L756" s="202">
        <v>0.26</v>
      </c>
      <c r="M756" s="202">
        <v>1.48</v>
      </c>
      <c r="N756" s="202">
        <v>3.33</v>
      </c>
      <c r="O756" s="202">
        <v>7.0000000000000007E-2</v>
      </c>
      <c r="P756" s="202">
        <v>18.100000000000001</v>
      </c>
      <c r="Q756" s="202">
        <v>20.32</v>
      </c>
      <c r="R756" s="202">
        <v>1.26</v>
      </c>
      <c r="S756" s="202">
        <v>0.42</v>
      </c>
      <c r="T756" s="202">
        <v>98.7</v>
      </c>
      <c r="U756" s="183">
        <f t="shared" si="22"/>
        <v>90.643989585962331</v>
      </c>
      <c r="V756" s="183">
        <f t="shared" si="23"/>
        <v>15.992753063888124</v>
      </c>
      <c r="W756" s="201" t="s">
        <v>670</v>
      </c>
      <c r="X756" s="201">
        <v>10</v>
      </c>
    </row>
    <row r="757" spans="1:24" s="171" customFormat="1" ht="11.25">
      <c r="A757" s="172" t="s">
        <v>693</v>
      </c>
      <c r="B757" s="201" t="s">
        <v>672</v>
      </c>
      <c r="C757" s="201" t="s">
        <v>694</v>
      </c>
      <c r="D757" s="201" t="s">
        <v>695</v>
      </c>
      <c r="E757" s="201" t="s">
        <v>696</v>
      </c>
      <c r="F757" s="201" t="s">
        <v>697</v>
      </c>
      <c r="G757" s="201">
        <v>11</v>
      </c>
      <c r="H757" s="201">
        <v>22</v>
      </c>
      <c r="I757" s="201" t="s">
        <v>670</v>
      </c>
      <c r="J757" s="201" t="s">
        <v>671</v>
      </c>
      <c r="K757" s="202">
        <v>54.99</v>
      </c>
      <c r="L757" s="202">
        <v>0.38</v>
      </c>
      <c r="M757" s="202">
        <v>1.36</v>
      </c>
      <c r="N757" s="202">
        <v>3.55</v>
      </c>
      <c r="O757" s="202">
        <v>0.12</v>
      </c>
      <c r="P757" s="202">
        <v>20.93</v>
      </c>
      <c r="Q757" s="202">
        <v>17.899999999999999</v>
      </c>
      <c r="R757" s="202">
        <v>1.1100000000000001</v>
      </c>
      <c r="S757" s="202">
        <v>0.65</v>
      </c>
      <c r="T757" s="202">
        <v>100.99</v>
      </c>
      <c r="U757" s="183">
        <f t="shared" si="22"/>
        <v>91.311028276401856</v>
      </c>
      <c r="V757" s="183">
        <f t="shared" si="23"/>
        <v>24.278106740368887</v>
      </c>
      <c r="W757" s="201" t="s">
        <v>670</v>
      </c>
      <c r="X757" s="201">
        <v>10</v>
      </c>
    </row>
    <row r="758" spans="1:24" s="171" customFormat="1" ht="11.25">
      <c r="A758" s="172" t="s">
        <v>693</v>
      </c>
      <c r="B758" s="201" t="s">
        <v>672</v>
      </c>
      <c r="C758" s="201" t="s">
        <v>694</v>
      </c>
      <c r="D758" s="201" t="s">
        <v>695</v>
      </c>
      <c r="E758" s="201" t="s">
        <v>696</v>
      </c>
      <c r="F758" s="201" t="s">
        <v>697</v>
      </c>
      <c r="G758" s="201">
        <v>11</v>
      </c>
      <c r="H758" s="201">
        <v>23</v>
      </c>
      <c r="I758" s="201" t="s">
        <v>670</v>
      </c>
      <c r="J758" s="201" t="s">
        <v>671</v>
      </c>
      <c r="K758" s="202">
        <v>54.84</v>
      </c>
      <c r="L758" s="202">
        <v>0.18</v>
      </c>
      <c r="M758" s="202">
        <v>1.48</v>
      </c>
      <c r="N758" s="202">
        <v>3.48</v>
      </c>
      <c r="O758" s="202">
        <v>0.08</v>
      </c>
      <c r="P758" s="202">
        <v>18.440000000000001</v>
      </c>
      <c r="Q758" s="202">
        <v>20.12</v>
      </c>
      <c r="R758" s="202">
        <v>1.48</v>
      </c>
      <c r="S758" s="202">
        <v>0.31</v>
      </c>
      <c r="T758" s="202">
        <v>100.41</v>
      </c>
      <c r="U758" s="183">
        <f t="shared" si="22"/>
        <v>90.425915278862959</v>
      </c>
      <c r="V758" s="183">
        <f t="shared" si="23"/>
        <v>12.320216793237911</v>
      </c>
      <c r="W758" s="201" t="s">
        <v>670</v>
      </c>
      <c r="X758" s="201">
        <v>10</v>
      </c>
    </row>
    <row r="759" spans="1:24" s="171" customFormat="1" ht="11.25">
      <c r="A759" s="172" t="s">
        <v>693</v>
      </c>
      <c r="B759" s="201" t="s">
        <v>672</v>
      </c>
      <c r="C759" s="201" t="s">
        <v>694</v>
      </c>
      <c r="D759" s="201" t="s">
        <v>695</v>
      </c>
      <c r="E759" s="201" t="s">
        <v>696</v>
      </c>
      <c r="F759" s="201" t="s">
        <v>697</v>
      </c>
      <c r="G759" s="201">
        <v>11</v>
      </c>
      <c r="H759" s="201">
        <v>24</v>
      </c>
      <c r="I759" s="201" t="s">
        <v>670</v>
      </c>
      <c r="J759" s="201" t="s">
        <v>671</v>
      </c>
      <c r="K759" s="202">
        <v>55.47</v>
      </c>
      <c r="L759" s="202">
        <v>0.23</v>
      </c>
      <c r="M759" s="202">
        <v>1.2</v>
      </c>
      <c r="N759" s="202">
        <v>3.36</v>
      </c>
      <c r="O759" s="202">
        <v>0.14000000000000001</v>
      </c>
      <c r="P759" s="202">
        <v>18.239999999999998</v>
      </c>
      <c r="Q759" s="202">
        <v>20.059999999999999</v>
      </c>
      <c r="R759" s="202">
        <v>1.43</v>
      </c>
      <c r="S759" s="202">
        <v>0.69</v>
      </c>
      <c r="T759" s="202">
        <v>100.82</v>
      </c>
      <c r="U759" s="183">
        <f t="shared" si="22"/>
        <v>90.633267717188886</v>
      </c>
      <c r="V759" s="183">
        <f t="shared" si="23"/>
        <v>27.836024001849097</v>
      </c>
      <c r="W759" s="201" t="s">
        <v>670</v>
      </c>
      <c r="X759" s="201">
        <v>10</v>
      </c>
    </row>
    <row r="760" spans="1:24" s="171" customFormat="1" ht="11.25">
      <c r="A760" s="172" t="s">
        <v>693</v>
      </c>
      <c r="B760" s="201" t="s">
        <v>672</v>
      </c>
      <c r="C760" s="201" t="s">
        <v>694</v>
      </c>
      <c r="D760" s="201" t="s">
        <v>695</v>
      </c>
      <c r="E760" s="201" t="s">
        <v>696</v>
      </c>
      <c r="F760" s="201" t="s">
        <v>697</v>
      </c>
      <c r="G760" s="201">
        <v>11</v>
      </c>
      <c r="H760" s="201">
        <v>25</v>
      </c>
      <c r="I760" s="201" t="s">
        <v>670</v>
      </c>
      <c r="J760" s="201" t="s">
        <v>671</v>
      </c>
      <c r="K760" s="202">
        <v>54.93</v>
      </c>
      <c r="L760" s="202">
        <v>0.33</v>
      </c>
      <c r="M760" s="202">
        <v>1.43</v>
      </c>
      <c r="N760" s="202">
        <v>3.68</v>
      </c>
      <c r="O760" s="202">
        <v>0.12</v>
      </c>
      <c r="P760" s="202">
        <v>18.86</v>
      </c>
      <c r="Q760" s="202">
        <v>19.62</v>
      </c>
      <c r="R760" s="202">
        <v>1.61</v>
      </c>
      <c r="S760" s="202">
        <v>0.56999999999999995</v>
      </c>
      <c r="T760" s="202">
        <v>101.15</v>
      </c>
      <c r="U760" s="183">
        <f t="shared" si="22"/>
        <v>90.133187285249633</v>
      </c>
      <c r="V760" s="183">
        <f t="shared" si="23"/>
        <v>21.098170426960039</v>
      </c>
      <c r="W760" s="201" t="s">
        <v>670</v>
      </c>
      <c r="X760" s="201">
        <v>10</v>
      </c>
    </row>
    <row r="761" spans="1:24" s="171" customFormat="1" ht="11.25">
      <c r="A761" s="172" t="s">
        <v>693</v>
      </c>
      <c r="B761" s="201" t="s">
        <v>672</v>
      </c>
      <c r="C761" s="201" t="s">
        <v>694</v>
      </c>
      <c r="D761" s="201" t="s">
        <v>695</v>
      </c>
      <c r="E761" s="201" t="s">
        <v>696</v>
      </c>
      <c r="F761" s="201" t="s">
        <v>697</v>
      </c>
      <c r="G761" s="201">
        <v>11</v>
      </c>
      <c r="H761" s="201">
        <v>26</v>
      </c>
      <c r="I761" s="201" t="s">
        <v>670</v>
      </c>
      <c r="J761" s="201" t="s">
        <v>671</v>
      </c>
      <c r="K761" s="202">
        <v>54.51</v>
      </c>
      <c r="L761" s="202">
        <v>0.3</v>
      </c>
      <c r="M761" s="202">
        <v>1.21</v>
      </c>
      <c r="N761" s="202">
        <v>3.05</v>
      </c>
      <c r="O761" s="202">
        <v>0.19</v>
      </c>
      <c r="P761" s="202">
        <v>20.72</v>
      </c>
      <c r="Q761" s="202">
        <v>19.079999999999998</v>
      </c>
      <c r="R761" s="202">
        <v>1.41</v>
      </c>
      <c r="S761" s="202">
        <v>1.05</v>
      </c>
      <c r="T761" s="202">
        <v>101.52</v>
      </c>
      <c r="U761" s="183">
        <f t="shared" si="22"/>
        <v>92.371581783576445</v>
      </c>
      <c r="V761" s="183">
        <f t="shared" si="23"/>
        <v>36.794221466149672</v>
      </c>
      <c r="W761" s="201" t="s">
        <v>670</v>
      </c>
      <c r="X761" s="201">
        <v>10</v>
      </c>
    </row>
    <row r="762" spans="1:24" s="171" customFormat="1" ht="11.25">
      <c r="A762" s="172" t="s">
        <v>693</v>
      </c>
      <c r="B762" s="201" t="s">
        <v>672</v>
      </c>
      <c r="C762" s="201" t="s">
        <v>694</v>
      </c>
      <c r="D762" s="201" t="s">
        <v>695</v>
      </c>
      <c r="E762" s="201" t="s">
        <v>696</v>
      </c>
      <c r="F762" s="201" t="s">
        <v>697</v>
      </c>
      <c r="G762" s="201">
        <v>11</v>
      </c>
      <c r="H762" s="201">
        <v>27</v>
      </c>
      <c r="I762" s="201" t="s">
        <v>670</v>
      </c>
      <c r="J762" s="201" t="s">
        <v>671</v>
      </c>
      <c r="K762" s="202">
        <v>54.91</v>
      </c>
      <c r="L762" s="202">
        <v>0.24</v>
      </c>
      <c r="M762" s="202">
        <v>1.48</v>
      </c>
      <c r="N762" s="202">
        <v>3.29</v>
      </c>
      <c r="O762" s="202">
        <v>0.1</v>
      </c>
      <c r="P762" s="202">
        <v>18.13</v>
      </c>
      <c r="Q762" s="202">
        <v>20.350000000000001</v>
      </c>
      <c r="R762" s="202">
        <v>1.22</v>
      </c>
      <c r="S762" s="202">
        <v>0.31</v>
      </c>
      <c r="T762" s="202">
        <v>100.03</v>
      </c>
      <c r="U762" s="183">
        <f t="shared" si="22"/>
        <v>90.759871867153862</v>
      </c>
      <c r="V762" s="183">
        <f t="shared" si="23"/>
        <v>12.320216793237911</v>
      </c>
      <c r="W762" s="201" t="s">
        <v>670</v>
      </c>
      <c r="X762" s="201">
        <v>10</v>
      </c>
    </row>
    <row r="763" spans="1:24" s="171" customFormat="1" ht="11.25">
      <c r="A763" s="172" t="s">
        <v>693</v>
      </c>
      <c r="B763" s="201" t="s">
        <v>672</v>
      </c>
      <c r="C763" s="201" t="s">
        <v>694</v>
      </c>
      <c r="D763" s="201" t="s">
        <v>695</v>
      </c>
      <c r="E763" s="201" t="s">
        <v>696</v>
      </c>
      <c r="F763" s="201" t="s">
        <v>697</v>
      </c>
      <c r="G763" s="201">
        <v>11</v>
      </c>
      <c r="H763" s="201">
        <v>29</v>
      </c>
      <c r="I763" s="201" t="s">
        <v>670</v>
      </c>
      <c r="J763" s="201" t="s">
        <v>671</v>
      </c>
      <c r="K763" s="202">
        <v>53.7</v>
      </c>
      <c r="L763" s="202">
        <v>0.24</v>
      </c>
      <c r="M763" s="202">
        <v>1.26</v>
      </c>
      <c r="N763" s="202">
        <v>3.44</v>
      </c>
      <c r="O763" s="202">
        <v>0.14000000000000001</v>
      </c>
      <c r="P763" s="202">
        <v>20.14</v>
      </c>
      <c r="Q763" s="202">
        <v>18.8</v>
      </c>
      <c r="R763" s="202">
        <v>1.36</v>
      </c>
      <c r="S763" s="202">
        <v>0.84</v>
      </c>
      <c r="T763" s="202">
        <v>99.92</v>
      </c>
      <c r="U763" s="183">
        <f t="shared" si="22"/>
        <v>91.255333363519313</v>
      </c>
      <c r="V763" s="183">
        <f t="shared" si="23"/>
        <v>30.902321260197674</v>
      </c>
      <c r="W763" s="201" t="s">
        <v>670</v>
      </c>
      <c r="X763" s="201">
        <v>10</v>
      </c>
    </row>
    <row r="764" spans="1:24" s="171" customFormat="1" ht="11.25">
      <c r="A764" s="172" t="s">
        <v>693</v>
      </c>
      <c r="B764" s="201" t="s">
        <v>672</v>
      </c>
      <c r="C764" s="201" t="s">
        <v>694</v>
      </c>
      <c r="D764" s="201" t="s">
        <v>695</v>
      </c>
      <c r="E764" s="201" t="s">
        <v>696</v>
      </c>
      <c r="F764" s="201" t="s">
        <v>697</v>
      </c>
      <c r="G764" s="201">
        <v>11</v>
      </c>
      <c r="H764" s="201">
        <v>30</v>
      </c>
      <c r="I764" s="201" t="s">
        <v>670</v>
      </c>
      <c r="J764" s="201" t="s">
        <v>671</v>
      </c>
      <c r="K764" s="202">
        <v>53.32</v>
      </c>
      <c r="L764" s="202">
        <v>0.28999999999999998</v>
      </c>
      <c r="M764" s="202">
        <v>1.27</v>
      </c>
      <c r="N764" s="202">
        <v>3.3</v>
      </c>
      <c r="O764" s="202">
        <v>0.14000000000000001</v>
      </c>
      <c r="P764" s="202">
        <v>19.73</v>
      </c>
      <c r="Q764" s="202">
        <v>20.239999999999998</v>
      </c>
      <c r="R764" s="202">
        <v>1.59</v>
      </c>
      <c r="S764" s="202">
        <v>0.56999999999999995</v>
      </c>
      <c r="T764" s="202">
        <v>100.45</v>
      </c>
      <c r="U764" s="183">
        <f t="shared" si="22"/>
        <v>91.421321810226658</v>
      </c>
      <c r="V764" s="183">
        <f t="shared" si="23"/>
        <v>23.141108372637326</v>
      </c>
      <c r="W764" s="201" t="s">
        <v>670</v>
      </c>
      <c r="X764" s="201">
        <v>10</v>
      </c>
    </row>
    <row r="765" spans="1:24" s="171" customFormat="1" ht="11.25">
      <c r="A765" s="172" t="s">
        <v>693</v>
      </c>
      <c r="B765" s="201" t="s">
        <v>672</v>
      </c>
      <c r="C765" s="201" t="s">
        <v>694</v>
      </c>
      <c r="D765" s="201" t="s">
        <v>695</v>
      </c>
      <c r="E765" s="201" t="s">
        <v>696</v>
      </c>
      <c r="F765" s="201" t="s">
        <v>697</v>
      </c>
      <c r="G765" s="201">
        <v>11</v>
      </c>
      <c r="H765" s="201">
        <v>31</v>
      </c>
      <c r="I765" s="201" t="s">
        <v>670</v>
      </c>
      <c r="J765" s="201" t="s">
        <v>671</v>
      </c>
      <c r="K765" s="202">
        <v>55.74</v>
      </c>
      <c r="L765" s="202">
        <v>0.23</v>
      </c>
      <c r="M765" s="202">
        <v>1.49</v>
      </c>
      <c r="N765" s="202">
        <v>3.46</v>
      </c>
      <c r="O765" s="202">
        <v>0.14000000000000001</v>
      </c>
      <c r="P765" s="202">
        <v>18.559999999999999</v>
      </c>
      <c r="Q765" s="202">
        <v>19.850000000000001</v>
      </c>
      <c r="R765" s="202">
        <v>1.31</v>
      </c>
      <c r="S765" s="202">
        <v>0.4</v>
      </c>
      <c r="T765" s="202">
        <v>101.18</v>
      </c>
      <c r="U765" s="183">
        <f t="shared" si="22"/>
        <v>90.531446999019551</v>
      </c>
      <c r="V765" s="183">
        <f t="shared" si="23"/>
        <v>15.260790650199016</v>
      </c>
      <c r="W765" s="201" t="s">
        <v>670</v>
      </c>
      <c r="X765" s="201">
        <v>10</v>
      </c>
    </row>
    <row r="766" spans="1:24" s="171" customFormat="1" ht="11.25">
      <c r="A766" s="172" t="s">
        <v>693</v>
      </c>
      <c r="B766" s="201" t="s">
        <v>672</v>
      </c>
      <c r="C766" s="201" t="s">
        <v>694</v>
      </c>
      <c r="D766" s="201" t="s">
        <v>695</v>
      </c>
      <c r="E766" s="201" t="s">
        <v>696</v>
      </c>
      <c r="F766" s="201" t="s">
        <v>697</v>
      </c>
      <c r="G766" s="201">
        <v>11</v>
      </c>
      <c r="H766" s="201">
        <v>32</v>
      </c>
      <c r="I766" s="201" t="s">
        <v>670</v>
      </c>
      <c r="J766" s="201" t="s">
        <v>671</v>
      </c>
      <c r="K766" s="202">
        <v>55.38</v>
      </c>
      <c r="L766" s="202">
        <v>0.2</v>
      </c>
      <c r="M766" s="202">
        <v>1.54</v>
      </c>
      <c r="N766" s="202">
        <v>3.17</v>
      </c>
      <c r="O766" s="202">
        <v>0.15</v>
      </c>
      <c r="P766" s="202">
        <v>18.559999999999999</v>
      </c>
      <c r="Q766" s="202">
        <v>20.079999999999998</v>
      </c>
      <c r="R766" s="202">
        <v>1.47</v>
      </c>
      <c r="S766" s="202">
        <v>0.47</v>
      </c>
      <c r="T766" s="202">
        <v>101.02</v>
      </c>
      <c r="U766" s="183">
        <f t="shared" si="22"/>
        <v>91.255658331067693</v>
      </c>
      <c r="V766" s="183">
        <f t="shared" si="23"/>
        <v>16.994321993837939</v>
      </c>
      <c r="W766" s="201" t="s">
        <v>670</v>
      </c>
      <c r="X766" s="201">
        <v>10</v>
      </c>
    </row>
    <row r="767" spans="1:24" s="171" customFormat="1" ht="11.25">
      <c r="A767" s="172" t="s">
        <v>693</v>
      </c>
      <c r="B767" s="201" t="s">
        <v>672</v>
      </c>
      <c r="C767" s="201" t="s">
        <v>694</v>
      </c>
      <c r="D767" s="201" t="s">
        <v>695</v>
      </c>
      <c r="E767" s="201" t="s">
        <v>696</v>
      </c>
      <c r="F767" s="201" t="s">
        <v>697</v>
      </c>
      <c r="G767" s="201">
        <v>11</v>
      </c>
      <c r="H767" s="201">
        <v>33</v>
      </c>
      <c r="I767" s="201" t="s">
        <v>670</v>
      </c>
      <c r="J767" s="201" t="s">
        <v>671</v>
      </c>
      <c r="K767" s="202">
        <v>53.58</v>
      </c>
      <c r="L767" s="202">
        <v>0.11</v>
      </c>
      <c r="M767" s="202">
        <v>1.63</v>
      </c>
      <c r="N767" s="202">
        <v>3.23</v>
      </c>
      <c r="O767" s="202">
        <v>0.16</v>
      </c>
      <c r="P767" s="202">
        <v>17.16</v>
      </c>
      <c r="Q767" s="202">
        <v>21.93</v>
      </c>
      <c r="R767" s="202">
        <v>1.62</v>
      </c>
      <c r="S767" s="202">
        <v>0.19</v>
      </c>
      <c r="T767" s="202">
        <v>99.61</v>
      </c>
      <c r="U767" s="183">
        <f t="shared" si="22"/>
        <v>90.448479045514745</v>
      </c>
      <c r="V767" s="183">
        <f t="shared" si="23"/>
        <v>7.252490325463862</v>
      </c>
      <c r="W767" s="201" t="s">
        <v>670</v>
      </c>
      <c r="X767" s="201">
        <v>10</v>
      </c>
    </row>
    <row r="768" spans="1:24" s="171" customFormat="1" ht="11.25">
      <c r="A768" s="172" t="s">
        <v>693</v>
      </c>
      <c r="B768" s="201" t="s">
        <v>672</v>
      </c>
      <c r="C768" s="201" t="s">
        <v>694</v>
      </c>
      <c r="D768" s="201" t="s">
        <v>695</v>
      </c>
      <c r="E768" s="201" t="s">
        <v>696</v>
      </c>
      <c r="F768" s="201" t="s">
        <v>697</v>
      </c>
      <c r="G768" s="201">
        <v>11</v>
      </c>
      <c r="H768" s="201">
        <v>34</v>
      </c>
      <c r="I768" s="201" t="s">
        <v>670</v>
      </c>
      <c r="J768" s="201" t="s">
        <v>671</v>
      </c>
      <c r="K768" s="202">
        <v>55.54</v>
      </c>
      <c r="L768" s="202">
        <v>0.2</v>
      </c>
      <c r="M768" s="202">
        <v>1.45</v>
      </c>
      <c r="N768" s="202">
        <v>3.44</v>
      </c>
      <c r="O768" s="202">
        <v>0.13</v>
      </c>
      <c r="P768" s="202">
        <v>18.2</v>
      </c>
      <c r="Q768" s="202">
        <v>19.41</v>
      </c>
      <c r="R768" s="202">
        <v>2.15</v>
      </c>
      <c r="S768" s="202">
        <v>0.65</v>
      </c>
      <c r="T768" s="202">
        <v>101.17</v>
      </c>
      <c r="U768" s="183">
        <f t="shared" ref="U768:U831" si="24">((P768/40.31)/(P768/40.31+N768/71.85))*100</f>
        <v>90.412576216708644</v>
      </c>
      <c r="V768" s="183">
        <f t="shared" ref="V768:V831" si="25">((S768/151.99061)/(S768/151.99061+M768/101.96137))*100</f>
        <v>23.11958268517434</v>
      </c>
      <c r="W768" s="201" t="s">
        <v>670</v>
      </c>
      <c r="X768" s="201">
        <v>10</v>
      </c>
    </row>
    <row r="769" spans="1:24" s="171" customFormat="1" ht="11.25">
      <c r="A769" s="172" t="s">
        <v>693</v>
      </c>
      <c r="B769" s="201" t="s">
        <v>672</v>
      </c>
      <c r="C769" s="201" t="s">
        <v>694</v>
      </c>
      <c r="D769" s="201" t="s">
        <v>695</v>
      </c>
      <c r="E769" s="201" t="s">
        <v>696</v>
      </c>
      <c r="F769" s="201" t="s">
        <v>697</v>
      </c>
      <c r="G769" s="201">
        <v>11</v>
      </c>
      <c r="H769" s="201">
        <v>35</v>
      </c>
      <c r="I769" s="201" t="s">
        <v>670</v>
      </c>
      <c r="J769" s="201" t="s">
        <v>671</v>
      </c>
      <c r="K769" s="202">
        <v>54.09</v>
      </c>
      <c r="L769" s="202">
        <v>0.21</v>
      </c>
      <c r="M769" s="202">
        <v>1.51</v>
      </c>
      <c r="N769" s="202">
        <v>3.49</v>
      </c>
      <c r="O769" s="202">
        <v>0.16</v>
      </c>
      <c r="P769" s="202">
        <v>18.89</v>
      </c>
      <c r="Q769" s="202">
        <v>20.52</v>
      </c>
      <c r="R769" s="202">
        <v>1.56</v>
      </c>
      <c r="S769" s="202">
        <v>0.56999999999999995</v>
      </c>
      <c r="T769" s="202">
        <v>101</v>
      </c>
      <c r="U769" s="183">
        <f t="shared" si="24"/>
        <v>90.608236014485072</v>
      </c>
      <c r="V769" s="183">
        <f t="shared" si="25"/>
        <v>20.206248751276849</v>
      </c>
      <c r="W769" s="201" t="s">
        <v>670</v>
      </c>
      <c r="X769" s="201">
        <v>10</v>
      </c>
    </row>
    <row r="770" spans="1:24" s="171" customFormat="1" ht="11.25">
      <c r="A770" s="172" t="s">
        <v>693</v>
      </c>
      <c r="B770" s="201" t="s">
        <v>672</v>
      </c>
      <c r="C770" s="201" t="s">
        <v>694</v>
      </c>
      <c r="D770" s="201" t="s">
        <v>695</v>
      </c>
      <c r="E770" s="201" t="s">
        <v>696</v>
      </c>
      <c r="F770" s="201" t="s">
        <v>697</v>
      </c>
      <c r="G770" s="201">
        <v>11</v>
      </c>
      <c r="H770" s="201">
        <v>36</v>
      </c>
      <c r="I770" s="201" t="s">
        <v>670</v>
      </c>
      <c r="J770" s="201" t="s">
        <v>671</v>
      </c>
      <c r="K770" s="202">
        <v>55.44</v>
      </c>
      <c r="L770" s="202">
        <v>0.24</v>
      </c>
      <c r="M770" s="202">
        <v>1.56</v>
      </c>
      <c r="N770" s="202">
        <v>3.41</v>
      </c>
      <c r="O770" s="202">
        <v>0.15</v>
      </c>
      <c r="P770" s="202">
        <v>18.43</v>
      </c>
      <c r="Q770" s="202">
        <v>20.13</v>
      </c>
      <c r="R770" s="202">
        <v>1.67</v>
      </c>
      <c r="S770" s="202">
        <v>0.28000000000000003</v>
      </c>
      <c r="T770" s="202">
        <v>101.31</v>
      </c>
      <c r="U770" s="183">
        <f t="shared" si="24"/>
        <v>90.595774946796524</v>
      </c>
      <c r="V770" s="183">
        <f t="shared" si="25"/>
        <v>10.746732999873892</v>
      </c>
      <c r="W770" s="201" t="s">
        <v>670</v>
      </c>
      <c r="X770" s="201">
        <v>10</v>
      </c>
    </row>
    <row r="771" spans="1:24" s="171" customFormat="1" ht="11.25">
      <c r="A771" s="172" t="s">
        <v>693</v>
      </c>
      <c r="B771" s="201" t="s">
        <v>672</v>
      </c>
      <c r="C771" s="201" t="s">
        <v>694</v>
      </c>
      <c r="D771" s="201" t="s">
        <v>695</v>
      </c>
      <c r="E771" s="201" t="s">
        <v>696</v>
      </c>
      <c r="F771" s="201" t="s">
        <v>697</v>
      </c>
      <c r="G771" s="201">
        <v>11</v>
      </c>
      <c r="H771" s="201">
        <v>37</v>
      </c>
      <c r="I771" s="201" t="s">
        <v>670</v>
      </c>
      <c r="J771" s="201" t="s">
        <v>671</v>
      </c>
      <c r="K771" s="202">
        <v>55.34</v>
      </c>
      <c r="L771" s="202">
        <v>0.21</v>
      </c>
      <c r="M771" s="202">
        <v>1.35</v>
      </c>
      <c r="N771" s="202">
        <v>3.09</v>
      </c>
      <c r="O771" s="202">
        <v>0.13</v>
      </c>
      <c r="P771" s="202">
        <v>19.48</v>
      </c>
      <c r="Q771" s="202">
        <v>18.25</v>
      </c>
      <c r="R771" s="202">
        <v>1.5</v>
      </c>
      <c r="S771" s="202">
        <v>1.24</v>
      </c>
      <c r="T771" s="202">
        <v>100.59</v>
      </c>
      <c r="U771" s="183">
        <f t="shared" si="24"/>
        <v>91.82795990987772</v>
      </c>
      <c r="V771" s="183">
        <f t="shared" si="25"/>
        <v>38.125661616291886</v>
      </c>
      <c r="W771" s="201" t="s">
        <v>670</v>
      </c>
      <c r="X771" s="201">
        <v>10</v>
      </c>
    </row>
    <row r="772" spans="1:24" s="171" customFormat="1" ht="11.25">
      <c r="A772" s="172" t="s">
        <v>693</v>
      </c>
      <c r="B772" s="201" t="s">
        <v>672</v>
      </c>
      <c r="C772" s="201" t="s">
        <v>694</v>
      </c>
      <c r="D772" s="201" t="s">
        <v>695</v>
      </c>
      <c r="E772" s="201" t="s">
        <v>696</v>
      </c>
      <c r="F772" s="201" t="s">
        <v>697</v>
      </c>
      <c r="G772" s="201">
        <v>11</v>
      </c>
      <c r="H772" s="201">
        <v>38</v>
      </c>
      <c r="I772" s="201" t="s">
        <v>670</v>
      </c>
      <c r="J772" s="201" t="s">
        <v>671</v>
      </c>
      <c r="K772" s="202">
        <v>54.18</v>
      </c>
      <c r="L772" s="202">
        <v>0.2</v>
      </c>
      <c r="M772" s="202">
        <v>1.52</v>
      </c>
      <c r="N772" s="202">
        <v>3.14</v>
      </c>
      <c r="O772" s="202">
        <v>0.13</v>
      </c>
      <c r="P772" s="202">
        <v>17.46</v>
      </c>
      <c r="Q772" s="202">
        <v>22.17</v>
      </c>
      <c r="R772" s="202">
        <v>1.39</v>
      </c>
      <c r="S772" s="202">
        <v>0.19</v>
      </c>
      <c r="T772" s="202">
        <v>100.38</v>
      </c>
      <c r="U772" s="183">
        <f t="shared" si="24"/>
        <v>90.835149793523073</v>
      </c>
      <c r="V772" s="183">
        <f t="shared" si="25"/>
        <v>7.7367352455494549</v>
      </c>
      <c r="W772" s="201" t="s">
        <v>670</v>
      </c>
      <c r="X772" s="201">
        <v>10</v>
      </c>
    </row>
    <row r="773" spans="1:24" s="171" customFormat="1" ht="11.25">
      <c r="A773" s="172" t="s">
        <v>693</v>
      </c>
      <c r="B773" s="201" t="s">
        <v>672</v>
      </c>
      <c r="C773" s="201" t="s">
        <v>694</v>
      </c>
      <c r="D773" s="201" t="s">
        <v>695</v>
      </c>
      <c r="E773" s="201" t="s">
        <v>696</v>
      </c>
      <c r="F773" s="201" t="s">
        <v>697</v>
      </c>
      <c r="G773" s="201">
        <v>11</v>
      </c>
      <c r="H773" s="201">
        <v>39</v>
      </c>
      <c r="I773" s="201" t="s">
        <v>670</v>
      </c>
      <c r="J773" s="201" t="s">
        <v>671</v>
      </c>
      <c r="K773" s="202">
        <v>53.55</v>
      </c>
      <c r="L773" s="202">
        <v>0.26</v>
      </c>
      <c r="M773" s="202">
        <v>1.38</v>
      </c>
      <c r="N773" s="202">
        <v>3.24</v>
      </c>
      <c r="O773" s="202">
        <v>0.03</v>
      </c>
      <c r="P773" s="202">
        <v>18.260000000000002</v>
      </c>
      <c r="Q773" s="202">
        <v>21.48</v>
      </c>
      <c r="R773" s="202">
        <v>1.31</v>
      </c>
      <c r="S773" s="202">
        <v>0.16</v>
      </c>
      <c r="T773" s="202">
        <v>99.67</v>
      </c>
      <c r="U773" s="183">
        <f t="shared" si="24"/>
        <v>90.94650479618052</v>
      </c>
      <c r="V773" s="183">
        <f t="shared" si="25"/>
        <v>7.2165606765516115</v>
      </c>
      <c r="W773" s="201" t="s">
        <v>670</v>
      </c>
      <c r="X773" s="201">
        <v>10</v>
      </c>
    </row>
    <row r="774" spans="1:24" s="171" customFormat="1" ht="11.25">
      <c r="A774" s="172" t="s">
        <v>693</v>
      </c>
      <c r="B774" s="201" t="s">
        <v>672</v>
      </c>
      <c r="C774" s="201" t="s">
        <v>694</v>
      </c>
      <c r="D774" s="201" t="s">
        <v>695</v>
      </c>
      <c r="E774" s="201" t="s">
        <v>696</v>
      </c>
      <c r="F774" s="201" t="s">
        <v>697</v>
      </c>
      <c r="G774" s="201">
        <v>11</v>
      </c>
      <c r="H774" s="201">
        <v>40</v>
      </c>
      <c r="I774" s="201" t="s">
        <v>670</v>
      </c>
      <c r="J774" s="201" t="s">
        <v>671</v>
      </c>
      <c r="K774" s="202">
        <v>54.25</v>
      </c>
      <c r="L774" s="202">
        <v>0.28000000000000003</v>
      </c>
      <c r="M774" s="202">
        <v>1.25</v>
      </c>
      <c r="N774" s="202">
        <v>3.66</v>
      </c>
      <c r="O774" s="202">
        <v>0.1</v>
      </c>
      <c r="P774" s="202">
        <v>16.88</v>
      </c>
      <c r="Q774" s="202">
        <v>20.13</v>
      </c>
      <c r="R774" s="202">
        <v>1.75</v>
      </c>
      <c r="S774" s="202">
        <v>0.52</v>
      </c>
      <c r="T774" s="202">
        <v>98.82</v>
      </c>
      <c r="U774" s="183">
        <f t="shared" si="24"/>
        <v>89.154759179648138</v>
      </c>
      <c r="V774" s="183">
        <f t="shared" si="25"/>
        <v>21.818159994748392</v>
      </c>
      <c r="W774" s="201" t="s">
        <v>670</v>
      </c>
      <c r="X774" s="201">
        <v>10</v>
      </c>
    </row>
    <row r="775" spans="1:24" s="171" customFormat="1" ht="11.25">
      <c r="A775" s="172" t="s">
        <v>693</v>
      </c>
      <c r="B775" s="201" t="s">
        <v>672</v>
      </c>
      <c r="C775" s="201" t="s">
        <v>694</v>
      </c>
      <c r="D775" s="201" t="s">
        <v>695</v>
      </c>
      <c r="E775" s="201" t="s">
        <v>696</v>
      </c>
      <c r="F775" s="201" t="s">
        <v>697</v>
      </c>
      <c r="G775" s="201">
        <v>11</v>
      </c>
      <c r="H775" s="201">
        <v>41</v>
      </c>
      <c r="I775" s="201" t="s">
        <v>670</v>
      </c>
      <c r="J775" s="201" t="s">
        <v>671</v>
      </c>
      <c r="K775" s="202">
        <v>54.53</v>
      </c>
      <c r="L775" s="202">
        <v>0.28999999999999998</v>
      </c>
      <c r="M775" s="202">
        <v>1.54</v>
      </c>
      <c r="N775" s="202">
        <v>3.43</v>
      </c>
      <c r="O775" s="202">
        <v>0.08</v>
      </c>
      <c r="P775" s="202">
        <v>18.239999999999998</v>
      </c>
      <c r="Q775" s="202">
        <v>20.62</v>
      </c>
      <c r="R775" s="202">
        <v>1.65</v>
      </c>
      <c r="S775" s="202">
        <v>0.5</v>
      </c>
      <c r="T775" s="202">
        <v>100.88</v>
      </c>
      <c r="U775" s="183">
        <f t="shared" si="24"/>
        <v>90.456750183409468</v>
      </c>
      <c r="V775" s="183">
        <f t="shared" si="25"/>
        <v>17.885058855738347</v>
      </c>
      <c r="W775" s="201" t="s">
        <v>670</v>
      </c>
      <c r="X775" s="201">
        <v>10</v>
      </c>
    </row>
    <row r="776" spans="1:24" s="171" customFormat="1" ht="11.25">
      <c r="A776" s="172" t="s">
        <v>693</v>
      </c>
      <c r="B776" s="201" t="s">
        <v>672</v>
      </c>
      <c r="C776" s="201" t="s">
        <v>694</v>
      </c>
      <c r="D776" s="201" t="s">
        <v>695</v>
      </c>
      <c r="E776" s="201" t="s">
        <v>696</v>
      </c>
      <c r="F776" s="201" t="s">
        <v>697</v>
      </c>
      <c r="G776" s="201">
        <v>11</v>
      </c>
      <c r="H776" s="201">
        <v>42</v>
      </c>
      <c r="I776" s="201" t="s">
        <v>670</v>
      </c>
      <c r="J776" s="201" t="s">
        <v>671</v>
      </c>
      <c r="K776" s="202">
        <v>54.62</v>
      </c>
      <c r="L776" s="202">
        <v>0.24</v>
      </c>
      <c r="M776" s="202">
        <v>1.63</v>
      </c>
      <c r="N776" s="202">
        <v>3.37</v>
      </c>
      <c r="O776" s="202">
        <v>0.09</v>
      </c>
      <c r="P776" s="202">
        <v>18.96</v>
      </c>
      <c r="Q776" s="202">
        <v>20.62</v>
      </c>
      <c r="R776" s="202">
        <v>1.08</v>
      </c>
      <c r="S776" s="202">
        <v>0.43</v>
      </c>
      <c r="T776" s="202">
        <v>101.04</v>
      </c>
      <c r="U776" s="183">
        <f t="shared" si="24"/>
        <v>90.932326080268425</v>
      </c>
      <c r="V776" s="183">
        <f t="shared" si="25"/>
        <v>15.036070263494178</v>
      </c>
      <c r="W776" s="201" t="s">
        <v>670</v>
      </c>
      <c r="X776" s="201">
        <v>10</v>
      </c>
    </row>
    <row r="777" spans="1:24" s="171" customFormat="1" ht="11.25">
      <c r="A777" s="172" t="s">
        <v>693</v>
      </c>
      <c r="B777" s="201" t="s">
        <v>672</v>
      </c>
      <c r="C777" s="201" t="s">
        <v>694</v>
      </c>
      <c r="D777" s="201" t="s">
        <v>695</v>
      </c>
      <c r="E777" s="201" t="s">
        <v>696</v>
      </c>
      <c r="F777" s="201" t="s">
        <v>697</v>
      </c>
      <c r="G777" s="201">
        <v>11</v>
      </c>
      <c r="H777" s="201">
        <v>43</v>
      </c>
      <c r="I777" s="201" t="s">
        <v>670</v>
      </c>
      <c r="J777" s="201" t="s">
        <v>671</v>
      </c>
      <c r="K777" s="202">
        <v>53.48</v>
      </c>
      <c r="L777" s="202">
        <v>0.4</v>
      </c>
      <c r="M777" s="202">
        <v>1.61</v>
      </c>
      <c r="N777" s="202">
        <v>3.38</v>
      </c>
      <c r="O777" s="202">
        <v>0.15</v>
      </c>
      <c r="P777" s="202">
        <v>17.47</v>
      </c>
      <c r="Q777" s="202">
        <v>20.73</v>
      </c>
      <c r="R777" s="202">
        <v>1.03</v>
      </c>
      <c r="S777" s="202">
        <v>0.26</v>
      </c>
      <c r="T777" s="202">
        <v>98.51</v>
      </c>
      <c r="U777" s="183">
        <f t="shared" si="24"/>
        <v>90.208336193024437</v>
      </c>
      <c r="V777" s="183">
        <f t="shared" si="25"/>
        <v>9.7745227975603708</v>
      </c>
      <c r="W777" s="201" t="s">
        <v>670</v>
      </c>
      <c r="X777" s="201">
        <v>10</v>
      </c>
    </row>
    <row r="778" spans="1:24" s="171" customFormat="1" ht="11.25">
      <c r="A778" s="172" t="s">
        <v>693</v>
      </c>
      <c r="B778" s="201" t="s">
        <v>672</v>
      </c>
      <c r="C778" s="201" t="s">
        <v>694</v>
      </c>
      <c r="D778" s="201" t="s">
        <v>695</v>
      </c>
      <c r="E778" s="201" t="s">
        <v>696</v>
      </c>
      <c r="F778" s="201" t="s">
        <v>697</v>
      </c>
      <c r="G778" s="201">
        <v>11</v>
      </c>
      <c r="H778" s="201">
        <v>44</v>
      </c>
      <c r="I778" s="201" t="s">
        <v>670</v>
      </c>
      <c r="J778" s="201" t="s">
        <v>671</v>
      </c>
      <c r="K778" s="202">
        <v>53.99</v>
      </c>
      <c r="L778" s="202">
        <v>0.16</v>
      </c>
      <c r="M778" s="202">
        <v>1.48</v>
      </c>
      <c r="N778" s="202">
        <v>3.16</v>
      </c>
      <c r="O778" s="202">
        <v>0.12</v>
      </c>
      <c r="P778" s="202">
        <v>17.010000000000002</v>
      </c>
      <c r="Q778" s="202">
        <v>22.24</v>
      </c>
      <c r="R778" s="202">
        <v>1.2</v>
      </c>
      <c r="S778" s="202">
        <v>0.14000000000000001</v>
      </c>
      <c r="T778" s="202">
        <v>99.5</v>
      </c>
      <c r="U778" s="183">
        <f t="shared" si="24"/>
        <v>90.561314561518785</v>
      </c>
      <c r="V778" s="183">
        <f t="shared" si="25"/>
        <v>5.9671224614862401</v>
      </c>
      <c r="W778" s="201" t="s">
        <v>670</v>
      </c>
      <c r="X778" s="201">
        <v>10</v>
      </c>
    </row>
    <row r="779" spans="1:24" s="171" customFormat="1" ht="11.25">
      <c r="A779" s="172" t="s">
        <v>693</v>
      </c>
      <c r="B779" s="201" t="s">
        <v>672</v>
      </c>
      <c r="C779" s="201" t="s">
        <v>694</v>
      </c>
      <c r="D779" s="201" t="s">
        <v>695</v>
      </c>
      <c r="E779" s="201" t="s">
        <v>696</v>
      </c>
      <c r="F779" s="201" t="s">
        <v>697</v>
      </c>
      <c r="G779" s="201">
        <v>11</v>
      </c>
      <c r="H779" s="201">
        <v>45</v>
      </c>
      <c r="I779" s="201" t="s">
        <v>670</v>
      </c>
      <c r="J779" s="201" t="s">
        <v>671</v>
      </c>
      <c r="K779" s="202">
        <v>55.47</v>
      </c>
      <c r="L779" s="202">
        <v>0.35</v>
      </c>
      <c r="M779" s="202">
        <v>1.74</v>
      </c>
      <c r="N779" s="202">
        <v>3.22</v>
      </c>
      <c r="O779" s="202">
        <v>0.08</v>
      </c>
      <c r="P779" s="202">
        <v>18.170000000000002</v>
      </c>
      <c r="Q779" s="202">
        <v>20.82</v>
      </c>
      <c r="R779" s="202">
        <v>1.25</v>
      </c>
      <c r="S779" s="202">
        <v>0.3</v>
      </c>
      <c r="T779" s="202">
        <v>101.4</v>
      </c>
      <c r="U779" s="183">
        <f t="shared" si="24"/>
        <v>90.95679986667713</v>
      </c>
      <c r="V779" s="183">
        <f t="shared" si="25"/>
        <v>10.367122911962303</v>
      </c>
      <c r="W779" s="201" t="s">
        <v>670</v>
      </c>
      <c r="X779" s="201">
        <v>10</v>
      </c>
    </row>
    <row r="780" spans="1:24" s="171" customFormat="1" ht="11.25">
      <c r="A780" s="172" t="s">
        <v>693</v>
      </c>
      <c r="B780" s="201" t="s">
        <v>672</v>
      </c>
      <c r="C780" s="201" t="s">
        <v>694</v>
      </c>
      <c r="D780" s="201" t="s">
        <v>695</v>
      </c>
      <c r="E780" s="201" t="s">
        <v>696</v>
      </c>
      <c r="F780" s="201" t="s">
        <v>697</v>
      </c>
      <c r="G780" s="201">
        <v>11</v>
      </c>
      <c r="H780" s="201">
        <v>46</v>
      </c>
      <c r="I780" s="201" t="s">
        <v>670</v>
      </c>
      <c r="J780" s="201" t="s">
        <v>671</v>
      </c>
      <c r="K780" s="202">
        <v>55.45</v>
      </c>
      <c r="L780" s="202">
        <v>0.22</v>
      </c>
      <c r="M780" s="202">
        <v>1.37</v>
      </c>
      <c r="N780" s="202">
        <v>3.24</v>
      </c>
      <c r="O780" s="202">
        <v>0.11</v>
      </c>
      <c r="P780" s="202">
        <v>17.11</v>
      </c>
      <c r="Q780" s="202">
        <v>20.91</v>
      </c>
      <c r="R780" s="202">
        <v>0.94</v>
      </c>
      <c r="S780" s="202">
        <v>0.21</v>
      </c>
      <c r="T780" s="202">
        <v>99.56</v>
      </c>
      <c r="U780" s="183">
        <f t="shared" si="24"/>
        <v>90.396438007382429</v>
      </c>
      <c r="V780" s="183">
        <f t="shared" si="25"/>
        <v>9.3241503046733474</v>
      </c>
      <c r="W780" s="201" t="s">
        <v>670</v>
      </c>
      <c r="X780" s="201">
        <v>10</v>
      </c>
    </row>
    <row r="781" spans="1:24" s="171" customFormat="1" ht="11.25">
      <c r="A781" s="172" t="s">
        <v>693</v>
      </c>
      <c r="B781" s="201" t="s">
        <v>672</v>
      </c>
      <c r="C781" s="201" t="s">
        <v>694</v>
      </c>
      <c r="D781" s="201" t="s">
        <v>695</v>
      </c>
      <c r="E781" s="201" t="s">
        <v>696</v>
      </c>
      <c r="F781" s="201" t="s">
        <v>697</v>
      </c>
      <c r="G781" s="201">
        <v>11</v>
      </c>
      <c r="H781" s="201">
        <v>47</v>
      </c>
      <c r="I781" s="201" t="s">
        <v>670</v>
      </c>
      <c r="J781" s="201" t="s">
        <v>671</v>
      </c>
      <c r="K781" s="202">
        <v>54.05</v>
      </c>
      <c r="L781" s="202">
        <v>0.15</v>
      </c>
      <c r="M781" s="202">
        <v>1.74</v>
      </c>
      <c r="N781" s="202">
        <v>3.12</v>
      </c>
      <c r="O781" s="202">
        <v>0.09</v>
      </c>
      <c r="P781" s="202">
        <v>16.59</v>
      </c>
      <c r="Q781" s="202">
        <v>22.88</v>
      </c>
      <c r="R781" s="202">
        <v>1.67</v>
      </c>
      <c r="S781" s="202">
        <v>0.19</v>
      </c>
      <c r="T781" s="202">
        <v>100.48</v>
      </c>
      <c r="U781" s="183">
        <f t="shared" si="24"/>
        <v>90.455976500098231</v>
      </c>
      <c r="V781" s="183">
        <f t="shared" si="25"/>
        <v>6.8252928955568546</v>
      </c>
      <c r="W781" s="201" t="s">
        <v>670</v>
      </c>
      <c r="X781" s="201">
        <v>10</v>
      </c>
    </row>
    <row r="782" spans="1:24" s="171" customFormat="1" ht="11.25">
      <c r="A782" s="172" t="s">
        <v>693</v>
      </c>
      <c r="B782" s="201" t="s">
        <v>672</v>
      </c>
      <c r="C782" s="201" t="s">
        <v>694</v>
      </c>
      <c r="D782" s="201" t="s">
        <v>695</v>
      </c>
      <c r="E782" s="201" t="s">
        <v>696</v>
      </c>
      <c r="F782" s="201" t="s">
        <v>697</v>
      </c>
      <c r="G782" s="201">
        <v>11</v>
      </c>
      <c r="H782" s="201">
        <v>48</v>
      </c>
      <c r="I782" s="201" t="s">
        <v>670</v>
      </c>
      <c r="J782" s="201" t="s">
        <v>671</v>
      </c>
      <c r="K782" s="202">
        <v>53.81</v>
      </c>
      <c r="L782" s="202">
        <v>0.22</v>
      </c>
      <c r="M782" s="202">
        <v>1.75</v>
      </c>
      <c r="N782" s="202">
        <v>3.07</v>
      </c>
      <c r="O782" s="202">
        <v>0.06</v>
      </c>
      <c r="P782" s="202">
        <v>16.71</v>
      </c>
      <c r="Q782" s="202">
        <v>22.11</v>
      </c>
      <c r="R782" s="202">
        <v>1.36</v>
      </c>
      <c r="S782" s="202">
        <v>0.21</v>
      </c>
      <c r="T782" s="202">
        <v>99.3</v>
      </c>
      <c r="U782" s="183">
        <f t="shared" si="24"/>
        <v>90.65577228999976</v>
      </c>
      <c r="V782" s="183">
        <f t="shared" si="25"/>
        <v>7.4503223041920945</v>
      </c>
      <c r="W782" s="201" t="s">
        <v>670</v>
      </c>
      <c r="X782" s="201">
        <v>10</v>
      </c>
    </row>
    <row r="783" spans="1:24" s="171" customFormat="1" ht="11.25">
      <c r="A783" s="172" t="s">
        <v>693</v>
      </c>
      <c r="B783" s="201" t="s">
        <v>672</v>
      </c>
      <c r="C783" s="201" t="s">
        <v>694</v>
      </c>
      <c r="D783" s="201" t="s">
        <v>695</v>
      </c>
      <c r="E783" s="201" t="s">
        <v>696</v>
      </c>
      <c r="F783" s="201" t="s">
        <v>697</v>
      </c>
      <c r="G783" s="201">
        <v>11</v>
      </c>
      <c r="H783" s="201">
        <v>49</v>
      </c>
      <c r="I783" s="201" t="s">
        <v>670</v>
      </c>
      <c r="J783" s="201" t="s">
        <v>671</v>
      </c>
      <c r="K783" s="202">
        <v>55.45</v>
      </c>
      <c r="L783" s="202">
        <v>0.28999999999999998</v>
      </c>
      <c r="M783" s="202">
        <v>1.49</v>
      </c>
      <c r="N783" s="202">
        <v>3.17</v>
      </c>
      <c r="O783" s="202">
        <v>0.09</v>
      </c>
      <c r="P783" s="202">
        <v>16.93</v>
      </c>
      <c r="Q783" s="202">
        <v>21.66</v>
      </c>
      <c r="R783" s="202">
        <v>1.02</v>
      </c>
      <c r="S783" s="202">
        <v>0.23</v>
      </c>
      <c r="T783" s="202">
        <v>100.33</v>
      </c>
      <c r="U783" s="183">
        <f t="shared" si="24"/>
        <v>90.49379587848027</v>
      </c>
      <c r="V783" s="183">
        <f t="shared" si="25"/>
        <v>9.3835567265890916</v>
      </c>
      <c r="W783" s="201" t="s">
        <v>670</v>
      </c>
      <c r="X783" s="201">
        <v>10</v>
      </c>
    </row>
    <row r="784" spans="1:24" s="171" customFormat="1" ht="11.25">
      <c r="A784" s="172" t="s">
        <v>693</v>
      </c>
      <c r="B784" s="201" t="s">
        <v>672</v>
      </c>
      <c r="C784" s="201" t="s">
        <v>694</v>
      </c>
      <c r="D784" s="201" t="s">
        <v>695</v>
      </c>
      <c r="E784" s="201" t="s">
        <v>696</v>
      </c>
      <c r="F784" s="201" t="s">
        <v>697</v>
      </c>
      <c r="G784" s="201">
        <v>11</v>
      </c>
      <c r="H784" s="201">
        <v>50</v>
      </c>
      <c r="I784" s="201" t="s">
        <v>670</v>
      </c>
      <c r="J784" s="201" t="s">
        <v>671</v>
      </c>
      <c r="K784" s="202">
        <v>53.96</v>
      </c>
      <c r="L784" s="202">
        <v>0.34</v>
      </c>
      <c r="M784" s="202">
        <v>1.57</v>
      </c>
      <c r="N784" s="202">
        <v>3.38</v>
      </c>
      <c r="O784" s="202">
        <v>0.08</v>
      </c>
      <c r="P784" s="202">
        <v>18.11</v>
      </c>
      <c r="Q784" s="202">
        <v>21.08</v>
      </c>
      <c r="R784" s="202">
        <v>1.1599999999999999</v>
      </c>
      <c r="S784" s="202">
        <v>0.19</v>
      </c>
      <c r="T784" s="202">
        <v>99.87</v>
      </c>
      <c r="U784" s="183">
        <f t="shared" si="24"/>
        <v>90.521571061224819</v>
      </c>
      <c r="V784" s="183">
        <f t="shared" si="25"/>
        <v>7.5088436566375707</v>
      </c>
      <c r="W784" s="201" t="s">
        <v>670</v>
      </c>
      <c r="X784" s="201">
        <v>10</v>
      </c>
    </row>
    <row r="785" spans="1:24" s="171" customFormat="1" ht="11.25">
      <c r="A785" s="172" t="s">
        <v>693</v>
      </c>
      <c r="B785" s="201" t="s">
        <v>672</v>
      </c>
      <c r="C785" s="201" t="s">
        <v>694</v>
      </c>
      <c r="D785" s="201" t="s">
        <v>695</v>
      </c>
      <c r="E785" s="201" t="s">
        <v>696</v>
      </c>
      <c r="F785" s="201" t="s">
        <v>697</v>
      </c>
      <c r="G785" s="201">
        <v>11</v>
      </c>
      <c r="H785" s="201">
        <v>51</v>
      </c>
      <c r="I785" s="201" t="s">
        <v>670</v>
      </c>
      <c r="J785" s="201" t="s">
        <v>671</v>
      </c>
      <c r="K785" s="202">
        <v>54.38</v>
      </c>
      <c r="L785" s="202">
        <v>0.2</v>
      </c>
      <c r="M785" s="202">
        <v>1.39</v>
      </c>
      <c r="N785" s="202">
        <v>3.11</v>
      </c>
      <c r="O785" s="202">
        <v>0.17</v>
      </c>
      <c r="P785" s="202">
        <v>17.47</v>
      </c>
      <c r="Q785" s="202">
        <v>21.81</v>
      </c>
      <c r="R785" s="202">
        <v>1.05</v>
      </c>
      <c r="S785" s="202">
        <v>0.23</v>
      </c>
      <c r="T785" s="202">
        <v>99.81</v>
      </c>
      <c r="U785" s="183">
        <f t="shared" si="24"/>
        <v>90.919485064142435</v>
      </c>
      <c r="V785" s="183">
        <f t="shared" si="25"/>
        <v>9.9911846579954098</v>
      </c>
      <c r="W785" s="201" t="s">
        <v>670</v>
      </c>
      <c r="X785" s="201">
        <v>10</v>
      </c>
    </row>
    <row r="786" spans="1:24" s="171" customFormat="1" ht="11.25">
      <c r="A786" s="172" t="s">
        <v>693</v>
      </c>
      <c r="B786" s="201" t="s">
        <v>672</v>
      </c>
      <c r="C786" s="201" t="s">
        <v>694</v>
      </c>
      <c r="D786" s="201" t="s">
        <v>695</v>
      </c>
      <c r="E786" s="201" t="s">
        <v>696</v>
      </c>
      <c r="F786" s="201" t="s">
        <v>697</v>
      </c>
      <c r="G786" s="201">
        <v>11</v>
      </c>
      <c r="H786" s="201">
        <v>52</v>
      </c>
      <c r="I786" s="201" t="s">
        <v>670</v>
      </c>
      <c r="J786" s="201" t="s">
        <v>671</v>
      </c>
      <c r="K786" s="202">
        <v>56.19</v>
      </c>
      <c r="L786" s="202">
        <v>0.24</v>
      </c>
      <c r="M786" s="202">
        <v>1.62</v>
      </c>
      <c r="N786" s="202">
        <v>3.22</v>
      </c>
      <c r="O786" s="202">
        <v>0.15</v>
      </c>
      <c r="P786" s="202">
        <v>17.64</v>
      </c>
      <c r="Q786" s="202">
        <v>20.63</v>
      </c>
      <c r="R786" s="202">
        <v>1.44</v>
      </c>
      <c r="S786" s="202">
        <v>0.26</v>
      </c>
      <c r="T786" s="202">
        <v>101.39</v>
      </c>
      <c r="U786" s="183">
        <f t="shared" si="24"/>
        <v>90.71033433097233</v>
      </c>
      <c r="V786" s="183">
        <f t="shared" si="25"/>
        <v>9.720050981520636</v>
      </c>
      <c r="W786" s="201" t="s">
        <v>670</v>
      </c>
      <c r="X786" s="201">
        <v>10</v>
      </c>
    </row>
    <row r="787" spans="1:24" s="171" customFormat="1" ht="11.25">
      <c r="A787" s="172" t="s">
        <v>693</v>
      </c>
      <c r="B787" s="201" t="s">
        <v>672</v>
      </c>
      <c r="C787" s="201" t="s">
        <v>694</v>
      </c>
      <c r="D787" s="201" t="s">
        <v>695</v>
      </c>
      <c r="E787" s="201" t="s">
        <v>696</v>
      </c>
      <c r="F787" s="201" t="s">
        <v>697</v>
      </c>
      <c r="G787" s="201">
        <v>11</v>
      </c>
      <c r="H787" s="201">
        <v>53</v>
      </c>
      <c r="I787" s="201" t="s">
        <v>670</v>
      </c>
      <c r="J787" s="201" t="s">
        <v>671</v>
      </c>
      <c r="K787" s="202">
        <v>55.42</v>
      </c>
      <c r="L787" s="202">
        <v>0.22</v>
      </c>
      <c r="M787" s="202">
        <v>1.42</v>
      </c>
      <c r="N787" s="202">
        <v>3.43</v>
      </c>
      <c r="O787" s="202">
        <v>0.08</v>
      </c>
      <c r="P787" s="202">
        <v>17.2</v>
      </c>
      <c r="Q787" s="202">
        <v>21.81</v>
      </c>
      <c r="R787" s="202">
        <v>1.5</v>
      </c>
      <c r="S787" s="202">
        <v>0.15</v>
      </c>
      <c r="T787" s="202">
        <v>101.23</v>
      </c>
      <c r="U787" s="183">
        <f t="shared" si="24"/>
        <v>89.937778881382229</v>
      </c>
      <c r="V787" s="183">
        <f t="shared" si="25"/>
        <v>6.6174055971250478</v>
      </c>
      <c r="W787" s="201" t="s">
        <v>670</v>
      </c>
      <c r="X787" s="201">
        <v>10</v>
      </c>
    </row>
    <row r="788" spans="1:24" s="171" customFormat="1" ht="11.25">
      <c r="A788" s="172" t="s">
        <v>693</v>
      </c>
      <c r="B788" s="201" t="s">
        <v>672</v>
      </c>
      <c r="C788" s="201" t="s">
        <v>694</v>
      </c>
      <c r="D788" s="201" t="s">
        <v>695</v>
      </c>
      <c r="E788" s="201" t="s">
        <v>696</v>
      </c>
      <c r="F788" s="201" t="s">
        <v>697</v>
      </c>
      <c r="G788" s="201">
        <v>11</v>
      </c>
      <c r="H788" s="201">
        <v>54</v>
      </c>
      <c r="I788" s="201" t="s">
        <v>670</v>
      </c>
      <c r="J788" s="201" t="s">
        <v>671</v>
      </c>
      <c r="K788" s="202">
        <v>55.98</v>
      </c>
      <c r="L788" s="202">
        <v>0.28000000000000003</v>
      </c>
      <c r="M788" s="202">
        <v>1.44</v>
      </c>
      <c r="N788" s="202">
        <v>3.42</v>
      </c>
      <c r="O788" s="202">
        <v>0.16</v>
      </c>
      <c r="P788" s="202">
        <v>19.86</v>
      </c>
      <c r="Q788" s="202">
        <v>18.41</v>
      </c>
      <c r="R788" s="202">
        <v>1.08</v>
      </c>
      <c r="S788" s="202">
        <v>0.81</v>
      </c>
      <c r="T788" s="202">
        <v>101.44</v>
      </c>
      <c r="U788" s="183">
        <f t="shared" si="24"/>
        <v>91.189922400366257</v>
      </c>
      <c r="V788" s="183">
        <f t="shared" si="25"/>
        <v>27.396678829957082</v>
      </c>
      <c r="W788" s="201" t="s">
        <v>670</v>
      </c>
      <c r="X788" s="201">
        <v>10</v>
      </c>
    </row>
    <row r="789" spans="1:24" s="171" customFormat="1" ht="11.25">
      <c r="A789" s="172" t="s">
        <v>693</v>
      </c>
      <c r="B789" s="201" t="s">
        <v>672</v>
      </c>
      <c r="C789" s="201" t="s">
        <v>694</v>
      </c>
      <c r="D789" s="201" t="s">
        <v>695</v>
      </c>
      <c r="E789" s="201" t="s">
        <v>696</v>
      </c>
      <c r="F789" s="201" t="s">
        <v>697</v>
      </c>
      <c r="G789" s="201">
        <v>11</v>
      </c>
      <c r="H789" s="201">
        <v>55</v>
      </c>
      <c r="I789" s="201" t="s">
        <v>670</v>
      </c>
      <c r="J789" s="201" t="s">
        <v>671</v>
      </c>
      <c r="K789" s="202">
        <v>54.98</v>
      </c>
      <c r="L789" s="202">
        <v>0.2</v>
      </c>
      <c r="M789" s="202">
        <v>1.56</v>
      </c>
      <c r="N789" s="202">
        <v>3.23</v>
      </c>
      <c r="O789" s="202">
        <v>0.06</v>
      </c>
      <c r="P789" s="202">
        <v>18.13</v>
      </c>
      <c r="Q789" s="202">
        <v>22.07</v>
      </c>
      <c r="R789" s="202">
        <v>1.5</v>
      </c>
      <c r="S789" s="202">
        <v>0.2</v>
      </c>
      <c r="T789" s="202">
        <v>101.93</v>
      </c>
      <c r="U789" s="183">
        <f t="shared" si="24"/>
        <v>90.91307218982584</v>
      </c>
      <c r="V789" s="183">
        <f t="shared" si="25"/>
        <v>7.9194027333198065</v>
      </c>
      <c r="W789" s="201" t="s">
        <v>670</v>
      </c>
      <c r="X789" s="201">
        <v>10</v>
      </c>
    </row>
    <row r="790" spans="1:24" s="171" customFormat="1" ht="11.25">
      <c r="A790" s="172" t="s">
        <v>693</v>
      </c>
      <c r="B790" s="201" t="s">
        <v>672</v>
      </c>
      <c r="C790" s="201" t="s">
        <v>694</v>
      </c>
      <c r="D790" s="201" t="s">
        <v>695</v>
      </c>
      <c r="E790" s="201" t="s">
        <v>696</v>
      </c>
      <c r="F790" s="201" t="s">
        <v>697</v>
      </c>
      <c r="G790" s="201">
        <v>11</v>
      </c>
      <c r="H790" s="201">
        <v>56</v>
      </c>
      <c r="I790" s="201" t="s">
        <v>670</v>
      </c>
      <c r="J790" s="201" t="s">
        <v>671</v>
      </c>
      <c r="K790" s="202">
        <v>55.47</v>
      </c>
      <c r="L790" s="202">
        <v>0.37</v>
      </c>
      <c r="M790" s="202">
        <v>1.53</v>
      </c>
      <c r="N790" s="202">
        <v>3.38</v>
      </c>
      <c r="O790" s="202">
        <v>0.17</v>
      </c>
      <c r="P790" s="202">
        <v>18.71</v>
      </c>
      <c r="Q790" s="202">
        <v>19.57</v>
      </c>
      <c r="R790" s="202">
        <v>1.57</v>
      </c>
      <c r="S790" s="202">
        <v>0.65</v>
      </c>
      <c r="T790" s="202">
        <v>101.42</v>
      </c>
      <c r="U790" s="183">
        <f t="shared" si="24"/>
        <v>90.797557656005196</v>
      </c>
      <c r="V790" s="183">
        <f t="shared" si="25"/>
        <v>22.178828166554467</v>
      </c>
      <c r="W790" s="201" t="s">
        <v>670</v>
      </c>
      <c r="X790" s="201">
        <v>10</v>
      </c>
    </row>
    <row r="791" spans="1:24" s="171" customFormat="1" ht="11.25">
      <c r="A791" s="172" t="s">
        <v>693</v>
      </c>
      <c r="B791" s="201" t="s">
        <v>672</v>
      </c>
      <c r="C791" s="201" t="s">
        <v>694</v>
      </c>
      <c r="D791" s="201" t="s">
        <v>695</v>
      </c>
      <c r="E791" s="201" t="s">
        <v>696</v>
      </c>
      <c r="F791" s="201" t="s">
        <v>697</v>
      </c>
      <c r="G791" s="201">
        <v>11</v>
      </c>
      <c r="H791" s="201">
        <v>57</v>
      </c>
      <c r="I791" s="201" t="s">
        <v>670</v>
      </c>
      <c r="J791" s="201" t="s">
        <v>671</v>
      </c>
      <c r="K791" s="202">
        <v>54.01</v>
      </c>
      <c r="L791" s="202">
        <v>0.28999999999999998</v>
      </c>
      <c r="M791" s="202">
        <v>1.41</v>
      </c>
      <c r="N791" s="202">
        <v>3.45</v>
      </c>
      <c r="O791" s="202">
        <v>0.1</v>
      </c>
      <c r="P791" s="202">
        <v>18.04</v>
      </c>
      <c r="Q791" s="202">
        <v>21.02</v>
      </c>
      <c r="R791" s="202">
        <v>1.0900000000000001</v>
      </c>
      <c r="S791" s="202">
        <v>0.21</v>
      </c>
      <c r="T791" s="202">
        <v>99.62</v>
      </c>
      <c r="U791" s="183">
        <f t="shared" si="24"/>
        <v>90.310389839772824</v>
      </c>
      <c r="V791" s="183">
        <f t="shared" si="25"/>
        <v>9.0836630448378131</v>
      </c>
      <c r="W791" s="201" t="s">
        <v>670</v>
      </c>
      <c r="X791" s="201">
        <v>10</v>
      </c>
    </row>
    <row r="792" spans="1:24" s="171" customFormat="1" ht="11.25">
      <c r="A792" s="172" t="s">
        <v>693</v>
      </c>
      <c r="B792" s="201" t="s">
        <v>672</v>
      </c>
      <c r="C792" s="201" t="s">
        <v>694</v>
      </c>
      <c r="D792" s="201" t="s">
        <v>695</v>
      </c>
      <c r="E792" s="201" t="s">
        <v>696</v>
      </c>
      <c r="F792" s="201" t="s">
        <v>697</v>
      </c>
      <c r="G792" s="201">
        <v>11</v>
      </c>
      <c r="H792" s="201">
        <v>58</v>
      </c>
      <c r="I792" s="201" t="s">
        <v>670</v>
      </c>
      <c r="J792" s="201" t="s">
        <v>671</v>
      </c>
      <c r="K792" s="202">
        <v>54.48</v>
      </c>
      <c r="L792" s="202">
        <v>0.17</v>
      </c>
      <c r="M792" s="202">
        <v>1.64</v>
      </c>
      <c r="N792" s="202">
        <v>3.23</v>
      </c>
      <c r="O792" s="202">
        <v>7.0000000000000007E-2</v>
      </c>
      <c r="P792" s="202">
        <v>18.510000000000002</v>
      </c>
      <c r="Q792" s="202">
        <v>21.62</v>
      </c>
      <c r="R792" s="202">
        <v>1.05</v>
      </c>
      <c r="S792" s="202">
        <v>0.18</v>
      </c>
      <c r="T792" s="202">
        <v>100.95</v>
      </c>
      <c r="U792" s="183">
        <f t="shared" si="24"/>
        <v>91.082987111963135</v>
      </c>
      <c r="V792" s="183">
        <f t="shared" si="25"/>
        <v>6.8579358669871278</v>
      </c>
      <c r="W792" s="201" t="s">
        <v>670</v>
      </c>
      <c r="X792" s="201">
        <v>10</v>
      </c>
    </row>
    <row r="793" spans="1:24" s="171" customFormat="1" ht="11.25">
      <c r="A793" s="172" t="s">
        <v>693</v>
      </c>
      <c r="B793" s="201" t="s">
        <v>672</v>
      </c>
      <c r="C793" s="201" t="s">
        <v>694</v>
      </c>
      <c r="D793" s="201" t="s">
        <v>695</v>
      </c>
      <c r="E793" s="201" t="s">
        <v>696</v>
      </c>
      <c r="F793" s="201" t="s">
        <v>697</v>
      </c>
      <c r="G793" s="201">
        <v>11</v>
      </c>
      <c r="H793" s="201">
        <v>59</v>
      </c>
      <c r="I793" s="201" t="s">
        <v>670</v>
      </c>
      <c r="J793" s="201" t="s">
        <v>671</v>
      </c>
      <c r="K793" s="202">
        <v>54.36</v>
      </c>
      <c r="L793" s="202">
        <v>0.14000000000000001</v>
      </c>
      <c r="M793" s="202">
        <v>1.58</v>
      </c>
      <c r="N793" s="202">
        <v>3.16</v>
      </c>
      <c r="O793" s="202">
        <v>0.13</v>
      </c>
      <c r="P793" s="202">
        <v>18.739999999999998</v>
      </c>
      <c r="Q793" s="202">
        <v>22.09</v>
      </c>
      <c r="R793" s="202">
        <v>1.05</v>
      </c>
      <c r="S793" s="202">
        <v>0.17</v>
      </c>
      <c r="T793" s="202">
        <v>101.42</v>
      </c>
      <c r="U793" s="183">
        <f t="shared" si="24"/>
        <v>91.357348373503228</v>
      </c>
      <c r="V793" s="183">
        <f t="shared" si="25"/>
        <v>6.7319898128060593</v>
      </c>
      <c r="W793" s="201" t="s">
        <v>670</v>
      </c>
      <c r="X793" s="201">
        <v>10</v>
      </c>
    </row>
    <row r="794" spans="1:24" s="171" customFormat="1" ht="11.25">
      <c r="A794" s="172" t="s">
        <v>693</v>
      </c>
      <c r="B794" s="201" t="s">
        <v>672</v>
      </c>
      <c r="C794" s="201" t="s">
        <v>694</v>
      </c>
      <c r="D794" s="201" t="s">
        <v>695</v>
      </c>
      <c r="E794" s="201" t="s">
        <v>696</v>
      </c>
      <c r="F794" s="201" t="s">
        <v>697</v>
      </c>
      <c r="G794" s="201">
        <v>11</v>
      </c>
      <c r="H794" s="201">
        <v>60</v>
      </c>
      <c r="I794" s="201" t="s">
        <v>670</v>
      </c>
      <c r="J794" s="201" t="s">
        <v>671</v>
      </c>
      <c r="K794" s="202">
        <v>53.8</v>
      </c>
      <c r="L794" s="202">
        <v>0.28999999999999998</v>
      </c>
      <c r="M794" s="202">
        <v>1.68</v>
      </c>
      <c r="N794" s="202">
        <v>3.39</v>
      </c>
      <c r="O794" s="202">
        <v>0.06</v>
      </c>
      <c r="P794" s="202">
        <v>17.96</v>
      </c>
      <c r="Q794" s="202">
        <v>21.85</v>
      </c>
      <c r="R794" s="202">
        <v>1.56</v>
      </c>
      <c r="S794" s="202">
        <v>0.23</v>
      </c>
      <c r="T794" s="202">
        <v>100.82</v>
      </c>
      <c r="U794" s="183">
        <f t="shared" si="24"/>
        <v>90.424419314754516</v>
      </c>
      <c r="V794" s="183">
        <f t="shared" si="25"/>
        <v>8.4115879083242877</v>
      </c>
      <c r="W794" s="201" t="s">
        <v>670</v>
      </c>
      <c r="X794" s="201">
        <v>10</v>
      </c>
    </row>
    <row r="795" spans="1:24" s="171" customFormat="1" ht="11.25">
      <c r="A795" s="172" t="s">
        <v>693</v>
      </c>
      <c r="B795" s="201" t="s">
        <v>672</v>
      </c>
      <c r="C795" s="201" t="s">
        <v>694</v>
      </c>
      <c r="D795" s="201" t="s">
        <v>695</v>
      </c>
      <c r="E795" s="201" t="s">
        <v>696</v>
      </c>
      <c r="F795" s="201" t="s">
        <v>697</v>
      </c>
      <c r="G795" s="201">
        <v>11</v>
      </c>
      <c r="H795" s="201">
        <v>61</v>
      </c>
      <c r="I795" s="201" t="s">
        <v>670</v>
      </c>
      <c r="J795" s="201" t="s">
        <v>671</v>
      </c>
      <c r="K795" s="202">
        <v>54.74</v>
      </c>
      <c r="L795" s="202">
        <v>0.3</v>
      </c>
      <c r="M795" s="202">
        <v>1.53</v>
      </c>
      <c r="N795" s="202">
        <v>3.29</v>
      </c>
      <c r="O795" s="202">
        <v>0.09</v>
      </c>
      <c r="P795" s="202">
        <v>18.88</v>
      </c>
      <c r="Q795" s="202">
        <v>20.46</v>
      </c>
      <c r="R795" s="202">
        <v>1.63</v>
      </c>
      <c r="S795" s="202">
        <v>0.23</v>
      </c>
      <c r="T795" s="202">
        <v>101.15</v>
      </c>
      <c r="U795" s="183">
        <f t="shared" si="24"/>
        <v>91.094242553073471</v>
      </c>
      <c r="V795" s="183">
        <f t="shared" si="25"/>
        <v>9.1607081912451349</v>
      </c>
      <c r="W795" s="201" t="s">
        <v>670</v>
      </c>
      <c r="X795" s="201">
        <v>10</v>
      </c>
    </row>
    <row r="796" spans="1:24" s="171" customFormat="1" ht="11.25">
      <c r="A796" s="172" t="s">
        <v>693</v>
      </c>
      <c r="B796" s="201" t="s">
        <v>672</v>
      </c>
      <c r="C796" s="201" t="s">
        <v>694</v>
      </c>
      <c r="D796" s="201" t="s">
        <v>695</v>
      </c>
      <c r="E796" s="201" t="s">
        <v>696</v>
      </c>
      <c r="F796" s="201" t="s">
        <v>697</v>
      </c>
      <c r="G796" s="201">
        <v>11</v>
      </c>
      <c r="H796" s="201">
        <v>62</v>
      </c>
      <c r="I796" s="201" t="s">
        <v>670</v>
      </c>
      <c r="J796" s="201" t="s">
        <v>671</v>
      </c>
      <c r="K796" s="202">
        <v>54.47</v>
      </c>
      <c r="L796" s="202">
        <v>0.28000000000000003</v>
      </c>
      <c r="M796" s="202">
        <v>1.38</v>
      </c>
      <c r="N796" s="202">
        <v>3.13</v>
      </c>
      <c r="O796" s="202">
        <v>0.19</v>
      </c>
      <c r="P796" s="202">
        <v>19.239999999999998</v>
      </c>
      <c r="Q796" s="202">
        <v>19.2</v>
      </c>
      <c r="R796" s="202">
        <v>1.62</v>
      </c>
      <c r="S796" s="202">
        <v>1.1399999999999999</v>
      </c>
      <c r="T796" s="202">
        <v>100.65</v>
      </c>
      <c r="U796" s="183">
        <f t="shared" si="24"/>
        <v>91.636398925786594</v>
      </c>
      <c r="V796" s="183">
        <f t="shared" si="25"/>
        <v>35.657062029721111</v>
      </c>
      <c r="W796" s="201" t="s">
        <v>670</v>
      </c>
      <c r="X796" s="201">
        <v>10</v>
      </c>
    </row>
    <row r="797" spans="1:24" s="171" customFormat="1" ht="11.25">
      <c r="A797" s="172" t="s">
        <v>693</v>
      </c>
      <c r="B797" s="201" t="s">
        <v>672</v>
      </c>
      <c r="C797" s="201" t="s">
        <v>694</v>
      </c>
      <c r="D797" s="201" t="s">
        <v>695</v>
      </c>
      <c r="E797" s="201" t="s">
        <v>696</v>
      </c>
      <c r="F797" s="201" t="s">
        <v>697</v>
      </c>
      <c r="G797" s="201">
        <v>11</v>
      </c>
      <c r="H797" s="201">
        <v>63</v>
      </c>
      <c r="I797" s="201" t="s">
        <v>670</v>
      </c>
      <c r="J797" s="201" t="s">
        <v>671</v>
      </c>
      <c r="K797" s="202">
        <v>55.22</v>
      </c>
      <c r="L797" s="202">
        <v>0.19</v>
      </c>
      <c r="M797" s="202">
        <v>1.43</v>
      </c>
      <c r="N797" s="202">
        <v>3.49</v>
      </c>
      <c r="O797" s="202">
        <v>0.1</v>
      </c>
      <c r="P797" s="202">
        <v>17.559999999999999</v>
      </c>
      <c r="Q797" s="202">
        <v>20.52</v>
      </c>
      <c r="R797" s="202">
        <v>1.54</v>
      </c>
      <c r="S797" s="202">
        <v>0.33</v>
      </c>
      <c r="T797" s="202">
        <v>100.38</v>
      </c>
      <c r="U797" s="183">
        <f t="shared" si="24"/>
        <v>89.968260112057621</v>
      </c>
      <c r="V797" s="183">
        <f t="shared" si="25"/>
        <v>13.405609552519335</v>
      </c>
      <c r="W797" s="201" t="s">
        <v>670</v>
      </c>
      <c r="X797" s="201">
        <v>10</v>
      </c>
    </row>
    <row r="798" spans="1:24" s="171" customFormat="1" ht="11.25">
      <c r="A798" s="172" t="s">
        <v>693</v>
      </c>
      <c r="B798" s="201" t="s">
        <v>672</v>
      </c>
      <c r="C798" s="201" t="s">
        <v>694</v>
      </c>
      <c r="D798" s="201" t="s">
        <v>695</v>
      </c>
      <c r="E798" s="201" t="s">
        <v>696</v>
      </c>
      <c r="F798" s="201" t="s">
        <v>697</v>
      </c>
      <c r="G798" s="201">
        <v>11</v>
      </c>
      <c r="H798" s="201">
        <v>64</v>
      </c>
      <c r="I798" s="201" t="s">
        <v>670</v>
      </c>
      <c r="J798" s="201" t="s">
        <v>671</v>
      </c>
      <c r="K798" s="202">
        <v>52.82</v>
      </c>
      <c r="L798" s="202">
        <v>0.26</v>
      </c>
      <c r="M798" s="202">
        <v>1.2</v>
      </c>
      <c r="N798" s="202">
        <v>2.84</v>
      </c>
      <c r="O798" s="202">
        <v>0.11</v>
      </c>
      <c r="P798" s="202">
        <v>20.8</v>
      </c>
      <c r="Q798" s="202">
        <v>18.440000000000001</v>
      </c>
      <c r="R798" s="202">
        <v>1.63</v>
      </c>
      <c r="S798" s="202">
        <v>1.1000000000000001</v>
      </c>
      <c r="T798" s="202">
        <v>99.2</v>
      </c>
      <c r="U798" s="183">
        <f t="shared" si="24"/>
        <v>92.884821776844234</v>
      </c>
      <c r="V798" s="183">
        <f t="shared" si="25"/>
        <v>38.078064544562054</v>
      </c>
      <c r="W798" s="201" t="s">
        <v>670</v>
      </c>
      <c r="X798" s="201">
        <v>10</v>
      </c>
    </row>
    <row r="799" spans="1:24" s="171" customFormat="1" ht="11.25">
      <c r="A799" s="172" t="s">
        <v>693</v>
      </c>
      <c r="B799" s="201" t="s">
        <v>672</v>
      </c>
      <c r="C799" s="201" t="s">
        <v>694</v>
      </c>
      <c r="D799" s="201" t="s">
        <v>695</v>
      </c>
      <c r="E799" s="201" t="s">
        <v>696</v>
      </c>
      <c r="F799" s="201" t="s">
        <v>697</v>
      </c>
      <c r="G799" s="201">
        <v>11</v>
      </c>
      <c r="H799" s="201">
        <v>65</v>
      </c>
      <c r="I799" s="201" t="s">
        <v>670</v>
      </c>
      <c r="J799" s="201" t="s">
        <v>671</v>
      </c>
      <c r="K799" s="202">
        <v>54.84</v>
      </c>
      <c r="L799" s="202">
        <v>0.33</v>
      </c>
      <c r="M799" s="202">
        <v>1.76</v>
      </c>
      <c r="N799" s="202">
        <v>3.37</v>
      </c>
      <c r="O799" s="202">
        <v>0.1</v>
      </c>
      <c r="P799" s="202">
        <v>17.59</v>
      </c>
      <c r="Q799" s="202">
        <v>20.3</v>
      </c>
      <c r="R799" s="202">
        <v>1.25</v>
      </c>
      <c r="S799" s="202">
        <v>0.31</v>
      </c>
      <c r="T799" s="202">
        <v>99.85</v>
      </c>
      <c r="U799" s="183">
        <f t="shared" si="24"/>
        <v>90.294631753888837</v>
      </c>
      <c r="V799" s="183">
        <f t="shared" si="25"/>
        <v>10.567305128570512</v>
      </c>
      <c r="W799" s="201" t="s">
        <v>670</v>
      </c>
      <c r="X799" s="201">
        <v>10</v>
      </c>
    </row>
    <row r="800" spans="1:24" s="171" customFormat="1" ht="11.25">
      <c r="A800" s="172" t="s">
        <v>693</v>
      </c>
      <c r="B800" s="201" t="s">
        <v>672</v>
      </c>
      <c r="C800" s="201" t="s">
        <v>694</v>
      </c>
      <c r="D800" s="201" t="s">
        <v>695</v>
      </c>
      <c r="E800" s="201" t="s">
        <v>696</v>
      </c>
      <c r="F800" s="201" t="s">
        <v>697</v>
      </c>
      <c r="G800" s="201">
        <v>11</v>
      </c>
      <c r="H800" s="201">
        <v>66</v>
      </c>
      <c r="I800" s="201" t="s">
        <v>670</v>
      </c>
      <c r="J800" s="201" t="s">
        <v>671</v>
      </c>
      <c r="K800" s="202">
        <v>54.51</v>
      </c>
      <c r="L800" s="202">
        <v>0.27</v>
      </c>
      <c r="M800" s="202">
        <v>1.37</v>
      </c>
      <c r="N800" s="202">
        <v>3.07</v>
      </c>
      <c r="O800" s="202">
        <v>0.06</v>
      </c>
      <c r="P800" s="202">
        <v>19.48</v>
      </c>
      <c r="Q800" s="202">
        <v>18.600000000000001</v>
      </c>
      <c r="R800" s="202">
        <v>1.04</v>
      </c>
      <c r="S800" s="202">
        <v>1.1299999999999999</v>
      </c>
      <c r="T800" s="202">
        <v>99.53</v>
      </c>
      <c r="U800" s="183">
        <f t="shared" si="24"/>
        <v>91.876556602686762</v>
      </c>
      <c r="V800" s="183">
        <f t="shared" si="25"/>
        <v>35.621786763601513</v>
      </c>
      <c r="W800" s="201" t="s">
        <v>670</v>
      </c>
      <c r="X800" s="201">
        <v>10</v>
      </c>
    </row>
    <row r="801" spans="1:24" s="171" customFormat="1" ht="11.25">
      <c r="A801" s="172" t="s">
        <v>693</v>
      </c>
      <c r="B801" s="201" t="s">
        <v>672</v>
      </c>
      <c r="C801" s="201" t="s">
        <v>694</v>
      </c>
      <c r="D801" s="201" t="s">
        <v>695</v>
      </c>
      <c r="E801" s="201" t="s">
        <v>696</v>
      </c>
      <c r="F801" s="201" t="s">
        <v>697</v>
      </c>
      <c r="G801" s="201">
        <v>11</v>
      </c>
      <c r="H801" s="201">
        <v>67</v>
      </c>
      <c r="I801" s="201" t="s">
        <v>670</v>
      </c>
      <c r="J801" s="201" t="s">
        <v>671</v>
      </c>
      <c r="K801" s="202">
        <v>55.44</v>
      </c>
      <c r="L801" s="202">
        <v>0.15</v>
      </c>
      <c r="M801" s="202">
        <v>1.43</v>
      </c>
      <c r="N801" s="202">
        <v>3.39</v>
      </c>
      <c r="O801" s="202">
        <v>0.11</v>
      </c>
      <c r="P801" s="202">
        <v>18.41</v>
      </c>
      <c r="Q801" s="202">
        <v>20.47</v>
      </c>
      <c r="R801" s="202">
        <v>1.32</v>
      </c>
      <c r="S801" s="202">
        <v>0.56999999999999995</v>
      </c>
      <c r="T801" s="202">
        <v>101.29</v>
      </c>
      <c r="U801" s="183">
        <f t="shared" si="24"/>
        <v>90.636561611841074</v>
      </c>
      <c r="V801" s="183">
        <f t="shared" si="25"/>
        <v>21.098170426960039</v>
      </c>
      <c r="W801" s="201" t="s">
        <v>670</v>
      </c>
      <c r="X801" s="201">
        <v>10</v>
      </c>
    </row>
    <row r="802" spans="1:24" s="171" customFormat="1" ht="11.25">
      <c r="A802" s="172" t="s">
        <v>693</v>
      </c>
      <c r="B802" s="201" t="s">
        <v>672</v>
      </c>
      <c r="C802" s="201" t="s">
        <v>694</v>
      </c>
      <c r="D802" s="201" t="s">
        <v>695</v>
      </c>
      <c r="E802" s="201" t="s">
        <v>696</v>
      </c>
      <c r="F802" s="201" t="s">
        <v>697</v>
      </c>
      <c r="G802" s="201">
        <v>11</v>
      </c>
      <c r="H802" s="201">
        <v>68</v>
      </c>
      <c r="I802" s="201" t="s">
        <v>670</v>
      </c>
      <c r="J802" s="201" t="s">
        <v>671</v>
      </c>
      <c r="K802" s="202">
        <v>54.58</v>
      </c>
      <c r="L802" s="202">
        <v>0.46</v>
      </c>
      <c r="M802" s="202">
        <v>1.1100000000000001</v>
      </c>
      <c r="N802" s="202">
        <v>3.67</v>
      </c>
      <c r="O802" s="202">
        <v>0.13</v>
      </c>
      <c r="P802" s="202">
        <v>20.21</v>
      </c>
      <c r="Q802" s="202">
        <v>17.18</v>
      </c>
      <c r="R802" s="202">
        <v>1.07</v>
      </c>
      <c r="S802" s="202">
        <v>0.77</v>
      </c>
      <c r="T802" s="202">
        <v>99.18</v>
      </c>
      <c r="U802" s="183">
        <f t="shared" si="24"/>
        <v>90.754045152510628</v>
      </c>
      <c r="V802" s="183">
        <f t="shared" si="25"/>
        <v>31.757264077422398</v>
      </c>
      <c r="W802" s="201" t="s">
        <v>670</v>
      </c>
      <c r="X802" s="201">
        <v>10</v>
      </c>
    </row>
    <row r="803" spans="1:24" s="171" customFormat="1" ht="11.25">
      <c r="A803" s="172" t="s">
        <v>693</v>
      </c>
      <c r="B803" s="201" t="s">
        <v>672</v>
      </c>
      <c r="C803" s="201" t="s">
        <v>694</v>
      </c>
      <c r="D803" s="201" t="s">
        <v>695</v>
      </c>
      <c r="E803" s="201" t="s">
        <v>696</v>
      </c>
      <c r="F803" s="201" t="s">
        <v>697</v>
      </c>
      <c r="G803" s="201">
        <v>11</v>
      </c>
      <c r="H803" s="201">
        <v>69</v>
      </c>
      <c r="I803" s="201" t="s">
        <v>670</v>
      </c>
      <c r="J803" s="201" t="s">
        <v>671</v>
      </c>
      <c r="K803" s="202">
        <v>55.59</v>
      </c>
      <c r="L803" s="202">
        <v>0.22</v>
      </c>
      <c r="M803" s="202">
        <v>1.7</v>
      </c>
      <c r="N803" s="202">
        <v>3.6</v>
      </c>
      <c r="O803" s="202">
        <v>0.12</v>
      </c>
      <c r="P803" s="202">
        <v>18.12</v>
      </c>
      <c r="Q803" s="202">
        <v>18.5</v>
      </c>
      <c r="R803" s="202">
        <v>1.59</v>
      </c>
      <c r="S803" s="202">
        <v>0.68</v>
      </c>
      <c r="T803" s="202">
        <v>100.12</v>
      </c>
      <c r="U803" s="183">
        <f t="shared" si="24"/>
        <v>89.971514224229082</v>
      </c>
      <c r="V803" s="183">
        <f t="shared" si="25"/>
        <v>21.156537192411484</v>
      </c>
      <c r="W803" s="201" t="s">
        <v>670</v>
      </c>
      <c r="X803" s="201">
        <v>10</v>
      </c>
    </row>
    <row r="804" spans="1:24" s="171" customFormat="1" ht="11.25">
      <c r="A804" s="172" t="s">
        <v>693</v>
      </c>
      <c r="B804" s="201" t="s">
        <v>672</v>
      </c>
      <c r="C804" s="201" t="s">
        <v>694</v>
      </c>
      <c r="D804" s="201" t="s">
        <v>695</v>
      </c>
      <c r="E804" s="201" t="s">
        <v>696</v>
      </c>
      <c r="F804" s="201" t="s">
        <v>697</v>
      </c>
      <c r="G804" s="201">
        <v>11</v>
      </c>
      <c r="H804" s="201">
        <v>70</v>
      </c>
      <c r="I804" s="201" t="s">
        <v>670</v>
      </c>
      <c r="J804" s="201" t="s">
        <v>671</v>
      </c>
      <c r="K804" s="202">
        <v>53.73</v>
      </c>
      <c r="L804" s="202">
        <v>0.23</v>
      </c>
      <c r="M804" s="202">
        <v>1.27</v>
      </c>
      <c r="N804" s="202">
        <v>3.07</v>
      </c>
      <c r="O804" s="202">
        <v>0.15</v>
      </c>
      <c r="P804" s="202">
        <v>18.690000000000001</v>
      </c>
      <c r="Q804" s="202">
        <v>18.739999999999998</v>
      </c>
      <c r="R804" s="202">
        <v>1.63</v>
      </c>
      <c r="S804" s="202">
        <v>1.0900000000000001</v>
      </c>
      <c r="T804" s="202">
        <v>98.6</v>
      </c>
      <c r="U804" s="183">
        <f t="shared" si="24"/>
        <v>91.562162789451335</v>
      </c>
      <c r="V804" s="183">
        <f t="shared" si="25"/>
        <v>36.538569397086533</v>
      </c>
      <c r="W804" s="201" t="s">
        <v>670</v>
      </c>
      <c r="X804" s="201">
        <v>10</v>
      </c>
    </row>
    <row r="805" spans="1:24" s="171" customFormat="1" ht="11.25">
      <c r="A805" s="172" t="s">
        <v>693</v>
      </c>
      <c r="B805" s="201" t="s">
        <v>672</v>
      </c>
      <c r="C805" s="201" t="s">
        <v>694</v>
      </c>
      <c r="D805" s="201" t="s">
        <v>695</v>
      </c>
      <c r="E805" s="201" t="s">
        <v>696</v>
      </c>
      <c r="F805" s="201" t="s">
        <v>697</v>
      </c>
      <c r="G805" s="201">
        <v>11</v>
      </c>
      <c r="H805" s="201">
        <v>71</v>
      </c>
      <c r="I805" s="201" t="s">
        <v>670</v>
      </c>
      <c r="J805" s="201" t="s">
        <v>671</v>
      </c>
      <c r="K805" s="202">
        <v>53.88</v>
      </c>
      <c r="L805" s="202">
        <v>0.27</v>
      </c>
      <c r="M805" s="202">
        <v>1.29</v>
      </c>
      <c r="N805" s="202">
        <v>3.58</v>
      </c>
      <c r="O805" s="202">
        <v>0.11</v>
      </c>
      <c r="P805" s="202">
        <v>19.5</v>
      </c>
      <c r="Q805" s="202">
        <v>18.28</v>
      </c>
      <c r="R805" s="202">
        <v>1.35</v>
      </c>
      <c r="S805" s="202">
        <v>0.66</v>
      </c>
      <c r="T805" s="202">
        <v>98.92</v>
      </c>
      <c r="U805" s="183">
        <f t="shared" si="24"/>
        <v>90.661885635215256</v>
      </c>
      <c r="V805" s="183">
        <f t="shared" si="25"/>
        <v>25.55205544684166</v>
      </c>
      <c r="W805" s="201" t="s">
        <v>670</v>
      </c>
      <c r="X805" s="201">
        <v>10</v>
      </c>
    </row>
    <row r="806" spans="1:24" s="171" customFormat="1" ht="11.25">
      <c r="A806" s="172" t="s">
        <v>693</v>
      </c>
      <c r="B806" s="201" t="s">
        <v>672</v>
      </c>
      <c r="C806" s="201" t="s">
        <v>694</v>
      </c>
      <c r="D806" s="201" t="s">
        <v>695</v>
      </c>
      <c r="E806" s="201" t="s">
        <v>696</v>
      </c>
      <c r="F806" s="201" t="s">
        <v>697</v>
      </c>
      <c r="G806" s="201">
        <v>11</v>
      </c>
      <c r="H806" s="201">
        <v>72</v>
      </c>
      <c r="I806" s="201" t="s">
        <v>670</v>
      </c>
      <c r="J806" s="201" t="s">
        <v>671</v>
      </c>
      <c r="K806" s="202">
        <v>54.78</v>
      </c>
      <c r="L806" s="202">
        <v>0.22</v>
      </c>
      <c r="M806" s="202">
        <v>1.64</v>
      </c>
      <c r="N806" s="202">
        <v>3.53</v>
      </c>
      <c r="O806" s="202">
        <v>0.12</v>
      </c>
      <c r="P806" s="202">
        <v>18.14</v>
      </c>
      <c r="Q806" s="202">
        <v>19.41</v>
      </c>
      <c r="R806" s="202">
        <v>1.1000000000000001</v>
      </c>
      <c r="S806" s="202">
        <v>0.51</v>
      </c>
      <c r="T806" s="202">
        <v>99.45</v>
      </c>
      <c r="U806" s="183">
        <f t="shared" si="24"/>
        <v>90.157093682143568</v>
      </c>
      <c r="V806" s="183">
        <f t="shared" si="25"/>
        <v>17.260656271389699</v>
      </c>
      <c r="W806" s="201" t="s">
        <v>670</v>
      </c>
      <c r="X806" s="201">
        <v>10</v>
      </c>
    </row>
    <row r="807" spans="1:24" s="171" customFormat="1" ht="11.25">
      <c r="A807" s="172" t="s">
        <v>693</v>
      </c>
      <c r="B807" s="201" t="s">
        <v>672</v>
      </c>
      <c r="C807" s="201" t="s">
        <v>694</v>
      </c>
      <c r="D807" s="201" t="s">
        <v>695</v>
      </c>
      <c r="E807" s="201" t="s">
        <v>696</v>
      </c>
      <c r="F807" s="201" t="s">
        <v>697</v>
      </c>
      <c r="G807" s="201">
        <v>11</v>
      </c>
      <c r="H807" s="201">
        <v>73</v>
      </c>
      <c r="I807" s="201" t="s">
        <v>670</v>
      </c>
      <c r="J807" s="201" t="s">
        <v>671</v>
      </c>
      <c r="K807" s="202">
        <v>55.13</v>
      </c>
      <c r="L807" s="202">
        <v>0.26</v>
      </c>
      <c r="M807" s="202">
        <v>1.54</v>
      </c>
      <c r="N807" s="202">
        <v>3.38</v>
      </c>
      <c r="O807" s="202">
        <v>0.12</v>
      </c>
      <c r="P807" s="202">
        <v>18.68</v>
      </c>
      <c r="Q807" s="202">
        <v>20.58</v>
      </c>
      <c r="R807" s="202">
        <v>1.17</v>
      </c>
      <c r="S807" s="202">
        <v>0.37</v>
      </c>
      <c r="T807" s="202">
        <v>101.23</v>
      </c>
      <c r="U807" s="183">
        <f t="shared" si="24"/>
        <v>90.784140592522022</v>
      </c>
      <c r="V807" s="183">
        <f t="shared" si="25"/>
        <v>13.880398067846086</v>
      </c>
      <c r="W807" s="201" t="s">
        <v>670</v>
      </c>
      <c r="X807" s="201">
        <v>10</v>
      </c>
    </row>
    <row r="808" spans="1:24" s="171" customFormat="1" ht="11.25">
      <c r="A808" s="172" t="s">
        <v>693</v>
      </c>
      <c r="B808" s="201" t="s">
        <v>672</v>
      </c>
      <c r="C808" s="201" t="s">
        <v>694</v>
      </c>
      <c r="D808" s="201" t="s">
        <v>695</v>
      </c>
      <c r="E808" s="201" t="s">
        <v>696</v>
      </c>
      <c r="F808" s="201" t="s">
        <v>697</v>
      </c>
      <c r="G808" s="201">
        <v>11</v>
      </c>
      <c r="H808" s="201">
        <v>74</v>
      </c>
      <c r="I808" s="201" t="s">
        <v>670</v>
      </c>
      <c r="J808" s="201" t="s">
        <v>671</v>
      </c>
      <c r="K808" s="202">
        <v>54.77</v>
      </c>
      <c r="L808" s="202">
        <v>0.32</v>
      </c>
      <c r="M808" s="202">
        <v>1.49</v>
      </c>
      <c r="N808" s="202">
        <v>3.4</v>
      </c>
      <c r="O808" s="202">
        <v>0.14000000000000001</v>
      </c>
      <c r="P808" s="202">
        <v>18.59</v>
      </c>
      <c r="Q808" s="202">
        <v>20.7</v>
      </c>
      <c r="R808" s="202">
        <v>1.1599999999999999</v>
      </c>
      <c r="S808" s="202">
        <v>0.43</v>
      </c>
      <c r="T808" s="202">
        <v>101</v>
      </c>
      <c r="U808" s="183">
        <f t="shared" si="24"/>
        <v>90.693979373897264</v>
      </c>
      <c r="V808" s="183">
        <f t="shared" si="25"/>
        <v>16.219705798020385</v>
      </c>
      <c r="W808" s="201" t="s">
        <v>670</v>
      </c>
      <c r="X808" s="201">
        <v>10</v>
      </c>
    </row>
    <row r="809" spans="1:24" s="171" customFormat="1" ht="11.25">
      <c r="A809" s="172" t="s">
        <v>693</v>
      </c>
      <c r="B809" s="201" t="s">
        <v>672</v>
      </c>
      <c r="C809" s="201" t="s">
        <v>694</v>
      </c>
      <c r="D809" s="201" t="s">
        <v>695</v>
      </c>
      <c r="E809" s="201" t="s">
        <v>696</v>
      </c>
      <c r="F809" s="201" t="s">
        <v>697</v>
      </c>
      <c r="G809" s="201">
        <v>11</v>
      </c>
      <c r="H809" s="201">
        <v>75</v>
      </c>
      <c r="I809" s="201" t="s">
        <v>670</v>
      </c>
      <c r="J809" s="201" t="s">
        <v>671</v>
      </c>
      <c r="K809" s="202">
        <v>54.53</v>
      </c>
      <c r="L809" s="202">
        <v>0.28999999999999998</v>
      </c>
      <c r="M809" s="202">
        <v>1.69</v>
      </c>
      <c r="N809" s="202">
        <v>3.01</v>
      </c>
      <c r="O809" s="202">
        <v>0.09</v>
      </c>
      <c r="P809" s="202">
        <v>17.07</v>
      </c>
      <c r="Q809" s="202">
        <v>21.41</v>
      </c>
      <c r="R809" s="202">
        <v>1.02</v>
      </c>
      <c r="S809" s="202">
        <v>0.25</v>
      </c>
      <c r="T809" s="202">
        <v>99.36</v>
      </c>
      <c r="U809" s="183">
        <f t="shared" si="24"/>
        <v>90.997776693881633</v>
      </c>
      <c r="V809" s="183">
        <f t="shared" si="25"/>
        <v>9.0277806450365237</v>
      </c>
      <c r="W809" s="201" t="s">
        <v>670</v>
      </c>
      <c r="X809" s="201">
        <v>10</v>
      </c>
    </row>
    <row r="810" spans="1:24" s="171" customFormat="1" ht="11.25">
      <c r="A810" s="172" t="s">
        <v>693</v>
      </c>
      <c r="B810" s="201" t="s">
        <v>672</v>
      </c>
      <c r="C810" s="201" t="s">
        <v>694</v>
      </c>
      <c r="D810" s="201" t="s">
        <v>695</v>
      </c>
      <c r="E810" s="201" t="s">
        <v>696</v>
      </c>
      <c r="F810" s="201" t="s">
        <v>697</v>
      </c>
      <c r="G810" s="201">
        <v>11</v>
      </c>
      <c r="H810" s="201">
        <v>76</v>
      </c>
      <c r="I810" s="201" t="s">
        <v>670</v>
      </c>
      <c r="J810" s="201" t="s">
        <v>671</v>
      </c>
      <c r="K810" s="202">
        <v>56.73</v>
      </c>
      <c r="L810" s="202">
        <v>0.33</v>
      </c>
      <c r="M810" s="202">
        <v>1.24</v>
      </c>
      <c r="N810" s="202">
        <v>3.57</v>
      </c>
      <c r="O810" s="202">
        <v>0.09</v>
      </c>
      <c r="P810" s="202">
        <v>17.16</v>
      </c>
      <c r="Q810" s="202">
        <v>20.41</v>
      </c>
      <c r="R810" s="202">
        <v>1.38</v>
      </c>
      <c r="S810" s="202">
        <v>0.28000000000000003</v>
      </c>
      <c r="T810" s="202">
        <v>101.19</v>
      </c>
      <c r="U810" s="183">
        <f t="shared" si="24"/>
        <v>89.548141206390483</v>
      </c>
      <c r="V810" s="183">
        <f t="shared" si="25"/>
        <v>13.155242474870926</v>
      </c>
      <c r="W810" s="201" t="s">
        <v>670</v>
      </c>
      <c r="X810" s="201">
        <v>10</v>
      </c>
    </row>
    <row r="811" spans="1:24" s="171" customFormat="1" ht="11.25">
      <c r="A811" s="172" t="s">
        <v>693</v>
      </c>
      <c r="B811" s="201" t="s">
        <v>672</v>
      </c>
      <c r="C811" s="201" t="s">
        <v>694</v>
      </c>
      <c r="D811" s="201" t="s">
        <v>695</v>
      </c>
      <c r="E811" s="201" t="s">
        <v>696</v>
      </c>
      <c r="F811" s="201" t="s">
        <v>697</v>
      </c>
      <c r="G811" s="201">
        <v>11</v>
      </c>
      <c r="H811" s="201">
        <v>77</v>
      </c>
      <c r="I811" s="201" t="s">
        <v>670</v>
      </c>
      <c r="J811" s="201" t="s">
        <v>671</v>
      </c>
      <c r="K811" s="202">
        <v>55.06</v>
      </c>
      <c r="L811" s="202">
        <v>0.27</v>
      </c>
      <c r="M811" s="202">
        <v>1.56</v>
      </c>
      <c r="N811" s="202">
        <v>3.52</v>
      </c>
      <c r="O811" s="202">
        <v>0.13</v>
      </c>
      <c r="P811" s="202">
        <v>19.29</v>
      </c>
      <c r="Q811" s="202">
        <v>18.850000000000001</v>
      </c>
      <c r="R811" s="202">
        <v>1.45</v>
      </c>
      <c r="S811" s="202">
        <v>0.83</v>
      </c>
      <c r="T811" s="202">
        <v>100.96</v>
      </c>
      <c r="U811" s="183">
        <f t="shared" si="24"/>
        <v>90.713183391576422</v>
      </c>
      <c r="V811" s="183">
        <f t="shared" si="25"/>
        <v>26.303755337829298</v>
      </c>
      <c r="W811" s="201" t="s">
        <v>670</v>
      </c>
      <c r="X811" s="201">
        <v>10</v>
      </c>
    </row>
    <row r="812" spans="1:24" s="171" customFormat="1" ht="11.25">
      <c r="A812" s="172" t="s">
        <v>693</v>
      </c>
      <c r="B812" s="201" t="s">
        <v>672</v>
      </c>
      <c r="C812" s="201" t="s">
        <v>694</v>
      </c>
      <c r="D812" s="201" t="s">
        <v>695</v>
      </c>
      <c r="E812" s="201" t="s">
        <v>696</v>
      </c>
      <c r="F812" s="201" t="s">
        <v>697</v>
      </c>
      <c r="G812" s="201">
        <v>11</v>
      </c>
      <c r="H812" s="201">
        <v>78</v>
      </c>
      <c r="I812" s="201" t="s">
        <v>670</v>
      </c>
      <c r="J812" s="201" t="s">
        <v>671</v>
      </c>
      <c r="K812" s="202">
        <v>55.54</v>
      </c>
      <c r="L812" s="202">
        <v>0.34</v>
      </c>
      <c r="M812" s="202">
        <v>1.2</v>
      </c>
      <c r="N812" s="202">
        <v>3.43</v>
      </c>
      <c r="O812" s="202">
        <v>0.14000000000000001</v>
      </c>
      <c r="P812" s="202">
        <v>18.36</v>
      </c>
      <c r="Q812" s="202">
        <v>18.93</v>
      </c>
      <c r="R812" s="202">
        <v>1.49</v>
      </c>
      <c r="S812" s="202">
        <v>1.04</v>
      </c>
      <c r="T812" s="202">
        <v>100.47</v>
      </c>
      <c r="U812" s="183">
        <f t="shared" si="24"/>
        <v>90.513207055738491</v>
      </c>
      <c r="V812" s="183">
        <f t="shared" si="25"/>
        <v>36.764676139030627</v>
      </c>
      <c r="W812" s="201" t="s">
        <v>670</v>
      </c>
      <c r="X812" s="201">
        <v>10</v>
      </c>
    </row>
    <row r="813" spans="1:24" s="171" customFormat="1" ht="11.25">
      <c r="A813" s="172" t="s">
        <v>693</v>
      </c>
      <c r="B813" s="201" t="s">
        <v>672</v>
      </c>
      <c r="C813" s="201" t="s">
        <v>694</v>
      </c>
      <c r="D813" s="201" t="s">
        <v>695</v>
      </c>
      <c r="E813" s="201" t="s">
        <v>696</v>
      </c>
      <c r="F813" s="201" t="s">
        <v>697</v>
      </c>
      <c r="G813" s="201">
        <v>11</v>
      </c>
      <c r="H813" s="201">
        <v>79</v>
      </c>
      <c r="I813" s="201" t="s">
        <v>670</v>
      </c>
      <c r="J813" s="201" t="s">
        <v>671</v>
      </c>
      <c r="K813" s="202">
        <v>55.9</v>
      </c>
      <c r="L813" s="202">
        <v>0.26</v>
      </c>
      <c r="M813" s="202">
        <v>1.29</v>
      </c>
      <c r="N813" s="202">
        <v>3.21</v>
      </c>
      <c r="O813" s="202">
        <v>0.1</v>
      </c>
      <c r="P813" s="202">
        <v>19.18</v>
      </c>
      <c r="Q813" s="202">
        <v>19.36</v>
      </c>
      <c r="R813" s="202">
        <v>1.02</v>
      </c>
      <c r="S813" s="202">
        <v>1.0900000000000001</v>
      </c>
      <c r="T813" s="202">
        <v>101.41</v>
      </c>
      <c r="U813" s="183">
        <f t="shared" si="24"/>
        <v>91.41645241811473</v>
      </c>
      <c r="V813" s="183">
        <f t="shared" si="25"/>
        <v>36.177018943994469</v>
      </c>
      <c r="W813" s="201" t="s">
        <v>670</v>
      </c>
      <c r="X813" s="201">
        <v>10</v>
      </c>
    </row>
    <row r="814" spans="1:24" s="171" customFormat="1" ht="11.25">
      <c r="A814" s="172" t="s">
        <v>693</v>
      </c>
      <c r="B814" s="201" t="s">
        <v>672</v>
      </c>
      <c r="C814" s="201" t="s">
        <v>694</v>
      </c>
      <c r="D814" s="201" t="s">
        <v>695</v>
      </c>
      <c r="E814" s="201" t="s">
        <v>696</v>
      </c>
      <c r="F814" s="201" t="s">
        <v>697</v>
      </c>
      <c r="G814" s="201">
        <v>11</v>
      </c>
      <c r="H814" s="201">
        <v>80</v>
      </c>
      <c r="I814" s="201" t="s">
        <v>670</v>
      </c>
      <c r="J814" s="201" t="s">
        <v>671</v>
      </c>
      <c r="K814" s="202">
        <v>54.3</v>
      </c>
      <c r="L814" s="202">
        <v>0.23</v>
      </c>
      <c r="M814" s="202">
        <v>1.72</v>
      </c>
      <c r="N814" s="202">
        <v>3.49</v>
      </c>
      <c r="O814" s="202">
        <v>0.15</v>
      </c>
      <c r="P814" s="202">
        <v>18.93</v>
      </c>
      <c r="Q814" s="202">
        <v>20.100000000000001</v>
      </c>
      <c r="R814" s="202">
        <v>1.55</v>
      </c>
      <c r="S814" s="202">
        <v>0.42</v>
      </c>
      <c r="T814" s="202">
        <v>100.89</v>
      </c>
      <c r="U814" s="183">
        <f t="shared" si="24"/>
        <v>90.626221013505841</v>
      </c>
      <c r="V814" s="183">
        <f t="shared" si="25"/>
        <v>14.075303120706764</v>
      </c>
      <c r="W814" s="201" t="s">
        <v>670</v>
      </c>
      <c r="X814" s="201">
        <v>10</v>
      </c>
    </row>
    <row r="815" spans="1:24" s="171" customFormat="1" ht="11.25">
      <c r="A815" s="172" t="s">
        <v>693</v>
      </c>
      <c r="B815" s="201" t="s">
        <v>672</v>
      </c>
      <c r="C815" s="201" t="s">
        <v>694</v>
      </c>
      <c r="D815" s="201" t="s">
        <v>695</v>
      </c>
      <c r="E815" s="201" t="s">
        <v>696</v>
      </c>
      <c r="F815" s="201" t="s">
        <v>697</v>
      </c>
      <c r="G815" s="201">
        <v>11</v>
      </c>
      <c r="H815" s="201">
        <v>81</v>
      </c>
      <c r="I815" s="201" t="s">
        <v>670</v>
      </c>
      <c r="J815" s="201" t="s">
        <v>671</v>
      </c>
      <c r="K815" s="202">
        <v>54.68</v>
      </c>
      <c r="L815" s="202">
        <v>0.28999999999999998</v>
      </c>
      <c r="M815" s="202">
        <v>1.49</v>
      </c>
      <c r="N815" s="202">
        <v>3.4</v>
      </c>
      <c r="O815" s="202">
        <v>0.06</v>
      </c>
      <c r="P815" s="202">
        <v>19.190000000000001</v>
      </c>
      <c r="Q815" s="202">
        <v>19.489999999999998</v>
      </c>
      <c r="R815" s="202">
        <v>1.54</v>
      </c>
      <c r="S815" s="202">
        <v>0.67</v>
      </c>
      <c r="T815" s="202">
        <v>100.81</v>
      </c>
      <c r="U815" s="183">
        <f t="shared" si="24"/>
        <v>90.958636888542472</v>
      </c>
      <c r="V815" s="183">
        <f t="shared" si="25"/>
        <v>23.174600893753329</v>
      </c>
      <c r="W815" s="201" t="s">
        <v>670</v>
      </c>
      <c r="X815" s="201">
        <v>10</v>
      </c>
    </row>
    <row r="816" spans="1:24" s="171" customFormat="1" ht="11.25">
      <c r="A816" s="172" t="s">
        <v>693</v>
      </c>
      <c r="B816" s="201" t="s">
        <v>672</v>
      </c>
      <c r="C816" s="201" t="s">
        <v>694</v>
      </c>
      <c r="D816" s="201" t="s">
        <v>695</v>
      </c>
      <c r="E816" s="201" t="s">
        <v>696</v>
      </c>
      <c r="F816" s="201" t="s">
        <v>697</v>
      </c>
      <c r="G816" s="201">
        <v>11</v>
      </c>
      <c r="H816" s="201">
        <v>82</v>
      </c>
      <c r="I816" s="201" t="s">
        <v>670</v>
      </c>
      <c r="J816" s="201" t="s">
        <v>671</v>
      </c>
      <c r="K816" s="202">
        <v>55.94</v>
      </c>
      <c r="L816" s="202">
        <v>0.4</v>
      </c>
      <c r="M816" s="202">
        <v>1.34</v>
      </c>
      <c r="N816" s="202">
        <v>3.25</v>
      </c>
      <c r="O816" s="202">
        <v>0.17</v>
      </c>
      <c r="P816" s="202">
        <v>19.989999999999998</v>
      </c>
      <c r="Q816" s="202">
        <v>18.239999999999998</v>
      </c>
      <c r="R816" s="202">
        <v>1.43</v>
      </c>
      <c r="S816" s="202">
        <v>0.86</v>
      </c>
      <c r="T816" s="202">
        <v>101.62</v>
      </c>
      <c r="U816" s="183">
        <f t="shared" si="24"/>
        <v>91.641139572854797</v>
      </c>
      <c r="V816" s="183">
        <f t="shared" si="25"/>
        <v>30.096281270095432</v>
      </c>
      <c r="W816" s="201" t="s">
        <v>670</v>
      </c>
      <c r="X816" s="201">
        <v>10</v>
      </c>
    </row>
    <row r="817" spans="1:24" s="171" customFormat="1" ht="11.25">
      <c r="A817" s="172" t="s">
        <v>693</v>
      </c>
      <c r="B817" s="201" t="s">
        <v>672</v>
      </c>
      <c r="C817" s="201" t="s">
        <v>694</v>
      </c>
      <c r="D817" s="201" t="s">
        <v>695</v>
      </c>
      <c r="E817" s="201" t="s">
        <v>696</v>
      </c>
      <c r="F817" s="201" t="s">
        <v>697</v>
      </c>
      <c r="G817" s="201">
        <v>11</v>
      </c>
      <c r="H817" s="201">
        <v>83</v>
      </c>
      <c r="I817" s="201" t="s">
        <v>670</v>
      </c>
      <c r="J817" s="201" t="s">
        <v>671</v>
      </c>
      <c r="K817" s="202">
        <v>54.39</v>
      </c>
      <c r="L817" s="202">
        <v>0.24</v>
      </c>
      <c r="M817" s="202">
        <v>1.32</v>
      </c>
      <c r="N817" s="202">
        <v>3.41</v>
      </c>
      <c r="O817" s="202">
        <v>0.11</v>
      </c>
      <c r="P817" s="202">
        <v>19.22</v>
      </c>
      <c r="Q817" s="202">
        <v>20.09</v>
      </c>
      <c r="R817" s="202">
        <v>1.51</v>
      </c>
      <c r="S817" s="202">
        <v>0.39</v>
      </c>
      <c r="T817" s="202">
        <v>100.68</v>
      </c>
      <c r="U817" s="183">
        <f t="shared" si="24"/>
        <v>90.947324580297305</v>
      </c>
      <c r="V817" s="183">
        <f t="shared" si="25"/>
        <v>16.541667383983018</v>
      </c>
      <c r="W817" s="201" t="s">
        <v>670</v>
      </c>
      <c r="X817" s="201">
        <v>10</v>
      </c>
    </row>
    <row r="818" spans="1:24" s="171" customFormat="1" ht="11.25">
      <c r="A818" s="172" t="s">
        <v>693</v>
      </c>
      <c r="B818" s="201" t="s">
        <v>672</v>
      </c>
      <c r="C818" s="201" t="s">
        <v>694</v>
      </c>
      <c r="D818" s="201" t="s">
        <v>695</v>
      </c>
      <c r="E818" s="201" t="s">
        <v>696</v>
      </c>
      <c r="F818" s="201" t="s">
        <v>697</v>
      </c>
      <c r="G818" s="201">
        <v>11</v>
      </c>
      <c r="H818" s="201">
        <v>84</v>
      </c>
      <c r="I818" s="201" t="s">
        <v>670</v>
      </c>
      <c r="J818" s="201" t="s">
        <v>671</v>
      </c>
      <c r="K818" s="202">
        <v>54.01</v>
      </c>
      <c r="L818" s="202">
        <v>0.25</v>
      </c>
      <c r="M818" s="202">
        <v>1.28</v>
      </c>
      <c r="N818" s="202">
        <v>3.46</v>
      </c>
      <c r="O818" s="202">
        <v>0.12</v>
      </c>
      <c r="P818" s="202">
        <v>18.13</v>
      </c>
      <c r="Q818" s="202">
        <v>19.670000000000002</v>
      </c>
      <c r="R818" s="202">
        <v>1.69</v>
      </c>
      <c r="S818" s="202">
        <v>0.3</v>
      </c>
      <c r="T818" s="202">
        <v>98.91</v>
      </c>
      <c r="U818" s="183">
        <f t="shared" si="24"/>
        <v>90.328594893146729</v>
      </c>
      <c r="V818" s="183">
        <f t="shared" si="25"/>
        <v>13.586613321569633</v>
      </c>
      <c r="W818" s="201" t="s">
        <v>670</v>
      </c>
      <c r="X818" s="201">
        <v>10</v>
      </c>
    </row>
    <row r="819" spans="1:24" s="171" customFormat="1" ht="11.25">
      <c r="A819" s="172" t="s">
        <v>693</v>
      </c>
      <c r="B819" s="201" t="s">
        <v>672</v>
      </c>
      <c r="C819" s="201" t="s">
        <v>694</v>
      </c>
      <c r="D819" s="201" t="s">
        <v>695</v>
      </c>
      <c r="E819" s="201" t="s">
        <v>696</v>
      </c>
      <c r="F819" s="201" t="s">
        <v>697</v>
      </c>
      <c r="G819" s="201">
        <v>11</v>
      </c>
      <c r="H819" s="201">
        <v>85</v>
      </c>
      <c r="I819" s="201" t="s">
        <v>670</v>
      </c>
      <c r="J819" s="201" t="s">
        <v>671</v>
      </c>
      <c r="K819" s="202">
        <v>54.32</v>
      </c>
      <c r="L819" s="202">
        <v>0.21</v>
      </c>
      <c r="M819" s="202">
        <v>1.37</v>
      </c>
      <c r="N819" s="202">
        <v>3.47</v>
      </c>
      <c r="O819" s="202">
        <v>0.05</v>
      </c>
      <c r="P819" s="202">
        <v>18.16</v>
      </c>
      <c r="Q819" s="202">
        <v>21.07</v>
      </c>
      <c r="R819" s="202">
        <v>1.58</v>
      </c>
      <c r="S819" s="202">
        <v>0.35</v>
      </c>
      <c r="T819" s="202">
        <v>100.58</v>
      </c>
      <c r="U819" s="183">
        <f t="shared" si="24"/>
        <v>90.317820996978057</v>
      </c>
      <c r="V819" s="183">
        <f t="shared" si="25"/>
        <v>14.630786178433878</v>
      </c>
      <c r="W819" s="201" t="s">
        <v>670</v>
      </c>
      <c r="X819" s="201">
        <v>10</v>
      </c>
    </row>
    <row r="820" spans="1:24" s="171" customFormat="1" ht="11.25">
      <c r="A820" s="172" t="s">
        <v>693</v>
      </c>
      <c r="B820" s="201" t="s">
        <v>672</v>
      </c>
      <c r="C820" s="201" t="s">
        <v>694</v>
      </c>
      <c r="D820" s="201" t="s">
        <v>695</v>
      </c>
      <c r="E820" s="201" t="s">
        <v>696</v>
      </c>
      <c r="F820" s="201" t="s">
        <v>697</v>
      </c>
      <c r="G820" s="201">
        <v>11</v>
      </c>
      <c r="H820" s="201">
        <v>86</v>
      </c>
      <c r="I820" s="201" t="s">
        <v>670</v>
      </c>
      <c r="J820" s="201" t="s">
        <v>671</v>
      </c>
      <c r="K820" s="202">
        <v>56.24</v>
      </c>
      <c r="L820" s="202">
        <v>0.28999999999999998</v>
      </c>
      <c r="M820" s="202">
        <v>1.34</v>
      </c>
      <c r="N820" s="202">
        <v>3.17</v>
      </c>
      <c r="O820" s="202">
        <v>0.03</v>
      </c>
      <c r="P820" s="202">
        <v>18.27</v>
      </c>
      <c r="Q820" s="202">
        <v>19.170000000000002</v>
      </c>
      <c r="R820" s="202">
        <v>1.17</v>
      </c>
      <c r="S820" s="202">
        <v>1.07</v>
      </c>
      <c r="T820" s="202">
        <v>100.75</v>
      </c>
      <c r="U820" s="183">
        <f t="shared" si="24"/>
        <v>91.129171884248208</v>
      </c>
      <c r="V820" s="183">
        <f t="shared" si="25"/>
        <v>34.881872340152171</v>
      </c>
      <c r="W820" s="201" t="s">
        <v>670</v>
      </c>
      <c r="X820" s="201">
        <v>10</v>
      </c>
    </row>
    <row r="821" spans="1:24" s="171" customFormat="1" ht="11.25">
      <c r="A821" s="172" t="s">
        <v>693</v>
      </c>
      <c r="B821" s="201" t="s">
        <v>672</v>
      </c>
      <c r="C821" s="201" t="s">
        <v>694</v>
      </c>
      <c r="D821" s="201" t="s">
        <v>695</v>
      </c>
      <c r="E821" s="201" t="s">
        <v>696</v>
      </c>
      <c r="F821" s="201" t="s">
        <v>697</v>
      </c>
      <c r="G821" s="201">
        <v>11</v>
      </c>
      <c r="H821" s="201">
        <v>87</v>
      </c>
      <c r="I821" s="201" t="s">
        <v>670</v>
      </c>
      <c r="J821" s="201" t="s">
        <v>671</v>
      </c>
      <c r="K821" s="202">
        <v>54.68</v>
      </c>
      <c r="L821" s="202">
        <v>0.3</v>
      </c>
      <c r="M821" s="202">
        <v>1.25</v>
      </c>
      <c r="N821" s="202">
        <v>3.07</v>
      </c>
      <c r="O821" s="202">
        <v>0.1</v>
      </c>
      <c r="P821" s="202">
        <v>18.829999999999998</v>
      </c>
      <c r="Q821" s="202">
        <v>18.72</v>
      </c>
      <c r="R821" s="202">
        <v>1.23</v>
      </c>
      <c r="S821" s="202">
        <v>1.0900000000000001</v>
      </c>
      <c r="T821" s="202">
        <v>99.27</v>
      </c>
      <c r="U821" s="183">
        <f t="shared" si="24"/>
        <v>91.619640232542139</v>
      </c>
      <c r="V821" s="183">
        <f t="shared" si="25"/>
        <v>36.907419418529301</v>
      </c>
      <c r="W821" s="201" t="s">
        <v>670</v>
      </c>
      <c r="X821" s="201">
        <v>10</v>
      </c>
    </row>
    <row r="822" spans="1:24" s="171" customFormat="1" ht="11.25">
      <c r="A822" s="172" t="s">
        <v>693</v>
      </c>
      <c r="B822" s="201" t="s">
        <v>672</v>
      </c>
      <c r="C822" s="201" t="s">
        <v>694</v>
      </c>
      <c r="D822" s="201" t="s">
        <v>695</v>
      </c>
      <c r="E822" s="201" t="s">
        <v>696</v>
      </c>
      <c r="F822" s="201" t="s">
        <v>697</v>
      </c>
      <c r="G822" s="201">
        <v>11</v>
      </c>
      <c r="H822" s="201">
        <v>88</v>
      </c>
      <c r="I822" s="201" t="s">
        <v>670</v>
      </c>
      <c r="J822" s="201" t="s">
        <v>671</v>
      </c>
      <c r="K822" s="202">
        <v>54.21</v>
      </c>
      <c r="L822" s="202">
        <v>0.04</v>
      </c>
      <c r="M822" s="202">
        <v>1.58</v>
      </c>
      <c r="N822" s="202">
        <v>1.57</v>
      </c>
      <c r="O822" s="202">
        <v>0.05</v>
      </c>
      <c r="P822" s="202">
        <v>16.899999999999999</v>
      </c>
      <c r="Q822" s="202">
        <v>23.23</v>
      </c>
      <c r="R822" s="202">
        <v>0.83</v>
      </c>
      <c r="S822" s="202">
        <v>0.95</v>
      </c>
      <c r="T822" s="202">
        <v>99.36</v>
      </c>
      <c r="U822" s="183">
        <f t="shared" si="24"/>
        <v>95.046251357185781</v>
      </c>
      <c r="V822" s="183">
        <f t="shared" si="25"/>
        <v>28.742097446654252</v>
      </c>
      <c r="W822" s="201" t="s">
        <v>670</v>
      </c>
      <c r="X822" s="201">
        <v>10</v>
      </c>
    </row>
    <row r="823" spans="1:24" s="171" customFormat="1" ht="11.25">
      <c r="A823" s="172" t="s">
        <v>693</v>
      </c>
      <c r="B823" s="201" t="s">
        <v>672</v>
      </c>
      <c r="C823" s="201" t="s">
        <v>694</v>
      </c>
      <c r="D823" s="201" t="s">
        <v>695</v>
      </c>
      <c r="E823" s="201" t="s">
        <v>696</v>
      </c>
      <c r="F823" s="201" t="s">
        <v>697</v>
      </c>
      <c r="G823" s="201">
        <v>11</v>
      </c>
      <c r="H823" s="201">
        <v>89</v>
      </c>
      <c r="I823" s="201" t="s">
        <v>670</v>
      </c>
      <c r="J823" s="201" t="s">
        <v>671</v>
      </c>
      <c r="K823" s="202">
        <v>53.84</v>
      </c>
      <c r="L823" s="202">
        <v>0.19</v>
      </c>
      <c r="M823" s="202">
        <v>1.43</v>
      </c>
      <c r="N823" s="202">
        <v>3.3</v>
      </c>
      <c r="O823" s="202">
        <v>0.14000000000000001</v>
      </c>
      <c r="P823" s="202">
        <v>18.46</v>
      </c>
      <c r="Q823" s="202">
        <v>20.16</v>
      </c>
      <c r="R823" s="202">
        <v>1.48</v>
      </c>
      <c r="S823" s="202">
        <v>0.64</v>
      </c>
      <c r="T823" s="202">
        <v>99.64</v>
      </c>
      <c r="U823" s="183">
        <f t="shared" si="24"/>
        <v>90.884927372969514</v>
      </c>
      <c r="V823" s="183">
        <f t="shared" si="25"/>
        <v>23.090888119740896</v>
      </c>
      <c r="W823" s="201" t="s">
        <v>670</v>
      </c>
      <c r="X823" s="201">
        <v>10</v>
      </c>
    </row>
    <row r="824" spans="1:24" s="171" customFormat="1" ht="11.25">
      <c r="A824" s="172" t="s">
        <v>693</v>
      </c>
      <c r="B824" s="201" t="s">
        <v>672</v>
      </c>
      <c r="C824" s="201" t="s">
        <v>694</v>
      </c>
      <c r="D824" s="201" t="s">
        <v>695</v>
      </c>
      <c r="E824" s="201" t="s">
        <v>696</v>
      </c>
      <c r="F824" s="201" t="s">
        <v>697</v>
      </c>
      <c r="G824" s="201">
        <v>11</v>
      </c>
      <c r="H824" s="201">
        <v>90</v>
      </c>
      <c r="I824" s="201" t="s">
        <v>670</v>
      </c>
      <c r="J824" s="201" t="s">
        <v>671</v>
      </c>
      <c r="K824" s="202">
        <v>53.71</v>
      </c>
      <c r="L824" s="202">
        <v>0.33</v>
      </c>
      <c r="M824" s="202">
        <v>1.36</v>
      </c>
      <c r="N824" s="202">
        <v>3.07</v>
      </c>
      <c r="O824" s="202">
        <v>0.14000000000000001</v>
      </c>
      <c r="P824" s="202">
        <v>19.96</v>
      </c>
      <c r="Q824" s="202">
        <v>18.32</v>
      </c>
      <c r="R824" s="202">
        <v>2.0099999999999998</v>
      </c>
      <c r="S824" s="202">
        <v>0.74</v>
      </c>
      <c r="T824" s="202">
        <v>99.64</v>
      </c>
      <c r="U824" s="183">
        <f t="shared" si="24"/>
        <v>92.056391846420297</v>
      </c>
      <c r="V824" s="183">
        <f t="shared" si="25"/>
        <v>26.740777064566789</v>
      </c>
      <c r="W824" s="201" t="s">
        <v>670</v>
      </c>
      <c r="X824" s="201">
        <v>10</v>
      </c>
    </row>
    <row r="825" spans="1:24" s="171" customFormat="1" ht="11.25">
      <c r="A825" s="172" t="s">
        <v>693</v>
      </c>
      <c r="B825" s="201" t="s">
        <v>672</v>
      </c>
      <c r="C825" s="201" t="s">
        <v>694</v>
      </c>
      <c r="D825" s="201" t="s">
        <v>695</v>
      </c>
      <c r="E825" s="201" t="s">
        <v>696</v>
      </c>
      <c r="F825" s="201" t="s">
        <v>697</v>
      </c>
      <c r="G825" s="201">
        <v>11</v>
      </c>
      <c r="H825" s="201">
        <v>91</v>
      </c>
      <c r="I825" s="201" t="s">
        <v>670</v>
      </c>
      <c r="J825" s="201" t="s">
        <v>671</v>
      </c>
      <c r="K825" s="202">
        <v>54.66</v>
      </c>
      <c r="L825" s="202">
        <v>0.21</v>
      </c>
      <c r="M825" s="202">
        <v>1.31</v>
      </c>
      <c r="N825" s="202">
        <v>3.45</v>
      </c>
      <c r="O825" s="202">
        <v>0.08</v>
      </c>
      <c r="P825" s="202">
        <v>18.47</v>
      </c>
      <c r="Q825" s="202">
        <v>21.41</v>
      </c>
      <c r="R825" s="202">
        <v>1.3</v>
      </c>
      <c r="S825" s="202">
        <v>0.2</v>
      </c>
      <c r="T825" s="202">
        <v>101.09</v>
      </c>
      <c r="U825" s="183">
        <f t="shared" si="24"/>
        <v>90.514576039516044</v>
      </c>
      <c r="V825" s="183">
        <f t="shared" si="25"/>
        <v>9.2903309790883988</v>
      </c>
      <c r="W825" s="201" t="s">
        <v>670</v>
      </c>
      <c r="X825" s="201">
        <v>10</v>
      </c>
    </row>
    <row r="826" spans="1:24" s="171" customFormat="1" ht="11.25">
      <c r="A826" s="172" t="s">
        <v>693</v>
      </c>
      <c r="B826" s="201" t="s">
        <v>672</v>
      </c>
      <c r="C826" s="201" t="s">
        <v>694</v>
      </c>
      <c r="D826" s="201" t="s">
        <v>695</v>
      </c>
      <c r="E826" s="201" t="s">
        <v>696</v>
      </c>
      <c r="F826" s="201" t="s">
        <v>697</v>
      </c>
      <c r="G826" s="201">
        <v>11</v>
      </c>
      <c r="H826" s="201">
        <v>92</v>
      </c>
      <c r="I826" s="201" t="s">
        <v>670</v>
      </c>
      <c r="J826" s="201" t="s">
        <v>671</v>
      </c>
      <c r="K826" s="202">
        <v>54.91</v>
      </c>
      <c r="L826" s="202">
        <v>0.32</v>
      </c>
      <c r="M826" s="202">
        <v>1.63</v>
      </c>
      <c r="N826" s="202">
        <v>3.76</v>
      </c>
      <c r="O826" s="202">
        <v>0.16</v>
      </c>
      <c r="P826" s="202">
        <v>18.82</v>
      </c>
      <c r="Q826" s="202">
        <v>19.18</v>
      </c>
      <c r="R826" s="202">
        <v>1.34</v>
      </c>
      <c r="S826" s="202">
        <v>0.81</v>
      </c>
      <c r="T826" s="202">
        <v>100.93</v>
      </c>
      <c r="U826" s="183">
        <f t="shared" si="24"/>
        <v>89.921043108225888</v>
      </c>
      <c r="V826" s="183">
        <f t="shared" si="25"/>
        <v>25.001622209541974</v>
      </c>
      <c r="W826" s="201" t="s">
        <v>670</v>
      </c>
      <c r="X826" s="201">
        <v>10</v>
      </c>
    </row>
    <row r="827" spans="1:24" s="171" customFormat="1" ht="11.25">
      <c r="A827" s="172" t="s">
        <v>693</v>
      </c>
      <c r="B827" s="201" t="s">
        <v>672</v>
      </c>
      <c r="C827" s="201" t="s">
        <v>694</v>
      </c>
      <c r="D827" s="201" t="s">
        <v>695</v>
      </c>
      <c r="E827" s="201" t="s">
        <v>696</v>
      </c>
      <c r="F827" s="201" t="s">
        <v>697</v>
      </c>
      <c r="G827" s="201">
        <v>11</v>
      </c>
      <c r="H827" s="201">
        <v>93</v>
      </c>
      <c r="I827" s="201" t="s">
        <v>670</v>
      </c>
      <c r="J827" s="201" t="s">
        <v>671</v>
      </c>
      <c r="K827" s="202">
        <v>54.96</v>
      </c>
      <c r="L827" s="202">
        <v>0.36</v>
      </c>
      <c r="M827" s="202">
        <v>1.29</v>
      </c>
      <c r="N827" s="202">
        <v>3.31</v>
      </c>
      <c r="O827" s="202">
        <v>7.0000000000000007E-2</v>
      </c>
      <c r="P827" s="202">
        <v>19.84</v>
      </c>
      <c r="Q827" s="202">
        <v>18.63</v>
      </c>
      <c r="R827" s="202">
        <v>1.18</v>
      </c>
      <c r="S827" s="202">
        <v>0.75</v>
      </c>
      <c r="T827" s="202">
        <v>100.39</v>
      </c>
      <c r="U827" s="183">
        <f t="shared" si="24"/>
        <v>91.441174944277492</v>
      </c>
      <c r="V827" s="183">
        <f t="shared" si="25"/>
        <v>28.058755450887642</v>
      </c>
      <c r="W827" s="201" t="s">
        <v>670</v>
      </c>
      <c r="X827" s="201">
        <v>10</v>
      </c>
    </row>
    <row r="828" spans="1:24" s="171" customFormat="1" ht="11.25">
      <c r="A828" s="172" t="s">
        <v>693</v>
      </c>
      <c r="B828" s="201" t="s">
        <v>672</v>
      </c>
      <c r="C828" s="201" t="s">
        <v>694</v>
      </c>
      <c r="D828" s="201" t="s">
        <v>695</v>
      </c>
      <c r="E828" s="201" t="s">
        <v>696</v>
      </c>
      <c r="F828" s="201" t="s">
        <v>697</v>
      </c>
      <c r="G828" s="201">
        <v>11</v>
      </c>
      <c r="H828" s="201">
        <v>94</v>
      </c>
      <c r="I828" s="201" t="s">
        <v>670</v>
      </c>
      <c r="J828" s="201" t="s">
        <v>671</v>
      </c>
      <c r="K828" s="202">
        <v>55.32</v>
      </c>
      <c r="L828" s="202">
        <v>0.33</v>
      </c>
      <c r="M828" s="202">
        <v>1.6</v>
      </c>
      <c r="N828" s="202">
        <v>3.29</v>
      </c>
      <c r="O828" s="202">
        <v>0.18</v>
      </c>
      <c r="P828" s="202">
        <v>19.649999999999999</v>
      </c>
      <c r="Q828" s="202">
        <v>18.059999999999999</v>
      </c>
      <c r="R828" s="202">
        <v>1.42</v>
      </c>
      <c r="S828" s="202">
        <v>0.76</v>
      </c>
      <c r="T828" s="202">
        <v>100.61</v>
      </c>
      <c r="U828" s="183">
        <f t="shared" si="24"/>
        <v>91.41325542625431</v>
      </c>
      <c r="V828" s="183">
        <f t="shared" si="25"/>
        <v>24.164806129201395</v>
      </c>
      <c r="W828" s="201" t="s">
        <v>670</v>
      </c>
      <c r="X828" s="201">
        <v>10</v>
      </c>
    </row>
    <row r="829" spans="1:24" s="171" customFormat="1" ht="11.25">
      <c r="A829" s="172" t="s">
        <v>693</v>
      </c>
      <c r="B829" s="201" t="s">
        <v>672</v>
      </c>
      <c r="C829" s="201" t="s">
        <v>694</v>
      </c>
      <c r="D829" s="201" t="s">
        <v>695</v>
      </c>
      <c r="E829" s="201" t="s">
        <v>696</v>
      </c>
      <c r="F829" s="201" t="s">
        <v>697</v>
      </c>
      <c r="G829" s="201">
        <v>11</v>
      </c>
      <c r="H829" s="201">
        <v>95</v>
      </c>
      <c r="I829" s="201" t="s">
        <v>670</v>
      </c>
      <c r="J829" s="201" t="s">
        <v>671</v>
      </c>
      <c r="K829" s="202">
        <v>53.38</v>
      </c>
      <c r="L829" s="202">
        <v>0.35</v>
      </c>
      <c r="M829" s="202">
        <v>1.26</v>
      </c>
      <c r="N829" s="202">
        <v>2.94</v>
      </c>
      <c r="O829" s="202">
        <v>0.13</v>
      </c>
      <c r="P829" s="202">
        <v>19.760000000000002</v>
      </c>
      <c r="Q829" s="202">
        <v>18.38</v>
      </c>
      <c r="R829" s="202">
        <v>1.21</v>
      </c>
      <c r="S829" s="202">
        <v>1.1299999999999999</v>
      </c>
      <c r="T829" s="202">
        <v>98.54</v>
      </c>
      <c r="U829" s="183">
        <f t="shared" si="24"/>
        <v>92.295786805336974</v>
      </c>
      <c r="V829" s="183">
        <f t="shared" si="25"/>
        <v>37.563462268877053</v>
      </c>
      <c r="W829" s="201" t="s">
        <v>670</v>
      </c>
      <c r="X829" s="201">
        <v>10</v>
      </c>
    </row>
    <row r="830" spans="1:24" s="171" customFormat="1" ht="11.25">
      <c r="A830" s="172" t="s">
        <v>693</v>
      </c>
      <c r="B830" s="201" t="s">
        <v>672</v>
      </c>
      <c r="C830" s="201" t="s">
        <v>694</v>
      </c>
      <c r="D830" s="201" t="s">
        <v>695</v>
      </c>
      <c r="E830" s="201" t="s">
        <v>696</v>
      </c>
      <c r="F830" s="201" t="s">
        <v>697</v>
      </c>
      <c r="G830" s="201">
        <v>11</v>
      </c>
      <c r="H830" s="201">
        <v>96</v>
      </c>
      <c r="I830" s="201" t="s">
        <v>670</v>
      </c>
      <c r="J830" s="201" t="s">
        <v>671</v>
      </c>
      <c r="K830" s="202">
        <v>54.78</v>
      </c>
      <c r="L830" s="202">
        <v>0.22</v>
      </c>
      <c r="M830" s="202">
        <v>1.27</v>
      </c>
      <c r="N830" s="202">
        <v>2.99</v>
      </c>
      <c r="O830" s="202">
        <v>0.13</v>
      </c>
      <c r="P830" s="202">
        <v>19.55</v>
      </c>
      <c r="Q830" s="202">
        <v>18.47</v>
      </c>
      <c r="R830" s="202">
        <v>1.54</v>
      </c>
      <c r="S830" s="202">
        <v>1</v>
      </c>
      <c r="T830" s="202">
        <v>99.95</v>
      </c>
      <c r="U830" s="183">
        <f t="shared" si="24"/>
        <v>92.097604082469758</v>
      </c>
      <c r="V830" s="183">
        <f t="shared" si="25"/>
        <v>34.564413009317413</v>
      </c>
      <c r="W830" s="201" t="s">
        <v>670</v>
      </c>
      <c r="X830" s="201">
        <v>10</v>
      </c>
    </row>
    <row r="831" spans="1:24" s="171" customFormat="1" ht="11.25">
      <c r="A831" s="172" t="s">
        <v>693</v>
      </c>
      <c r="B831" s="201" t="s">
        <v>672</v>
      </c>
      <c r="C831" s="201" t="s">
        <v>694</v>
      </c>
      <c r="D831" s="201" t="s">
        <v>695</v>
      </c>
      <c r="E831" s="201" t="s">
        <v>696</v>
      </c>
      <c r="F831" s="201" t="s">
        <v>697</v>
      </c>
      <c r="G831" s="201">
        <v>11</v>
      </c>
      <c r="H831" s="201">
        <v>97</v>
      </c>
      <c r="I831" s="201" t="s">
        <v>670</v>
      </c>
      <c r="J831" s="201" t="s">
        <v>671</v>
      </c>
      <c r="K831" s="202">
        <v>55.23</v>
      </c>
      <c r="L831" s="202">
        <v>0.21</v>
      </c>
      <c r="M831" s="202">
        <v>1.41</v>
      </c>
      <c r="N831" s="202">
        <v>3.1</v>
      </c>
      <c r="O831" s="202">
        <v>0.09</v>
      </c>
      <c r="P831" s="202">
        <v>17.23</v>
      </c>
      <c r="Q831" s="202">
        <v>22.71</v>
      </c>
      <c r="R831" s="202">
        <v>0.93</v>
      </c>
      <c r="S831" s="202">
        <v>0.15</v>
      </c>
      <c r="T831" s="202">
        <v>101.06</v>
      </c>
      <c r="U831" s="183">
        <f t="shared" si="24"/>
        <v>90.831487747228138</v>
      </c>
      <c r="V831" s="183">
        <f t="shared" si="25"/>
        <v>6.6612113150450973</v>
      </c>
      <c r="W831" s="201" t="s">
        <v>670</v>
      </c>
      <c r="X831" s="201">
        <v>10</v>
      </c>
    </row>
    <row r="832" spans="1:24" s="171" customFormat="1" ht="11.25">
      <c r="A832" s="172" t="s">
        <v>693</v>
      </c>
      <c r="B832" s="201" t="s">
        <v>672</v>
      </c>
      <c r="C832" s="201" t="s">
        <v>694</v>
      </c>
      <c r="D832" s="201" t="s">
        <v>695</v>
      </c>
      <c r="E832" s="201" t="s">
        <v>696</v>
      </c>
      <c r="F832" s="201" t="s">
        <v>697</v>
      </c>
      <c r="G832" s="201">
        <v>11</v>
      </c>
      <c r="H832" s="201">
        <v>98</v>
      </c>
      <c r="I832" s="201" t="s">
        <v>670</v>
      </c>
      <c r="J832" s="201" t="s">
        <v>671</v>
      </c>
      <c r="K832" s="202">
        <v>54.62</v>
      </c>
      <c r="L832" s="202">
        <v>0.41</v>
      </c>
      <c r="M832" s="202">
        <v>1.39</v>
      </c>
      <c r="N832" s="202">
        <v>3.28</v>
      </c>
      <c r="O832" s="202">
        <v>0.14000000000000001</v>
      </c>
      <c r="P832" s="202">
        <v>18.91</v>
      </c>
      <c r="Q832" s="202">
        <v>17.88</v>
      </c>
      <c r="R832" s="202">
        <v>1.2</v>
      </c>
      <c r="S832" s="202">
        <v>0.89</v>
      </c>
      <c r="T832" s="202">
        <v>98.72</v>
      </c>
      <c r="U832" s="183">
        <f t="shared" ref="U832:U895" si="26">((P832/40.31)/(P832/40.31+N832/71.85))*100</f>
        <v>91.131747709756311</v>
      </c>
      <c r="V832" s="183">
        <f t="shared" ref="V832:V895" si="27">((S832/151.99061)/(S832/151.99061+M832/101.96137))*100</f>
        <v>30.04696795941808</v>
      </c>
      <c r="W832" s="201" t="s">
        <v>670</v>
      </c>
      <c r="X832" s="201">
        <v>10</v>
      </c>
    </row>
    <row r="833" spans="1:24" s="171" customFormat="1" ht="11.25">
      <c r="A833" s="172" t="s">
        <v>693</v>
      </c>
      <c r="B833" s="201" t="s">
        <v>672</v>
      </c>
      <c r="C833" s="201" t="s">
        <v>694</v>
      </c>
      <c r="D833" s="201" t="s">
        <v>695</v>
      </c>
      <c r="E833" s="201" t="s">
        <v>696</v>
      </c>
      <c r="F833" s="201" t="s">
        <v>697</v>
      </c>
      <c r="G833" s="201">
        <v>11</v>
      </c>
      <c r="H833" s="201">
        <v>99</v>
      </c>
      <c r="I833" s="201" t="s">
        <v>670</v>
      </c>
      <c r="J833" s="201" t="s">
        <v>671</v>
      </c>
      <c r="K833" s="202">
        <v>54.11</v>
      </c>
      <c r="L833" s="202">
        <v>0.2</v>
      </c>
      <c r="M833" s="202">
        <v>1.1399999999999999</v>
      </c>
      <c r="N833" s="202">
        <v>3.3</v>
      </c>
      <c r="O833" s="202">
        <v>0.11</v>
      </c>
      <c r="P833" s="202">
        <v>18.420000000000002</v>
      </c>
      <c r="Q833" s="202">
        <v>19.52</v>
      </c>
      <c r="R833" s="202">
        <v>1.73</v>
      </c>
      <c r="S833" s="202">
        <v>0.85</v>
      </c>
      <c r="T833" s="202">
        <v>99.38</v>
      </c>
      <c r="U833" s="183">
        <f t="shared" si="26"/>
        <v>90.866941297631314</v>
      </c>
      <c r="V833" s="183">
        <f t="shared" si="27"/>
        <v>33.341673012451452</v>
      </c>
      <c r="W833" s="201" t="s">
        <v>670</v>
      </c>
      <c r="X833" s="201">
        <v>10</v>
      </c>
    </row>
    <row r="834" spans="1:24" s="171" customFormat="1" ht="11.25">
      <c r="A834" s="172" t="s">
        <v>693</v>
      </c>
      <c r="B834" s="201" t="s">
        <v>672</v>
      </c>
      <c r="C834" s="201" t="s">
        <v>694</v>
      </c>
      <c r="D834" s="201" t="s">
        <v>695</v>
      </c>
      <c r="E834" s="201" t="s">
        <v>696</v>
      </c>
      <c r="F834" s="201" t="s">
        <v>697</v>
      </c>
      <c r="G834" s="201">
        <v>11</v>
      </c>
      <c r="H834" s="201">
        <v>100</v>
      </c>
      <c r="I834" s="201" t="s">
        <v>670</v>
      </c>
      <c r="J834" s="201" t="s">
        <v>671</v>
      </c>
      <c r="K834" s="202">
        <v>54.8</v>
      </c>
      <c r="L834" s="202">
        <v>0.31</v>
      </c>
      <c r="M834" s="202">
        <v>1.1100000000000001</v>
      </c>
      <c r="N834" s="202">
        <v>3.48</v>
      </c>
      <c r="O834" s="202">
        <v>0.11</v>
      </c>
      <c r="P834" s="202">
        <v>18.12</v>
      </c>
      <c r="Q834" s="202">
        <v>19.989999999999998</v>
      </c>
      <c r="R834" s="202">
        <v>1.52</v>
      </c>
      <c r="S834" s="202">
        <v>0.79</v>
      </c>
      <c r="T834" s="202">
        <v>100.23</v>
      </c>
      <c r="U834" s="183">
        <f t="shared" si="26"/>
        <v>90.273282333500305</v>
      </c>
      <c r="V834" s="183">
        <f t="shared" si="27"/>
        <v>32.315568587113106</v>
      </c>
      <c r="W834" s="201" t="s">
        <v>670</v>
      </c>
      <c r="X834" s="201">
        <v>10</v>
      </c>
    </row>
    <row r="835" spans="1:24" s="171" customFormat="1" ht="11.25">
      <c r="A835" s="172" t="s">
        <v>693</v>
      </c>
      <c r="B835" s="201" t="s">
        <v>672</v>
      </c>
      <c r="C835" s="201" t="s">
        <v>694</v>
      </c>
      <c r="D835" s="201" t="s">
        <v>695</v>
      </c>
      <c r="E835" s="201" t="s">
        <v>696</v>
      </c>
      <c r="F835" s="201" t="s">
        <v>697</v>
      </c>
      <c r="G835" s="201">
        <v>12</v>
      </c>
      <c r="H835" s="201">
        <v>1</v>
      </c>
      <c r="I835" s="201" t="s">
        <v>670</v>
      </c>
      <c r="J835" s="201" t="s">
        <v>671</v>
      </c>
      <c r="K835" s="202">
        <v>55.08</v>
      </c>
      <c r="L835" s="202">
        <v>0.19</v>
      </c>
      <c r="M835" s="202">
        <v>1.4</v>
      </c>
      <c r="N835" s="202">
        <v>3.22</v>
      </c>
      <c r="O835" s="202">
        <v>0.1</v>
      </c>
      <c r="P835" s="202">
        <v>17.16</v>
      </c>
      <c r="Q835" s="202">
        <v>20.86</v>
      </c>
      <c r="R835" s="202">
        <v>1.59</v>
      </c>
      <c r="S835" s="202">
        <v>0.28999999999999998</v>
      </c>
      <c r="T835" s="202">
        <v>99.89</v>
      </c>
      <c r="U835" s="183">
        <f t="shared" si="26"/>
        <v>90.475233723247555</v>
      </c>
      <c r="V835" s="183">
        <f t="shared" si="27"/>
        <v>12.200580898936106</v>
      </c>
      <c r="W835" s="201" t="s">
        <v>670</v>
      </c>
      <c r="X835" s="201">
        <v>10</v>
      </c>
    </row>
    <row r="836" spans="1:24" s="171" customFormat="1" ht="11.25">
      <c r="A836" s="172" t="s">
        <v>693</v>
      </c>
      <c r="B836" s="201" t="s">
        <v>672</v>
      </c>
      <c r="C836" s="201" t="s">
        <v>694</v>
      </c>
      <c r="D836" s="201" t="s">
        <v>695</v>
      </c>
      <c r="E836" s="201" t="s">
        <v>696</v>
      </c>
      <c r="F836" s="201" t="s">
        <v>697</v>
      </c>
      <c r="G836" s="201">
        <v>12</v>
      </c>
      <c r="H836" s="201">
        <v>2</v>
      </c>
      <c r="I836" s="201" t="s">
        <v>670</v>
      </c>
      <c r="J836" s="201" t="s">
        <v>671</v>
      </c>
      <c r="K836" s="202">
        <v>54.7</v>
      </c>
      <c r="L836" s="202">
        <v>0.25</v>
      </c>
      <c r="M836" s="202">
        <v>1.55</v>
      </c>
      <c r="N836" s="202">
        <v>3.47</v>
      </c>
      <c r="O836" s="202">
        <v>0.19</v>
      </c>
      <c r="P836" s="202">
        <v>17.559999999999999</v>
      </c>
      <c r="Q836" s="202">
        <v>20.83</v>
      </c>
      <c r="R836" s="202">
        <v>1.1000000000000001</v>
      </c>
      <c r="S836" s="202">
        <v>0.2</v>
      </c>
      <c r="T836" s="202">
        <v>99.85</v>
      </c>
      <c r="U836" s="183">
        <f t="shared" si="26"/>
        <v>90.020011248880436</v>
      </c>
      <c r="V836" s="183">
        <f t="shared" si="27"/>
        <v>7.9664253747678231</v>
      </c>
      <c r="W836" s="201" t="s">
        <v>670</v>
      </c>
      <c r="X836" s="201">
        <v>10</v>
      </c>
    </row>
    <row r="837" spans="1:24" s="171" customFormat="1" ht="11.25">
      <c r="A837" s="172" t="s">
        <v>693</v>
      </c>
      <c r="B837" s="201" t="s">
        <v>672</v>
      </c>
      <c r="C837" s="201" t="s">
        <v>694</v>
      </c>
      <c r="D837" s="201" t="s">
        <v>695</v>
      </c>
      <c r="E837" s="201" t="s">
        <v>696</v>
      </c>
      <c r="F837" s="201" t="s">
        <v>697</v>
      </c>
      <c r="G837" s="201">
        <v>12</v>
      </c>
      <c r="H837" s="201">
        <v>3</v>
      </c>
      <c r="I837" s="201" t="s">
        <v>670</v>
      </c>
      <c r="J837" s="201" t="s">
        <v>671</v>
      </c>
      <c r="K837" s="202">
        <v>54.68</v>
      </c>
      <c r="L837" s="202">
        <v>0.24</v>
      </c>
      <c r="M837" s="202">
        <v>1.5</v>
      </c>
      <c r="N837" s="202">
        <v>3.71</v>
      </c>
      <c r="O837" s="202">
        <v>7.0000000000000007E-2</v>
      </c>
      <c r="P837" s="202">
        <v>18.46</v>
      </c>
      <c r="Q837" s="202">
        <v>20.07</v>
      </c>
      <c r="R837" s="202">
        <v>1.32</v>
      </c>
      <c r="S837" s="202">
        <v>0.28000000000000003</v>
      </c>
      <c r="T837" s="202">
        <v>100.33</v>
      </c>
      <c r="U837" s="183">
        <f t="shared" si="26"/>
        <v>89.867200451303958</v>
      </c>
      <c r="V837" s="183">
        <f t="shared" si="27"/>
        <v>11.128763181257725</v>
      </c>
      <c r="W837" s="201" t="s">
        <v>670</v>
      </c>
      <c r="X837" s="201">
        <v>10</v>
      </c>
    </row>
    <row r="838" spans="1:24" s="171" customFormat="1" ht="11.25">
      <c r="A838" s="172" t="s">
        <v>693</v>
      </c>
      <c r="B838" s="201" t="s">
        <v>672</v>
      </c>
      <c r="C838" s="201" t="s">
        <v>694</v>
      </c>
      <c r="D838" s="201" t="s">
        <v>695</v>
      </c>
      <c r="E838" s="201" t="s">
        <v>696</v>
      </c>
      <c r="F838" s="201" t="s">
        <v>697</v>
      </c>
      <c r="G838" s="201">
        <v>12</v>
      </c>
      <c r="H838" s="201">
        <v>4</v>
      </c>
      <c r="I838" s="201" t="s">
        <v>670</v>
      </c>
      <c r="J838" s="201" t="s">
        <v>671</v>
      </c>
      <c r="K838" s="202">
        <v>56.41</v>
      </c>
      <c r="L838" s="202">
        <v>0.26</v>
      </c>
      <c r="M838" s="202">
        <v>1.66</v>
      </c>
      <c r="N838" s="202">
        <v>3.49</v>
      </c>
      <c r="O838" s="202">
        <v>0.1</v>
      </c>
      <c r="P838" s="202">
        <v>17.420000000000002</v>
      </c>
      <c r="Q838" s="202">
        <v>20.25</v>
      </c>
      <c r="R838" s="202">
        <v>1.38</v>
      </c>
      <c r="S838" s="202">
        <v>0.31</v>
      </c>
      <c r="T838" s="202">
        <v>101.28</v>
      </c>
      <c r="U838" s="183">
        <f t="shared" si="26"/>
        <v>89.895783902552083</v>
      </c>
      <c r="V838" s="183">
        <f t="shared" si="27"/>
        <v>11.133018687237342</v>
      </c>
      <c r="W838" s="201" t="s">
        <v>670</v>
      </c>
      <c r="X838" s="201">
        <v>10</v>
      </c>
    </row>
    <row r="839" spans="1:24" s="171" customFormat="1" ht="11.25">
      <c r="A839" s="172" t="s">
        <v>693</v>
      </c>
      <c r="B839" s="201" t="s">
        <v>672</v>
      </c>
      <c r="C839" s="201" t="s">
        <v>694</v>
      </c>
      <c r="D839" s="201" t="s">
        <v>695</v>
      </c>
      <c r="E839" s="201" t="s">
        <v>696</v>
      </c>
      <c r="F839" s="201" t="s">
        <v>697</v>
      </c>
      <c r="G839" s="201">
        <v>12</v>
      </c>
      <c r="H839" s="201">
        <v>5</v>
      </c>
      <c r="I839" s="201" t="s">
        <v>670</v>
      </c>
      <c r="J839" s="201" t="s">
        <v>671</v>
      </c>
      <c r="K839" s="202">
        <v>54.8</v>
      </c>
      <c r="L839" s="202">
        <v>0.33</v>
      </c>
      <c r="M839" s="202">
        <v>1.52</v>
      </c>
      <c r="N839" s="202">
        <v>3.57</v>
      </c>
      <c r="O839" s="202">
        <v>0.09</v>
      </c>
      <c r="P839" s="202">
        <v>18.309999999999999</v>
      </c>
      <c r="Q839" s="202">
        <v>19.48</v>
      </c>
      <c r="R839" s="202">
        <v>1.73</v>
      </c>
      <c r="S839" s="202">
        <v>0.71</v>
      </c>
      <c r="T839" s="202">
        <v>100.54</v>
      </c>
      <c r="U839" s="183">
        <f t="shared" si="26"/>
        <v>90.139866234567606</v>
      </c>
      <c r="V839" s="183">
        <f t="shared" si="27"/>
        <v>23.859000173641139</v>
      </c>
      <c r="W839" s="201" t="s">
        <v>670</v>
      </c>
      <c r="X839" s="201">
        <v>10</v>
      </c>
    </row>
    <row r="840" spans="1:24" s="171" customFormat="1" ht="11.25">
      <c r="A840" s="172" t="s">
        <v>693</v>
      </c>
      <c r="B840" s="201" t="s">
        <v>672</v>
      </c>
      <c r="C840" s="201" t="s">
        <v>694</v>
      </c>
      <c r="D840" s="201" t="s">
        <v>695</v>
      </c>
      <c r="E840" s="201" t="s">
        <v>696</v>
      </c>
      <c r="F840" s="201" t="s">
        <v>697</v>
      </c>
      <c r="G840" s="201">
        <v>12</v>
      </c>
      <c r="H840" s="201">
        <v>6</v>
      </c>
      <c r="I840" s="201" t="s">
        <v>670</v>
      </c>
      <c r="J840" s="201" t="s">
        <v>671</v>
      </c>
      <c r="K840" s="202">
        <v>55.02</v>
      </c>
      <c r="L840" s="202">
        <v>0.19</v>
      </c>
      <c r="M840" s="202">
        <v>1.62</v>
      </c>
      <c r="N840" s="202">
        <v>3.44</v>
      </c>
      <c r="O840" s="202">
        <v>0.12</v>
      </c>
      <c r="P840" s="202">
        <v>18.260000000000002</v>
      </c>
      <c r="Q840" s="202">
        <v>20.149999999999999</v>
      </c>
      <c r="R840" s="202">
        <v>1.39</v>
      </c>
      <c r="S840" s="202">
        <v>0.37</v>
      </c>
      <c r="T840" s="202">
        <v>100.56</v>
      </c>
      <c r="U840" s="183">
        <f t="shared" si="26"/>
        <v>90.4410678983742</v>
      </c>
      <c r="V840" s="183">
        <f t="shared" si="27"/>
        <v>13.286015538276832</v>
      </c>
      <c r="W840" s="201" t="s">
        <v>670</v>
      </c>
      <c r="X840" s="201">
        <v>10</v>
      </c>
    </row>
    <row r="841" spans="1:24" s="171" customFormat="1" ht="11.25">
      <c r="A841" s="172" t="s">
        <v>693</v>
      </c>
      <c r="B841" s="201" t="s">
        <v>672</v>
      </c>
      <c r="C841" s="201" t="s">
        <v>694</v>
      </c>
      <c r="D841" s="201" t="s">
        <v>695</v>
      </c>
      <c r="E841" s="201" t="s">
        <v>696</v>
      </c>
      <c r="F841" s="201" t="s">
        <v>697</v>
      </c>
      <c r="G841" s="201">
        <v>12</v>
      </c>
      <c r="H841" s="201">
        <v>7</v>
      </c>
      <c r="I841" s="201" t="s">
        <v>670</v>
      </c>
      <c r="J841" s="201" t="s">
        <v>671</v>
      </c>
      <c r="K841" s="202">
        <v>55.58</v>
      </c>
      <c r="L841" s="202">
        <v>0.26</v>
      </c>
      <c r="M841" s="202">
        <v>1.31</v>
      </c>
      <c r="N841" s="202">
        <v>3.51</v>
      </c>
      <c r="O841" s="202">
        <v>0.16</v>
      </c>
      <c r="P841" s="202">
        <v>18.260000000000002</v>
      </c>
      <c r="Q841" s="202">
        <v>20.149999999999999</v>
      </c>
      <c r="R841" s="202">
        <v>1.21</v>
      </c>
      <c r="S841" s="202">
        <v>0.4</v>
      </c>
      <c r="T841" s="202">
        <v>100.84</v>
      </c>
      <c r="U841" s="183">
        <f t="shared" si="26"/>
        <v>90.265489648180335</v>
      </c>
      <c r="V841" s="183">
        <f t="shared" si="27"/>
        <v>17.001194700135017</v>
      </c>
      <c r="W841" s="201" t="s">
        <v>670</v>
      </c>
      <c r="X841" s="201">
        <v>10</v>
      </c>
    </row>
    <row r="842" spans="1:24" s="171" customFormat="1" ht="11.25">
      <c r="A842" s="172" t="s">
        <v>693</v>
      </c>
      <c r="B842" s="201" t="s">
        <v>672</v>
      </c>
      <c r="C842" s="201" t="s">
        <v>694</v>
      </c>
      <c r="D842" s="201" t="s">
        <v>695</v>
      </c>
      <c r="E842" s="201" t="s">
        <v>696</v>
      </c>
      <c r="F842" s="201" t="s">
        <v>697</v>
      </c>
      <c r="G842" s="201">
        <v>12</v>
      </c>
      <c r="H842" s="201">
        <v>8</v>
      </c>
      <c r="I842" s="201" t="s">
        <v>670</v>
      </c>
      <c r="J842" s="201" t="s">
        <v>671</v>
      </c>
      <c r="K842" s="202">
        <v>55.05</v>
      </c>
      <c r="L842" s="202">
        <v>0.25</v>
      </c>
      <c r="M842" s="202">
        <v>1.19</v>
      </c>
      <c r="N842" s="202">
        <v>3.66</v>
      </c>
      <c r="O842" s="202">
        <v>0.17</v>
      </c>
      <c r="P842" s="202">
        <v>18.5</v>
      </c>
      <c r="Q842" s="202">
        <v>20.77</v>
      </c>
      <c r="R842" s="202">
        <v>1.24</v>
      </c>
      <c r="S842" s="202">
        <v>0.48</v>
      </c>
      <c r="T842" s="202">
        <v>101.31</v>
      </c>
      <c r="U842" s="183">
        <f t="shared" si="26"/>
        <v>90.009572309535002</v>
      </c>
      <c r="V842" s="183">
        <f t="shared" si="27"/>
        <v>21.296461087216752</v>
      </c>
      <c r="W842" s="201" t="s">
        <v>670</v>
      </c>
      <c r="X842" s="201">
        <v>10</v>
      </c>
    </row>
    <row r="843" spans="1:24" s="171" customFormat="1" ht="11.25">
      <c r="A843" s="172" t="s">
        <v>693</v>
      </c>
      <c r="B843" s="201" t="s">
        <v>672</v>
      </c>
      <c r="C843" s="201" t="s">
        <v>694</v>
      </c>
      <c r="D843" s="201" t="s">
        <v>695</v>
      </c>
      <c r="E843" s="201" t="s">
        <v>696</v>
      </c>
      <c r="F843" s="201" t="s">
        <v>697</v>
      </c>
      <c r="G843" s="201">
        <v>12</v>
      </c>
      <c r="H843" s="201">
        <v>9</v>
      </c>
      <c r="I843" s="201" t="s">
        <v>670</v>
      </c>
      <c r="J843" s="201" t="s">
        <v>671</v>
      </c>
      <c r="K843" s="202">
        <v>53.98</v>
      </c>
      <c r="L843" s="202">
        <v>0.24</v>
      </c>
      <c r="M843" s="202">
        <v>1.7</v>
      </c>
      <c r="N843" s="202">
        <v>3.55</v>
      </c>
      <c r="O843" s="202">
        <v>0.11</v>
      </c>
      <c r="P843" s="202">
        <v>19.53</v>
      </c>
      <c r="Q843" s="202">
        <v>19.420000000000002</v>
      </c>
      <c r="R843" s="202">
        <v>1.77</v>
      </c>
      <c r="S843" s="202">
        <v>0.8</v>
      </c>
      <c r="T843" s="202">
        <v>101.1</v>
      </c>
      <c r="U843" s="183">
        <f t="shared" si="26"/>
        <v>90.745804100157073</v>
      </c>
      <c r="V843" s="183">
        <f t="shared" si="27"/>
        <v>23.994218050051035</v>
      </c>
      <c r="W843" s="201" t="s">
        <v>670</v>
      </c>
      <c r="X843" s="201">
        <v>10</v>
      </c>
    </row>
    <row r="844" spans="1:24" s="171" customFormat="1" ht="11.25">
      <c r="A844" s="172" t="s">
        <v>693</v>
      </c>
      <c r="B844" s="201" t="s">
        <v>672</v>
      </c>
      <c r="C844" s="201" t="s">
        <v>694</v>
      </c>
      <c r="D844" s="201" t="s">
        <v>695</v>
      </c>
      <c r="E844" s="201" t="s">
        <v>696</v>
      </c>
      <c r="F844" s="201" t="s">
        <v>697</v>
      </c>
      <c r="G844" s="201">
        <v>12</v>
      </c>
      <c r="H844" s="201">
        <v>10</v>
      </c>
      <c r="I844" s="201" t="s">
        <v>670</v>
      </c>
      <c r="J844" s="201" t="s">
        <v>671</v>
      </c>
      <c r="K844" s="202">
        <v>54.83</v>
      </c>
      <c r="L844" s="202">
        <v>0.31</v>
      </c>
      <c r="M844" s="202">
        <v>1.37</v>
      </c>
      <c r="N844" s="202">
        <v>3.2</v>
      </c>
      <c r="O844" s="202">
        <v>0.11</v>
      </c>
      <c r="P844" s="202">
        <v>17.329999999999998</v>
      </c>
      <c r="Q844" s="202">
        <v>22.78</v>
      </c>
      <c r="R844" s="202">
        <v>1.1200000000000001</v>
      </c>
      <c r="S844" s="202">
        <v>0.17</v>
      </c>
      <c r="T844" s="202">
        <v>101.22</v>
      </c>
      <c r="U844" s="183">
        <f t="shared" si="26"/>
        <v>90.612977817236441</v>
      </c>
      <c r="V844" s="183">
        <f t="shared" si="27"/>
        <v>7.6846024141473093</v>
      </c>
      <c r="W844" s="201" t="s">
        <v>670</v>
      </c>
      <c r="X844" s="201">
        <v>10</v>
      </c>
    </row>
    <row r="845" spans="1:24" s="171" customFormat="1" ht="11.25">
      <c r="A845" s="172" t="s">
        <v>693</v>
      </c>
      <c r="B845" s="201" t="s">
        <v>672</v>
      </c>
      <c r="C845" s="201" t="s">
        <v>694</v>
      </c>
      <c r="D845" s="201" t="s">
        <v>695</v>
      </c>
      <c r="E845" s="201" t="s">
        <v>696</v>
      </c>
      <c r="F845" s="201" t="s">
        <v>697</v>
      </c>
      <c r="G845" s="201">
        <v>12</v>
      </c>
      <c r="H845" s="201">
        <v>11</v>
      </c>
      <c r="I845" s="201" t="s">
        <v>670</v>
      </c>
      <c r="J845" s="201" t="s">
        <v>671</v>
      </c>
      <c r="K845" s="202">
        <v>54.22</v>
      </c>
      <c r="L845" s="202">
        <v>0.37</v>
      </c>
      <c r="M845" s="202">
        <v>1.61</v>
      </c>
      <c r="N845" s="202">
        <v>3.58</v>
      </c>
      <c r="O845" s="202">
        <v>0.05</v>
      </c>
      <c r="P845" s="202">
        <v>18.41</v>
      </c>
      <c r="Q845" s="202">
        <v>19.61</v>
      </c>
      <c r="R845" s="202">
        <v>1.34</v>
      </c>
      <c r="S845" s="202">
        <v>0.59</v>
      </c>
      <c r="T845" s="202">
        <v>99.78</v>
      </c>
      <c r="U845" s="183">
        <f t="shared" si="26"/>
        <v>90.163389121010937</v>
      </c>
      <c r="V845" s="183">
        <f t="shared" si="27"/>
        <v>19.732597195364498</v>
      </c>
      <c r="W845" s="201" t="s">
        <v>670</v>
      </c>
      <c r="X845" s="201">
        <v>10</v>
      </c>
    </row>
    <row r="846" spans="1:24" s="171" customFormat="1" ht="11.25">
      <c r="A846" s="172" t="s">
        <v>693</v>
      </c>
      <c r="B846" s="201" t="s">
        <v>672</v>
      </c>
      <c r="C846" s="201" t="s">
        <v>694</v>
      </c>
      <c r="D846" s="201" t="s">
        <v>695</v>
      </c>
      <c r="E846" s="201" t="s">
        <v>696</v>
      </c>
      <c r="F846" s="201" t="s">
        <v>697</v>
      </c>
      <c r="G846" s="201">
        <v>12</v>
      </c>
      <c r="H846" s="201">
        <v>12</v>
      </c>
      <c r="I846" s="201" t="s">
        <v>670</v>
      </c>
      <c r="J846" s="201" t="s">
        <v>671</v>
      </c>
      <c r="K846" s="202">
        <v>54.21</v>
      </c>
      <c r="L846" s="202">
        <v>0.24</v>
      </c>
      <c r="M846" s="202">
        <v>1.4</v>
      </c>
      <c r="N846" s="202">
        <v>3.27</v>
      </c>
      <c r="O846" s="202">
        <v>0.14000000000000001</v>
      </c>
      <c r="P846" s="202">
        <v>19.690000000000001</v>
      </c>
      <c r="Q846" s="202">
        <v>18.29</v>
      </c>
      <c r="R846" s="202">
        <v>1.37</v>
      </c>
      <c r="S846" s="202">
        <v>0.88</v>
      </c>
      <c r="T846" s="202">
        <v>99.49</v>
      </c>
      <c r="U846" s="183">
        <f t="shared" si="26"/>
        <v>91.47686558681113</v>
      </c>
      <c r="V846" s="183">
        <f t="shared" si="27"/>
        <v>29.66022856636274</v>
      </c>
      <c r="W846" s="201" t="s">
        <v>670</v>
      </c>
      <c r="X846" s="201">
        <v>10</v>
      </c>
    </row>
    <row r="847" spans="1:24" s="171" customFormat="1" ht="11.25">
      <c r="A847" s="172" t="s">
        <v>693</v>
      </c>
      <c r="B847" s="201" t="s">
        <v>672</v>
      </c>
      <c r="C847" s="201" t="s">
        <v>694</v>
      </c>
      <c r="D847" s="201" t="s">
        <v>695</v>
      </c>
      <c r="E847" s="201" t="s">
        <v>696</v>
      </c>
      <c r="F847" s="201" t="s">
        <v>697</v>
      </c>
      <c r="G847" s="201">
        <v>12</v>
      </c>
      <c r="H847" s="201">
        <v>13</v>
      </c>
      <c r="I847" s="201" t="s">
        <v>670</v>
      </c>
      <c r="J847" s="201" t="s">
        <v>671</v>
      </c>
      <c r="K847" s="202">
        <v>53.65</v>
      </c>
      <c r="L847" s="202">
        <v>0.21</v>
      </c>
      <c r="M847" s="202">
        <v>1.62</v>
      </c>
      <c r="N847" s="202">
        <v>3.15</v>
      </c>
      <c r="O847" s="202">
        <v>0.14000000000000001</v>
      </c>
      <c r="P847" s="202">
        <v>16.71</v>
      </c>
      <c r="Q847" s="202">
        <v>22.2</v>
      </c>
      <c r="R847" s="202">
        <v>0.98</v>
      </c>
      <c r="S847" s="202">
        <v>0.27</v>
      </c>
      <c r="T847" s="202">
        <v>98.93</v>
      </c>
      <c r="U847" s="183">
        <f t="shared" si="26"/>
        <v>90.435563690597249</v>
      </c>
      <c r="V847" s="183">
        <f t="shared" si="27"/>
        <v>10.056303794054557</v>
      </c>
      <c r="W847" s="201" t="s">
        <v>670</v>
      </c>
      <c r="X847" s="201">
        <v>10</v>
      </c>
    </row>
    <row r="848" spans="1:24" s="171" customFormat="1" ht="11.25">
      <c r="A848" s="172" t="s">
        <v>693</v>
      </c>
      <c r="B848" s="201" t="s">
        <v>672</v>
      </c>
      <c r="C848" s="201" t="s">
        <v>694</v>
      </c>
      <c r="D848" s="201" t="s">
        <v>695</v>
      </c>
      <c r="E848" s="201" t="s">
        <v>696</v>
      </c>
      <c r="F848" s="201" t="s">
        <v>697</v>
      </c>
      <c r="G848" s="201">
        <v>12</v>
      </c>
      <c r="H848" s="201">
        <v>14</v>
      </c>
      <c r="I848" s="201" t="s">
        <v>670</v>
      </c>
      <c r="J848" s="201" t="s">
        <v>671</v>
      </c>
      <c r="K848" s="202">
        <v>54</v>
      </c>
      <c r="L848" s="202">
        <v>0.23</v>
      </c>
      <c r="M848" s="202">
        <v>1.52</v>
      </c>
      <c r="N848" s="202">
        <v>3.29</v>
      </c>
      <c r="O848" s="202">
        <v>0.11</v>
      </c>
      <c r="P848" s="202">
        <v>18.96</v>
      </c>
      <c r="Q848" s="202">
        <v>21.17</v>
      </c>
      <c r="R848" s="202">
        <v>1.29</v>
      </c>
      <c r="S848" s="202">
        <v>0.19</v>
      </c>
      <c r="T848" s="202">
        <v>100.76</v>
      </c>
      <c r="U848" s="183">
        <f t="shared" si="26"/>
        <v>91.128485936713048</v>
      </c>
      <c r="V848" s="183">
        <f t="shared" si="27"/>
        <v>7.7367352455494549</v>
      </c>
      <c r="W848" s="201" t="s">
        <v>670</v>
      </c>
      <c r="X848" s="201">
        <v>10</v>
      </c>
    </row>
    <row r="849" spans="1:24" s="171" customFormat="1" ht="11.25">
      <c r="A849" s="172" t="s">
        <v>693</v>
      </c>
      <c r="B849" s="201" t="s">
        <v>672</v>
      </c>
      <c r="C849" s="201" t="s">
        <v>694</v>
      </c>
      <c r="D849" s="201" t="s">
        <v>695</v>
      </c>
      <c r="E849" s="201" t="s">
        <v>696</v>
      </c>
      <c r="F849" s="201" t="s">
        <v>697</v>
      </c>
      <c r="G849" s="201">
        <v>12</v>
      </c>
      <c r="H849" s="201">
        <v>15</v>
      </c>
      <c r="I849" s="201" t="s">
        <v>670</v>
      </c>
      <c r="J849" s="201" t="s">
        <v>671</v>
      </c>
      <c r="K849" s="202">
        <v>54.97</v>
      </c>
      <c r="L849" s="202">
        <v>0.19</v>
      </c>
      <c r="M849" s="202">
        <v>1.49</v>
      </c>
      <c r="N849" s="202">
        <v>3.06</v>
      </c>
      <c r="O849" s="202">
        <v>0.13</v>
      </c>
      <c r="P849" s="202">
        <v>18.62</v>
      </c>
      <c r="Q849" s="202">
        <v>21.52</v>
      </c>
      <c r="R849" s="202">
        <v>1.29</v>
      </c>
      <c r="S849" s="202">
        <v>0.21</v>
      </c>
      <c r="T849" s="202">
        <v>101.48</v>
      </c>
      <c r="U849" s="183">
        <f t="shared" si="26"/>
        <v>91.558378631854623</v>
      </c>
      <c r="V849" s="183">
        <f t="shared" si="27"/>
        <v>8.6380786644128715</v>
      </c>
      <c r="W849" s="201" t="s">
        <v>670</v>
      </c>
      <c r="X849" s="201">
        <v>10</v>
      </c>
    </row>
    <row r="850" spans="1:24" s="171" customFormat="1" ht="11.25">
      <c r="A850" s="172" t="s">
        <v>693</v>
      </c>
      <c r="B850" s="201" t="s">
        <v>672</v>
      </c>
      <c r="C850" s="201" t="s">
        <v>694</v>
      </c>
      <c r="D850" s="201" t="s">
        <v>695</v>
      </c>
      <c r="E850" s="201" t="s">
        <v>696</v>
      </c>
      <c r="F850" s="201" t="s">
        <v>697</v>
      </c>
      <c r="G850" s="201">
        <v>12</v>
      </c>
      <c r="H850" s="201">
        <v>16</v>
      </c>
      <c r="I850" s="201" t="s">
        <v>670</v>
      </c>
      <c r="J850" s="201" t="s">
        <v>671</v>
      </c>
      <c r="K850" s="202">
        <v>54.4</v>
      </c>
      <c r="L850" s="202">
        <v>0.28000000000000003</v>
      </c>
      <c r="M850" s="202">
        <v>1.57</v>
      </c>
      <c r="N850" s="202">
        <v>3.46</v>
      </c>
      <c r="O850" s="202">
        <v>0.12</v>
      </c>
      <c r="P850" s="202">
        <v>18.16</v>
      </c>
      <c r="Q850" s="202">
        <v>20.420000000000002</v>
      </c>
      <c r="R850" s="202">
        <v>0.91</v>
      </c>
      <c r="S850" s="202">
        <v>0.5</v>
      </c>
      <c r="T850" s="202">
        <v>99.82</v>
      </c>
      <c r="U850" s="183">
        <f t="shared" si="26"/>
        <v>90.34302899059081</v>
      </c>
      <c r="V850" s="183">
        <f t="shared" si="27"/>
        <v>17.603466463673499</v>
      </c>
      <c r="W850" s="201" t="s">
        <v>670</v>
      </c>
      <c r="X850" s="201">
        <v>10</v>
      </c>
    </row>
    <row r="851" spans="1:24" s="171" customFormat="1" ht="11.25">
      <c r="A851" s="172" t="s">
        <v>693</v>
      </c>
      <c r="B851" s="201" t="s">
        <v>672</v>
      </c>
      <c r="C851" s="201" t="s">
        <v>694</v>
      </c>
      <c r="D851" s="201" t="s">
        <v>695</v>
      </c>
      <c r="E851" s="201" t="s">
        <v>696</v>
      </c>
      <c r="F851" s="201" t="s">
        <v>697</v>
      </c>
      <c r="G851" s="201">
        <v>12</v>
      </c>
      <c r="H851" s="201">
        <v>17</v>
      </c>
      <c r="I851" s="201" t="s">
        <v>670</v>
      </c>
      <c r="J851" s="201" t="s">
        <v>671</v>
      </c>
      <c r="K851" s="202">
        <v>54.86</v>
      </c>
      <c r="L851" s="202">
        <v>0.17</v>
      </c>
      <c r="M851" s="202">
        <v>1.38</v>
      </c>
      <c r="N851" s="202">
        <v>3.47</v>
      </c>
      <c r="O851" s="202">
        <v>0.15</v>
      </c>
      <c r="P851" s="202">
        <v>17.399999999999999</v>
      </c>
      <c r="Q851" s="202">
        <v>20.7</v>
      </c>
      <c r="R851" s="202">
        <v>1.53</v>
      </c>
      <c r="S851" s="202">
        <v>0.3</v>
      </c>
      <c r="T851" s="202">
        <v>99.96</v>
      </c>
      <c r="U851" s="183">
        <f t="shared" si="26"/>
        <v>89.937475617159663</v>
      </c>
      <c r="V851" s="183">
        <f t="shared" si="27"/>
        <v>12.727381933723597</v>
      </c>
      <c r="W851" s="201" t="s">
        <v>670</v>
      </c>
      <c r="X851" s="201">
        <v>10</v>
      </c>
    </row>
    <row r="852" spans="1:24" s="171" customFormat="1" ht="11.25">
      <c r="A852" s="172" t="s">
        <v>693</v>
      </c>
      <c r="B852" s="201" t="s">
        <v>672</v>
      </c>
      <c r="C852" s="201" t="s">
        <v>694</v>
      </c>
      <c r="D852" s="201" t="s">
        <v>695</v>
      </c>
      <c r="E852" s="201" t="s">
        <v>696</v>
      </c>
      <c r="F852" s="201" t="s">
        <v>697</v>
      </c>
      <c r="G852" s="201">
        <v>12</v>
      </c>
      <c r="H852" s="201">
        <v>18</v>
      </c>
      <c r="I852" s="201" t="s">
        <v>670</v>
      </c>
      <c r="J852" s="201" t="s">
        <v>671</v>
      </c>
      <c r="K852" s="202">
        <v>55.81</v>
      </c>
      <c r="L852" s="202">
        <v>0.32</v>
      </c>
      <c r="M852" s="202">
        <v>2.0699999999999998</v>
      </c>
      <c r="N852" s="202">
        <v>3.32</v>
      </c>
      <c r="O852" s="202">
        <v>0.11</v>
      </c>
      <c r="P852" s="202">
        <v>18.34</v>
      </c>
      <c r="Q852" s="202">
        <v>19.600000000000001</v>
      </c>
      <c r="R852" s="202">
        <v>1.17</v>
      </c>
      <c r="S852" s="202">
        <v>0.61</v>
      </c>
      <c r="T852" s="202">
        <v>101.35</v>
      </c>
      <c r="U852" s="183">
        <f t="shared" si="26"/>
        <v>90.78030767212779</v>
      </c>
      <c r="V852" s="183">
        <f t="shared" si="27"/>
        <v>16.505740442732641</v>
      </c>
      <c r="W852" s="201" t="s">
        <v>670</v>
      </c>
      <c r="X852" s="201">
        <v>10</v>
      </c>
    </row>
    <row r="853" spans="1:24" s="171" customFormat="1" ht="11.25">
      <c r="A853" s="172" t="s">
        <v>693</v>
      </c>
      <c r="B853" s="201" t="s">
        <v>672</v>
      </c>
      <c r="C853" s="201" t="s">
        <v>694</v>
      </c>
      <c r="D853" s="201" t="s">
        <v>695</v>
      </c>
      <c r="E853" s="201" t="s">
        <v>696</v>
      </c>
      <c r="F853" s="201" t="s">
        <v>697</v>
      </c>
      <c r="G853" s="201">
        <v>12</v>
      </c>
      <c r="H853" s="201">
        <v>19</v>
      </c>
      <c r="I853" s="201" t="s">
        <v>670</v>
      </c>
      <c r="J853" s="201" t="s">
        <v>671</v>
      </c>
      <c r="K853" s="202">
        <v>54.36</v>
      </c>
      <c r="L853" s="202">
        <v>0.11</v>
      </c>
      <c r="M853" s="202">
        <v>1.56</v>
      </c>
      <c r="N853" s="202">
        <v>3.24</v>
      </c>
      <c r="O853" s="202">
        <v>0.16</v>
      </c>
      <c r="P853" s="202">
        <v>18.34</v>
      </c>
      <c r="Q853" s="202">
        <v>20.71</v>
      </c>
      <c r="R853" s="202">
        <v>1.73</v>
      </c>
      <c r="S853" s="202">
        <v>0.25</v>
      </c>
      <c r="T853" s="202">
        <v>100.46</v>
      </c>
      <c r="U853" s="183">
        <f t="shared" si="26"/>
        <v>90.982435397816559</v>
      </c>
      <c r="V853" s="183">
        <f t="shared" si="27"/>
        <v>9.7070679652092586</v>
      </c>
      <c r="W853" s="201" t="s">
        <v>670</v>
      </c>
      <c r="X853" s="201">
        <v>10</v>
      </c>
    </row>
    <row r="854" spans="1:24" s="171" customFormat="1" ht="11.25">
      <c r="A854" s="172" t="s">
        <v>693</v>
      </c>
      <c r="B854" s="201" t="s">
        <v>672</v>
      </c>
      <c r="C854" s="201" t="s">
        <v>694</v>
      </c>
      <c r="D854" s="201" t="s">
        <v>695</v>
      </c>
      <c r="E854" s="201" t="s">
        <v>696</v>
      </c>
      <c r="F854" s="201" t="s">
        <v>697</v>
      </c>
      <c r="G854" s="201">
        <v>12</v>
      </c>
      <c r="H854" s="201">
        <v>20</v>
      </c>
      <c r="I854" s="201" t="s">
        <v>670</v>
      </c>
      <c r="J854" s="201" t="s">
        <v>671</v>
      </c>
      <c r="K854" s="202">
        <v>55.91</v>
      </c>
      <c r="L854" s="202">
        <v>0.23</v>
      </c>
      <c r="M854" s="202">
        <v>1.82</v>
      </c>
      <c r="N854" s="202">
        <v>3.51</v>
      </c>
      <c r="O854" s="202">
        <v>0.15</v>
      </c>
      <c r="P854" s="202">
        <v>17.37</v>
      </c>
      <c r="Q854" s="202">
        <v>20.29</v>
      </c>
      <c r="R854" s="202">
        <v>1.31</v>
      </c>
      <c r="S854" s="202">
        <v>0.24</v>
      </c>
      <c r="T854" s="202">
        <v>100.83</v>
      </c>
      <c r="U854" s="183">
        <f t="shared" si="26"/>
        <v>89.817502788367747</v>
      </c>
      <c r="V854" s="183">
        <f t="shared" si="27"/>
        <v>8.1272818918635465</v>
      </c>
      <c r="W854" s="201" t="s">
        <v>670</v>
      </c>
      <c r="X854" s="201">
        <v>10</v>
      </c>
    </row>
    <row r="855" spans="1:24" s="171" customFormat="1" ht="11.25">
      <c r="A855" s="172" t="s">
        <v>693</v>
      </c>
      <c r="B855" s="201" t="s">
        <v>672</v>
      </c>
      <c r="C855" s="201" t="s">
        <v>694</v>
      </c>
      <c r="D855" s="201" t="s">
        <v>695</v>
      </c>
      <c r="E855" s="201" t="s">
        <v>696</v>
      </c>
      <c r="F855" s="201" t="s">
        <v>697</v>
      </c>
      <c r="G855" s="201">
        <v>12</v>
      </c>
      <c r="H855" s="201">
        <v>21</v>
      </c>
      <c r="I855" s="201" t="s">
        <v>670</v>
      </c>
      <c r="J855" s="201" t="s">
        <v>671</v>
      </c>
      <c r="K855" s="202">
        <v>54.23</v>
      </c>
      <c r="L855" s="202">
        <v>0.19</v>
      </c>
      <c r="M855" s="202">
        <v>1.72</v>
      </c>
      <c r="N855" s="202">
        <v>3.44</v>
      </c>
      <c r="O855" s="202">
        <v>0.14000000000000001</v>
      </c>
      <c r="P855" s="202">
        <v>18.95</v>
      </c>
      <c r="Q855" s="202">
        <v>21.09</v>
      </c>
      <c r="R855" s="202">
        <v>1.44</v>
      </c>
      <c r="S855" s="202">
        <v>0.26</v>
      </c>
      <c r="T855" s="202">
        <v>101.46</v>
      </c>
      <c r="U855" s="183">
        <f t="shared" si="26"/>
        <v>90.756953012147051</v>
      </c>
      <c r="V855" s="183">
        <f t="shared" si="27"/>
        <v>9.2069620526746263</v>
      </c>
      <c r="W855" s="201" t="s">
        <v>670</v>
      </c>
      <c r="X855" s="201">
        <v>10</v>
      </c>
    </row>
    <row r="856" spans="1:24" s="171" customFormat="1" ht="11.25">
      <c r="A856" s="172" t="s">
        <v>693</v>
      </c>
      <c r="B856" s="201" t="s">
        <v>672</v>
      </c>
      <c r="C856" s="201" t="s">
        <v>694</v>
      </c>
      <c r="D856" s="201" t="s">
        <v>695</v>
      </c>
      <c r="E856" s="201" t="s">
        <v>696</v>
      </c>
      <c r="F856" s="201" t="s">
        <v>697</v>
      </c>
      <c r="G856" s="201">
        <v>12</v>
      </c>
      <c r="H856" s="201">
        <v>22</v>
      </c>
      <c r="I856" s="201" t="s">
        <v>670</v>
      </c>
      <c r="J856" s="201" t="s">
        <v>671</v>
      </c>
      <c r="K856" s="202">
        <v>55.17</v>
      </c>
      <c r="L856" s="202">
        <v>0.13</v>
      </c>
      <c r="M856" s="202">
        <v>1.61</v>
      </c>
      <c r="N856" s="202">
        <v>3.06</v>
      </c>
      <c r="O856" s="202">
        <v>7.0000000000000007E-2</v>
      </c>
      <c r="P856" s="202">
        <v>17.09</v>
      </c>
      <c r="Q856" s="202">
        <v>22.14</v>
      </c>
      <c r="R856" s="202">
        <v>1.51</v>
      </c>
      <c r="S856" s="202">
        <v>0.14000000000000001</v>
      </c>
      <c r="T856" s="202">
        <v>100.92</v>
      </c>
      <c r="U856" s="183">
        <f t="shared" si="26"/>
        <v>90.871620972080166</v>
      </c>
      <c r="V856" s="183">
        <f t="shared" si="27"/>
        <v>5.5118622279354312</v>
      </c>
      <c r="W856" s="201" t="s">
        <v>670</v>
      </c>
      <c r="X856" s="201">
        <v>10</v>
      </c>
    </row>
    <row r="857" spans="1:24" s="171" customFormat="1" ht="11.25">
      <c r="A857" s="172" t="s">
        <v>693</v>
      </c>
      <c r="B857" s="201" t="s">
        <v>672</v>
      </c>
      <c r="C857" s="201" t="s">
        <v>694</v>
      </c>
      <c r="D857" s="201" t="s">
        <v>695</v>
      </c>
      <c r="E857" s="201" t="s">
        <v>696</v>
      </c>
      <c r="F857" s="201" t="s">
        <v>697</v>
      </c>
      <c r="G857" s="201">
        <v>12</v>
      </c>
      <c r="H857" s="201">
        <v>23</v>
      </c>
      <c r="I857" s="201" t="s">
        <v>670</v>
      </c>
      <c r="J857" s="201" t="s">
        <v>671</v>
      </c>
      <c r="K857" s="202">
        <v>54.94</v>
      </c>
      <c r="L857" s="202">
        <v>0.08</v>
      </c>
      <c r="M857" s="202">
        <v>4.04</v>
      </c>
      <c r="N857" s="202">
        <v>4.7300000000000004</v>
      </c>
      <c r="O857" s="202">
        <v>0.06</v>
      </c>
      <c r="P857" s="202">
        <v>14.2</v>
      </c>
      <c r="Q857" s="202">
        <v>18.829999999999998</v>
      </c>
      <c r="R857" s="202">
        <v>2.64</v>
      </c>
      <c r="S857" s="202">
        <v>0.14000000000000001</v>
      </c>
      <c r="T857" s="202">
        <v>99.66</v>
      </c>
      <c r="U857" s="183">
        <f t="shared" si="26"/>
        <v>84.254638332338374</v>
      </c>
      <c r="V857" s="183">
        <f t="shared" si="27"/>
        <v>2.2718786234844366</v>
      </c>
      <c r="W857" s="201" t="s">
        <v>670</v>
      </c>
      <c r="X857" s="201">
        <v>10</v>
      </c>
    </row>
    <row r="858" spans="1:24" s="171" customFormat="1" ht="11.25">
      <c r="A858" s="172" t="s">
        <v>693</v>
      </c>
      <c r="B858" s="201" t="s">
        <v>672</v>
      </c>
      <c r="C858" s="201" t="s">
        <v>694</v>
      </c>
      <c r="D858" s="201" t="s">
        <v>695</v>
      </c>
      <c r="E858" s="201" t="s">
        <v>696</v>
      </c>
      <c r="F858" s="201" t="s">
        <v>697</v>
      </c>
      <c r="G858" s="201">
        <v>12</v>
      </c>
      <c r="H858" s="201">
        <v>24</v>
      </c>
      <c r="I858" s="201" t="s">
        <v>670</v>
      </c>
      <c r="J858" s="201" t="s">
        <v>671</v>
      </c>
      <c r="K858" s="202">
        <v>54.42</v>
      </c>
      <c r="L858" s="202">
        <v>0.19</v>
      </c>
      <c r="M858" s="202">
        <v>1.08</v>
      </c>
      <c r="N858" s="202">
        <v>3.52</v>
      </c>
      <c r="O858" s="202">
        <v>0.11</v>
      </c>
      <c r="P858" s="202">
        <v>18.43</v>
      </c>
      <c r="Q858" s="202">
        <v>19.739999999999998</v>
      </c>
      <c r="R858" s="202">
        <v>1.69</v>
      </c>
      <c r="S858" s="202">
        <v>0.52</v>
      </c>
      <c r="T858" s="202">
        <v>99.7</v>
      </c>
      <c r="U858" s="183">
        <f t="shared" si="26"/>
        <v>90.321772921069396</v>
      </c>
      <c r="V858" s="183">
        <f t="shared" si="27"/>
        <v>24.414038890878565</v>
      </c>
      <c r="W858" s="201" t="s">
        <v>670</v>
      </c>
      <c r="X858" s="201">
        <v>10</v>
      </c>
    </row>
    <row r="859" spans="1:24" s="171" customFormat="1" ht="11.25">
      <c r="A859" s="172" t="s">
        <v>693</v>
      </c>
      <c r="B859" s="201" t="s">
        <v>672</v>
      </c>
      <c r="C859" s="201" t="s">
        <v>694</v>
      </c>
      <c r="D859" s="201" t="s">
        <v>695</v>
      </c>
      <c r="E859" s="201" t="s">
        <v>696</v>
      </c>
      <c r="F859" s="201" t="s">
        <v>697</v>
      </c>
      <c r="G859" s="201">
        <v>12</v>
      </c>
      <c r="H859" s="201">
        <v>25</v>
      </c>
      <c r="I859" s="201" t="s">
        <v>670</v>
      </c>
      <c r="J859" s="201" t="s">
        <v>671</v>
      </c>
      <c r="K859" s="202">
        <v>55.5</v>
      </c>
      <c r="L859" s="202">
        <v>0.31</v>
      </c>
      <c r="M859" s="202">
        <v>1.5</v>
      </c>
      <c r="N859" s="202">
        <v>3.56</v>
      </c>
      <c r="O859" s="202">
        <v>0.14000000000000001</v>
      </c>
      <c r="P859" s="202">
        <v>17.920000000000002</v>
      </c>
      <c r="Q859" s="202">
        <v>19.600000000000001</v>
      </c>
      <c r="R859" s="202">
        <v>1.36</v>
      </c>
      <c r="S859" s="202">
        <v>0.3</v>
      </c>
      <c r="T859" s="202">
        <v>100.19</v>
      </c>
      <c r="U859" s="183">
        <f t="shared" si="26"/>
        <v>89.972185567073709</v>
      </c>
      <c r="V859" s="183">
        <f t="shared" si="27"/>
        <v>11.829639652623516</v>
      </c>
      <c r="W859" s="201" t="s">
        <v>670</v>
      </c>
      <c r="X859" s="201">
        <v>10</v>
      </c>
    </row>
    <row r="860" spans="1:24" s="171" customFormat="1" ht="11.25">
      <c r="A860" s="172" t="s">
        <v>693</v>
      </c>
      <c r="B860" s="201" t="s">
        <v>672</v>
      </c>
      <c r="C860" s="201" t="s">
        <v>694</v>
      </c>
      <c r="D860" s="201" t="s">
        <v>695</v>
      </c>
      <c r="E860" s="201" t="s">
        <v>696</v>
      </c>
      <c r="F860" s="201" t="s">
        <v>697</v>
      </c>
      <c r="G860" s="201">
        <v>12</v>
      </c>
      <c r="H860" s="201">
        <v>26</v>
      </c>
      <c r="I860" s="201" t="s">
        <v>670</v>
      </c>
      <c r="J860" s="201" t="s">
        <v>671</v>
      </c>
      <c r="K860" s="202">
        <v>54.6</v>
      </c>
      <c r="L860" s="202">
        <v>0.28000000000000003</v>
      </c>
      <c r="M860" s="202">
        <v>1.34</v>
      </c>
      <c r="N860" s="202">
        <v>3.42</v>
      </c>
      <c r="O860" s="202">
        <v>0.1</v>
      </c>
      <c r="P860" s="202">
        <v>17.41</v>
      </c>
      <c r="Q860" s="202">
        <v>20.52</v>
      </c>
      <c r="R860" s="202">
        <v>1.22</v>
      </c>
      <c r="S860" s="202">
        <v>0.28000000000000003</v>
      </c>
      <c r="T860" s="202">
        <v>99.17</v>
      </c>
      <c r="U860" s="183">
        <f t="shared" si="26"/>
        <v>90.073206575004178</v>
      </c>
      <c r="V860" s="183">
        <f t="shared" si="27"/>
        <v>12.29420440961497</v>
      </c>
      <c r="W860" s="201" t="s">
        <v>670</v>
      </c>
      <c r="X860" s="201">
        <v>10</v>
      </c>
    </row>
    <row r="861" spans="1:24" s="171" customFormat="1" ht="11.25">
      <c r="A861" s="172" t="s">
        <v>693</v>
      </c>
      <c r="B861" s="201" t="s">
        <v>672</v>
      </c>
      <c r="C861" s="201" t="s">
        <v>694</v>
      </c>
      <c r="D861" s="201" t="s">
        <v>695</v>
      </c>
      <c r="E861" s="201" t="s">
        <v>696</v>
      </c>
      <c r="F861" s="201" t="s">
        <v>697</v>
      </c>
      <c r="G861" s="201">
        <v>12</v>
      </c>
      <c r="H861" s="201">
        <v>27</v>
      </c>
      <c r="I861" s="201" t="s">
        <v>670</v>
      </c>
      <c r="J861" s="201" t="s">
        <v>671</v>
      </c>
      <c r="K861" s="202">
        <v>53.77</v>
      </c>
      <c r="L861" s="202">
        <v>0.3</v>
      </c>
      <c r="M861" s="202">
        <v>1.29</v>
      </c>
      <c r="N861" s="202">
        <v>3.39</v>
      </c>
      <c r="O861" s="202">
        <v>0.18</v>
      </c>
      <c r="P861" s="202">
        <v>18.309999999999999</v>
      </c>
      <c r="Q861" s="202">
        <v>19.93</v>
      </c>
      <c r="R861" s="202">
        <v>1.65</v>
      </c>
      <c r="S861" s="202">
        <v>0.82</v>
      </c>
      <c r="T861" s="202">
        <v>99.64</v>
      </c>
      <c r="U861" s="183">
        <f t="shared" si="26"/>
        <v>90.590235228109378</v>
      </c>
      <c r="V861" s="183">
        <f t="shared" si="27"/>
        <v>29.894685468712527</v>
      </c>
      <c r="W861" s="201" t="s">
        <v>670</v>
      </c>
      <c r="X861" s="201">
        <v>10</v>
      </c>
    </row>
    <row r="862" spans="1:24" s="171" customFormat="1" ht="11.25">
      <c r="A862" s="172" t="s">
        <v>693</v>
      </c>
      <c r="B862" s="201" t="s">
        <v>672</v>
      </c>
      <c r="C862" s="201" t="s">
        <v>694</v>
      </c>
      <c r="D862" s="201" t="s">
        <v>695</v>
      </c>
      <c r="E862" s="201" t="s">
        <v>696</v>
      </c>
      <c r="F862" s="201" t="s">
        <v>697</v>
      </c>
      <c r="G862" s="201">
        <v>12</v>
      </c>
      <c r="H862" s="201">
        <v>28</v>
      </c>
      <c r="I862" s="201" t="s">
        <v>670</v>
      </c>
      <c r="J862" s="201" t="s">
        <v>671</v>
      </c>
      <c r="K862" s="202">
        <v>54.17</v>
      </c>
      <c r="L862" s="202">
        <v>0.33</v>
      </c>
      <c r="M862" s="202">
        <v>1.17</v>
      </c>
      <c r="N862" s="202">
        <v>3.58</v>
      </c>
      <c r="O862" s="202">
        <v>0.1</v>
      </c>
      <c r="P862" s="202">
        <v>19.350000000000001</v>
      </c>
      <c r="Q862" s="202">
        <v>20.190000000000001</v>
      </c>
      <c r="R862" s="202">
        <v>1.21</v>
      </c>
      <c r="S862" s="202">
        <v>0.46</v>
      </c>
      <c r="T862" s="202">
        <v>100.56</v>
      </c>
      <c r="U862" s="183">
        <f t="shared" si="26"/>
        <v>90.596304344440441</v>
      </c>
      <c r="V862" s="183">
        <f t="shared" si="27"/>
        <v>20.870364701434379</v>
      </c>
      <c r="W862" s="201" t="s">
        <v>670</v>
      </c>
      <c r="X862" s="201">
        <v>10</v>
      </c>
    </row>
    <row r="863" spans="1:24" s="171" customFormat="1" ht="11.25">
      <c r="A863" s="172" t="s">
        <v>693</v>
      </c>
      <c r="B863" s="201" t="s">
        <v>672</v>
      </c>
      <c r="C863" s="201" t="s">
        <v>694</v>
      </c>
      <c r="D863" s="201" t="s">
        <v>695</v>
      </c>
      <c r="E863" s="201" t="s">
        <v>696</v>
      </c>
      <c r="F863" s="201" t="s">
        <v>697</v>
      </c>
      <c r="G863" s="201">
        <v>12</v>
      </c>
      <c r="H863" s="201">
        <v>29</v>
      </c>
      <c r="I863" s="201" t="s">
        <v>670</v>
      </c>
      <c r="J863" s="201" t="s">
        <v>671</v>
      </c>
      <c r="K863" s="202">
        <v>54.24</v>
      </c>
      <c r="L863" s="202">
        <v>0.22</v>
      </c>
      <c r="M863" s="202">
        <v>1.52</v>
      </c>
      <c r="N863" s="202">
        <v>3.52</v>
      </c>
      <c r="O863" s="202">
        <v>0.15</v>
      </c>
      <c r="P863" s="202">
        <v>18.14</v>
      </c>
      <c r="Q863" s="202">
        <v>19.72</v>
      </c>
      <c r="R863" s="202">
        <v>1.25</v>
      </c>
      <c r="S863" s="202">
        <v>0.59</v>
      </c>
      <c r="T863" s="202">
        <v>99.35</v>
      </c>
      <c r="U863" s="183">
        <f t="shared" si="26"/>
        <v>90.182239725689016</v>
      </c>
      <c r="V863" s="183">
        <f t="shared" si="27"/>
        <v>20.659592636052668</v>
      </c>
      <c r="W863" s="201" t="s">
        <v>670</v>
      </c>
      <c r="X863" s="201">
        <v>10</v>
      </c>
    </row>
    <row r="864" spans="1:24" s="171" customFormat="1" ht="11.25">
      <c r="A864" s="172" t="s">
        <v>693</v>
      </c>
      <c r="B864" s="201" t="s">
        <v>672</v>
      </c>
      <c r="C864" s="201" t="s">
        <v>694</v>
      </c>
      <c r="D864" s="201" t="s">
        <v>695</v>
      </c>
      <c r="E864" s="201" t="s">
        <v>696</v>
      </c>
      <c r="F864" s="201" t="s">
        <v>697</v>
      </c>
      <c r="G864" s="201">
        <v>12</v>
      </c>
      <c r="H864" s="201">
        <v>30</v>
      </c>
      <c r="I864" s="201" t="s">
        <v>670</v>
      </c>
      <c r="J864" s="201" t="s">
        <v>671</v>
      </c>
      <c r="K864" s="202">
        <v>55.19</v>
      </c>
      <c r="L864" s="202">
        <v>0.26</v>
      </c>
      <c r="M864" s="202">
        <v>1.52</v>
      </c>
      <c r="N864" s="202">
        <v>3.35</v>
      </c>
      <c r="O864" s="202">
        <v>0.16</v>
      </c>
      <c r="P864" s="202">
        <v>18.18</v>
      </c>
      <c r="Q864" s="202">
        <v>20.14</v>
      </c>
      <c r="R864" s="202">
        <v>1.22</v>
      </c>
      <c r="S864" s="202">
        <v>0.45</v>
      </c>
      <c r="T864" s="202">
        <v>100.47</v>
      </c>
      <c r="U864" s="183">
        <f t="shared" si="26"/>
        <v>90.630599439453292</v>
      </c>
      <c r="V864" s="183">
        <f t="shared" si="27"/>
        <v>16.569604182714269</v>
      </c>
      <c r="W864" s="201" t="s">
        <v>670</v>
      </c>
      <c r="X864" s="201">
        <v>10</v>
      </c>
    </row>
    <row r="865" spans="1:24" s="171" customFormat="1" ht="11.25">
      <c r="A865" s="172" t="s">
        <v>693</v>
      </c>
      <c r="B865" s="201" t="s">
        <v>672</v>
      </c>
      <c r="C865" s="201" t="s">
        <v>694</v>
      </c>
      <c r="D865" s="201" t="s">
        <v>695</v>
      </c>
      <c r="E865" s="201" t="s">
        <v>696</v>
      </c>
      <c r="F865" s="201" t="s">
        <v>697</v>
      </c>
      <c r="G865" s="201">
        <v>12</v>
      </c>
      <c r="H865" s="201">
        <v>31</v>
      </c>
      <c r="I865" s="201" t="s">
        <v>670</v>
      </c>
      <c r="J865" s="201" t="s">
        <v>671</v>
      </c>
      <c r="K865" s="202">
        <v>55.63</v>
      </c>
      <c r="L865" s="202">
        <v>0.34</v>
      </c>
      <c r="M865" s="202">
        <v>1.66</v>
      </c>
      <c r="N865" s="202">
        <v>3.56</v>
      </c>
      <c r="O865" s="202">
        <v>0.09</v>
      </c>
      <c r="P865" s="202">
        <v>18.93</v>
      </c>
      <c r="Q865" s="202">
        <v>18.899999999999999</v>
      </c>
      <c r="R865" s="202">
        <v>1.1399999999999999</v>
      </c>
      <c r="S865" s="202">
        <v>0.62</v>
      </c>
      <c r="T865" s="202">
        <v>100.87</v>
      </c>
      <c r="U865" s="183">
        <f t="shared" si="26"/>
        <v>90.456151906583557</v>
      </c>
      <c r="V865" s="183">
        <f t="shared" si="27"/>
        <v>20.03548327715114</v>
      </c>
      <c r="W865" s="201" t="s">
        <v>670</v>
      </c>
      <c r="X865" s="201">
        <v>10</v>
      </c>
    </row>
    <row r="866" spans="1:24" s="171" customFormat="1" ht="11.25">
      <c r="A866" s="172" t="s">
        <v>693</v>
      </c>
      <c r="B866" s="201" t="s">
        <v>672</v>
      </c>
      <c r="C866" s="201" t="s">
        <v>694</v>
      </c>
      <c r="D866" s="201" t="s">
        <v>695</v>
      </c>
      <c r="E866" s="201" t="s">
        <v>696</v>
      </c>
      <c r="F866" s="201" t="s">
        <v>697</v>
      </c>
      <c r="G866" s="201">
        <v>12</v>
      </c>
      <c r="H866" s="201">
        <v>32</v>
      </c>
      <c r="I866" s="201" t="s">
        <v>670</v>
      </c>
      <c r="J866" s="201" t="s">
        <v>671</v>
      </c>
      <c r="K866" s="202">
        <v>54.75</v>
      </c>
      <c r="L866" s="202">
        <v>0.26</v>
      </c>
      <c r="M866" s="202">
        <v>1.43</v>
      </c>
      <c r="N866" s="202">
        <v>3.34</v>
      </c>
      <c r="O866" s="202">
        <v>0.08</v>
      </c>
      <c r="P866" s="202">
        <v>19.010000000000002</v>
      </c>
      <c r="Q866" s="202">
        <v>18.18</v>
      </c>
      <c r="R866" s="202">
        <v>1.24</v>
      </c>
      <c r="S866" s="202">
        <v>0.88</v>
      </c>
      <c r="T866" s="202">
        <v>99.17</v>
      </c>
      <c r="U866" s="183">
        <f t="shared" si="26"/>
        <v>91.027320888669465</v>
      </c>
      <c r="V866" s="183">
        <f t="shared" si="27"/>
        <v>29.219804065089722</v>
      </c>
      <c r="W866" s="201" t="s">
        <v>670</v>
      </c>
      <c r="X866" s="201">
        <v>10</v>
      </c>
    </row>
    <row r="867" spans="1:24" s="171" customFormat="1" ht="11.25">
      <c r="A867" s="172" t="s">
        <v>693</v>
      </c>
      <c r="B867" s="201" t="s">
        <v>672</v>
      </c>
      <c r="C867" s="201" t="s">
        <v>694</v>
      </c>
      <c r="D867" s="201" t="s">
        <v>695</v>
      </c>
      <c r="E867" s="201" t="s">
        <v>696</v>
      </c>
      <c r="F867" s="201" t="s">
        <v>697</v>
      </c>
      <c r="G867" s="201">
        <v>12</v>
      </c>
      <c r="H867" s="201">
        <v>33</v>
      </c>
      <c r="I867" s="201" t="s">
        <v>670</v>
      </c>
      <c r="J867" s="201" t="s">
        <v>671</v>
      </c>
      <c r="K867" s="202">
        <v>55.17</v>
      </c>
      <c r="L867" s="202">
        <v>0.41</v>
      </c>
      <c r="M867" s="202">
        <v>1.55</v>
      </c>
      <c r="N867" s="202">
        <v>3.41</v>
      </c>
      <c r="O867" s="202">
        <v>0.1</v>
      </c>
      <c r="P867" s="202">
        <v>18.3</v>
      </c>
      <c r="Q867" s="202">
        <v>20.63</v>
      </c>
      <c r="R867" s="202">
        <v>1.37</v>
      </c>
      <c r="S867" s="202">
        <v>0.39</v>
      </c>
      <c r="T867" s="202">
        <v>101.33</v>
      </c>
      <c r="U867" s="183">
        <f t="shared" si="26"/>
        <v>90.53529196651327</v>
      </c>
      <c r="V867" s="183">
        <f t="shared" si="27"/>
        <v>14.441575976355345</v>
      </c>
      <c r="W867" s="201" t="s">
        <v>670</v>
      </c>
      <c r="X867" s="201">
        <v>10</v>
      </c>
    </row>
    <row r="868" spans="1:24" s="171" customFormat="1" ht="11.25">
      <c r="A868" s="172" t="s">
        <v>693</v>
      </c>
      <c r="B868" s="201" t="s">
        <v>672</v>
      </c>
      <c r="C868" s="201" t="s">
        <v>694</v>
      </c>
      <c r="D868" s="201" t="s">
        <v>695</v>
      </c>
      <c r="E868" s="201" t="s">
        <v>696</v>
      </c>
      <c r="F868" s="201" t="s">
        <v>697</v>
      </c>
      <c r="G868" s="201">
        <v>12</v>
      </c>
      <c r="H868" s="201">
        <v>34</v>
      </c>
      <c r="I868" s="201" t="s">
        <v>670</v>
      </c>
      <c r="J868" s="201" t="s">
        <v>671</v>
      </c>
      <c r="K868" s="202">
        <v>55.53</v>
      </c>
      <c r="L868" s="202">
        <v>0.23</v>
      </c>
      <c r="M868" s="202">
        <v>1.49</v>
      </c>
      <c r="N868" s="202">
        <v>3.63</v>
      </c>
      <c r="O868" s="202">
        <v>0.1</v>
      </c>
      <c r="P868" s="202">
        <v>19.29</v>
      </c>
      <c r="Q868" s="202">
        <v>19.73</v>
      </c>
      <c r="R868" s="202">
        <v>1.56</v>
      </c>
      <c r="S868" s="202">
        <v>0.65</v>
      </c>
      <c r="T868" s="202">
        <v>102.21</v>
      </c>
      <c r="U868" s="183">
        <f t="shared" si="26"/>
        <v>90.450683731600847</v>
      </c>
      <c r="V868" s="183">
        <f t="shared" si="27"/>
        <v>22.639436660827585</v>
      </c>
      <c r="W868" s="201" t="s">
        <v>670</v>
      </c>
      <c r="X868" s="201">
        <v>10</v>
      </c>
    </row>
    <row r="869" spans="1:24" s="171" customFormat="1" ht="11.25">
      <c r="A869" s="172" t="s">
        <v>693</v>
      </c>
      <c r="B869" s="201" t="s">
        <v>672</v>
      </c>
      <c r="C869" s="201" t="s">
        <v>694</v>
      </c>
      <c r="D869" s="201" t="s">
        <v>695</v>
      </c>
      <c r="E869" s="201" t="s">
        <v>696</v>
      </c>
      <c r="F869" s="201" t="s">
        <v>697</v>
      </c>
      <c r="G869" s="201">
        <v>12</v>
      </c>
      <c r="H869" s="201">
        <v>35</v>
      </c>
      <c r="I869" s="201" t="s">
        <v>670</v>
      </c>
      <c r="J869" s="201" t="s">
        <v>671</v>
      </c>
      <c r="K869" s="202">
        <v>54.01</v>
      </c>
      <c r="L869" s="202">
        <v>0.15</v>
      </c>
      <c r="M869" s="202">
        <v>1.56</v>
      </c>
      <c r="N869" s="202">
        <v>3.18</v>
      </c>
      <c r="O869" s="202">
        <v>0.09</v>
      </c>
      <c r="P869" s="202">
        <v>17.649999999999999</v>
      </c>
      <c r="Q869" s="202">
        <v>20.52</v>
      </c>
      <c r="R869" s="202">
        <v>1.35</v>
      </c>
      <c r="S869" s="202">
        <v>0.2</v>
      </c>
      <c r="T869" s="202">
        <v>98.71</v>
      </c>
      <c r="U869" s="183">
        <f t="shared" si="26"/>
        <v>90.819860774426942</v>
      </c>
      <c r="V869" s="183">
        <f t="shared" si="27"/>
        <v>7.9194027333198065</v>
      </c>
      <c r="W869" s="201" t="s">
        <v>670</v>
      </c>
      <c r="X869" s="201">
        <v>10</v>
      </c>
    </row>
    <row r="870" spans="1:24" s="171" customFormat="1" ht="11.25">
      <c r="A870" s="172" t="s">
        <v>693</v>
      </c>
      <c r="B870" s="201" t="s">
        <v>672</v>
      </c>
      <c r="C870" s="201" t="s">
        <v>694</v>
      </c>
      <c r="D870" s="201" t="s">
        <v>695</v>
      </c>
      <c r="E870" s="201" t="s">
        <v>696</v>
      </c>
      <c r="F870" s="201" t="s">
        <v>697</v>
      </c>
      <c r="G870" s="201">
        <v>12</v>
      </c>
      <c r="H870" s="201">
        <v>36</v>
      </c>
      <c r="I870" s="201" t="s">
        <v>670</v>
      </c>
      <c r="J870" s="201" t="s">
        <v>671</v>
      </c>
      <c r="K870" s="202">
        <v>55.02</v>
      </c>
      <c r="L870" s="202">
        <v>0.25</v>
      </c>
      <c r="M870" s="202">
        <v>1.41</v>
      </c>
      <c r="N870" s="202">
        <v>3.24</v>
      </c>
      <c r="O870" s="202">
        <v>0.16</v>
      </c>
      <c r="P870" s="202">
        <v>18.739999999999998</v>
      </c>
      <c r="Q870" s="202">
        <v>19.18</v>
      </c>
      <c r="R870" s="202">
        <v>1.6</v>
      </c>
      <c r="S870" s="202">
        <v>1.02</v>
      </c>
      <c r="T870" s="202">
        <v>100.62</v>
      </c>
      <c r="U870" s="183">
        <f t="shared" si="26"/>
        <v>91.157893710630759</v>
      </c>
      <c r="V870" s="183">
        <f t="shared" si="27"/>
        <v>32.673010833562024</v>
      </c>
      <c r="W870" s="201" t="s">
        <v>670</v>
      </c>
      <c r="X870" s="201">
        <v>10</v>
      </c>
    </row>
    <row r="871" spans="1:24" s="171" customFormat="1" ht="11.25">
      <c r="A871" s="172" t="s">
        <v>693</v>
      </c>
      <c r="B871" s="201" t="s">
        <v>672</v>
      </c>
      <c r="C871" s="201" t="s">
        <v>694</v>
      </c>
      <c r="D871" s="201" t="s">
        <v>695</v>
      </c>
      <c r="E871" s="201" t="s">
        <v>696</v>
      </c>
      <c r="F871" s="201" t="s">
        <v>697</v>
      </c>
      <c r="G871" s="201">
        <v>12</v>
      </c>
      <c r="H871" s="201">
        <v>37</v>
      </c>
      <c r="I871" s="201" t="s">
        <v>670</v>
      </c>
      <c r="J871" s="201" t="s">
        <v>671</v>
      </c>
      <c r="K871" s="202">
        <v>55.69</v>
      </c>
      <c r="L871" s="202">
        <v>0.25</v>
      </c>
      <c r="M871" s="202">
        <v>1.3</v>
      </c>
      <c r="N871" s="202">
        <v>3.66</v>
      </c>
      <c r="O871" s="202">
        <v>0.14000000000000001</v>
      </c>
      <c r="P871" s="202">
        <v>18.760000000000002</v>
      </c>
      <c r="Q871" s="202">
        <v>19.95</v>
      </c>
      <c r="R871" s="202">
        <v>1.44</v>
      </c>
      <c r="S871" s="202">
        <v>0.56999999999999995</v>
      </c>
      <c r="T871" s="202">
        <v>101.76</v>
      </c>
      <c r="U871" s="183">
        <f t="shared" si="26"/>
        <v>90.134372438463956</v>
      </c>
      <c r="V871" s="183">
        <f t="shared" si="27"/>
        <v>22.728458577055228</v>
      </c>
      <c r="W871" s="201" t="s">
        <v>670</v>
      </c>
      <c r="X871" s="201">
        <v>10</v>
      </c>
    </row>
    <row r="872" spans="1:24" s="171" customFormat="1" ht="11.25">
      <c r="A872" s="172" t="s">
        <v>693</v>
      </c>
      <c r="B872" s="201" t="s">
        <v>672</v>
      </c>
      <c r="C872" s="201" t="s">
        <v>694</v>
      </c>
      <c r="D872" s="201" t="s">
        <v>695</v>
      </c>
      <c r="E872" s="201" t="s">
        <v>696</v>
      </c>
      <c r="F872" s="201" t="s">
        <v>697</v>
      </c>
      <c r="G872" s="201">
        <v>12</v>
      </c>
      <c r="H872" s="201">
        <v>38</v>
      </c>
      <c r="I872" s="201" t="s">
        <v>670</v>
      </c>
      <c r="J872" s="201" t="s">
        <v>671</v>
      </c>
      <c r="K872" s="202">
        <v>53.8</v>
      </c>
      <c r="L872" s="202">
        <v>0.33</v>
      </c>
      <c r="M872" s="202">
        <v>1.54</v>
      </c>
      <c r="N872" s="202">
        <v>3.27</v>
      </c>
      <c r="O872" s="202">
        <v>0.09</v>
      </c>
      <c r="P872" s="202">
        <v>19.739999999999998</v>
      </c>
      <c r="Q872" s="202">
        <v>18.350000000000001</v>
      </c>
      <c r="R872" s="202">
        <v>1.45</v>
      </c>
      <c r="S872" s="202">
        <v>0.79</v>
      </c>
      <c r="T872" s="202">
        <v>99.36</v>
      </c>
      <c r="U872" s="183">
        <f t="shared" si="26"/>
        <v>91.496618321773354</v>
      </c>
      <c r="V872" s="183">
        <f t="shared" si="27"/>
        <v>25.602554469508981</v>
      </c>
      <c r="W872" s="201" t="s">
        <v>670</v>
      </c>
      <c r="X872" s="201">
        <v>10</v>
      </c>
    </row>
    <row r="873" spans="1:24" s="171" customFormat="1" ht="11.25">
      <c r="A873" s="172" t="s">
        <v>693</v>
      </c>
      <c r="B873" s="201" t="s">
        <v>672</v>
      </c>
      <c r="C873" s="201" t="s">
        <v>694</v>
      </c>
      <c r="D873" s="201" t="s">
        <v>695</v>
      </c>
      <c r="E873" s="201" t="s">
        <v>696</v>
      </c>
      <c r="F873" s="201" t="s">
        <v>697</v>
      </c>
      <c r="G873" s="201">
        <v>12</v>
      </c>
      <c r="H873" s="201">
        <v>39</v>
      </c>
      <c r="I873" s="201" t="s">
        <v>670</v>
      </c>
      <c r="J873" s="201" t="s">
        <v>671</v>
      </c>
      <c r="K873" s="202">
        <v>54.56</v>
      </c>
      <c r="L873" s="202">
        <v>0.27</v>
      </c>
      <c r="M873" s="202">
        <v>1.65</v>
      </c>
      <c r="N873" s="202">
        <v>3.27</v>
      </c>
      <c r="O873" s="202">
        <v>0.1</v>
      </c>
      <c r="P873" s="202">
        <v>17.62</v>
      </c>
      <c r="Q873" s="202">
        <v>21.32</v>
      </c>
      <c r="R873" s="202">
        <v>1.25</v>
      </c>
      <c r="S873" s="202">
        <v>0.24</v>
      </c>
      <c r="T873" s="202">
        <v>100.28</v>
      </c>
      <c r="U873" s="183">
        <f t="shared" si="26"/>
        <v>90.569989198108146</v>
      </c>
      <c r="V873" s="183">
        <f t="shared" si="27"/>
        <v>8.8901955936748731</v>
      </c>
      <c r="W873" s="201" t="s">
        <v>670</v>
      </c>
      <c r="X873" s="201">
        <v>10</v>
      </c>
    </row>
    <row r="874" spans="1:24" s="171" customFormat="1" ht="11.25">
      <c r="A874" s="172" t="s">
        <v>693</v>
      </c>
      <c r="B874" s="201" t="s">
        <v>672</v>
      </c>
      <c r="C874" s="201" t="s">
        <v>694</v>
      </c>
      <c r="D874" s="201" t="s">
        <v>695</v>
      </c>
      <c r="E874" s="201" t="s">
        <v>696</v>
      </c>
      <c r="F874" s="201" t="s">
        <v>697</v>
      </c>
      <c r="G874" s="201">
        <v>12</v>
      </c>
      <c r="H874" s="201">
        <v>40</v>
      </c>
      <c r="I874" s="201" t="s">
        <v>670</v>
      </c>
      <c r="J874" s="201" t="s">
        <v>671</v>
      </c>
      <c r="K874" s="202">
        <v>54.78</v>
      </c>
      <c r="L874" s="202">
        <v>0.33</v>
      </c>
      <c r="M874" s="202">
        <v>1.53</v>
      </c>
      <c r="N874" s="202">
        <v>3.54</v>
      </c>
      <c r="O874" s="202">
        <v>0.11</v>
      </c>
      <c r="P874" s="202">
        <v>18.399999999999999</v>
      </c>
      <c r="Q874" s="202">
        <v>18.98</v>
      </c>
      <c r="R874" s="202">
        <v>1.42</v>
      </c>
      <c r="S874" s="202">
        <v>0.65</v>
      </c>
      <c r="T874" s="202">
        <v>99.74</v>
      </c>
      <c r="U874" s="183">
        <f t="shared" si="26"/>
        <v>90.257816861916666</v>
      </c>
      <c r="V874" s="183">
        <f t="shared" si="27"/>
        <v>22.178828166554467</v>
      </c>
      <c r="W874" s="201" t="s">
        <v>670</v>
      </c>
      <c r="X874" s="201">
        <v>10</v>
      </c>
    </row>
    <row r="875" spans="1:24" s="171" customFormat="1" ht="11.25">
      <c r="A875" s="172" t="s">
        <v>693</v>
      </c>
      <c r="B875" s="201" t="s">
        <v>672</v>
      </c>
      <c r="C875" s="201" t="s">
        <v>694</v>
      </c>
      <c r="D875" s="201" t="s">
        <v>695</v>
      </c>
      <c r="E875" s="201" t="s">
        <v>696</v>
      </c>
      <c r="F875" s="201" t="s">
        <v>697</v>
      </c>
      <c r="G875" s="201">
        <v>12</v>
      </c>
      <c r="H875" s="201">
        <v>41</v>
      </c>
      <c r="I875" s="201" t="s">
        <v>670</v>
      </c>
      <c r="J875" s="201" t="s">
        <v>671</v>
      </c>
      <c r="K875" s="202">
        <v>54.18</v>
      </c>
      <c r="L875" s="202">
        <v>0.28999999999999998</v>
      </c>
      <c r="M875" s="202">
        <v>1.41</v>
      </c>
      <c r="N875" s="202">
        <v>3.51</v>
      </c>
      <c r="O875" s="202">
        <v>0.15</v>
      </c>
      <c r="P875" s="202">
        <v>18.61</v>
      </c>
      <c r="Q875" s="202">
        <v>18.989999999999998</v>
      </c>
      <c r="R875" s="202">
        <v>1.44</v>
      </c>
      <c r="S875" s="202">
        <v>0.63</v>
      </c>
      <c r="T875" s="202">
        <v>99.21</v>
      </c>
      <c r="U875" s="183">
        <f t="shared" si="26"/>
        <v>90.431048860130474</v>
      </c>
      <c r="V875" s="183">
        <f t="shared" si="27"/>
        <v>23.061357175699335</v>
      </c>
      <c r="W875" s="201" t="s">
        <v>670</v>
      </c>
      <c r="X875" s="201">
        <v>10</v>
      </c>
    </row>
    <row r="876" spans="1:24" s="171" customFormat="1" ht="11.25">
      <c r="A876" s="172" t="s">
        <v>693</v>
      </c>
      <c r="B876" s="201" t="s">
        <v>672</v>
      </c>
      <c r="C876" s="201" t="s">
        <v>694</v>
      </c>
      <c r="D876" s="201" t="s">
        <v>695</v>
      </c>
      <c r="E876" s="201" t="s">
        <v>696</v>
      </c>
      <c r="F876" s="201" t="s">
        <v>697</v>
      </c>
      <c r="G876" s="201">
        <v>12</v>
      </c>
      <c r="H876" s="201">
        <v>42</v>
      </c>
      <c r="I876" s="201" t="s">
        <v>670</v>
      </c>
      <c r="J876" s="201" t="s">
        <v>671</v>
      </c>
      <c r="K876" s="202">
        <v>54.66</v>
      </c>
      <c r="L876" s="202">
        <v>0.25</v>
      </c>
      <c r="M876" s="202">
        <v>1.49</v>
      </c>
      <c r="N876" s="202">
        <v>3.5</v>
      </c>
      <c r="O876" s="202">
        <v>0.18</v>
      </c>
      <c r="P876" s="202">
        <v>18.38</v>
      </c>
      <c r="Q876" s="202">
        <v>20.69</v>
      </c>
      <c r="R876" s="202">
        <v>1.36</v>
      </c>
      <c r="S876" s="202">
        <v>0.47</v>
      </c>
      <c r="T876" s="202">
        <v>100.98</v>
      </c>
      <c r="U876" s="183">
        <f t="shared" si="26"/>
        <v>90.347803361592909</v>
      </c>
      <c r="V876" s="183">
        <f t="shared" si="27"/>
        <v>17.465001971107665</v>
      </c>
      <c r="W876" s="201" t="s">
        <v>670</v>
      </c>
      <c r="X876" s="201">
        <v>10</v>
      </c>
    </row>
    <row r="877" spans="1:24" s="171" customFormat="1" ht="11.25">
      <c r="A877" s="172" t="s">
        <v>693</v>
      </c>
      <c r="B877" s="201" t="s">
        <v>672</v>
      </c>
      <c r="C877" s="201" t="s">
        <v>694</v>
      </c>
      <c r="D877" s="201" t="s">
        <v>695</v>
      </c>
      <c r="E877" s="201" t="s">
        <v>696</v>
      </c>
      <c r="F877" s="201" t="s">
        <v>697</v>
      </c>
      <c r="G877" s="201">
        <v>12</v>
      </c>
      <c r="H877" s="201">
        <v>43</v>
      </c>
      <c r="I877" s="201" t="s">
        <v>670</v>
      </c>
      <c r="J877" s="201" t="s">
        <v>671</v>
      </c>
      <c r="K877" s="202">
        <v>54.52</v>
      </c>
      <c r="L877" s="202">
        <v>0.25</v>
      </c>
      <c r="M877" s="202">
        <v>1.53</v>
      </c>
      <c r="N877" s="202">
        <v>3.12</v>
      </c>
      <c r="O877" s="202">
        <v>0.17</v>
      </c>
      <c r="P877" s="202">
        <v>16.54</v>
      </c>
      <c r="Q877" s="202">
        <v>21.03</v>
      </c>
      <c r="R877" s="202">
        <v>1.29</v>
      </c>
      <c r="S877" s="202">
        <v>0.18</v>
      </c>
      <c r="T877" s="202">
        <v>98.63</v>
      </c>
      <c r="U877" s="183">
        <f t="shared" si="26"/>
        <v>90.429886265527145</v>
      </c>
      <c r="V877" s="183">
        <f t="shared" si="27"/>
        <v>7.3149235409747559</v>
      </c>
      <c r="W877" s="201" t="s">
        <v>670</v>
      </c>
      <c r="X877" s="201">
        <v>10</v>
      </c>
    </row>
    <row r="878" spans="1:24" s="171" customFormat="1" ht="11.25">
      <c r="A878" s="172" t="s">
        <v>693</v>
      </c>
      <c r="B878" s="201" t="s">
        <v>672</v>
      </c>
      <c r="C878" s="201" t="s">
        <v>694</v>
      </c>
      <c r="D878" s="201" t="s">
        <v>695</v>
      </c>
      <c r="E878" s="201" t="s">
        <v>696</v>
      </c>
      <c r="F878" s="201" t="s">
        <v>697</v>
      </c>
      <c r="G878" s="201">
        <v>12</v>
      </c>
      <c r="H878" s="201">
        <v>44</v>
      </c>
      <c r="I878" s="201" t="s">
        <v>670</v>
      </c>
      <c r="J878" s="201" t="s">
        <v>671</v>
      </c>
      <c r="K878" s="202">
        <v>54.33</v>
      </c>
      <c r="L878" s="202">
        <v>0.19</v>
      </c>
      <c r="M878" s="202">
        <v>1.35</v>
      </c>
      <c r="N878" s="202">
        <v>3.25</v>
      </c>
      <c r="O878" s="202">
        <v>0.1</v>
      </c>
      <c r="P878" s="202">
        <v>17.440000000000001</v>
      </c>
      <c r="Q878" s="202">
        <v>22.83</v>
      </c>
      <c r="R878" s="202">
        <v>1.1599999999999999</v>
      </c>
      <c r="S878" s="202">
        <v>0.24</v>
      </c>
      <c r="T878" s="202">
        <v>100.89</v>
      </c>
      <c r="U878" s="183">
        <f t="shared" si="26"/>
        <v>90.534629171975581</v>
      </c>
      <c r="V878" s="183">
        <f t="shared" si="27"/>
        <v>10.65528883264852</v>
      </c>
      <c r="W878" s="201" t="s">
        <v>670</v>
      </c>
      <c r="X878" s="201">
        <v>10</v>
      </c>
    </row>
    <row r="879" spans="1:24" s="171" customFormat="1" ht="11.25">
      <c r="A879" s="172" t="s">
        <v>699</v>
      </c>
      <c r="B879" s="201" t="s">
        <v>673</v>
      </c>
      <c r="C879" s="201" t="s">
        <v>700</v>
      </c>
      <c r="D879" s="201" t="s">
        <v>701</v>
      </c>
      <c r="E879" s="201" t="s">
        <v>702</v>
      </c>
      <c r="F879" s="201" t="s">
        <v>703</v>
      </c>
      <c r="G879" s="201">
        <v>2</v>
      </c>
      <c r="H879" s="201">
        <v>1</v>
      </c>
      <c r="I879" s="201" t="s">
        <v>670</v>
      </c>
      <c r="J879" s="201" t="s">
        <v>671</v>
      </c>
      <c r="K879" s="202">
        <v>56.4</v>
      </c>
      <c r="L879" s="202">
        <v>0.1</v>
      </c>
      <c r="M879" s="202">
        <v>2.95</v>
      </c>
      <c r="N879" s="202">
        <v>1.97</v>
      </c>
      <c r="O879" s="202">
        <v>0.02</v>
      </c>
      <c r="P879" s="202">
        <v>16.04</v>
      </c>
      <c r="Q879" s="202">
        <v>21.72</v>
      </c>
      <c r="R879" s="202">
        <v>1.97</v>
      </c>
      <c r="S879" s="202">
        <v>0.35</v>
      </c>
      <c r="T879" s="202">
        <v>101.52</v>
      </c>
      <c r="U879" s="183">
        <f t="shared" si="26"/>
        <v>93.553723006706718</v>
      </c>
      <c r="V879" s="183">
        <f t="shared" si="27"/>
        <v>7.372344237557976</v>
      </c>
      <c r="W879" s="201" t="s">
        <v>670</v>
      </c>
      <c r="X879" s="201">
        <v>10</v>
      </c>
    </row>
    <row r="880" spans="1:24" s="171" customFormat="1" ht="11.25">
      <c r="A880" s="172" t="s">
        <v>699</v>
      </c>
      <c r="B880" s="201" t="s">
        <v>665</v>
      </c>
      <c r="C880" s="201" t="s">
        <v>700</v>
      </c>
      <c r="D880" s="201" t="s">
        <v>701</v>
      </c>
      <c r="E880" s="201" t="s">
        <v>702</v>
      </c>
      <c r="F880" s="201" t="s">
        <v>703</v>
      </c>
      <c r="G880" s="201">
        <v>5</v>
      </c>
      <c r="H880" s="201">
        <v>1</v>
      </c>
      <c r="I880" s="201" t="s">
        <v>670</v>
      </c>
      <c r="J880" s="201" t="s">
        <v>671</v>
      </c>
      <c r="K880" s="202">
        <v>55.6</v>
      </c>
      <c r="L880" s="202">
        <v>0.28000000000000003</v>
      </c>
      <c r="M880" s="202">
        <v>1.39</v>
      </c>
      <c r="N880" s="202">
        <v>3.61</v>
      </c>
      <c r="O880" s="202">
        <v>0.14000000000000001</v>
      </c>
      <c r="P880" s="202">
        <v>18.79</v>
      </c>
      <c r="Q880" s="202">
        <v>19.170000000000002</v>
      </c>
      <c r="R880" s="202">
        <v>1.47</v>
      </c>
      <c r="S880" s="202">
        <v>0.83</v>
      </c>
      <c r="T880" s="202">
        <v>101.28</v>
      </c>
      <c r="U880" s="183">
        <f t="shared" si="26"/>
        <v>90.270059667797241</v>
      </c>
      <c r="V880" s="183">
        <f t="shared" si="27"/>
        <v>28.6006759123261</v>
      </c>
      <c r="W880" s="201" t="s">
        <v>670</v>
      </c>
      <c r="X880" s="201">
        <v>10</v>
      </c>
    </row>
    <row r="881" spans="1:24" s="171" customFormat="1" ht="11.25">
      <c r="A881" s="172" t="s">
        <v>699</v>
      </c>
      <c r="B881" s="201" t="s">
        <v>665</v>
      </c>
      <c r="C881" s="201" t="s">
        <v>700</v>
      </c>
      <c r="D881" s="201" t="s">
        <v>701</v>
      </c>
      <c r="E881" s="201" t="s">
        <v>702</v>
      </c>
      <c r="F881" s="201" t="s">
        <v>703</v>
      </c>
      <c r="G881" s="201">
        <v>5</v>
      </c>
      <c r="H881" s="201">
        <v>2</v>
      </c>
      <c r="I881" s="201" t="s">
        <v>670</v>
      </c>
      <c r="J881" s="201" t="s">
        <v>671</v>
      </c>
      <c r="K881" s="202">
        <v>55.84</v>
      </c>
      <c r="L881" s="202">
        <v>0.18</v>
      </c>
      <c r="M881" s="202">
        <v>1.39</v>
      </c>
      <c r="N881" s="202">
        <v>3.66</v>
      </c>
      <c r="O881" s="202">
        <v>0.17</v>
      </c>
      <c r="P881" s="202">
        <v>18.71</v>
      </c>
      <c r="Q881" s="202">
        <v>18.63</v>
      </c>
      <c r="R881" s="202">
        <v>1.49</v>
      </c>
      <c r="S881" s="202">
        <v>0.84</v>
      </c>
      <c r="T881" s="202">
        <v>100.91</v>
      </c>
      <c r="U881" s="183">
        <f t="shared" si="26"/>
        <v>90.110615149089242</v>
      </c>
      <c r="V881" s="183">
        <f t="shared" si="27"/>
        <v>28.845863430380202</v>
      </c>
      <c r="W881" s="201" t="s">
        <v>670</v>
      </c>
      <c r="X881" s="201">
        <v>10</v>
      </c>
    </row>
    <row r="882" spans="1:24" s="171" customFormat="1" ht="11.25">
      <c r="A882" s="172" t="s">
        <v>699</v>
      </c>
      <c r="B882" s="201" t="s">
        <v>665</v>
      </c>
      <c r="C882" s="201" t="s">
        <v>700</v>
      </c>
      <c r="D882" s="201" t="s">
        <v>701</v>
      </c>
      <c r="E882" s="201" t="s">
        <v>702</v>
      </c>
      <c r="F882" s="201" t="s">
        <v>703</v>
      </c>
      <c r="G882" s="201">
        <v>5</v>
      </c>
      <c r="H882" s="201">
        <v>3</v>
      </c>
      <c r="I882" s="201" t="s">
        <v>670</v>
      </c>
      <c r="J882" s="201" t="s">
        <v>671</v>
      </c>
      <c r="K882" s="202">
        <v>55.2</v>
      </c>
      <c r="L882" s="202">
        <v>0.1</v>
      </c>
      <c r="M882" s="202">
        <v>2.04</v>
      </c>
      <c r="N882" s="202">
        <v>2.02</v>
      </c>
      <c r="O882" s="202">
        <v>0.09</v>
      </c>
      <c r="P882" s="202">
        <v>16.37</v>
      </c>
      <c r="Q882" s="202">
        <v>20.14</v>
      </c>
      <c r="R882" s="202">
        <v>2.5099999999999998</v>
      </c>
      <c r="S882" s="202">
        <v>2.4</v>
      </c>
      <c r="T882" s="202">
        <v>100.87</v>
      </c>
      <c r="U882" s="183">
        <f t="shared" si="26"/>
        <v>93.525325444511566</v>
      </c>
      <c r="V882" s="183">
        <f t="shared" si="27"/>
        <v>44.109831424772736</v>
      </c>
      <c r="W882" s="201" t="s">
        <v>670</v>
      </c>
      <c r="X882" s="201">
        <v>10</v>
      </c>
    </row>
    <row r="883" spans="1:24" s="171" customFormat="1" ht="11.25">
      <c r="A883" s="172" t="s">
        <v>699</v>
      </c>
      <c r="B883" s="201" t="s">
        <v>665</v>
      </c>
      <c r="C883" s="201" t="s">
        <v>700</v>
      </c>
      <c r="D883" s="201" t="s">
        <v>701</v>
      </c>
      <c r="E883" s="201" t="s">
        <v>702</v>
      </c>
      <c r="F883" s="201" t="s">
        <v>703</v>
      </c>
      <c r="G883" s="201">
        <v>5</v>
      </c>
      <c r="H883" s="201">
        <v>4</v>
      </c>
      <c r="I883" s="201" t="s">
        <v>670</v>
      </c>
      <c r="J883" s="201" t="s">
        <v>671</v>
      </c>
      <c r="K883" s="202">
        <v>55.94</v>
      </c>
      <c r="L883" s="202">
        <v>0.33</v>
      </c>
      <c r="M883" s="202">
        <v>1.45</v>
      </c>
      <c r="N883" s="202">
        <v>3.37</v>
      </c>
      <c r="O883" s="202">
        <v>0.11</v>
      </c>
      <c r="P883" s="202">
        <v>19.12</v>
      </c>
      <c r="Q883" s="202">
        <v>18.64</v>
      </c>
      <c r="R883" s="202">
        <v>1.29</v>
      </c>
      <c r="S883" s="202">
        <v>0.79</v>
      </c>
      <c r="T883" s="202">
        <v>101.04</v>
      </c>
      <c r="U883" s="183">
        <f t="shared" si="26"/>
        <v>91.001378031920282</v>
      </c>
      <c r="V883" s="183">
        <f t="shared" si="27"/>
        <v>26.766328373059189</v>
      </c>
      <c r="W883" s="201" t="s">
        <v>670</v>
      </c>
      <c r="X883" s="201">
        <v>10</v>
      </c>
    </row>
    <row r="884" spans="1:24" s="171" customFormat="1" ht="11.25">
      <c r="A884" s="172" t="s">
        <v>699</v>
      </c>
      <c r="B884" s="201" t="s">
        <v>665</v>
      </c>
      <c r="C884" s="201" t="s">
        <v>700</v>
      </c>
      <c r="D884" s="201" t="s">
        <v>701</v>
      </c>
      <c r="E884" s="201" t="s">
        <v>702</v>
      </c>
      <c r="F884" s="201" t="s">
        <v>703</v>
      </c>
      <c r="G884" s="201">
        <v>5</v>
      </c>
      <c r="H884" s="201">
        <v>5</v>
      </c>
      <c r="I884" s="201" t="s">
        <v>670</v>
      </c>
      <c r="J884" s="201" t="s">
        <v>671</v>
      </c>
      <c r="K884" s="202">
        <v>55.96</v>
      </c>
      <c r="L884" s="202">
        <v>0.28999999999999998</v>
      </c>
      <c r="M884" s="202">
        <v>1.49</v>
      </c>
      <c r="N884" s="202">
        <v>3.66</v>
      </c>
      <c r="O884" s="202">
        <v>0.12</v>
      </c>
      <c r="P884" s="202">
        <v>18.93</v>
      </c>
      <c r="Q884" s="202">
        <v>18.440000000000001</v>
      </c>
      <c r="R884" s="202">
        <v>1.66</v>
      </c>
      <c r="S884" s="202">
        <v>0.89</v>
      </c>
      <c r="T884" s="202">
        <v>101.44</v>
      </c>
      <c r="U884" s="183">
        <f t="shared" si="26"/>
        <v>90.214300339646641</v>
      </c>
      <c r="V884" s="183">
        <f t="shared" si="27"/>
        <v>28.607280198059275</v>
      </c>
      <c r="W884" s="201" t="s">
        <v>670</v>
      </c>
      <c r="X884" s="201">
        <v>10</v>
      </c>
    </row>
    <row r="885" spans="1:24" s="171" customFormat="1" ht="11.25">
      <c r="A885" s="172" t="s">
        <v>699</v>
      </c>
      <c r="B885" s="201" t="s">
        <v>665</v>
      </c>
      <c r="C885" s="201" t="s">
        <v>700</v>
      </c>
      <c r="D885" s="201" t="s">
        <v>701</v>
      </c>
      <c r="E885" s="201" t="s">
        <v>702</v>
      </c>
      <c r="F885" s="201" t="s">
        <v>703</v>
      </c>
      <c r="G885" s="201">
        <v>5</v>
      </c>
      <c r="H885" s="201">
        <v>6</v>
      </c>
      <c r="I885" s="201" t="s">
        <v>670</v>
      </c>
      <c r="J885" s="201" t="s">
        <v>671</v>
      </c>
      <c r="K885" s="202">
        <v>56.2</v>
      </c>
      <c r="L885" s="202">
        <v>0.25</v>
      </c>
      <c r="M885" s="202">
        <v>1.42</v>
      </c>
      <c r="N885" s="202">
        <v>3.6</v>
      </c>
      <c r="O885" s="202">
        <v>0.12</v>
      </c>
      <c r="P885" s="202">
        <v>18.68</v>
      </c>
      <c r="Q885" s="202">
        <v>18.190000000000001</v>
      </c>
      <c r="R885" s="202">
        <v>1.37</v>
      </c>
      <c r="S885" s="202">
        <v>0.78</v>
      </c>
      <c r="T885" s="202">
        <v>100.61</v>
      </c>
      <c r="U885" s="183">
        <f t="shared" si="26"/>
        <v>90.242820085606283</v>
      </c>
      <c r="V885" s="183">
        <f t="shared" si="27"/>
        <v>26.926734041572324</v>
      </c>
      <c r="W885" s="201" t="s">
        <v>670</v>
      </c>
      <c r="X885" s="201">
        <v>10</v>
      </c>
    </row>
    <row r="886" spans="1:24" s="171" customFormat="1" ht="11.25">
      <c r="A886" s="172" t="s">
        <v>699</v>
      </c>
      <c r="B886" s="201" t="s">
        <v>665</v>
      </c>
      <c r="C886" s="201" t="s">
        <v>700</v>
      </c>
      <c r="D886" s="201" t="s">
        <v>701</v>
      </c>
      <c r="E886" s="201" t="s">
        <v>702</v>
      </c>
      <c r="F886" s="201" t="s">
        <v>703</v>
      </c>
      <c r="G886" s="201">
        <v>5</v>
      </c>
      <c r="H886" s="201">
        <v>7</v>
      </c>
      <c r="I886" s="201" t="s">
        <v>670</v>
      </c>
      <c r="J886" s="201" t="s">
        <v>671</v>
      </c>
      <c r="K886" s="202">
        <v>55.73</v>
      </c>
      <c r="L886" s="202">
        <v>0.26</v>
      </c>
      <c r="M886" s="202">
        <v>1.45</v>
      </c>
      <c r="N886" s="202">
        <v>3.39</v>
      </c>
      <c r="O886" s="202">
        <v>0.15</v>
      </c>
      <c r="P886" s="202">
        <v>18.62</v>
      </c>
      <c r="Q886" s="202">
        <v>18.670000000000002</v>
      </c>
      <c r="R886" s="202">
        <v>1.54</v>
      </c>
      <c r="S886" s="202">
        <v>0.83</v>
      </c>
      <c r="T886" s="202">
        <v>100.64</v>
      </c>
      <c r="U886" s="183">
        <f t="shared" si="26"/>
        <v>90.732377441839702</v>
      </c>
      <c r="V886" s="183">
        <f t="shared" si="27"/>
        <v>27.745561800531533</v>
      </c>
      <c r="W886" s="201" t="s">
        <v>670</v>
      </c>
      <c r="X886" s="201">
        <v>10</v>
      </c>
    </row>
    <row r="887" spans="1:24" s="171" customFormat="1" ht="11.25">
      <c r="A887" s="172" t="s">
        <v>699</v>
      </c>
      <c r="B887" s="201" t="s">
        <v>665</v>
      </c>
      <c r="C887" s="201" t="s">
        <v>700</v>
      </c>
      <c r="D887" s="201" t="s">
        <v>701</v>
      </c>
      <c r="E887" s="201" t="s">
        <v>702</v>
      </c>
      <c r="F887" s="201" t="s">
        <v>703</v>
      </c>
      <c r="G887" s="201">
        <v>5</v>
      </c>
      <c r="H887" s="201">
        <v>8</v>
      </c>
      <c r="I887" s="201" t="s">
        <v>670</v>
      </c>
      <c r="J887" s="201" t="s">
        <v>671</v>
      </c>
      <c r="K887" s="202">
        <v>55.45</v>
      </c>
      <c r="L887" s="202">
        <v>0.25</v>
      </c>
      <c r="M887" s="202">
        <v>1.51</v>
      </c>
      <c r="N887" s="202">
        <v>3.39</v>
      </c>
      <c r="O887" s="202">
        <v>0.13</v>
      </c>
      <c r="P887" s="202">
        <v>18.82</v>
      </c>
      <c r="Q887" s="202">
        <v>19.170000000000002</v>
      </c>
      <c r="R887" s="202">
        <v>1.63</v>
      </c>
      <c r="S887" s="202">
        <v>0.96</v>
      </c>
      <c r="T887" s="202">
        <v>101.31</v>
      </c>
      <c r="U887" s="183">
        <f t="shared" si="26"/>
        <v>90.821825092743282</v>
      </c>
      <c r="V887" s="183">
        <f t="shared" si="27"/>
        <v>29.898070503655255</v>
      </c>
      <c r="W887" s="201" t="s">
        <v>670</v>
      </c>
      <c r="X887" s="201">
        <v>10</v>
      </c>
    </row>
    <row r="888" spans="1:24" s="171" customFormat="1" ht="11.25">
      <c r="A888" s="172" t="s">
        <v>699</v>
      </c>
      <c r="B888" s="201" t="s">
        <v>665</v>
      </c>
      <c r="C888" s="201" t="s">
        <v>700</v>
      </c>
      <c r="D888" s="201" t="s">
        <v>701</v>
      </c>
      <c r="E888" s="201" t="s">
        <v>702</v>
      </c>
      <c r="F888" s="201" t="s">
        <v>703</v>
      </c>
      <c r="G888" s="201">
        <v>5</v>
      </c>
      <c r="H888" s="201">
        <v>9</v>
      </c>
      <c r="I888" s="201" t="s">
        <v>670</v>
      </c>
      <c r="J888" s="201" t="s">
        <v>671</v>
      </c>
      <c r="K888" s="202">
        <v>55.94</v>
      </c>
      <c r="L888" s="202">
        <v>0.11</v>
      </c>
      <c r="M888" s="202">
        <v>1.55</v>
      </c>
      <c r="N888" s="202">
        <v>1.94</v>
      </c>
      <c r="O888" s="202">
        <v>0.11</v>
      </c>
      <c r="P888" s="202">
        <v>17.02</v>
      </c>
      <c r="Q888" s="202">
        <v>21.47</v>
      </c>
      <c r="R888" s="202">
        <v>1.74</v>
      </c>
      <c r="S888" s="202">
        <v>1.54</v>
      </c>
      <c r="T888" s="202">
        <v>101.42</v>
      </c>
      <c r="U888" s="183">
        <f t="shared" si="26"/>
        <v>93.989539834495488</v>
      </c>
      <c r="V888" s="183">
        <f t="shared" si="27"/>
        <v>39.994428938301937</v>
      </c>
      <c r="W888" s="201" t="s">
        <v>670</v>
      </c>
      <c r="X888" s="201">
        <v>10</v>
      </c>
    </row>
    <row r="889" spans="1:24" s="171" customFormat="1" ht="11.25">
      <c r="A889" s="172" t="s">
        <v>699</v>
      </c>
      <c r="B889" s="201" t="s">
        <v>665</v>
      </c>
      <c r="C889" s="201" t="s">
        <v>700</v>
      </c>
      <c r="D889" s="201" t="s">
        <v>701</v>
      </c>
      <c r="E889" s="201" t="s">
        <v>702</v>
      </c>
      <c r="F889" s="201" t="s">
        <v>703</v>
      </c>
      <c r="G889" s="201">
        <v>5</v>
      </c>
      <c r="H889" s="201">
        <v>10</v>
      </c>
      <c r="I889" s="201" t="s">
        <v>670</v>
      </c>
      <c r="J889" s="201" t="s">
        <v>671</v>
      </c>
      <c r="K889" s="202">
        <v>55.4</v>
      </c>
      <c r="L889" s="202">
        <v>0.25</v>
      </c>
      <c r="M889" s="202">
        <v>1.45</v>
      </c>
      <c r="N889" s="202">
        <v>3.4</v>
      </c>
      <c r="O889" s="202">
        <v>0.15</v>
      </c>
      <c r="P889" s="202">
        <v>18.260000000000002</v>
      </c>
      <c r="Q889" s="202">
        <v>19.02</v>
      </c>
      <c r="R889" s="202">
        <v>1.46</v>
      </c>
      <c r="S889" s="202">
        <v>0.87</v>
      </c>
      <c r="T889" s="202">
        <v>100.26</v>
      </c>
      <c r="U889" s="183">
        <f t="shared" si="26"/>
        <v>90.541705341830934</v>
      </c>
      <c r="V889" s="183">
        <f t="shared" si="27"/>
        <v>28.698953412358041</v>
      </c>
      <c r="W889" s="201" t="s">
        <v>670</v>
      </c>
      <c r="X889" s="201">
        <v>10</v>
      </c>
    </row>
    <row r="890" spans="1:24" s="171" customFormat="1" ht="11.25">
      <c r="A890" s="172" t="s">
        <v>699</v>
      </c>
      <c r="B890" s="201" t="s">
        <v>665</v>
      </c>
      <c r="C890" s="201" t="s">
        <v>700</v>
      </c>
      <c r="D890" s="201" t="s">
        <v>701</v>
      </c>
      <c r="E890" s="201" t="s">
        <v>702</v>
      </c>
      <c r="F890" s="201" t="s">
        <v>703</v>
      </c>
      <c r="G890" s="201">
        <v>5</v>
      </c>
      <c r="H890" s="201">
        <v>11</v>
      </c>
      <c r="I890" s="201" t="s">
        <v>670</v>
      </c>
      <c r="J890" s="201" t="s">
        <v>671</v>
      </c>
      <c r="K890" s="202">
        <v>55.87</v>
      </c>
      <c r="L890" s="202">
        <v>0.31</v>
      </c>
      <c r="M890" s="202">
        <v>1.46</v>
      </c>
      <c r="N890" s="202">
        <v>3.36</v>
      </c>
      <c r="O890" s="202">
        <v>0.14000000000000001</v>
      </c>
      <c r="P890" s="202">
        <v>18.850000000000001</v>
      </c>
      <c r="Q890" s="202">
        <v>18.37</v>
      </c>
      <c r="R890" s="202">
        <v>1.32</v>
      </c>
      <c r="S890" s="202">
        <v>0.83</v>
      </c>
      <c r="T890" s="202">
        <v>100.51</v>
      </c>
      <c r="U890" s="183">
        <f t="shared" si="26"/>
        <v>90.908825470238199</v>
      </c>
      <c r="V890" s="183">
        <f t="shared" si="27"/>
        <v>27.607989403005256</v>
      </c>
      <c r="W890" s="201" t="s">
        <v>670</v>
      </c>
      <c r="X890" s="201">
        <v>10</v>
      </c>
    </row>
    <row r="891" spans="1:24" s="171" customFormat="1" ht="11.25">
      <c r="A891" s="172" t="s">
        <v>699</v>
      </c>
      <c r="B891" s="201" t="s">
        <v>665</v>
      </c>
      <c r="C891" s="201" t="s">
        <v>700</v>
      </c>
      <c r="D891" s="201" t="s">
        <v>701</v>
      </c>
      <c r="E891" s="201" t="s">
        <v>702</v>
      </c>
      <c r="F891" s="201" t="s">
        <v>703</v>
      </c>
      <c r="G891" s="201">
        <v>5</v>
      </c>
      <c r="H891" s="201">
        <v>12</v>
      </c>
      <c r="I891" s="201" t="s">
        <v>670</v>
      </c>
      <c r="J891" s="201" t="s">
        <v>671</v>
      </c>
      <c r="K891" s="202">
        <v>55.81</v>
      </c>
      <c r="L891" s="202">
        <v>0.28000000000000003</v>
      </c>
      <c r="M891" s="202">
        <v>1.59</v>
      </c>
      <c r="N891" s="202">
        <v>3.55</v>
      </c>
      <c r="O891" s="202">
        <v>0.17</v>
      </c>
      <c r="P891" s="202">
        <v>18.510000000000002</v>
      </c>
      <c r="Q891" s="202">
        <v>18.079999999999998</v>
      </c>
      <c r="R891" s="202">
        <v>1.55</v>
      </c>
      <c r="S891" s="202">
        <v>0.84</v>
      </c>
      <c r="T891" s="202">
        <v>100.38</v>
      </c>
      <c r="U891" s="183">
        <f t="shared" si="26"/>
        <v>90.285388623829306</v>
      </c>
      <c r="V891" s="183">
        <f t="shared" si="27"/>
        <v>26.166895311531746</v>
      </c>
      <c r="W891" s="201" t="s">
        <v>670</v>
      </c>
      <c r="X891" s="201">
        <v>10</v>
      </c>
    </row>
    <row r="892" spans="1:24" s="171" customFormat="1" ht="11.25">
      <c r="A892" s="172" t="s">
        <v>699</v>
      </c>
      <c r="B892" s="201" t="s">
        <v>665</v>
      </c>
      <c r="C892" s="201" t="s">
        <v>700</v>
      </c>
      <c r="D892" s="201" t="s">
        <v>701</v>
      </c>
      <c r="E892" s="201" t="s">
        <v>702</v>
      </c>
      <c r="F892" s="201" t="s">
        <v>703</v>
      </c>
      <c r="G892" s="201">
        <v>5</v>
      </c>
      <c r="H892" s="201">
        <v>13</v>
      </c>
      <c r="I892" s="201" t="s">
        <v>670</v>
      </c>
      <c r="J892" s="201" t="s">
        <v>671</v>
      </c>
      <c r="K892" s="202">
        <v>55.78</v>
      </c>
      <c r="L892" s="202">
        <v>0.26</v>
      </c>
      <c r="M892" s="202">
        <v>1.42</v>
      </c>
      <c r="N892" s="202">
        <v>3.26</v>
      </c>
      <c r="O892" s="202">
        <v>0.12</v>
      </c>
      <c r="P892" s="202">
        <v>18.809999999999999</v>
      </c>
      <c r="Q892" s="202">
        <v>17.46</v>
      </c>
      <c r="R892" s="202">
        <v>1.19</v>
      </c>
      <c r="S892" s="202">
        <v>0.75</v>
      </c>
      <c r="T892" s="202">
        <v>99.05</v>
      </c>
      <c r="U892" s="183">
        <f t="shared" si="26"/>
        <v>91.138323987626762</v>
      </c>
      <c r="V892" s="183">
        <f t="shared" si="27"/>
        <v>26.162035879245117</v>
      </c>
      <c r="W892" s="201" t="s">
        <v>670</v>
      </c>
      <c r="X892" s="201">
        <v>10</v>
      </c>
    </row>
    <row r="893" spans="1:24" s="171" customFormat="1" ht="11.25">
      <c r="A893" s="172" t="s">
        <v>699</v>
      </c>
      <c r="B893" s="201" t="s">
        <v>665</v>
      </c>
      <c r="C893" s="201" t="s">
        <v>700</v>
      </c>
      <c r="D893" s="201" t="s">
        <v>701</v>
      </c>
      <c r="E893" s="201" t="s">
        <v>702</v>
      </c>
      <c r="F893" s="201" t="s">
        <v>703</v>
      </c>
      <c r="G893" s="201">
        <v>5</v>
      </c>
      <c r="H893" s="201">
        <v>14</v>
      </c>
      <c r="I893" s="201" t="s">
        <v>670</v>
      </c>
      <c r="J893" s="201" t="s">
        <v>671</v>
      </c>
      <c r="K893" s="202">
        <v>55.8</v>
      </c>
      <c r="L893" s="202">
        <v>0.28000000000000003</v>
      </c>
      <c r="M893" s="202">
        <v>1.5</v>
      </c>
      <c r="N893" s="202">
        <v>3.26</v>
      </c>
      <c r="O893" s="202">
        <v>0.13</v>
      </c>
      <c r="P893" s="202">
        <v>18.47</v>
      </c>
      <c r="Q893" s="202">
        <v>17.489999999999998</v>
      </c>
      <c r="R893" s="202">
        <v>1.32</v>
      </c>
      <c r="S893" s="202">
        <v>0.83</v>
      </c>
      <c r="T893" s="202">
        <v>99.08</v>
      </c>
      <c r="U893" s="183">
        <f t="shared" si="26"/>
        <v>90.989894205618569</v>
      </c>
      <c r="V893" s="183">
        <f t="shared" si="27"/>
        <v>27.07107715525316</v>
      </c>
      <c r="W893" s="201" t="s">
        <v>670</v>
      </c>
      <c r="X893" s="201">
        <v>10</v>
      </c>
    </row>
    <row r="894" spans="1:24" s="171" customFormat="1" ht="11.25">
      <c r="A894" s="172" t="s">
        <v>699</v>
      </c>
      <c r="B894" s="201" t="s">
        <v>665</v>
      </c>
      <c r="C894" s="201" t="s">
        <v>700</v>
      </c>
      <c r="D894" s="201" t="s">
        <v>701</v>
      </c>
      <c r="E894" s="201" t="s">
        <v>702</v>
      </c>
      <c r="F894" s="201" t="s">
        <v>703</v>
      </c>
      <c r="G894" s="201">
        <v>5</v>
      </c>
      <c r="H894" s="201">
        <v>15</v>
      </c>
      <c r="I894" s="201" t="s">
        <v>670</v>
      </c>
      <c r="J894" s="201" t="s">
        <v>671</v>
      </c>
      <c r="K894" s="202">
        <v>55.53</v>
      </c>
      <c r="L894" s="202">
        <v>0.36</v>
      </c>
      <c r="M894" s="202">
        <v>1.52</v>
      </c>
      <c r="N894" s="202">
        <v>3.47</v>
      </c>
      <c r="O894" s="202">
        <v>0.15</v>
      </c>
      <c r="P894" s="202">
        <v>17.88</v>
      </c>
      <c r="Q894" s="202">
        <v>19.079999999999998</v>
      </c>
      <c r="R894" s="202">
        <v>1.54</v>
      </c>
      <c r="S894" s="202">
        <v>0.79</v>
      </c>
      <c r="T894" s="202">
        <v>100.32</v>
      </c>
      <c r="U894" s="183">
        <f t="shared" si="26"/>
        <v>90.181086188607694</v>
      </c>
      <c r="V894" s="183">
        <f t="shared" si="27"/>
        <v>25.852339930786439</v>
      </c>
      <c r="W894" s="201" t="s">
        <v>670</v>
      </c>
      <c r="X894" s="201">
        <v>10</v>
      </c>
    </row>
    <row r="895" spans="1:24" s="171" customFormat="1" ht="11.25">
      <c r="A895" s="172" t="s">
        <v>699</v>
      </c>
      <c r="B895" s="201" t="s">
        <v>665</v>
      </c>
      <c r="C895" s="201" t="s">
        <v>700</v>
      </c>
      <c r="D895" s="201" t="s">
        <v>701</v>
      </c>
      <c r="E895" s="201" t="s">
        <v>702</v>
      </c>
      <c r="F895" s="201" t="s">
        <v>703</v>
      </c>
      <c r="G895" s="201">
        <v>5</v>
      </c>
      <c r="H895" s="201">
        <v>16</v>
      </c>
      <c r="I895" s="201" t="s">
        <v>670</v>
      </c>
      <c r="J895" s="201" t="s">
        <v>671</v>
      </c>
      <c r="K895" s="202">
        <v>56.05</v>
      </c>
      <c r="L895" s="202">
        <v>0.28999999999999998</v>
      </c>
      <c r="M895" s="202">
        <v>1.49</v>
      </c>
      <c r="N895" s="202">
        <v>3.48</v>
      </c>
      <c r="O895" s="202">
        <v>0.12</v>
      </c>
      <c r="P895" s="202">
        <v>17.29</v>
      </c>
      <c r="Q895" s="202">
        <v>19.54</v>
      </c>
      <c r="R895" s="202">
        <v>1.44</v>
      </c>
      <c r="S895" s="202">
        <v>0.56000000000000005</v>
      </c>
      <c r="T895" s="202">
        <v>100.26</v>
      </c>
      <c r="U895" s="183">
        <f t="shared" si="26"/>
        <v>89.853730597751863</v>
      </c>
      <c r="V895" s="183">
        <f t="shared" si="27"/>
        <v>20.135945137150816</v>
      </c>
      <c r="W895" s="201" t="s">
        <v>670</v>
      </c>
      <c r="X895" s="201">
        <v>10</v>
      </c>
    </row>
    <row r="896" spans="1:24" s="171" customFormat="1" ht="11.25">
      <c r="A896" s="172" t="s">
        <v>699</v>
      </c>
      <c r="B896" s="201" t="s">
        <v>665</v>
      </c>
      <c r="C896" s="201" t="s">
        <v>700</v>
      </c>
      <c r="D896" s="201" t="s">
        <v>701</v>
      </c>
      <c r="E896" s="201" t="s">
        <v>702</v>
      </c>
      <c r="F896" s="201" t="s">
        <v>703</v>
      </c>
      <c r="G896" s="201">
        <v>5</v>
      </c>
      <c r="H896" s="201">
        <v>17</v>
      </c>
      <c r="I896" s="201" t="s">
        <v>670</v>
      </c>
      <c r="J896" s="201" t="s">
        <v>671</v>
      </c>
      <c r="K896" s="202">
        <v>55.34</v>
      </c>
      <c r="L896" s="202">
        <v>0.28000000000000003</v>
      </c>
      <c r="M896" s="202">
        <v>1.49</v>
      </c>
      <c r="N896" s="202">
        <v>3.26</v>
      </c>
      <c r="O896" s="202">
        <v>0.13</v>
      </c>
      <c r="P896" s="202">
        <v>18.399999999999999</v>
      </c>
      <c r="Q896" s="202">
        <v>18.57</v>
      </c>
      <c r="R896" s="202">
        <v>1.52</v>
      </c>
      <c r="S896" s="202">
        <v>0.89</v>
      </c>
      <c r="T896" s="202">
        <v>99.88</v>
      </c>
      <c r="U896" s="183">
        <f t="shared" ref="U896:U959" si="28">((P896/40.31)/(P896/40.31+N896/71.85))*100</f>
        <v>90.958715762338244</v>
      </c>
      <c r="V896" s="183">
        <f t="shared" ref="V896:V959" si="29">((S896/151.99061)/(S896/151.99061+M896/101.96137))*100</f>
        <v>28.607280198059275</v>
      </c>
      <c r="W896" s="201" t="s">
        <v>670</v>
      </c>
      <c r="X896" s="201">
        <v>10</v>
      </c>
    </row>
    <row r="897" spans="1:24" s="171" customFormat="1" ht="11.25">
      <c r="A897" s="172" t="s">
        <v>699</v>
      </c>
      <c r="B897" s="201" t="s">
        <v>665</v>
      </c>
      <c r="C897" s="201" t="s">
        <v>700</v>
      </c>
      <c r="D897" s="201" t="s">
        <v>701</v>
      </c>
      <c r="E897" s="201" t="s">
        <v>702</v>
      </c>
      <c r="F897" s="201" t="s">
        <v>703</v>
      </c>
      <c r="G897" s="201">
        <v>5</v>
      </c>
      <c r="H897" s="201">
        <v>18</v>
      </c>
      <c r="I897" s="201" t="s">
        <v>670</v>
      </c>
      <c r="J897" s="201" t="s">
        <v>671</v>
      </c>
      <c r="K897" s="202">
        <v>56.11</v>
      </c>
      <c r="L897" s="202">
        <v>0.28000000000000003</v>
      </c>
      <c r="M897" s="202">
        <v>1.73</v>
      </c>
      <c r="N897" s="202">
        <v>3.34</v>
      </c>
      <c r="O897" s="202">
        <v>0.12</v>
      </c>
      <c r="P897" s="202">
        <v>17.72</v>
      </c>
      <c r="Q897" s="202">
        <v>19.600000000000001</v>
      </c>
      <c r="R897" s="202">
        <v>1.39</v>
      </c>
      <c r="S897" s="202">
        <v>0.45</v>
      </c>
      <c r="T897" s="202">
        <v>100.74</v>
      </c>
      <c r="U897" s="183">
        <f t="shared" si="28"/>
        <v>90.436586449350614</v>
      </c>
      <c r="V897" s="183">
        <f t="shared" si="29"/>
        <v>14.857091456462204</v>
      </c>
      <c r="W897" s="201" t="s">
        <v>670</v>
      </c>
      <c r="X897" s="201">
        <v>10</v>
      </c>
    </row>
    <row r="898" spans="1:24" s="171" customFormat="1" ht="11.25">
      <c r="A898" s="172" t="s">
        <v>699</v>
      </c>
      <c r="B898" s="201" t="s">
        <v>665</v>
      </c>
      <c r="C898" s="201" t="s">
        <v>700</v>
      </c>
      <c r="D898" s="201" t="s">
        <v>701</v>
      </c>
      <c r="E898" s="201" t="s">
        <v>702</v>
      </c>
      <c r="F898" s="201" t="s">
        <v>703</v>
      </c>
      <c r="G898" s="201">
        <v>5</v>
      </c>
      <c r="H898" s="201">
        <v>19</v>
      </c>
      <c r="I898" s="201" t="s">
        <v>670</v>
      </c>
      <c r="J898" s="201" t="s">
        <v>671</v>
      </c>
      <c r="K898" s="202">
        <v>55.2</v>
      </c>
      <c r="L898" s="202">
        <v>0.11</v>
      </c>
      <c r="M898" s="202">
        <v>1.42</v>
      </c>
      <c r="N898" s="202">
        <v>2.08</v>
      </c>
      <c r="O898" s="202">
        <v>0.1</v>
      </c>
      <c r="P898" s="202">
        <v>16.13</v>
      </c>
      <c r="Q898" s="202">
        <v>18.25</v>
      </c>
      <c r="R898" s="202">
        <v>2.56</v>
      </c>
      <c r="S898" s="202">
        <v>3.27</v>
      </c>
      <c r="T898" s="202">
        <v>99.12</v>
      </c>
      <c r="U898" s="183">
        <f t="shared" si="28"/>
        <v>93.253476686600649</v>
      </c>
      <c r="V898" s="183">
        <f t="shared" si="29"/>
        <v>60.704513473468594</v>
      </c>
      <c r="W898" s="201" t="s">
        <v>670</v>
      </c>
      <c r="X898" s="201">
        <v>10</v>
      </c>
    </row>
    <row r="899" spans="1:24" s="171" customFormat="1" ht="11.25">
      <c r="A899" s="172" t="s">
        <v>699</v>
      </c>
      <c r="B899" s="201" t="s">
        <v>665</v>
      </c>
      <c r="C899" s="201" t="s">
        <v>700</v>
      </c>
      <c r="D899" s="201" t="s">
        <v>701</v>
      </c>
      <c r="E899" s="201" t="s">
        <v>702</v>
      </c>
      <c r="F899" s="201" t="s">
        <v>703</v>
      </c>
      <c r="G899" s="201">
        <v>5</v>
      </c>
      <c r="H899" s="201">
        <v>20</v>
      </c>
      <c r="I899" s="201" t="s">
        <v>670</v>
      </c>
      <c r="J899" s="201" t="s">
        <v>671</v>
      </c>
      <c r="K899" s="202">
        <v>56.5</v>
      </c>
      <c r="L899" s="202">
        <v>0.26</v>
      </c>
      <c r="M899" s="202">
        <v>1.46</v>
      </c>
      <c r="N899" s="202">
        <v>3.38</v>
      </c>
      <c r="O899" s="202">
        <v>0.14000000000000001</v>
      </c>
      <c r="P899" s="202">
        <v>18.7</v>
      </c>
      <c r="Q899" s="202">
        <v>18.600000000000001</v>
      </c>
      <c r="R899" s="202">
        <v>1.41</v>
      </c>
      <c r="S899" s="202">
        <v>0.83</v>
      </c>
      <c r="T899" s="202">
        <v>101.28</v>
      </c>
      <c r="U899" s="183">
        <f t="shared" si="28"/>
        <v>90.793089644386555</v>
      </c>
      <c r="V899" s="183">
        <f t="shared" si="29"/>
        <v>27.607989403005256</v>
      </c>
      <c r="W899" s="201" t="s">
        <v>670</v>
      </c>
      <c r="X899" s="201">
        <v>10</v>
      </c>
    </row>
    <row r="900" spans="1:24" s="171" customFormat="1" ht="11.25">
      <c r="A900" s="172" t="s">
        <v>699</v>
      </c>
      <c r="B900" s="201" t="s">
        <v>665</v>
      </c>
      <c r="C900" s="201" t="s">
        <v>700</v>
      </c>
      <c r="D900" s="201" t="s">
        <v>701</v>
      </c>
      <c r="E900" s="201" t="s">
        <v>702</v>
      </c>
      <c r="F900" s="201" t="s">
        <v>703</v>
      </c>
      <c r="G900" s="201">
        <v>5</v>
      </c>
      <c r="H900" s="201">
        <v>21</v>
      </c>
      <c r="I900" s="201" t="s">
        <v>670</v>
      </c>
      <c r="J900" s="201" t="s">
        <v>671</v>
      </c>
      <c r="K900" s="202">
        <v>55.59</v>
      </c>
      <c r="L900" s="202">
        <v>0.28000000000000003</v>
      </c>
      <c r="M900" s="202">
        <v>1.64</v>
      </c>
      <c r="N900" s="202">
        <v>3.3</v>
      </c>
      <c r="O900" s="202">
        <v>0.09</v>
      </c>
      <c r="P900" s="202">
        <v>17.079999999999998</v>
      </c>
      <c r="Q900" s="202">
        <v>20.260000000000002</v>
      </c>
      <c r="R900" s="202">
        <v>1.4</v>
      </c>
      <c r="S900" s="202">
        <v>0.28000000000000003</v>
      </c>
      <c r="T900" s="202">
        <v>99.92</v>
      </c>
      <c r="U900" s="183">
        <f t="shared" si="28"/>
        <v>90.220486229811186</v>
      </c>
      <c r="V900" s="183">
        <f t="shared" si="29"/>
        <v>10.276374047732636</v>
      </c>
      <c r="W900" s="201" t="s">
        <v>670</v>
      </c>
      <c r="X900" s="201">
        <v>10</v>
      </c>
    </row>
    <row r="901" spans="1:24" s="171" customFormat="1" ht="11.25">
      <c r="A901" s="172" t="s">
        <v>699</v>
      </c>
      <c r="B901" s="201" t="s">
        <v>665</v>
      </c>
      <c r="C901" s="201" t="s">
        <v>700</v>
      </c>
      <c r="D901" s="201" t="s">
        <v>701</v>
      </c>
      <c r="E901" s="201" t="s">
        <v>702</v>
      </c>
      <c r="F901" s="201" t="s">
        <v>703</v>
      </c>
      <c r="G901" s="201">
        <v>5</v>
      </c>
      <c r="H901" s="201">
        <v>22</v>
      </c>
      <c r="I901" s="201" t="s">
        <v>670</v>
      </c>
      <c r="J901" s="201" t="s">
        <v>671</v>
      </c>
      <c r="K901" s="202">
        <v>55.67</v>
      </c>
      <c r="L901" s="202">
        <v>0.22</v>
      </c>
      <c r="M901" s="202">
        <v>1.61</v>
      </c>
      <c r="N901" s="202">
        <v>3.23</v>
      </c>
      <c r="O901" s="202">
        <v>0.11</v>
      </c>
      <c r="P901" s="202">
        <v>16.95</v>
      </c>
      <c r="Q901" s="202">
        <v>21.25</v>
      </c>
      <c r="R901" s="202">
        <v>1.27</v>
      </c>
      <c r="S901" s="202">
        <v>0.27</v>
      </c>
      <c r="T901" s="202">
        <v>100.58</v>
      </c>
      <c r="U901" s="183">
        <f t="shared" si="28"/>
        <v>90.341571154017913</v>
      </c>
      <c r="V901" s="183">
        <f t="shared" si="29"/>
        <v>10.112448919580538</v>
      </c>
      <c r="W901" s="201" t="s">
        <v>670</v>
      </c>
      <c r="X901" s="201">
        <v>10</v>
      </c>
    </row>
    <row r="902" spans="1:24" s="171" customFormat="1" ht="11.25">
      <c r="A902" s="172" t="s">
        <v>699</v>
      </c>
      <c r="B902" s="201" t="s">
        <v>665</v>
      </c>
      <c r="C902" s="201" t="s">
        <v>700</v>
      </c>
      <c r="D902" s="201" t="s">
        <v>701</v>
      </c>
      <c r="E902" s="201" t="s">
        <v>702</v>
      </c>
      <c r="F902" s="201" t="s">
        <v>703</v>
      </c>
      <c r="G902" s="201">
        <v>5</v>
      </c>
      <c r="H902" s="201">
        <v>23</v>
      </c>
      <c r="I902" s="201" t="s">
        <v>670</v>
      </c>
      <c r="J902" s="201" t="s">
        <v>671</v>
      </c>
      <c r="K902" s="202">
        <v>55.82</v>
      </c>
      <c r="L902" s="202">
        <v>0.25</v>
      </c>
      <c r="M902" s="202">
        <v>1.7</v>
      </c>
      <c r="N902" s="202">
        <v>3.17</v>
      </c>
      <c r="O902" s="202">
        <v>0.12</v>
      </c>
      <c r="P902" s="202">
        <v>16.850000000000001</v>
      </c>
      <c r="Q902" s="202">
        <v>21.05</v>
      </c>
      <c r="R902" s="202">
        <v>1.41</v>
      </c>
      <c r="S902" s="202">
        <v>0.28000000000000003</v>
      </c>
      <c r="T902" s="202">
        <v>100.65</v>
      </c>
      <c r="U902" s="183">
        <f t="shared" si="28"/>
        <v>90.452971455451035</v>
      </c>
      <c r="V902" s="183">
        <f t="shared" si="29"/>
        <v>9.949765851546017</v>
      </c>
      <c r="W902" s="201" t="s">
        <v>670</v>
      </c>
      <c r="X902" s="201">
        <v>10</v>
      </c>
    </row>
    <row r="903" spans="1:24" s="171" customFormat="1" ht="11.25">
      <c r="A903" s="172" t="s">
        <v>699</v>
      </c>
      <c r="B903" s="201" t="s">
        <v>665</v>
      </c>
      <c r="C903" s="201" t="s">
        <v>700</v>
      </c>
      <c r="D903" s="201" t="s">
        <v>701</v>
      </c>
      <c r="E903" s="201" t="s">
        <v>702</v>
      </c>
      <c r="F903" s="201" t="s">
        <v>703</v>
      </c>
      <c r="G903" s="201">
        <v>5</v>
      </c>
      <c r="H903" s="201">
        <v>24</v>
      </c>
      <c r="I903" s="201" t="s">
        <v>670</v>
      </c>
      <c r="J903" s="201" t="s">
        <v>671</v>
      </c>
      <c r="K903" s="202">
        <v>56.15</v>
      </c>
      <c r="L903" s="202">
        <v>0.19</v>
      </c>
      <c r="M903" s="202">
        <v>1.61</v>
      </c>
      <c r="N903" s="202">
        <v>3.15</v>
      </c>
      <c r="O903" s="202">
        <v>0.12</v>
      </c>
      <c r="P903" s="202">
        <v>17.100000000000001</v>
      </c>
      <c r="Q903" s="202">
        <v>21.75</v>
      </c>
      <c r="R903" s="202">
        <v>1.24</v>
      </c>
      <c r="S903" s="202">
        <v>0.2</v>
      </c>
      <c r="T903" s="202">
        <v>101.51</v>
      </c>
      <c r="U903" s="183">
        <f t="shared" si="28"/>
        <v>90.633267717188886</v>
      </c>
      <c r="V903" s="183">
        <f t="shared" si="29"/>
        <v>7.6923775041583706</v>
      </c>
      <c r="W903" s="201" t="s">
        <v>670</v>
      </c>
      <c r="X903" s="201">
        <v>10</v>
      </c>
    </row>
    <row r="904" spans="1:24" s="171" customFormat="1" ht="11.25">
      <c r="A904" s="172" t="s">
        <v>699</v>
      </c>
      <c r="B904" s="201" t="s">
        <v>665</v>
      </c>
      <c r="C904" s="201" t="s">
        <v>700</v>
      </c>
      <c r="D904" s="201" t="s">
        <v>701</v>
      </c>
      <c r="E904" s="201" t="s">
        <v>702</v>
      </c>
      <c r="F904" s="201" t="s">
        <v>703</v>
      </c>
      <c r="G904" s="201">
        <v>5</v>
      </c>
      <c r="H904" s="201">
        <v>25</v>
      </c>
      <c r="I904" s="201" t="s">
        <v>670</v>
      </c>
      <c r="J904" s="201" t="s">
        <v>671</v>
      </c>
      <c r="K904" s="202">
        <v>55.76</v>
      </c>
      <c r="L904" s="202">
        <v>0.28000000000000003</v>
      </c>
      <c r="M904" s="202">
        <v>1.53</v>
      </c>
      <c r="N904" s="202">
        <v>3.54</v>
      </c>
      <c r="O904" s="202">
        <v>0.11</v>
      </c>
      <c r="P904" s="202">
        <v>17.91</v>
      </c>
      <c r="Q904" s="202">
        <v>20.36</v>
      </c>
      <c r="R904" s="202">
        <v>1.43</v>
      </c>
      <c r="S904" s="202">
        <v>0.51</v>
      </c>
      <c r="T904" s="202">
        <v>101.43</v>
      </c>
      <c r="U904" s="183">
        <f t="shared" si="28"/>
        <v>90.017886287033051</v>
      </c>
      <c r="V904" s="183">
        <f t="shared" si="29"/>
        <v>18.274834693472265</v>
      </c>
      <c r="W904" s="201" t="s">
        <v>670</v>
      </c>
      <c r="X904" s="201">
        <v>10</v>
      </c>
    </row>
    <row r="905" spans="1:24" s="171" customFormat="1" ht="11.25">
      <c r="A905" s="172" t="s">
        <v>699</v>
      </c>
      <c r="B905" s="201" t="s">
        <v>665</v>
      </c>
      <c r="C905" s="201" t="s">
        <v>700</v>
      </c>
      <c r="D905" s="201" t="s">
        <v>701</v>
      </c>
      <c r="E905" s="201" t="s">
        <v>702</v>
      </c>
      <c r="F905" s="201" t="s">
        <v>703</v>
      </c>
      <c r="G905" s="201">
        <v>5</v>
      </c>
      <c r="H905" s="201">
        <v>26</v>
      </c>
      <c r="I905" s="201" t="s">
        <v>670</v>
      </c>
      <c r="J905" s="201" t="s">
        <v>671</v>
      </c>
      <c r="K905" s="202">
        <v>55.84</v>
      </c>
      <c r="L905" s="202">
        <v>0.28999999999999998</v>
      </c>
      <c r="M905" s="202">
        <v>1.63</v>
      </c>
      <c r="N905" s="202">
        <v>3.49</v>
      </c>
      <c r="O905" s="202">
        <v>0.13</v>
      </c>
      <c r="P905" s="202">
        <v>18.18</v>
      </c>
      <c r="Q905" s="202">
        <v>19.190000000000001</v>
      </c>
      <c r="R905" s="202">
        <v>1.71</v>
      </c>
      <c r="S905" s="202">
        <v>0.85</v>
      </c>
      <c r="T905" s="202">
        <v>101.31</v>
      </c>
      <c r="U905" s="183">
        <f t="shared" si="28"/>
        <v>90.277113049288531</v>
      </c>
      <c r="V905" s="183">
        <f t="shared" si="29"/>
        <v>25.916295196885525</v>
      </c>
      <c r="W905" s="201" t="s">
        <v>670</v>
      </c>
      <c r="X905" s="201">
        <v>10</v>
      </c>
    </row>
    <row r="906" spans="1:24" s="171" customFormat="1" ht="11.25">
      <c r="A906" s="172" t="s">
        <v>699</v>
      </c>
      <c r="B906" s="201" t="s">
        <v>665</v>
      </c>
      <c r="C906" s="201" t="s">
        <v>700</v>
      </c>
      <c r="D906" s="201" t="s">
        <v>701</v>
      </c>
      <c r="E906" s="201" t="s">
        <v>702</v>
      </c>
      <c r="F906" s="201" t="s">
        <v>703</v>
      </c>
      <c r="G906" s="201">
        <v>5</v>
      </c>
      <c r="H906" s="201">
        <v>27</v>
      </c>
      <c r="I906" s="201" t="s">
        <v>670</v>
      </c>
      <c r="J906" s="201" t="s">
        <v>671</v>
      </c>
      <c r="K906" s="202">
        <v>55.8</v>
      </c>
      <c r="L906" s="202">
        <v>0.28000000000000003</v>
      </c>
      <c r="M906" s="202">
        <v>1.23</v>
      </c>
      <c r="N906" s="202">
        <v>3.6</v>
      </c>
      <c r="O906" s="202">
        <v>0.1</v>
      </c>
      <c r="P906" s="202">
        <v>19.809999999999999</v>
      </c>
      <c r="Q906" s="202">
        <v>18.3</v>
      </c>
      <c r="R906" s="202">
        <v>1.35</v>
      </c>
      <c r="S906" s="202">
        <v>0.9</v>
      </c>
      <c r="T906" s="202">
        <v>101.37</v>
      </c>
      <c r="U906" s="183">
        <f t="shared" si="28"/>
        <v>90.747893879651073</v>
      </c>
      <c r="V906" s="183">
        <f t="shared" si="29"/>
        <v>32.924552506173995</v>
      </c>
      <c r="W906" s="201" t="s">
        <v>670</v>
      </c>
      <c r="X906" s="201">
        <v>10</v>
      </c>
    </row>
    <row r="907" spans="1:24" s="171" customFormat="1" ht="11.25">
      <c r="A907" s="172" t="s">
        <v>699</v>
      </c>
      <c r="B907" s="201" t="s">
        <v>665</v>
      </c>
      <c r="C907" s="201" t="s">
        <v>700</v>
      </c>
      <c r="D907" s="201" t="s">
        <v>701</v>
      </c>
      <c r="E907" s="201" t="s">
        <v>702</v>
      </c>
      <c r="F907" s="201" t="s">
        <v>703</v>
      </c>
      <c r="G907" s="201">
        <v>5</v>
      </c>
      <c r="H907" s="201">
        <v>28</v>
      </c>
      <c r="I907" s="201" t="s">
        <v>670</v>
      </c>
      <c r="J907" s="201" t="s">
        <v>671</v>
      </c>
      <c r="K907" s="202">
        <v>55.72</v>
      </c>
      <c r="L907" s="202">
        <v>0.28000000000000003</v>
      </c>
      <c r="M907" s="202">
        <v>1.23</v>
      </c>
      <c r="N907" s="202">
        <v>3.39</v>
      </c>
      <c r="O907" s="202">
        <v>0.15</v>
      </c>
      <c r="P907" s="202">
        <v>18.649999999999999</v>
      </c>
      <c r="Q907" s="202">
        <v>18.850000000000001</v>
      </c>
      <c r="R907" s="202">
        <v>1.27</v>
      </c>
      <c r="S907" s="202">
        <v>0.77</v>
      </c>
      <c r="T907" s="202">
        <v>100.31</v>
      </c>
      <c r="U907" s="183">
        <f t="shared" si="28"/>
        <v>90.745905572695676</v>
      </c>
      <c r="V907" s="183">
        <f t="shared" si="29"/>
        <v>29.575317502151364</v>
      </c>
      <c r="W907" s="201" t="s">
        <v>670</v>
      </c>
      <c r="X907" s="201">
        <v>10</v>
      </c>
    </row>
    <row r="908" spans="1:24" s="171" customFormat="1" ht="11.25">
      <c r="A908" s="172" t="s">
        <v>699</v>
      </c>
      <c r="B908" s="201" t="s">
        <v>665</v>
      </c>
      <c r="C908" s="201" t="s">
        <v>700</v>
      </c>
      <c r="D908" s="201" t="s">
        <v>701</v>
      </c>
      <c r="E908" s="201" t="s">
        <v>702</v>
      </c>
      <c r="F908" s="201" t="s">
        <v>703</v>
      </c>
      <c r="G908" s="201">
        <v>5</v>
      </c>
      <c r="H908" s="201">
        <v>29</v>
      </c>
      <c r="I908" s="201" t="s">
        <v>670</v>
      </c>
      <c r="J908" s="201" t="s">
        <v>671</v>
      </c>
      <c r="K908" s="202">
        <v>55.14</v>
      </c>
      <c r="L908" s="202">
        <v>0.24</v>
      </c>
      <c r="M908" s="202">
        <v>1.83</v>
      </c>
      <c r="N908" s="202">
        <v>3.34</v>
      </c>
      <c r="O908" s="202">
        <v>0.09</v>
      </c>
      <c r="P908" s="202">
        <v>16.18</v>
      </c>
      <c r="Q908" s="202">
        <v>19.600000000000001</v>
      </c>
      <c r="R908" s="202">
        <v>2.0699999999999998</v>
      </c>
      <c r="S908" s="202">
        <v>0.65</v>
      </c>
      <c r="T908" s="202">
        <v>99.14</v>
      </c>
      <c r="U908" s="183">
        <f t="shared" si="28"/>
        <v>89.620823325637602</v>
      </c>
      <c r="V908" s="183">
        <f t="shared" si="29"/>
        <v>19.242590956127927</v>
      </c>
      <c r="W908" s="201" t="s">
        <v>670</v>
      </c>
      <c r="X908" s="201">
        <v>10</v>
      </c>
    </row>
    <row r="909" spans="1:24" s="171" customFormat="1" ht="11.25">
      <c r="A909" s="172" t="s">
        <v>699</v>
      </c>
      <c r="B909" s="201" t="s">
        <v>665</v>
      </c>
      <c r="C909" s="201" t="s">
        <v>700</v>
      </c>
      <c r="D909" s="201" t="s">
        <v>701</v>
      </c>
      <c r="E909" s="201" t="s">
        <v>702</v>
      </c>
      <c r="F909" s="201" t="s">
        <v>703</v>
      </c>
      <c r="G909" s="201">
        <v>5</v>
      </c>
      <c r="H909" s="201">
        <v>30</v>
      </c>
      <c r="I909" s="201" t="s">
        <v>670</v>
      </c>
      <c r="J909" s="201" t="s">
        <v>671</v>
      </c>
      <c r="K909" s="202">
        <v>54.62</v>
      </c>
      <c r="L909" s="202">
        <v>0.28999999999999998</v>
      </c>
      <c r="M909" s="202">
        <v>1.33</v>
      </c>
      <c r="N909" s="202">
        <v>3.5</v>
      </c>
      <c r="O909" s="202">
        <v>0.12</v>
      </c>
      <c r="P909" s="202">
        <v>18.68</v>
      </c>
      <c r="Q909" s="202">
        <v>17.91</v>
      </c>
      <c r="R909" s="202">
        <v>1.35</v>
      </c>
      <c r="S909" s="202">
        <v>0.94</v>
      </c>
      <c r="T909" s="202">
        <v>98.74</v>
      </c>
      <c r="U909" s="183">
        <f t="shared" si="28"/>
        <v>90.488072419691179</v>
      </c>
      <c r="V909" s="183">
        <f t="shared" si="29"/>
        <v>32.163261226999097</v>
      </c>
      <c r="W909" s="201" t="s">
        <v>670</v>
      </c>
      <c r="X909" s="201">
        <v>10</v>
      </c>
    </row>
    <row r="910" spans="1:24" s="171" customFormat="1" ht="11.25">
      <c r="A910" s="172" t="s">
        <v>699</v>
      </c>
      <c r="B910" s="201" t="s">
        <v>665</v>
      </c>
      <c r="C910" s="201" t="s">
        <v>700</v>
      </c>
      <c r="D910" s="201" t="s">
        <v>701</v>
      </c>
      <c r="E910" s="201" t="s">
        <v>702</v>
      </c>
      <c r="F910" s="201" t="s">
        <v>703</v>
      </c>
      <c r="G910" s="201">
        <v>5</v>
      </c>
      <c r="H910" s="201">
        <v>31</v>
      </c>
      <c r="I910" s="201" t="s">
        <v>670</v>
      </c>
      <c r="J910" s="201" t="s">
        <v>671</v>
      </c>
      <c r="K910" s="202">
        <v>55.83</v>
      </c>
      <c r="L910" s="202">
        <v>0.27</v>
      </c>
      <c r="M910" s="202">
        <v>1.61</v>
      </c>
      <c r="N910" s="202">
        <v>3.16</v>
      </c>
      <c r="O910" s="202">
        <v>0.11</v>
      </c>
      <c r="P910" s="202">
        <v>17.32</v>
      </c>
      <c r="Q910" s="202">
        <v>20.23</v>
      </c>
      <c r="R910" s="202">
        <v>1.35</v>
      </c>
      <c r="S910" s="202">
        <v>0.21</v>
      </c>
      <c r="T910" s="202">
        <v>100.09</v>
      </c>
      <c r="U910" s="183">
        <f t="shared" si="28"/>
        <v>90.714565217518071</v>
      </c>
      <c r="V910" s="183">
        <f t="shared" si="29"/>
        <v>8.0460497533064519</v>
      </c>
      <c r="W910" s="201" t="s">
        <v>670</v>
      </c>
      <c r="X910" s="201">
        <v>10</v>
      </c>
    </row>
    <row r="911" spans="1:24" s="171" customFormat="1" ht="11.25">
      <c r="A911" s="172" t="s">
        <v>699</v>
      </c>
      <c r="B911" s="201" t="s">
        <v>665</v>
      </c>
      <c r="C911" s="201" t="s">
        <v>700</v>
      </c>
      <c r="D911" s="201" t="s">
        <v>701</v>
      </c>
      <c r="E911" s="201" t="s">
        <v>702</v>
      </c>
      <c r="F911" s="201" t="s">
        <v>703</v>
      </c>
      <c r="G911" s="201">
        <v>5</v>
      </c>
      <c r="H911" s="201">
        <v>32</v>
      </c>
      <c r="I911" s="201" t="s">
        <v>670</v>
      </c>
      <c r="J911" s="201" t="s">
        <v>671</v>
      </c>
      <c r="K911" s="202">
        <v>55.31</v>
      </c>
      <c r="L911" s="202">
        <v>0.27</v>
      </c>
      <c r="M911" s="202">
        <v>1.65</v>
      </c>
      <c r="N911" s="202">
        <v>3.21</v>
      </c>
      <c r="O911" s="202">
        <v>0.11</v>
      </c>
      <c r="P911" s="202">
        <v>17.34</v>
      </c>
      <c r="Q911" s="202">
        <v>20.99</v>
      </c>
      <c r="R911" s="202">
        <v>1.31</v>
      </c>
      <c r="S911" s="202">
        <v>0.26</v>
      </c>
      <c r="T911" s="202">
        <v>100.45</v>
      </c>
      <c r="U911" s="183">
        <f t="shared" si="28"/>
        <v>90.591322849750455</v>
      </c>
      <c r="V911" s="183">
        <f t="shared" si="29"/>
        <v>9.5602183836900689</v>
      </c>
      <c r="W911" s="201" t="s">
        <v>670</v>
      </c>
      <c r="X911" s="201">
        <v>10</v>
      </c>
    </row>
    <row r="912" spans="1:24" s="171" customFormat="1" ht="11.25">
      <c r="A912" s="172" t="s">
        <v>699</v>
      </c>
      <c r="B912" s="201" t="s">
        <v>665</v>
      </c>
      <c r="C912" s="201" t="s">
        <v>700</v>
      </c>
      <c r="D912" s="201" t="s">
        <v>701</v>
      </c>
      <c r="E912" s="201" t="s">
        <v>702</v>
      </c>
      <c r="F912" s="201" t="s">
        <v>703</v>
      </c>
      <c r="G912" s="201">
        <v>5</v>
      </c>
      <c r="H912" s="201">
        <v>33</v>
      </c>
      <c r="I912" s="201" t="s">
        <v>670</v>
      </c>
      <c r="J912" s="201" t="s">
        <v>671</v>
      </c>
      <c r="K912" s="202">
        <v>55.86</v>
      </c>
      <c r="L912" s="202">
        <v>0.26</v>
      </c>
      <c r="M912" s="202">
        <v>1.65</v>
      </c>
      <c r="N912" s="202">
        <v>3.3</v>
      </c>
      <c r="O912" s="202">
        <v>0.1</v>
      </c>
      <c r="P912" s="202">
        <v>17.260000000000002</v>
      </c>
      <c r="Q912" s="202">
        <v>20.97</v>
      </c>
      <c r="R912" s="202">
        <v>1.34</v>
      </c>
      <c r="S912" s="202">
        <v>0.25</v>
      </c>
      <c r="T912" s="202">
        <v>100.99</v>
      </c>
      <c r="U912" s="183">
        <f t="shared" si="28"/>
        <v>90.312594217400232</v>
      </c>
      <c r="V912" s="183">
        <f t="shared" si="29"/>
        <v>9.2264433741487633</v>
      </c>
      <c r="W912" s="201" t="s">
        <v>670</v>
      </c>
      <c r="X912" s="201">
        <v>10</v>
      </c>
    </row>
    <row r="913" spans="1:24" s="171" customFormat="1" ht="11.25">
      <c r="A913" s="172" t="s">
        <v>699</v>
      </c>
      <c r="B913" s="201" t="s">
        <v>665</v>
      </c>
      <c r="C913" s="201" t="s">
        <v>700</v>
      </c>
      <c r="D913" s="201" t="s">
        <v>701</v>
      </c>
      <c r="E913" s="201" t="s">
        <v>702</v>
      </c>
      <c r="F913" s="201" t="s">
        <v>703</v>
      </c>
      <c r="G913" s="201">
        <v>5</v>
      </c>
      <c r="H913" s="201">
        <v>34</v>
      </c>
      <c r="I913" s="201" t="s">
        <v>670</v>
      </c>
      <c r="J913" s="201" t="s">
        <v>671</v>
      </c>
      <c r="K913" s="202">
        <v>55.74</v>
      </c>
      <c r="L913" s="202">
        <v>0.28000000000000003</v>
      </c>
      <c r="M913" s="202">
        <v>1.53</v>
      </c>
      <c r="N913" s="202">
        <v>3.44</v>
      </c>
      <c r="O913" s="202">
        <v>0.13</v>
      </c>
      <c r="P913" s="202">
        <v>17.43</v>
      </c>
      <c r="Q913" s="202">
        <v>20.45</v>
      </c>
      <c r="R913" s="202">
        <v>1.34</v>
      </c>
      <c r="S913" s="202">
        <v>0.37</v>
      </c>
      <c r="T913" s="202">
        <v>100.71</v>
      </c>
      <c r="U913" s="183">
        <f t="shared" si="28"/>
        <v>90.031257101395028</v>
      </c>
      <c r="V913" s="183">
        <f t="shared" si="29"/>
        <v>13.958456295100724</v>
      </c>
      <c r="W913" s="201" t="s">
        <v>670</v>
      </c>
      <c r="X913" s="201">
        <v>10</v>
      </c>
    </row>
    <row r="914" spans="1:24" s="171" customFormat="1" ht="11.25">
      <c r="A914" s="172" t="s">
        <v>699</v>
      </c>
      <c r="B914" s="201" t="s">
        <v>665</v>
      </c>
      <c r="C914" s="201" t="s">
        <v>700</v>
      </c>
      <c r="D914" s="201" t="s">
        <v>701</v>
      </c>
      <c r="E914" s="201" t="s">
        <v>702</v>
      </c>
      <c r="F914" s="201" t="s">
        <v>703</v>
      </c>
      <c r="G914" s="201">
        <v>5</v>
      </c>
      <c r="H914" s="201">
        <v>35</v>
      </c>
      <c r="I914" s="201" t="s">
        <v>670</v>
      </c>
      <c r="J914" s="201" t="s">
        <v>671</v>
      </c>
      <c r="K914" s="202">
        <v>55.9</v>
      </c>
      <c r="L914" s="202">
        <v>0.21</v>
      </c>
      <c r="M914" s="202">
        <v>1.6</v>
      </c>
      <c r="N914" s="202">
        <v>3.1</v>
      </c>
      <c r="O914" s="202">
        <v>0.11</v>
      </c>
      <c r="P914" s="202">
        <v>17.059999999999999</v>
      </c>
      <c r="Q914" s="202">
        <v>20.93</v>
      </c>
      <c r="R914" s="202">
        <v>1.28</v>
      </c>
      <c r="S914" s="202">
        <v>0.26</v>
      </c>
      <c r="T914" s="202">
        <v>100.45</v>
      </c>
      <c r="U914" s="183">
        <f t="shared" si="28"/>
        <v>90.748577427479518</v>
      </c>
      <c r="V914" s="183">
        <f t="shared" si="29"/>
        <v>9.8296085817218053</v>
      </c>
      <c r="W914" s="201" t="s">
        <v>670</v>
      </c>
      <c r="X914" s="201">
        <v>10</v>
      </c>
    </row>
    <row r="915" spans="1:24" s="171" customFormat="1" ht="11.25">
      <c r="A915" s="172" t="s">
        <v>699</v>
      </c>
      <c r="B915" s="201" t="s">
        <v>665</v>
      </c>
      <c r="C915" s="201" t="s">
        <v>700</v>
      </c>
      <c r="D915" s="201" t="s">
        <v>701</v>
      </c>
      <c r="E915" s="201" t="s">
        <v>702</v>
      </c>
      <c r="F915" s="201" t="s">
        <v>703</v>
      </c>
      <c r="G915" s="201">
        <v>5</v>
      </c>
      <c r="H915" s="201">
        <v>36</v>
      </c>
      <c r="I915" s="201" t="s">
        <v>670</v>
      </c>
      <c r="J915" s="201" t="s">
        <v>671</v>
      </c>
      <c r="K915" s="202">
        <v>56</v>
      </c>
      <c r="L915" s="202">
        <v>0.28999999999999998</v>
      </c>
      <c r="M915" s="202">
        <v>1.51</v>
      </c>
      <c r="N915" s="202">
        <v>3.35</v>
      </c>
      <c r="O915" s="202">
        <v>0.13</v>
      </c>
      <c r="P915" s="202">
        <v>17.93</v>
      </c>
      <c r="Q915" s="202">
        <v>19.66</v>
      </c>
      <c r="R915" s="202">
        <v>1.41</v>
      </c>
      <c r="S915" s="202">
        <v>0.64</v>
      </c>
      <c r="T915" s="202">
        <v>100.92</v>
      </c>
      <c r="U915" s="183">
        <f t="shared" si="28"/>
        <v>90.512355363452343</v>
      </c>
      <c r="V915" s="183">
        <f t="shared" si="29"/>
        <v>22.138361291535951</v>
      </c>
      <c r="W915" s="201" t="s">
        <v>670</v>
      </c>
      <c r="X915" s="201">
        <v>10</v>
      </c>
    </row>
    <row r="916" spans="1:24" s="171" customFormat="1" ht="11.25">
      <c r="A916" s="172" t="s">
        <v>699</v>
      </c>
      <c r="B916" s="201" t="s">
        <v>665</v>
      </c>
      <c r="C916" s="201" t="s">
        <v>700</v>
      </c>
      <c r="D916" s="201" t="s">
        <v>701</v>
      </c>
      <c r="E916" s="201" t="s">
        <v>702</v>
      </c>
      <c r="F916" s="201" t="s">
        <v>703</v>
      </c>
      <c r="G916" s="201">
        <v>5</v>
      </c>
      <c r="H916" s="201">
        <v>37</v>
      </c>
      <c r="I916" s="201" t="s">
        <v>670</v>
      </c>
      <c r="J916" s="201" t="s">
        <v>671</v>
      </c>
      <c r="K916" s="202">
        <v>54.72</v>
      </c>
      <c r="L916" s="202">
        <v>0.18</v>
      </c>
      <c r="M916" s="202">
        <v>1.61</v>
      </c>
      <c r="N916" s="202">
        <v>3.22</v>
      </c>
      <c r="O916" s="202">
        <v>0.11</v>
      </c>
      <c r="P916" s="202">
        <v>17.079999999999998</v>
      </c>
      <c r="Q916" s="202">
        <v>21.04</v>
      </c>
      <c r="R916" s="202">
        <v>1.33</v>
      </c>
      <c r="S916" s="202">
        <v>0.17</v>
      </c>
      <c r="T916" s="202">
        <v>99.46</v>
      </c>
      <c r="U916" s="183">
        <f t="shared" si="28"/>
        <v>90.434888469105516</v>
      </c>
      <c r="V916" s="183">
        <f t="shared" si="29"/>
        <v>6.6148467257545907</v>
      </c>
      <c r="W916" s="201" t="s">
        <v>670</v>
      </c>
      <c r="X916" s="201">
        <v>10</v>
      </c>
    </row>
    <row r="917" spans="1:24" s="171" customFormat="1" ht="11.25">
      <c r="A917" s="172" t="s">
        <v>699</v>
      </c>
      <c r="B917" s="201" t="s">
        <v>665</v>
      </c>
      <c r="C917" s="201" t="s">
        <v>700</v>
      </c>
      <c r="D917" s="201" t="s">
        <v>701</v>
      </c>
      <c r="E917" s="201" t="s">
        <v>702</v>
      </c>
      <c r="F917" s="201" t="s">
        <v>703</v>
      </c>
      <c r="G917" s="201">
        <v>5</v>
      </c>
      <c r="H917" s="201">
        <v>38</v>
      </c>
      <c r="I917" s="201" t="s">
        <v>670</v>
      </c>
      <c r="J917" s="201" t="s">
        <v>671</v>
      </c>
      <c r="K917" s="202">
        <v>55.78</v>
      </c>
      <c r="L917" s="202">
        <v>0.24</v>
      </c>
      <c r="M917" s="202">
        <v>1.63</v>
      </c>
      <c r="N917" s="202">
        <v>3.2</v>
      </c>
      <c r="O917" s="202">
        <v>0.16</v>
      </c>
      <c r="P917" s="202">
        <v>17.04</v>
      </c>
      <c r="Q917" s="202">
        <v>20.52</v>
      </c>
      <c r="R917" s="202">
        <v>1.37</v>
      </c>
      <c r="S917" s="202">
        <v>0.24</v>
      </c>
      <c r="T917" s="202">
        <v>100.18</v>
      </c>
      <c r="U917" s="183">
        <f t="shared" si="28"/>
        <v>90.468449349597577</v>
      </c>
      <c r="V917" s="183">
        <f t="shared" si="29"/>
        <v>8.9894718386366108</v>
      </c>
      <c r="W917" s="201" t="s">
        <v>670</v>
      </c>
      <c r="X917" s="201">
        <v>10</v>
      </c>
    </row>
    <row r="918" spans="1:24" s="171" customFormat="1" ht="11.25">
      <c r="A918" s="172" t="s">
        <v>699</v>
      </c>
      <c r="B918" s="201" t="s">
        <v>665</v>
      </c>
      <c r="C918" s="201" t="s">
        <v>700</v>
      </c>
      <c r="D918" s="201" t="s">
        <v>701</v>
      </c>
      <c r="E918" s="201" t="s">
        <v>702</v>
      </c>
      <c r="F918" s="201" t="s">
        <v>703</v>
      </c>
      <c r="G918" s="201">
        <v>5</v>
      </c>
      <c r="H918" s="201">
        <v>39</v>
      </c>
      <c r="I918" s="201" t="s">
        <v>670</v>
      </c>
      <c r="J918" s="201" t="s">
        <v>671</v>
      </c>
      <c r="K918" s="202">
        <v>55.16</v>
      </c>
      <c r="L918" s="202">
        <v>0.2</v>
      </c>
      <c r="M918" s="202">
        <v>1.53</v>
      </c>
      <c r="N918" s="202">
        <v>3.22</v>
      </c>
      <c r="O918" s="202">
        <v>0.14000000000000001</v>
      </c>
      <c r="P918" s="202">
        <v>17.21</v>
      </c>
      <c r="Q918" s="202">
        <v>21.13</v>
      </c>
      <c r="R918" s="202">
        <v>1.26</v>
      </c>
      <c r="S918" s="202">
        <v>0.22</v>
      </c>
      <c r="T918" s="202">
        <v>100.07</v>
      </c>
      <c r="U918" s="183">
        <f t="shared" si="28"/>
        <v>90.500277127885099</v>
      </c>
      <c r="V918" s="183">
        <f t="shared" si="29"/>
        <v>8.7974560645966822</v>
      </c>
      <c r="W918" s="201" t="s">
        <v>670</v>
      </c>
      <c r="X918" s="201">
        <v>10</v>
      </c>
    </row>
    <row r="919" spans="1:24" s="171" customFormat="1" ht="11.25">
      <c r="A919" s="172" t="s">
        <v>699</v>
      </c>
      <c r="B919" s="201" t="s">
        <v>665</v>
      </c>
      <c r="C919" s="201" t="s">
        <v>700</v>
      </c>
      <c r="D919" s="201" t="s">
        <v>701</v>
      </c>
      <c r="E919" s="201" t="s">
        <v>702</v>
      </c>
      <c r="F919" s="201" t="s">
        <v>703</v>
      </c>
      <c r="G919" s="201">
        <v>5</v>
      </c>
      <c r="H919" s="201">
        <v>40</v>
      </c>
      <c r="I919" s="201" t="s">
        <v>670</v>
      </c>
      <c r="J919" s="201" t="s">
        <v>671</v>
      </c>
      <c r="K919" s="202">
        <v>55.88</v>
      </c>
      <c r="L919" s="202">
        <v>0.28000000000000003</v>
      </c>
      <c r="M919" s="202">
        <v>1.6</v>
      </c>
      <c r="N919" s="202">
        <v>3.07</v>
      </c>
      <c r="O919" s="202">
        <v>0.15</v>
      </c>
      <c r="P919" s="202">
        <v>16.79</v>
      </c>
      <c r="Q919" s="202">
        <v>20.47</v>
      </c>
      <c r="R919" s="202">
        <v>1.46</v>
      </c>
      <c r="S919" s="202">
        <v>0.27</v>
      </c>
      <c r="T919" s="202">
        <v>99.97</v>
      </c>
      <c r="U919" s="183">
        <f t="shared" si="28"/>
        <v>90.696152778575538</v>
      </c>
      <c r="V919" s="183">
        <f t="shared" si="29"/>
        <v>10.169224490127407</v>
      </c>
      <c r="W919" s="201" t="s">
        <v>670</v>
      </c>
      <c r="X919" s="201">
        <v>10</v>
      </c>
    </row>
    <row r="920" spans="1:24" s="171" customFormat="1" ht="11.25">
      <c r="A920" s="172" t="s">
        <v>699</v>
      </c>
      <c r="B920" s="201" t="s">
        <v>665</v>
      </c>
      <c r="C920" s="201" t="s">
        <v>700</v>
      </c>
      <c r="D920" s="201" t="s">
        <v>701</v>
      </c>
      <c r="E920" s="201" t="s">
        <v>702</v>
      </c>
      <c r="F920" s="201" t="s">
        <v>703</v>
      </c>
      <c r="G920" s="201">
        <v>5</v>
      </c>
      <c r="H920" s="201">
        <v>41</v>
      </c>
      <c r="I920" s="201" t="s">
        <v>670</v>
      </c>
      <c r="J920" s="201" t="s">
        <v>671</v>
      </c>
      <c r="K920" s="202">
        <v>55.5</v>
      </c>
      <c r="L920" s="202">
        <v>0.31</v>
      </c>
      <c r="M920" s="202">
        <v>1.69</v>
      </c>
      <c r="N920" s="202">
        <v>3.26</v>
      </c>
      <c r="O920" s="202">
        <v>0.09</v>
      </c>
      <c r="P920" s="202">
        <v>17.28</v>
      </c>
      <c r="Q920" s="202">
        <v>19.63</v>
      </c>
      <c r="R920" s="202">
        <v>1.32</v>
      </c>
      <c r="S920" s="202">
        <v>0.4</v>
      </c>
      <c r="T920" s="202">
        <v>99.48</v>
      </c>
      <c r="U920" s="183">
        <f t="shared" si="28"/>
        <v>90.428794738679827</v>
      </c>
      <c r="V920" s="183">
        <f t="shared" si="29"/>
        <v>13.702243917468302</v>
      </c>
      <c r="W920" s="201" t="s">
        <v>670</v>
      </c>
      <c r="X920" s="201">
        <v>10</v>
      </c>
    </row>
    <row r="921" spans="1:24" s="171" customFormat="1" ht="11.25">
      <c r="A921" s="172" t="s">
        <v>699</v>
      </c>
      <c r="B921" s="201" t="s">
        <v>665</v>
      </c>
      <c r="C921" s="201" t="s">
        <v>700</v>
      </c>
      <c r="D921" s="201" t="s">
        <v>701</v>
      </c>
      <c r="E921" s="201" t="s">
        <v>702</v>
      </c>
      <c r="F921" s="201" t="s">
        <v>703</v>
      </c>
      <c r="G921" s="201">
        <v>5</v>
      </c>
      <c r="H921" s="201">
        <v>42</v>
      </c>
      <c r="I921" s="201" t="s">
        <v>670</v>
      </c>
      <c r="J921" s="201" t="s">
        <v>671</v>
      </c>
      <c r="K921" s="202">
        <v>56.36</v>
      </c>
      <c r="L921" s="202">
        <v>0.28000000000000003</v>
      </c>
      <c r="M921" s="202">
        <v>1.48</v>
      </c>
      <c r="N921" s="202">
        <v>3.29</v>
      </c>
      <c r="O921" s="202">
        <v>0.1</v>
      </c>
      <c r="P921" s="202">
        <v>19.64</v>
      </c>
      <c r="Q921" s="202">
        <v>17.91</v>
      </c>
      <c r="R921" s="202">
        <v>1.22</v>
      </c>
      <c r="S921" s="202">
        <v>0.79</v>
      </c>
      <c r="T921" s="202">
        <v>101.07</v>
      </c>
      <c r="U921" s="183">
        <f t="shared" si="28"/>
        <v>91.409258949888311</v>
      </c>
      <c r="V921" s="183">
        <f t="shared" si="29"/>
        <v>26.366823688673989</v>
      </c>
      <c r="W921" s="201" t="s">
        <v>670</v>
      </c>
      <c r="X921" s="201">
        <v>10</v>
      </c>
    </row>
    <row r="922" spans="1:24" s="171" customFormat="1" ht="11.25">
      <c r="A922" s="172" t="s">
        <v>699</v>
      </c>
      <c r="B922" s="201" t="s">
        <v>665</v>
      </c>
      <c r="C922" s="201" t="s">
        <v>700</v>
      </c>
      <c r="D922" s="201" t="s">
        <v>701</v>
      </c>
      <c r="E922" s="201" t="s">
        <v>702</v>
      </c>
      <c r="F922" s="201" t="s">
        <v>703</v>
      </c>
      <c r="G922" s="201">
        <v>5</v>
      </c>
      <c r="H922" s="201">
        <v>43</v>
      </c>
      <c r="I922" s="201" t="s">
        <v>670</v>
      </c>
      <c r="J922" s="201" t="s">
        <v>671</v>
      </c>
      <c r="K922" s="202">
        <v>56.98</v>
      </c>
      <c r="L922" s="202">
        <v>0.16</v>
      </c>
      <c r="M922" s="202">
        <v>9.17</v>
      </c>
      <c r="N922" s="202">
        <v>1.46</v>
      </c>
      <c r="O922" s="202">
        <v>0.03</v>
      </c>
      <c r="P922" s="202">
        <v>12.19</v>
      </c>
      <c r="Q922" s="202">
        <v>16.57</v>
      </c>
      <c r="R922" s="202">
        <v>4.72</v>
      </c>
      <c r="S922" s="202">
        <v>0.3</v>
      </c>
      <c r="T922" s="202">
        <v>101.58</v>
      </c>
      <c r="U922" s="183">
        <f t="shared" si="28"/>
        <v>93.703611656351995</v>
      </c>
      <c r="V922" s="183">
        <f t="shared" si="29"/>
        <v>2.1475463376370501</v>
      </c>
      <c r="W922" s="201" t="s">
        <v>670</v>
      </c>
      <c r="X922" s="201">
        <v>10</v>
      </c>
    </row>
    <row r="923" spans="1:24" s="171" customFormat="1" ht="11.25">
      <c r="A923" s="172" t="s">
        <v>699</v>
      </c>
      <c r="B923" s="201" t="s">
        <v>665</v>
      </c>
      <c r="C923" s="201" t="s">
        <v>700</v>
      </c>
      <c r="D923" s="201" t="s">
        <v>701</v>
      </c>
      <c r="E923" s="201" t="s">
        <v>702</v>
      </c>
      <c r="F923" s="201" t="s">
        <v>703</v>
      </c>
      <c r="G923" s="201">
        <v>5</v>
      </c>
      <c r="H923" s="201">
        <v>44</v>
      </c>
      <c r="I923" s="201" t="s">
        <v>670</v>
      </c>
      <c r="J923" s="201" t="s">
        <v>671</v>
      </c>
      <c r="K923" s="202">
        <v>55.65</v>
      </c>
      <c r="L923" s="202">
        <v>0.24</v>
      </c>
      <c r="M923" s="202">
        <v>1.64</v>
      </c>
      <c r="N923" s="202">
        <v>3.27</v>
      </c>
      <c r="O923" s="202">
        <v>0.12</v>
      </c>
      <c r="P923" s="202">
        <v>17.04</v>
      </c>
      <c r="Q923" s="202">
        <v>21.35</v>
      </c>
      <c r="R923" s="202">
        <v>1.29</v>
      </c>
      <c r="S923" s="202">
        <v>0.22</v>
      </c>
      <c r="T923" s="202">
        <v>100.82</v>
      </c>
      <c r="U923" s="183">
        <f t="shared" si="28"/>
        <v>90.280212695215241</v>
      </c>
      <c r="V923" s="183">
        <f t="shared" si="29"/>
        <v>8.2560998304319444</v>
      </c>
      <c r="W923" s="201" t="s">
        <v>670</v>
      </c>
      <c r="X923" s="201">
        <v>10</v>
      </c>
    </row>
    <row r="924" spans="1:24" s="171" customFormat="1" ht="11.25">
      <c r="A924" s="172" t="s">
        <v>699</v>
      </c>
      <c r="B924" s="201" t="s">
        <v>665</v>
      </c>
      <c r="C924" s="201" t="s">
        <v>700</v>
      </c>
      <c r="D924" s="201" t="s">
        <v>701</v>
      </c>
      <c r="E924" s="201" t="s">
        <v>702</v>
      </c>
      <c r="F924" s="201" t="s">
        <v>703</v>
      </c>
      <c r="G924" s="201">
        <v>5</v>
      </c>
      <c r="H924" s="201">
        <v>45</v>
      </c>
      <c r="I924" s="201" t="s">
        <v>670</v>
      </c>
      <c r="J924" s="201" t="s">
        <v>671</v>
      </c>
      <c r="K924" s="202">
        <v>56.16</v>
      </c>
      <c r="L924" s="202">
        <v>0.24</v>
      </c>
      <c r="M924" s="202">
        <v>1.55</v>
      </c>
      <c r="N924" s="202">
        <v>3.47</v>
      </c>
      <c r="O924" s="202">
        <v>0.14000000000000001</v>
      </c>
      <c r="P924" s="202">
        <v>17.489999999999998</v>
      </c>
      <c r="Q924" s="202">
        <v>20.89</v>
      </c>
      <c r="R924" s="202">
        <v>1.33</v>
      </c>
      <c r="S924" s="202">
        <v>0.27</v>
      </c>
      <c r="T924" s="202">
        <v>101.54</v>
      </c>
      <c r="U924" s="183">
        <f t="shared" si="28"/>
        <v>89.984069110615565</v>
      </c>
      <c r="V924" s="183">
        <f t="shared" si="29"/>
        <v>10.462941409158361</v>
      </c>
      <c r="W924" s="201" t="s">
        <v>670</v>
      </c>
      <c r="X924" s="201">
        <v>10</v>
      </c>
    </row>
    <row r="925" spans="1:24" s="171" customFormat="1" ht="11.25">
      <c r="A925" s="172" t="s">
        <v>699</v>
      </c>
      <c r="B925" s="201" t="s">
        <v>665</v>
      </c>
      <c r="C925" s="201" t="s">
        <v>700</v>
      </c>
      <c r="D925" s="201" t="s">
        <v>701</v>
      </c>
      <c r="E925" s="201" t="s">
        <v>702</v>
      </c>
      <c r="F925" s="201" t="s">
        <v>703</v>
      </c>
      <c r="G925" s="201">
        <v>5</v>
      </c>
      <c r="H925" s="201">
        <v>46</v>
      </c>
      <c r="I925" s="201" t="s">
        <v>670</v>
      </c>
      <c r="J925" s="201" t="s">
        <v>671</v>
      </c>
      <c r="K925" s="202">
        <v>55.35</v>
      </c>
      <c r="L925" s="202">
        <v>0.27</v>
      </c>
      <c r="M925" s="202">
        <v>1.52</v>
      </c>
      <c r="N925" s="202">
        <v>3.47</v>
      </c>
      <c r="O925" s="202">
        <v>0.14000000000000001</v>
      </c>
      <c r="P925" s="202">
        <v>18.09</v>
      </c>
      <c r="Q925" s="202">
        <v>20.41</v>
      </c>
      <c r="R925" s="202">
        <v>1.49</v>
      </c>
      <c r="S925" s="202">
        <v>0.5</v>
      </c>
      <c r="T925" s="202">
        <v>101.24</v>
      </c>
      <c r="U925" s="183">
        <f t="shared" si="28"/>
        <v>90.283995565009135</v>
      </c>
      <c r="V925" s="183">
        <f t="shared" si="29"/>
        <v>18.077846032750596</v>
      </c>
      <c r="W925" s="201" t="s">
        <v>670</v>
      </c>
      <c r="X925" s="201">
        <v>10</v>
      </c>
    </row>
    <row r="926" spans="1:24" s="171" customFormat="1" ht="11.25">
      <c r="A926" s="172" t="s">
        <v>699</v>
      </c>
      <c r="B926" s="201" t="s">
        <v>665</v>
      </c>
      <c r="C926" s="201" t="s">
        <v>700</v>
      </c>
      <c r="D926" s="201" t="s">
        <v>701</v>
      </c>
      <c r="E926" s="201" t="s">
        <v>702</v>
      </c>
      <c r="F926" s="201" t="s">
        <v>703</v>
      </c>
      <c r="G926" s="201">
        <v>5</v>
      </c>
      <c r="H926" s="201">
        <v>47</v>
      </c>
      <c r="I926" s="201" t="s">
        <v>670</v>
      </c>
      <c r="J926" s="201" t="s">
        <v>671</v>
      </c>
      <c r="K926" s="202">
        <v>55.54</v>
      </c>
      <c r="L926" s="202">
        <v>0.24</v>
      </c>
      <c r="M926" s="202">
        <v>1.81</v>
      </c>
      <c r="N926" s="202">
        <v>3.37</v>
      </c>
      <c r="O926" s="202">
        <v>0.1</v>
      </c>
      <c r="P926" s="202">
        <v>17.420000000000002</v>
      </c>
      <c r="Q926" s="202">
        <v>21.04</v>
      </c>
      <c r="R926" s="202">
        <v>1.42</v>
      </c>
      <c r="S926" s="202">
        <v>0.31</v>
      </c>
      <c r="T926" s="202">
        <v>101.25</v>
      </c>
      <c r="U926" s="183">
        <f t="shared" si="28"/>
        <v>90.209191293775575</v>
      </c>
      <c r="V926" s="183">
        <f t="shared" si="29"/>
        <v>10.305473795209021</v>
      </c>
      <c r="W926" s="201" t="s">
        <v>670</v>
      </c>
      <c r="X926" s="201">
        <v>10</v>
      </c>
    </row>
    <row r="927" spans="1:24" s="171" customFormat="1" ht="11.25">
      <c r="A927" s="172" t="s">
        <v>699</v>
      </c>
      <c r="B927" s="201" t="s">
        <v>665</v>
      </c>
      <c r="C927" s="201" t="s">
        <v>700</v>
      </c>
      <c r="D927" s="201" t="s">
        <v>701</v>
      </c>
      <c r="E927" s="201" t="s">
        <v>702</v>
      </c>
      <c r="F927" s="201" t="s">
        <v>703</v>
      </c>
      <c r="G927" s="201">
        <v>5</v>
      </c>
      <c r="H927" s="201">
        <v>48</v>
      </c>
      <c r="I927" s="201" t="s">
        <v>670</v>
      </c>
      <c r="J927" s="201" t="s">
        <v>671</v>
      </c>
      <c r="K927" s="202">
        <v>55.51</v>
      </c>
      <c r="L927" s="202">
        <v>0.25</v>
      </c>
      <c r="M927" s="202">
        <v>1.68</v>
      </c>
      <c r="N927" s="202">
        <v>3.25</v>
      </c>
      <c r="O927" s="202">
        <v>0.1</v>
      </c>
      <c r="P927" s="202">
        <v>17.190000000000001</v>
      </c>
      <c r="Q927" s="202">
        <v>21.28</v>
      </c>
      <c r="R927" s="202">
        <v>1.25</v>
      </c>
      <c r="S927" s="202">
        <v>0.24</v>
      </c>
      <c r="T927" s="202">
        <v>100.75</v>
      </c>
      <c r="U927" s="183">
        <f t="shared" si="28"/>
        <v>90.410172248334504</v>
      </c>
      <c r="V927" s="183">
        <f t="shared" si="29"/>
        <v>8.7453256107896582</v>
      </c>
      <c r="W927" s="201" t="s">
        <v>670</v>
      </c>
      <c r="X927" s="201">
        <v>10</v>
      </c>
    </row>
    <row r="928" spans="1:24" s="171" customFormat="1" ht="11.25">
      <c r="A928" s="172" t="s">
        <v>699</v>
      </c>
      <c r="B928" s="201" t="s">
        <v>665</v>
      </c>
      <c r="C928" s="201" t="s">
        <v>700</v>
      </c>
      <c r="D928" s="201" t="s">
        <v>701</v>
      </c>
      <c r="E928" s="201" t="s">
        <v>702</v>
      </c>
      <c r="F928" s="201" t="s">
        <v>703</v>
      </c>
      <c r="G928" s="201">
        <v>5</v>
      </c>
      <c r="H928" s="201">
        <v>49</v>
      </c>
      <c r="I928" s="201" t="s">
        <v>670</v>
      </c>
      <c r="J928" s="201" t="s">
        <v>671</v>
      </c>
      <c r="K928" s="202">
        <v>55.5</v>
      </c>
      <c r="L928" s="202">
        <v>0.34</v>
      </c>
      <c r="M928" s="202">
        <v>1.77</v>
      </c>
      <c r="N928" s="202">
        <v>3.33</v>
      </c>
      <c r="O928" s="202">
        <v>0.12</v>
      </c>
      <c r="P928" s="202">
        <v>17.809999999999999</v>
      </c>
      <c r="Q928" s="202">
        <v>20.68</v>
      </c>
      <c r="R928" s="202">
        <v>1.4</v>
      </c>
      <c r="S928" s="202">
        <v>0.41</v>
      </c>
      <c r="T928" s="202">
        <v>101.36</v>
      </c>
      <c r="U928" s="183">
        <f t="shared" si="28"/>
        <v>90.506109143005546</v>
      </c>
      <c r="V928" s="183">
        <f t="shared" si="29"/>
        <v>13.449310672956988</v>
      </c>
      <c r="W928" s="201" t="s">
        <v>670</v>
      </c>
      <c r="X928" s="201">
        <v>10</v>
      </c>
    </row>
    <row r="929" spans="1:24" s="171" customFormat="1" ht="11.25">
      <c r="A929" s="172" t="s">
        <v>699</v>
      </c>
      <c r="B929" s="201" t="s">
        <v>665</v>
      </c>
      <c r="C929" s="201" t="s">
        <v>700</v>
      </c>
      <c r="D929" s="201" t="s">
        <v>701</v>
      </c>
      <c r="E929" s="201" t="s">
        <v>702</v>
      </c>
      <c r="F929" s="201" t="s">
        <v>703</v>
      </c>
      <c r="G929" s="201">
        <v>5</v>
      </c>
      <c r="H929" s="201">
        <v>50</v>
      </c>
      <c r="I929" s="201" t="s">
        <v>670</v>
      </c>
      <c r="J929" s="201" t="s">
        <v>671</v>
      </c>
      <c r="K929" s="202">
        <v>55.83</v>
      </c>
      <c r="L929" s="202">
        <v>0.26</v>
      </c>
      <c r="M929" s="202">
        <v>1.47</v>
      </c>
      <c r="N929" s="202">
        <v>3.28</v>
      </c>
      <c r="O929" s="202">
        <v>0.16</v>
      </c>
      <c r="P929" s="202">
        <v>17.04</v>
      </c>
      <c r="Q929" s="202">
        <v>20</v>
      </c>
      <c r="R929" s="202">
        <v>1.33</v>
      </c>
      <c r="S929" s="202">
        <v>0.4</v>
      </c>
      <c r="T929" s="202">
        <v>99.77</v>
      </c>
      <c r="U929" s="183">
        <f t="shared" si="28"/>
        <v>90.253385670375707</v>
      </c>
      <c r="V929" s="183">
        <f t="shared" si="29"/>
        <v>15.43636995017334</v>
      </c>
      <c r="W929" s="201" t="s">
        <v>670</v>
      </c>
      <c r="X929" s="201">
        <v>10</v>
      </c>
    </row>
    <row r="930" spans="1:24" s="171" customFormat="1" ht="11.25">
      <c r="A930" s="172" t="s">
        <v>699</v>
      </c>
      <c r="B930" s="201" t="s">
        <v>665</v>
      </c>
      <c r="C930" s="201" t="s">
        <v>700</v>
      </c>
      <c r="D930" s="201" t="s">
        <v>701</v>
      </c>
      <c r="E930" s="201" t="s">
        <v>702</v>
      </c>
      <c r="F930" s="201" t="s">
        <v>703</v>
      </c>
      <c r="G930" s="201">
        <v>5</v>
      </c>
      <c r="H930" s="201">
        <v>51</v>
      </c>
      <c r="I930" s="201" t="s">
        <v>670</v>
      </c>
      <c r="J930" s="201" t="s">
        <v>671</v>
      </c>
      <c r="K930" s="202">
        <v>55.27</v>
      </c>
      <c r="L930" s="202">
        <v>0.28999999999999998</v>
      </c>
      <c r="M930" s="202">
        <v>1.65</v>
      </c>
      <c r="N930" s="202">
        <v>3.13</v>
      </c>
      <c r="O930" s="202">
        <v>0.15</v>
      </c>
      <c r="P930" s="202">
        <v>17.3</v>
      </c>
      <c r="Q930" s="202">
        <v>19.84</v>
      </c>
      <c r="R930" s="202">
        <v>1.2</v>
      </c>
      <c r="S930" s="202">
        <v>0.28000000000000003</v>
      </c>
      <c r="T930" s="202">
        <v>99.11</v>
      </c>
      <c r="U930" s="183">
        <f t="shared" si="28"/>
        <v>90.784941855144467</v>
      </c>
      <c r="V930" s="183">
        <f t="shared" si="29"/>
        <v>10.22045840219973</v>
      </c>
      <c r="W930" s="201" t="s">
        <v>670</v>
      </c>
      <c r="X930" s="201">
        <v>10</v>
      </c>
    </row>
    <row r="931" spans="1:24" s="171" customFormat="1" ht="11.25">
      <c r="A931" s="172" t="s">
        <v>699</v>
      </c>
      <c r="B931" s="201" t="s">
        <v>665</v>
      </c>
      <c r="C931" s="201" t="s">
        <v>700</v>
      </c>
      <c r="D931" s="201" t="s">
        <v>701</v>
      </c>
      <c r="E931" s="201" t="s">
        <v>702</v>
      </c>
      <c r="F931" s="201" t="s">
        <v>703</v>
      </c>
      <c r="G931" s="201">
        <v>5</v>
      </c>
      <c r="H931" s="201">
        <v>52</v>
      </c>
      <c r="I931" s="201" t="s">
        <v>670</v>
      </c>
      <c r="J931" s="201" t="s">
        <v>671</v>
      </c>
      <c r="K931" s="202">
        <v>55.37</v>
      </c>
      <c r="L931" s="202">
        <v>0.27</v>
      </c>
      <c r="M931" s="202">
        <v>1.62</v>
      </c>
      <c r="N931" s="202">
        <v>3.21</v>
      </c>
      <c r="O931" s="202">
        <v>0.75</v>
      </c>
      <c r="P931" s="202">
        <v>17.21</v>
      </c>
      <c r="Q931" s="202">
        <v>21.3</v>
      </c>
      <c r="R931" s="202">
        <v>1.34</v>
      </c>
      <c r="S931" s="202">
        <v>0.24</v>
      </c>
      <c r="T931" s="202">
        <v>101.31</v>
      </c>
      <c r="U931" s="183">
        <f t="shared" si="28"/>
        <v>90.52698462062871</v>
      </c>
      <c r="V931" s="183">
        <f t="shared" si="29"/>
        <v>9.0399460882095042</v>
      </c>
      <c r="W931" s="201" t="s">
        <v>670</v>
      </c>
      <c r="X931" s="201">
        <v>10</v>
      </c>
    </row>
    <row r="932" spans="1:24" s="171" customFormat="1" ht="11.25">
      <c r="A932" s="172" t="s">
        <v>699</v>
      </c>
      <c r="B932" s="201" t="s">
        <v>665</v>
      </c>
      <c r="C932" s="201" t="s">
        <v>700</v>
      </c>
      <c r="D932" s="201" t="s">
        <v>701</v>
      </c>
      <c r="E932" s="201" t="s">
        <v>702</v>
      </c>
      <c r="F932" s="201" t="s">
        <v>703</v>
      </c>
      <c r="G932" s="201">
        <v>5</v>
      </c>
      <c r="H932" s="201">
        <v>53</v>
      </c>
      <c r="I932" s="201" t="s">
        <v>670</v>
      </c>
      <c r="J932" s="201" t="s">
        <v>671</v>
      </c>
      <c r="K932" s="202">
        <v>55.77</v>
      </c>
      <c r="L932" s="202">
        <v>0.25</v>
      </c>
      <c r="M932" s="202">
        <v>1.69</v>
      </c>
      <c r="N932" s="202">
        <v>3.23</v>
      </c>
      <c r="O932" s="202">
        <v>0.11</v>
      </c>
      <c r="P932" s="202">
        <v>17.14</v>
      </c>
      <c r="Q932" s="202">
        <v>21.42</v>
      </c>
      <c r="R932" s="202">
        <v>1.49</v>
      </c>
      <c r="S932" s="202">
        <v>0.24</v>
      </c>
      <c r="T932" s="202">
        <v>101.34</v>
      </c>
      <c r="U932" s="183">
        <f t="shared" si="28"/>
        <v>90.438399415793498</v>
      </c>
      <c r="V932" s="183">
        <f t="shared" si="29"/>
        <v>8.6980791595091471</v>
      </c>
      <c r="W932" s="201" t="s">
        <v>670</v>
      </c>
      <c r="X932" s="201">
        <v>10</v>
      </c>
    </row>
    <row r="933" spans="1:24" s="171" customFormat="1" ht="11.25">
      <c r="A933" s="172" t="s">
        <v>699</v>
      </c>
      <c r="B933" s="201" t="s">
        <v>665</v>
      </c>
      <c r="C933" s="201" t="s">
        <v>700</v>
      </c>
      <c r="D933" s="201" t="s">
        <v>701</v>
      </c>
      <c r="E933" s="201" t="s">
        <v>702</v>
      </c>
      <c r="F933" s="201" t="s">
        <v>703</v>
      </c>
      <c r="G933" s="201">
        <v>5</v>
      </c>
      <c r="H933" s="201">
        <v>54</v>
      </c>
      <c r="I933" s="201" t="s">
        <v>670</v>
      </c>
      <c r="J933" s="201" t="s">
        <v>671</v>
      </c>
      <c r="K933" s="202">
        <v>55.44</v>
      </c>
      <c r="L933" s="202">
        <v>0.31</v>
      </c>
      <c r="M933" s="202">
        <v>1.4</v>
      </c>
      <c r="N933" s="202">
        <v>3.41</v>
      </c>
      <c r="O933" s="202">
        <v>0.16</v>
      </c>
      <c r="P933" s="202">
        <v>19.21</v>
      </c>
      <c r="Q933" s="202">
        <v>18.61</v>
      </c>
      <c r="R933" s="202">
        <v>1.35</v>
      </c>
      <c r="S933" s="202">
        <v>0.8</v>
      </c>
      <c r="T933" s="202">
        <v>100.69</v>
      </c>
      <c r="U933" s="183">
        <f t="shared" si="28"/>
        <v>90.943038907143176</v>
      </c>
      <c r="V933" s="183">
        <f t="shared" si="29"/>
        <v>27.711040323798446</v>
      </c>
      <c r="W933" s="201" t="s">
        <v>670</v>
      </c>
      <c r="X933" s="201">
        <v>10</v>
      </c>
    </row>
    <row r="934" spans="1:24" s="171" customFormat="1" ht="11.25">
      <c r="A934" s="172" t="s">
        <v>699</v>
      </c>
      <c r="B934" s="201" t="s">
        <v>665</v>
      </c>
      <c r="C934" s="201" t="s">
        <v>700</v>
      </c>
      <c r="D934" s="201" t="s">
        <v>701</v>
      </c>
      <c r="E934" s="201" t="s">
        <v>702</v>
      </c>
      <c r="F934" s="201" t="s">
        <v>703</v>
      </c>
      <c r="G934" s="201">
        <v>5</v>
      </c>
      <c r="H934" s="201">
        <v>55</v>
      </c>
      <c r="I934" s="201" t="s">
        <v>670</v>
      </c>
      <c r="J934" s="201" t="s">
        <v>671</v>
      </c>
      <c r="K934" s="202">
        <v>55.23</v>
      </c>
      <c r="L934" s="202">
        <v>0.27</v>
      </c>
      <c r="M934" s="202">
        <v>1.74</v>
      </c>
      <c r="N934" s="202">
        <v>3.22</v>
      </c>
      <c r="O934" s="202">
        <v>0.11</v>
      </c>
      <c r="P934" s="202">
        <v>17.27</v>
      </c>
      <c r="Q934" s="202">
        <v>20.76</v>
      </c>
      <c r="R934" s="202">
        <v>1.6</v>
      </c>
      <c r="S934" s="202">
        <v>0.28000000000000003</v>
      </c>
      <c r="T934" s="202">
        <v>100.48</v>
      </c>
      <c r="U934" s="183">
        <f t="shared" si="28"/>
        <v>90.530155925552563</v>
      </c>
      <c r="V934" s="183">
        <f t="shared" si="29"/>
        <v>9.7433215257167305</v>
      </c>
      <c r="W934" s="201" t="s">
        <v>670</v>
      </c>
      <c r="X934" s="201">
        <v>10</v>
      </c>
    </row>
    <row r="935" spans="1:24" s="171" customFormat="1" ht="11.25">
      <c r="A935" s="172" t="s">
        <v>699</v>
      </c>
      <c r="B935" s="201" t="s">
        <v>665</v>
      </c>
      <c r="C935" s="201" t="s">
        <v>700</v>
      </c>
      <c r="D935" s="201" t="s">
        <v>701</v>
      </c>
      <c r="E935" s="201" t="s">
        <v>702</v>
      </c>
      <c r="F935" s="201" t="s">
        <v>703</v>
      </c>
      <c r="G935" s="201">
        <v>5</v>
      </c>
      <c r="H935" s="201">
        <v>56</v>
      </c>
      <c r="I935" s="201" t="s">
        <v>670</v>
      </c>
      <c r="J935" s="201" t="s">
        <v>671</v>
      </c>
      <c r="K935" s="202">
        <v>55.34</v>
      </c>
      <c r="L935" s="202">
        <v>0.21</v>
      </c>
      <c r="M935" s="202">
        <v>1.68</v>
      </c>
      <c r="N935" s="202">
        <v>3.22</v>
      </c>
      <c r="O935" s="202">
        <v>0.13</v>
      </c>
      <c r="P935" s="202">
        <v>16.850000000000001</v>
      </c>
      <c r="Q935" s="202">
        <v>20.91</v>
      </c>
      <c r="R935" s="202">
        <v>1.31</v>
      </c>
      <c r="S935" s="202">
        <v>0.23</v>
      </c>
      <c r="T935" s="202">
        <v>99.88</v>
      </c>
      <c r="U935" s="183">
        <f t="shared" si="28"/>
        <v>90.316968509643658</v>
      </c>
      <c r="V935" s="183">
        <f t="shared" si="29"/>
        <v>8.4115879083242877</v>
      </c>
      <c r="W935" s="201" t="s">
        <v>670</v>
      </c>
      <c r="X935" s="201">
        <v>10</v>
      </c>
    </row>
    <row r="936" spans="1:24" s="171" customFormat="1" ht="11.25">
      <c r="A936" s="172" t="s">
        <v>699</v>
      </c>
      <c r="B936" s="201" t="s">
        <v>665</v>
      </c>
      <c r="C936" s="201" t="s">
        <v>700</v>
      </c>
      <c r="D936" s="201" t="s">
        <v>701</v>
      </c>
      <c r="E936" s="201" t="s">
        <v>702</v>
      </c>
      <c r="F936" s="201" t="s">
        <v>703</v>
      </c>
      <c r="G936" s="201">
        <v>5</v>
      </c>
      <c r="H936" s="201">
        <v>57</v>
      </c>
      <c r="I936" s="201" t="s">
        <v>670</v>
      </c>
      <c r="J936" s="201" t="s">
        <v>671</v>
      </c>
      <c r="K936" s="202">
        <v>55.26</v>
      </c>
      <c r="L936" s="202">
        <v>0.26</v>
      </c>
      <c r="M936" s="202">
        <v>1.91</v>
      </c>
      <c r="N936" s="202">
        <v>3.19</v>
      </c>
      <c r="O936" s="202">
        <v>0.09</v>
      </c>
      <c r="P936" s="202">
        <v>17.170000000000002</v>
      </c>
      <c r="Q936" s="202">
        <v>20.05</v>
      </c>
      <c r="R936" s="202">
        <v>1.55</v>
      </c>
      <c r="S936" s="202">
        <v>0.37</v>
      </c>
      <c r="T936" s="202">
        <v>99.85</v>
      </c>
      <c r="U936" s="183">
        <f t="shared" si="28"/>
        <v>90.560574119323164</v>
      </c>
      <c r="V936" s="183">
        <f t="shared" si="29"/>
        <v>11.500766130253142</v>
      </c>
      <c r="W936" s="201" t="s">
        <v>670</v>
      </c>
      <c r="X936" s="201">
        <v>10</v>
      </c>
    </row>
    <row r="937" spans="1:24" s="171" customFormat="1" ht="11.25">
      <c r="A937" s="172" t="s">
        <v>699</v>
      </c>
      <c r="B937" s="201" t="s">
        <v>665</v>
      </c>
      <c r="C937" s="201" t="s">
        <v>700</v>
      </c>
      <c r="D937" s="201" t="s">
        <v>701</v>
      </c>
      <c r="E937" s="201" t="s">
        <v>702</v>
      </c>
      <c r="F937" s="201" t="s">
        <v>703</v>
      </c>
      <c r="G937" s="201">
        <v>5</v>
      </c>
      <c r="H937" s="201">
        <v>58</v>
      </c>
      <c r="I937" s="201" t="s">
        <v>670</v>
      </c>
      <c r="J937" s="201" t="s">
        <v>671</v>
      </c>
      <c r="K937" s="202">
        <v>55.02</v>
      </c>
      <c r="L937" s="202">
        <v>0.21</v>
      </c>
      <c r="M937" s="202">
        <v>1.56</v>
      </c>
      <c r="N937" s="202">
        <v>3.21</v>
      </c>
      <c r="O937" s="202">
        <v>0.08</v>
      </c>
      <c r="P937" s="202">
        <v>16.78</v>
      </c>
      <c r="Q937" s="202">
        <v>20.78</v>
      </c>
      <c r="R937" s="202">
        <v>1.3</v>
      </c>
      <c r="S937" s="202">
        <v>0.23</v>
      </c>
      <c r="T937" s="202">
        <v>99.17</v>
      </c>
      <c r="U937" s="183">
        <f t="shared" si="28"/>
        <v>90.307759756069871</v>
      </c>
      <c r="V937" s="183">
        <f t="shared" si="29"/>
        <v>9.0003964963959966</v>
      </c>
      <c r="W937" s="201" t="s">
        <v>670</v>
      </c>
      <c r="X937" s="201">
        <v>10</v>
      </c>
    </row>
    <row r="938" spans="1:24" s="171" customFormat="1" ht="11.25">
      <c r="A938" s="172" t="s">
        <v>699</v>
      </c>
      <c r="B938" s="201" t="s">
        <v>665</v>
      </c>
      <c r="C938" s="201" t="s">
        <v>700</v>
      </c>
      <c r="D938" s="201" t="s">
        <v>701</v>
      </c>
      <c r="E938" s="201" t="s">
        <v>702</v>
      </c>
      <c r="F938" s="201" t="s">
        <v>703</v>
      </c>
      <c r="G938" s="201">
        <v>5</v>
      </c>
      <c r="H938" s="201">
        <v>59</v>
      </c>
      <c r="I938" s="201" t="s">
        <v>670</v>
      </c>
      <c r="J938" s="201" t="s">
        <v>671</v>
      </c>
      <c r="K938" s="202">
        <v>55.73</v>
      </c>
      <c r="L938" s="202">
        <v>0.26</v>
      </c>
      <c r="M938" s="202">
        <v>1.67</v>
      </c>
      <c r="N938" s="202">
        <v>3.3</v>
      </c>
      <c r="O938" s="202">
        <v>0.09</v>
      </c>
      <c r="P938" s="202">
        <v>17.18</v>
      </c>
      <c r="Q938" s="202">
        <v>19.36</v>
      </c>
      <c r="R938" s="202">
        <v>1.37</v>
      </c>
      <c r="S938" s="202">
        <v>0.41</v>
      </c>
      <c r="T938" s="202">
        <v>99.37</v>
      </c>
      <c r="U938" s="183">
        <f t="shared" si="28"/>
        <v>90.271872435838361</v>
      </c>
      <c r="V938" s="183">
        <f t="shared" si="29"/>
        <v>14.140776167247788</v>
      </c>
      <c r="W938" s="201" t="s">
        <v>670</v>
      </c>
      <c r="X938" s="201">
        <v>10</v>
      </c>
    </row>
    <row r="939" spans="1:24" s="171" customFormat="1" ht="11.25">
      <c r="A939" s="172" t="s">
        <v>699</v>
      </c>
      <c r="B939" s="201" t="s">
        <v>665</v>
      </c>
      <c r="C939" s="201" t="s">
        <v>700</v>
      </c>
      <c r="D939" s="201" t="s">
        <v>701</v>
      </c>
      <c r="E939" s="201" t="s">
        <v>702</v>
      </c>
      <c r="F939" s="201" t="s">
        <v>703</v>
      </c>
      <c r="G939" s="201">
        <v>5</v>
      </c>
      <c r="H939" s="201">
        <v>60</v>
      </c>
      <c r="I939" s="201" t="s">
        <v>670</v>
      </c>
      <c r="J939" s="201" t="s">
        <v>671</v>
      </c>
      <c r="K939" s="202">
        <v>55.19</v>
      </c>
      <c r="L939" s="202">
        <v>0.25</v>
      </c>
      <c r="M939" s="202">
        <v>1.54</v>
      </c>
      <c r="N939" s="202">
        <v>3.17</v>
      </c>
      <c r="O939" s="202">
        <v>0.11</v>
      </c>
      <c r="P939" s="202">
        <v>17.059999999999999</v>
      </c>
      <c r="Q939" s="202">
        <v>19.64</v>
      </c>
      <c r="R939" s="202">
        <v>1.43</v>
      </c>
      <c r="S939" s="202">
        <v>0.32</v>
      </c>
      <c r="T939" s="202">
        <v>98.71</v>
      </c>
      <c r="U939" s="183">
        <f t="shared" si="28"/>
        <v>90.559396050530168</v>
      </c>
      <c r="V939" s="183">
        <f t="shared" si="29"/>
        <v>12.234148120754815</v>
      </c>
      <c r="W939" s="201" t="s">
        <v>670</v>
      </c>
      <c r="X939" s="201">
        <v>10</v>
      </c>
    </row>
    <row r="940" spans="1:24" s="171" customFormat="1" ht="11.25">
      <c r="A940" s="172" t="s">
        <v>699</v>
      </c>
      <c r="B940" s="201" t="s">
        <v>665</v>
      </c>
      <c r="C940" s="201" t="s">
        <v>700</v>
      </c>
      <c r="D940" s="201" t="s">
        <v>701</v>
      </c>
      <c r="E940" s="201" t="s">
        <v>702</v>
      </c>
      <c r="F940" s="201" t="s">
        <v>703</v>
      </c>
      <c r="G940" s="201">
        <v>5</v>
      </c>
      <c r="H940" s="201">
        <v>61</v>
      </c>
      <c r="I940" s="201" t="s">
        <v>670</v>
      </c>
      <c r="J940" s="201" t="s">
        <v>671</v>
      </c>
      <c r="K940" s="202">
        <v>55.1</v>
      </c>
      <c r="L940" s="202">
        <v>0.25</v>
      </c>
      <c r="M940" s="202">
        <v>1.58</v>
      </c>
      <c r="N940" s="202">
        <v>3.26</v>
      </c>
      <c r="O940" s="202">
        <v>0.13</v>
      </c>
      <c r="P940" s="202">
        <v>17.3</v>
      </c>
      <c r="Q940" s="202">
        <v>21.23</v>
      </c>
      <c r="R940" s="202">
        <v>1.44</v>
      </c>
      <c r="S940" s="202">
        <v>0.23</v>
      </c>
      <c r="T940" s="202">
        <v>100.52</v>
      </c>
      <c r="U940" s="183">
        <f t="shared" si="28"/>
        <v>90.438801771458358</v>
      </c>
      <c r="V940" s="183">
        <f t="shared" si="29"/>
        <v>8.8966032441211365</v>
      </c>
      <c r="W940" s="201" t="s">
        <v>670</v>
      </c>
      <c r="X940" s="201">
        <v>10</v>
      </c>
    </row>
    <row r="941" spans="1:24" s="171" customFormat="1" ht="11.25">
      <c r="A941" s="172" t="s">
        <v>699</v>
      </c>
      <c r="B941" s="201" t="s">
        <v>665</v>
      </c>
      <c r="C941" s="201" t="s">
        <v>700</v>
      </c>
      <c r="D941" s="201" t="s">
        <v>701</v>
      </c>
      <c r="E941" s="201" t="s">
        <v>702</v>
      </c>
      <c r="F941" s="201" t="s">
        <v>703</v>
      </c>
      <c r="G941" s="201">
        <v>5</v>
      </c>
      <c r="H941" s="201">
        <v>62</v>
      </c>
      <c r="I941" s="201" t="s">
        <v>670</v>
      </c>
      <c r="J941" s="201" t="s">
        <v>671</v>
      </c>
      <c r="K941" s="202">
        <v>55.85</v>
      </c>
      <c r="L941" s="202">
        <v>0.22</v>
      </c>
      <c r="M941" s="202">
        <v>1.73</v>
      </c>
      <c r="N941" s="202">
        <v>3.11</v>
      </c>
      <c r="O941" s="202">
        <v>0.12</v>
      </c>
      <c r="P941" s="202">
        <v>17.07</v>
      </c>
      <c r="Q941" s="202">
        <v>21.53</v>
      </c>
      <c r="R941" s="202">
        <v>1.46</v>
      </c>
      <c r="S941" s="202">
        <v>0.23</v>
      </c>
      <c r="T941" s="202">
        <v>101.32</v>
      </c>
      <c r="U941" s="183">
        <f t="shared" si="28"/>
        <v>90.72643462601738</v>
      </c>
      <c r="V941" s="183">
        <f t="shared" si="29"/>
        <v>8.1883851715802241</v>
      </c>
      <c r="W941" s="201" t="s">
        <v>670</v>
      </c>
      <c r="X941" s="201">
        <v>10</v>
      </c>
    </row>
    <row r="942" spans="1:24" s="171" customFormat="1" ht="11.25">
      <c r="A942" s="172" t="s">
        <v>699</v>
      </c>
      <c r="B942" s="201" t="s">
        <v>665</v>
      </c>
      <c r="C942" s="201" t="s">
        <v>700</v>
      </c>
      <c r="D942" s="201" t="s">
        <v>701</v>
      </c>
      <c r="E942" s="201" t="s">
        <v>702</v>
      </c>
      <c r="F942" s="201" t="s">
        <v>703</v>
      </c>
      <c r="G942" s="201">
        <v>5</v>
      </c>
      <c r="H942" s="201">
        <v>63</v>
      </c>
      <c r="I942" s="201" t="s">
        <v>670</v>
      </c>
      <c r="J942" s="201" t="s">
        <v>671</v>
      </c>
      <c r="K942" s="202">
        <v>56.25</v>
      </c>
      <c r="L942" s="202">
        <v>0.26</v>
      </c>
      <c r="M942" s="202">
        <v>1.61</v>
      </c>
      <c r="N942" s="202">
        <v>3.48</v>
      </c>
      <c r="O942" s="202">
        <v>0.14000000000000001</v>
      </c>
      <c r="P942" s="202">
        <v>17.84</v>
      </c>
      <c r="Q942" s="202">
        <v>20.309999999999999</v>
      </c>
      <c r="R942" s="202">
        <v>1.48</v>
      </c>
      <c r="S942" s="202">
        <v>0.35</v>
      </c>
      <c r="T942" s="202">
        <v>101.72</v>
      </c>
      <c r="U942" s="183">
        <f t="shared" si="28"/>
        <v>90.135679863366605</v>
      </c>
      <c r="V942" s="183">
        <f t="shared" si="29"/>
        <v>12.727381933723594</v>
      </c>
      <c r="W942" s="201" t="s">
        <v>670</v>
      </c>
      <c r="X942" s="201">
        <v>10</v>
      </c>
    </row>
    <row r="943" spans="1:24" s="171" customFormat="1" ht="11.25">
      <c r="A943" s="172" t="s">
        <v>699</v>
      </c>
      <c r="B943" s="201" t="s">
        <v>665</v>
      </c>
      <c r="C943" s="201" t="s">
        <v>700</v>
      </c>
      <c r="D943" s="201" t="s">
        <v>701</v>
      </c>
      <c r="E943" s="201" t="s">
        <v>702</v>
      </c>
      <c r="F943" s="201" t="s">
        <v>703</v>
      </c>
      <c r="G943" s="201">
        <v>5</v>
      </c>
      <c r="H943" s="201">
        <v>64</v>
      </c>
      <c r="I943" s="201" t="s">
        <v>670</v>
      </c>
      <c r="J943" s="201" t="s">
        <v>671</v>
      </c>
      <c r="K943" s="202">
        <v>55.75</v>
      </c>
      <c r="L943" s="202">
        <v>0.27</v>
      </c>
      <c r="M943" s="202">
        <v>1.65</v>
      </c>
      <c r="N943" s="202">
        <v>3.43</v>
      </c>
      <c r="O943" s="202">
        <v>0.13</v>
      </c>
      <c r="P943" s="202">
        <v>17.559999999999999</v>
      </c>
      <c r="Q943" s="202">
        <v>20.5</v>
      </c>
      <c r="R943" s="202">
        <v>1.41</v>
      </c>
      <c r="S943" s="202">
        <v>0.31</v>
      </c>
      <c r="T943" s="202">
        <v>101.01</v>
      </c>
      <c r="U943" s="183">
        <f t="shared" si="28"/>
        <v>90.123692336572475</v>
      </c>
      <c r="V943" s="183">
        <f t="shared" si="29"/>
        <v>11.192939333658979</v>
      </c>
      <c r="W943" s="201" t="s">
        <v>670</v>
      </c>
      <c r="X943" s="201">
        <v>10</v>
      </c>
    </row>
    <row r="944" spans="1:24" s="171" customFormat="1" ht="11.25">
      <c r="A944" s="172" t="s">
        <v>699</v>
      </c>
      <c r="B944" s="201" t="s">
        <v>665</v>
      </c>
      <c r="C944" s="201" t="s">
        <v>700</v>
      </c>
      <c r="D944" s="201" t="s">
        <v>701</v>
      </c>
      <c r="E944" s="201" t="s">
        <v>702</v>
      </c>
      <c r="F944" s="201" t="s">
        <v>703</v>
      </c>
      <c r="G944" s="201">
        <v>5</v>
      </c>
      <c r="H944" s="201">
        <v>65</v>
      </c>
      <c r="I944" s="201" t="s">
        <v>670</v>
      </c>
      <c r="J944" s="201" t="s">
        <v>671</v>
      </c>
      <c r="K944" s="202">
        <v>55.63</v>
      </c>
      <c r="L944" s="202">
        <v>0.27</v>
      </c>
      <c r="M944" s="202">
        <v>1.57</v>
      </c>
      <c r="N944" s="202">
        <v>3.27</v>
      </c>
      <c r="O944" s="202">
        <v>0.11</v>
      </c>
      <c r="P944" s="202">
        <v>17.100000000000001</v>
      </c>
      <c r="Q944" s="202">
        <v>20.59</v>
      </c>
      <c r="R944" s="202">
        <v>1.33</v>
      </c>
      <c r="S944" s="202">
        <v>0.28000000000000003</v>
      </c>
      <c r="T944" s="202">
        <v>100.15</v>
      </c>
      <c r="U944" s="183">
        <f t="shared" si="28"/>
        <v>90.311012829811219</v>
      </c>
      <c r="V944" s="183">
        <f t="shared" si="29"/>
        <v>10.685596818725339</v>
      </c>
      <c r="W944" s="201" t="s">
        <v>670</v>
      </c>
      <c r="X944" s="201">
        <v>10</v>
      </c>
    </row>
    <row r="945" spans="1:24" s="171" customFormat="1" ht="11.25">
      <c r="A945" s="172" t="s">
        <v>699</v>
      </c>
      <c r="B945" s="201" t="s">
        <v>665</v>
      </c>
      <c r="C945" s="201" t="s">
        <v>700</v>
      </c>
      <c r="D945" s="201" t="s">
        <v>701</v>
      </c>
      <c r="E945" s="201" t="s">
        <v>702</v>
      </c>
      <c r="F945" s="201" t="s">
        <v>703</v>
      </c>
      <c r="G945" s="201">
        <v>5</v>
      </c>
      <c r="H945" s="201">
        <v>66</v>
      </c>
      <c r="I945" s="201" t="s">
        <v>670</v>
      </c>
      <c r="J945" s="201" t="s">
        <v>671</v>
      </c>
      <c r="K945" s="202">
        <v>55.47</v>
      </c>
      <c r="L945" s="202">
        <v>0.22</v>
      </c>
      <c r="M945" s="202">
        <v>1.55</v>
      </c>
      <c r="N945" s="202">
        <v>3.45</v>
      </c>
      <c r="O945" s="202">
        <v>0.12</v>
      </c>
      <c r="P945" s="202">
        <v>17.18</v>
      </c>
      <c r="Q945" s="202">
        <v>20.68</v>
      </c>
      <c r="R945" s="202">
        <v>1.4</v>
      </c>
      <c r="S945" s="202">
        <v>0.24</v>
      </c>
      <c r="T945" s="202">
        <v>100.31</v>
      </c>
      <c r="U945" s="183">
        <f t="shared" si="28"/>
        <v>89.874458708983383</v>
      </c>
      <c r="V945" s="183">
        <f t="shared" si="29"/>
        <v>9.4097857379731504</v>
      </c>
      <c r="W945" s="201" t="s">
        <v>670</v>
      </c>
      <c r="X945" s="201">
        <v>10</v>
      </c>
    </row>
    <row r="946" spans="1:24" s="171" customFormat="1" ht="11.25">
      <c r="A946" s="172" t="s">
        <v>699</v>
      </c>
      <c r="B946" s="201" t="s">
        <v>665</v>
      </c>
      <c r="C946" s="201" t="s">
        <v>700</v>
      </c>
      <c r="D946" s="201" t="s">
        <v>701</v>
      </c>
      <c r="E946" s="201" t="s">
        <v>702</v>
      </c>
      <c r="F946" s="201" t="s">
        <v>703</v>
      </c>
      <c r="G946" s="201">
        <v>5</v>
      </c>
      <c r="H946" s="201">
        <v>67</v>
      </c>
      <c r="I946" s="201" t="s">
        <v>670</v>
      </c>
      <c r="J946" s="201" t="s">
        <v>671</v>
      </c>
      <c r="K946" s="202">
        <v>55.35</v>
      </c>
      <c r="L946" s="202">
        <v>0.26</v>
      </c>
      <c r="M946" s="202">
        <v>1.59</v>
      </c>
      <c r="N946" s="202">
        <v>3.28</v>
      </c>
      <c r="O946" s="202">
        <v>0.11</v>
      </c>
      <c r="P946" s="202">
        <v>17</v>
      </c>
      <c r="Q946" s="202">
        <v>21.54</v>
      </c>
      <c r="R946" s="202">
        <v>1.42</v>
      </c>
      <c r="S946" s="202">
        <v>0.31</v>
      </c>
      <c r="T946" s="202">
        <v>100.86</v>
      </c>
      <c r="U946" s="183">
        <f t="shared" si="28"/>
        <v>90.232692417365925</v>
      </c>
      <c r="V946" s="183">
        <f t="shared" si="29"/>
        <v>11.566460557072347</v>
      </c>
      <c r="W946" s="201" t="s">
        <v>670</v>
      </c>
      <c r="X946" s="201">
        <v>10</v>
      </c>
    </row>
    <row r="947" spans="1:24" s="171" customFormat="1" ht="11.25">
      <c r="A947" s="172" t="s">
        <v>699</v>
      </c>
      <c r="B947" s="201" t="s">
        <v>665</v>
      </c>
      <c r="C947" s="201" t="s">
        <v>700</v>
      </c>
      <c r="D947" s="201" t="s">
        <v>701</v>
      </c>
      <c r="E947" s="201" t="s">
        <v>702</v>
      </c>
      <c r="F947" s="201" t="s">
        <v>703</v>
      </c>
      <c r="G947" s="201">
        <v>5</v>
      </c>
      <c r="H947" s="201">
        <v>68</v>
      </c>
      <c r="I947" s="201" t="s">
        <v>670</v>
      </c>
      <c r="J947" s="201" t="s">
        <v>671</v>
      </c>
      <c r="K947" s="202">
        <v>55.37</v>
      </c>
      <c r="L947" s="202">
        <v>0.28999999999999998</v>
      </c>
      <c r="M947" s="202">
        <v>1.57</v>
      </c>
      <c r="N947" s="202">
        <v>3.48</v>
      </c>
      <c r="O947" s="202">
        <v>0.13</v>
      </c>
      <c r="P947" s="202">
        <v>18.010000000000002</v>
      </c>
      <c r="Q947" s="202">
        <v>20.350000000000001</v>
      </c>
      <c r="R947" s="202">
        <v>1.58</v>
      </c>
      <c r="S947" s="202">
        <v>0.47</v>
      </c>
      <c r="T947" s="202">
        <v>101.25</v>
      </c>
      <c r="U947" s="183">
        <f t="shared" si="28"/>
        <v>90.219684580037907</v>
      </c>
      <c r="V947" s="183">
        <f t="shared" si="29"/>
        <v>16.723897618373258</v>
      </c>
      <c r="W947" s="201" t="s">
        <v>670</v>
      </c>
      <c r="X947" s="201">
        <v>10</v>
      </c>
    </row>
    <row r="948" spans="1:24" s="171" customFormat="1" ht="11.25">
      <c r="A948" s="172" t="s">
        <v>699</v>
      </c>
      <c r="B948" s="201" t="s">
        <v>665</v>
      </c>
      <c r="C948" s="201" t="s">
        <v>700</v>
      </c>
      <c r="D948" s="201" t="s">
        <v>701</v>
      </c>
      <c r="E948" s="201" t="s">
        <v>702</v>
      </c>
      <c r="F948" s="201" t="s">
        <v>703</v>
      </c>
      <c r="G948" s="201">
        <v>5</v>
      </c>
      <c r="H948" s="201">
        <v>69</v>
      </c>
      <c r="I948" s="201" t="s">
        <v>670</v>
      </c>
      <c r="J948" s="201" t="s">
        <v>671</v>
      </c>
      <c r="K948" s="202">
        <v>54.85</v>
      </c>
      <c r="L948" s="202">
        <v>0.27</v>
      </c>
      <c r="M948" s="202">
        <v>1.62</v>
      </c>
      <c r="N948" s="202">
        <v>3.44</v>
      </c>
      <c r="O948" s="202">
        <v>0.1</v>
      </c>
      <c r="P948" s="202">
        <v>17.760000000000002</v>
      </c>
      <c r="Q948" s="202">
        <v>20.66</v>
      </c>
      <c r="R948" s="202">
        <v>1.5</v>
      </c>
      <c r="S948" s="202">
        <v>0.33</v>
      </c>
      <c r="T948" s="202">
        <v>100.53</v>
      </c>
      <c r="U948" s="183">
        <f t="shared" si="28"/>
        <v>90.198331488919663</v>
      </c>
      <c r="V948" s="183">
        <f t="shared" si="29"/>
        <v>12.022369960190694</v>
      </c>
      <c r="W948" s="201" t="s">
        <v>670</v>
      </c>
      <c r="X948" s="201">
        <v>10</v>
      </c>
    </row>
    <row r="949" spans="1:24" s="171" customFormat="1" ht="11.25">
      <c r="A949" s="172" t="s">
        <v>699</v>
      </c>
      <c r="B949" s="201" t="s">
        <v>665</v>
      </c>
      <c r="C949" s="201" t="s">
        <v>700</v>
      </c>
      <c r="D949" s="201" t="s">
        <v>701</v>
      </c>
      <c r="E949" s="201" t="s">
        <v>702</v>
      </c>
      <c r="F949" s="201" t="s">
        <v>703</v>
      </c>
      <c r="G949" s="201">
        <v>5</v>
      </c>
      <c r="H949" s="201">
        <v>70</v>
      </c>
      <c r="I949" s="201" t="s">
        <v>670</v>
      </c>
      <c r="J949" s="201" t="s">
        <v>671</v>
      </c>
      <c r="K949" s="202">
        <v>55.76</v>
      </c>
      <c r="L949" s="202">
        <v>0.24</v>
      </c>
      <c r="M949" s="202">
        <v>1.34</v>
      </c>
      <c r="N949" s="202">
        <v>3.66</v>
      </c>
      <c r="O949" s="202">
        <v>0.15</v>
      </c>
      <c r="P949" s="202">
        <v>19.13</v>
      </c>
      <c r="Q949" s="202">
        <v>18.68</v>
      </c>
      <c r="R949" s="202">
        <v>1.45</v>
      </c>
      <c r="S949" s="202">
        <v>0.89</v>
      </c>
      <c r="T949" s="202">
        <v>101.3</v>
      </c>
      <c r="U949" s="183">
        <f t="shared" si="28"/>
        <v>90.306690737228976</v>
      </c>
      <c r="V949" s="183">
        <f t="shared" si="29"/>
        <v>30.822554706525331</v>
      </c>
      <c r="W949" s="201" t="s">
        <v>670</v>
      </c>
      <c r="X949" s="201">
        <v>10</v>
      </c>
    </row>
    <row r="950" spans="1:24" s="171" customFormat="1" ht="11.25">
      <c r="A950" s="172" t="s">
        <v>699</v>
      </c>
      <c r="B950" s="201" t="s">
        <v>665</v>
      </c>
      <c r="C950" s="201" t="s">
        <v>700</v>
      </c>
      <c r="D950" s="201" t="s">
        <v>701</v>
      </c>
      <c r="E950" s="201" t="s">
        <v>702</v>
      </c>
      <c r="F950" s="201" t="s">
        <v>703</v>
      </c>
      <c r="G950" s="201">
        <v>5</v>
      </c>
      <c r="H950" s="201">
        <v>71</v>
      </c>
      <c r="I950" s="201" t="s">
        <v>670</v>
      </c>
      <c r="J950" s="201" t="s">
        <v>671</v>
      </c>
      <c r="K950" s="202">
        <v>55.4</v>
      </c>
      <c r="L950" s="202">
        <v>0.23</v>
      </c>
      <c r="M950" s="202">
        <v>1.88</v>
      </c>
      <c r="N950" s="202">
        <v>3.25</v>
      </c>
      <c r="O950" s="202">
        <v>0.08</v>
      </c>
      <c r="P950" s="202">
        <v>16.97</v>
      </c>
      <c r="Q950" s="202">
        <v>21.77</v>
      </c>
      <c r="R950" s="202">
        <v>1.42</v>
      </c>
      <c r="S950" s="202">
        <v>0.25</v>
      </c>
      <c r="T950" s="202">
        <v>101.25</v>
      </c>
      <c r="U950" s="183">
        <f t="shared" si="28"/>
        <v>90.297911133953733</v>
      </c>
      <c r="V950" s="183">
        <f t="shared" si="29"/>
        <v>8.1901237808055658</v>
      </c>
      <c r="W950" s="201" t="s">
        <v>670</v>
      </c>
      <c r="X950" s="201">
        <v>10</v>
      </c>
    </row>
    <row r="951" spans="1:24" s="171" customFormat="1" ht="11.25">
      <c r="A951" s="172" t="s">
        <v>699</v>
      </c>
      <c r="B951" s="201" t="s">
        <v>665</v>
      </c>
      <c r="C951" s="201" t="s">
        <v>700</v>
      </c>
      <c r="D951" s="201" t="s">
        <v>701</v>
      </c>
      <c r="E951" s="201" t="s">
        <v>702</v>
      </c>
      <c r="F951" s="201" t="s">
        <v>703</v>
      </c>
      <c r="G951" s="201">
        <v>5</v>
      </c>
      <c r="H951" s="201">
        <v>72</v>
      </c>
      <c r="I951" s="201" t="s">
        <v>670</v>
      </c>
      <c r="J951" s="201" t="s">
        <v>671</v>
      </c>
      <c r="K951" s="202">
        <v>55.8</v>
      </c>
      <c r="L951" s="202">
        <v>0.27</v>
      </c>
      <c r="M951" s="202">
        <v>1.65</v>
      </c>
      <c r="N951" s="202">
        <v>3.44</v>
      </c>
      <c r="O951" s="202">
        <v>0.16</v>
      </c>
      <c r="P951" s="202">
        <v>17.670000000000002</v>
      </c>
      <c r="Q951" s="202">
        <v>20.3</v>
      </c>
      <c r="R951" s="202">
        <v>1.47</v>
      </c>
      <c r="S951" s="202">
        <v>0.4</v>
      </c>
      <c r="T951" s="202">
        <v>101.16</v>
      </c>
      <c r="U951" s="183">
        <f t="shared" si="28"/>
        <v>90.153323696353766</v>
      </c>
      <c r="V951" s="183">
        <f t="shared" si="29"/>
        <v>13.98795495288064</v>
      </c>
      <c r="W951" s="201" t="s">
        <v>670</v>
      </c>
      <c r="X951" s="201">
        <v>10</v>
      </c>
    </row>
    <row r="952" spans="1:24" s="171" customFormat="1" ht="11.25">
      <c r="A952" s="172" t="s">
        <v>699</v>
      </c>
      <c r="B952" s="201" t="s">
        <v>665</v>
      </c>
      <c r="C952" s="201" t="s">
        <v>700</v>
      </c>
      <c r="D952" s="201" t="s">
        <v>701</v>
      </c>
      <c r="E952" s="201" t="s">
        <v>702</v>
      </c>
      <c r="F952" s="201" t="s">
        <v>703</v>
      </c>
      <c r="G952" s="201">
        <v>5</v>
      </c>
      <c r="H952" s="201">
        <v>73</v>
      </c>
      <c r="I952" s="201" t="s">
        <v>670</v>
      </c>
      <c r="J952" s="201" t="s">
        <v>671</v>
      </c>
      <c r="K952" s="202">
        <v>55.45</v>
      </c>
      <c r="L952" s="202">
        <v>0.28000000000000003</v>
      </c>
      <c r="M952" s="202">
        <v>1.61</v>
      </c>
      <c r="N952" s="202">
        <v>3.35</v>
      </c>
      <c r="O952" s="202">
        <v>0.1</v>
      </c>
      <c r="P952" s="202">
        <v>17.18</v>
      </c>
      <c r="Q952" s="202">
        <v>20.05</v>
      </c>
      <c r="R952" s="202">
        <v>1.4</v>
      </c>
      <c r="S952" s="202">
        <v>0.44</v>
      </c>
      <c r="T952" s="202">
        <v>99.86</v>
      </c>
      <c r="U952" s="183">
        <f t="shared" si="28"/>
        <v>90.139011254022222</v>
      </c>
      <c r="V952" s="183">
        <f t="shared" si="29"/>
        <v>15.493086471068116</v>
      </c>
      <c r="W952" s="201" t="s">
        <v>670</v>
      </c>
      <c r="X952" s="201">
        <v>10</v>
      </c>
    </row>
    <row r="953" spans="1:24" s="171" customFormat="1" ht="11.25">
      <c r="A953" s="172" t="s">
        <v>699</v>
      </c>
      <c r="B953" s="201" t="s">
        <v>665</v>
      </c>
      <c r="C953" s="201" t="s">
        <v>700</v>
      </c>
      <c r="D953" s="201" t="s">
        <v>701</v>
      </c>
      <c r="E953" s="201" t="s">
        <v>702</v>
      </c>
      <c r="F953" s="201" t="s">
        <v>703</v>
      </c>
      <c r="G953" s="201">
        <v>5</v>
      </c>
      <c r="H953" s="201">
        <v>74</v>
      </c>
      <c r="I953" s="201" t="s">
        <v>670</v>
      </c>
      <c r="J953" s="201" t="s">
        <v>671</v>
      </c>
      <c r="K953" s="202">
        <v>54.89</v>
      </c>
      <c r="L953" s="202">
        <v>0.28000000000000003</v>
      </c>
      <c r="M953" s="202">
        <v>1.64</v>
      </c>
      <c r="N953" s="202">
        <v>3.2</v>
      </c>
      <c r="O953" s="202">
        <v>0.1</v>
      </c>
      <c r="P953" s="202">
        <v>17.43</v>
      </c>
      <c r="Q953" s="202">
        <v>20.100000000000001</v>
      </c>
      <c r="R953" s="202">
        <v>1.39</v>
      </c>
      <c r="S953" s="202">
        <v>0.31</v>
      </c>
      <c r="T953" s="202">
        <v>99.34</v>
      </c>
      <c r="U953" s="183">
        <f t="shared" si="28"/>
        <v>90.661804229596314</v>
      </c>
      <c r="V953" s="183">
        <f t="shared" si="29"/>
        <v>11.253508485829295</v>
      </c>
      <c r="W953" s="201" t="s">
        <v>670</v>
      </c>
      <c r="X953" s="201">
        <v>10</v>
      </c>
    </row>
    <row r="954" spans="1:24" s="171" customFormat="1" ht="11.25">
      <c r="A954" s="172" t="s">
        <v>699</v>
      </c>
      <c r="B954" s="201" t="s">
        <v>665</v>
      </c>
      <c r="C954" s="201" t="s">
        <v>700</v>
      </c>
      <c r="D954" s="201" t="s">
        <v>701</v>
      </c>
      <c r="E954" s="201" t="s">
        <v>702</v>
      </c>
      <c r="F954" s="201" t="s">
        <v>703</v>
      </c>
      <c r="G954" s="201">
        <v>5</v>
      </c>
      <c r="H954" s="201">
        <v>75</v>
      </c>
      <c r="I954" s="201" t="s">
        <v>670</v>
      </c>
      <c r="J954" s="201" t="s">
        <v>671</v>
      </c>
      <c r="K954" s="202">
        <v>54.99</v>
      </c>
      <c r="L954" s="202">
        <v>0.27</v>
      </c>
      <c r="M954" s="202">
        <v>1.46</v>
      </c>
      <c r="N954" s="202">
        <v>3.19</v>
      </c>
      <c r="O954" s="202">
        <v>0.11</v>
      </c>
      <c r="P954" s="202">
        <v>17.239999999999998</v>
      </c>
      <c r="Q954" s="202">
        <v>20.29</v>
      </c>
      <c r="R954" s="202">
        <v>1.31</v>
      </c>
      <c r="S954" s="202">
        <v>0.23</v>
      </c>
      <c r="T954" s="202">
        <v>99.09</v>
      </c>
      <c r="U954" s="183">
        <f t="shared" si="28"/>
        <v>90.595296701216682</v>
      </c>
      <c r="V954" s="183">
        <f t="shared" si="29"/>
        <v>9.5579406022387694</v>
      </c>
      <c r="W954" s="201" t="s">
        <v>670</v>
      </c>
      <c r="X954" s="201">
        <v>10</v>
      </c>
    </row>
    <row r="955" spans="1:24" s="171" customFormat="1" ht="11.25">
      <c r="A955" s="172" t="s">
        <v>699</v>
      </c>
      <c r="B955" s="201" t="s">
        <v>665</v>
      </c>
      <c r="C955" s="201" t="s">
        <v>700</v>
      </c>
      <c r="D955" s="201" t="s">
        <v>701</v>
      </c>
      <c r="E955" s="201" t="s">
        <v>702</v>
      </c>
      <c r="F955" s="201" t="s">
        <v>703</v>
      </c>
      <c r="G955" s="201">
        <v>5</v>
      </c>
      <c r="H955" s="201">
        <v>76</v>
      </c>
      <c r="I955" s="201" t="s">
        <v>670</v>
      </c>
      <c r="J955" s="201" t="s">
        <v>671</v>
      </c>
      <c r="K955" s="202">
        <v>55.35</v>
      </c>
      <c r="L955" s="202">
        <v>0.25</v>
      </c>
      <c r="M955" s="202">
        <v>1.53</v>
      </c>
      <c r="N955" s="202">
        <v>3.61</v>
      </c>
      <c r="O955" s="202">
        <v>0.14000000000000001</v>
      </c>
      <c r="P955" s="202">
        <v>18.8</v>
      </c>
      <c r="Q955" s="202">
        <v>18.190000000000001</v>
      </c>
      <c r="R955" s="202">
        <v>1.54</v>
      </c>
      <c r="S955" s="202">
        <v>0.81</v>
      </c>
      <c r="T955" s="202">
        <v>100.22</v>
      </c>
      <c r="U955" s="183">
        <f t="shared" si="28"/>
        <v>90.274731836702969</v>
      </c>
      <c r="V955" s="183">
        <f t="shared" si="29"/>
        <v>26.20746089232172</v>
      </c>
      <c r="W955" s="201" t="s">
        <v>670</v>
      </c>
      <c r="X955" s="201">
        <v>10</v>
      </c>
    </row>
    <row r="956" spans="1:24" s="171" customFormat="1" ht="11.25">
      <c r="A956" s="172" t="s">
        <v>699</v>
      </c>
      <c r="B956" s="201" t="s">
        <v>672</v>
      </c>
      <c r="C956" s="201" t="s">
        <v>700</v>
      </c>
      <c r="D956" s="201" t="s">
        <v>701</v>
      </c>
      <c r="E956" s="201" t="s">
        <v>702</v>
      </c>
      <c r="F956" s="201" t="s">
        <v>703</v>
      </c>
      <c r="G956" s="201">
        <v>9</v>
      </c>
      <c r="H956" s="201">
        <v>1</v>
      </c>
      <c r="I956" s="201" t="s">
        <v>670</v>
      </c>
      <c r="J956" s="201" t="s">
        <v>671</v>
      </c>
      <c r="K956" s="202">
        <v>56.07</v>
      </c>
      <c r="L956" s="202">
        <v>0.24</v>
      </c>
      <c r="M956" s="202">
        <v>1.66</v>
      </c>
      <c r="N956" s="202">
        <v>3.46</v>
      </c>
      <c r="O956" s="202">
        <v>0.08</v>
      </c>
      <c r="P956" s="202">
        <v>17.54</v>
      </c>
      <c r="Q956" s="202">
        <v>20.37</v>
      </c>
      <c r="R956" s="202">
        <v>1.46</v>
      </c>
      <c r="S956" s="202">
        <v>0.46</v>
      </c>
      <c r="T956" s="202">
        <v>101.34</v>
      </c>
      <c r="U956" s="183">
        <f t="shared" si="28"/>
        <v>90.035689954345216</v>
      </c>
      <c r="V956" s="183">
        <f t="shared" si="29"/>
        <v>15.675531051411538</v>
      </c>
      <c r="W956" s="201" t="s">
        <v>670</v>
      </c>
      <c r="X956" s="201">
        <v>10</v>
      </c>
    </row>
    <row r="957" spans="1:24" s="171" customFormat="1" ht="11.25">
      <c r="A957" s="172" t="s">
        <v>699</v>
      </c>
      <c r="B957" s="201" t="s">
        <v>672</v>
      </c>
      <c r="C957" s="201" t="s">
        <v>700</v>
      </c>
      <c r="D957" s="201" t="s">
        <v>701</v>
      </c>
      <c r="E957" s="201" t="s">
        <v>702</v>
      </c>
      <c r="F957" s="201" t="s">
        <v>703</v>
      </c>
      <c r="G957" s="201">
        <v>9</v>
      </c>
      <c r="H957" s="201">
        <v>2</v>
      </c>
      <c r="I957" s="201" t="s">
        <v>670</v>
      </c>
      <c r="J957" s="201" t="s">
        <v>671</v>
      </c>
      <c r="K957" s="202">
        <v>55.63</v>
      </c>
      <c r="L957" s="202">
        <v>0.09</v>
      </c>
      <c r="M957" s="202">
        <v>1.37</v>
      </c>
      <c r="N957" s="202">
        <v>1.88</v>
      </c>
      <c r="O957" s="202">
        <v>0.05</v>
      </c>
      <c r="P957" s="202">
        <v>16.97</v>
      </c>
      <c r="Q957" s="202">
        <v>21.47</v>
      </c>
      <c r="R957" s="202">
        <v>1.74</v>
      </c>
      <c r="S957" s="202">
        <v>2.0699999999999998</v>
      </c>
      <c r="T957" s="202">
        <v>101.27</v>
      </c>
      <c r="U957" s="183">
        <f t="shared" si="28"/>
        <v>94.14839562086371</v>
      </c>
      <c r="V957" s="183">
        <f t="shared" si="29"/>
        <v>50.337823381191185</v>
      </c>
      <c r="W957" s="201" t="s">
        <v>670</v>
      </c>
      <c r="X957" s="201">
        <v>10</v>
      </c>
    </row>
    <row r="958" spans="1:24" s="171" customFormat="1" ht="11.25">
      <c r="A958" s="172" t="s">
        <v>699</v>
      </c>
      <c r="B958" s="201" t="s">
        <v>672</v>
      </c>
      <c r="C958" s="201" t="s">
        <v>700</v>
      </c>
      <c r="D958" s="201" t="s">
        <v>701</v>
      </c>
      <c r="E958" s="201" t="s">
        <v>702</v>
      </c>
      <c r="F958" s="201" t="s">
        <v>703</v>
      </c>
      <c r="G958" s="201">
        <v>9</v>
      </c>
      <c r="H958" s="201">
        <v>3</v>
      </c>
      <c r="I958" s="201" t="s">
        <v>670</v>
      </c>
      <c r="J958" s="201" t="s">
        <v>671</v>
      </c>
      <c r="K958" s="202">
        <v>56.19</v>
      </c>
      <c r="L958" s="202">
        <v>0.26</v>
      </c>
      <c r="M958" s="202">
        <v>1.59</v>
      </c>
      <c r="N958" s="202">
        <v>3.36</v>
      </c>
      <c r="O958" s="202">
        <v>0.11</v>
      </c>
      <c r="P958" s="202">
        <v>17.86</v>
      </c>
      <c r="Q958" s="202">
        <v>18.96</v>
      </c>
      <c r="R958" s="202">
        <v>1.32</v>
      </c>
      <c r="S958" s="202">
        <v>0.94</v>
      </c>
      <c r="T958" s="202">
        <v>100.59</v>
      </c>
      <c r="U958" s="183">
        <f t="shared" si="28"/>
        <v>90.453001961115191</v>
      </c>
      <c r="V958" s="183">
        <f t="shared" si="29"/>
        <v>28.39739284193395</v>
      </c>
      <c r="W958" s="201" t="s">
        <v>670</v>
      </c>
      <c r="X958" s="201">
        <v>10</v>
      </c>
    </row>
    <row r="959" spans="1:24" s="171" customFormat="1" ht="11.25">
      <c r="A959" s="172" t="s">
        <v>699</v>
      </c>
      <c r="B959" s="201" t="s">
        <v>672</v>
      </c>
      <c r="C959" s="201" t="s">
        <v>700</v>
      </c>
      <c r="D959" s="201" t="s">
        <v>701</v>
      </c>
      <c r="E959" s="201" t="s">
        <v>702</v>
      </c>
      <c r="F959" s="201" t="s">
        <v>703</v>
      </c>
      <c r="G959" s="201">
        <v>9</v>
      </c>
      <c r="H959" s="201">
        <v>4</v>
      </c>
      <c r="I959" s="201" t="s">
        <v>670</v>
      </c>
      <c r="J959" s="201" t="s">
        <v>671</v>
      </c>
      <c r="K959" s="202">
        <v>56.21</v>
      </c>
      <c r="L959" s="202">
        <v>0.27</v>
      </c>
      <c r="M959" s="202">
        <v>1.54</v>
      </c>
      <c r="N959" s="202">
        <v>3.63</v>
      </c>
      <c r="O959" s="202">
        <v>0.14000000000000001</v>
      </c>
      <c r="P959" s="202">
        <v>18.61</v>
      </c>
      <c r="Q959" s="202">
        <v>17.940000000000001</v>
      </c>
      <c r="R959" s="202">
        <v>1.25</v>
      </c>
      <c r="S959" s="202">
        <v>0.67</v>
      </c>
      <c r="T959" s="202">
        <v>100.26</v>
      </c>
      <c r="U959" s="183">
        <f t="shared" si="28"/>
        <v>90.136174109365598</v>
      </c>
      <c r="V959" s="183">
        <f t="shared" si="29"/>
        <v>22.592167247621258</v>
      </c>
      <c r="W959" s="201" t="s">
        <v>670</v>
      </c>
      <c r="X959" s="201">
        <v>10</v>
      </c>
    </row>
    <row r="960" spans="1:24" s="171" customFormat="1" ht="11.25">
      <c r="A960" s="172" t="s">
        <v>699</v>
      </c>
      <c r="B960" s="201" t="s">
        <v>672</v>
      </c>
      <c r="C960" s="201" t="s">
        <v>700</v>
      </c>
      <c r="D960" s="201" t="s">
        <v>701</v>
      </c>
      <c r="E960" s="201" t="s">
        <v>702</v>
      </c>
      <c r="F960" s="201" t="s">
        <v>703</v>
      </c>
      <c r="G960" s="201">
        <v>9</v>
      </c>
      <c r="H960" s="201">
        <v>5</v>
      </c>
      <c r="I960" s="201" t="s">
        <v>670</v>
      </c>
      <c r="J960" s="201" t="s">
        <v>671</v>
      </c>
      <c r="K960" s="202">
        <v>55.99</v>
      </c>
      <c r="L960" s="202">
        <v>0.28999999999999998</v>
      </c>
      <c r="M960" s="202">
        <v>1.65</v>
      </c>
      <c r="N960" s="202">
        <v>3.33</v>
      </c>
      <c r="O960" s="202">
        <v>0.16</v>
      </c>
      <c r="P960" s="202">
        <v>18.37</v>
      </c>
      <c r="Q960" s="202">
        <v>18.350000000000001</v>
      </c>
      <c r="R960" s="202">
        <v>1.45</v>
      </c>
      <c r="S960" s="202">
        <v>0.88</v>
      </c>
      <c r="T960" s="202">
        <v>100.47</v>
      </c>
      <c r="U960" s="183">
        <f t="shared" ref="U960:U1023" si="30">((P960/40.31)/(P960/40.31+N960/71.85))*100</f>
        <v>90.768808942995506</v>
      </c>
      <c r="V960" s="183">
        <f t="shared" ref="V960:V1023" si="31">((S960/151.99061)/(S960/151.99061+M960/101.96137))*100</f>
        <v>26.350436304195384</v>
      </c>
      <c r="W960" s="201" t="s">
        <v>670</v>
      </c>
      <c r="X960" s="201">
        <v>10</v>
      </c>
    </row>
    <row r="961" spans="1:24" s="171" customFormat="1" ht="11.25">
      <c r="A961" s="172" t="s">
        <v>699</v>
      </c>
      <c r="B961" s="201" t="s">
        <v>672</v>
      </c>
      <c r="C961" s="201" t="s">
        <v>700</v>
      </c>
      <c r="D961" s="201" t="s">
        <v>701</v>
      </c>
      <c r="E961" s="201" t="s">
        <v>702</v>
      </c>
      <c r="F961" s="201" t="s">
        <v>703</v>
      </c>
      <c r="G961" s="201">
        <v>9</v>
      </c>
      <c r="H961" s="201">
        <v>6</v>
      </c>
      <c r="I961" s="201" t="s">
        <v>670</v>
      </c>
      <c r="J961" s="201" t="s">
        <v>671</v>
      </c>
      <c r="K961" s="202">
        <v>55.55</v>
      </c>
      <c r="L961" s="202">
        <v>0.11</v>
      </c>
      <c r="M961" s="202">
        <v>0.12</v>
      </c>
      <c r="N961" s="202">
        <v>2.0099999999999998</v>
      </c>
      <c r="O961" s="202">
        <v>0.04</v>
      </c>
      <c r="P961" s="202">
        <v>16.59</v>
      </c>
      <c r="Q961" s="202">
        <v>22.73</v>
      </c>
      <c r="R961" s="202">
        <v>1.07</v>
      </c>
      <c r="S961" s="202">
        <v>1.74</v>
      </c>
      <c r="T961" s="202">
        <v>99.96</v>
      </c>
      <c r="U961" s="183">
        <f t="shared" si="30"/>
        <v>93.635336154039393</v>
      </c>
      <c r="V961" s="183">
        <f t="shared" si="31"/>
        <v>90.677884624304511</v>
      </c>
      <c r="W961" s="201" t="s">
        <v>670</v>
      </c>
      <c r="X961" s="201">
        <v>10</v>
      </c>
    </row>
    <row r="962" spans="1:24" s="171" customFormat="1" ht="11.25">
      <c r="A962" s="172" t="s">
        <v>699</v>
      </c>
      <c r="B962" s="201" t="s">
        <v>672</v>
      </c>
      <c r="C962" s="201" t="s">
        <v>700</v>
      </c>
      <c r="D962" s="201" t="s">
        <v>701</v>
      </c>
      <c r="E962" s="201" t="s">
        <v>702</v>
      </c>
      <c r="F962" s="201" t="s">
        <v>703</v>
      </c>
      <c r="G962" s="201">
        <v>9</v>
      </c>
      <c r="H962" s="201">
        <v>7</v>
      </c>
      <c r="I962" s="201" t="s">
        <v>670</v>
      </c>
      <c r="J962" s="201" t="s">
        <v>671</v>
      </c>
      <c r="K962" s="202">
        <v>55.78</v>
      </c>
      <c r="L962" s="202">
        <v>0.2</v>
      </c>
      <c r="M962" s="202">
        <v>1.62</v>
      </c>
      <c r="N962" s="202">
        <v>3.22</v>
      </c>
      <c r="O962" s="202">
        <v>7.0000000000000007E-2</v>
      </c>
      <c r="P962" s="202">
        <v>16.87</v>
      </c>
      <c r="Q962" s="202">
        <v>21.32</v>
      </c>
      <c r="R962" s="202">
        <v>1.45</v>
      </c>
      <c r="S962" s="202">
        <v>0.24</v>
      </c>
      <c r="T962" s="202">
        <v>100.77</v>
      </c>
      <c r="U962" s="183">
        <f t="shared" si="30"/>
        <v>90.327337714807058</v>
      </c>
      <c r="V962" s="183">
        <f t="shared" si="31"/>
        <v>9.0399460882095042</v>
      </c>
      <c r="W962" s="201" t="s">
        <v>670</v>
      </c>
      <c r="X962" s="201">
        <v>10</v>
      </c>
    </row>
    <row r="963" spans="1:24" s="171" customFormat="1" ht="11.25">
      <c r="A963" s="172" t="s">
        <v>699</v>
      </c>
      <c r="B963" s="201" t="s">
        <v>672</v>
      </c>
      <c r="C963" s="201" t="s">
        <v>700</v>
      </c>
      <c r="D963" s="201" t="s">
        <v>701</v>
      </c>
      <c r="E963" s="201" t="s">
        <v>702</v>
      </c>
      <c r="F963" s="201" t="s">
        <v>703</v>
      </c>
      <c r="G963" s="201">
        <v>9</v>
      </c>
      <c r="H963" s="201">
        <v>8</v>
      </c>
      <c r="I963" s="201" t="s">
        <v>670</v>
      </c>
      <c r="J963" s="201" t="s">
        <v>671</v>
      </c>
      <c r="K963" s="202">
        <v>55.68</v>
      </c>
      <c r="L963" s="202">
        <v>0.11</v>
      </c>
      <c r="M963" s="202">
        <v>0.5</v>
      </c>
      <c r="N963" s="202">
        <v>1.98</v>
      </c>
      <c r="O963" s="202">
        <v>0.09</v>
      </c>
      <c r="P963" s="202">
        <v>17.09</v>
      </c>
      <c r="Q963" s="202">
        <v>22.92</v>
      </c>
      <c r="R963" s="202">
        <v>1.1599999999999999</v>
      </c>
      <c r="S963" s="202">
        <v>1.47</v>
      </c>
      <c r="T963" s="202">
        <v>101</v>
      </c>
      <c r="U963" s="183">
        <f t="shared" si="30"/>
        <v>93.896769081514748</v>
      </c>
      <c r="V963" s="183">
        <f t="shared" si="31"/>
        <v>66.355674116295972</v>
      </c>
      <c r="W963" s="201" t="s">
        <v>670</v>
      </c>
      <c r="X963" s="201">
        <v>10</v>
      </c>
    </row>
    <row r="964" spans="1:24" s="171" customFormat="1" ht="11.25">
      <c r="A964" s="172" t="s">
        <v>699</v>
      </c>
      <c r="B964" s="201" t="s">
        <v>672</v>
      </c>
      <c r="C964" s="201" t="s">
        <v>700</v>
      </c>
      <c r="D964" s="201" t="s">
        <v>701</v>
      </c>
      <c r="E964" s="201" t="s">
        <v>702</v>
      </c>
      <c r="F964" s="201" t="s">
        <v>703</v>
      </c>
      <c r="G964" s="201">
        <v>9</v>
      </c>
      <c r="H964" s="201">
        <v>9</v>
      </c>
      <c r="I964" s="201" t="s">
        <v>670</v>
      </c>
      <c r="J964" s="201" t="s">
        <v>671</v>
      </c>
      <c r="K964" s="202">
        <v>56</v>
      </c>
      <c r="L964" s="202">
        <v>0.31</v>
      </c>
      <c r="M964" s="202">
        <v>1.53</v>
      </c>
      <c r="N964" s="202">
        <v>3.71</v>
      </c>
      <c r="O964" s="202">
        <v>0.1</v>
      </c>
      <c r="P964" s="202">
        <v>18.3</v>
      </c>
      <c r="Q964" s="202">
        <v>19.22</v>
      </c>
      <c r="R964" s="202">
        <v>1.28</v>
      </c>
      <c r="S964" s="202">
        <v>0.65</v>
      </c>
      <c r="T964" s="202">
        <v>101.1</v>
      </c>
      <c r="U964" s="183">
        <f t="shared" si="30"/>
        <v>89.787655068942314</v>
      </c>
      <c r="V964" s="183">
        <f t="shared" si="31"/>
        <v>22.178828166554467</v>
      </c>
      <c r="W964" s="201" t="s">
        <v>670</v>
      </c>
      <c r="X964" s="201">
        <v>10</v>
      </c>
    </row>
    <row r="965" spans="1:24" s="171" customFormat="1" ht="11.25">
      <c r="A965" s="172" t="s">
        <v>699</v>
      </c>
      <c r="B965" s="201" t="s">
        <v>672</v>
      </c>
      <c r="C965" s="201" t="s">
        <v>700</v>
      </c>
      <c r="D965" s="201" t="s">
        <v>701</v>
      </c>
      <c r="E965" s="201" t="s">
        <v>702</v>
      </c>
      <c r="F965" s="201" t="s">
        <v>703</v>
      </c>
      <c r="G965" s="201">
        <v>9</v>
      </c>
      <c r="H965" s="201">
        <v>10</v>
      </c>
      <c r="I965" s="201" t="s">
        <v>670</v>
      </c>
      <c r="J965" s="201" t="s">
        <v>671</v>
      </c>
      <c r="K965" s="202">
        <v>56.06</v>
      </c>
      <c r="L965" s="202">
        <v>0.17</v>
      </c>
      <c r="M965" s="202">
        <v>1.38</v>
      </c>
      <c r="N965" s="202">
        <v>3.51</v>
      </c>
      <c r="O965" s="202">
        <v>0.15</v>
      </c>
      <c r="P965" s="202">
        <v>20.12</v>
      </c>
      <c r="Q965" s="202">
        <v>17.920000000000002</v>
      </c>
      <c r="R965" s="202">
        <v>1.25</v>
      </c>
      <c r="S965" s="202">
        <v>0.77</v>
      </c>
      <c r="T965" s="202">
        <v>101.33</v>
      </c>
      <c r="U965" s="183">
        <f t="shared" si="30"/>
        <v>91.085174242165053</v>
      </c>
      <c r="V965" s="183">
        <f t="shared" si="31"/>
        <v>27.236172613423388</v>
      </c>
      <c r="W965" s="201" t="s">
        <v>670</v>
      </c>
      <c r="X965" s="201">
        <v>10</v>
      </c>
    </row>
    <row r="966" spans="1:24" s="171" customFormat="1" ht="11.25">
      <c r="A966" s="172" t="s">
        <v>699</v>
      </c>
      <c r="B966" s="201" t="s">
        <v>672</v>
      </c>
      <c r="C966" s="201" t="s">
        <v>700</v>
      </c>
      <c r="D966" s="201" t="s">
        <v>701</v>
      </c>
      <c r="E966" s="201" t="s">
        <v>702</v>
      </c>
      <c r="F966" s="201" t="s">
        <v>703</v>
      </c>
      <c r="G966" s="201">
        <v>9</v>
      </c>
      <c r="H966" s="201">
        <v>11</v>
      </c>
      <c r="I966" s="201" t="s">
        <v>670</v>
      </c>
      <c r="J966" s="201" t="s">
        <v>671</v>
      </c>
      <c r="K966" s="202">
        <v>55.05</v>
      </c>
      <c r="L966" s="202">
        <v>0.31</v>
      </c>
      <c r="M966" s="202">
        <v>1.39</v>
      </c>
      <c r="N966" s="202">
        <v>3.51</v>
      </c>
      <c r="O966" s="202">
        <v>0.1</v>
      </c>
      <c r="P966" s="202">
        <v>18.3</v>
      </c>
      <c r="Q966" s="202">
        <v>19.510000000000002</v>
      </c>
      <c r="R966" s="202">
        <v>1.31</v>
      </c>
      <c r="S966" s="202">
        <v>0.77</v>
      </c>
      <c r="T966" s="202">
        <v>100.25</v>
      </c>
      <c r="U966" s="183">
        <f t="shared" si="30"/>
        <v>90.284700082006779</v>
      </c>
      <c r="V966" s="183">
        <f t="shared" si="31"/>
        <v>27.093316569208049</v>
      </c>
      <c r="W966" s="201" t="s">
        <v>670</v>
      </c>
      <c r="X966" s="201">
        <v>10</v>
      </c>
    </row>
    <row r="967" spans="1:24" s="171" customFormat="1" ht="11.25">
      <c r="A967" s="172" t="s">
        <v>699</v>
      </c>
      <c r="B967" s="201" t="s">
        <v>672</v>
      </c>
      <c r="C967" s="201" t="s">
        <v>700</v>
      </c>
      <c r="D967" s="201" t="s">
        <v>701</v>
      </c>
      <c r="E967" s="201" t="s">
        <v>702</v>
      </c>
      <c r="F967" s="201" t="s">
        <v>703</v>
      </c>
      <c r="G967" s="201">
        <v>9</v>
      </c>
      <c r="H967" s="201">
        <v>12</v>
      </c>
      <c r="I967" s="201" t="s">
        <v>670</v>
      </c>
      <c r="J967" s="201" t="s">
        <v>671</v>
      </c>
      <c r="K967" s="202">
        <v>56.08</v>
      </c>
      <c r="L967" s="202">
        <v>0.33</v>
      </c>
      <c r="M967" s="202">
        <v>1.65</v>
      </c>
      <c r="N967" s="202">
        <v>3.69</v>
      </c>
      <c r="O967" s="202">
        <v>0.13</v>
      </c>
      <c r="P967" s="202">
        <v>17.46</v>
      </c>
      <c r="Q967" s="202">
        <v>19.96</v>
      </c>
      <c r="R967" s="202">
        <v>1.4</v>
      </c>
      <c r="S967" s="202">
        <v>0.35</v>
      </c>
      <c r="T967" s="202">
        <v>101.05</v>
      </c>
      <c r="U967" s="183">
        <f t="shared" si="30"/>
        <v>89.400004233045848</v>
      </c>
      <c r="V967" s="183">
        <f t="shared" si="31"/>
        <v>12.457275341664095</v>
      </c>
      <c r="W967" s="201" t="s">
        <v>670</v>
      </c>
      <c r="X967" s="201">
        <v>10</v>
      </c>
    </row>
    <row r="968" spans="1:24" s="171" customFormat="1" ht="11.25">
      <c r="A968" s="172" t="s">
        <v>699</v>
      </c>
      <c r="B968" s="201" t="s">
        <v>672</v>
      </c>
      <c r="C968" s="201" t="s">
        <v>700</v>
      </c>
      <c r="D968" s="201" t="s">
        <v>701</v>
      </c>
      <c r="E968" s="201" t="s">
        <v>702</v>
      </c>
      <c r="F968" s="201" t="s">
        <v>703</v>
      </c>
      <c r="G968" s="201">
        <v>9</v>
      </c>
      <c r="H968" s="201">
        <v>13</v>
      </c>
      <c r="I968" s="201" t="s">
        <v>670</v>
      </c>
      <c r="J968" s="201" t="s">
        <v>671</v>
      </c>
      <c r="K968" s="202">
        <v>56.13</v>
      </c>
      <c r="L968" s="202">
        <v>0.27</v>
      </c>
      <c r="M968" s="202">
        <v>1.42</v>
      </c>
      <c r="N968" s="202">
        <v>3.4</v>
      </c>
      <c r="O968" s="202">
        <v>0.1</v>
      </c>
      <c r="P968" s="202">
        <v>18.420000000000002</v>
      </c>
      <c r="Q968" s="202">
        <v>18.93</v>
      </c>
      <c r="R968" s="202">
        <v>1.44</v>
      </c>
      <c r="S968" s="202">
        <v>0.83</v>
      </c>
      <c r="T968" s="202">
        <v>100.94</v>
      </c>
      <c r="U968" s="183">
        <f t="shared" si="30"/>
        <v>90.616152618465478</v>
      </c>
      <c r="V968" s="183">
        <f t="shared" si="31"/>
        <v>28.166630223168891</v>
      </c>
      <c r="W968" s="201" t="s">
        <v>670</v>
      </c>
      <c r="X968" s="201">
        <v>10</v>
      </c>
    </row>
    <row r="969" spans="1:24" s="171" customFormat="1" ht="11.25">
      <c r="A969" s="172" t="s">
        <v>699</v>
      </c>
      <c r="B969" s="201" t="s">
        <v>672</v>
      </c>
      <c r="C969" s="201" t="s">
        <v>700</v>
      </c>
      <c r="D969" s="201" t="s">
        <v>701</v>
      </c>
      <c r="E969" s="201" t="s">
        <v>702</v>
      </c>
      <c r="F969" s="201" t="s">
        <v>703</v>
      </c>
      <c r="G969" s="201">
        <v>9</v>
      </c>
      <c r="H969" s="201">
        <v>14</v>
      </c>
      <c r="I969" s="201" t="s">
        <v>670</v>
      </c>
      <c r="J969" s="201" t="s">
        <v>671</v>
      </c>
      <c r="K969" s="202">
        <v>55.51</v>
      </c>
      <c r="L969" s="202">
        <v>0.27</v>
      </c>
      <c r="M969" s="202">
        <v>1.63</v>
      </c>
      <c r="N969" s="202">
        <v>3.12</v>
      </c>
      <c r="O969" s="202">
        <v>0.13</v>
      </c>
      <c r="P969" s="202">
        <v>16.84</v>
      </c>
      <c r="Q969" s="202">
        <v>21.18</v>
      </c>
      <c r="R969" s="202">
        <v>1.37</v>
      </c>
      <c r="S969" s="202">
        <v>0.23</v>
      </c>
      <c r="T969" s="202">
        <v>100.28</v>
      </c>
      <c r="U969" s="183">
        <f t="shared" si="30"/>
        <v>90.584322536768909</v>
      </c>
      <c r="V969" s="183">
        <f t="shared" si="31"/>
        <v>8.6472999534483215</v>
      </c>
      <c r="W969" s="201" t="s">
        <v>670</v>
      </c>
      <c r="X969" s="201">
        <v>10</v>
      </c>
    </row>
    <row r="970" spans="1:24" s="171" customFormat="1" ht="11.25">
      <c r="A970" s="172" t="s">
        <v>699</v>
      </c>
      <c r="B970" s="201" t="s">
        <v>672</v>
      </c>
      <c r="C970" s="201" t="s">
        <v>700</v>
      </c>
      <c r="D970" s="201" t="s">
        <v>701</v>
      </c>
      <c r="E970" s="201" t="s">
        <v>702</v>
      </c>
      <c r="F970" s="201" t="s">
        <v>703</v>
      </c>
      <c r="G970" s="201">
        <v>9</v>
      </c>
      <c r="H970" s="201">
        <v>15</v>
      </c>
      <c r="I970" s="201" t="s">
        <v>670</v>
      </c>
      <c r="J970" s="201" t="s">
        <v>671</v>
      </c>
      <c r="K970" s="202">
        <v>55.97</v>
      </c>
      <c r="L970" s="202">
        <v>0.22</v>
      </c>
      <c r="M970" s="202">
        <v>1.76</v>
      </c>
      <c r="N970" s="202">
        <v>3.54</v>
      </c>
      <c r="O970" s="202">
        <v>0.12</v>
      </c>
      <c r="P970" s="202">
        <v>17.25</v>
      </c>
      <c r="Q970" s="202">
        <v>20.39</v>
      </c>
      <c r="R970" s="202">
        <v>1.56</v>
      </c>
      <c r="S970" s="202">
        <v>0.28000000000000003</v>
      </c>
      <c r="T970" s="202">
        <v>101.09</v>
      </c>
      <c r="U970" s="183">
        <f t="shared" si="30"/>
        <v>89.675394120250502</v>
      </c>
      <c r="V970" s="183">
        <f t="shared" si="31"/>
        <v>9.6432789592269881</v>
      </c>
      <c r="W970" s="201" t="s">
        <v>670</v>
      </c>
      <c r="X970" s="201">
        <v>10</v>
      </c>
    </row>
    <row r="971" spans="1:24" s="171" customFormat="1" ht="11.25">
      <c r="A971" s="172" t="s">
        <v>699</v>
      </c>
      <c r="B971" s="201" t="s">
        <v>672</v>
      </c>
      <c r="C971" s="201" t="s">
        <v>700</v>
      </c>
      <c r="D971" s="201" t="s">
        <v>701</v>
      </c>
      <c r="E971" s="201" t="s">
        <v>702</v>
      </c>
      <c r="F971" s="201" t="s">
        <v>703</v>
      </c>
      <c r="G971" s="201">
        <v>9</v>
      </c>
      <c r="H971" s="201">
        <v>16</v>
      </c>
      <c r="I971" s="201" t="s">
        <v>670</v>
      </c>
      <c r="J971" s="201" t="s">
        <v>671</v>
      </c>
      <c r="K971" s="202">
        <v>55.66</v>
      </c>
      <c r="L971" s="202">
        <v>0.28999999999999998</v>
      </c>
      <c r="M971" s="202">
        <v>1.69</v>
      </c>
      <c r="N971" s="202">
        <v>3.39</v>
      </c>
      <c r="O971" s="202">
        <v>0.15</v>
      </c>
      <c r="P971" s="202">
        <v>17.54</v>
      </c>
      <c r="Q971" s="202">
        <v>21.01</v>
      </c>
      <c r="R971" s="202">
        <v>1.39</v>
      </c>
      <c r="S971" s="202">
        <v>0.32</v>
      </c>
      <c r="T971" s="202">
        <v>101.44</v>
      </c>
      <c r="U971" s="183">
        <f t="shared" si="30"/>
        <v>90.21755961182329</v>
      </c>
      <c r="V971" s="183">
        <f t="shared" si="31"/>
        <v>11.270661849521536</v>
      </c>
      <c r="W971" s="201" t="s">
        <v>670</v>
      </c>
      <c r="X971" s="201">
        <v>10</v>
      </c>
    </row>
    <row r="972" spans="1:24" s="171" customFormat="1" ht="11.25">
      <c r="A972" s="172" t="s">
        <v>699</v>
      </c>
      <c r="B972" s="201" t="s">
        <v>672</v>
      </c>
      <c r="C972" s="201" t="s">
        <v>700</v>
      </c>
      <c r="D972" s="201" t="s">
        <v>701</v>
      </c>
      <c r="E972" s="201" t="s">
        <v>702</v>
      </c>
      <c r="F972" s="201" t="s">
        <v>703</v>
      </c>
      <c r="G972" s="201">
        <v>9</v>
      </c>
      <c r="H972" s="201">
        <v>17</v>
      </c>
      <c r="I972" s="201" t="s">
        <v>670</v>
      </c>
      <c r="J972" s="201" t="s">
        <v>671</v>
      </c>
      <c r="K972" s="202">
        <v>55.78</v>
      </c>
      <c r="L972" s="202">
        <v>0.28999999999999998</v>
      </c>
      <c r="M972" s="202">
        <v>1.49</v>
      </c>
      <c r="N972" s="202">
        <v>3.46</v>
      </c>
      <c r="O972" s="202">
        <v>0.06</v>
      </c>
      <c r="P972" s="202">
        <v>17.91</v>
      </c>
      <c r="Q972" s="202">
        <v>20.77</v>
      </c>
      <c r="R972" s="202">
        <v>1.39</v>
      </c>
      <c r="S972" s="202">
        <v>0.42</v>
      </c>
      <c r="T972" s="202">
        <v>101.57</v>
      </c>
      <c r="U972" s="183">
        <f t="shared" si="30"/>
        <v>90.221411799332557</v>
      </c>
      <c r="V972" s="183">
        <f t="shared" si="31"/>
        <v>15.902487913278037</v>
      </c>
      <c r="W972" s="201" t="s">
        <v>670</v>
      </c>
      <c r="X972" s="201">
        <v>10</v>
      </c>
    </row>
    <row r="973" spans="1:24" s="171" customFormat="1" ht="11.25">
      <c r="A973" s="172" t="s">
        <v>699</v>
      </c>
      <c r="B973" s="201" t="s">
        <v>672</v>
      </c>
      <c r="C973" s="201" t="s">
        <v>700</v>
      </c>
      <c r="D973" s="201" t="s">
        <v>701</v>
      </c>
      <c r="E973" s="201" t="s">
        <v>702</v>
      </c>
      <c r="F973" s="201" t="s">
        <v>703</v>
      </c>
      <c r="G973" s="201">
        <v>9</v>
      </c>
      <c r="H973" s="201">
        <v>18</v>
      </c>
      <c r="I973" s="201" t="s">
        <v>670</v>
      </c>
      <c r="J973" s="201" t="s">
        <v>671</v>
      </c>
      <c r="K973" s="202">
        <v>56.03</v>
      </c>
      <c r="L973" s="202">
        <v>0.28999999999999998</v>
      </c>
      <c r="M973" s="202">
        <v>1.42</v>
      </c>
      <c r="N973" s="202">
        <v>3.47</v>
      </c>
      <c r="O973" s="202">
        <v>0.11</v>
      </c>
      <c r="P973" s="202">
        <v>17.07</v>
      </c>
      <c r="Q973" s="202">
        <v>20.440000000000001</v>
      </c>
      <c r="R973" s="202">
        <v>1.43</v>
      </c>
      <c r="S973" s="202">
        <v>0.46</v>
      </c>
      <c r="T973" s="202">
        <v>100.72</v>
      </c>
      <c r="U973" s="183">
        <f t="shared" si="30"/>
        <v>89.762859613664148</v>
      </c>
      <c r="V973" s="183">
        <f t="shared" si="31"/>
        <v>17.851949611432236</v>
      </c>
      <c r="W973" s="201" t="s">
        <v>670</v>
      </c>
      <c r="X973" s="201">
        <v>10</v>
      </c>
    </row>
    <row r="974" spans="1:24" s="171" customFormat="1" ht="11.25">
      <c r="A974" s="172" t="s">
        <v>699</v>
      </c>
      <c r="B974" s="201" t="s">
        <v>672</v>
      </c>
      <c r="C974" s="201" t="s">
        <v>700</v>
      </c>
      <c r="D974" s="201" t="s">
        <v>701</v>
      </c>
      <c r="E974" s="201" t="s">
        <v>702</v>
      </c>
      <c r="F974" s="201" t="s">
        <v>703</v>
      </c>
      <c r="G974" s="201">
        <v>9</v>
      </c>
      <c r="H974" s="201">
        <v>19</v>
      </c>
      <c r="I974" s="201" t="s">
        <v>670</v>
      </c>
      <c r="J974" s="201" t="s">
        <v>671</v>
      </c>
      <c r="K974" s="202">
        <v>56.08</v>
      </c>
      <c r="L974" s="202">
        <v>0.09</v>
      </c>
      <c r="M974" s="202">
        <v>1.62</v>
      </c>
      <c r="N974" s="202">
        <v>1.89</v>
      </c>
      <c r="O974" s="202">
        <v>0.08</v>
      </c>
      <c r="P974" s="202">
        <v>16.25</v>
      </c>
      <c r="Q974" s="202">
        <v>21.41</v>
      </c>
      <c r="R974" s="202">
        <v>2.13</v>
      </c>
      <c r="S974" s="202">
        <v>1.92</v>
      </c>
      <c r="T974" s="202">
        <v>101.47</v>
      </c>
      <c r="U974" s="183">
        <f t="shared" si="30"/>
        <v>93.874492622462867</v>
      </c>
      <c r="V974" s="183">
        <f t="shared" si="31"/>
        <v>44.291851944750753</v>
      </c>
      <c r="W974" s="201" t="s">
        <v>670</v>
      </c>
      <c r="X974" s="201">
        <v>10</v>
      </c>
    </row>
    <row r="975" spans="1:24" s="171" customFormat="1" ht="11.25">
      <c r="A975" s="172" t="s">
        <v>699</v>
      </c>
      <c r="B975" s="201" t="s">
        <v>672</v>
      </c>
      <c r="C975" s="201" t="s">
        <v>700</v>
      </c>
      <c r="D975" s="201" t="s">
        <v>701</v>
      </c>
      <c r="E975" s="201" t="s">
        <v>702</v>
      </c>
      <c r="F975" s="201" t="s">
        <v>703</v>
      </c>
      <c r="G975" s="201">
        <v>9</v>
      </c>
      <c r="H975" s="201">
        <v>20</v>
      </c>
      <c r="I975" s="201" t="s">
        <v>670</v>
      </c>
      <c r="J975" s="201" t="s">
        <v>671</v>
      </c>
      <c r="K975" s="202">
        <v>55.69</v>
      </c>
      <c r="L975" s="202">
        <v>0.28999999999999998</v>
      </c>
      <c r="M975" s="202">
        <v>1.21</v>
      </c>
      <c r="N975" s="202">
        <v>3.48</v>
      </c>
      <c r="O975" s="202">
        <v>7.0000000000000007E-2</v>
      </c>
      <c r="P975" s="202">
        <v>18.510000000000002</v>
      </c>
      <c r="Q975" s="202">
        <v>18.25</v>
      </c>
      <c r="R975" s="202">
        <v>1.26</v>
      </c>
      <c r="S975" s="202">
        <v>0.89</v>
      </c>
      <c r="T975" s="202">
        <v>99.65</v>
      </c>
      <c r="U975" s="183">
        <f t="shared" si="30"/>
        <v>90.458667372954409</v>
      </c>
      <c r="V975" s="183">
        <f t="shared" si="31"/>
        <v>33.039946352566538</v>
      </c>
      <c r="W975" s="201" t="s">
        <v>670</v>
      </c>
      <c r="X975" s="201">
        <v>10</v>
      </c>
    </row>
    <row r="976" spans="1:24" s="171" customFormat="1" ht="11.25">
      <c r="A976" s="172" t="s">
        <v>699</v>
      </c>
      <c r="B976" s="201" t="s">
        <v>672</v>
      </c>
      <c r="C976" s="201" t="s">
        <v>700</v>
      </c>
      <c r="D976" s="201" t="s">
        <v>701</v>
      </c>
      <c r="E976" s="201" t="s">
        <v>702</v>
      </c>
      <c r="F976" s="201" t="s">
        <v>703</v>
      </c>
      <c r="G976" s="201">
        <v>9</v>
      </c>
      <c r="H976" s="201">
        <v>21</v>
      </c>
      <c r="I976" s="201" t="s">
        <v>670</v>
      </c>
      <c r="J976" s="201" t="s">
        <v>671</v>
      </c>
      <c r="K976" s="202">
        <v>55.71</v>
      </c>
      <c r="L976" s="202">
        <v>0.25</v>
      </c>
      <c r="M976" s="202">
        <v>1.1000000000000001</v>
      </c>
      <c r="N976" s="202">
        <v>2.38</v>
      </c>
      <c r="O976" s="202">
        <v>7.0000000000000007E-2</v>
      </c>
      <c r="P976" s="202">
        <v>16.690000000000001</v>
      </c>
      <c r="Q976" s="202">
        <v>20.94</v>
      </c>
      <c r="R976" s="202">
        <v>1.33</v>
      </c>
      <c r="S976" s="202">
        <v>0.99</v>
      </c>
      <c r="T976" s="202">
        <v>99.46</v>
      </c>
      <c r="U976" s="183">
        <f t="shared" si="30"/>
        <v>92.592329495551084</v>
      </c>
      <c r="V976" s="183">
        <f t="shared" si="31"/>
        <v>37.646372645106183</v>
      </c>
      <c r="W976" s="201" t="s">
        <v>670</v>
      </c>
      <c r="X976" s="201">
        <v>10</v>
      </c>
    </row>
    <row r="977" spans="1:24" s="171" customFormat="1" ht="11.25">
      <c r="A977" s="172" t="s">
        <v>699</v>
      </c>
      <c r="B977" s="201" t="s">
        <v>672</v>
      </c>
      <c r="C977" s="201" t="s">
        <v>700</v>
      </c>
      <c r="D977" s="201" t="s">
        <v>701</v>
      </c>
      <c r="E977" s="201" t="s">
        <v>702</v>
      </c>
      <c r="F977" s="201" t="s">
        <v>703</v>
      </c>
      <c r="G977" s="201">
        <v>9</v>
      </c>
      <c r="H977" s="201">
        <v>22</v>
      </c>
      <c r="I977" s="201" t="s">
        <v>670</v>
      </c>
      <c r="J977" s="201" t="s">
        <v>671</v>
      </c>
      <c r="K977" s="202">
        <v>55.29</v>
      </c>
      <c r="L977" s="202">
        <v>0.23</v>
      </c>
      <c r="M977" s="202">
        <v>1.51</v>
      </c>
      <c r="N977" s="202">
        <v>3.34</v>
      </c>
      <c r="O977" s="202">
        <v>0.11</v>
      </c>
      <c r="P977" s="202">
        <v>17.18</v>
      </c>
      <c r="Q977" s="202">
        <v>20.81</v>
      </c>
      <c r="R977" s="202">
        <v>1.5</v>
      </c>
      <c r="S977" s="202">
        <v>0.4</v>
      </c>
      <c r="T977" s="202">
        <v>100.37</v>
      </c>
      <c r="U977" s="183">
        <f t="shared" si="30"/>
        <v>90.165552194185267</v>
      </c>
      <c r="V977" s="183">
        <f t="shared" si="31"/>
        <v>15.089160644458937</v>
      </c>
      <c r="W977" s="201" t="s">
        <v>670</v>
      </c>
      <c r="X977" s="201">
        <v>10</v>
      </c>
    </row>
    <row r="978" spans="1:24" s="171" customFormat="1" ht="11.25">
      <c r="A978" s="172" t="s">
        <v>699</v>
      </c>
      <c r="B978" s="201" t="s">
        <v>672</v>
      </c>
      <c r="C978" s="201" t="s">
        <v>700</v>
      </c>
      <c r="D978" s="201" t="s">
        <v>701</v>
      </c>
      <c r="E978" s="201" t="s">
        <v>702</v>
      </c>
      <c r="F978" s="201" t="s">
        <v>703</v>
      </c>
      <c r="G978" s="201">
        <v>9</v>
      </c>
      <c r="H978" s="201">
        <v>23</v>
      </c>
      <c r="I978" s="201" t="s">
        <v>670</v>
      </c>
      <c r="J978" s="201" t="s">
        <v>671</v>
      </c>
      <c r="K978" s="202">
        <v>55.26</v>
      </c>
      <c r="L978" s="202">
        <v>0.21</v>
      </c>
      <c r="M978" s="202">
        <v>1.56</v>
      </c>
      <c r="N978" s="202">
        <v>3.11</v>
      </c>
      <c r="O978" s="202">
        <v>0.05</v>
      </c>
      <c r="P978" s="202">
        <v>16.399999999999999</v>
      </c>
      <c r="Q978" s="202">
        <v>22.16</v>
      </c>
      <c r="R978" s="202">
        <v>1.49</v>
      </c>
      <c r="S978" s="202">
        <v>0.24</v>
      </c>
      <c r="T978" s="202">
        <v>100.48</v>
      </c>
      <c r="U978" s="183">
        <f t="shared" si="30"/>
        <v>90.38400661622525</v>
      </c>
      <c r="V978" s="183">
        <f t="shared" si="31"/>
        <v>9.3551095201746133</v>
      </c>
      <c r="W978" s="201" t="s">
        <v>670</v>
      </c>
      <c r="X978" s="201">
        <v>10</v>
      </c>
    </row>
    <row r="979" spans="1:24" s="171" customFormat="1" ht="11.25">
      <c r="A979" s="172" t="s">
        <v>699</v>
      </c>
      <c r="B979" s="201" t="s">
        <v>672</v>
      </c>
      <c r="C979" s="201" t="s">
        <v>700</v>
      </c>
      <c r="D979" s="201" t="s">
        <v>701</v>
      </c>
      <c r="E979" s="201" t="s">
        <v>702</v>
      </c>
      <c r="F979" s="201" t="s">
        <v>703</v>
      </c>
      <c r="G979" s="201">
        <v>9</v>
      </c>
      <c r="H979" s="201">
        <v>24</v>
      </c>
      <c r="I979" s="201" t="s">
        <v>670</v>
      </c>
      <c r="J979" s="201" t="s">
        <v>671</v>
      </c>
      <c r="K979" s="202">
        <v>56.2</v>
      </c>
      <c r="L979" s="202">
        <v>0.32</v>
      </c>
      <c r="M979" s="202">
        <v>1.4</v>
      </c>
      <c r="N979" s="202">
        <v>3.42</v>
      </c>
      <c r="O979" s="202">
        <v>0.14000000000000001</v>
      </c>
      <c r="P979" s="202">
        <v>18.18</v>
      </c>
      <c r="Q979" s="202">
        <v>19.27</v>
      </c>
      <c r="R979" s="202">
        <v>1.55</v>
      </c>
      <c r="S979" s="202">
        <v>0.86</v>
      </c>
      <c r="T979" s="202">
        <v>101.34</v>
      </c>
      <c r="U979" s="183">
        <f t="shared" si="30"/>
        <v>90.453510895280161</v>
      </c>
      <c r="V979" s="183">
        <f t="shared" si="31"/>
        <v>29.182852937203585</v>
      </c>
      <c r="W979" s="201" t="s">
        <v>670</v>
      </c>
      <c r="X979" s="201">
        <v>10</v>
      </c>
    </row>
    <row r="980" spans="1:24" s="171" customFormat="1" ht="11.25">
      <c r="A980" s="172" t="s">
        <v>699</v>
      </c>
      <c r="B980" s="201" t="s">
        <v>672</v>
      </c>
      <c r="C980" s="201" t="s">
        <v>700</v>
      </c>
      <c r="D980" s="201" t="s">
        <v>701</v>
      </c>
      <c r="E980" s="201" t="s">
        <v>702</v>
      </c>
      <c r="F980" s="201" t="s">
        <v>703</v>
      </c>
      <c r="G980" s="201">
        <v>9</v>
      </c>
      <c r="H980" s="201">
        <v>25</v>
      </c>
      <c r="I980" s="201" t="s">
        <v>670</v>
      </c>
      <c r="J980" s="201" t="s">
        <v>671</v>
      </c>
      <c r="K980" s="202">
        <v>55.98</v>
      </c>
      <c r="L980" s="202">
        <v>0.28999999999999998</v>
      </c>
      <c r="M980" s="202">
        <v>1.55</v>
      </c>
      <c r="N980" s="202">
        <v>3.51</v>
      </c>
      <c r="O980" s="202">
        <v>0.15</v>
      </c>
      <c r="P980" s="202">
        <v>17.71</v>
      </c>
      <c r="Q980" s="202">
        <v>20.39</v>
      </c>
      <c r="R980" s="202">
        <v>1.39</v>
      </c>
      <c r="S980" s="202">
        <v>0.5</v>
      </c>
      <c r="T980" s="202">
        <v>101.47</v>
      </c>
      <c r="U980" s="183">
        <f t="shared" si="30"/>
        <v>89.993426932010962</v>
      </c>
      <c r="V980" s="183">
        <f t="shared" si="31"/>
        <v>17.79019904098541</v>
      </c>
      <c r="W980" s="201" t="s">
        <v>670</v>
      </c>
      <c r="X980" s="201">
        <v>10</v>
      </c>
    </row>
    <row r="981" spans="1:24" s="171" customFormat="1" ht="11.25">
      <c r="A981" s="172" t="s">
        <v>699</v>
      </c>
      <c r="B981" s="201" t="s">
        <v>672</v>
      </c>
      <c r="C981" s="201" t="s">
        <v>700</v>
      </c>
      <c r="D981" s="201" t="s">
        <v>701</v>
      </c>
      <c r="E981" s="201" t="s">
        <v>702</v>
      </c>
      <c r="F981" s="201" t="s">
        <v>703</v>
      </c>
      <c r="G981" s="201">
        <v>9</v>
      </c>
      <c r="H981" s="201">
        <v>26</v>
      </c>
      <c r="I981" s="201" t="s">
        <v>670</v>
      </c>
      <c r="J981" s="201" t="s">
        <v>671</v>
      </c>
      <c r="K981" s="202">
        <v>56.07</v>
      </c>
      <c r="L981" s="202">
        <v>0.31</v>
      </c>
      <c r="M981" s="202">
        <v>1.43</v>
      </c>
      <c r="N981" s="202">
        <v>3.37</v>
      </c>
      <c r="O981" s="202">
        <v>0.12</v>
      </c>
      <c r="P981" s="202">
        <v>18.91</v>
      </c>
      <c r="Q981" s="202">
        <v>18.739999999999998</v>
      </c>
      <c r="R981" s="202">
        <v>1.24</v>
      </c>
      <c r="S981" s="202">
        <v>0.76</v>
      </c>
      <c r="T981" s="202">
        <v>100.95</v>
      </c>
      <c r="U981" s="183">
        <f t="shared" si="30"/>
        <v>90.910529490176216</v>
      </c>
      <c r="V981" s="183">
        <f t="shared" si="31"/>
        <v>26.282517149077588</v>
      </c>
      <c r="W981" s="201" t="s">
        <v>670</v>
      </c>
      <c r="X981" s="201">
        <v>10</v>
      </c>
    </row>
    <row r="982" spans="1:24" s="171" customFormat="1" ht="11.25">
      <c r="A982" s="172" t="s">
        <v>699</v>
      </c>
      <c r="B982" s="201" t="s">
        <v>672</v>
      </c>
      <c r="C982" s="201" t="s">
        <v>700</v>
      </c>
      <c r="D982" s="201" t="s">
        <v>701</v>
      </c>
      <c r="E982" s="201" t="s">
        <v>702</v>
      </c>
      <c r="F982" s="201" t="s">
        <v>703</v>
      </c>
      <c r="G982" s="201">
        <v>9</v>
      </c>
      <c r="H982" s="201">
        <v>27</v>
      </c>
      <c r="I982" s="201" t="s">
        <v>670</v>
      </c>
      <c r="J982" s="201" t="s">
        <v>671</v>
      </c>
      <c r="K982" s="202">
        <v>55.62</v>
      </c>
      <c r="L982" s="202">
        <v>0.28000000000000003</v>
      </c>
      <c r="M982" s="202">
        <v>1.75</v>
      </c>
      <c r="N982" s="202">
        <v>3.53</v>
      </c>
      <c r="O982" s="202">
        <v>0.09</v>
      </c>
      <c r="P982" s="202">
        <v>17.29</v>
      </c>
      <c r="Q982" s="202">
        <v>20.69</v>
      </c>
      <c r="R982" s="202">
        <v>1.35</v>
      </c>
      <c r="S982" s="202">
        <v>0.28999999999999998</v>
      </c>
      <c r="T982" s="202">
        <v>100.89</v>
      </c>
      <c r="U982" s="183">
        <f t="shared" si="30"/>
        <v>89.722932746142376</v>
      </c>
      <c r="V982" s="183">
        <f t="shared" si="31"/>
        <v>10.004588296902707</v>
      </c>
      <c r="W982" s="201" t="s">
        <v>670</v>
      </c>
      <c r="X982" s="201">
        <v>10</v>
      </c>
    </row>
    <row r="983" spans="1:24" s="171" customFormat="1" ht="11.25">
      <c r="A983" s="172" t="s">
        <v>699</v>
      </c>
      <c r="B983" s="201" t="s">
        <v>672</v>
      </c>
      <c r="C983" s="201" t="s">
        <v>700</v>
      </c>
      <c r="D983" s="201" t="s">
        <v>701</v>
      </c>
      <c r="E983" s="201" t="s">
        <v>702</v>
      </c>
      <c r="F983" s="201" t="s">
        <v>703</v>
      </c>
      <c r="G983" s="201">
        <v>9</v>
      </c>
      <c r="H983" s="201">
        <v>28</v>
      </c>
      <c r="I983" s="201" t="s">
        <v>670</v>
      </c>
      <c r="J983" s="201" t="s">
        <v>671</v>
      </c>
      <c r="K983" s="202">
        <v>55.54</v>
      </c>
      <c r="L983" s="202">
        <v>0.23</v>
      </c>
      <c r="M983" s="202">
        <v>1.6</v>
      </c>
      <c r="N983" s="202">
        <v>3.27</v>
      </c>
      <c r="O983" s="202">
        <v>0.12</v>
      </c>
      <c r="P983" s="202">
        <v>17.2</v>
      </c>
      <c r="Q983" s="202">
        <v>21.16</v>
      </c>
      <c r="R983" s="202">
        <v>1.29</v>
      </c>
      <c r="S983" s="202">
        <v>0.28000000000000003</v>
      </c>
      <c r="T983" s="202">
        <v>100.69</v>
      </c>
      <c r="U983" s="183">
        <f t="shared" si="30"/>
        <v>90.361914889929949</v>
      </c>
      <c r="V983" s="183">
        <f t="shared" si="31"/>
        <v>10.506291752948973</v>
      </c>
      <c r="W983" s="201" t="s">
        <v>670</v>
      </c>
      <c r="X983" s="201">
        <v>10</v>
      </c>
    </row>
    <row r="984" spans="1:24" s="171" customFormat="1" ht="11.25">
      <c r="A984" s="172" t="s">
        <v>699</v>
      </c>
      <c r="B984" s="201" t="s">
        <v>672</v>
      </c>
      <c r="C984" s="201" t="s">
        <v>700</v>
      </c>
      <c r="D984" s="201" t="s">
        <v>701</v>
      </c>
      <c r="E984" s="201" t="s">
        <v>702</v>
      </c>
      <c r="F984" s="201" t="s">
        <v>703</v>
      </c>
      <c r="G984" s="201">
        <v>9</v>
      </c>
      <c r="H984" s="201">
        <v>29</v>
      </c>
      <c r="I984" s="201" t="s">
        <v>670</v>
      </c>
      <c r="J984" s="201" t="s">
        <v>671</v>
      </c>
      <c r="K984" s="202">
        <v>55.62</v>
      </c>
      <c r="L984" s="202">
        <v>0.32</v>
      </c>
      <c r="M984" s="202">
        <v>1.52</v>
      </c>
      <c r="N984" s="202">
        <v>3.46</v>
      </c>
      <c r="O984" s="202">
        <v>0.14000000000000001</v>
      </c>
      <c r="P984" s="202">
        <v>17.899999999999999</v>
      </c>
      <c r="Q984" s="202">
        <v>19.61</v>
      </c>
      <c r="R984" s="202">
        <v>1.64</v>
      </c>
      <c r="S984" s="202">
        <v>0.8</v>
      </c>
      <c r="T984" s="202">
        <v>101.01</v>
      </c>
      <c r="U984" s="183">
        <f t="shared" si="30"/>
        <v>90.216483364473703</v>
      </c>
      <c r="V984" s="183">
        <f t="shared" si="31"/>
        <v>26.094192848424626</v>
      </c>
      <c r="W984" s="201" t="s">
        <v>670</v>
      </c>
      <c r="X984" s="201">
        <v>10</v>
      </c>
    </row>
    <row r="985" spans="1:24" s="171" customFormat="1" ht="11.25">
      <c r="A985" s="172" t="s">
        <v>699</v>
      </c>
      <c r="B985" s="201" t="s">
        <v>672</v>
      </c>
      <c r="C985" s="201" t="s">
        <v>700</v>
      </c>
      <c r="D985" s="201" t="s">
        <v>701</v>
      </c>
      <c r="E985" s="201" t="s">
        <v>702</v>
      </c>
      <c r="F985" s="201" t="s">
        <v>703</v>
      </c>
      <c r="G985" s="201">
        <v>9</v>
      </c>
      <c r="H985" s="201">
        <v>30</v>
      </c>
      <c r="I985" s="201" t="s">
        <v>670</v>
      </c>
      <c r="J985" s="201" t="s">
        <v>671</v>
      </c>
      <c r="K985" s="202">
        <v>55.46</v>
      </c>
      <c r="L985" s="202">
        <v>0.15</v>
      </c>
      <c r="M985" s="202">
        <v>0.59</v>
      </c>
      <c r="N985" s="202">
        <v>2.13</v>
      </c>
      <c r="O985" s="202">
        <v>0.09</v>
      </c>
      <c r="P985" s="202">
        <v>16.170000000000002</v>
      </c>
      <c r="Q985" s="202">
        <v>20.68</v>
      </c>
      <c r="R985" s="202">
        <v>2.25</v>
      </c>
      <c r="S985" s="202">
        <v>2.89</v>
      </c>
      <c r="T985" s="202">
        <v>100.41</v>
      </c>
      <c r="U985" s="183">
        <f t="shared" si="30"/>
        <v>93.118375076582467</v>
      </c>
      <c r="V985" s="183">
        <f t="shared" si="31"/>
        <v>76.668105810678298</v>
      </c>
      <c r="W985" s="201" t="s">
        <v>670</v>
      </c>
      <c r="X985" s="201">
        <v>10</v>
      </c>
    </row>
    <row r="986" spans="1:24" s="171" customFormat="1" ht="11.25">
      <c r="A986" s="172" t="s">
        <v>699</v>
      </c>
      <c r="B986" s="201" t="s">
        <v>672</v>
      </c>
      <c r="C986" s="201" t="s">
        <v>700</v>
      </c>
      <c r="D986" s="201" t="s">
        <v>701</v>
      </c>
      <c r="E986" s="201" t="s">
        <v>702</v>
      </c>
      <c r="F986" s="201" t="s">
        <v>703</v>
      </c>
      <c r="G986" s="201">
        <v>9</v>
      </c>
      <c r="H986" s="201">
        <v>31</v>
      </c>
      <c r="I986" s="201" t="s">
        <v>670</v>
      </c>
      <c r="J986" s="201" t="s">
        <v>671</v>
      </c>
      <c r="K986" s="202">
        <v>55.68</v>
      </c>
      <c r="L986" s="202">
        <v>0.22</v>
      </c>
      <c r="M986" s="202">
        <v>1.55</v>
      </c>
      <c r="N986" s="202">
        <v>3.17</v>
      </c>
      <c r="O986" s="202">
        <v>0.12</v>
      </c>
      <c r="P986" s="202">
        <v>17.260000000000002</v>
      </c>
      <c r="Q986" s="202">
        <v>21.78</v>
      </c>
      <c r="R986" s="202">
        <v>1.33</v>
      </c>
      <c r="S986" s="202">
        <v>0.28000000000000003</v>
      </c>
      <c r="T986" s="202">
        <v>101.39</v>
      </c>
      <c r="U986" s="183">
        <f t="shared" si="30"/>
        <v>90.658570054529036</v>
      </c>
      <c r="V986" s="183">
        <f t="shared" si="31"/>
        <v>10.808572771119469</v>
      </c>
      <c r="W986" s="201" t="s">
        <v>670</v>
      </c>
      <c r="X986" s="201">
        <v>10</v>
      </c>
    </row>
    <row r="987" spans="1:24" s="171" customFormat="1" ht="11.25">
      <c r="A987" s="172" t="s">
        <v>699</v>
      </c>
      <c r="B987" s="201" t="s">
        <v>672</v>
      </c>
      <c r="C987" s="201" t="s">
        <v>700</v>
      </c>
      <c r="D987" s="201" t="s">
        <v>701</v>
      </c>
      <c r="E987" s="201" t="s">
        <v>702</v>
      </c>
      <c r="F987" s="201" t="s">
        <v>703</v>
      </c>
      <c r="G987" s="201">
        <v>9</v>
      </c>
      <c r="H987" s="201">
        <v>32</v>
      </c>
      <c r="I987" s="201" t="s">
        <v>670</v>
      </c>
      <c r="J987" s="201" t="s">
        <v>671</v>
      </c>
      <c r="K987" s="202">
        <v>55.76</v>
      </c>
      <c r="L987" s="202">
        <v>0.26</v>
      </c>
      <c r="M987" s="202">
        <v>1.29</v>
      </c>
      <c r="N987" s="202">
        <v>2.82</v>
      </c>
      <c r="O987" s="202">
        <v>0.11</v>
      </c>
      <c r="P987" s="202">
        <v>17.899999999999999</v>
      </c>
      <c r="Q987" s="202">
        <v>18.489999999999998</v>
      </c>
      <c r="R987" s="202">
        <v>1.71</v>
      </c>
      <c r="S987" s="202">
        <v>2.08</v>
      </c>
      <c r="T987" s="202">
        <v>100.42</v>
      </c>
      <c r="U987" s="183">
        <f t="shared" si="30"/>
        <v>91.879191523980893</v>
      </c>
      <c r="V987" s="183">
        <f t="shared" si="31"/>
        <v>51.96151651891693</v>
      </c>
      <c r="W987" s="201" t="s">
        <v>670</v>
      </c>
      <c r="X987" s="201">
        <v>10</v>
      </c>
    </row>
    <row r="988" spans="1:24" s="171" customFormat="1" ht="11.25">
      <c r="A988" s="172" t="s">
        <v>699</v>
      </c>
      <c r="B988" s="201" t="s">
        <v>672</v>
      </c>
      <c r="C988" s="201" t="s">
        <v>700</v>
      </c>
      <c r="D988" s="201" t="s">
        <v>701</v>
      </c>
      <c r="E988" s="201" t="s">
        <v>702</v>
      </c>
      <c r="F988" s="201" t="s">
        <v>703</v>
      </c>
      <c r="G988" s="201">
        <v>9</v>
      </c>
      <c r="H988" s="201">
        <v>33</v>
      </c>
      <c r="I988" s="201" t="s">
        <v>670</v>
      </c>
      <c r="J988" s="201" t="s">
        <v>671</v>
      </c>
      <c r="K988" s="202">
        <v>55.52</v>
      </c>
      <c r="L988" s="202">
        <v>0.26</v>
      </c>
      <c r="M988" s="202">
        <v>1.53</v>
      </c>
      <c r="N988" s="202">
        <v>3.2</v>
      </c>
      <c r="O988" s="202">
        <v>0.12</v>
      </c>
      <c r="P988" s="202">
        <v>17.440000000000001</v>
      </c>
      <c r="Q988" s="202">
        <v>21.06</v>
      </c>
      <c r="R988" s="202">
        <v>1.34</v>
      </c>
      <c r="S988" s="202">
        <v>0.28999999999999998</v>
      </c>
      <c r="T988" s="202">
        <v>100.76</v>
      </c>
      <c r="U988" s="183">
        <f t="shared" si="30"/>
        <v>90.666658948696721</v>
      </c>
      <c r="V988" s="183">
        <f t="shared" si="31"/>
        <v>11.280873484269737</v>
      </c>
      <c r="W988" s="201" t="s">
        <v>670</v>
      </c>
      <c r="X988" s="201">
        <v>10</v>
      </c>
    </row>
    <row r="989" spans="1:24" s="171" customFormat="1" ht="11.25">
      <c r="A989" s="172" t="s">
        <v>699</v>
      </c>
      <c r="B989" s="201" t="s">
        <v>672</v>
      </c>
      <c r="C989" s="201" t="s">
        <v>700</v>
      </c>
      <c r="D989" s="201" t="s">
        <v>701</v>
      </c>
      <c r="E989" s="201" t="s">
        <v>702</v>
      </c>
      <c r="F989" s="201" t="s">
        <v>703</v>
      </c>
      <c r="G989" s="201">
        <v>9</v>
      </c>
      <c r="H989" s="201">
        <v>34</v>
      </c>
      <c r="I989" s="201" t="s">
        <v>670</v>
      </c>
      <c r="J989" s="201" t="s">
        <v>671</v>
      </c>
      <c r="K989" s="202">
        <v>56.06</v>
      </c>
      <c r="L989" s="202">
        <v>0.32</v>
      </c>
      <c r="M989" s="202">
        <v>1.49</v>
      </c>
      <c r="N989" s="202">
        <v>3.49</v>
      </c>
      <c r="O989" s="202">
        <v>0.15</v>
      </c>
      <c r="P989" s="202">
        <v>17.809999999999999</v>
      </c>
      <c r="Q989" s="202">
        <v>19.989999999999998</v>
      </c>
      <c r="R989" s="202">
        <v>1.45</v>
      </c>
      <c r="S989" s="202">
        <v>0.5</v>
      </c>
      <c r="T989" s="202">
        <v>101.26</v>
      </c>
      <c r="U989" s="183">
        <f t="shared" si="30"/>
        <v>90.09512857008481</v>
      </c>
      <c r="V989" s="183">
        <f t="shared" si="31"/>
        <v>18.374947736221699</v>
      </c>
      <c r="W989" s="201" t="s">
        <v>670</v>
      </c>
      <c r="X989" s="201">
        <v>10</v>
      </c>
    </row>
    <row r="990" spans="1:24" s="171" customFormat="1" ht="11.25">
      <c r="A990" s="172" t="s">
        <v>699</v>
      </c>
      <c r="B990" s="201" t="s">
        <v>672</v>
      </c>
      <c r="C990" s="201" t="s">
        <v>700</v>
      </c>
      <c r="D990" s="201" t="s">
        <v>701</v>
      </c>
      <c r="E990" s="201" t="s">
        <v>702</v>
      </c>
      <c r="F990" s="201" t="s">
        <v>703</v>
      </c>
      <c r="G990" s="201">
        <v>9</v>
      </c>
      <c r="H990" s="201">
        <v>35</v>
      </c>
      <c r="I990" s="201" t="s">
        <v>670</v>
      </c>
      <c r="J990" s="201" t="s">
        <v>671</v>
      </c>
      <c r="K990" s="202">
        <v>55.71</v>
      </c>
      <c r="L990" s="202">
        <v>0.15</v>
      </c>
      <c r="M990" s="202">
        <v>0.59</v>
      </c>
      <c r="N990" s="202">
        <v>2.09</v>
      </c>
      <c r="O990" s="202">
        <v>0.08</v>
      </c>
      <c r="P990" s="202">
        <v>16.78</v>
      </c>
      <c r="Q990" s="202">
        <v>22.89</v>
      </c>
      <c r="R990" s="202">
        <v>1.25</v>
      </c>
      <c r="S990" s="202">
        <v>1.63</v>
      </c>
      <c r="T990" s="202">
        <v>101.17</v>
      </c>
      <c r="U990" s="183">
        <f t="shared" si="30"/>
        <v>93.468602654689633</v>
      </c>
      <c r="V990" s="183">
        <f t="shared" si="31"/>
        <v>64.953321353387352</v>
      </c>
      <c r="W990" s="201" t="s">
        <v>670</v>
      </c>
      <c r="X990" s="201">
        <v>10</v>
      </c>
    </row>
    <row r="991" spans="1:24" s="171" customFormat="1" ht="11.25">
      <c r="A991" s="172" t="s">
        <v>699</v>
      </c>
      <c r="B991" s="201" t="s">
        <v>672</v>
      </c>
      <c r="C991" s="201" t="s">
        <v>700</v>
      </c>
      <c r="D991" s="201" t="s">
        <v>701</v>
      </c>
      <c r="E991" s="201" t="s">
        <v>702</v>
      </c>
      <c r="F991" s="201" t="s">
        <v>703</v>
      </c>
      <c r="G991" s="201">
        <v>9</v>
      </c>
      <c r="H991" s="201">
        <v>36</v>
      </c>
      <c r="I991" s="201" t="s">
        <v>670</v>
      </c>
      <c r="J991" s="201" t="s">
        <v>671</v>
      </c>
      <c r="K991" s="202">
        <v>55.75</v>
      </c>
      <c r="L991" s="202">
        <v>0.25</v>
      </c>
      <c r="M991" s="202">
        <v>1.49</v>
      </c>
      <c r="N991" s="202">
        <v>3.36</v>
      </c>
      <c r="O991" s="202">
        <v>0.14000000000000001</v>
      </c>
      <c r="P991" s="202">
        <v>18.36</v>
      </c>
      <c r="Q991" s="202">
        <v>19.43</v>
      </c>
      <c r="R991" s="202">
        <v>1.63</v>
      </c>
      <c r="S991" s="202">
        <v>0.8</v>
      </c>
      <c r="T991" s="202">
        <v>101.21</v>
      </c>
      <c r="U991" s="183">
        <f t="shared" si="30"/>
        <v>90.68878782154033</v>
      </c>
      <c r="V991" s="183">
        <f t="shared" si="31"/>
        <v>26.480454565878279</v>
      </c>
      <c r="W991" s="201" t="s">
        <v>670</v>
      </c>
      <c r="X991" s="201">
        <v>10</v>
      </c>
    </row>
    <row r="992" spans="1:24" s="171" customFormat="1" ht="11.25">
      <c r="A992" s="172" t="s">
        <v>699</v>
      </c>
      <c r="B992" s="201" t="s">
        <v>672</v>
      </c>
      <c r="C992" s="201" t="s">
        <v>700</v>
      </c>
      <c r="D992" s="201" t="s">
        <v>701</v>
      </c>
      <c r="E992" s="201" t="s">
        <v>702</v>
      </c>
      <c r="F992" s="201" t="s">
        <v>703</v>
      </c>
      <c r="G992" s="201">
        <v>9</v>
      </c>
      <c r="H992" s="201">
        <v>37</v>
      </c>
      <c r="I992" s="201" t="s">
        <v>670</v>
      </c>
      <c r="J992" s="201" t="s">
        <v>671</v>
      </c>
      <c r="K992" s="202">
        <v>55.88</v>
      </c>
      <c r="L992" s="202">
        <v>0.26</v>
      </c>
      <c r="M992" s="202">
        <v>1.29</v>
      </c>
      <c r="N992" s="202">
        <v>3.45</v>
      </c>
      <c r="O992" s="202">
        <v>0.1</v>
      </c>
      <c r="P992" s="202">
        <v>17.75</v>
      </c>
      <c r="Q992" s="202">
        <v>19.54</v>
      </c>
      <c r="R992" s="202">
        <v>1.6</v>
      </c>
      <c r="S992" s="202">
        <v>0.75</v>
      </c>
      <c r="T992" s="202">
        <v>100.62</v>
      </c>
      <c r="U992" s="183">
        <f t="shared" si="30"/>
        <v>90.167646229126404</v>
      </c>
      <c r="V992" s="183">
        <f t="shared" si="31"/>
        <v>28.058755450887642</v>
      </c>
      <c r="W992" s="201" t="s">
        <v>670</v>
      </c>
      <c r="X992" s="201">
        <v>10</v>
      </c>
    </row>
    <row r="993" spans="1:24" s="171" customFormat="1" ht="11.25">
      <c r="A993" s="172" t="s">
        <v>699</v>
      </c>
      <c r="B993" s="201" t="s">
        <v>672</v>
      </c>
      <c r="C993" s="201" t="s">
        <v>700</v>
      </c>
      <c r="D993" s="201" t="s">
        <v>701</v>
      </c>
      <c r="E993" s="201" t="s">
        <v>702</v>
      </c>
      <c r="F993" s="201" t="s">
        <v>703</v>
      </c>
      <c r="G993" s="201">
        <v>9</v>
      </c>
      <c r="H993" s="201">
        <v>38</v>
      </c>
      <c r="I993" s="201" t="s">
        <v>670</v>
      </c>
      <c r="J993" s="201" t="s">
        <v>671</v>
      </c>
      <c r="K993" s="202">
        <v>55.19</v>
      </c>
      <c r="L993" s="202">
        <v>0.21</v>
      </c>
      <c r="M993" s="202">
        <v>1.56</v>
      </c>
      <c r="N993" s="202">
        <v>3.28</v>
      </c>
      <c r="O993" s="202">
        <v>0.05</v>
      </c>
      <c r="P993" s="202">
        <v>16</v>
      </c>
      <c r="Q993" s="202">
        <v>21.94</v>
      </c>
      <c r="R993" s="202">
        <v>1.34</v>
      </c>
      <c r="S993" s="202">
        <v>0.21</v>
      </c>
      <c r="T993" s="202">
        <v>99.78</v>
      </c>
      <c r="U993" s="183">
        <f t="shared" si="30"/>
        <v>89.685203064899753</v>
      </c>
      <c r="V993" s="183">
        <f t="shared" si="31"/>
        <v>8.2825763411283653</v>
      </c>
      <c r="W993" s="201" t="s">
        <v>670</v>
      </c>
      <c r="X993" s="201">
        <v>10</v>
      </c>
    </row>
    <row r="994" spans="1:24" s="171" customFormat="1" ht="11.25">
      <c r="A994" s="172" t="s">
        <v>699</v>
      </c>
      <c r="B994" s="201" t="s">
        <v>672</v>
      </c>
      <c r="C994" s="201" t="s">
        <v>700</v>
      </c>
      <c r="D994" s="201" t="s">
        <v>701</v>
      </c>
      <c r="E994" s="201" t="s">
        <v>702</v>
      </c>
      <c r="F994" s="201" t="s">
        <v>703</v>
      </c>
      <c r="G994" s="201">
        <v>9</v>
      </c>
      <c r="H994" s="201">
        <v>39</v>
      </c>
      <c r="I994" s="201" t="s">
        <v>670</v>
      </c>
      <c r="J994" s="201" t="s">
        <v>671</v>
      </c>
      <c r="K994" s="202">
        <v>55.67</v>
      </c>
      <c r="L994" s="202">
        <v>0.28999999999999998</v>
      </c>
      <c r="M994" s="202">
        <v>1.51</v>
      </c>
      <c r="N994" s="202">
        <v>3.45</v>
      </c>
      <c r="O994" s="202">
        <v>0.14000000000000001</v>
      </c>
      <c r="P994" s="202">
        <v>17.84</v>
      </c>
      <c r="Q994" s="202">
        <v>19.16</v>
      </c>
      <c r="R994" s="202">
        <v>1.53</v>
      </c>
      <c r="S994" s="202">
        <v>0.9</v>
      </c>
      <c r="T994" s="202">
        <v>100.49</v>
      </c>
      <c r="U994" s="183">
        <f t="shared" si="30"/>
        <v>90.212393995665337</v>
      </c>
      <c r="V994" s="183">
        <f t="shared" si="31"/>
        <v>28.56318109861115</v>
      </c>
      <c r="W994" s="201" t="s">
        <v>670</v>
      </c>
      <c r="X994" s="201">
        <v>10</v>
      </c>
    </row>
    <row r="995" spans="1:24" s="171" customFormat="1" ht="11.25">
      <c r="A995" s="172" t="s">
        <v>699</v>
      </c>
      <c r="B995" s="201" t="s">
        <v>672</v>
      </c>
      <c r="C995" s="201" t="s">
        <v>700</v>
      </c>
      <c r="D995" s="201" t="s">
        <v>701</v>
      </c>
      <c r="E995" s="201" t="s">
        <v>702</v>
      </c>
      <c r="F995" s="201" t="s">
        <v>703</v>
      </c>
      <c r="G995" s="201">
        <v>9</v>
      </c>
      <c r="H995" s="201">
        <v>40</v>
      </c>
      <c r="I995" s="201" t="s">
        <v>670</v>
      </c>
      <c r="J995" s="201" t="s">
        <v>671</v>
      </c>
      <c r="K995" s="202">
        <v>55.64</v>
      </c>
      <c r="L995" s="202">
        <v>0.19</v>
      </c>
      <c r="M995" s="202">
        <v>0.85</v>
      </c>
      <c r="N995" s="202">
        <v>2.36</v>
      </c>
      <c r="O995" s="202">
        <v>0.09</v>
      </c>
      <c r="P995" s="202">
        <v>18</v>
      </c>
      <c r="Q995" s="202">
        <v>21.05</v>
      </c>
      <c r="R995" s="202">
        <v>1.49</v>
      </c>
      <c r="S995" s="202">
        <v>1.31</v>
      </c>
      <c r="T995" s="202">
        <v>100.98</v>
      </c>
      <c r="U995" s="183">
        <f t="shared" si="30"/>
        <v>93.14826888123261</v>
      </c>
      <c r="V995" s="183">
        <f t="shared" si="31"/>
        <v>50.832956435020414</v>
      </c>
      <c r="W995" s="201" t="s">
        <v>670</v>
      </c>
      <c r="X995" s="201">
        <v>10</v>
      </c>
    </row>
    <row r="996" spans="1:24" s="171" customFormat="1" ht="11.25">
      <c r="A996" s="172" t="s">
        <v>699</v>
      </c>
      <c r="B996" s="201" t="s">
        <v>672</v>
      </c>
      <c r="C996" s="201" t="s">
        <v>700</v>
      </c>
      <c r="D996" s="201" t="s">
        <v>701</v>
      </c>
      <c r="E996" s="201" t="s">
        <v>702</v>
      </c>
      <c r="F996" s="201" t="s">
        <v>703</v>
      </c>
      <c r="G996" s="201">
        <v>9</v>
      </c>
      <c r="H996" s="201">
        <v>41</v>
      </c>
      <c r="I996" s="201" t="s">
        <v>670</v>
      </c>
      <c r="J996" s="201" t="s">
        <v>671</v>
      </c>
      <c r="K996" s="202">
        <v>55.93</v>
      </c>
      <c r="L996" s="202">
        <v>0.24</v>
      </c>
      <c r="M996" s="202">
        <v>1.35</v>
      </c>
      <c r="N996" s="202">
        <v>3.38</v>
      </c>
      <c r="O996" s="202">
        <v>0.17</v>
      </c>
      <c r="P996" s="202">
        <v>19.8</v>
      </c>
      <c r="Q996" s="202">
        <v>17.34</v>
      </c>
      <c r="R996" s="202">
        <v>1.55</v>
      </c>
      <c r="S996" s="202">
        <v>1.71</v>
      </c>
      <c r="T996" s="202">
        <v>101.47</v>
      </c>
      <c r="U996" s="183">
        <f t="shared" si="30"/>
        <v>91.259879382463467</v>
      </c>
      <c r="V996" s="183">
        <f t="shared" si="31"/>
        <v>45.938072675376446</v>
      </c>
      <c r="W996" s="201" t="s">
        <v>670</v>
      </c>
      <c r="X996" s="201">
        <v>10</v>
      </c>
    </row>
    <row r="997" spans="1:24" s="171" customFormat="1" ht="11.25">
      <c r="A997" s="172" t="s">
        <v>699</v>
      </c>
      <c r="B997" s="201" t="s">
        <v>672</v>
      </c>
      <c r="C997" s="201" t="s">
        <v>700</v>
      </c>
      <c r="D997" s="201" t="s">
        <v>701</v>
      </c>
      <c r="E997" s="201" t="s">
        <v>702</v>
      </c>
      <c r="F997" s="201" t="s">
        <v>703</v>
      </c>
      <c r="G997" s="201">
        <v>9</v>
      </c>
      <c r="H997" s="201">
        <v>42</v>
      </c>
      <c r="I997" s="201" t="s">
        <v>670</v>
      </c>
      <c r="J997" s="201" t="s">
        <v>671</v>
      </c>
      <c r="K997" s="202">
        <v>55.96</v>
      </c>
      <c r="L997" s="202">
        <v>0.31</v>
      </c>
      <c r="M997" s="202">
        <v>1.36</v>
      </c>
      <c r="N997" s="202">
        <v>3.3</v>
      </c>
      <c r="O997" s="202">
        <v>0.1</v>
      </c>
      <c r="P997" s="202">
        <v>18.82</v>
      </c>
      <c r="Q997" s="202">
        <v>18.809999999999999</v>
      </c>
      <c r="R997" s="202">
        <v>1.32</v>
      </c>
      <c r="S997" s="202">
        <v>0.81</v>
      </c>
      <c r="T997" s="202">
        <v>100.79</v>
      </c>
      <c r="U997" s="183">
        <f t="shared" si="30"/>
        <v>91.04366970994586</v>
      </c>
      <c r="V997" s="183">
        <f t="shared" si="31"/>
        <v>28.548174543976391</v>
      </c>
      <c r="W997" s="201" t="s">
        <v>670</v>
      </c>
      <c r="X997" s="201">
        <v>10</v>
      </c>
    </row>
    <row r="998" spans="1:24" s="171" customFormat="1" ht="11.25">
      <c r="A998" s="172" t="s">
        <v>699</v>
      </c>
      <c r="B998" s="201" t="s">
        <v>672</v>
      </c>
      <c r="C998" s="201" t="s">
        <v>700</v>
      </c>
      <c r="D998" s="201" t="s">
        <v>701</v>
      </c>
      <c r="E998" s="201" t="s">
        <v>702</v>
      </c>
      <c r="F998" s="201" t="s">
        <v>703</v>
      </c>
      <c r="G998" s="201">
        <v>9</v>
      </c>
      <c r="H998" s="201">
        <v>43</v>
      </c>
      <c r="I998" s="201" t="s">
        <v>670</v>
      </c>
      <c r="J998" s="201" t="s">
        <v>671</v>
      </c>
      <c r="K998" s="202">
        <v>55.38</v>
      </c>
      <c r="L998" s="202">
        <v>0.31</v>
      </c>
      <c r="M998" s="202">
        <v>1.62</v>
      </c>
      <c r="N998" s="202">
        <v>3.4</v>
      </c>
      <c r="O998" s="202">
        <v>0.16</v>
      </c>
      <c r="P998" s="202">
        <v>17.39</v>
      </c>
      <c r="Q998" s="202">
        <v>19.989999999999998</v>
      </c>
      <c r="R998" s="202">
        <v>1.47</v>
      </c>
      <c r="S998" s="202">
        <v>0.42</v>
      </c>
      <c r="T998" s="202">
        <v>100.14</v>
      </c>
      <c r="U998" s="183">
        <f t="shared" si="30"/>
        <v>90.115291785113229</v>
      </c>
      <c r="V998" s="183">
        <f t="shared" si="31"/>
        <v>14.815425777123631</v>
      </c>
      <c r="W998" s="201" t="s">
        <v>670</v>
      </c>
      <c r="X998" s="201">
        <v>10</v>
      </c>
    </row>
    <row r="999" spans="1:24" s="171" customFormat="1" ht="11.25">
      <c r="A999" s="172" t="s">
        <v>699</v>
      </c>
      <c r="B999" s="201" t="s">
        <v>672</v>
      </c>
      <c r="C999" s="201" t="s">
        <v>700</v>
      </c>
      <c r="D999" s="201" t="s">
        <v>701</v>
      </c>
      <c r="E999" s="201" t="s">
        <v>702</v>
      </c>
      <c r="F999" s="201" t="s">
        <v>703</v>
      </c>
      <c r="G999" s="201">
        <v>9</v>
      </c>
      <c r="H999" s="201">
        <v>44</v>
      </c>
      <c r="I999" s="201" t="s">
        <v>670</v>
      </c>
      <c r="J999" s="201" t="s">
        <v>671</v>
      </c>
      <c r="K999" s="202">
        <v>55.96</v>
      </c>
      <c r="L999" s="202">
        <v>0.25</v>
      </c>
      <c r="M999" s="202">
        <v>1.64</v>
      </c>
      <c r="N999" s="202">
        <v>3.27</v>
      </c>
      <c r="O999" s="202">
        <v>0.16</v>
      </c>
      <c r="P999" s="202">
        <v>17.59</v>
      </c>
      <c r="Q999" s="202">
        <v>20.309999999999999</v>
      </c>
      <c r="R999" s="202">
        <v>1.49</v>
      </c>
      <c r="S999" s="202">
        <v>0.42</v>
      </c>
      <c r="T999" s="202">
        <v>101.09</v>
      </c>
      <c r="U999" s="183">
        <f t="shared" si="30"/>
        <v>90.555425150853878</v>
      </c>
      <c r="V999" s="183">
        <f t="shared" si="31"/>
        <v>14.661239182391316</v>
      </c>
      <c r="W999" s="201" t="s">
        <v>670</v>
      </c>
      <c r="X999" s="201">
        <v>10</v>
      </c>
    </row>
    <row r="1000" spans="1:24" s="171" customFormat="1" ht="11.25">
      <c r="A1000" s="172" t="s">
        <v>699</v>
      </c>
      <c r="B1000" s="201" t="s">
        <v>672</v>
      </c>
      <c r="C1000" s="201" t="s">
        <v>700</v>
      </c>
      <c r="D1000" s="201" t="s">
        <v>701</v>
      </c>
      <c r="E1000" s="201" t="s">
        <v>702</v>
      </c>
      <c r="F1000" s="201" t="s">
        <v>703</v>
      </c>
      <c r="G1000" s="201">
        <v>9</v>
      </c>
      <c r="H1000" s="201">
        <v>45</v>
      </c>
      <c r="I1000" s="201" t="s">
        <v>670</v>
      </c>
      <c r="J1000" s="201" t="s">
        <v>671</v>
      </c>
      <c r="K1000" s="202">
        <v>55.62</v>
      </c>
      <c r="L1000" s="202">
        <v>0.3</v>
      </c>
      <c r="M1000" s="202">
        <v>1.61</v>
      </c>
      <c r="N1000" s="202">
        <v>3.45</v>
      </c>
      <c r="O1000" s="202">
        <v>0.09</v>
      </c>
      <c r="P1000" s="202">
        <v>17.16</v>
      </c>
      <c r="Q1000" s="202">
        <v>20.79</v>
      </c>
      <c r="R1000" s="202">
        <v>1.43</v>
      </c>
      <c r="S1000" s="202">
        <v>0.38</v>
      </c>
      <c r="T1000" s="202">
        <v>100.83</v>
      </c>
      <c r="U1000" s="183">
        <f t="shared" si="30"/>
        <v>89.863853578913648</v>
      </c>
      <c r="V1000" s="183">
        <f t="shared" si="31"/>
        <v>13.669180770001965</v>
      </c>
      <c r="W1000" s="201" t="s">
        <v>670</v>
      </c>
      <c r="X1000" s="201">
        <v>10</v>
      </c>
    </row>
    <row r="1001" spans="1:24" s="171" customFormat="1" ht="11.25">
      <c r="A1001" s="172" t="s">
        <v>699</v>
      </c>
      <c r="B1001" s="201" t="s">
        <v>672</v>
      </c>
      <c r="C1001" s="201" t="s">
        <v>700</v>
      </c>
      <c r="D1001" s="201" t="s">
        <v>701</v>
      </c>
      <c r="E1001" s="201" t="s">
        <v>702</v>
      </c>
      <c r="F1001" s="201" t="s">
        <v>703</v>
      </c>
      <c r="G1001" s="201">
        <v>9</v>
      </c>
      <c r="H1001" s="201">
        <v>46</v>
      </c>
      <c r="I1001" s="201" t="s">
        <v>670</v>
      </c>
      <c r="J1001" s="201" t="s">
        <v>671</v>
      </c>
      <c r="K1001" s="202">
        <v>55.81</v>
      </c>
      <c r="L1001" s="202">
        <v>0.23</v>
      </c>
      <c r="M1001" s="202">
        <v>1.74</v>
      </c>
      <c r="N1001" s="202">
        <v>3.27</v>
      </c>
      <c r="O1001" s="202">
        <v>0.11</v>
      </c>
      <c r="P1001" s="202">
        <v>17.170000000000002</v>
      </c>
      <c r="Q1001" s="202">
        <v>20.99</v>
      </c>
      <c r="R1001" s="202">
        <v>1.45</v>
      </c>
      <c r="S1001" s="202">
        <v>0.25</v>
      </c>
      <c r="T1001" s="202">
        <v>101.02</v>
      </c>
      <c r="U1001" s="183">
        <f t="shared" si="30"/>
        <v>90.346700518543614</v>
      </c>
      <c r="V1001" s="183">
        <f t="shared" si="31"/>
        <v>8.7911676187065737</v>
      </c>
      <c r="W1001" s="201" t="s">
        <v>670</v>
      </c>
      <c r="X1001" s="201">
        <v>10</v>
      </c>
    </row>
    <row r="1002" spans="1:24" s="171" customFormat="1" ht="11.25">
      <c r="A1002" s="172" t="s">
        <v>699</v>
      </c>
      <c r="B1002" s="201" t="s">
        <v>672</v>
      </c>
      <c r="C1002" s="201" t="s">
        <v>700</v>
      </c>
      <c r="D1002" s="201" t="s">
        <v>701</v>
      </c>
      <c r="E1002" s="201" t="s">
        <v>702</v>
      </c>
      <c r="F1002" s="201" t="s">
        <v>703</v>
      </c>
      <c r="G1002" s="201">
        <v>9</v>
      </c>
      <c r="H1002" s="201">
        <v>47</v>
      </c>
      <c r="I1002" s="201" t="s">
        <v>670</v>
      </c>
      <c r="J1002" s="201" t="s">
        <v>671</v>
      </c>
      <c r="K1002" s="202">
        <v>55.39</v>
      </c>
      <c r="L1002" s="202">
        <v>0.25</v>
      </c>
      <c r="M1002" s="202">
        <v>1.78</v>
      </c>
      <c r="N1002" s="202">
        <v>3.53</v>
      </c>
      <c r="O1002" s="202">
        <v>0.11</v>
      </c>
      <c r="P1002" s="202">
        <v>17.09</v>
      </c>
      <c r="Q1002" s="202">
        <v>20.6</v>
      </c>
      <c r="R1002" s="202">
        <v>1.46</v>
      </c>
      <c r="S1002" s="202">
        <v>0.28000000000000003</v>
      </c>
      <c r="T1002" s="202">
        <v>100.49</v>
      </c>
      <c r="U1002" s="183">
        <f t="shared" si="30"/>
        <v>89.615152646585472</v>
      </c>
      <c r="V1002" s="183">
        <f t="shared" si="31"/>
        <v>9.5452699485452168</v>
      </c>
      <c r="W1002" s="201" t="s">
        <v>670</v>
      </c>
      <c r="X1002" s="201">
        <v>10</v>
      </c>
    </row>
    <row r="1003" spans="1:24" s="171" customFormat="1" ht="11.25">
      <c r="A1003" s="172" t="s">
        <v>699</v>
      </c>
      <c r="B1003" s="201" t="s">
        <v>672</v>
      </c>
      <c r="C1003" s="201" t="s">
        <v>700</v>
      </c>
      <c r="D1003" s="201" t="s">
        <v>701</v>
      </c>
      <c r="E1003" s="201" t="s">
        <v>702</v>
      </c>
      <c r="F1003" s="201" t="s">
        <v>703</v>
      </c>
      <c r="G1003" s="201">
        <v>9</v>
      </c>
      <c r="H1003" s="201">
        <v>48</v>
      </c>
      <c r="I1003" s="201" t="s">
        <v>670</v>
      </c>
      <c r="J1003" s="201" t="s">
        <v>671</v>
      </c>
      <c r="K1003" s="202">
        <v>55.53</v>
      </c>
      <c r="L1003" s="202">
        <v>0.28999999999999998</v>
      </c>
      <c r="M1003" s="202">
        <v>1.64</v>
      </c>
      <c r="N1003" s="202">
        <v>3.45</v>
      </c>
      <c r="O1003" s="202">
        <v>0.1</v>
      </c>
      <c r="P1003" s="202">
        <v>18.09</v>
      </c>
      <c r="Q1003" s="202">
        <v>20.52</v>
      </c>
      <c r="R1003" s="202">
        <v>1.47</v>
      </c>
      <c r="S1003" s="202">
        <v>0.42</v>
      </c>
      <c r="T1003" s="202">
        <v>101.51</v>
      </c>
      <c r="U1003" s="183">
        <f t="shared" si="30"/>
        <v>90.334582954554932</v>
      </c>
      <c r="V1003" s="183">
        <f t="shared" si="31"/>
        <v>14.661239182391316</v>
      </c>
      <c r="W1003" s="201" t="s">
        <v>670</v>
      </c>
      <c r="X1003" s="201">
        <v>10</v>
      </c>
    </row>
    <row r="1004" spans="1:24" s="171" customFormat="1" ht="11.25">
      <c r="A1004" s="172" t="s">
        <v>699</v>
      </c>
      <c r="B1004" s="201" t="s">
        <v>672</v>
      </c>
      <c r="C1004" s="201" t="s">
        <v>700</v>
      </c>
      <c r="D1004" s="201" t="s">
        <v>701</v>
      </c>
      <c r="E1004" s="201" t="s">
        <v>702</v>
      </c>
      <c r="F1004" s="201" t="s">
        <v>703</v>
      </c>
      <c r="G1004" s="201">
        <v>9</v>
      </c>
      <c r="H1004" s="201">
        <v>49</v>
      </c>
      <c r="I1004" s="201" t="s">
        <v>670</v>
      </c>
      <c r="J1004" s="201" t="s">
        <v>671</v>
      </c>
      <c r="K1004" s="202">
        <v>55.34</v>
      </c>
      <c r="L1004" s="202">
        <v>0.27</v>
      </c>
      <c r="M1004" s="202">
        <v>1.58</v>
      </c>
      <c r="N1004" s="202">
        <v>3.51</v>
      </c>
      <c r="O1004" s="202">
        <v>0.14000000000000001</v>
      </c>
      <c r="P1004" s="202">
        <v>17.600000000000001</v>
      </c>
      <c r="Q1004" s="202">
        <v>20.440000000000001</v>
      </c>
      <c r="R1004" s="202">
        <v>1.46</v>
      </c>
      <c r="S1004" s="202">
        <v>0.36</v>
      </c>
      <c r="T1004" s="202">
        <v>100.7</v>
      </c>
      <c r="U1004" s="183">
        <f t="shared" si="30"/>
        <v>89.93717924728179</v>
      </c>
      <c r="V1004" s="183">
        <f t="shared" si="31"/>
        <v>13.258416666679606</v>
      </c>
      <c r="W1004" s="201" t="s">
        <v>670</v>
      </c>
      <c r="X1004" s="201">
        <v>10</v>
      </c>
    </row>
    <row r="1005" spans="1:24" s="171" customFormat="1" ht="11.25">
      <c r="A1005" s="172" t="s">
        <v>699</v>
      </c>
      <c r="B1005" s="201" t="s">
        <v>672</v>
      </c>
      <c r="C1005" s="201" t="s">
        <v>700</v>
      </c>
      <c r="D1005" s="201" t="s">
        <v>701</v>
      </c>
      <c r="E1005" s="201" t="s">
        <v>702</v>
      </c>
      <c r="F1005" s="201" t="s">
        <v>703</v>
      </c>
      <c r="G1005" s="201">
        <v>9</v>
      </c>
      <c r="H1005" s="201">
        <v>50</v>
      </c>
      <c r="I1005" s="201" t="s">
        <v>670</v>
      </c>
      <c r="J1005" s="201" t="s">
        <v>671</v>
      </c>
      <c r="K1005" s="202">
        <v>55.03</v>
      </c>
      <c r="L1005" s="202">
        <v>0.24</v>
      </c>
      <c r="M1005" s="202">
        <v>1.55</v>
      </c>
      <c r="N1005" s="202">
        <v>3.43</v>
      </c>
      <c r="O1005" s="202">
        <v>0.14000000000000001</v>
      </c>
      <c r="P1005" s="202">
        <v>17.05</v>
      </c>
      <c r="Q1005" s="202">
        <v>20.57</v>
      </c>
      <c r="R1005" s="202">
        <v>1.38</v>
      </c>
      <c r="S1005" s="202">
        <v>0.31</v>
      </c>
      <c r="T1005" s="202">
        <v>99.7</v>
      </c>
      <c r="U1005" s="183">
        <f t="shared" si="30"/>
        <v>89.858232833748673</v>
      </c>
      <c r="V1005" s="183">
        <f t="shared" si="31"/>
        <v>11.829639652623516</v>
      </c>
      <c r="W1005" s="201" t="s">
        <v>670</v>
      </c>
      <c r="X1005" s="201">
        <v>10</v>
      </c>
    </row>
    <row r="1006" spans="1:24" s="171" customFormat="1" ht="11.25">
      <c r="A1006" s="172" t="s">
        <v>699</v>
      </c>
      <c r="B1006" s="201" t="s">
        <v>672</v>
      </c>
      <c r="C1006" s="201" t="s">
        <v>700</v>
      </c>
      <c r="D1006" s="201" t="s">
        <v>701</v>
      </c>
      <c r="E1006" s="201" t="s">
        <v>702</v>
      </c>
      <c r="F1006" s="201" t="s">
        <v>703</v>
      </c>
      <c r="G1006" s="201">
        <v>9</v>
      </c>
      <c r="H1006" s="201">
        <v>51</v>
      </c>
      <c r="I1006" s="201" t="s">
        <v>670</v>
      </c>
      <c r="J1006" s="201" t="s">
        <v>671</v>
      </c>
      <c r="K1006" s="202">
        <v>55.81</v>
      </c>
      <c r="L1006" s="202">
        <v>0.28999999999999998</v>
      </c>
      <c r="M1006" s="202">
        <v>1.58</v>
      </c>
      <c r="N1006" s="202">
        <v>3.35</v>
      </c>
      <c r="O1006" s="202">
        <v>0.11</v>
      </c>
      <c r="P1006" s="202">
        <v>17.63</v>
      </c>
      <c r="Q1006" s="202">
        <v>20.57</v>
      </c>
      <c r="R1006" s="202">
        <v>1.56</v>
      </c>
      <c r="S1006" s="202">
        <v>0.39</v>
      </c>
      <c r="T1006" s="202">
        <v>101.29</v>
      </c>
      <c r="U1006" s="183">
        <f t="shared" si="30"/>
        <v>90.366462303656704</v>
      </c>
      <c r="V1006" s="183">
        <f t="shared" si="31"/>
        <v>14.206323591010166</v>
      </c>
      <c r="W1006" s="201" t="s">
        <v>670</v>
      </c>
      <c r="X1006" s="201">
        <v>10</v>
      </c>
    </row>
    <row r="1007" spans="1:24" s="171" customFormat="1" ht="11.25">
      <c r="A1007" s="172" t="s">
        <v>699</v>
      </c>
      <c r="B1007" s="201" t="s">
        <v>672</v>
      </c>
      <c r="C1007" s="201" t="s">
        <v>700</v>
      </c>
      <c r="D1007" s="201" t="s">
        <v>701</v>
      </c>
      <c r="E1007" s="201" t="s">
        <v>702</v>
      </c>
      <c r="F1007" s="201" t="s">
        <v>703</v>
      </c>
      <c r="G1007" s="201">
        <v>9</v>
      </c>
      <c r="H1007" s="201">
        <v>52</v>
      </c>
      <c r="I1007" s="201" t="s">
        <v>670</v>
      </c>
      <c r="J1007" s="201" t="s">
        <v>671</v>
      </c>
      <c r="K1007" s="202">
        <v>55.62</v>
      </c>
      <c r="L1007" s="202">
        <v>0.35</v>
      </c>
      <c r="M1007" s="202">
        <v>1.47</v>
      </c>
      <c r="N1007" s="202">
        <v>3.47</v>
      </c>
      <c r="O1007" s="202">
        <v>0.16</v>
      </c>
      <c r="P1007" s="202">
        <v>18.059999999999999</v>
      </c>
      <c r="Q1007" s="202">
        <v>19.23</v>
      </c>
      <c r="R1007" s="202">
        <v>1.58</v>
      </c>
      <c r="S1007" s="202">
        <v>0.77</v>
      </c>
      <c r="T1007" s="202">
        <v>100.71</v>
      </c>
      <c r="U1007" s="183">
        <f t="shared" si="30"/>
        <v>90.269426492780752</v>
      </c>
      <c r="V1007" s="183">
        <f t="shared" si="31"/>
        <v>26.00224467233555</v>
      </c>
      <c r="W1007" s="201" t="s">
        <v>670</v>
      </c>
      <c r="X1007" s="201">
        <v>10</v>
      </c>
    </row>
    <row r="1008" spans="1:24" s="171" customFormat="1" ht="11.25">
      <c r="A1008" s="172" t="s">
        <v>699</v>
      </c>
      <c r="B1008" s="201" t="s">
        <v>672</v>
      </c>
      <c r="C1008" s="201" t="s">
        <v>700</v>
      </c>
      <c r="D1008" s="201" t="s">
        <v>701</v>
      </c>
      <c r="E1008" s="201" t="s">
        <v>702</v>
      </c>
      <c r="F1008" s="201" t="s">
        <v>703</v>
      </c>
      <c r="G1008" s="201">
        <v>9</v>
      </c>
      <c r="H1008" s="201">
        <v>53</v>
      </c>
      <c r="I1008" s="201" t="s">
        <v>670</v>
      </c>
      <c r="J1008" s="201" t="s">
        <v>671</v>
      </c>
      <c r="K1008" s="202">
        <v>55.26</v>
      </c>
      <c r="L1008" s="202">
        <v>0.26</v>
      </c>
      <c r="M1008" s="202">
        <v>1.63</v>
      </c>
      <c r="N1008" s="202">
        <v>3.34</v>
      </c>
      <c r="O1008" s="202">
        <v>0.1</v>
      </c>
      <c r="P1008" s="202">
        <v>17.63</v>
      </c>
      <c r="Q1008" s="202">
        <v>20.75</v>
      </c>
      <c r="R1008" s="202">
        <v>1.31</v>
      </c>
      <c r="S1008" s="202">
        <v>0.43</v>
      </c>
      <c r="T1008" s="202">
        <v>100.71</v>
      </c>
      <c r="U1008" s="183">
        <f t="shared" si="30"/>
        <v>90.392456307695667</v>
      </c>
      <c r="V1008" s="183">
        <f t="shared" si="31"/>
        <v>15.036070263494178</v>
      </c>
      <c r="W1008" s="201" t="s">
        <v>670</v>
      </c>
      <c r="X1008" s="201">
        <v>10</v>
      </c>
    </row>
    <row r="1009" spans="1:24" s="171" customFormat="1" ht="11.25">
      <c r="A1009" s="172" t="s">
        <v>699</v>
      </c>
      <c r="B1009" s="201" t="s">
        <v>672</v>
      </c>
      <c r="C1009" s="201" t="s">
        <v>700</v>
      </c>
      <c r="D1009" s="201" t="s">
        <v>701</v>
      </c>
      <c r="E1009" s="201" t="s">
        <v>702</v>
      </c>
      <c r="F1009" s="201" t="s">
        <v>703</v>
      </c>
      <c r="G1009" s="201">
        <v>9</v>
      </c>
      <c r="H1009" s="201">
        <v>54</v>
      </c>
      <c r="I1009" s="201" t="s">
        <v>670</v>
      </c>
      <c r="J1009" s="201" t="s">
        <v>671</v>
      </c>
      <c r="K1009" s="202">
        <v>55.44</v>
      </c>
      <c r="L1009" s="202">
        <v>0.24</v>
      </c>
      <c r="M1009" s="202">
        <v>1.79</v>
      </c>
      <c r="N1009" s="202">
        <v>3.21</v>
      </c>
      <c r="O1009" s="202">
        <v>0.09</v>
      </c>
      <c r="P1009" s="202">
        <v>17.170000000000002</v>
      </c>
      <c r="Q1009" s="202">
        <v>21.03</v>
      </c>
      <c r="R1009" s="202">
        <v>1.39</v>
      </c>
      <c r="S1009" s="202">
        <v>0.31</v>
      </c>
      <c r="T1009" s="202">
        <v>100.67</v>
      </c>
      <c r="U1009" s="183">
        <f t="shared" si="30"/>
        <v>90.507010845307121</v>
      </c>
      <c r="V1009" s="183">
        <f t="shared" si="31"/>
        <v>10.408633736807046</v>
      </c>
      <c r="W1009" s="201" t="s">
        <v>670</v>
      </c>
      <c r="X1009" s="201">
        <v>10</v>
      </c>
    </row>
    <row r="1010" spans="1:24" s="171" customFormat="1" ht="11.25">
      <c r="A1010" s="172" t="s">
        <v>699</v>
      </c>
      <c r="B1010" s="201" t="s">
        <v>672</v>
      </c>
      <c r="C1010" s="201" t="s">
        <v>700</v>
      </c>
      <c r="D1010" s="201" t="s">
        <v>701</v>
      </c>
      <c r="E1010" s="201" t="s">
        <v>702</v>
      </c>
      <c r="F1010" s="201" t="s">
        <v>703</v>
      </c>
      <c r="G1010" s="201">
        <v>9</v>
      </c>
      <c r="H1010" s="201">
        <v>55</v>
      </c>
      <c r="I1010" s="201" t="s">
        <v>670</v>
      </c>
      <c r="J1010" s="201" t="s">
        <v>671</v>
      </c>
      <c r="K1010" s="202">
        <v>55.88</v>
      </c>
      <c r="L1010" s="202">
        <v>0.27</v>
      </c>
      <c r="M1010" s="202">
        <v>1.23</v>
      </c>
      <c r="N1010" s="202">
        <v>3.11</v>
      </c>
      <c r="O1010" s="202">
        <v>7.0000000000000007E-2</v>
      </c>
      <c r="P1010" s="202">
        <v>18.75</v>
      </c>
      <c r="Q1010" s="202">
        <v>19.02</v>
      </c>
      <c r="R1010" s="202">
        <v>1.43</v>
      </c>
      <c r="S1010" s="202">
        <v>1.24</v>
      </c>
      <c r="T1010" s="202">
        <v>101</v>
      </c>
      <c r="U1010" s="183">
        <f t="shared" si="30"/>
        <v>91.486607328395152</v>
      </c>
      <c r="V1010" s="183">
        <f t="shared" si="31"/>
        <v>40.344590359261709</v>
      </c>
      <c r="W1010" s="201" t="s">
        <v>670</v>
      </c>
      <c r="X1010" s="201">
        <v>10</v>
      </c>
    </row>
    <row r="1011" spans="1:24" s="171" customFormat="1" ht="11.25">
      <c r="A1011" s="172" t="s">
        <v>699</v>
      </c>
      <c r="B1011" s="201" t="s">
        <v>672</v>
      </c>
      <c r="C1011" s="201" t="s">
        <v>700</v>
      </c>
      <c r="D1011" s="201" t="s">
        <v>701</v>
      </c>
      <c r="E1011" s="201" t="s">
        <v>702</v>
      </c>
      <c r="F1011" s="201" t="s">
        <v>703</v>
      </c>
      <c r="G1011" s="201">
        <v>9</v>
      </c>
      <c r="H1011" s="201">
        <v>56</v>
      </c>
      <c r="I1011" s="201" t="s">
        <v>670</v>
      </c>
      <c r="J1011" s="201" t="s">
        <v>671</v>
      </c>
      <c r="K1011" s="202">
        <v>57.04</v>
      </c>
      <c r="L1011" s="202">
        <v>0.44</v>
      </c>
      <c r="M1011" s="202">
        <v>8.67</v>
      </c>
      <c r="N1011" s="202">
        <v>4.45</v>
      </c>
      <c r="O1011" s="202">
        <v>0.12</v>
      </c>
      <c r="P1011" s="202">
        <v>12.99</v>
      </c>
      <c r="Q1011" s="202">
        <v>10.67</v>
      </c>
      <c r="R1011" s="202">
        <v>6.65</v>
      </c>
      <c r="S1011" s="202">
        <v>0.2</v>
      </c>
      <c r="T1011" s="202">
        <v>101.23</v>
      </c>
      <c r="U1011" s="183">
        <f t="shared" si="30"/>
        <v>83.879057545040908</v>
      </c>
      <c r="V1011" s="183">
        <f t="shared" si="31"/>
        <v>1.5239144231356927</v>
      </c>
      <c r="W1011" s="201" t="s">
        <v>670</v>
      </c>
      <c r="X1011" s="201">
        <v>10</v>
      </c>
    </row>
    <row r="1012" spans="1:24" s="171" customFormat="1" ht="11.25">
      <c r="A1012" s="172" t="s">
        <v>699</v>
      </c>
      <c r="B1012" s="201" t="s">
        <v>672</v>
      </c>
      <c r="C1012" s="201" t="s">
        <v>700</v>
      </c>
      <c r="D1012" s="201" t="s">
        <v>701</v>
      </c>
      <c r="E1012" s="201" t="s">
        <v>702</v>
      </c>
      <c r="F1012" s="201" t="s">
        <v>703</v>
      </c>
      <c r="G1012" s="201">
        <v>9</v>
      </c>
      <c r="H1012" s="201">
        <v>57</v>
      </c>
      <c r="I1012" s="201" t="s">
        <v>670</v>
      </c>
      <c r="J1012" s="201" t="s">
        <v>671</v>
      </c>
      <c r="K1012" s="202">
        <v>55.62</v>
      </c>
      <c r="L1012" s="202">
        <v>0.22</v>
      </c>
      <c r="M1012" s="202">
        <v>1.54</v>
      </c>
      <c r="N1012" s="202">
        <v>3.13</v>
      </c>
      <c r="O1012" s="202">
        <v>0.1</v>
      </c>
      <c r="P1012" s="202">
        <v>16.82</v>
      </c>
      <c r="Q1012" s="202">
        <v>22.11</v>
      </c>
      <c r="R1012" s="202">
        <v>1.31</v>
      </c>
      <c r="S1012" s="202">
        <v>0.27</v>
      </c>
      <c r="T1012" s="202">
        <v>101.12</v>
      </c>
      <c r="U1012" s="183">
        <f t="shared" si="30"/>
        <v>90.546826960891877</v>
      </c>
      <c r="V1012" s="183">
        <f t="shared" si="31"/>
        <v>10.523732639217197</v>
      </c>
      <c r="W1012" s="201" t="s">
        <v>670</v>
      </c>
      <c r="X1012" s="201">
        <v>10</v>
      </c>
    </row>
    <row r="1013" spans="1:24" s="171" customFormat="1" ht="11.25">
      <c r="A1013" s="172" t="s">
        <v>699</v>
      </c>
      <c r="B1013" s="201" t="s">
        <v>672</v>
      </c>
      <c r="C1013" s="201" t="s">
        <v>700</v>
      </c>
      <c r="D1013" s="201" t="s">
        <v>701</v>
      </c>
      <c r="E1013" s="201" t="s">
        <v>702</v>
      </c>
      <c r="F1013" s="201" t="s">
        <v>703</v>
      </c>
      <c r="G1013" s="201">
        <v>9</v>
      </c>
      <c r="H1013" s="201">
        <v>58</v>
      </c>
      <c r="I1013" s="201" t="s">
        <v>670</v>
      </c>
      <c r="J1013" s="201" t="s">
        <v>671</v>
      </c>
      <c r="K1013" s="202">
        <v>56.86</v>
      </c>
      <c r="L1013" s="202">
        <v>0.26</v>
      </c>
      <c r="M1013" s="202">
        <v>1.32</v>
      </c>
      <c r="N1013" s="202">
        <v>3.31</v>
      </c>
      <c r="O1013" s="202">
        <v>0.11</v>
      </c>
      <c r="P1013" s="202">
        <v>19.03</v>
      </c>
      <c r="Q1013" s="202">
        <v>18.38</v>
      </c>
      <c r="R1013" s="202">
        <v>1.32</v>
      </c>
      <c r="S1013" s="202">
        <v>0.77</v>
      </c>
      <c r="T1013" s="202">
        <v>101.36</v>
      </c>
      <c r="U1013" s="183">
        <f t="shared" si="30"/>
        <v>91.109262975471424</v>
      </c>
      <c r="V1013" s="183">
        <f t="shared" si="31"/>
        <v>28.125978637177347</v>
      </c>
      <c r="W1013" s="201" t="s">
        <v>670</v>
      </c>
      <c r="X1013" s="201">
        <v>10</v>
      </c>
    </row>
    <row r="1014" spans="1:24" s="171" customFormat="1" ht="11.25">
      <c r="A1014" s="172" t="s">
        <v>699</v>
      </c>
      <c r="B1014" s="201" t="s">
        <v>672</v>
      </c>
      <c r="C1014" s="201" t="s">
        <v>700</v>
      </c>
      <c r="D1014" s="201" t="s">
        <v>701</v>
      </c>
      <c r="E1014" s="201" t="s">
        <v>702</v>
      </c>
      <c r="F1014" s="201" t="s">
        <v>703</v>
      </c>
      <c r="G1014" s="201">
        <v>9</v>
      </c>
      <c r="H1014" s="201">
        <v>59</v>
      </c>
      <c r="I1014" s="201" t="s">
        <v>670</v>
      </c>
      <c r="J1014" s="201" t="s">
        <v>671</v>
      </c>
      <c r="K1014" s="202">
        <v>55.74</v>
      </c>
      <c r="L1014" s="202">
        <v>0.27</v>
      </c>
      <c r="M1014" s="202">
        <v>1.47</v>
      </c>
      <c r="N1014" s="202">
        <v>3.45</v>
      </c>
      <c r="O1014" s="202">
        <v>0.12</v>
      </c>
      <c r="P1014" s="202">
        <v>18.52</v>
      </c>
      <c r="Q1014" s="202">
        <v>19</v>
      </c>
      <c r="R1014" s="202">
        <v>1.35</v>
      </c>
      <c r="S1014" s="202">
        <v>0.79</v>
      </c>
      <c r="T1014" s="202">
        <v>100.71</v>
      </c>
      <c r="U1014" s="183">
        <f t="shared" si="30"/>
        <v>90.537761489088311</v>
      </c>
      <c r="V1014" s="183">
        <f t="shared" si="31"/>
        <v>26.498660210246626</v>
      </c>
      <c r="W1014" s="201" t="s">
        <v>670</v>
      </c>
      <c r="X1014" s="201">
        <v>10</v>
      </c>
    </row>
    <row r="1015" spans="1:24" s="171" customFormat="1" ht="11.25">
      <c r="A1015" s="172" t="s">
        <v>699</v>
      </c>
      <c r="B1015" s="201" t="s">
        <v>672</v>
      </c>
      <c r="C1015" s="201" t="s">
        <v>700</v>
      </c>
      <c r="D1015" s="201" t="s">
        <v>701</v>
      </c>
      <c r="E1015" s="201" t="s">
        <v>702</v>
      </c>
      <c r="F1015" s="201" t="s">
        <v>703</v>
      </c>
      <c r="G1015" s="201">
        <v>9</v>
      </c>
      <c r="H1015" s="201">
        <v>60</v>
      </c>
      <c r="I1015" s="201" t="s">
        <v>670</v>
      </c>
      <c r="J1015" s="201" t="s">
        <v>671</v>
      </c>
      <c r="K1015" s="202">
        <v>55.16</v>
      </c>
      <c r="L1015" s="202">
        <v>0.27</v>
      </c>
      <c r="M1015" s="202">
        <v>1.71</v>
      </c>
      <c r="N1015" s="202">
        <v>3.26</v>
      </c>
      <c r="O1015" s="202">
        <v>0.05</v>
      </c>
      <c r="P1015" s="202">
        <v>17.43</v>
      </c>
      <c r="Q1015" s="202">
        <v>21.05</v>
      </c>
      <c r="R1015" s="202">
        <v>1.55</v>
      </c>
      <c r="S1015" s="202">
        <v>0.37</v>
      </c>
      <c r="T1015" s="202">
        <v>100.85</v>
      </c>
      <c r="U1015" s="183">
        <f t="shared" si="30"/>
        <v>90.503340870547916</v>
      </c>
      <c r="V1015" s="183">
        <f t="shared" si="31"/>
        <v>12.67538597045019</v>
      </c>
      <c r="W1015" s="201" t="s">
        <v>670</v>
      </c>
      <c r="X1015" s="201">
        <v>10</v>
      </c>
    </row>
    <row r="1016" spans="1:24" s="171" customFormat="1" ht="11.25">
      <c r="A1016" s="172" t="s">
        <v>699</v>
      </c>
      <c r="B1016" s="201" t="s">
        <v>672</v>
      </c>
      <c r="C1016" s="201" t="s">
        <v>700</v>
      </c>
      <c r="D1016" s="201" t="s">
        <v>701</v>
      </c>
      <c r="E1016" s="201" t="s">
        <v>702</v>
      </c>
      <c r="F1016" s="201" t="s">
        <v>703</v>
      </c>
      <c r="G1016" s="201">
        <v>9</v>
      </c>
      <c r="H1016" s="201">
        <v>61</v>
      </c>
      <c r="I1016" s="201" t="s">
        <v>670</v>
      </c>
      <c r="J1016" s="201" t="s">
        <v>671</v>
      </c>
      <c r="K1016" s="202">
        <v>56</v>
      </c>
      <c r="L1016" s="202">
        <v>0.31</v>
      </c>
      <c r="M1016" s="202">
        <v>1.57</v>
      </c>
      <c r="N1016" s="202">
        <v>3.38</v>
      </c>
      <c r="O1016" s="202">
        <v>0.09</v>
      </c>
      <c r="P1016" s="202">
        <v>17.579999999999998</v>
      </c>
      <c r="Q1016" s="202">
        <v>20.52</v>
      </c>
      <c r="R1016" s="202">
        <v>1.54</v>
      </c>
      <c r="S1016" s="202">
        <v>0.4</v>
      </c>
      <c r="T1016" s="202">
        <v>101.39</v>
      </c>
      <c r="U1016" s="183">
        <f t="shared" si="30"/>
        <v>90.263638486668441</v>
      </c>
      <c r="V1016" s="183">
        <f t="shared" si="31"/>
        <v>14.596677413601597</v>
      </c>
      <c r="W1016" s="201" t="s">
        <v>670</v>
      </c>
      <c r="X1016" s="201">
        <v>10</v>
      </c>
    </row>
    <row r="1017" spans="1:24" s="171" customFormat="1" ht="11.25">
      <c r="A1017" s="172" t="s">
        <v>699</v>
      </c>
      <c r="B1017" s="201" t="s">
        <v>672</v>
      </c>
      <c r="C1017" s="201" t="s">
        <v>700</v>
      </c>
      <c r="D1017" s="201" t="s">
        <v>701</v>
      </c>
      <c r="E1017" s="201" t="s">
        <v>702</v>
      </c>
      <c r="F1017" s="201" t="s">
        <v>703</v>
      </c>
      <c r="G1017" s="201">
        <v>9</v>
      </c>
      <c r="H1017" s="201">
        <v>62</v>
      </c>
      <c r="I1017" s="201" t="s">
        <v>670</v>
      </c>
      <c r="J1017" s="201" t="s">
        <v>671</v>
      </c>
      <c r="K1017" s="202">
        <v>55.81</v>
      </c>
      <c r="L1017" s="202">
        <v>0.35</v>
      </c>
      <c r="M1017" s="202">
        <v>1.47</v>
      </c>
      <c r="N1017" s="202">
        <v>3.29</v>
      </c>
      <c r="O1017" s="202">
        <v>0.11</v>
      </c>
      <c r="P1017" s="202">
        <v>18.91</v>
      </c>
      <c r="Q1017" s="202">
        <v>18.100000000000001</v>
      </c>
      <c r="R1017" s="202">
        <v>1.27</v>
      </c>
      <c r="S1017" s="202">
        <v>0.73</v>
      </c>
      <c r="T1017" s="202">
        <v>100.04</v>
      </c>
      <c r="U1017" s="183">
        <f t="shared" si="30"/>
        <v>91.107114756125412</v>
      </c>
      <c r="V1017" s="183">
        <f t="shared" si="31"/>
        <v>24.989021916365751</v>
      </c>
      <c r="W1017" s="201" t="s">
        <v>670</v>
      </c>
      <c r="X1017" s="201">
        <v>10</v>
      </c>
    </row>
    <row r="1018" spans="1:24" s="171" customFormat="1" ht="11.25">
      <c r="A1018" s="172" t="s">
        <v>699</v>
      </c>
      <c r="B1018" s="201" t="s">
        <v>672</v>
      </c>
      <c r="C1018" s="201" t="s">
        <v>700</v>
      </c>
      <c r="D1018" s="201" t="s">
        <v>701</v>
      </c>
      <c r="E1018" s="201" t="s">
        <v>702</v>
      </c>
      <c r="F1018" s="201" t="s">
        <v>703</v>
      </c>
      <c r="G1018" s="201">
        <v>9</v>
      </c>
      <c r="H1018" s="201">
        <v>63</v>
      </c>
      <c r="I1018" s="201" t="s">
        <v>670</v>
      </c>
      <c r="J1018" s="201" t="s">
        <v>671</v>
      </c>
      <c r="K1018" s="202">
        <v>55.97</v>
      </c>
      <c r="L1018" s="202">
        <v>0.1</v>
      </c>
      <c r="M1018" s="202">
        <v>4.08</v>
      </c>
      <c r="N1018" s="202">
        <v>4.13</v>
      </c>
      <c r="O1018" s="202">
        <v>7.0000000000000007E-2</v>
      </c>
      <c r="P1018" s="202">
        <v>14.42</v>
      </c>
      <c r="Q1018" s="202">
        <v>19.72</v>
      </c>
      <c r="R1018" s="202">
        <v>2.74</v>
      </c>
      <c r="S1018" s="202">
        <v>0.12</v>
      </c>
      <c r="T1018" s="202">
        <v>101.35</v>
      </c>
      <c r="U1018" s="183">
        <f t="shared" si="30"/>
        <v>86.156144077292623</v>
      </c>
      <c r="V1018" s="183">
        <f t="shared" si="31"/>
        <v>1.9348822533225125</v>
      </c>
      <c r="W1018" s="201" t="s">
        <v>670</v>
      </c>
      <c r="X1018" s="201">
        <v>10</v>
      </c>
    </row>
    <row r="1019" spans="1:24" s="171" customFormat="1" ht="11.25">
      <c r="A1019" s="172" t="s">
        <v>699</v>
      </c>
      <c r="B1019" s="201" t="s">
        <v>672</v>
      </c>
      <c r="C1019" s="201" t="s">
        <v>700</v>
      </c>
      <c r="D1019" s="201" t="s">
        <v>701</v>
      </c>
      <c r="E1019" s="201" t="s">
        <v>702</v>
      </c>
      <c r="F1019" s="201" t="s">
        <v>703</v>
      </c>
      <c r="G1019" s="201">
        <v>9</v>
      </c>
      <c r="H1019" s="201">
        <v>64</v>
      </c>
      <c r="I1019" s="201" t="s">
        <v>670</v>
      </c>
      <c r="J1019" s="201" t="s">
        <v>671</v>
      </c>
      <c r="K1019" s="202">
        <v>55.23</v>
      </c>
      <c r="L1019" s="202">
        <v>0.27</v>
      </c>
      <c r="M1019" s="202">
        <v>1.75</v>
      </c>
      <c r="N1019" s="202">
        <v>3.23</v>
      </c>
      <c r="O1019" s="202">
        <v>0.09</v>
      </c>
      <c r="P1019" s="202">
        <v>16.79</v>
      </c>
      <c r="Q1019" s="202">
        <v>20.97</v>
      </c>
      <c r="R1019" s="202">
        <v>1.52</v>
      </c>
      <c r="S1019" s="202">
        <v>0.34</v>
      </c>
      <c r="T1019" s="202">
        <v>100.19</v>
      </c>
      <c r="U1019" s="183">
        <f t="shared" si="30"/>
        <v>90.258497393463287</v>
      </c>
      <c r="V1019" s="183">
        <f t="shared" si="31"/>
        <v>11.530622264365119</v>
      </c>
      <c r="W1019" s="201" t="s">
        <v>670</v>
      </c>
      <c r="X1019" s="201">
        <v>10</v>
      </c>
    </row>
    <row r="1020" spans="1:24" s="171" customFormat="1" ht="11.25">
      <c r="A1020" s="172" t="s">
        <v>699</v>
      </c>
      <c r="B1020" s="201" t="s">
        <v>672</v>
      </c>
      <c r="C1020" s="201" t="s">
        <v>700</v>
      </c>
      <c r="D1020" s="201" t="s">
        <v>701</v>
      </c>
      <c r="E1020" s="201" t="s">
        <v>702</v>
      </c>
      <c r="F1020" s="201" t="s">
        <v>703</v>
      </c>
      <c r="G1020" s="201">
        <v>9</v>
      </c>
      <c r="H1020" s="201">
        <v>65</v>
      </c>
      <c r="I1020" s="201" t="s">
        <v>670</v>
      </c>
      <c r="J1020" s="201" t="s">
        <v>671</v>
      </c>
      <c r="K1020" s="202">
        <v>55.74</v>
      </c>
      <c r="L1020" s="202">
        <v>0.32</v>
      </c>
      <c r="M1020" s="202">
        <v>1.49</v>
      </c>
      <c r="N1020" s="202">
        <v>3.43</v>
      </c>
      <c r="O1020" s="202">
        <v>0.16</v>
      </c>
      <c r="P1020" s="202">
        <v>18.72</v>
      </c>
      <c r="Q1020" s="202">
        <v>18.7</v>
      </c>
      <c r="R1020" s="202">
        <v>1.25</v>
      </c>
      <c r="S1020" s="202">
        <v>0.74</v>
      </c>
      <c r="T1020" s="202">
        <v>100.55</v>
      </c>
      <c r="U1020" s="183">
        <f t="shared" si="30"/>
        <v>90.678639647816581</v>
      </c>
      <c r="V1020" s="183">
        <f t="shared" si="31"/>
        <v>24.990745192923907</v>
      </c>
      <c r="W1020" s="201" t="s">
        <v>670</v>
      </c>
      <c r="X1020" s="201">
        <v>10</v>
      </c>
    </row>
    <row r="1021" spans="1:24" s="171" customFormat="1" ht="11.25">
      <c r="A1021" s="172" t="s">
        <v>699</v>
      </c>
      <c r="B1021" s="201" t="s">
        <v>672</v>
      </c>
      <c r="C1021" s="201" t="s">
        <v>700</v>
      </c>
      <c r="D1021" s="201" t="s">
        <v>701</v>
      </c>
      <c r="E1021" s="201" t="s">
        <v>702</v>
      </c>
      <c r="F1021" s="201" t="s">
        <v>703</v>
      </c>
      <c r="G1021" s="201">
        <v>9</v>
      </c>
      <c r="H1021" s="201">
        <v>66</v>
      </c>
      <c r="I1021" s="201" t="s">
        <v>670</v>
      </c>
      <c r="J1021" s="201" t="s">
        <v>671</v>
      </c>
      <c r="K1021" s="202">
        <v>56.16</v>
      </c>
      <c r="L1021" s="202">
        <v>0.3</v>
      </c>
      <c r="M1021" s="202">
        <v>1.63</v>
      </c>
      <c r="N1021" s="202">
        <v>3.61</v>
      </c>
      <c r="O1021" s="202">
        <v>0.17</v>
      </c>
      <c r="P1021" s="202">
        <v>17.41</v>
      </c>
      <c r="Q1021" s="202">
        <v>20.07</v>
      </c>
      <c r="R1021" s="202">
        <v>1.31</v>
      </c>
      <c r="S1021" s="202">
        <v>0.43</v>
      </c>
      <c r="T1021" s="202">
        <v>101.09</v>
      </c>
      <c r="U1021" s="183">
        <f t="shared" si="30"/>
        <v>89.579187635649703</v>
      </c>
      <c r="V1021" s="183">
        <f t="shared" si="31"/>
        <v>15.036070263494178</v>
      </c>
      <c r="W1021" s="201" t="s">
        <v>670</v>
      </c>
      <c r="X1021" s="201">
        <v>10</v>
      </c>
    </row>
    <row r="1022" spans="1:24" s="171" customFormat="1" ht="11.25">
      <c r="A1022" s="172" t="s">
        <v>699</v>
      </c>
      <c r="B1022" s="201" t="s">
        <v>672</v>
      </c>
      <c r="C1022" s="201" t="s">
        <v>700</v>
      </c>
      <c r="D1022" s="201" t="s">
        <v>701</v>
      </c>
      <c r="E1022" s="201" t="s">
        <v>702</v>
      </c>
      <c r="F1022" s="201" t="s">
        <v>703</v>
      </c>
      <c r="G1022" s="201">
        <v>9</v>
      </c>
      <c r="H1022" s="201">
        <v>67</v>
      </c>
      <c r="I1022" s="201" t="s">
        <v>670</v>
      </c>
      <c r="J1022" s="201" t="s">
        <v>671</v>
      </c>
      <c r="K1022" s="202">
        <v>55.06</v>
      </c>
      <c r="L1022" s="202">
        <v>0.31</v>
      </c>
      <c r="M1022" s="202">
        <v>1.51</v>
      </c>
      <c r="N1022" s="202">
        <v>3.34</v>
      </c>
      <c r="O1022" s="202">
        <v>0.08</v>
      </c>
      <c r="P1022" s="202">
        <v>17.920000000000002</v>
      </c>
      <c r="Q1022" s="202">
        <v>20.81</v>
      </c>
      <c r="R1022" s="202">
        <v>1.39</v>
      </c>
      <c r="S1022" s="202">
        <v>0.37</v>
      </c>
      <c r="T1022" s="202">
        <v>100.79</v>
      </c>
      <c r="U1022" s="183">
        <f t="shared" si="30"/>
        <v>90.533216649226404</v>
      </c>
      <c r="V1022" s="183">
        <f t="shared" si="31"/>
        <v>14.117236533557524</v>
      </c>
      <c r="W1022" s="201" t="s">
        <v>670</v>
      </c>
      <c r="X1022" s="201">
        <v>10</v>
      </c>
    </row>
    <row r="1023" spans="1:24" s="171" customFormat="1" ht="11.25">
      <c r="A1023" s="172" t="s">
        <v>699</v>
      </c>
      <c r="B1023" s="201" t="s">
        <v>672</v>
      </c>
      <c r="C1023" s="201" t="s">
        <v>700</v>
      </c>
      <c r="D1023" s="201" t="s">
        <v>701</v>
      </c>
      <c r="E1023" s="201" t="s">
        <v>702</v>
      </c>
      <c r="F1023" s="201" t="s">
        <v>703</v>
      </c>
      <c r="G1023" s="201">
        <v>9</v>
      </c>
      <c r="H1023" s="201">
        <v>68</v>
      </c>
      <c r="I1023" s="201" t="s">
        <v>670</v>
      </c>
      <c r="J1023" s="201" t="s">
        <v>671</v>
      </c>
      <c r="K1023" s="202">
        <v>55.67</v>
      </c>
      <c r="L1023" s="202">
        <v>0.13</v>
      </c>
      <c r="M1023" s="202">
        <v>2</v>
      </c>
      <c r="N1023" s="202">
        <v>2</v>
      </c>
      <c r="O1023" s="202">
        <v>0.08</v>
      </c>
      <c r="P1023" s="202">
        <v>15.72</v>
      </c>
      <c r="Q1023" s="202">
        <v>20.62</v>
      </c>
      <c r="R1023" s="202">
        <v>2.66</v>
      </c>
      <c r="S1023" s="202">
        <v>2.4</v>
      </c>
      <c r="T1023" s="202">
        <v>101.28</v>
      </c>
      <c r="U1023" s="183">
        <f t="shared" si="30"/>
        <v>93.337751693658873</v>
      </c>
      <c r="V1023" s="183">
        <f t="shared" si="31"/>
        <v>44.598580876419589</v>
      </c>
      <c r="W1023" s="201" t="s">
        <v>670</v>
      </c>
      <c r="X1023" s="201">
        <v>10</v>
      </c>
    </row>
    <row r="1024" spans="1:24" s="171" customFormat="1" ht="11.25">
      <c r="A1024" s="172" t="s">
        <v>699</v>
      </c>
      <c r="B1024" s="201" t="s">
        <v>672</v>
      </c>
      <c r="C1024" s="201" t="s">
        <v>700</v>
      </c>
      <c r="D1024" s="201" t="s">
        <v>701</v>
      </c>
      <c r="E1024" s="201" t="s">
        <v>702</v>
      </c>
      <c r="F1024" s="201" t="s">
        <v>703</v>
      </c>
      <c r="G1024" s="201">
        <v>9</v>
      </c>
      <c r="H1024" s="201">
        <v>69</v>
      </c>
      <c r="I1024" s="201" t="s">
        <v>670</v>
      </c>
      <c r="J1024" s="201" t="s">
        <v>671</v>
      </c>
      <c r="K1024" s="202">
        <v>55.8</v>
      </c>
      <c r="L1024" s="202">
        <v>0.28000000000000003</v>
      </c>
      <c r="M1024" s="202">
        <v>1.41</v>
      </c>
      <c r="N1024" s="202">
        <v>3.6</v>
      </c>
      <c r="O1024" s="202">
        <v>0.09</v>
      </c>
      <c r="P1024" s="202">
        <v>18.059999999999999</v>
      </c>
      <c r="Q1024" s="202">
        <v>18.82</v>
      </c>
      <c r="R1024" s="202">
        <v>1.48</v>
      </c>
      <c r="S1024" s="202">
        <v>0.88</v>
      </c>
      <c r="T1024" s="202">
        <v>100.42</v>
      </c>
      <c r="U1024" s="183">
        <f t="shared" ref="U1024:U1065" si="32">((P1024/40.31)/(P1024/40.31+N1024/71.85))*100</f>
        <v>89.941548193109298</v>
      </c>
      <c r="V1024" s="183">
        <f t="shared" ref="V1024:V1065" si="33">((S1024/151.99061)/(S1024/151.99061+M1024/101.96137))*100</f>
        <v>29.511952566499321</v>
      </c>
      <c r="W1024" s="201" t="s">
        <v>670</v>
      </c>
      <c r="X1024" s="201">
        <v>10</v>
      </c>
    </row>
    <row r="1025" spans="1:24" s="171" customFormat="1" ht="11.25">
      <c r="A1025" s="172" t="s">
        <v>699</v>
      </c>
      <c r="B1025" s="201" t="s">
        <v>672</v>
      </c>
      <c r="C1025" s="201" t="s">
        <v>700</v>
      </c>
      <c r="D1025" s="201" t="s">
        <v>701</v>
      </c>
      <c r="E1025" s="201" t="s">
        <v>702</v>
      </c>
      <c r="F1025" s="201" t="s">
        <v>703</v>
      </c>
      <c r="G1025" s="201">
        <v>9</v>
      </c>
      <c r="H1025" s="201">
        <v>70</v>
      </c>
      <c r="I1025" s="201" t="s">
        <v>670</v>
      </c>
      <c r="J1025" s="201" t="s">
        <v>671</v>
      </c>
      <c r="K1025" s="202">
        <v>56.12</v>
      </c>
      <c r="L1025" s="202">
        <v>0.23</v>
      </c>
      <c r="M1025" s="202">
        <v>1.6</v>
      </c>
      <c r="N1025" s="202">
        <v>3.36</v>
      </c>
      <c r="O1025" s="202">
        <v>0.11</v>
      </c>
      <c r="P1025" s="202">
        <v>17.3</v>
      </c>
      <c r="Q1025" s="202">
        <v>20.67</v>
      </c>
      <c r="R1025" s="202">
        <v>1.5</v>
      </c>
      <c r="S1025" s="202">
        <v>0.44</v>
      </c>
      <c r="T1025" s="202">
        <v>101.33</v>
      </c>
      <c r="U1025" s="183">
        <f t="shared" si="32"/>
        <v>90.174331018698865</v>
      </c>
      <c r="V1025" s="183">
        <f t="shared" si="33"/>
        <v>15.57483686811414</v>
      </c>
      <c r="W1025" s="201" t="s">
        <v>670</v>
      </c>
      <c r="X1025" s="201">
        <v>10</v>
      </c>
    </row>
    <row r="1026" spans="1:24" s="171" customFormat="1" ht="11.25">
      <c r="A1026" s="172" t="s">
        <v>699</v>
      </c>
      <c r="B1026" s="201" t="s">
        <v>672</v>
      </c>
      <c r="C1026" s="201" t="s">
        <v>700</v>
      </c>
      <c r="D1026" s="201" t="s">
        <v>701</v>
      </c>
      <c r="E1026" s="201" t="s">
        <v>702</v>
      </c>
      <c r="F1026" s="201" t="s">
        <v>703</v>
      </c>
      <c r="G1026" s="201">
        <v>9</v>
      </c>
      <c r="H1026" s="201">
        <v>71</v>
      </c>
      <c r="I1026" s="201" t="s">
        <v>670</v>
      </c>
      <c r="J1026" s="201" t="s">
        <v>671</v>
      </c>
      <c r="K1026" s="202">
        <v>55.74</v>
      </c>
      <c r="L1026" s="202">
        <v>0.32</v>
      </c>
      <c r="M1026" s="202">
        <v>1.39</v>
      </c>
      <c r="N1026" s="202">
        <v>3.74</v>
      </c>
      <c r="O1026" s="202">
        <v>0.14000000000000001</v>
      </c>
      <c r="P1026" s="202">
        <v>18.47</v>
      </c>
      <c r="Q1026" s="202">
        <v>19.41</v>
      </c>
      <c r="R1026" s="202">
        <v>1.39</v>
      </c>
      <c r="S1026" s="202">
        <v>0.57999999999999996</v>
      </c>
      <c r="T1026" s="202">
        <v>101.18</v>
      </c>
      <c r="U1026" s="183">
        <f t="shared" si="32"/>
        <v>89.798588997684377</v>
      </c>
      <c r="V1026" s="183">
        <f t="shared" si="33"/>
        <v>21.87004480518296</v>
      </c>
      <c r="W1026" s="201" t="s">
        <v>670</v>
      </c>
      <c r="X1026" s="201">
        <v>10</v>
      </c>
    </row>
    <row r="1027" spans="1:24" s="171" customFormat="1" ht="11.25">
      <c r="A1027" s="172" t="s">
        <v>699</v>
      </c>
      <c r="B1027" s="201" t="s">
        <v>672</v>
      </c>
      <c r="C1027" s="201" t="s">
        <v>700</v>
      </c>
      <c r="D1027" s="201" t="s">
        <v>701</v>
      </c>
      <c r="E1027" s="201" t="s">
        <v>702</v>
      </c>
      <c r="F1027" s="201" t="s">
        <v>703</v>
      </c>
      <c r="G1027" s="201">
        <v>9</v>
      </c>
      <c r="H1027" s="201">
        <v>72</v>
      </c>
      <c r="I1027" s="201" t="s">
        <v>670</v>
      </c>
      <c r="J1027" s="201" t="s">
        <v>671</v>
      </c>
      <c r="K1027" s="202">
        <v>55.8</v>
      </c>
      <c r="L1027" s="202">
        <v>0.2</v>
      </c>
      <c r="M1027" s="202">
        <v>1.68</v>
      </c>
      <c r="N1027" s="202">
        <v>3.15</v>
      </c>
      <c r="O1027" s="202">
        <v>0.13</v>
      </c>
      <c r="P1027" s="202">
        <v>16.43</v>
      </c>
      <c r="Q1027" s="202">
        <v>22.25</v>
      </c>
      <c r="R1027" s="202">
        <v>1.26</v>
      </c>
      <c r="S1027" s="202">
        <v>0.22</v>
      </c>
      <c r="T1027" s="202">
        <v>101.12</v>
      </c>
      <c r="U1027" s="183">
        <f t="shared" si="32"/>
        <v>90.288396233341899</v>
      </c>
      <c r="V1027" s="183">
        <f t="shared" si="33"/>
        <v>8.0754001463213534</v>
      </c>
      <c r="W1027" s="201" t="s">
        <v>670</v>
      </c>
      <c r="X1027" s="201">
        <v>10</v>
      </c>
    </row>
    <row r="1028" spans="1:24" s="171" customFormat="1" ht="11.25">
      <c r="A1028" s="172" t="s">
        <v>699</v>
      </c>
      <c r="B1028" s="201" t="s">
        <v>672</v>
      </c>
      <c r="C1028" s="201" t="s">
        <v>700</v>
      </c>
      <c r="D1028" s="201" t="s">
        <v>701</v>
      </c>
      <c r="E1028" s="201" t="s">
        <v>702</v>
      </c>
      <c r="F1028" s="201" t="s">
        <v>703</v>
      </c>
      <c r="G1028" s="201">
        <v>9</v>
      </c>
      <c r="H1028" s="201">
        <v>73</v>
      </c>
      <c r="I1028" s="201" t="s">
        <v>670</v>
      </c>
      <c r="J1028" s="201" t="s">
        <v>671</v>
      </c>
      <c r="K1028" s="202">
        <v>55.33</v>
      </c>
      <c r="L1028" s="202">
        <v>0.25</v>
      </c>
      <c r="M1028" s="202">
        <v>1.6</v>
      </c>
      <c r="N1028" s="202">
        <v>3.32</v>
      </c>
      <c r="O1028" s="202">
        <v>0.09</v>
      </c>
      <c r="P1028" s="202">
        <v>17.670000000000002</v>
      </c>
      <c r="Q1028" s="202">
        <v>20.28</v>
      </c>
      <c r="R1028" s="202">
        <v>1.46</v>
      </c>
      <c r="S1028" s="202">
        <v>0.39</v>
      </c>
      <c r="T1028" s="202">
        <v>100.39</v>
      </c>
      <c r="U1028" s="183">
        <f t="shared" si="32"/>
        <v>90.464057518971359</v>
      </c>
      <c r="V1028" s="183">
        <f t="shared" si="33"/>
        <v>14.053700974083682</v>
      </c>
      <c r="W1028" s="201" t="s">
        <v>670</v>
      </c>
      <c r="X1028" s="201">
        <v>10</v>
      </c>
    </row>
    <row r="1029" spans="1:24" s="171" customFormat="1" ht="11.25">
      <c r="A1029" s="172" t="s">
        <v>699</v>
      </c>
      <c r="B1029" s="201" t="s">
        <v>672</v>
      </c>
      <c r="C1029" s="201" t="s">
        <v>700</v>
      </c>
      <c r="D1029" s="201" t="s">
        <v>701</v>
      </c>
      <c r="E1029" s="201" t="s">
        <v>702</v>
      </c>
      <c r="F1029" s="201" t="s">
        <v>703</v>
      </c>
      <c r="G1029" s="201">
        <v>9</v>
      </c>
      <c r="H1029" s="201">
        <v>74</v>
      </c>
      <c r="I1029" s="201" t="s">
        <v>670</v>
      </c>
      <c r="J1029" s="201" t="s">
        <v>671</v>
      </c>
      <c r="K1029" s="202">
        <v>55.59</v>
      </c>
      <c r="L1029" s="202">
        <v>0.28999999999999998</v>
      </c>
      <c r="M1029" s="202">
        <v>1.37</v>
      </c>
      <c r="N1029" s="202">
        <v>3.55</v>
      </c>
      <c r="O1029" s="202">
        <v>0.12</v>
      </c>
      <c r="P1029" s="202">
        <v>19.38</v>
      </c>
      <c r="Q1029" s="202">
        <v>18.09</v>
      </c>
      <c r="R1029" s="202">
        <v>1.1200000000000001</v>
      </c>
      <c r="S1029" s="202">
        <v>0.83</v>
      </c>
      <c r="T1029" s="202">
        <v>100.34</v>
      </c>
      <c r="U1029" s="183">
        <f t="shared" si="32"/>
        <v>90.680852213875966</v>
      </c>
      <c r="V1029" s="183">
        <f t="shared" si="33"/>
        <v>28.897548637579895</v>
      </c>
      <c r="W1029" s="201" t="s">
        <v>670</v>
      </c>
      <c r="X1029" s="201">
        <v>10</v>
      </c>
    </row>
    <row r="1030" spans="1:24" s="171" customFormat="1" ht="11.25">
      <c r="A1030" s="172" t="s">
        <v>699</v>
      </c>
      <c r="B1030" s="201" t="s">
        <v>672</v>
      </c>
      <c r="C1030" s="201" t="s">
        <v>700</v>
      </c>
      <c r="D1030" s="201" t="s">
        <v>701</v>
      </c>
      <c r="E1030" s="201" t="s">
        <v>702</v>
      </c>
      <c r="F1030" s="201" t="s">
        <v>703</v>
      </c>
      <c r="G1030" s="201">
        <v>9</v>
      </c>
      <c r="H1030" s="201">
        <v>75</v>
      </c>
      <c r="I1030" s="201" t="s">
        <v>670</v>
      </c>
      <c r="J1030" s="201" t="s">
        <v>671</v>
      </c>
      <c r="K1030" s="202">
        <v>54.61</v>
      </c>
      <c r="L1030" s="202">
        <v>0.21</v>
      </c>
      <c r="M1030" s="202">
        <v>1.71</v>
      </c>
      <c r="N1030" s="202">
        <v>3.26</v>
      </c>
      <c r="O1030" s="202">
        <v>0.08</v>
      </c>
      <c r="P1030" s="202">
        <v>16.77</v>
      </c>
      <c r="Q1030" s="202">
        <v>22.08</v>
      </c>
      <c r="R1030" s="202">
        <v>1.44</v>
      </c>
      <c r="S1030" s="202">
        <v>0.19</v>
      </c>
      <c r="T1030" s="202">
        <v>100.35</v>
      </c>
      <c r="U1030" s="183">
        <f t="shared" si="32"/>
        <v>90.166343756143192</v>
      </c>
      <c r="V1030" s="183">
        <f t="shared" si="33"/>
        <v>6.9367286998449655</v>
      </c>
      <c r="W1030" s="201" t="s">
        <v>670</v>
      </c>
      <c r="X1030" s="201">
        <v>10</v>
      </c>
    </row>
    <row r="1031" spans="1:24" s="171" customFormat="1" ht="11.25">
      <c r="A1031" s="172" t="s">
        <v>699</v>
      </c>
      <c r="B1031" s="201" t="s">
        <v>672</v>
      </c>
      <c r="C1031" s="201" t="s">
        <v>700</v>
      </c>
      <c r="D1031" s="201" t="s">
        <v>701</v>
      </c>
      <c r="E1031" s="201" t="s">
        <v>702</v>
      </c>
      <c r="F1031" s="201" t="s">
        <v>703</v>
      </c>
      <c r="G1031" s="201">
        <v>9</v>
      </c>
      <c r="H1031" s="201">
        <v>76</v>
      </c>
      <c r="I1031" s="201" t="s">
        <v>670</v>
      </c>
      <c r="J1031" s="201" t="s">
        <v>671</v>
      </c>
      <c r="K1031" s="202">
        <v>55.48</v>
      </c>
      <c r="L1031" s="202">
        <v>0.23</v>
      </c>
      <c r="M1031" s="202">
        <v>1.52</v>
      </c>
      <c r="N1031" s="202">
        <v>3.25</v>
      </c>
      <c r="O1031" s="202">
        <v>0.15</v>
      </c>
      <c r="P1031" s="202">
        <v>17.39</v>
      </c>
      <c r="Q1031" s="202">
        <v>21.28</v>
      </c>
      <c r="R1031" s="202">
        <v>1.37</v>
      </c>
      <c r="S1031" s="202">
        <v>0.32</v>
      </c>
      <c r="T1031" s="202">
        <v>100.99</v>
      </c>
      <c r="U1031" s="183">
        <f t="shared" si="32"/>
        <v>90.509996892383</v>
      </c>
      <c r="V1031" s="183">
        <f t="shared" si="33"/>
        <v>12.375202693031733</v>
      </c>
      <c r="W1031" s="201" t="s">
        <v>670</v>
      </c>
      <c r="X1031" s="201">
        <v>10</v>
      </c>
    </row>
    <row r="1032" spans="1:24" s="171" customFormat="1" ht="11.25">
      <c r="A1032" s="172" t="s">
        <v>699</v>
      </c>
      <c r="B1032" s="201" t="s">
        <v>672</v>
      </c>
      <c r="C1032" s="201" t="s">
        <v>700</v>
      </c>
      <c r="D1032" s="201" t="s">
        <v>701</v>
      </c>
      <c r="E1032" s="201" t="s">
        <v>702</v>
      </c>
      <c r="F1032" s="201" t="s">
        <v>703</v>
      </c>
      <c r="G1032" s="201">
        <v>9</v>
      </c>
      <c r="H1032" s="201">
        <v>77</v>
      </c>
      <c r="I1032" s="201" t="s">
        <v>670</v>
      </c>
      <c r="J1032" s="201" t="s">
        <v>671</v>
      </c>
      <c r="K1032" s="202">
        <v>55.95</v>
      </c>
      <c r="L1032" s="202">
        <v>0.3</v>
      </c>
      <c r="M1032" s="202">
        <v>1.49</v>
      </c>
      <c r="N1032" s="202">
        <v>3.32</v>
      </c>
      <c r="O1032" s="202">
        <v>7.0000000000000007E-2</v>
      </c>
      <c r="P1032" s="202">
        <v>17.5</v>
      </c>
      <c r="Q1032" s="202">
        <v>20.83</v>
      </c>
      <c r="R1032" s="202">
        <v>1.56</v>
      </c>
      <c r="S1032" s="202">
        <v>0.39</v>
      </c>
      <c r="T1032" s="202">
        <v>101.41</v>
      </c>
      <c r="U1032" s="183">
        <f t="shared" si="32"/>
        <v>90.380333814403386</v>
      </c>
      <c r="V1032" s="183">
        <f t="shared" si="33"/>
        <v>14.936255651593244</v>
      </c>
      <c r="W1032" s="201" t="s">
        <v>670</v>
      </c>
      <c r="X1032" s="201">
        <v>10</v>
      </c>
    </row>
    <row r="1033" spans="1:24" s="171" customFormat="1" ht="11.25">
      <c r="A1033" s="172" t="s">
        <v>699</v>
      </c>
      <c r="B1033" s="201" t="s">
        <v>672</v>
      </c>
      <c r="C1033" s="201" t="s">
        <v>700</v>
      </c>
      <c r="D1033" s="201" t="s">
        <v>701</v>
      </c>
      <c r="E1033" s="201" t="s">
        <v>702</v>
      </c>
      <c r="F1033" s="201" t="s">
        <v>703</v>
      </c>
      <c r="G1033" s="201">
        <v>9</v>
      </c>
      <c r="H1033" s="201">
        <v>78</v>
      </c>
      <c r="I1033" s="201" t="s">
        <v>670</v>
      </c>
      <c r="J1033" s="201" t="s">
        <v>671</v>
      </c>
      <c r="K1033" s="202">
        <v>55.84</v>
      </c>
      <c r="L1033" s="202">
        <v>0.21</v>
      </c>
      <c r="M1033" s="202">
        <v>1.69</v>
      </c>
      <c r="N1033" s="202">
        <v>3.22</v>
      </c>
      <c r="O1033" s="202">
        <v>0.1</v>
      </c>
      <c r="P1033" s="202">
        <v>16.690000000000001</v>
      </c>
      <c r="Q1033" s="202">
        <v>21.5</v>
      </c>
      <c r="R1033" s="202">
        <v>1.54</v>
      </c>
      <c r="S1033" s="202">
        <v>0.23</v>
      </c>
      <c r="T1033" s="202">
        <v>101.02</v>
      </c>
      <c r="U1033" s="183">
        <f t="shared" si="32"/>
        <v>90.233207599813596</v>
      </c>
      <c r="V1033" s="183">
        <f t="shared" si="33"/>
        <v>8.3659791733197419</v>
      </c>
      <c r="W1033" s="201" t="s">
        <v>670</v>
      </c>
      <c r="X1033" s="201">
        <v>10</v>
      </c>
    </row>
    <row r="1034" spans="1:24" s="171" customFormat="1" ht="11.25">
      <c r="A1034" s="172" t="s">
        <v>699</v>
      </c>
      <c r="B1034" s="201" t="s">
        <v>672</v>
      </c>
      <c r="C1034" s="201" t="s">
        <v>700</v>
      </c>
      <c r="D1034" s="201" t="s">
        <v>701</v>
      </c>
      <c r="E1034" s="201" t="s">
        <v>702</v>
      </c>
      <c r="F1034" s="201" t="s">
        <v>703</v>
      </c>
      <c r="G1034" s="201">
        <v>9</v>
      </c>
      <c r="H1034" s="201">
        <v>79</v>
      </c>
      <c r="I1034" s="201" t="s">
        <v>670</v>
      </c>
      <c r="J1034" s="201" t="s">
        <v>671</v>
      </c>
      <c r="K1034" s="202">
        <v>55.66</v>
      </c>
      <c r="L1034" s="202">
        <v>0.21</v>
      </c>
      <c r="M1034" s="202">
        <v>1.55</v>
      </c>
      <c r="N1034" s="202">
        <v>3.16</v>
      </c>
      <c r="O1034" s="202">
        <v>7.0000000000000007E-2</v>
      </c>
      <c r="P1034" s="202">
        <v>16.489999999999998</v>
      </c>
      <c r="Q1034" s="202">
        <v>22.45</v>
      </c>
      <c r="R1034" s="202">
        <v>1.41</v>
      </c>
      <c r="S1034" s="202">
        <v>0.21</v>
      </c>
      <c r="T1034" s="202">
        <v>101.21</v>
      </c>
      <c r="U1034" s="183">
        <f t="shared" si="32"/>
        <v>90.292565970634797</v>
      </c>
      <c r="V1034" s="183">
        <f t="shared" si="33"/>
        <v>8.331560266945214</v>
      </c>
      <c r="W1034" s="201" t="s">
        <v>670</v>
      </c>
      <c r="X1034" s="201">
        <v>10</v>
      </c>
    </row>
    <row r="1035" spans="1:24" s="171" customFormat="1" ht="11.25">
      <c r="A1035" s="172" t="s">
        <v>699</v>
      </c>
      <c r="B1035" s="201" t="s">
        <v>672</v>
      </c>
      <c r="C1035" s="201" t="s">
        <v>700</v>
      </c>
      <c r="D1035" s="201" t="s">
        <v>701</v>
      </c>
      <c r="E1035" s="201" t="s">
        <v>702</v>
      </c>
      <c r="F1035" s="201" t="s">
        <v>703</v>
      </c>
      <c r="G1035" s="201">
        <v>9</v>
      </c>
      <c r="H1035" s="201">
        <v>80</v>
      </c>
      <c r="I1035" s="201" t="s">
        <v>670</v>
      </c>
      <c r="J1035" s="201" t="s">
        <v>671</v>
      </c>
      <c r="K1035" s="202">
        <v>55.68</v>
      </c>
      <c r="L1035" s="202">
        <v>0.22</v>
      </c>
      <c r="M1035" s="202">
        <v>1.47</v>
      </c>
      <c r="N1035" s="202">
        <v>3.23</v>
      </c>
      <c r="O1035" s="202">
        <v>7.0000000000000007E-2</v>
      </c>
      <c r="P1035" s="202">
        <v>16.850000000000001</v>
      </c>
      <c r="Q1035" s="202">
        <v>20.76</v>
      </c>
      <c r="R1035" s="202">
        <v>1.52</v>
      </c>
      <c r="S1035" s="202">
        <v>0.38</v>
      </c>
      <c r="T1035" s="202">
        <v>100.18</v>
      </c>
      <c r="U1035" s="183">
        <f t="shared" si="32"/>
        <v>90.289816983522243</v>
      </c>
      <c r="V1035" s="183">
        <f t="shared" si="33"/>
        <v>14.778615541086468</v>
      </c>
      <c r="W1035" s="201" t="s">
        <v>670</v>
      </c>
      <c r="X1035" s="201">
        <v>10</v>
      </c>
    </row>
    <row r="1036" spans="1:24" s="171" customFormat="1" ht="11.25">
      <c r="A1036" s="172" t="s">
        <v>699</v>
      </c>
      <c r="B1036" s="201" t="s">
        <v>672</v>
      </c>
      <c r="C1036" s="201" t="s">
        <v>700</v>
      </c>
      <c r="D1036" s="201" t="s">
        <v>701</v>
      </c>
      <c r="E1036" s="201" t="s">
        <v>702</v>
      </c>
      <c r="F1036" s="201" t="s">
        <v>703</v>
      </c>
      <c r="G1036" s="201">
        <v>9</v>
      </c>
      <c r="H1036" s="201">
        <v>81</v>
      </c>
      <c r="I1036" s="201" t="s">
        <v>670</v>
      </c>
      <c r="J1036" s="201" t="s">
        <v>671</v>
      </c>
      <c r="K1036" s="202">
        <v>56.47</v>
      </c>
      <c r="L1036" s="202">
        <v>0.26</v>
      </c>
      <c r="M1036" s="202">
        <v>1.64</v>
      </c>
      <c r="N1036" s="202">
        <v>3.16</v>
      </c>
      <c r="O1036" s="202">
        <v>0.09</v>
      </c>
      <c r="P1036" s="202">
        <v>17.25</v>
      </c>
      <c r="Q1036" s="202">
        <v>21.33</v>
      </c>
      <c r="R1036" s="202">
        <v>1.29</v>
      </c>
      <c r="S1036" s="202">
        <v>0.28000000000000003</v>
      </c>
      <c r="T1036" s="202">
        <v>101.77</v>
      </c>
      <c r="U1036" s="183">
        <f t="shared" si="32"/>
        <v>90.680396821140533</v>
      </c>
      <c r="V1036" s="183">
        <f t="shared" si="33"/>
        <v>10.276374047732636</v>
      </c>
      <c r="W1036" s="201" t="s">
        <v>670</v>
      </c>
      <c r="X1036" s="201">
        <v>10</v>
      </c>
    </row>
    <row r="1037" spans="1:24" s="171" customFormat="1" ht="11.25">
      <c r="A1037" s="172" t="s">
        <v>699</v>
      </c>
      <c r="B1037" s="201" t="s">
        <v>672</v>
      </c>
      <c r="C1037" s="201" t="s">
        <v>700</v>
      </c>
      <c r="D1037" s="201" t="s">
        <v>701</v>
      </c>
      <c r="E1037" s="201" t="s">
        <v>702</v>
      </c>
      <c r="F1037" s="201" t="s">
        <v>703</v>
      </c>
      <c r="G1037" s="201">
        <v>9</v>
      </c>
      <c r="H1037" s="201">
        <v>82</v>
      </c>
      <c r="I1037" s="201" t="s">
        <v>670</v>
      </c>
      <c r="J1037" s="201" t="s">
        <v>671</v>
      </c>
      <c r="K1037" s="202">
        <v>55.87</v>
      </c>
      <c r="L1037" s="202">
        <v>0.2</v>
      </c>
      <c r="M1037" s="202">
        <v>1.45</v>
      </c>
      <c r="N1037" s="202">
        <v>3.14</v>
      </c>
      <c r="O1037" s="202">
        <v>0.06</v>
      </c>
      <c r="P1037" s="202">
        <v>16.309999999999999</v>
      </c>
      <c r="Q1037" s="202">
        <v>22.06</v>
      </c>
      <c r="R1037" s="202">
        <v>1.42</v>
      </c>
      <c r="S1037" s="202">
        <v>0.26</v>
      </c>
      <c r="T1037" s="202">
        <v>100.77</v>
      </c>
      <c r="U1037" s="183">
        <f t="shared" si="32"/>
        <v>90.251938681512499</v>
      </c>
      <c r="V1037" s="183">
        <f t="shared" si="33"/>
        <v>10.73728193979669</v>
      </c>
      <c r="W1037" s="201" t="s">
        <v>670</v>
      </c>
      <c r="X1037" s="201">
        <v>10</v>
      </c>
    </row>
    <row r="1038" spans="1:24" s="171" customFormat="1" ht="11.25">
      <c r="A1038" s="172" t="s">
        <v>699</v>
      </c>
      <c r="B1038" s="201" t="s">
        <v>672</v>
      </c>
      <c r="C1038" s="201" t="s">
        <v>700</v>
      </c>
      <c r="D1038" s="201" t="s">
        <v>701</v>
      </c>
      <c r="E1038" s="201" t="s">
        <v>702</v>
      </c>
      <c r="F1038" s="201" t="s">
        <v>703</v>
      </c>
      <c r="G1038" s="201">
        <v>9</v>
      </c>
      <c r="H1038" s="201">
        <v>83</v>
      </c>
      <c r="I1038" s="201" t="s">
        <v>670</v>
      </c>
      <c r="J1038" s="201" t="s">
        <v>671</v>
      </c>
      <c r="K1038" s="202">
        <v>56.19</v>
      </c>
      <c r="L1038" s="202">
        <v>0.24</v>
      </c>
      <c r="M1038" s="202">
        <v>1.46</v>
      </c>
      <c r="N1038" s="202">
        <v>3.36</v>
      </c>
      <c r="O1038" s="202">
        <v>0.15</v>
      </c>
      <c r="P1038" s="202">
        <v>17.850000000000001</v>
      </c>
      <c r="Q1038" s="202">
        <v>19.21</v>
      </c>
      <c r="R1038" s="202">
        <v>1.5</v>
      </c>
      <c r="S1038" s="202">
        <v>0.84</v>
      </c>
      <c r="T1038" s="202">
        <v>100.8</v>
      </c>
      <c r="U1038" s="183">
        <f t="shared" si="32"/>
        <v>90.448164378773768</v>
      </c>
      <c r="V1038" s="183">
        <f t="shared" si="33"/>
        <v>27.84798603396667</v>
      </c>
      <c r="W1038" s="201" t="s">
        <v>670</v>
      </c>
      <c r="X1038" s="201">
        <v>10</v>
      </c>
    </row>
    <row r="1039" spans="1:24" s="171" customFormat="1" ht="11.25">
      <c r="A1039" s="172" t="s">
        <v>699</v>
      </c>
      <c r="B1039" s="201" t="s">
        <v>672</v>
      </c>
      <c r="C1039" s="201" t="s">
        <v>700</v>
      </c>
      <c r="D1039" s="201" t="s">
        <v>701</v>
      </c>
      <c r="E1039" s="201" t="s">
        <v>702</v>
      </c>
      <c r="F1039" s="201" t="s">
        <v>703</v>
      </c>
      <c r="G1039" s="201">
        <v>9</v>
      </c>
      <c r="H1039" s="201">
        <v>84</v>
      </c>
      <c r="I1039" s="201" t="s">
        <v>670</v>
      </c>
      <c r="J1039" s="201" t="s">
        <v>671</v>
      </c>
      <c r="K1039" s="202">
        <v>55.85</v>
      </c>
      <c r="L1039" s="202">
        <v>0.27</v>
      </c>
      <c r="M1039" s="202">
        <v>1.57</v>
      </c>
      <c r="N1039" s="202">
        <v>3.24</v>
      </c>
      <c r="O1039" s="202">
        <v>0.13</v>
      </c>
      <c r="P1039" s="202">
        <v>17.25</v>
      </c>
      <c r="Q1039" s="202">
        <v>21.2</v>
      </c>
      <c r="R1039" s="202">
        <v>1.53</v>
      </c>
      <c r="S1039" s="202">
        <v>0.28999999999999998</v>
      </c>
      <c r="T1039" s="202">
        <v>101.33</v>
      </c>
      <c r="U1039" s="183">
        <f t="shared" si="32"/>
        <v>90.466949714269944</v>
      </c>
      <c r="V1039" s="183">
        <f t="shared" si="33"/>
        <v>11.025150165987087</v>
      </c>
      <c r="W1039" s="201" t="s">
        <v>670</v>
      </c>
      <c r="X1039" s="201">
        <v>10</v>
      </c>
    </row>
    <row r="1040" spans="1:24" s="171" customFormat="1" ht="11.25">
      <c r="A1040" s="172" t="s">
        <v>699</v>
      </c>
      <c r="B1040" s="201" t="s">
        <v>672</v>
      </c>
      <c r="C1040" s="201" t="s">
        <v>700</v>
      </c>
      <c r="D1040" s="201" t="s">
        <v>701</v>
      </c>
      <c r="E1040" s="201" t="s">
        <v>702</v>
      </c>
      <c r="F1040" s="201" t="s">
        <v>703</v>
      </c>
      <c r="G1040" s="201">
        <v>9</v>
      </c>
      <c r="H1040" s="201">
        <v>85</v>
      </c>
      <c r="I1040" s="201" t="s">
        <v>670</v>
      </c>
      <c r="J1040" s="201" t="s">
        <v>671</v>
      </c>
      <c r="K1040" s="202">
        <v>56.01</v>
      </c>
      <c r="L1040" s="202">
        <v>0.28999999999999998</v>
      </c>
      <c r="M1040" s="202">
        <v>1.47</v>
      </c>
      <c r="N1040" s="202">
        <v>3.52</v>
      </c>
      <c r="O1040" s="202">
        <v>0.13</v>
      </c>
      <c r="P1040" s="202">
        <v>18.2</v>
      </c>
      <c r="Q1040" s="202">
        <v>19.43</v>
      </c>
      <c r="R1040" s="202">
        <v>1.39</v>
      </c>
      <c r="S1040" s="202">
        <v>0.63</v>
      </c>
      <c r="T1040" s="202">
        <v>101.07</v>
      </c>
      <c r="U1040" s="183">
        <f t="shared" si="32"/>
        <v>90.211437778549808</v>
      </c>
      <c r="V1040" s="183">
        <f t="shared" si="33"/>
        <v>22.330267608177369</v>
      </c>
      <c r="W1040" s="201" t="s">
        <v>670</v>
      </c>
      <c r="X1040" s="201">
        <v>10</v>
      </c>
    </row>
    <row r="1041" spans="1:24" s="171" customFormat="1" ht="11.25">
      <c r="A1041" s="172" t="s">
        <v>699</v>
      </c>
      <c r="B1041" s="201" t="s">
        <v>672</v>
      </c>
      <c r="C1041" s="201" t="s">
        <v>700</v>
      </c>
      <c r="D1041" s="201" t="s">
        <v>701</v>
      </c>
      <c r="E1041" s="201" t="s">
        <v>702</v>
      </c>
      <c r="F1041" s="201" t="s">
        <v>703</v>
      </c>
      <c r="G1041" s="201">
        <v>9</v>
      </c>
      <c r="H1041" s="201">
        <v>86</v>
      </c>
      <c r="I1041" s="201" t="s">
        <v>670</v>
      </c>
      <c r="J1041" s="201" t="s">
        <v>671</v>
      </c>
      <c r="K1041" s="202">
        <v>56.11</v>
      </c>
      <c r="L1041" s="202">
        <v>0.27</v>
      </c>
      <c r="M1041" s="202">
        <v>1.44</v>
      </c>
      <c r="N1041" s="202">
        <v>3.5</v>
      </c>
      <c r="O1041" s="202">
        <v>0.14000000000000001</v>
      </c>
      <c r="P1041" s="202">
        <v>17.989999999999998</v>
      </c>
      <c r="Q1041" s="202">
        <v>19.91</v>
      </c>
      <c r="R1041" s="202">
        <v>1.48</v>
      </c>
      <c r="S1041" s="202">
        <v>0.52</v>
      </c>
      <c r="T1041" s="202">
        <v>101.36</v>
      </c>
      <c r="U1041" s="183">
        <f t="shared" si="32"/>
        <v>90.159147891089034</v>
      </c>
      <c r="V1041" s="183">
        <f t="shared" si="33"/>
        <v>19.500759947562628</v>
      </c>
      <c r="W1041" s="201" t="s">
        <v>670</v>
      </c>
      <c r="X1041" s="201">
        <v>10</v>
      </c>
    </row>
    <row r="1042" spans="1:24" s="171" customFormat="1" ht="11.25">
      <c r="A1042" s="172" t="s">
        <v>699</v>
      </c>
      <c r="B1042" s="201" t="s">
        <v>672</v>
      </c>
      <c r="C1042" s="201" t="s">
        <v>700</v>
      </c>
      <c r="D1042" s="201" t="s">
        <v>701</v>
      </c>
      <c r="E1042" s="201" t="s">
        <v>702</v>
      </c>
      <c r="F1042" s="201" t="s">
        <v>703</v>
      </c>
      <c r="G1042" s="201">
        <v>9</v>
      </c>
      <c r="H1042" s="201">
        <v>87</v>
      </c>
      <c r="I1042" s="201" t="s">
        <v>670</v>
      </c>
      <c r="J1042" s="201" t="s">
        <v>671</v>
      </c>
      <c r="K1042" s="202">
        <v>55.56</v>
      </c>
      <c r="L1042" s="202">
        <v>0.27</v>
      </c>
      <c r="M1042" s="202">
        <v>1.82</v>
      </c>
      <c r="N1042" s="202">
        <v>3.39</v>
      </c>
      <c r="O1042" s="202">
        <v>0.15</v>
      </c>
      <c r="P1042" s="202">
        <v>17.13</v>
      </c>
      <c r="Q1042" s="202">
        <v>20.88</v>
      </c>
      <c r="R1042" s="202">
        <v>1.45</v>
      </c>
      <c r="S1042" s="202">
        <v>0.26</v>
      </c>
      <c r="T1042" s="202">
        <v>100.91</v>
      </c>
      <c r="U1042" s="183">
        <f t="shared" si="32"/>
        <v>90.00681857372463</v>
      </c>
      <c r="V1042" s="183">
        <f t="shared" si="33"/>
        <v>8.7453256107896582</v>
      </c>
      <c r="W1042" s="201" t="s">
        <v>670</v>
      </c>
      <c r="X1042" s="201">
        <v>10</v>
      </c>
    </row>
    <row r="1043" spans="1:24" s="171" customFormat="1" ht="11.25">
      <c r="A1043" s="172" t="s">
        <v>699</v>
      </c>
      <c r="B1043" s="201" t="s">
        <v>672</v>
      </c>
      <c r="C1043" s="201" t="s">
        <v>700</v>
      </c>
      <c r="D1043" s="201" t="s">
        <v>701</v>
      </c>
      <c r="E1043" s="201" t="s">
        <v>702</v>
      </c>
      <c r="F1043" s="201" t="s">
        <v>703</v>
      </c>
      <c r="G1043" s="201">
        <v>9</v>
      </c>
      <c r="H1043" s="201">
        <v>88</v>
      </c>
      <c r="I1043" s="201" t="s">
        <v>670</v>
      </c>
      <c r="J1043" s="201" t="s">
        <v>671</v>
      </c>
      <c r="K1043" s="202">
        <v>56.07</v>
      </c>
      <c r="L1043" s="202">
        <v>0.28999999999999998</v>
      </c>
      <c r="M1043" s="202">
        <v>1.38</v>
      </c>
      <c r="N1043" s="202">
        <v>3.37</v>
      </c>
      <c r="O1043" s="202">
        <v>0.14000000000000001</v>
      </c>
      <c r="P1043" s="202">
        <v>19.600000000000001</v>
      </c>
      <c r="Q1043" s="202">
        <v>18.18</v>
      </c>
      <c r="R1043" s="202">
        <v>1.31</v>
      </c>
      <c r="S1043" s="202">
        <v>0.88</v>
      </c>
      <c r="T1043" s="202">
        <v>101.22</v>
      </c>
      <c r="U1043" s="183">
        <f t="shared" si="32"/>
        <v>91.202364710113244</v>
      </c>
      <c r="V1043" s="183">
        <f t="shared" si="33"/>
        <v>29.961295809086558</v>
      </c>
      <c r="W1043" s="201" t="s">
        <v>670</v>
      </c>
      <c r="X1043" s="201">
        <v>10</v>
      </c>
    </row>
    <row r="1044" spans="1:24" s="171" customFormat="1" ht="11.25">
      <c r="A1044" s="172" t="s">
        <v>699</v>
      </c>
      <c r="B1044" s="201" t="s">
        <v>672</v>
      </c>
      <c r="C1044" s="201" t="s">
        <v>700</v>
      </c>
      <c r="D1044" s="201" t="s">
        <v>701</v>
      </c>
      <c r="E1044" s="201" t="s">
        <v>702</v>
      </c>
      <c r="F1044" s="201" t="s">
        <v>703</v>
      </c>
      <c r="G1044" s="201">
        <v>9</v>
      </c>
      <c r="H1044" s="201">
        <v>89</v>
      </c>
      <c r="I1044" s="201" t="s">
        <v>670</v>
      </c>
      <c r="J1044" s="201" t="s">
        <v>671</v>
      </c>
      <c r="K1044" s="202">
        <v>55.98</v>
      </c>
      <c r="L1044" s="202">
        <v>0.26</v>
      </c>
      <c r="M1044" s="202">
        <v>1.53</v>
      </c>
      <c r="N1044" s="202">
        <v>3.42</v>
      </c>
      <c r="O1044" s="202">
        <v>0.13</v>
      </c>
      <c r="P1044" s="202">
        <v>17.55</v>
      </c>
      <c r="Q1044" s="202">
        <v>20.23</v>
      </c>
      <c r="R1044" s="202">
        <v>1.44</v>
      </c>
      <c r="S1044" s="202">
        <v>0.62</v>
      </c>
      <c r="T1044" s="202">
        <v>101.16</v>
      </c>
      <c r="U1044" s="183">
        <f t="shared" si="32"/>
        <v>90.144590359484596</v>
      </c>
      <c r="V1044" s="183">
        <f t="shared" si="33"/>
        <v>21.373982195023533</v>
      </c>
      <c r="W1044" s="201" t="s">
        <v>670</v>
      </c>
      <c r="X1044" s="201">
        <v>10</v>
      </c>
    </row>
    <row r="1045" spans="1:24" s="171" customFormat="1" ht="11.25">
      <c r="A1045" s="172" t="s">
        <v>699</v>
      </c>
      <c r="B1045" s="201" t="s">
        <v>672</v>
      </c>
      <c r="C1045" s="201" t="s">
        <v>700</v>
      </c>
      <c r="D1045" s="201" t="s">
        <v>701</v>
      </c>
      <c r="E1045" s="201" t="s">
        <v>702</v>
      </c>
      <c r="F1045" s="201" t="s">
        <v>703</v>
      </c>
      <c r="G1045" s="201">
        <v>9</v>
      </c>
      <c r="H1045" s="201">
        <v>90</v>
      </c>
      <c r="I1045" s="201" t="s">
        <v>670</v>
      </c>
      <c r="J1045" s="201" t="s">
        <v>671</v>
      </c>
      <c r="K1045" s="202">
        <v>55.33</v>
      </c>
      <c r="L1045" s="202">
        <v>0.23</v>
      </c>
      <c r="M1045" s="202">
        <v>1.62</v>
      </c>
      <c r="N1045" s="202">
        <v>3.39</v>
      </c>
      <c r="O1045" s="202">
        <v>0.08</v>
      </c>
      <c r="P1045" s="202">
        <v>16.809999999999999</v>
      </c>
      <c r="Q1045" s="202">
        <v>21.14</v>
      </c>
      <c r="R1045" s="202">
        <v>1.46</v>
      </c>
      <c r="S1045" s="202">
        <v>0.3</v>
      </c>
      <c r="T1045" s="202">
        <v>100.36</v>
      </c>
      <c r="U1045" s="183">
        <f t="shared" si="32"/>
        <v>89.835920935365806</v>
      </c>
      <c r="V1045" s="183">
        <f t="shared" si="33"/>
        <v>11.050199588893014</v>
      </c>
      <c r="W1045" s="201" t="s">
        <v>670</v>
      </c>
      <c r="X1045" s="201">
        <v>10</v>
      </c>
    </row>
    <row r="1046" spans="1:24" s="171" customFormat="1" ht="11.25">
      <c r="A1046" s="172" t="s">
        <v>699</v>
      </c>
      <c r="B1046" s="201" t="s">
        <v>672</v>
      </c>
      <c r="C1046" s="201" t="s">
        <v>700</v>
      </c>
      <c r="D1046" s="201" t="s">
        <v>701</v>
      </c>
      <c r="E1046" s="201" t="s">
        <v>702</v>
      </c>
      <c r="F1046" s="201" t="s">
        <v>703</v>
      </c>
      <c r="G1046" s="201">
        <v>9</v>
      </c>
      <c r="H1046" s="201">
        <v>91</v>
      </c>
      <c r="I1046" s="201" t="s">
        <v>670</v>
      </c>
      <c r="J1046" s="201" t="s">
        <v>671</v>
      </c>
      <c r="K1046" s="202">
        <v>55.77</v>
      </c>
      <c r="L1046" s="202">
        <v>0.31</v>
      </c>
      <c r="M1046" s="202">
        <v>1.52</v>
      </c>
      <c r="N1046" s="202">
        <v>3.73</v>
      </c>
      <c r="O1046" s="202">
        <v>0.13</v>
      </c>
      <c r="P1046" s="202">
        <v>18</v>
      </c>
      <c r="Q1046" s="202">
        <v>18.98</v>
      </c>
      <c r="R1046" s="202">
        <v>1.57</v>
      </c>
      <c r="S1046" s="202">
        <v>0.8</v>
      </c>
      <c r="T1046" s="202">
        <v>100.81</v>
      </c>
      <c r="U1046" s="183">
        <f t="shared" si="32"/>
        <v>89.585034886766323</v>
      </c>
      <c r="V1046" s="183">
        <f t="shared" si="33"/>
        <v>26.094192848424626</v>
      </c>
      <c r="W1046" s="201" t="s">
        <v>670</v>
      </c>
      <c r="X1046" s="201">
        <v>10</v>
      </c>
    </row>
    <row r="1047" spans="1:24" s="171" customFormat="1" ht="11.25">
      <c r="A1047" s="172" t="s">
        <v>699</v>
      </c>
      <c r="B1047" s="201" t="s">
        <v>672</v>
      </c>
      <c r="C1047" s="201" t="s">
        <v>700</v>
      </c>
      <c r="D1047" s="201" t="s">
        <v>701</v>
      </c>
      <c r="E1047" s="201" t="s">
        <v>702</v>
      </c>
      <c r="F1047" s="201" t="s">
        <v>703</v>
      </c>
      <c r="G1047" s="201">
        <v>9</v>
      </c>
      <c r="H1047" s="201">
        <v>92</v>
      </c>
      <c r="I1047" s="201" t="s">
        <v>670</v>
      </c>
      <c r="J1047" s="201" t="s">
        <v>671</v>
      </c>
      <c r="K1047" s="202">
        <v>55.96</v>
      </c>
      <c r="L1047" s="202">
        <v>0.27</v>
      </c>
      <c r="M1047" s="202">
        <v>1.42</v>
      </c>
      <c r="N1047" s="202">
        <v>3.32</v>
      </c>
      <c r="O1047" s="202">
        <v>0.12</v>
      </c>
      <c r="P1047" s="202">
        <v>18.190000000000001</v>
      </c>
      <c r="Q1047" s="202">
        <v>19.04</v>
      </c>
      <c r="R1047" s="202">
        <v>1.58</v>
      </c>
      <c r="S1047" s="202">
        <v>0.87</v>
      </c>
      <c r="T1047" s="202">
        <v>100.77</v>
      </c>
      <c r="U1047" s="183">
        <f t="shared" si="32"/>
        <v>90.711341427602406</v>
      </c>
      <c r="V1047" s="183">
        <f t="shared" si="33"/>
        <v>29.128657641782635</v>
      </c>
      <c r="W1047" s="201" t="s">
        <v>670</v>
      </c>
      <c r="X1047" s="201">
        <v>10</v>
      </c>
    </row>
    <row r="1048" spans="1:24" s="171" customFormat="1" ht="11.25">
      <c r="A1048" s="172" t="s">
        <v>699</v>
      </c>
      <c r="B1048" s="201" t="s">
        <v>672</v>
      </c>
      <c r="C1048" s="201" t="s">
        <v>700</v>
      </c>
      <c r="D1048" s="201" t="s">
        <v>701</v>
      </c>
      <c r="E1048" s="201" t="s">
        <v>702</v>
      </c>
      <c r="F1048" s="201" t="s">
        <v>703</v>
      </c>
      <c r="G1048" s="201">
        <v>9</v>
      </c>
      <c r="H1048" s="201">
        <v>93</v>
      </c>
      <c r="I1048" s="201" t="s">
        <v>670</v>
      </c>
      <c r="J1048" s="201" t="s">
        <v>671</v>
      </c>
      <c r="K1048" s="202">
        <v>55.79</v>
      </c>
      <c r="L1048" s="202">
        <v>0.28000000000000003</v>
      </c>
      <c r="M1048" s="202">
        <v>1.63</v>
      </c>
      <c r="N1048" s="202">
        <v>3.25</v>
      </c>
      <c r="O1048" s="202">
        <v>0.08</v>
      </c>
      <c r="P1048" s="202">
        <v>17.3</v>
      </c>
      <c r="Q1048" s="202">
        <v>21</v>
      </c>
      <c r="R1048" s="202">
        <v>1.4</v>
      </c>
      <c r="S1048" s="202">
        <v>0.27</v>
      </c>
      <c r="T1048" s="202">
        <v>101</v>
      </c>
      <c r="U1048" s="183">
        <f t="shared" si="32"/>
        <v>90.465334194557911</v>
      </c>
      <c r="V1048" s="183">
        <f t="shared" si="33"/>
        <v>10.000778670685481</v>
      </c>
      <c r="W1048" s="201" t="s">
        <v>670</v>
      </c>
      <c r="X1048" s="201">
        <v>10</v>
      </c>
    </row>
    <row r="1049" spans="1:24" s="171" customFormat="1" ht="11.25">
      <c r="A1049" s="172" t="s">
        <v>699</v>
      </c>
      <c r="B1049" s="201" t="s">
        <v>672</v>
      </c>
      <c r="C1049" s="201" t="s">
        <v>700</v>
      </c>
      <c r="D1049" s="201" t="s">
        <v>701</v>
      </c>
      <c r="E1049" s="201" t="s">
        <v>702</v>
      </c>
      <c r="F1049" s="201" t="s">
        <v>703</v>
      </c>
      <c r="G1049" s="201">
        <v>9</v>
      </c>
      <c r="H1049" s="201">
        <v>94</v>
      </c>
      <c r="I1049" s="201" t="s">
        <v>670</v>
      </c>
      <c r="J1049" s="201" t="s">
        <v>671</v>
      </c>
      <c r="K1049" s="202">
        <v>55.74</v>
      </c>
      <c r="L1049" s="202">
        <v>0.2</v>
      </c>
      <c r="M1049" s="202">
        <v>1.74</v>
      </c>
      <c r="N1049" s="202">
        <v>3.23</v>
      </c>
      <c r="O1049" s="202">
        <v>0.12</v>
      </c>
      <c r="P1049" s="202">
        <v>16.77</v>
      </c>
      <c r="Q1049" s="202">
        <v>22.07</v>
      </c>
      <c r="R1049" s="202">
        <v>1.34</v>
      </c>
      <c r="S1049" s="202">
        <v>0.2</v>
      </c>
      <c r="T1049" s="202">
        <v>101.41</v>
      </c>
      <c r="U1049" s="183">
        <f t="shared" si="32"/>
        <v>90.248012584282321</v>
      </c>
      <c r="V1049" s="183">
        <f t="shared" si="33"/>
        <v>7.1588025615000062</v>
      </c>
      <c r="W1049" s="201" t="s">
        <v>670</v>
      </c>
      <c r="X1049" s="201">
        <v>10</v>
      </c>
    </row>
    <row r="1050" spans="1:24" s="171" customFormat="1" ht="11.25">
      <c r="A1050" s="172" t="s">
        <v>699</v>
      </c>
      <c r="B1050" s="201" t="s">
        <v>672</v>
      </c>
      <c r="C1050" s="201" t="s">
        <v>700</v>
      </c>
      <c r="D1050" s="201" t="s">
        <v>701</v>
      </c>
      <c r="E1050" s="201" t="s">
        <v>702</v>
      </c>
      <c r="F1050" s="201" t="s">
        <v>703</v>
      </c>
      <c r="G1050" s="201">
        <v>9</v>
      </c>
      <c r="H1050" s="201">
        <v>95</v>
      </c>
      <c r="I1050" s="201" t="s">
        <v>670</v>
      </c>
      <c r="J1050" s="201" t="s">
        <v>671</v>
      </c>
      <c r="K1050" s="202">
        <v>55.78</v>
      </c>
      <c r="L1050" s="202">
        <v>0.28000000000000003</v>
      </c>
      <c r="M1050" s="202">
        <v>1.64</v>
      </c>
      <c r="N1050" s="202">
        <v>3.62</v>
      </c>
      <c r="O1050" s="202">
        <v>0.11</v>
      </c>
      <c r="P1050" s="202">
        <v>17.670000000000002</v>
      </c>
      <c r="Q1050" s="202">
        <v>19.690000000000001</v>
      </c>
      <c r="R1050" s="202">
        <v>1.52</v>
      </c>
      <c r="S1050" s="202">
        <v>0.52</v>
      </c>
      <c r="T1050" s="202">
        <v>100.83</v>
      </c>
      <c r="U1050" s="183">
        <f t="shared" si="32"/>
        <v>89.691204954363855</v>
      </c>
      <c r="V1050" s="183">
        <f t="shared" si="33"/>
        <v>17.539738277984316</v>
      </c>
      <c r="W1050" s="201" t="s">
        <v>670</v>
      </c>
      <c r="X1050" s="201">
        <v>10</v>
      </c>
    </row>
    <row r="1051" spans="1:24" s="171" customFormat="1" ht="11.25">
      <c r="A1051" s="172" t="s">
        <v>699</v>
      </c>
      <c r="B1051" s="201" t="s">
        <v>672</v>
      </c>
      <c r="C1051" s="201" t="s">
        <v>700</v>
      </c>
      <c r="D1051" s="201" t="s">
        <v>701</v>
      </c>
      <c r="E1051" s="201" t="s">
        <v>702</v>
      </c>
      <c r="F1051" s="201" t="s">
        <v>703</v>
      </c>
      <c r="G1051" s="201">
        <v>9</v>
      </c>
      <c r="H1051" s="201">
        <v>96</v>
      </c>
      <c r="I1051" s="201" t="s">
        <v>670</v>
      </c>
      <c r="J1051" s="201" t="s">
        <v>671</v>
      </c>
      <c r="K1051" s="202">
        <v>55.61</v>
      </c>
      <c r="L1051" s="202">
        <v>0.27</v>
      </c>
      <c r="M1051" s="202">
        <v>1.38</v>
      </c>
      <c r="N1051" s="202">
        <v>3.52</v>
      </c>
      <c r="O1051" s="202">
        <v>0.1</v>
      </c>
      <c r="P1051" s="202">
        <v>19.29</v>
      </c>
      <c r="Q1051" s="202">
        <v>18.18</v>
      </c>
      <c r="R1051" s="202">
        <v>1.4</v>
      </c>
      <c r="S1051" s="202">
        <v>0.82</v>
      </c>
      <c r="T1051" s="202">
        <v>100.57</v>
      </c>
      <c r="U1051" s="183">
        <f t="shared" si="32"/>
        <v>90.713183391576422</v>
      </c>
      <c r="V1051" s="183">
        <f t="shared" si="33"/>
        <v>28.50069687424963</v>
      </c>
      <c r="W1051" s="201" t="s">
        <v>670</v>
      </c>
      <c r="X1051" s="201">
        <v>10</v>
      </c>
    </row>
    <row r="1052" spans="1:24" s="171" customFormat="1" ht="11.25">
      <c r="A1052" s="172" t="s">
        <v>699</v>
      </c>
      <c r="B1052" s="201" t="s">
        <v>672</v>
      </c>
      <c r="C1052" s="201" t="s">
        <v>700</v>
      </c>
      <c r="D1052" s="201" t="s">
        <v>701</v>
      </c>
      <c r="E1052" s="201" t="s">
        <v>702</v>
      </c>
      <c r="F1052" s="201" t="s">
        <v>703</v>
      </c>
      <c r="G1052" s="201">
        <v>9</v>
      </c>
      <c r="H1052" s="201">
        <v>97</v>
      </c>
      <c r="I1052" s="201" t="s">
        <v>670</v>
      </c>
      <c r="J1052" s="201" t="s">
        <v>671</v>
      </c>
      <c r="K1052" s="202">
        <v>55.32</v>
      </c>
      <c r="L1052" s="202">
        <v>0.19</v>
      </c>
      <c r="M1052" s="202">
        <v>1.59</v>
      </c>
      <c r="N1052" s="202">
        <v>2.99</v>
      </c>
      <c r="O1052" s="202">
        <v>0.09</v>
      </c>
      <c r="P1052" s="202">
        <v>16.14</v>
      </c>
      <c r="Q1052" s="202">
        <v>20.56</v>
      </c>
      <c r="R1052" s="202">
        <v>2.0699999999999998</v>
      </c>
      <c r="S1052" s="202">
        <v>1.67</v>
      </c>
      <c r="T1052" s="202">
        <v>100.62</v>
      </c>
      <c r="U1052" s="183">
        <f t="shared" si="32"/>
        <v>90.585203289615976</v>
      </c>
      <c r="V1052" s="183">
        <f t="shared" si="33"/>
        <v>41.334965609933924</v>
      </c>
      <c r="W1052" s="201" t="s">
        <v>670</v>
      </c>
      <c r="X1052" s="201">
        <v>10</v>
      </c>
    </row>
    <row r="1053" spans="1:24" s="171" customFormat="1" ht="11.25">
      <c r="A1053" s="172" t="s">
        <v>699</v>
      </c>
      <c r="B1053" s="201" t="s">
        <v>672</v>
      </c>
      <c r="C1053" s="201" t="s">
        <v>700</v>
      </c>
      <c r="D1053" s="201" t="s">
        <v>701</v>
      </c>
      <c r="E1053" s="201" t="s">
        <v>702</v>
      </c>
      <c r="F1053" s="201" t="s">
        <v>703</v>
      </c>
      <c r="G1053" s="201">
        <v>9</v>
      </c>
      <c r="H1053" s="201">
        <v>98</v>
      </c>
      <c r="I1053" s="201" t="s">
        <v>670</v>
      </c>
      <c r="J1053" s="201" t="s">
        <v>671</v>
      </c>
      <c r="K1053" s="202">
        <v>56.2</v>
      </c>
      <c r="L1053" s="202">
        <v>0.2</v>
      </c>
      <c r="M1053" s="202">
        <v>1.58</v>
      </c>
      <c r="N1053" s="202">
        <v>3.4</v>
      </c>
      <c r="O1053" s="202">
        <v>0.11</v>
      </c>
      <c r="P1053" s="202">
        <v>18.54</v>
      </c>
      <c r="Q1053" s="202">
        <v>18.79</v>
      </c>
      <c r="R1053" s="202">
        <v>1.46</v>
      </c>
      <c r="S1053" s="202">
        <v>0.79</v>
      </c>
      <c r="T1053" s="202">
        <v>101.07</v>
      </c>
      <c r="U1053" s="183">
        <f t="shared" si="32"/>
        <v>90.671223487274645</v>
      </c>
      <c r="V1053" s="183">
        <f t="shared" si="33"/>
        <v>25.117189600628009</v>
      </c>
      <c r="W1053" s="201" t="s">
        <v>670</v>
      </c>
      <c r="X1053" s="201">
        <v>10</v>
      </c>
    </row>
    <row r="1054" spans="1:24" s="171" customFormat="1" ht="11.25">
      <c r="A1054" s="172" t="s">
        <v>699</v>
      </c>
      <c r="B1054" s="201" t="s">
        <v>672</v>
      </c>
      <c r="C1054" s="201" t="s">
        <v>700</v>
      </c>
      <c r="D1054" s="201" t="s">
        <v>701</v>
      </c>
      <c r="E1054" s="201" t="s">
        <v>702</v>
      </c>
      <c r="F1054" s="201" t="s">
        <v>703</v>
      </c>
      <c r="G1054" s="201">
        <v>9</v>
      </c>
      <c r="H1054" s="201">
        <v>99</v>
      </c>
      <c r="I1054" s="201" t="s">
        <v>670</v>
      </c>
      <c r="J1054" s="201" t="s">
        <v>671</v>
      </c>
      <c r="K1054" s="202">
        <v>56.56</v>
      </c>
      <c r="L1054" s="202">
        <v>0.1</v>
      </c>
      <c r="M1054" s="202">
        <v>0.09</v>
      </c>
      <c r="N1054" s="202">
        <v>1.9</v>
      </c>
      <c r="O1054" s="202">
        <v>0.09</v>
      </c>
      <c r="P1054" s="202">
        <v>16.79</v>
      </c>
      <c r="Q1054" s="202">
        <v>23.18</v>
      </c>
      <c r="R1054" s="202">
        <v>1.08</v>
      </c>
      <c r="S1054" s="202">
        <v>1.58</v>
      </c>
      <c r="T1054" s="202">
        <v>101.37</v>
      </c>
      <c r="U1054" s="183">
        <f t="shared" si="32"/>
        <v>94.030245126370815</v>
      </c>
      <c r="V1054" s="183">
        <f t="shared" si="33"/>
        <v>92.173416821777849</v>
      </c>
      <c r="W1054" s="201" t="s">
        <v>670</v>
      </c>
      <c r="X1054" s="201">
        <v>10</v>
      </c>
    </row>
    <row r="1055" spans="1:24" s="171" customFormat="1" ht="11.25">
      <c r="A1055" s="172" t="s">
        <v>699</v>
      </c>
      <c r="B1055" s="201" t="s">
        <v>672</v>
      </c>
      <c r="C1055" s="201" t="s">
        <v>700</v>
      </c>
      <c r="D1055" s="201" t="s">
        <v>701</v>
      </c>
      <c r="E1055" s="201" t="s">
        <v>702</v>
      </c>
      <c r="F1055" s="201" t="s">
        <v>703</v>
      </c>
      <c r="G1055" s="201">
        <v>9</v>
      </c>
      <c r="H1055" s="201">
        <v>100</v>
      </c>
      <c r="I1055" s="201" t="s">
        <v>670</v>
      </c>
      <c r="J1055" s="201" t="s">
        <v>671</v>
      </c>
      <c r="K1055" s="202">
        <v>55.9</v>
      </c>
      <c r="L1055" s="202">
        <v>0.32</v>
      </c>
      <c r="M1055" s="202">
        <v>1.28</v>
      </c>
      <c r="N1055" s="202">
        <v>3.6</v>
      </c>
      <c r="O1055" s="202">
        <v>0.09</v>
      </c>
      <c r="P1055" s="202">
        <v>19.41</v>
      </c>
      <c r="Q1055" s="202">
        <v>18.18</v>
      </c>
      <c r="R1055" s="202">
        <v>1.27</v>
      </c>
      <c r="S1055" s="202">
        <v>0.89</v>
      </c>
      <c r="T1055" s="202">
        <v>100.94</v>
      </c>
      <c r="U1055" s="183">
        <f t="shared" si="32"/>
        <v>90.575197056356501</v>
      </c>
      <c r="V1055" s="183">
        <f t="shared" si="33"/>
        <v>31.807800549396205</v>
      </c>
      <c r="W1055" s="201" t="s">
        <v>670</v>
      </c>
      <c r="X1055" s="201">
        <v>10</v>
      </c>
    </row>
    <row r="1056" spans="1:24" s="171" customFormat="1" ht="11.25">
      <c r="A1056" s="172" t="s">
        <v>699</v>
      </c>
      <c r="B1056" s="201" t="s">
        <v>672</v>
      </c>
      <c r="C1056" s="201" t="s">
        <v>700</v>
      </c>
      <c r="D1056" s="201" t="s">
        <v>701</v>
      </c>
      <c r="E1056" s="201" t="s">
        <v>702</v>
      </c>
      <c r="F1056" s="201" t="s">
        <v>703</v>
      </c>
      <c r="G1056" s="201">
        <v>9</v>
      </c>
      <c r="H1056" s="201">
        <v>101</v>
      </c>
      <c r="I1056" s="201" t="s">
        <v>670</v>
      </c>
      <c r="J1056" s="201" t="s">
        <v>671</v>
      </c>
      <c r="K1056" s="202">
        <v>55.44</v>
      </c>
      <c r="L1056" s="202">
        <v>0.26</v>
      </c>
      <c r="M1056" s="202">
        <v>1.27</v>
      </c>
      <c r="N1056" s="202">
        <v>3.51</v>
      </c>
      <c r="O1056" s="202">
        <v>0.14000000000000001</v>
      </c>
      <c r="P1056" s="202">
        <v>19.47</v>
      </c>
      <c r="Q1056" s="202">
        <v>18.16</v>
      </c>
      <c r="R1056" s="202">
        <v>1.36</v>
      </c>
      <c r="S1056" s="202">
        <v>0.88</v>
      </c>
      <c r="T1056" s="202">
        <v>100.49</v>
      </c>
      <c r="U1056" s="183">
        <f t="shared" si="32"/>
        <v>90.814892110373904</v>
      </c>
      <c r="V1056" s="183">
        <f t="shared" si="33"/>
        <v>31.732877384050962</v>
      </c>
      <c r="W1056" s="201" t="s">
        <v>670</v>
      </c>
      <c r="X1056" s="201">
        <v>10</v>
      </c>
    </row>
    <row r="1057" spans="1:24" s="171" customFormat="1" ht="11.25">
      <c r="A1057" s="172" t="s">
        <v>704</v>
      </c>
      <c r="B1057" s="201" t="s">
        <v>672</v>
      </c>
      <c r="C1057" s="201" t="s">
        <v>705</v>
      </c>
      <c r="D1057" s="201" t="s">
        <v>706</v>
      </c>
      <c r="E1057" s="201" t="s">
        <v>707</v>
      </c>
      <c r="F1057" s="201" t="s">
        <v>708</v>
      </c>
      <c r="G1057" s="201">
        <v>8</v>
      </c>
      <c r="H1057" s="201">
        <v>87</v>
      </c>
      <c r="I1057" s="201" t="s">
        <v>670</v>
      </c>
      <c r="J1057" s="201" t="s">
        <v>671</v>
      </c>
      <c r="K1057" s="202">
        <v>55.25</v>
      </c>
      <c r="L1057" s="202">
        <v>0.14000000000000001</v>
      </c>
      <c r="M1057" s="202">
        <v>7.02</v>
      </c>
      <c r="N1057" s="202">
        <v>3.15</v>
      </c>
      <c r="O1057" s="202">
        <v>7.0000000000000007E-2</v>
      </c>
      <c r="P1057" s="202">
        <v>12.22</v>
      </c>
      <c r="Q1057" s="202">
        <v>18.14</v>
      </c>
      <c r="R1057" s="202">
        <v>4.54</v>
      </c>
      <c r="S1057" s="202">
        <v>0.21</v>
      </c>
      <c r="T1057" s="202">
        <v>100.74</v>
      </c>
      <c r="U1057" s="183">
        <f t="shared" si="32"/>
        <v>87.365314952932067</v>
      </c>
      <c r="V1057" s="183">
        <f t="shared" si="33"/>
        <v>1.9673064787822749</v>
      </c>
      <c r="W1057" s="201" t="s">
        <v>670</v>
      </c>
      <c r="X1057" s="201">
        <v>10</v>
      </c>
    </row>
    <row r="1058" spans="1:24" s="171" customFormat="1" ht="11.25">
      <c r="A1058" s="172" t="s">
        <v>704</v>
      </c>
      <c r="B1058" s="201" t="s">
        <v>672</v>
      </c>
      <c r="C1058" s="201" t="s">
        <v>705</v>
      </c>
      <c r="D1058" s="201" t="s">
        <v>706</v>
      </c>
      <c r="E1058" s="201" t="s">
        <v>707</v>
      </c>
      <c r="F1058" s="201" t="s">
        <v>708</v>
      </c>
      <c r="G1058" s="201">
        <v>8</v>
      </c>
      <c r="H1058" s="201">
        <v>88</v>
      </c>
      <c r="I1058" s="201" t="s">
        <v>670</v>
      </c>
      <c r="J1058" s="201" t="s">
        <v>671</v>
      </c>
      <c r="K1058" s="202">
        <v>54.77</v>
      </c>
      <c r="L1058" s="202">
        <v>0.23</v>
      </c>
      <c r="M1058" s="202">
        <v>1.6</v>
      </c>
      <c r="N1058" s="202">
        <v>3.34</v>
      </c>
      <c r="O1058" s="202">
        <v>0.1</v>
      </c>
      <c r="P1058" s="202">
        <v>17.3</v>
      </c>
      <c r="Q1058" s="202">
        <v>21.37</v>
      </c>
      <c r="R1058" s="202">
        <v>1.55</v>
      </c>
      <c r="S1058" s="202">
        <v>0.32</v>
      </c>
      <c r="T1058" s="202">
        <v>100.58</v>
      </c>
      <c r="U1058" s="183">
        <f t="shared" si="32"/>
        <v>90.227101353880158</v>
      </c>
      <c r="V1058" s="183">
        <f t="shared" si="33"/>
        <v>11.829639652623516</v>
      </c>
      <c r="W1058" s="201" t="s">
        <v>670</v>
      </c>
      <c r="X1058" s="201">
        <v>10</v>
      </c>
    </row>
    <row r="1059" spans="1:24" s="171" customFormat="1" ht="11.25">
      <c r="A1059" s="172" t="s">
        <v>704</v>
      </c>
      <c r="B1059" s="201" t="s">
        <v>672</v>
      </c>
      <c r="C1059" s="201" t="s">
        <v>705</v>
      </c>
      <c r="D1059" s="201" t="s">
        <v>706</v>
      </c>
      <c r="E1059" s="201" t="s">
        <v>707</v>
      </c>
      <c r="F1059" s="201" t="s">
        <v>708</v>
      </c>
      <c r="G1059" s="201">
        <v>8</v>
      </c>
      <c r="H1059" s="201">
        <v>89</v>
      </c>
      <c r="I1059" s="201" t="s">
        <v>670</v>
      </c>
      <c r="J1059" s="201" t="s">
        <v>671</v>
      </c>
      <c r="K1059" s="202">
        <v>54.59</v>
      </c>
      <c r="L1059" s="202">
        <v>0.21</v>
      </c>
      <c r="M1059" s="202">
        <v>1.4</v>
      </c>
      <c r="N1059" s="202">
        <v>3.2</v>
      </c>
      <c r="O1059" s="202">
        <v>0.1</v>
      </c>
      <c r="P1059" s="202">
        <v>16.5</v>
      </c>
      <c r="Q1059" s="202">
        <v>23.22</v>
      </c>
      <c r="R1059" s="202">
        <v>1.49</v>
      </c>
      <c r="S1059" s="202">
        <v>0.12</v>
      </c>
      <c r="T1059" s="202">
        <v>100.83</v>
      </c>
      <c r="U1059" s="183">
        <f t="shared" si="32"/>
        <v>90.187118158228458</v>
      </c>
      <c r="V1059" s="183">
        <f t="shared" si="33"/>
        <v>5.4374027982651869</v>
      </c>
      <c r="W1059" s="201" t="s">
        <v>670</v>
      </c>
      <c r="X1059" s="201">
        <v>10</v>
      </c>
    </row>
    <row r="1060" spans="1:24" s="171" customFormat="1" ht="11.25">
      <c r="A1060" s="172" t="s">
        <v>704</v>
      </c>
      <c r="B1060" s="201" t="s">
        <v>672</v>
      </c>
      <c r="C1060" s="201" t="s">
        <v>705</v>
      </c>
      <c r="D1060" s="201" t="s">
        <v>706</v>
      </c>
      <c r="E1060" s="201" t="s">
        <v>707</v>
      </c>
      <c r="F1060" s="201" t="s">
        <v>708</v>
      </c>
      <c r="G1060" s="201">
        <v>8</v>
      </c>
      <c r="H1060" s="201">
        <v>90</v>
      </c>
      <c r="I1060" s="201" t="s">
        <v>670</v>
      </c>
      <c r="J1060" s="201" t="s">
        <v>671</v>
      </c>
      <c r="K1060" s="202">
        <v>53.72</v>
      </c>
      <c r="L1060" s="202">
        <v>0.17</v>
      </c>
      <c r="M1060" s="202">
        <v>1.52</v>
      </c>
      <c r="N1060" s="202">
        <v>3.21</v>
      </c>
      <c r="O1060" s="202">
        <v>0.1</v>
      </c>
      <c r="P1060" s="202">
        <v>16.600000000000001</v>
      </c>
      <c r="Q1060" s="202">
        <v>23.15</v>
      </c>
      <c r="R1060" s="202">
        <v>1.53</v>
      </c>
      <c r="S1060" s="202">
        <v>0.15</v>
      </c>
      <c r="T1060" s="202">
        <v>100.15</v>
      </c>
      <c r="U1060" s="183">
        <f t="shared" si="32"/>
        <v>90.212949031056596</v>
      </c>
      <c r="V1060" s="183">
        <f t="shared" si="33"/>
        <v>6.2090815519291516</v>
      </c>
      <c r="W1060" s="201" t="s">
        <v>670</v>
      </c>
      <c r="X1060" s="201">
        <v>10</v>
      </c>
    </row>
    <row r="1061" spans="1:24" s="171" customFormat="1" ht="11.25">
      <c r="A1061" s="172" t="s">
        <v>704</v>
      </c>
      <c r="B1061" s="201" t="s">
        <v>672</v>
      </c>
      <c r="C1061" s="201" t="s">
        <v>705</v>
      </c>
      <c r="D1061" s="201" t="s">
        <v>706</v>
      </c>
      <c r="E1061" s="201" t="s">
        <v>707</v>
      </c>
      <c r="F1061" s="201" t="s">
        <v>708</v>
      </c>
      <c r="G1061" s="201">
        <v>8</v>
      </c>
      <c r="H1061" s="201">
        <v>91</v>
      </c>
      <c r="I1061" s="201" t="s">
        <v>670</v>
      </c>
      <c r="J1061" s="201" t="s">
        <v>671</v>
      </c>
      <c r="K1061" s="202">
        <v>54.96</v>
      </c>
      <c r="L1061" s="202">
        <v>0.21</v>
      </c>
      <c r="M1061" s="202">
        <v>1.43</v>
      </c>
      <c r="N1061" s="202">
        <v>3.45</v>
      </c>
      <c r="O1061" s="202">
        <v>0.1</v>
      </c>
      <c r="P1061" s="202">
        <v>16.829999999999998</v>
      </c>
      <c r="Q1061" s="202">
        <v>21.88</v>
      </c>
      <c r="R1061" s="202">
        <v>1.51</v>
      </c>
      <c r="S1061" s="202">
        <v>0.21</v>
      </c>
      <c r="T1061" s="202">
        <v>100.58</v>
      </c>
      <c r="U1061" s="183">
        <f t="shared" si="32"/>
        <v>89.685605259937475</v>
      </c>
      <c r="V1061" s="183">
        <f t="shared" si="33"/>
        <v>8.9680121491820657</v>
      </c>
      <c r="W1061" s="201" t="s">
        <v>670</v>
      </c>
      <c r="X1061" s="201">
        <v>10</v>
      </c>
    </row>
    <row r="1062" spans="1:24" s="171" customFormat="1" ht="11.25">
      <c r="A1062" s="172" t="s">
        <v>704</v>
      </c>
      <c r="B1062" s="201" t="s">
        <v>672</v>
      </c>
      <c r="C1062" s="201" t="s">
        <v>705</v>
      </c>
      <c r="D1062" s="201" t="s">
        <v>706</v>
      </c>
      <c r="E1062" s="201" t="s">
        <v>707</v>
      </c>
      <c r="F1062" s="201" t="s">
        <v>708</v>
      </c>
      <c r="G1062" s="201">
        <v>8</v>
      </c>
      <c r="H1062" s="201">
        <v>92</v>
      </c>
      <c r="I1062" s="201" t="s">
        <v>670</v>
      </c>
      <c r="J1062" s="201" t="s">
        <v>671</v>
      </c>
      <c r="K1062" s="202">
        <v>56.31</v>
      </c>
      <c r="L1062" s="202">
        <v>0.3</v>
      </c>
      <c r="M1062" s="202">
        <v>1.3</v>
      </c>
      <c r="N1062" s="202">
        <v>3.41</v>
      </c>
      <c r="O1062" s="202">
        <v>0.13</v>
      </c>
      <c r="P1062" s="202">
        <v>17.8</v>
      </c>
      <c r="Q1062" s="202">
        <v>20.02</v>
      </c>
      <c r="R1062" s="202">
        <v>1.59</v>
      </c>
      <c r="S1062" s="202">
        <v>0.66</v>
      </c>
      <c r="T1062" s="202">
        <v>101.52</v>
      </c>
      <c r="U1062" s="183">
        <f t="shared" si="32"/>
        <v>90.295230731768171</v>
      </c>
      <c r="V1062" s="183">
        <f t="shared" si="33"/>
        <v>25.405436645390129</v>
      </c>
      <c r="W1062" s="201" t="s">
        <v>670</v>
      </c>
      <c r="X1062" s="201">
        <v>10</v>
      </c>
    </row>
    <row r="1063" spans="1:24" s="171" customFormat="1" ht="11.25">
      <c r="A1063" s="172" t="s">
        <v>704</v>
      </c>
      <c r="B1063" s="201" t="s">
        <v>672</v>
      </c>
      <c r="C1063" s="201" t="s">
        <v>705</v>
      </c>
      <c r="D1063" s="201" t="s">
        <v>706</v>
      </c>
      <c r="E1063" s="201" t="s">
        <v>707</v>
      </c>
      <c r="F1063" s="201" t="s">
        <v>708</v>
      </c>
      <c r="G1063" s="201">
        <v>8</v>
      </c>
      <c r="H1063" s="201">
        <v>93</v>
      </c>
      <c r="I1063" s="201" t="s">
        <v>670</v>
      </c>
      <c r="J1063" s="201" t="s">
        <v>671</v>
      </c>
      <c r="K1063" s="202">
        <v>54.38</v>
      </c>
      <c r="L1063" s="202">
        <v>0.22</v>
      </c>
      <c r="M1063" s="202">
        <v>1.43</v>
      </c>
      <c r="N1063" s="202">
        <v>3.2</v>
      </c>
      <c r="O1063" s="202">
        <v>0.09</v>
      </c>
      <c r="P1063" s="202">
        <v>17.559999999999999</v>
      </c>
      <c r="Q1063" s="202">
        <v>21.88</v>
      </c>
      <c r="R1063" s="202">
        <v>1.59</v>
      </c>
      <c r="S1063" s="202">
        <v>0.21</v>
      </c>
      <c r="T1063" s="202">
        <v>100.56</v>
      </c>
      <c r="U1063" s="183">
        <f t="shared" si="32"/>
        <v>90.724524296781865</v>
      </c>
      <c r="V1063" s="183">
        <f t="shared" si="33"/>
        <v>8.9680121491820657</v>
      </c>
      <c r="W1063" s="201" t="s">
        <v>670</v>
      </c>
      <c r="X1063" s="201">
        <v>10</v>
      </c>
    </row>
    <row r="1064" spans="1:24" s="171" customFormat="1" ht="11.25">
      <c r="A1064" s="172" t="s">
        <v>704</v>
      </c>
      <c r="B1064" s="201" t="s">
        <v>672</v>
      </c>
      <c r="C1064" s="201" t="s">
        <v>705</v>
      </c>
      <c r="D1064" s="201" t="s">
        <v>706</v>
      </c>
      <c r="E1064" s="201" t="s">
        <v>707</v>
      </c>
      <c r="F1064" s="201" t="s">
        <v>708</v>
      </c>
      <c r="G1064" s="201">
        <v>8</v>
      </c>
      <c r="H1064" s="201">
        <v>94</v>
      </c>
      <c r="I1064" s="201" t="s">
        <v>670</v>
      </c>
      <c r="J1064" s="201" t="s">
        <v>671</v>
      </c>
      <c r="K1064" s="202">
        <v>53.9</v>
      </c>
      <c r="L1064" s="202">
        <v>0.28000000000000003</v>
      </c>
      <c r="M1064" s="202">
        <v>1.44</v>
      </c>
      <c r="N1064" s="202">
        <v>3.33</v>
      </c>
      <c r="O1064" s="202">
        <v>0.09</v>
      </c>
      <c r="P1064" s="202">
        <v>18.05</v>
      </c>
      <c r="Q1064" s="202">
        <v>19.64</v>
      </c>
      <c r="R1064" s="202">
        <v>1.51</v>
      </c>
      <c r="S1064" s="202">
        <v>0.64</v>
      </c>
      <c r="T1064" s="202">
        <v>98.88</v>
      </c>
      <c r="U1064" s="183">
        <f t="shared" si="32"/>
        <v>90.620503536798466</v>
      </c>
      <c r="V1064" s="183">
        <f t="shared" si="33"/>
        <v>22.967363676204684</v>
      </c>
      <c r="W1064" s="201" t="s">
        <v>670</v>
      </c>
      <c r="X1064" s="201">
        <v>10</v>
      </c>
    </row>
    <row r="1065" spans="1:24" s="171" customFormat="1" ht="11.25">
      <c r="A1065" s="172" t="s">
        <v>704</v>
      </c>
      <c r="B1065" s="201" t="s">
        <v>672</v>
      </c>
      <c r="C1065" s="201" t="s">
        <v>705</v>
      </c>
      <c r="D1065" s="201" t="s">
        <v>706</v>
      </c>
      <c r="E1065" s="201" t="s">
        <v>707</v>
      </c>
      <c r="F1065" s="201" t="s">
        <v>708</v>
      </c>
      <c r="G1065" s="201">
        <v>8</v>
      </c>
      <c r="H1065" s="201">
        <v>95</v>
      </c>
      <c r="I1065" s="201" t="s">
        <v>670</v>
      </c>
      <c r="J1065" s="201" t="s">
        <v>671</v>
      </c>
      <c r="K1065" s="202">
        <v>54.89</v>
      </c>
      <c r="L1065" s="202">
        <v>0.3</v>
      </c>
      <c r="M1065" s="202">
        <v>1.37</v>
      </c>
      <c r="N1065" s="202">
        <v>3.33</v>
      </c>
      <c r="O1065" s="202">
        <v>0.14000000000000001</v>
      </c>
      <c r="P1065" s="202">
        <v>18.010000000000002</v>
      </c>
      <c r="Q1065" s="202">
        <v>20.3</v>
      </c>
      <c r="R1065" s="202">
        <v>1.72</v>
      </c>
      <c r="S1065" s="202">
        <v>0.68</v>
      </c>
      <c r="T1065" s="202">
        <v>100.74</v>
      </c>
      <c r="U1065" s="183">
        <f t="shared" si="32"/>
        <v>90.6016296297541</v>
      </c>
      <c r="V1065" s="183">
        <f t="shared" si="33"/>
        <v>24.979649427691498</v>
      </c>
      <c r="W1065" s="201" t="s">
        <v>670</v>
      </c>
      <c r="X1065" s="201">
        <v>10</v>
      </c>
    </row>
  </sheetData>
  <phoneticPr fontId="4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5"/>
  <sheetViews>
    <sheetView zoomScaleNormal="100" workbookViewId="0"/>
  </sheetViews>
  <sheetFormatPr defaultColWidth="9.140625" defaultRowHeight="12.75"/>
  <cols>
    <col min="1" max="1" width="9.140625" style="178"/>
    <col min="2" max="3" width="0" style="178" hidden="1" customWidth="1"/>
    <col min="4" max="4" width="9.140625" style="178"/>
    <col min="5" max="5" width="19.5703125" style="178" customWidth="1"/>
    <col min="6" max="16384" width="9.140625" style="178"/>
  </cols>
  <sheetData>
    <row r="1" spans="1:17" ht="15">
      <c r="A1" s="106" t="s">
        <v>889</v>
      </c>
      <c r="B1" s="173"/>
      <c r="C1" s="173"/>
      <c r="D1" s="173"/>
      <c r="E1" s="173"/>
      <c r="F1" s="173"/>
      <c r="G1" s="173"/>
      <c r="H1" s="173"/>
      <c r="I1" s="173"/>
      <c r="J1" s="184"/>
      <c r="K1" s="173"/>
      <c r="L1" s="184"/>
      <c r="M1" s="184"/>
      <c r="N1" s="184"/>
      <c r="O1" s="184"/>
      <c r="P1" s="170"/>
      <c r="Q1" s="170"/>
    </row>
    <row r="2" spans="1:17" s="179" customFormat="1" ht="11.25">
      <c r="A2" s="187" t="s">
        <v>720</v>
      </c>
      <c r="B2" s="187" t="s">
        <v>721</v>
      </c>
      <c r="C2" s="187" t="s">
        <v>722</v>
      </c>
      <c r="D2" s="188" t="s">
        <v>723</v>
      </c>
      <c r="E2" s="188"/>
      <c r="F2" s="188" t="s">
        <v>748</v>
      </c>
      <c r="G2" s="188" t="s">
        <v>749</v>
      </c>
      <c r="H2" s="188" t="s">
        <v>750</v>
      </c>
      <c r="I2" s="188" t="s">
        <v>32</v>
      </c>
      <c r="J2" s="188" t="s">
        <v>33</v>
      </c>
      <c r="K2" s="188" t="s">
        <v>34</v>
      </c>
      <c r="L2" s="188" t="s">
        <v>35</v>
      </c>
      <c r="M2" s="188" t="s">
        <v>751</v>
      </c>
      <c r="N2" s="188" t="s">
        <v>752</v>
      </c>
      <c r="O2" s="188" t="s">
        <v>724</v>
      </c>
      <c r="P2" s="207" t="s">
        <v>71</v>
      </c>
      <c r="Q2" s="207" t="s">
        <v>69</v>
      </c>
    </row>
    <row r="3" spans="1:17" s="179" customFormat="1" ht="11.25">
      <c r="A3" s="179" t="s">
        <v>720</v>
      </c>
      <c r="B3" s="179">
        <v>2</v>
      </c>
      <c r="C3" s="179">
        <v>1</v>
      </c>
      <c r="D3" s="180">
        <v>1</v>
      </c>
      <c r="E3" s="180" t="str">
        <f t="shared" ref="E3:E66" si="0">CONCATENATE($A$2,"-",B3,"-",C3,"-",D3)</f>
        <v>DarnleyBay-2-1-1</v>
      </c>
      <c r="F3" s="180">
        <v>55.54</v>
      </c>
      <c r="G3" s="180">
        <v>0.19</v>
      </c>
      <c r="H3" s="180">
        <v>1.83</v>
      </c>
      <c r="I3" s="180">
        <v>3.21</v>
      </c>
      <c r="J3" s="180">
        <v>0.15</v>
      </c>
      <c r="K3" s="180">
        <v>18.72</v>
      </c>
      <c r="L3" s="180">
        <v>17.149999999999999</v>
      </c>
      <c r="M3" s="180">
        <v>1.52</v>
      </c>
      <c r="N3" s="180">
        <v>1.73</v>
      </c>
      <c r="O3" s="180">
        <v>100.04</v>
      </c>
      <c r="P3" s="192">
        <f>((K3/40.31)/(K3/40.31+I3/71.85))*100</f>
        <v>91.224042205952401</v>
      </c>
      <c r="Q3" s="192">
        <f>((N3/151.99061)/(N3/151.99061+H3/101.96137))*100</f>
        <v>38.80730577507471</v>
      </c>
    </row>
    <row r="4" spans="1:17" s="179" customFormat="1" ht="11.25">
      <c r="A4" s="179" t="s">
        <v>720</v>
      </c>
      <c r="B4" s="179">
        <v>2</v>
      </c>
      <c r="C4" s="179">
        <v>2</v>
      </c>
      <c r="D4" s="180">
        <v>0.5</v>
      </c>
      <c r="E4" s="180" t="str">
        <f t="shared" si="0"/>
        <v>DarnleyBay-2-2-0.5</v>
      </c>
      <c r="F4" s="180">
        <v>54.66</v>
      </c>
      <c r="G4" s="180">
        <v>0.11</v>
      </c>
      <c r="H4" s="180">
        <v>1.61</v>
      </c>
      <c r="I4" s="180">
        <v>3.25</v>
      </c>
      <c r="J4" s="180">
        <v>0.16</v>
      </c>
      <c r="K4" s="180">
        <v>19.02</v>
      </c>
      <c r="L4" s="180">
        <v>17.23</v>
      </c>
      <c r="M4" s="180">
        <v>1.42</v>
      </c>
      <c r="N4" s="180">
        <v>1.77</v>
      </c>
      <c r="O4" s="180">
        <v>99.22</v>
      </c>
      <c r="P4" s="192">
        <f t="shared" ref="P4:P67" si="1">((K4/40.31)/(K4/40.31+I4/71.85))*100</f>
        <v>91.252138011991889</v>
      </c>
      <c r="Q4" s="192">
        <f t="shared" ref="Q4:Q67" si="2">((N4/151.99061)/(N4/151.99061+H4/101.96137))*100</f>
        <v>42.446283350269866</v>
      </c>
    </row>
    <row r="5" spans="1:17" s="179" customFormat="1" ht="11.25">
      <c r="A5" s="179" t="s">
        <v>720</v>
      </c>
      <c r="B5" s="179">
        <v>2</v>
      </c>
      <c r="C5" s="179">
        <v>3</v>
      </c>
      <c r="D5" s="180">
        <v>0.5</v>
      </c>
      <c r="E5" s="180" t="str">
        <f t="shared" si="0"/>
        <v>DarnleyBay-2-3-0.5</v>
      </c>
      <c r="F5" s="180">
        <v>55.14</v>
      </c>
      <c r="G5" s="180">
        <v>0.18</v>
      </c>
      <c r="H5" s="180">
        <v>1.65</v>
      </c>
      <c r="I5" s="180">
        <v>3.24</v>
      </c>
      <c r="J5" s="180">
        <v>0.14000000000000001</v>
      </c>
      <c r="K5" s="180">
        <v>19.510000000000002</v>
      </c>
      <c r="L5" s="180">
        <v>17.27</v>
      </c>
      <c r="M5" s="180">
        <v>1.48</v>
      </c>
      <c r="N5" s="180">
        <v>1.75</v>
      </c>
      <c r="O5" s="180">
        <v>100.35</v>
      </c>
      <c r="P5" s="192">
        <f t="shared" si="1"/>
        <v>91.477122227849563</v>
      </c>
      <c r="Q5" s="192">
        <f t="shared" si="2"/>
        <v>41.571614686452335</v>
      </c>
    </row>
    <row r="6" spans="1:17" s="179" customFormat="1" ht="11.25">
      <c r="A6" s="179" t="s">
        <v>720</v>
      </c>
      <c r="B6" s="179">
        <v>2</v>
      </c>
      <c r="C6" s="179">
        <v>4</v>
      </c>
      <c r="D6" s="180">
        <v>0.5</v>
      </c>
      <c r="E6" s="180" t="str">
        <f t="shared" si="0"/>
        <v>DarnleyBay-2-4-0.5</v>
      </c>
      <c r="F6" s="180">
        <v>54.09</v>
      </c>
      <c r="G6" s="180">
        <v>0.17</v>
      </c>
      <c r="H6" s="180">
        <v>3.07</v>
      </c>
      <c r="I6" s="180">
        <v>2.2000000000000002</v>
      </c>
      <c r="J6" s="180">
        <v>0.06</v>
      </c>
      <c r="K6" s="180">
        <v>14.88</v>
      </c>
      <c r="L6" s="180">
        <v>17.170000000000002</v>
      </c>
      <c r="M6" s="180">
        <v>3.29</v>
      </c>
      <c r="N6" s="180">
        <v>3.74</v>
      </c>
      <c r="O6" s="180">
        <v>98.67</v>
      </c>
      <c r="P6" s="192">
        <f t="shared" si="1"/>
        <v>92.340539466751878</v>
      </c>
      <c r="Q6" s="192">
        <f t="shared" si="2"/>
        <v>44.971638591671784</v>
      </c>
    </row>
    <row r="7" spans="1:17" s="179" customFormat="1" ht="11.25">
      <c r="A7" s="179" t="s">
        <v>720</v>
      </c>
      <c r="B7" s="179">
        <v>2</v>
      </c>
      <c r="C7" s="179">
        <v>5</v>
      </c>
      <c r="D7" s="180">
        <v>0.5</v>
      </c>
      <c r="E7" s="180" t="str">
        <f t="shared" si="0"/>
        <v>DarnleyBay-2-5-0.5</v>
      </c>
      <c r="F7" s="180">
        <v>54.17</v>
      </c>
      <c r="G7" s="180">
        <v>0.27</v>
      </c>
      <c r="H7" s="180">
        <v>3.14</v>
      </c>
      <c r="I7" s="180">
        <v>2.62</v>
      </c>
      <c r="J7" s="180">
        <v>0.09</v>
      </c>
      <c r="K7" s="180">
        <v>14.84</v>
      </c>
      <c r="L7" s="180">
        <v>17.37</v>
      </c>
      <c r="M7" s="180">
        <v>3.24</v>
      </c>
      <c r="N7" s="180">
        <v>3.41</v>
      </c>
      <c r="O7" s="180">
        <v>99.15</v>
      </c>
      <c r="P7" s="192">
        <f t="shared" si="1"/>
        <v>90.987691256902863</v>
      </c>
      <c r="Q7" s="192">
        <f t="shared" si="2"/>
        <v>42.147160145332435</v>
      </c>
    </row>
    <row r="8" spans="1:17" s="179" customFormat="1" ht="11.25">
      <c r="A8" s="179" t="s">
        <v>720</v>
      </c>
      <c r="B8" s="179">
        <v>2</v>
      </c>
      <c r="C8" s="179">
        <v>6</v>
      </c>
      <c r="D8" s="180">
        <v>0.5</v>
      </c>
      <c r="E8" s="180" t="str">
        <f t="shared" si="0"/>
        <v>DarnleyBay-2-6-0.5</v>
      </c>
      <c r="F8" s="180">
        <v>54.71</v>
      </c>
      <c r="G8" s="180">
        <v>0.13</v>
      </c>
      <c r="H8" s="180">
        <v>2.5499999999999998</v>
      </c>
      <c r="I8" s="180">
        <v>2.39</v>
      </c>
      <c r="J8" s="180">
        <v>0.11</v>
      </c>
      <c r="K8" s="180">
        <v>15.72</v>
      </c>
      <c r="L8" s="180">
        <v>18.78</v>
      </c>
      <c r="M8" s="180">
        <v>2.35</v>
      </c>
      <c r="N8" s="180">
        <v>2.42</v>
      </c>
      <c r="O8" s="180">
        <v>99.16</v>
      </c>
      <c r="P8" s="192">
        <f t="shared" si="1"/>
        <v>92.14071624865224</v>
      </c>
      <c r="Q8" s="192">
        <f t="shared" si="2"/>
        <v>38.899217325643498</v>
      </c>
    </row>
    <row r="9" spans="1:17" s="179" customFormat="1" ht="11.25">
      <c r="A9" s="179" t="s">
        <v>720</v>
      </c>
      <c r="B9" s="179">
        <v>2</v>
      </c>
      <c r="C9" s="179">
        <v>7</v>
      </c>
      <c r="D9" s="180">
        <v>0.5</v>
      </c>
      <c r="E9" s="180" t="str">
        <f t="shared" si="0"/>
        <v>DarnleyBay-2-7-0.5</v>
      </c>
      <c r="F9" s="180">
        <v>54.5</v>
      </c>
      <c r="G9" s="180">
        <v>0.25</v>
      </c>
      <c r="H9" s="180">
        <v>1.66</v>
      </c>
      <c r="I9" s="180">
        <v>3.38</v>
      </c>
      <c r="J9" s="180">
        <v>0.14000000000000001</v>
      </c>
      <c r="K9" s="180">
        <v>18.45</v>
      </c>
      <c r="L9" s="180">
        <v>17.3</v>
      </c>
      <c r="M9" s="180">
        <v>1.45</v>
      </c>
      <c r="N9" s="180">
        <v>1.65</v>
      </c>
      <c r="O9" s="180">
        <v>98.78</v>
      </c>
      <c r="P9" s="192">
        <f t="shared" si="1"/>
        <v>90.679961964054101</v>
      </c>
      <c r="Q9" s="192">
        <f t="shared" si="2"/>
        <v>40.004753704285633</v>
      </c>
    </row>
    <row r="10" spans="1:17" s="179" customFormat="1" ht="11.25">
      <c r="A10" s="179" t="s">
        <v>720</v>
      </c>
      <c r="B10" s="179">
        <v>2</v>
      </c>
      <c r="C10" s="179">
        <v>8</v>
      </c>
      <c r="D10" s="180">
        <v>0.5</v>
      </c>
      <c r="E10" s="180" t="str">
        <f t="shared" si="0"/>
        <v>DarnleyBay-2-8-0.5</v>
      </c>
      <c r="F10" s="180">
        <v>54.29</v>
      </c>
      <c r="G10" s="180">
        <v>0.22</v>
      </c>
      <c r="H10" s="180">
        <v>1.62</v>
      </c>
      <c r="I10" s="180">
        <v>3.23</v>
      </c>
      <c r="J10" s="180">
        <v>0.11</v>
      </c>
      <c r="K10" s="180">
        <v>18.649999999999999</v>
      </c>
      <c r="L10" s="180">
        <v>17.399999999999999</v>
      </c>
      <c r="M10" s="180">
        <v>1.64</v>
      </c>
      <c r="N10" s="180">
        <v>1.68</v>
      </c>
      <c r="O10" s="180">
        <v>98.84</v>
      </c>
      <c r="P10" s="192">
        <f t="shared" si="1"/>
        <v>91.14399649898877</v>
      </c>
      <c r="Q10" s="192">
        <f t="shared" si="2"/>
        <v>41.026812323133541</v>
      </c>
    </row>
    <row r="11" spans="1:17" s="179" customFormat="1" ht="11.25">
      <c r="A11" s="179" t="s">
        <v>720</v>
      </c>
      <c r="B11" s="179">
        <v>2</v>
      </c>
      <c r="C11" s="179">
        <v>9</v>
      </c>
      <c r="D11" s="180">
        <v>0.5</v>
      </c>
      <c r="E11" s="180" t="str">
        <f t="shared" si="0"/>
        <v>DarnleyBay-2-9-0.5</v>
      </c>
      <c r="F11" s="180">
        <v>54.03</v>
      </c>
      <c r="G11" s="180">
        <v>0.19</v>
      </c>
      <c r="H11" s="180">
        <v>3.06</v>
      </c>
      <c r="I11" s="180">
        <v>2.19</v>
      </c>
      <c r="J11" s="180">
        <v>0.09</v>
      </c>
      <c r="K11" s="180">
        <v>15.11</v>
      </c>
      <c r="L11" s="180">
        <v>17.86</v>
      </c>
      <c r="M11" s="180">
        <v>3.04</v>
      </c>
      <c r="N11" s="180">
        <v>3.32</v>
      </c>
      <c r="O11" s="180">
        <v>98.88</v>
      </c>
      <c r="P11" s="192">
        <f t="shared" si="1"/>
        <v>92.480069550853187</v>
      </c>
      <c r="Q11" s="192">
        <f t="shared" si="2"/>
        <v>42.124250666232257</v>
      </c>
    </row>
    <row r="12" spans="1:17" s="179" customFormat="1" ht="11.25">
      <c r="A12" s="179" t="s">
        <v>720</v>
      </c>
      <c r="B12" s="179">
        <v>2</v>
      </c>
      <c r="C12" s="179">
        <v>10</v>
      </c>
      <c r="D12" s="180">
        <v>0.5</v>
      </c>
      <c r="E12" s="180" t="str">
        <f t="shared" si="0"/>
        <v>DarnleyBay-2-10-0.5</v>
      </c>
      <c r="F12" s="180">
        <v>54.53</v>
      </c>
      <c r="G12" s="180">
        <v>7.0000000000000007E-2</v>
      </c>
      <c r="H12" s="180">
        <v>2.86</v>
      </c>
      <c r="I12" s="180">
        <v>2.2599999999999998</v>
      </c>
      <c r="J12" s="180">
        <v>0.08</v>
      </c>
      <c r="K12" s="180">
        <v>14.89</v>
      </c>
      <c r="L12" s="180">
        <v>18.010000000000002</v>
      </c>
      <c r="M12" s="180">
        <v>2.96</v>
      </c>
      <c r="N12" s="180">
        <v>3.25</v>
      </c>
      <c r="O12" s="180">
        <v>98.91</v>
      </c>
      <c r="P12" s="192">
        <f t="shared" si="1"/>
        <v>92.152906880942282</v>
      </c>
      <c r="Q12" s="192">
        <f t="shared" si="2"/>
        <v>43.25655513357308</v>
      </c>
    </row>
    <row r="13" spans="1:17" s="179" customFormat="1" ht="11.25">
      <c r="A13" s="179" t="s">
        <v>720</v>
      </c>
      <c r="B13" s="179">
        <v>2</v>
      </c>
      <c r="C13" s="179">
        <v>11</v>
      </c>
      <c r="D13" s="180">
        <v>0.5</v>
      </c>
      <c r="E13" s="180" t="str">
        <f t="shared" si="0"/>
        <v>DarnleyBay-2-11-0.5</v>
      </c>
      <c r="F13" s="180">
        <v>54.55</v>
      </c>
      <c r="G13" s="180">
        <v>0.19</v>
      </c>
      <c r="H13" s="180">
        <v>1.66</v>
      </c>
      <c r="I13" s="180">
        <v>3.3</v>
      </c>
      <c r="J13" s="180">
        <v>0.13</v>
      </c>
      <c r="K13" s="180">
        <v>18.63</v>
      </c>
      <c r="L13" s="180">
        <v>17.239999999999998</v>
      </c>
      <c r="M13" s="180">
        <v>1.42</v>
      </c>
      <c r="N13" s="180">
        <v>1.64</v>
      </c>
      <c r="O13" s="180">
        <v>98.76</v>
      </c>
      <c r="P13" s="192">
        <f t="shared" si="1"/>
        <v>90.960584429682612</v>
      </c>
      <c r="Q13" s="192">
        <f t="shared" si="2"/>
        <v>39.858939868037531</v>
      </c>
    </row>
    <row r="14" spans="1:17" s="179" customFormat="1" ht="11.25">
      <c r="A14" s="179" t="s">
        <v>720</v>
      </c>
      <c r="B14" s="179">
        <v>2</v>
      </c>
      <c r="C14" s="179">
        <v>12</v>
      </c>
      <c r="D14" s="180">
        <v>0.5</v>
      </c>
      <c r="E14" s="180" t="str">
        <f t="shared" si="0"/>
        <v>DarnleyBay-2-12-0.5</v>
      </c>
      <c r="F14" s="180">
        <v>54.15</v>
      </c>
      <c r="G14" s="180">
        <v>0.2</v>
      </c>
      <c r="H14" s="180">
        <v>2.59</v>
      </c>
      <c r="I14" s="180">
        <v>2.59</v>
      </c>
      <c r="J14" s="180">
        <v>0.09</v>
      </c>
      <c r="K14" s="180">
        <v>15.79</v>
      </c>
      <c r="L14" s="180">
        <v>18.7</v>
      </c>
      <c r="M14" s="180">
        <v>2.54</v>
      </c>
      <c r="N14" s="180">
        <v>2.4500000000000002</v>
      </c>
      <c r="O14" s="180">
        <v>99.01</v>
      </c>
      <c r="P14" s="192">
        <f t="shared" si="1"/>
        <v>91.573033617173223</v>
      </c>
      <c r="Q14" s="192">
        <f t="shared" si="2"/>
        <v>38.822141880974975</v>
      </c>
    </row>
    <row r="15" spans="1:17" s="179" customFormat="1" ht="11.25">
      <c r="A15" s="179" t="s">
        <v>720</v>
      </c>
      <c r="B15" s="179">
        <v>2</v>
      </c>
      <c r="C15" s="179">
        <v>13</v>
      </c>
      <c r="D15" s="180">
        <v>0.5</v>
      </c>
      <c r="E15" s="180" t="str">
        <f t="shared" si="0"/>
        <v>DarnleyBay-2-13-0.5</v>
      </c>
      <c r="F15" s="180">
        <v>55.37</v>
      </c>
      <c r="G15" s="180">
        <v>0.22</v>
      </c>
      <c r="H15" s="180">
        <v>1.68</v>
      </c>
      <c r="I15" s="180">
        <v>3.28</v>
      </c>
      <c r="J15" s="180">
        <v>0.12</v>
      </c>
      <c r="K15" s="180">
        <v>18.57</v>
      </c>
      <c r="L15" s="180">
        <v>17.329999999999998</v>
      </c>
      <c r="M15" s="180">
        <v>1.39</v>
      </c>
      <c r="N15" s="180">
        <v>1.66</v>
      </c>
      <c r="O15" s="180">
        <v>99.62</v>
      </c>
      <c r="P15" s="192">
        <f t="shared" si="1"/>
        <v>90.984017211929086</v>
      </c>
      <c r="Q15" s="192">
        <f t="shared" si="2"/>
        <v>39.862419862506911</v>
      </c>
    </row>
    <row r="16" spans="1:17" s="179" customFormat="1" ht="11.25">
      <c r="A16" s="179" t="s">
        <v>720</v>
      </c>
      <c r="B16" s="179">
        <v>2</v>
      </c>
      <c r="C16" s="179">
        <v>14</v>
      </c>
      <c r="D16" s="180">
        <v>0.5</v>
      </c>
      <c r="E16" s="180" t="str">
        <f t="shared" si="0"/>
        <v>DarnleyBay-2-14-0.5</v>
      </c>
      <c r="F16" s="180">
        <v>54.5</v>
      </c>
      <c r="G16" s="180">
        <v>0.17</v>
      </c>
      <c r="H16" s="180">
        <v>1.42</v>
      </c>
      <c r="I16" s="180">
        <v>2.12</v>
      </c>
      <c r="J16" s="180">
        <v>0.1</v>
      </c>
      <c r="K16" s="180">
        <v>15.94</v>
      </c>
      <c r="L16" s="180">
        <v>20.399999999999999</v>
      </c>
      <c r="M16" s="180">
        <v>1.87</v>
      </c>
      <c r="N16" s="180">
        <v>2.94</v>
      </c>
      <c r="O16" s="180">
        <v>99.47</v>
      </c>
      <c r="P16" s="192">
        <f t="shared" si="1"/>
        <v>93.056472569242956</v>
      </c>
      <c r="Q16" s="192">
        <f t="shared" si="2"/>
        <v>58.140116942683484</v>
      </c>
    </row>
    <row r="17" spans="1:17" s="179" customFormat="1" ht="11.25">
      <c r="A17" s="179" t="s">
        <v>720</v>
      </c>
      <c r="B17" s="179">
        <v>2</v>
      </c>
      <c r="C17" s="179">
        <v>15</v>
      </c>
      <c r="D17" s="180">
        <v>0.5</v>
      </c>
      <c r="E17" s="180" t="str">
        <f t="shared" si="0"/>
        <v>DarnleyBay-2-15-0.5</v>
      </c>
      <c r="F17" s="180">
        <v>55.17</v>
      </c>
      <c r="G17" s="180">
        <v>0.22</v>
      </c>
      <c r="H17" s="180">
        <v>1.52</v>
      </c>
      <c r="I17" s="180">
        <v>3.41</v>
      </c>
      <c r="J17" s="180">
        <v>0.11</v>
      </c>
      <c r="K17" s="180">
        <v>18.739999999999998</v>
      </c>
      <c r="L17" s="180">
        <v>17.27</v>
      </c>
      <c r="M17" s="180">
        <v>1.33</v>
      </c>
      <c r="N17" s="180">
        <v>1.58</v>
      </c>
      <c r="O17" s="180">
        <v>99.35</v>
      </c>
      <c r="P17" s="192">
        <f t="shared" si="1"/>
        <v>90.736930902421619</v>
      </c>
      <c r="Q17" s="192">
        <f t="shared" si="2"/>
        <v>41.083606304029239</v>
      </c>
    </row>
    <row r="18" spans="1:17" s="179" customFormat="1" ht="11.25">
      <c r="A18" s="179" t="s">
        <v>720</v>
      </c>
      <c r="B18" s="179">
        <v>2</v>
      </c>
      <c r="C18" s="179">
        <v>16</v>
      </c>
      <c r="D18" s="180">
        <v>0.5</v>
      </c>
      <c r="E18" s="180" t="str">
        <f t="shared" si="0"/>
        <v>DarnleyBay-2-16-0.5</v>
      </c>
      <c r="F18" s="180">
        <v>54.92</v>
      </c>
      <c r="G18" s="180">
        <v>0.25</v>
      </c>
      <c r="H18" s="180">
        <v>1.64</v>
      </c>
      <c r="I18" s="180">
        <v>3.36</v>
      </c>
      <c r="J18" s="180">
        <v>0.12</v>
      </c>
      <c r="K18" s="180">
        <v>18.23</v>
      </c>
      <c r="L18" s="180">
        <v>17.34</v>
      </c>
      <c r="M18" s="180">
        <v>1.42</v>
      </c>
      <c r="N18" s="180">
        <v>1.74</v>
      </c>
      <c r="O18" s="180">
        <v>99.02</v>
      </c>
      <c r="P18" s="192">
        <f t="shared" si="1"/>
        <v>90.628611140459782</v>
      </c>
      <c r="Q18" s="192">
        <f t="shared" si="2"/>
        <v>41.580076744081623</v>
      </c>
    </row>
    <row r="19" spans="1:17" s="179" customFormat="1" ht="11.25">
      <c r="A19" s="179" t="s">
        <v>720</v>
      </c>
      <c r="B19" s="179">
        <v>2</v>
      </c>
      <c r="C19" s="179">
        <v>17</v>
      </c>
      <c r="D19" s="180">
        <v>0.5</v>
      </c>
      <c r="E19" s="180" t="str">
        <f t="shared" si="0"/>
        <v>DarnleyBay-2-17-0.5</v>
      </c>
      <c r="F19" s="180">
        <v>54.56</v>
      </c>
      <c r="G19" s="180">
        <v>0.17</v>
      </c>
      <c r="H19" s="180">
        <v>1.75</v>
      </c>
      <c r="I19" s="180">
        <v>3.3</v>
      </c>
      <c r="J19" s="180">
        <v>0.16</v>
      </c>
      <c r="K19" s="180">
        <v>18.329999999999998</v>
      </c>
      <c r="L19" s="180">
        <v>17.27</v>
      </c>
      <c r="M19" s="180">
        <v>1.5</v>
      </c>
      <c r="N19" s="180">
        <v>1.62</v>
      </c>
      <c r="O19" s="180">
        <v>98.66</v>
      </c>
      <c r="P19" s="192">
        <f t="shared" si="1"/>
        <v>90.826211946137789</v>
      </c>
      <c r="Q19" s="192">
        <f t="shared" si="2"/>
        <v>38.309917738060548</v>
      </c>
    </row>
    <row r="20" spans="1:17" s="179" customFormat="1" ht="11.25">
      <c r="A20" s="179" t="s">
        <v>720</v>
      </c>
      <c r="B20" s="179">
        <v>2</v>
      </c>
      <c r="C20" s="179">
        <v>18</v>
      </c>
      <c r="D20" s="180">
        <v>0.5</v>
      </c>
      <c r="E20" s="180" t="str">
        <f t="shared" si="0"/>
        <v>DarnleyBay-2-18-0.5</v>
      </c>
      <c r="F20" s="180">
        <v>54.08</v>
      </c>
      <c r="G20" s="180">
        <v>0.18</v>
      </c>
      <c r="H20" s="180">
        <v>1.08</v>
      </c>
      <c r="I20" s="180">
        <v>1.76</v>
      </c>
      <c r="J20" s="180">
        <v>0.08</v>
      </c>
      <c r="K20" s="180">
        <v>16.03</v>
      </c>
      <c r="L20" s="180">
        <v>21.23</v>
      </c>
      <c r="M20" s="180">
        <v>1.7</v>
      </c>
      <c r="N20" s="180">
        <v>2.6</v>
      </c>
      <c r="O20" s="180">
        <v>98.75</v>
      </c>
      <c r="P20" s="192">
        <f t="shared" si="1"/>
        <v>94.197633419974849</v>
      </c>
      <c r="Q20" s="192">
        <f t="shared" si="2"/>
        <v>61.758863065191569</v>
      </c>
    </row>
    <row r="21" spans="1:17" s="179" customFormat="1" ht="11.25">
      <c r="A21" s="179" t="s">
        <v>720</v>
      </c>
      <c r="B21" s="179">
        <v>9</v>
      </c>
      <c r="C21" s="179">
        <v>1</v>
      </c>
      <c r="D21" s="180">
        <v>0.3</v>
      </c>
      <c r="E21" s="180" t="str">
        <f t="shared" si="0"/>
        <v>DarnleyBay-9-1-0.3</v>
      </c>
      <c r="F21" s="180">
        <v>54.93</v>
      </c>
      <c r="G21" s="180">
        <v>0.23</v>
      </c>
      <c r="H21" s="180">
        <v>2.0099999999999998</v>
      </c>
      <c r="I21" s="180">
        <v>2.83</v>
      </c>
      <c r="J21" s="180">
        <v>0.09</v>
      </c>
      <c r="K21" s="180">
        <v>17.12</v>
      </c>
      <c r="L21" s="180">
        <v>18.97</v>
      </c>
      <c r="M21" s="180">
        <v>1.63</v>
      </c>
      <c r="N21" s="180">
        <v>1.53</v>
      </c>
      <c r="O21" s="180">
        <v>99.34</v>
      </c>
      <c r="P21" s="192">
        <f t="shared" si="1"/>
        <v>91.513048438889939</v>
      </c>
      <c r="Q21" s="192">
        <f t="shared" si="2"/>
        <v>33.802862955255755</v>
      </c>
    </row>
    <row r="22" spans="1:17" s="179" customFormat="1" ht="11.25">
      <c r="A22" s="179" t="s">
        <v>720</v>
      </c>
      <c r="B22" s="179">
        <v>9</v>
      </c>
      <c r="C22" s="179">
        <v>2</v>
      </c>
      <c r="D22" s="180">
        <v>0.3</v>
      </c>
      <c r="E22" s="180" t="str">
        <f t="shared" si="0"/>
        <v>DarnleyBay-9-2-0.3</v>
      </c>
      <c r="F22" s="180">
        <v>54.84</v>
      </c>
      <c r="G22" s="180">
        <v>0.15</v>
      </c>
      <c r="H22" s="180">
        <v>2.56</v>
      </c>
      <c r="I22" s="180">
        <v>2.41</v>
      </c>
      <c r="J22" s="180">
        <v>0.11</v>
      </c>
      <c r="K22" s="180">
        <v>16.46</v>
      </c>
      <c r="L22" s="180">
        <v>18.899999999999999</v>
      </c>
      <c r="M22" s="180">
        <v>2.52</v>
      </c>
      <c r="N22" s="180">
        <v>2.2200000000000002</v>
      </c>
      <c r="O22" s="180">
        <v>100.17</v>
      </c>
      <c r="P22" s="192">
        <f t="shared" si="1"/>
        <v>92.409185480115966</v>
      </c>
      <c r="Q22" s="192">
        <f t="shared" si="2"/>
        <v>36.778644364180998</v>
      </c>
    </row>
    <row r="23" spans="1:17" s="179" customFormat="1" ht="11.25">
      <c r="A23" s="179" t="s">
        <v>720</v>
      </c>
      <c r="B23" s="179">
        <v>9</v>
      </c>
      <c r="C23" s="179">
        <v>3</v>
      </c>
      <c r="D23" s="180">
        <v>0.3</v>
      </c>
      <c r="E23" s="180" t="str">
        <f t="shared" si="0"/>
        <v>DarnleyBay-9-3-0.3</v>
      </c>
      <c r="F23" s="180">
        <v>53.58</v>
      </c>
      <c r="G23" s="180">
        <v>0.28999999999999998</v>
      </c>
      <c r="H23" s="180">
        <v>1.93</v>
      </c>
      <c r="I23" s="180">
        <v>3.12</v>
      </c>
      <c r="J23" s="180">
        <v>0.1</v>
      </c>
      <c r="K23" s="180">
        <v>15.81</v>
      </c>
      <c r="L23" s="180">
        <v>20.13</v>
      </c>
      <c r="M23" s="180">
        <v>1.71</v>
      </c>
      <c r="N23" s="180">
        <v>2.0499999999999998</v>
      </c>
      <c r="O23" s="180">
        <v>98.72</v>
      </c>
      <c r="P23" s="192">
        <f t="shared" si="1"/>
        <v>90.032049216792672</v>
      </c>
      <c r="Q23" s="192">
        <f t="shared" si="2"/>
        <v>41.607550562227694</v>
      </c>
    </row>
    <row r="24" spans="1:17" s="179" customFormat="1" ht="11.25">
      <c r="A24" s="179" t="s">
        <v>720</v>
      </c>
      <c r="B24" s="179">
        <v>9</v>
      </c>
      <c r="C24" s="179">
        <v>4</v>
      </c>
      <c r="D24" s="180">
        <v>0.3</v>
      </c>
      <c r="E24" s="180" t="str">
        <f t="shared" si="0"/>
        <v>DarnleyBay-9-4-0.3</v>
      </c>
      <c r="F24" s="180">
        <v>54.52</v>
      </c>
      <c r="G24" s="180">
        <v>0.22</v>
      </c>
      <c r="H24" s="180">
        <v>2.21</v>
      </c>
      <c r="I24" s="180">
        <v>2.23</v>
      </c>
      <c r="J24" s="180">
        <v>0.11</v>
      </c>
      <c r="K24" s="180">
        <v>15.9</v>
      </c>
      <c r="L24" s="180">
        <v>19.559999999999999</v>
      </c>
      <c r="M24" s="180">
        <v>2.13</v>
      </c>
      <c r="N24" s="180">
        <v>2.4300000000000002</v>
      </c>
      <c r="O24" s="180">
        <v>99.31</v>
      </c>
      <c r="P24" s="192">
        <f t="shared" si="1"/>
        <v>92.705441820755112</v>
      </c>
      <c r="Q24" s="192">
        <f t="shared" si="2"/>
        <v>42.450030236263267</v>
      </c>
    </row>
    <row r="25" spans="1:17" s="179" customFormat="1" ht="11.25">
      <c r="A25" s="179" t="s">
        <v>720</v>
      </c>
      <c r="B25" s="179">
        <v>9</v>
      </c>
      <c r="C25" s="179">
        <v>5</v>
      </c>
      <c r="D25" s="180">
        <v>0.3</v>
      </c>
      <c r="E25" s="180" t="str">
        <f t="shared" si="0"/>
        <v>DarnleyBay-9-5-0.3</v>
      </c>
      <c r="F25" s="180">
        <v>55.04</v>
      </c>
      <c r="G25" s="180">
        <v>0.22</v>
      </c>
      <c r="H25" s="180">
        <v>2.21</v>
      </c>
      <c r="I25" s="180">
        <v>2.2400000000000002</v>
      </c>
      <c r="J25" s="180">
        <v>0.08</v>
      </c>
      <c r="K25" s="180">
        <v>16.11</v>
      </c>
      <c r="L25" s="180">
        <v>19.489999999999998</v>
      </c>
      <c r="M25" s="180">
        <v>2.39</v>
      </c>
      <c r="N25" s="180">
        <v>2.34</v>
      </c>
      <c r="O25" s="180">
        <v>100.1</v>
      </c>
      <c r="P25" s="192">
        <f t="shared" si="1"/>
        <v>92.763699954936612</v>
      </c>
      <c r="Q25" s="192">
        <f t="shared" si="2"/>
        <v>41.530763248111825</v>
      </c>
    </row>
    <row r="26" spans="1:17" s="179" customFormat="1" ht="11.25">
      <c r="A26" s="179" t="s">
        <v>720</v>
      </c>
      <c r="B26" s="179">
        <v>9</v>
      </c>
      <c r="C26" s="179">
        <v>6</v>
      </c>
      <c r="D26" s="180">
        <v>0.3</v>
      </c>
      <c r="E26" s="180" t="str">
        <f t="shared" si="0"/>
        <v>DarnleyBay-9-6-0.3</v>
      </c>
      <c r="F26" s="180">
        <v>54.44</v>
      </c>
      <c r="G26" s="180">
        <v>0.17</v>
      </c>
      <c r="H26" s="180">
        <v>3.3</v>
      </c>
      <c r="I26" s="180">
        <v>2.2000000000000002</v>
      </c>
      <c r="J26" s="180">
        <v>0.06</v>
      </c>
      <c r="K26" s="180">
        <v>15.11</v>
      </c>
      <c r="L26" s="180">
        <v>17.440000000000001</v>
      </c>
      <c r="M26" s="180">
        <v>3.29</v>
      </c>
      <c r="N26" s="180">
        <v>3.58</v>
      </c>
      <c r="O26" s="180">
        <v>99.6</v>
      </c>
      <c r="P26" s="192">
        <f t="shared" si="1"/>
        <v>92.448325031475235</v>
      </c>
      <c r="Q26" s="192">
        <f t="shared" si="2"/>
        <v>42.12158025543107</v>
      </c>
    </row>
    <row r="27" spans="1:17" s="179" customFormat="1" ht="11.25">
      <c r="A27" s="179" t="s">
        <v>720</v>
      </c>
      <c r="B27" s="179">
        <v>9</v>
      </c>
      <c r="C27" s="179">
        <v>7</v>
      </c>
      <c r="D27" s="180">
        <v>0.3</v>
      </c>
      <c r="E27" s="180" t="str">
        <f t="shared" si="0"/>
        <v>DarnleyBay-9-7-0.3</v>
      </c>
      <c r="F27" s="180">
        <v>55.17</v>
      </c>
      <c r="G27" s="180">
        <v>0.11</v>
      </c>
      <c r="H27" s="180">
        <v>2.59</v>
      </c>
      <c r="I27" s="180">
        <v>2.36</v>
      </c>
      <c r="J27" s="180">
        <v>0.15</v>
      </c>
      <c r="K27" s="180">
        <v>15.64</v>
      </c>
      <c r="L27" s="180">
        <v>18.63</v>
      </c>
      <c r="M27" s="180">
        <v>2.44</v>
      </c>
      <c r="N27" s="180">
        <v>3.01</v>
      </c>
      <c r="O27" s="180">
        <v>100.01</v>
      </c>
      <c r="P27" s="192">
        <f t="shared" si="1"/>
        <v>92.195070563973587</v>
      </c>
      <c r="Q27" s="192">
        <f t="shared" si="2"/>
        <v>43.808379720962748</v>
      </c>
    </row>
    <row r="28" spans="1:17" s="179" customFormat="1" ht="11.25">
      <c r="A28" s="179" t="s">
        <v>720</v>
      </c>
      <c r="B28" s="179">
        <v>9</v>
      </c>
      <c r="C28" s="179">
        <v>8</v>
      </c>
      <c r="D28" s="180">
        <v>0.3</v>
      </c>
      <c r="E28" s="180" t="str">
        <f t="shared" si="0"/>
        <v>DarnleyBay-9-8-0.3</v>
      </c>
      <c r="F28" s="180">
        <v>54.43</v>
      </c>
      <c r="G28" s="180">
        <v>0.11</v>
      </c>
      <c r="H28" s="180">
        <v>2.71</v>
      </c>
      <c r="I28" s="180">
        <v>2.44</v>
      </c>
      <c r="J28" s="180">
        <v>0.1</v>
      </c>
      <c r="K28" s="180">
        <v>15.38</v>
      </c>
      <c r="L28" s="180">
        <v>18.25</v>
      </c>
      <c r="M28" s="180">
        <v>2.83</v>
      </c>
      <c r="N28" s="180">
        <v>2.75</v>
      </c>
      <c r="O28" s="180">
        <v>98.99</v>
      </c>
      <c r="P28" s="192">
        <f t="shared" si="1"/>
        <v>91.826854601601084</v>
      </c>
      <c r="Q28" s="192">
        <f t="shared" si="2"/>
        <v>40.502455285824446</v>
      </c>
    </row>
    <row r="29" spans="1:17" s="179" customFormat="1" ht="11.25">
      <c r="A29" s="179" t="s">
        <v>720</v>
      </c>
      <c r="B29" s="179">
        <v>9</v>
      </c>
      <c r="C29" s="179">
        <v>9</v>
      </c>
      <c r="D29" s="180">
        <v>0.3</v>
      </c>
      <c r="E29" s="180" t="str">
        <f t="shared" si="0"/>
        <v>DarnleyBay-9-9-0.3</v>
      </c>
      <c r="F29" s="180">
        <v>54.23</v>
      </c>
      <c r="G29" s="180">
        <v>0.1</v>
      </c>
      <c r="H29" s="180">
        <v>2.3199999999999998</v>
      </c>
      <c r="I29" s="180">
        <v>2.2999999999999998</v>
      </c>
      <c r="J29" s="180">
        <v>0.1</v>
      </c>
      <c r="K29" s="180">
        <v>16.03</v>
      </c>
      <c r="L29" s="180">
        <v>19.34</v>
      </c>
      <c r="M29" s="180">
        <v>2.23</v>
      </c>
      <c r="N29" s="180">
        <v>2.11</v>
      </c>
      <c r="O29" s="180">
        <v>98.77</v>
      </c>
      <c r="P29" s="192">
        <f t="shared" si="1"/>
        <v>92.549992225596711</v>
      </c>
      <c r="Q29" s="192">
        <f t="shared" si="2"/>
        <v>37.892725610165265</v>
      </c>
    </row>
    <row r="30" spans="1:17" s="179" customFormat="1" ht="11.25">
      <c r="A30" s="179" t="s">
        <v>720</v>
      </c>
      <c r="B30" s="179">
        <v>9</v>
      </c>
      <c r="C30" s="179">
        <v>10</v>
      </c>
      <c r="D30" s="180">
        <v>0.3</v>
      </c>
      <c r="E30" s="180" t="str">
        <f t="shared" si="0"/>
        <v>DarnleyBay-9-10-0.3</v>
      </c>
      <c r="F30" s="180">
        <v>54.83</v>
      </c>
      <c r="G30" s="180">
        <v>0.23</v>
      </c>
      <c r="H30" s="180">
        <v>1.69</v>
      </c>
      <c r="I30" s="180">
        <v>3.49</v>
      </c>
      <c r="J30" s="180">
        <v>0.11</v>
      </c>
      <c r="K30" s="180">
        <v>18.600000000000001</v>
      </c>
      <c r="L30" s="180">
        <v>17.8</v>
      </c>
      <c r="M30" s="180">
        <v>1.26</v>
      </c>
      <c r="N30" s="180">
        <v>1.39</v>
      </c>
      <c r="O30" s="180">
        <v>99.39</v>
      </c>
      <c r="P30" s="192">
        <f t="shared" si="1"/>
        <v>90.475751711860326</v>
      </c>
      <c r="Q30" s="192">
        <f t="shared" si="2"/>
        <v>35.556875374815817</v>
      </c>
    </row>
    <row r="31" spans="1:17" s="179" customFormat="1" ht="11.25">
      <c r="A31" s="179" t="s">
        <v>720</v>
      </c>
      <c r="B31" s="179">
        <v>9</v>
      </c>
      <c r="C31" s="179">
        <v>11</v>
      </c>
      <c r="D31" s="180">
        <v>0.3</v>
      </c>
      <c r="E31" s="180" t="str">
        <f t="shared" si="0"/>
        <v>DarnleyBay-9-11-0.3</v>
      </c>
      <c r="F31" s="180">
        <v>54.47</v>
      </c>
      <c r="G31" s="180">
        <v>0.12</v>
      </c>
      <c r="H31" s="180">
        <v>1.36</v>
      </c>
      <c r="I31" s="180">
        <v>2.2400000000000002</v>
      </c>
      <c r="J31" s="180">
        <v>0.11</v>
      </c>
      <c r="K31" s="180">
        <v>17.489999999999998</v>
      </c>
      <c r="L31" s="180">
        <v>20.43</v>
      </c>
      <c r="M31" s="180">
        <v>1.1299999999999999</v>
      </c>
      <c r="N31" s="180">
        <v>1.5</v>
      </c>
      <c r="O31" s="180">
        <v>98.85</v>
      </c>
      <c r="P31" s="192">
        <f t="shared" si="1"/>
        <v>93.296385191175119</v>
      </c>
      <c r="Q31" s="192">
        <f t="shared" si="2"/>
        <v>42.525332747457377</v>
      </c>
    </row>
    <row r="32" spans="1:17" s="179" customFormat="1" ht="11.25">
      <c r="A32" s="179" t="s">
        <v>720</v>
      </c>
      <c r="B32" s="179">
        <v>9</v>
      </c>
      <c r="C32" s="179">
        <v>12</v>
      </c>
      <c r="D32" s="180">
        <v>0.3</v>
      </c>
      <c r="E32" s="180" t="str">
        <f t="shared" si="0"/>
        <v>DarnleyBay-9-12-0.3</v>
      </c>
      <c r="F32" s="180">
        <v>54.91</v>
      </c>
      <c r="G32" s="180">
        <v>0.1</v>
      </c>
      <c r="H32" s="180">
        <v>2.34</v>
      </c>
      <c r="I32" s="180">
        <v>2.2799999999999998</v>
      </c>
      <c r="J32" s="180">
        <v>0.09</v>
      </c>
      <c r="K32" s="180">
        <v>16.350000000000001</v>
      </c>
      <c r="L32" s="180">
        <v>19.36</v>
      </c>
      <c r="M32" s="180">
        <v>2.06</v>
      </c>
      <c r="N32" s="180">
        <v>2.0699999999999998</v>
      </c>
      <c r="O32" s="180">
        <v>99.56</v>
      </c>
      <c r="P32" s="192">
        <f t="shared" si="1"/>
        <v>92.74412915978732</v>
      </c>
      <c r="Q32" s="192">
        <f t="shared" si="2"/>
        <v>37.242510794696955</v>
      </c>
    </row>
    <row r="33" spans="1:17" s="179" customFormat="1" ht="11.25">
      <c r="A33" s="179" t="s">
        <v>720</v>
      </c>
      <c r="B33" s="179">
        <v>9</v>
      </c>
      <c r="C33" s="179">
        <v>13</v>
      </c>
      <c r="D33" s="180">
        <v>0.3</v>
      </c>
      <c r="E33" s="180" t="str">
        <f t="shared" si="0"/>
        <v>DarnleyBay-9-13-0.3</v>
      </c>
      <c r="F33" s="180">
        <v>53.98</v>
      </c>
      <c r="G33" s="180">
        <v>0.15</v>
      </c>
      <c r="H33" s="180">
        <v>2.52</v>
      </c>
      <c r="I33" s="180">
        <v>2.4500000000000002</v>
      </c>
      <c r="J33" s="180">
        <v>0.09</v>
      </c>
      <c r="K33" s="180">
        <v>15.15</v>
      </c>
      <c r="L33" s="180">
        <v>18.670000000000002</v>
      </c>
      <c r="M33" s="180">
        <v>2.5499999999999998</v>
      </c>
      <c r="N33" s="180">
        <v>3.04</v>
      </c>
      <c r="O33" s="180">
        <v>98.59</v>
      </c>
      <c r="P33" s="192">
        <f t="shared" si="1"/>
        <v>91.681918525175448</v>
      </c>
      <c r="Q33" s="192">
        <f t="shared" si="2"/>
        <v>44.729004577977761</v>
      </c>
    </row>
    <row r="34" spans="1:17" s="179" customFormat="1" ht="11.25">
      <c r="A34" s="179" t="s">
        <v>720</v>
      </c>
      <c r="B34" s="179">
        <v>9</v>
      </c>
      <c r="C34" s="179">
        <v>14</v>
      </c>
      <c r="D34" s="180">
        <v>0.3</v>
      </c>
      <c r="E34" s="180" t="str">
        <f t="shared" si="0"/>
        <v>DarnleyBay-9-14-0.3</v>
      </c>
      <c r="F34" s="180">
        <v>55.1</v>
      </c>
      <c r="G34" s="180">
        <v>0.21</v>
      </c>
      <c r="H34" s="180">
        <v>2.93</v>
      </c>
      <c r="I34" s="180">
        <v>4.41</v>
      </c>
      <c r="J34" s="180">
        <v>0.13</v>
      </c>
      <c r="K34" s="180">
        <v>16.809999999999999</v>
      </c>
      <c r="L34" s="180">
        <v>16.36</v>
      </c>
      <c r="M34" s="180">
        <v>2.95</v>
      </c>
      <c r="N34" s="180">
        <v>0.97</v>
      </c>
      <c r="O34" s="180">
        <v>99.87</v>
      </c>
      <c r="P34" s="192">
        <f t="shared" si="1"/>
        <v>87.170069753463849</v>
      </c>
      <c r="Q34" s="192">
        <f t="shared" si="2"/>
        <v>18.172761023457277</v>
      </c>
    </row>
    <row r="35" spans="1:17" s="179" customFormat="1" ht="11.25">
      <c r="A35" s="179" t="s">
        <v>720</v>
      </c>
      <c r="B35" s="179">
        <v>9</v>
      </c>
      <c r="C35" s="179">
        <v>15</v>
      </c>
      <c r="D35" s="180">
        <v>0.3</v>
      </c>
      <c r="E35" s="180" t="str">
        <f t="shared" si="0"/>
        <v>DarnleyBay-9-15-0.3</v>
      </c>
      <c r="F35" s="180">
        <v>54.67</v>
      </c>
      <c r="G35" s="180">
        <v>0.19</v>
      </c>
      <c r="H35" s="180">
        <v>1.81</v>
      </c>
      <c r="I35" s="180">
        <v>3.42</v>
      </c>
      <c r="J35" s="180">
        <v>0.12</v>
      </c>
      <c r="K35" s="180">
        <v>18.5</v>
      </c>
      <c r="L35" s="180">
        <v>17.79</v>
      </c>
      <c r="M35" s="180">
        <v>1.47</v>
      </c>
      <c r="N35" s="180">
        <v>1.37</v>
      </c>
      <c r="O35" s="180">
        <v>99.34</v>
      </c>
      <c r="P35" s="192">
        <f t="shared" si="1"/>
        <v>90.603122436242984</v>
      </c>
      <c r="Q35" s="192">
        <f t="shared" si="2"/>
        <v>33.676571185895831</v>
      </c>
    </row>
    <row r="36" spans="1:17" s="179" customFormat="1" ht="11.25">
      <c r="A36" s="179" t="s">
        <v>720</v>
      </c>
      <c r="B36" s="179">
        <v>9</v>
      </c>
      <c r="C36" s="179">
        <v>16</v>
      </c>
      <c r="D36" s="180">
        <v>0.3</v>
      </c>
      <c r="E36" s="180" t="str">
        <f t="shared" si="0"/>
        <v>DarnleyBay-9-16-0.3</v>
      </c>
      <c r="F36" s="180">
        <v>54.3</v>
      </c>
      <c r="G36" s="180">
        <v>0.16</v>
      </c>
      <c r="H36" s="180">
        <v>3.2</v>
      </c>
      <c r="I36" s="180">
        <v>2.27</v>
      </c>
      <c r="J36" s="180">
        <v>7.0000000000000007E-2</v>
      </c>
      <c r="K36" s="180">
        <v>14.88</v>
      </c>
      <c r="L36" s="180">
        <v>17.53</v>
      </c>
      <c r="M36" s="180">
        <v>3.15</v>
      </c>
      <c r="N36" s="180">
        <v>3.6</v>
      </c>
      <c r="O36" s="180">
        <v>99.15</v>
      </c>
      <c r="P36" s="192">
        <f t="shared" si="1"/>
        <v>92.116043358112648</v>
      </c>
      <c r="Q36" s="192">
        <f t="shared" si="2"/>
        <v>43.010036182379359</v>
      </c>
    </row>
    <row r="37" spans="1:17" s="179" customFormat="1" ht="11.25">
      <c r="A37" s="179" t="s">
        <v>720</v>
      </c>
      <c r="B37" s="179">
        <v>9</v>
      </c>
      <c r="C37" s="179">
        <v>17</v>
      </c>
      <c r="D37" s="180">
        <v>0.3</v>
      </c>
      <c r="E37" s="180" t="str">
        <f t="shared" si="0"/>
        <v>DarnleyBay-9-17-0.3</v>
      </c>
      <c r="F37" s="180">
        <v>54.49</v>
      </c>
      <c r="G37" s="180">
        <v>0.2</v>
      </c>
      <c r="H37" s="180">
        <v>1.77</v>
      </c>
      <c r="I37" s="180">
        <v>2.8</v>
      </c>
      <c r="J37" s="180">
        <v>0.12</v>
      </c>
      <c r="K37" s="180">
        <v>17.29</v>
      </c>
      <c r="L37" s="180">
        <v>19.18</v>
      </c>
      <c r="M37" s="180">
        <v>1.73</v>
      </c>
      <c r="N37" s="180">
        <v>1.51</v>
      </c>
      <c r="O37" s="180">
        <v>99.07</v>
      </c>
      <c r="P37" s="192">
        <f t="shared" si="1"/>
        <v>91.671207969275827</v>
      </c>
      <c r="Q37" s="192">
        <f t="shared" si="2"/>
        <v>36.398844186663695</v>
      </c>
    </row>
    <row r="38" spans="1:17" s="179" customFormat="1" ht="11.25">
      <c r="A38" s="179" t="s">
        <v>720</v>
      </c>
      <c r="B38" s="179">
        <v>9</v>
      </c>
      <c r="C38" s="179">
        <v>18</v>
      </c>
      <c r="D38" s="180">
        <v>0.3</v>
      </c>
      <c r="E38" s="180" t="str">
        <f t="shared" si="0"/>
        <v>DarnleyBay-9-18-0.3</v>
      </c>
      <c r="F38" s="180">
        <v>55.13</v>
      </c>
      <c r="G38" s="180">
        <v>0.16</v>
      </c>
      <c r="H38" s="180">
        <v>2.58</v>
      </c>
      <c r="I38" s="180">
        <v>2.42</v>
      </c>
      <c r="J38" s="180">
        <v>0.09</v>
      </c>
      <c r="K38" s="180">
        <v>16.09</v>
      </c>
      <c r="L38" s="180">
        <v>18.8</v>
      </c>
      <c r="M38" s="180">
        <v>2.5499999999999998</v>
      </c>
      <c r="N38" s="180">
        <v>2.37</v>
      </c>
      <c r="O38" s="180">
        <v>100.19</v>
      </c>
      <c r="P38" s="192">
        <f t="shared" si="1"/>
        <v>92.218498684645795</v>
      </c>
      <c r="Q38" s="192">
        <f t="shared" si="2"/>
        <v>38.127873652819069</v>
      </c>
    </row>
    <row r="39" spans="1:17" s="179" customFormat="1" ht="11.25">
      <c r="A39" s="179" t="s">
        <v>720</v>
      </c>
      <c r="B39" s="179">
        <v>9</v>
      </c>
      <c r="C39" s="179">
        <v>19</v>
      </c>
      <c r="D39" s="180">
        <v>0.3</v>
      </c>
      <c r="E39" s="180" t="str">
        <f t="shared" si="0"/>
        <v>DarnleyBay-9-19-0.3</v>
      </c>
      <c r="F39" s="180">
        <v>54.39</v>
      </c>
      <c r="G39" s="180">
        <v>0.17</v>
      </c>
      <c r="H39" s="180">
        <v>2.4</v>
      </c>
      <c r="I39" s="180">
        <v>2.4300000000000002</v>
      </c>
      <c r="J39" s="180">
        <v>0.1</v>
      </c>
      <c r="K39" s="180">
        <v>15.31</v>
      </c>
      <c r="L39" s="180">
        <v>18.64</v>
      </c>
      <c r="M39" s="180">
        <v>2.71</v>
      </c>
      <c r="N39" s="180">
        <v>3</v>
      </c>
      <c r="O39" s="180">
        <v>99.15</v>
      </c>
      <c r="P39" s="192">
        <f t="shared" si="1"/>
        <v>91.823439318691314</v>
      </c>
      <c r="Q39" s="192">
        <f t="shared" si="2"/>
        <v>45.609309055180788</v>
      </c>
    </row>
    <row r="40" spans="1:17" s="179" customFormat="1" ht="11.25">
      <c r="A40" s="179" t="s">
        <v>720</v>
      </c>
      <c r="B40" s="179">
        <v>9</v>
      </c>
      <c r="C40" s="179">
        <v>20</v>
      </c>
      <c r="D40" s="180">
        <v>0.3</v>
      </c>
      <c r="E40" s="180" t="str">
        <f t="shared" si="0"/>
        <v>DarnleyBay-9-20-0.3</v>
      </c>
      <c r="F40" s="180">
        <v>55.03</v>
      </c>
      <c r="G40" s="180">
        <v>0.17</v>
      </c>
      <c r="H40" s="180">
        <v>3.16</v>
      </c>
      <c r="I40" s="180">
        <v>2.2200000000000002</v>
      </c>
      <c r="J40" s="180">
        <v>0.09</v>
      </c>
      <c r="K40" s="180">
        <v>15.74</v>
      </c>
      <c r="L40" s="180">
        <v>17.79</v>
      </c>
      <c r="M40" s="180">
        <v>3.09</v>
      </c>
      <c r="N40" s="180">
        <v>3.28</v>
      </c>
      <c r="O40" s="180">
        <v>100.57</v>
      </c>
      <c r="P40" s="192">
        <f t="shared" si="1"/>
        <v>92.667349061854097</v>
      </c>
      <c r="Q40" s="192">
        <f t="shared" si="2"/>
        <v>41.04868017787625</v>
      </c>
    </row>
    <row r="41" spans="1:17" s="179" customFormat="1" ht="11.25">
      <c r="A41" s="179" t="s">
        <v>720</v>
      </c>
      <c r="B41" s="179">
        <v>9</v>
      </c>
      <c r="C41" s="179">
        <v>21</v>
      </c>
      <c r="D41" s="180">
        <v>0.3</v>
      </c>
      <c r="E41" s="180" t="str">
        <f t="shared" si="0"/>
        <v>DarnleyBay-9-21-0.3</v>
      </c>
      <c r="F41" s="180">
        <v>54.75</v>
      </c>
      <c r="G41" s="180">
        <v>0.38</v>
      </c>
      <c r="H41" s="180">
        <v>1.79</v>
      </c>
      <c r="I41" s="180">
        <v>3.59</v>
      </c>
      <c r="J41" s="180">
        <v>0.12</v>
      </c>
      <c r="K41" s="180">
        <v>17.170000000000002</v>
      </c>
      <c r="L41" s="180">
        <v>19.11</v>
      </c>
      <c r="M41" s="180">
        <v>1.29</v>
      </c>
      <c r="N41" s="180">
        <v>1.18</v>
      </c>
      <c r="O41" s="180">
        <v>99.38</v>
      </c>
      <c r="P41" s="192">
        <f t="shared" si="1"/>
        <v>89.501213528312348</v>
      </c>
      <c r="Q41" s="192">
        <f t="shared" si="2"/>
        <v>30.66291602620846</v>
      </c>
    </row>
    <row r="42" spans="1:17" s="179" customFormat="1" ht="11.25">
      <c r="A42" s="179" t="s">
        <v>720</v>
      </c>
      <c r="B42" s="179">
        <v>9</v>
      </c>
      <c r="C42" s="179">
        <v>22</v>
      </c>
      <c r="D42" s="180">
        <v>0.3</v>
      </c>
      <c r="E42" s="180" t="str">
        <f t="shared" si="0"/>
        <v>DarnleyBay-9-22-0.3</v>
      </c>
      <c r="F42" s="180">
        <v>55.35</v>
      </c>
      <c r="G42" s="180">
        <v>0.14000000000000001</v>
      </c>
      <c r="H42" s="180">
        <v>1.45</v>
      </c>
      <c r="I42" s="180">
        <v>2.2400000000000002</v>
      </c>
      <c r="J42" s="180">
        <v>0.11</v>
      </c>
      <c r="K42" s="180">
        <v>17.54</v>
      </c>
      <c r="L42" s="180">
        <v>20.67</v>
      </c>
      <c r="M42" s="180">
        <v>1.27</v>
      </c>
      <c r="N42" s="180">
        <v>1.56</v>
      </c>
      <c r="O42" s="180">
        <v>100.32</v>
      </c>
      <c r="P42" s="192">
        <f t="shared" si="1"/>
        <v>93.314217077363082</v>
      </c>
      <c r="Q42" s="192">
        <f t="shared" si="2"/>
        <v>41.91892553477112</v>
      </c>
    </row>
    <row r="43" spans="1:17" s="179" customFormat="1" ht="11.25">
      <c r="A43" s="179" t="s">
        <v>720</v>
      </c>
      <c r="B43" s="179">
        <v>9</v>
      </c>
      <c r="C43" s="179">
        <v>23</v>
      </c>
      <c r="D43" s="180">
        <v>0.3</v>
      </c>
      <c r="E43" s="180" t="str">
        <f t="shared" si="0"/>
        <v>DarnleyBay-9-23-0.3</v>
      </c>
      <c r="F43" s="180">
        <v>54.62</v>
      </c>
      <c r="G43" s="180">
        <v>0.21</v>
      </c>
      <c r="H43" s="180">
        <v>1</v>
      </c>
      <c r="I43" s="180">
        <v>2.5299999999999998</v>
      </c>
      <c r="J43" s="180">
        <v>0.1</v>
      </c>
      <c r="K43" s="180">
        <v>16.55</v>
      </c>
      <c r="L43" s="180">
        <v>21.28</v>
      </c>
      <c r="M43" s="180">
        <v>1.34</v>
      </c>
      <c r="N43" s="180">
        <v>1.59</v>
      </c>
      <c r="O43" s="180">
        <v>99.21</v>
      </c>
      <c r="P43" s="192">
        <f t="shared" si="1"/>
        <v>92.100986924501242</v>
      </c>
      <c r="Q43" s="192">
        <f t="shared" si="2"/>
        <v>51.612173199200875</v>
      </c>
    </row>
    <row r="44" spans="1:17" s="179" customFormat="1" ht="11.25">
      <c r="A44" s="179" t="s">
        <v>720</v>
      </c>
      <c r="B44" s="179">
        <v>9</v>
      </c>
      <c r="C44" s="179">
        <v>24</v>
      </c>
      <c r="D44" s="180">
        <v>0.3</v>
      </c>
      <c r="E44" s="180" t="str">
        <f t="shared" si="0"/>
        <v>DarnleyBay-9-24-0.3</v>
      </c>
      <c r="F44" s="180">
        <v>55.01</v>
      </c>
      <c r="G44" s="180">
        <v>0.12</v>
      </c>
      <c r="H44" s="180">
        <v>3.15</v>
      </c>
      <c r="I44" s="180">
        <v>2.2400000000000002</v>
      </c>
      <c r="J44" s="180">
        <v>0.1</v>
      </c>
      <c r="K44" s="180">
        <v>15.03</v>
      </c>
      <c r="L44" s="180">
        <v>17.440000000000001</v>
      </c>
      <c r="M44" s="180">
        <v>3.13</v>
      </c>
      <c r="N44" s="180">
        <v>3.64</v>
      </c>
      <c r="O44" s="180">
        <v>99.86</v>
      </c>
      <c r="P44" s="192">
        <f t="shared" si="1"/>
        <v>92.28384825532801</v>
      </c>
      <c r="Q44" s="192">
        <f t="shared" si="2"/>
        <v>43.66809079922934</v>
      </c>
    </row>
    <row r="45" spans="1:17" s="179" customFormat="1" ht="11.25">
      <c r="A45" s="179" t="s">
        <v>720</v>
      </c>
      <c r="B45" s="179">
        <v>9</v>
      </c>
      <c r="C45" s="179">
        <v>25</v>
      </c>
      <c r="D45" s="180">
        <v>0.3</v>
      </c>
      <c r="E45" s="180" t="str">
        <f t="shared" si="0"/>
        <v>DarnleyBay-9-25-0.3</v>
      </c>
      <c r="F45" s="180">
        <v>55.39</v>
      </c>
      <c r="G45" s="180">
        <v>0.22</v>
      </c>
      <c r="H45" s="180">
        <v>1.7</v>
      </c>
      <c r="I45" s="180">
        <v>3.38</v>
      </c>
      <c r="J45" s="180">
        <v>0.13</v>
      </c>
      <c r="K45" s="180">
        <v>18.53</v>
      </c>
      <c r="L45" s="180">
        <v>17.84</v>
      </c>
      <c r="M45" s="180">
        <v>1.47</v>
      </c>
      <c r="N45" s="180">
        <v>1.37</v>
      </c>
      <c r="O45" s="180">
        <v>100.02</v>
      </c>
      <c r="P45" s="192">
        <f t="shared" si="1"/>
        <v>90.716464107431023</v>
      </c>
      <c r="Q45" s="192">
        <f t="shared" si="2"/>
        <v>35.090985510466098</v>
      </c>
    </row>
    <row r="46" spans="1:17" s="179" customFormat="1" ht="11.25">
      <c r="A46" s="179" t="s">
        <v>720</v>
      </c>
      <c r="B46" s="179">
        <v>9</v>
      </c>
      <c r="C46" s="179">
        <v>26</v>
      </c>
      <c r="D46" s="180">
        <v>0.3</v>
      </c>
      <c r="E46" s="180" t="str">
        <f t="shared" si="0"/>
        <v>DarnleyBay-9-26-0.3</v>
      </c>
      <c r="F46" s="180">
        <v>55</v>
      </c>
      <c r="G46" s="180">
        <v>0.18</v>
      </c>
      <c r="H46" s="180">
        <v>1.7</v>
      </c>
      <c r="I46" s="180">
        <v>3.12</v>
      </c>
      <c r="J46" s="180">
        <v>0.13</v>
      </c>
      <c r="K46" s="180">
        <v>19.010000000000002</v>
      </c>
      <c r="L46" s="180">
        <v>17.25</v>
      </c>
      <c r="M46" s="180">
        <v>1.43</v>
      </c>
      <c r="N46" s="180">
        <v>1.75</v>
      </c>
      <c r="O46" s="180">
        <v>99.58</v>
      </c>
      <c r="P46" s="192">
        <f t="shared" si="1"/>
        <v>91.568504293642206</v>
      </c>
      <c r="Q46" s="192">
        <f t="shared" si="2"/>
        <v>40.848370941959146</v>
      </c>
    </row>
    <row r="47" spans="1:17" s="179" customFormat="1" ht="11.25">
      <c r="A47" s="179" t="s">
        <v>720</v>
      </c>
      <c r="B47" s="179">
        <v>9</v>
      </c>
      <c r="C47" s="179">
        <v>27</v>
      </c>
      <c r="D47" s="180">
        <v>0.3</v>
      </c>
      <c r="E47" s="180" t="str">
        <f t="shared" si="0"/>
        <v>DarnleyBay-9-27-0.3</v>
      </c>
      <c r="F47" s="180">
        <v>54.65</v>
      </c>
      <c r="G47" s="180">
        <v>0.34</v>
      </c>
      <c r="H47" s="180">
        <v>1.66</v>
      </c>
      <c r="I47" s="180">
        <v>3.45</v>
      </c>
      <c r="J47" s="180">
        <v>0.09</v>
      </c>
      <c r="K47" s="180">
        <v>17.25</v>
      </c>
      <c r="L47" s="180">
        <v>19.239999999999998</v>
      </c>
      <c r="M47" s="180">
        <v>1.49</v>
      </c>
      <c r="N47" s="180">
        <v>1.25</v>
      </c>
      <c r="O47" s="180">
        <v>99.41</v>
      </c>
      <c r="P47" s="192">
        <f t="shared" si="1"/>
        <v>89.911402542797077</v>
      </c>
      <c r="Q47" s="192">
        <f t="shared" si="2"/>
        <v>33.5614632855332</v>
      </c>
    </row>
    <row r="48" spans="1:17" s="179" customFormat="1" ht="11.25">
      <c r="A48" s="179" t="s">
        <v>720</v>
      </c>
      <c r="B48" s="179">
        <v>9</v>
      </c>
      <c r="C48" s="179">
        <v>28</v>
      </c>
      <c r="D48" s="180">
        <v>0.3</v>
      </c>
      <c r="E48" s="180" t="str">
        <f t="shared" si="0"/>
        <v>DarnleyBay-9-28-0.3</v>
      </c>
      <c r="F48" s="180">
        <v>54.68</v>
      </c>
      <c r="G48" s="180">
        <v>0.11</v>
      </c>
      <c r="H48" s="180">
        <v>1.35</v>
      </c>
      <c r="I48" s="180">
        <v>2.19</v>
      </c>
      <c r="J48" s="180">
        <v>0.09</v>
      </c>
      <c r="K48" s="180">
        <v>17.88</v>
      </c>
      <c r="L48" s="180">
        <v>20.350000000000001</v>
      </c>
      <c r="M48" s="180">
        <v>1.1100000000000001</v>
      </c>
      <c r="N48" s="180">
        <v>1.46</v>
      </c>
      <c r="O48" s="180">
        <v>99.21</v>
      </c>
      <c r="P48" s="192">
        <f t="shared" si="1"/>
        <v>93.570162326290074</v>
      </c>
      <c r="Q48" s="192">
        <f t="shared" si="2"/>
        <v>42.045816077615278</v>
      </c>
    </row>
    <row r="49" spans="1:17" s="179" customFormat="1" ht="11.25">
      <c r="A49" s="179" t="s">
        <v>720</v>
      </c>
      <c r="B49" s="179">
        <v>9</v>
      </c>
      <c r="C49" s="179">
        <v>29</v>
      </c>
      <c r="D49" s="180">
        <v>0.3</v>
      </c>
      <c r="E49" s="180" t="str">
        <f t="shared" si="0"/>
        <v>DarnleyBay-9-29-0.3</v>
      </c>
      <c r="F49" s="180">
        <v>55.13</v>
      </c>
      <c r="G49" s="180">
        <v>0.09</v>
      </c>
      <c r="H49" s="180">
        <v>1.38</v>
      </c>
      <c r="I49" s="180">
        <v>2.2599999999999998</v>
      </c>
      <c r="J49" s="180">
        <v>0.1</v>
      </c>
      <c r="K49" s="180">
        <v>17.809999999999999</v>
      </c>
      <c r="L49" s="180">
        <v>20.49</v>
      </c>
      <c r="M49" s="180">
        <v>1.1100000000000001</v>
      </c>
      <c r="N49" s="180">
        <v>1.31</v>
      </c>
      <c r="O49" s="180">
        <v>99.67</v>
      </c>
      <c r="P49" s="192">
        <f t="shared" si="1"/>
        <v>93.353955147590455</v>
      </c>
      <c r="Q49" s="192">
        <f t="shared" si="2"/>
        <v>38.905621898472667</v>
      </c>
    </row>
    <row r="50" spans="1:17" s="179" customFormat="1" ht="11.25">
      <c r="A50" s="179" t="s">
        <v>720</v>
      </c>
      <c r="B50" s="179">
        <v>9</v>
      </c>
      <c r="C50" s="179">
        <v>30</v>
      </c>
      <c r="D50" s="180">
        <v>0.3</v>
      </c>
      <c r="E50" s="180" t="str">
        <f t="shared" si="0"/>
        <v>DarnleyBay-9-30-0.3</v>
      </c>
      <c r="F50" s="180">
        <v>54.65</v>
      </c>
      <c r="G50" s="180">
        <v>0.09</v>
      </c>
      <c r="H50" s="180">
        <v>2.5</v>
      </c>
      <c r="I50" s="180">
        <v>2.3199999999999998</v>
      </c>
      <c r="J50" s="180">
        <v>0.08</v>
      </c>
      <c r="K50" s="180">
        <v>16.52</v>
      </c>
      <c r="L50" s="180">
        <v>19.3</v>
      </c>
      <c r="M50" s="180">
        <v>2.2799999999999998</v>
      </c>
      <c r="N50" s="180">
        <v>2.2000000000000002</v>
      </c>
      <c r="O50" s="180">
        <v>99.96</v>
      </c>
      <c r="P50" s="192">
        <f t="shared" si="1"/>
        <v>92.696558137675126</v>
      </c>
      <c r="Q50" s="192">
        <f t="shared" si="2"/>
        <v>37.120330092856058</v>
      </c>
    </row>
    <row r="51" spans="1:17" s="179" customFormat="1" ht="11.25">
      <c r="A51" s="179" t="s">
        <v>720</v>
      </c>
      <c r="B51" s="179">
        <v>9</v>
      </c>
      <c r="C51" s="179">
        <v>31</v>
      </c>
      <c r="D51" s="180">
        <v>0.3</v>
      </c>
      <c r="E51" s="180" t="str">
        <f t="shared" si="0"/>
        <v>DarnleyBay-9-31-0.3</v>
      </c>
      <c r="F51" s="180">
        <v>54.83</v>
      </c>
      <c r="G51" s="180">
        <v>0.18</v>
      </c>
      <c r="H51" s="180">
        <v>1.76</v>
      </c>
      <c r="I51" s="180">
        <v>3.21</v>
      </c>
      <c r="J51" s="180">
        <v>0.16</v>
      </c>
      <c r="K51" s="180">
        <v>19.059999999999999</v>
      </c>
      <c r="L51" s="180">
        <v>17.329999999999998</v>
      </c>
      <c r="M51" s="180">
        <v>1.4</v>
      </c>
      <c r="N51" s="180">
        <v>1.89</v>
      </c>
      <c r="O51" s="180">
        <v>99.81</v>
      </c>
      <c r="P51" s="192">
        <f t="shared" si="1"/>
        <v>91.367076532563743</v>
      </c>
      <c r="Q51" s="192">
        <f t="shared" si="2"/>
        <v>41.873665384672847</v>
      </c>
    </row>
    <row r="52" spans="1:17" s="179" customFormat="1" ht="11.25">
      <c r="A52" s="179" t="s">
        <v>720</v>
      </c>
      <c r="B52" s="179">
        <v>9</v>
      </c>
      <c r="C52" s="179">
        <v>32</v>
      </c>
      <c r="D52" s="180">
        <v>0.3</v>
      </c>
      <c r="E52" s="180" t="str">
        <f t="shared" si="0"/>
        <v>DarnleyBay-9-32-0.3</v>
      </c>
      <c r="F52" s="180">
        <v>55.42</v>
      </c>
      <c r="G52" s="180">
        <v>0.32</v>
      </c>
      <c r="H52" s="180">
        <v>1.74</v>
      </c>
      <c r="I52" s="180">
        <v>3.52</v>
      </c>
      <c r="J52" s="180">
        <v>0.13</v>
      </c>
      <c r="K52" s="180">
        <v>17.309999999999999</v>
      </c>
      <c r="L52" s="180">
        <v>19.260000000000002</v>
      </c>
      <c r="M52" s="180">
        <v>1.56</v>
      </c>
      <c r="N52" s="180">
        <v>1.06</v>
      </c>
      <c r="O52" s="180">
        <v>100.33</v>
      </c>
      <c r="P52" s="192">
        <f t="shared" si="1"/>
        <v>89.759692936283074</v>
      </c>
      <c r="Q52" s="192">
        <f t="shared" si="2"/>
        <v>29.011184021181723</v>
      </c>
    </row>
    <row r="53" spans="1:17" s="179" customFormat="1" ht="11.25">
      <c r="A53" s="179" t="s">
        <v>720</v>
      </c>
      <c r="B53" s="179">
        <v>9</v>
      </c>
      <c r="C53" s="179">
        <v>33</v>
      </c>
      <c r="D53" s="180">
        <v>0.3</v>
      </c>
      <c r="E53" s="180" t="str">
        <f t="shared" si="0"/>
        <v>DarnleyBay-9-33-0.3</v>
      </c>
      <c r="F53" s="180">
        <v>55.18</v>
      </c>
      <c r="G53" s="180">
        <v>0.36</v>
      </c>
      <c r="H53" s="180">
        <v>1.76</v>
      </c>
      <c r="I53" s="180">
        <v>3.59</v>
      </c>
      <c r="J53" s="180">
        <v>0.12</v>
      </c>
      <c r="K53" s="180">
        <v>17.600000000000001</v>
      </c>
      <c r="L53" s="180">
        <v>19.100000000000001</v>
      </c>
      <c r="M53" s="180">
        <v>1.46</v>
      </c>
      <c r="N53" s="180">
        <v>1.06</v>
      </c>
      <c r="O53" s="180">
        <v>100.23</v>
      </c>
      <c r="P53" s="192">
        <f t="shared" si="1"/>
        <v>89.731378500218085</v>
      </c>
      <c r="Q53" s="192">
        <f t="shared" si="2"/>
        <v>28.776379297676048</v>
      </c>
    </row>
    <row r="54" spans="1:17" s="179" customFormat="1" ht="11.25">
      <c r="A54" s="179" t="s">
        <v>720</v>
      </c>
      <c r="B54" s="179">
        <v>9</v>
      </c>
      <c r="C54" s="179">
        <v>34</v>
      </c>
      <c r="D54" s="180">
        <v>0.3</v>
      </c>
      <c r="E54" s="180" t="str">
        <f t="shared" si="0"/>
        <v>DarnleyBay-9-34-0.3</v>
      </c>
      <c r="F54" s="180">
        <v>54.99</v>
      </c>
      <c r="G54" s="180">
        <v>0.36</v>
      </c>
      <c r="H54" s="180">
        <v>1.8</v>
      </c>
      <c r="I54" s="180">
        <v>3.6</v>
      </c>
      <c r="J54" s="180">
        <v>0.11</v>
      </c>
      <c r="K54" s="180">
        <v>17.78</v>
      </c>
      <c r="L54" s="180">
        <v>19.03</v>
      </c>
      <c r="M54" s="180">
        <v>1.43</v>
      </c>
      <c r="N54" s="180">
        <v>1.1000000000000001</v>
      </c>
      <c r="O54" s="180">
        <v>100.2</v>
      </c>
      <c r="P54" s="192">
        <f t="shared" si="1"/>
        <v>89.799305360784302</v>
      </c>
      <c r="Q54" s="192">
        <f t="shared" si="2"/>
        <v>29.075888186570353</v>
      </c>
    </row>
    <row r="55" spans="1:17" s="179" customFormat="1" ht="11.25">
      <c r="A55" s="179" t="s">
        <v>720</v>
      </c>
      <c r="B55" s="179">
        <v>9</v>
      </c>
      <c r="C55" s="179">
        <v>35</v>
      </c>
      <c r="D55" s="180">
        <v>0.3</v>
      </c>
      <c r="E55" s="180" t="str">
        <f t="shared" si="0"/>
        <v>DarnleyBay-9-35-0.3</v>
      </c>
      <c r="F55" s="180">
        <v>54.89</v>
      </c>
      <c r="G55" s="180">
        <v>0.22</v>
      </c>
      <c r="H55" s="180">
        <v>1.21</v>
      </c>
      <c r="I55" s="180">
        <v>1.83</v>
      </c>
      <c r="J55" s="180">
        <v>0.09</v>
      </c>
      <c r="K55" s="180">
        <v>15.64</v>
      </c>
      <c r="L55" s="180">
        <v>20.94</v>
      </c>
      <c r="M55" s="180">
        <v>1.79</v>
      </c>
      <c r="N55" s="180">
        <v>2.82</v>
      </c>
      <c r="O55" s="180">
        <v>99.42</v>
      </c>
      <c r="P55" s="192">
        <f t="shared" si="1"/>
        <v>93.839898127876765</v>
      </c>
      <c r="Q55" s="192">
        <f t="shared" si="2"/>
        <v>60.989997763266445</v>
      </c>
    </row>
    <row r="56" spans="1:17" s="179" customFormat="1" ht="11.25">
      <c r="A56" s="179" t="s">
        <v>720</v>
      </c>
      <c r="B56" s="179">
        <v>9</v>
      </c>
      <c r="C56" s="179">
        <v>36</v>
      </c>
      <c r="D56" s="180">
        <v>0.3</v>
      </c>
      <c r="E56" s="180" t="str">
        <f t="shared" si="0"/>
        <v>DarnleyBay-9-36-0.3</v>
      </c>
      <c r="F56" s="180">
        <v>54.84</v>
      </c>
      <c r="G56" s="180">
        <v>0.24</v>
      </c>
      <c r="H56" s="180">
        <v>0.92</v>
      </c>
      <c r="I56" s="180">
        <v>2.59</v>
      </c>
      <c r="J56" s="180">
        <v>0.09</v>
      </c>
      <c r="K56" s="180">
        <v>16.399999999999999</v>
      </c>
      <c r="L56" s="180">
        <v>21.92</v>
      </c>
      <c r="M56" s="180">
        <v>0.98</v>
      </c>
      <c r="N56" s="180">
        <v>1.07</v>
      </c>
      <c r="O56" s="180">
        <v>99.06</v>
      </c>
      <c r="P56" s="192">
        <f t="shared" si="1"/>
        <v>91.860964500368695</v>
      </c>
      <c r="Q56" s="192">
        <f t="shared" si="2"/>
        <v>43.827041346110072</v>
      </c>
    </row>
    <row r="57" spans="1:17" s="179" customFormat="1" ht="11.25">
      <c r="A57" s="179" t="s">
        <v>720</v>
      </c>
      <c r="B57" s="179">
        <v>9</v>
      </c>
      <c r="C57" s="179">
        <v>37</v>
      </c>
      <c r="D57" s="180">
        <v>0.3</v>
      </c>
      <c r="E57" s="180" t="str">
        <f t="shared" si="0"/>
        <v>DarnleyBay-9-37-0.3</v>
      </c>
      <c r="F57" s="180">
        <v>54.87</v>
      </c>
      <c r="G57" s="180">
        <v>0.26</v>
      </c>
      <c r="H57" s="180">
        <v>1.71</v>
      </c>
      <c r="I57" s="180">
        <v>3.3</v>
      </c>
      <c r="J57" s="180">
        <v>0.15</v>
      </c>
      <c r="K57" s="180">
        <v>18.37</v>
      </c>
      <c r="L57" s="180">
        <v>17.68</v>
      </c>
      <c r="M57" s="180">
        <v>1.44</v>
      </c>
      <c r="N57" s="180">
        <v>1.45</v>
      </c>
      <c r="O57" s="180">
        <v>99.23</v>
      </c>
      <c r="P57" s="192">
        <f t="shared" si="1"/>
        <v>90.844358639486686</v>
      </c>
      <c r="Q57" s="192">
        <f t="shared" si="2"/>
        <v>36.258672519817495</v>
      </c>
    </row>
    <row r="58" spans="1:17" s="179" customFormat="1" ht="11.25">
      <c r="A58" s="179" t="s">
        <v>720</v>
      </c>
      <c r="B58" s="179">
        <v>9</v>
      </c>
      <c r="C58" s="179">
        <v>38</v>
      </c>
      <c r="D58" s="180">
        <v>0.3</v>
      </c>
      <c r="E58" s="180" t="str">
        <f t="shared" si="0"/>
        <v>DarnleyBay-9-38-0.3</v>
      </c>
      <c r="F58" s="180">
        <v>54.81</v>
      </c>
      <c r="G58" s="180">
        <v>0.17</v>
      </c>
      <c r="H58" s="180">
        <v>3.16</v>
      </c>
      <c r="I58" s="180">
        <v>2.17</v>
      </c>
      <c r="J58" s="180">
        <v>0.1</v>
      </c>
      <c r="K58" s="180">
        <v>14.81</v>
      </c>
      <c r="L58" s="180">
        <v>17.53</v>
      </c>
      <c r="M58" s="180">
        <v>3.4</v>
      </c>
      <c r="N58" s="180">
        <v>3.64</v>
      </c>
      <c r="O58" s="180">
        <v>99.78</v>
      </c>
      <c r="P58" s="192">
        <f t="shared" si="1"/>
        <v>92.404056301512227</v>
      </c>
      <c r="Q58" s="192">
        <f t="shared" si="2"/>
        <v>43.590137920138339</v>
      </c>
    </row>
    <row r="59" spans="1:17" s="179" customFormat="1" ht="11.25">
      <c r="A59" s="179" t="s">
        <v>720</v>
      </c>
      <c r="B59" s="179">
        <v>9</v>
      </c>
      <c r="C59" s="179">
        <v>39</v>
      </c>
      <c r="D59" s="180">
        <v>0.3</v>
      </c>
      <c r="E59" s="180" t="str">
        <f t="shared" si="0"/>
        <v>DarnleyBay-9-39-0.3</v>
      </c>
      <c r="F59" s="180">
        <v>54.44</v>
      </c>
      <c r="G59" s="180">
        <v>0.24</v>
      </c>
      <c r="H59" s="180">
        <v>1.93</v>
      </c>
      <c r="I59" s="180">
        <v>2.67</v>
      </c>
      <c r="J59" s="180">
        <v>0.1</v>
      </c>
      <c r="K59" s="180">
        <v>17.66</v>
      </c>
      <c r="L59" s="180">
        <v>19.28</v>
      </c>
      <c r="M59" s="180">
        <v>1.8</v>
      </c>
      <c r="N59" s="180">
        <v>1.55</v>
      </c>
      <c r="O59" s="180">
        <v>99.67</v>
      </c>
      <c r="P59" s="192">
        <f t="shared" si="1"/>
        <v>92.181053276693987</v>
      </c>
      <c r="Q59" s="192">
        <f t="shared" si="2"/>
        <v>35.012500104102514</v>
      </c>
    </row>
    <row r="60" spans="1:17" s="179" customFormat="1" ht="11.25">
      <c r="A60" s="179" t="s">
        <v>720</v>
      </c>
      <c r="B60" s="179">
        <v>9</v>
      </c>
      <c r="C60" s="179">
        <v>40</v>
      </c>
      <c r="D60" s="180">
        <v>0.3</v>
      </c>
      <c r="E60" s="180" t="str">
        <f t="shared" si="0"/>
        <v>DarnleyBay-9-40-0.3</v>
      </c>
      <c r="F60" s="180">
        <v>54.93</v>
      </c>
      <c r="G60" s="180">
        <v>0.16</v>
      </c>
      <c r="H60" s="180">
        <v>1.3</v>
      </c>
      <c r="I60" s="180">
        <v>2.23</v>
      </c>
      <c r="J60" s="180">
        <v>7.0000000000000007E-2</v>
      </c>
      <c r="K60" s="180">
        <v>15.97</v>
      </c>
      <c r="L60" s="180">
        <v>20.83</v>
      </c>
      <c r="M60" s="180">
        <v>1.8</v>
      </c>
      <c r="N60" s="180">
        <v>2.35</v>
      </c>
      <c r="O60" s="180">
        <v>99.64</v>
      </c>
      <c r="P60" s="192">
        <f t="shared" si="1"/>
        <v>92.735092607843399</v>
      </c>
      <c r="Q60" s="192">
        <f t="shared" si="2"/>
        <v>54.805776949356442</v>
      </c>
    </row>
    <row r="61" spans="1:17" s="179" customFormat="1" ht="11.25">
      <c r="A61" s="179" t="s">
        <v>720</v>
      </c>
      <c r="B61" s="179">
        <v>9</v>
      </c>
      <c r="C61" s="179">
        <v>41</v>
      </c>
      <c r="D61" s="180">
        <v>0.3</v>
      </c>
      <c r="E61" s="180" t="str">
        <f t="shared" si="0"/>
        <v>DarnleyBay-9-41-0.3</v>
      </c>
      <c r="F61" s="180">
        <v>54.74</v>
      </c>
      <c r="G61" s="180">
        <v>0.38</v>
      </c>
      <c r="H61" s="180">
        <v>1.75</v>
      </c>
      <c r="I61" s="180">
        <v>3.6</v>
      </c>
      <c r="J61" s="180">
        <v>0.11</v>
      </c>
      <c r="K61" s="180">
        <v>17.38</v>
      </c>
      <c r="L61" s="180">
        <v>19.09</v>
      </c>
      <c r="M61" s="180">
        <v>1.56</v>
      </c>
      <c r="N61" s="180">
        <v>1.2</v>
      </c>
      <c r="O61" s="180">
        <v>99.82</v>
      </c>
      <c r="P61" s="192">
        <f t="shared" si="1"/>
        <v>89.588978591244953</v>
      </c>
      <c r="Q61" s="192">
        <f t="shared" si="2"/>
        <v>31.507061485916861</v>
      </c>
    </row>
    <row r="62" spans="1:17" s="179" customFormat="1" ht="11.25">
      <c r="A62" s="179" t="s">
        <v>720</v>
      </c>
      <c r="B62" s="179">
        <v>9</v>
      </c>
      <c r="C62" s="179">
        <v>42</v>
      </c>
      <c r="D62" s="180">
        <v>0.3</v>
      </c>
      <c r="E62" s="180" t="str">
        <f t="shared" si="0"/>
        <v>DarnleyBay-9-42-0.3</v>
      </c>
      <c r="F62" s="180">
        <v>54.73</v>
      </c>
      <c r="G62" s="180">
        <v>0.19</v>
      </c>
      <c r="H62" s="180">
        <v>2.67</v>
      </c>
      <c r="I62" s="180">
        <v>2.37</v>
      </c>
      <c r="J62" s="180">
        <v>0.11</v>
      </c>
      <c r="K62" s="180">
        <v>16.079999999999998</v>
      </c>
      <c r="L62" s="180">
        <v>18.84</v>
      </c>
      <c r="M62" s="180">
        <v>2.54</v>
      </c>
      <c r="N62" s="180">
        <v>2.3199999999999998</v>
      </c>
      <c r="O62" s="180">
        <v>99.83</v>
      </c>
      <c r="P62" s="192">
        <f t="shared" si="1"/>
        <v>92.362617214227996</v>
      </c>
      <c r="Q62" s="192">
        <f t="shared" si="2"/>
        <v>36.824899443577067</v>
      </c>
    </row>
    <row r="63" spans="1:17" s="179" customFormat="1" ht="11.25">
      <c r="A63" s="179" t="s">
        <v>720</v>
      </c>
      <c r="B63" s="179">
        <v>9</v>
      </c>
      <c r="C63" s="179">
        <v>43</v>
      </c>
      <c r="D63" s="180">
        <v>0.3</v>
      </c>
      <c r="E63" s="180" t="str">
        <f t="shared" si="0"/>
        <v>DarnleyBay-9-43-0.3</v>
      </c>
      <c r="F63" s="180">
        <v>54.37</v>
      </c>
      <c r="G63" s="180">
        <v>0.38</v>
      </c>
      <c r="H63" s="180">
        <v>1.79</v>
      </c>
      <c r="I63" s="180">
        <v>3.56</v>
      </c>
      <c r="J63" s="180">
        <v>0.12</v>
      </c>
      <c r="K63" s="180">
        <v>17.149999999999999</v>
      </c>
      <c r="L63" s="180">
        <v>20.07</v>
      </c>
      <c r="M63" s="180">
        <v>1.42</v>
      </c>
      <c r="N63" s="180">
        <v>0.65</v>
      </c>
      <c r="O63" s="180">
        <v>99.53</v>
      </c>
      <c r="P63" s="192">
        <f t="shared" si="1"/>
        <v>89.568920845069215</v>
      </c>
      <c r="Q63" s="192">
        <f t="shared" si="2"/>
        <v>19.588362631211744</v>
      </c>
    </row>
    <row r="64" spans="1:17" s="179" customFormat="1" ht="11.25">
      <c r="A64" s="179" t="s">
        <v>720</v>
      </c>
      <c r="B64" s="179">
        <v>9</v>
      </c>
      <c r="C64" s="179">
        <v>44</v>
      </c>
      <c r="D64" s="180">
        <v>0.3</v>
      </c>
      <c r="E64" s="180" t="str">
        <f t="shared" si="0"/>
        <v>DarnleyBay-9-44-0.3</v>
      </c>
      <c r="F64" s="180">
        <v>54.73</v>
      </c>
      <c r="G64" s="180">
        <v>0.24</v>
      </c>
      <c r="H64" s="180">
        <v>1.77</v>
      </c>
      <c r="I64" s="180">
        <v>3.46</v>
      </c>
      <c r="J64" s="180">
        <v>0.09</v>
      </c>
      <c r="K64" s="180">
        <v>18.649999999999999</v>
      </c>
      <c r="L64" s="180">
        <v>17.59</v>
      </c>
      <c r="M64" s="180">
        <v>1.35</v>
      </c>
      <c r="N64" s="180">
        <v>1.37</v>
      </c>
      <c r="O64" s="180">
        <v>99.25</v>
      </c>
      <c r="P64" s="192">
        <f t="shared" si="1"/>
        <v>90.572832215966329</v>
      </c>
      <c r="Q64" s="192">
        <f t="shared" si="2"/>
        <v>34.17751482603002</v>
      </c>
    </row>
    <row r="65" spans="1:17" s="179" customFormat="1" ht="11.25">
      <c r="A65" s="179" t="s">
        <v>720</v>
      </c>
      <c r="B65" s="179">
        <v>9</v>
      </c>
      <c r="C65" s="179">
        <v>45</v>
      </c>
      <c r="D65" s="180">
        <v>0.3</v>
      </c>
      <c r="E65" s="180" t="str">
        <f t="shared" si="0"/>
        <v>DarnleyBay-9-45-0.3</v>
      </c>
      <c r="F65" s="180">
        <v>54.9</v>
      </c>
      <c r="G65" s="180">
        <v>0.3</v>
      </c>
      <c r="H65" s="180">
        <v>1.84</v>
      </c>
      <c r="I65" s="180">
        <v>3.4</v>
      </c>
      <c r="J65" s="180">
        <v>0.12</v>
      </c>
      <c r="K65" s="180">
        <v>17.89</v>
      </c>
      <c r="L65" s="180">
        <v>19.27</v>
      </c>
      <c r="M65" s="180">
        <v>1.52</v>
      </c>
      <c r="N65" s="180">
        <v>1</v>
      </c>
      <c r="O65" s="180">
        <v>100.25</v>
      </c>
      <c r="P65" s="192">
        <f t="shared" si="1"/>
        <v>90.364937127864906</v>
      </c>
      <c r="Q65" s="192">
        <f t="shared" si="2"/>
        <v>26.717749751797381</v>
      </c>
    </row>
    <row r="66" spans="1:17" s="179" customFormat="1" ht="11.25">
      <c r="A66" s="179" t="s">
        <v>720</v>
      </c>
      <c r="B66" s="179">
        <v>9</v>
      </c>
      <c r="C66" s="179">
        <v>46</v>
      </c>
      <c r="D66" s="180">
        <v>0.3</v>
      </c>
      <c r="E66" s="180" t="str">
        <f t="shared" si="0"/>
        <v>DarnleyBay-9-46-0.3</v>
      </c>
      <c r="F66" s="180">
        <v>54.99</v>
      </c>
      <c r="G66" s="180">
        <v>0.19</v>
      </c>
      <c r="H66" s="180">
        <v>1.2</v>
      </c>
      <c r="I66" s="180">
        <v>2.5099999999999998</v>
      </c>
      <c r="J66" s="180">
        <v>0.1</v>
      </c>
      <c r="K66" s="180">
        <v>16.86</v>
      </c>
      <c r="L66" s="180">
        <v>21.04</v>
      </c>
      <c r="M66" s="180">
        <v>1.62</v>
      </c>
      <c r="N66" s="180">
        <v>1.71</v>
      </c>
      <c r="O66" s="180">
        <v>100.23</v>
      </c>
      <c r="P66" s="192">
        <f t="shared" si="1"/>
        <v>92.291598209953278</v>
      </c>
      <c r="Q66" s="192">
        <f t="shared" si="2"/>
        <v>48.873867654499591</v>
      </c>
    </row>
    <row r="67" spans="1:17" s="179" customFormat="1" ht="11.25">
      <c r="A67" s="179" t="s">
        <v>720</v>
      </c>
      <c r="B67" s="179">
        <v>9</v>
      </c>
      <c r="C67" s="179">
        <v>47</v>
      </c>
      <c r="D67" s="180">
        <v>0.3</v>
      </c>
      <c r="E67" s="180" t="str">
        <f t="shared" ref="E67:E130" si="3">CONCATENATE($A$2,"-",B67,"-",C67,"-",D67)</f>
        <v>DarnleyBay-9-47-0.3</v>
      </c>
      <c r="F67" s="180">
        <v>55.29</v>
      </c>
      <c r="G67" s="180">
        <v>0.17</v>
      </c>
      <c r="H67" s="180">
        <v>1.7</v>
      </c>
      <c r="I67" s="180">
        <v>3.29</v>
      </c>
      <c r="J67" s="180">
        <v>0.13</v>
      </c>
      <c r="K67" s="180">
        <v>19.010000000000002</v>
      </c>
      <c r="L67" s="180">
        <v>17.43</v>
      </c>
      <c r="M67" s="180">
        <v>1.3</v>
      </c>
      <c r="N67" s="180">
        <v>1.76</v>
      </c>
      <c r="O67" s="180">
        <v>100.07</v>
      </c>
      <c r="P67" s="192">
        <f t="shared" si="1"/>
        <v>91.149754646082016</v>
      </c>
      <c r="Q67" s="192">
        <f t="shared" si="2"/>
        <v>40.986120703800019</v>
      </c>
    </row>
    <row r="68" spans="1:17" s="179" customFormat="1" ht="11.25">
      <c r="A68" s="179" t="s">
        <v>720</v>
      </c>
      <c r="B68" s="179">
        <v>9</v>
      </c>
      <c r="C68" s="179">
        <v>48</v>
      </c>
      <c r="D68" s="180">
        <v>0.3</v>
      </c>
      <c r="E68" s="180" t="str">
        <f t="shared" si="3"/>
        <v>DarnleyBay-9-48-0.3</v>
      </c>
      <c r="F68" s="180">
        <v>56.2</v>
      </c>
      <c r="G68" s="180">
        <v>0.3</v>
      </c>
      <c r="H68" s="180">
        <v>1.83</v>
      </c>
      <c r="I68" s="180">
        <v>3.55</v>
      </c>
      <c r="J68" s="180">
        <v>0.11</v>
      </c>
      <c r="K68" s="180">
        <v>17.649999999999999</v>
      </c>
      <c r="L68" s="180">
        <v>19.05</v>
      </c>
      <c r="M68" s="180">
        <v>1.5</v>
      </c>
      <c r="N68" s="180">
        <v>1.19</v>
      </c>
      <c r="O68" s="180">
        <v>101.39</v>
      </c>
      <c r="P68" s="192">
        <f t="shared" ref="P68:P131" si="4">((K68/40.31)/(K68/40.31+I68/71.85))*100</f>
        <v>89.860039270067105</v>
      </c>
      <c r="Q68" s="192">
        <f t="shared" ref="Q68:Q131" si="5">((N68/151.99061)/(N68/151.99061+H68/101.96137))*100</f>
        <v>30.373232224267788</v>
      </c>
    </row>
    <row r="69" spans="1:17" s="179" customFormat="1" ht="11.25">
      <c r="A69" s="179" t="s">
        <v>720</v>
      </c>
      <c r="B69" s="179">
        <v>9</v>
      </c>
      <c r="C69" s="179">
        <v>49</v>
      </c>
      <c r="D69" s="180">
        <v>0.3</v>
      </c>
      <c r="E69" s="180" t="str">
        <f t="shared" si="3"/>
        <v>DarnleyBay-9-49-0.3</v>
      </c>
      <c r="F69" s="180">
        <v>54.94</v>
      </c>
      <c r="G69" s="180">
        <v>0.34</v>
      </c>
      <c r="H69" s="180">
        <v>1.81</v>
      </c>
      <c r="I69" s="180">
        <v>3.58</v>
      </c>
      <c r="J69" s="180">
        <v>0.13</v>
      </c>
      <c r="K69" s="180">
        <v>17.77</v>
      </c>
      <c r="L69" s="180">
        <v>19.100000000000001</v>
      </c>
      <c r="M69" s="180">
        <v>1.46</v>
      </c>
      <c r="N69" s="180">
        <v>1.22</v>
      </c>
      <c r="O69" s="180">
        <v>100.36</v>
      </c>
      <c r="P69" s="192">
        <f t="shared" si="4"/>
        <v>89.845092229926109</v>
      </c>
      <c r="Q69" s="192">
        <f t="shared" si="5"/>
        <v>31.13746074206966</v>
      </c>
    </row>
    <row r="70" spans="1:17" s="179" customFormat="1" ht="11.25">
      <c r="A70" s="179" t="s">
        <v>720</v>
      </c>
      <c r="B70" s="179">
        <v>9</v>
      </c>
      <c r="C70" s="179">
        <v>50</v>
      </c>
      <c r="D70" s="180">
        <v>0.3</v>
      </c>
      <c r="E70" s="180" t="str">
        <f t="shared" si="3"/>
        <v>DarnleyBay-9-50-0.3</v>
      </c>
      <c r="F70" s="180">
        <v>54.47</v>
      </c>
      <c r="G70" s="180">
        <v>0.13</v>
      </c>
      <c r="H70" s="180">
        <v>3.25</v>
      </c>
      <c r="I70" s="180">
        <v>2.25</v>
      </c>
      <c r="J70" s="180">
        <v>7.0000000000000007E-2</v>
      </c>
      <c r="K70" s="180">
        <v>14.86</v>
      </c>
      <c r="L70" s="180">
        <v>17.600000000000001</v>
      </c>
      <c r="M70" s="180">
        <v>3.3</v>
      </c>
      <c r="N70" s="180">
        <v>3.63</v>
      </c>
      <c r="O70" s="180">
        <v>99.57</v>
      </c>
      <c r="P70" s="192">
        <f t="shared" si="4"/>
        <v>92.170372893031995</v>
      </c>
      <c r="Q70" s="192">
        <f t="shared" si="5"/>
        <v>42.833511781488234</v>
      </c>
    </row>
    <row r="71" spans="1:17" s="179" customFormat="1" ht="11.25">
      <c r="A71" s="179" t="s">
        <v>720</v>
      </c>
      <c r="B71" s="179">
        <v>9</v>
      </c>
      <c r="C71" s="179">
        <v>51</v>
      </c>
      <c r="D71" s="180">
        <v>0.3</v>
      </c>
      <c r="E71" s="180" t="str">
        <f t="shared" si="3"/>
        <v>DarnleyBay-9-51-0.3</v>
      </c>
      <c r="F71" s="180">
        <v>54.71</v>
      </c>
      <c r="G71" s="180">
        <v>0.35</v>
      </c>
      <c r="H71" s="180">
        <v>1.83</v>
      </c>
      <c r="I71" s="180">
        <v>3.46</v>
      </c>
      <c r="J71" s="180">
        <v>0.15</v>
      </c>
      <c r="K71" s="180">
        <v>17.57</v>
      </c>
      <c r="L71" s="180">
        <v>19.16</v>
      </c>
      <c r="M71" s="180">
        <v>1.41</v>
      </c>
      <c r="N71" s="180">
        <v>1.08</v>
      </c>
      <c r="O71" s="180">
        <v>99.7</v>
      </c>
      <c r="P71" s="192">
        <f t="shared" si="4"/>
        <v>90.051010891040306</v>
      </c>
      <c r="Q71" s="192">
        <f t="shared" si="5"/>
        <v>28.361914382573605</v>
      </c>
    </row>
    <row r="72" spans="1:17" s="179" customFormat="1" ht="11.25">
      <c r="A72" s="179" t="s">
        <v>720</v>
      </c>
      <c r="B72" s="179">
        <v>9</v>
      </c>
      <c r="C72" s="179">
        <v>52</v>
      </c>
      <c r="D72" s="180">
        <v>0.3</v>
      </c>
      <c r="E72" s="180" t="str">
        <f t="shared" si="3"/>
        <v>DarnleyBay-9-52-0.3</v>
      </c>
      <c r="F72" s="180">
        <v>54.46</v>
      </c>
      <c r="G72" s="180">
        <v>0.27</v>
      </c>
      <c r="H72" s="180">
        <v>1.74</v>
      </c>
      <c r="I72" s="180">
        <v>3.44</v>
      </c>
      <c r="J72" s="180">
        <v>0.13</v>
      </c>
      <c r="K72" s="180">
        <v>18.43</v>
      </c>
      <c r="L72" s="180">
        <v>17.63</v>
      </c>
      <c r="M72" s="180">
        <v>1.39</v>
      </c>
      <c r="N72" s="180">
        <v>1.37</v>
      </c>
      <c r="O72" s="180">
        <v>98.86</v>
      </c>
      <c r="P72" s="192">
        <f t="shared" si="4"/>
        <v>90.520882388146134</v>
      </c>
      <c r="Q72" s="192">
        <f t="shared" si="5"/>
        <v>34.56311313139571</v>
      </c>
    </row>
    <row r="73" spans="1:17" s="179" customFormat="1" ht="11.25">
      <c r="A73" s="179" t="s">
        <v>720</v>
      </c>
      <c r="B73" s="179">
        <v>9</v>
      </c>
      <c r="C73" s="179">
        <v>53</v>
      </c>
      <c r="D73" s="180">
        <v>0.3</v>
      </c>
      <c r="E73" s="180" t="str">
        <f t="shared" si="3"/>
        <v>DarnleyBay-9-53-0.3</v>
      </c>
      <c r="F73" s="180">
        <v>54.68</v>
      </c>
      <c r="G73" s="180">
        <v>0.1</v>
      </c>
      <c r="H73" s="180">
        <v>1.44</v>
      </c>
      <c r="I73" s="180">
        <v>2.63</v>
      </c>
      <c r="J73" s="180">
        <v>0.09</v>
      </c>
      <c r="K73" s="180">
        <v>17.8</v>
      </c>
      <c r="L73" s="180">
        <v>20.350000000000001</v>
      </c>
      <c r="M73" s="180">
        <v>1.18</v>
      </c>
      <c r="N73" s="180">
        <v>1</v>
      </c>
      <c r="O73" s="180">
        <v>99.27</v>
      </c>
      <c r="P73" s="192">
        <f t="shared" si="4"/>
        <v>92.345163379376785</v>
      </c>
      <c r="Q73" s="192">
        <f t="shared" si="5"/>
        <v>31.780710592453669</v>
      </c>
    </row>
    <row r="74" spans="1:17" s="179" customFormat="1" ht="11.25">
      <c r="A74" s="179" t="s">
        <v>720</v>
      </c>
      <c r="B74" s="179">
        <v>9</v>
      </c>
      <c r="C74" s="179">
        <v>54</v>
      </c>
      <c r="D74" s="180">
        <v>0.3</v>
      </c>
      <c r="E74" s="180" t="str">
        <f t="shared" si="3"/>
        <v>DarnleyBay-9-54-0.3</v>
      </c>
      <c r="F74" s="180">
        <v>53.93</v>
      </c>
      <c r="G74" s="180">
        <v>0.32</v>
      </c>
      <c r="H74" s="180">
        <v>1.84</v>
      </c>
      <c r="I74" s="180">
        <v>3.18</v>
      </c>
      <c r="J74" s="180">
        <v>0.08</v>
      </c>
      <c r="K74" s="180">
        <v>15.87</v>
      </c>
      <c r="L74" s="180">
        <v>20.059999999999999</v>
      </c>
      <c r="M74" s="180">
        <v>1.76</v>
      </c>
      <c r="N74" s="180">
        <v>1.96</v>
      </c>
      <c r="O74" s="180">
        <v>99</v>
      </c>
      <c r="P74" s="192">
        <f t="shared" si="4"/>
        <v>89.894258743360851</v>
      </c>
      <c r="Q74" s="192">
        <f t="shared" si="5"/>
        <v>41.677031207583127</v>
      </c>
    </row>
    <row r="75" spans="1:17" s="179" customFormat="1" ht="11.25">
      <c r="A75" s="179" t="s">
        <v>720</v>
      </c>
      <c r="B75" s="179">
        <v>9</v>
      </c>
      <c r="C75" s="179">
        <v>55</v>
      </c>
      <c r="D75" s="180">
        <v>0.3</v>
      </c>
      <c r="E75" s="180" t="str">
        <f t="shared" si="3"/>
        <v>DarnleyBay-9-55-0.3</v>
      </c>
      <c r="F75" s="180">
        <v>55.05</v>
      </c>
      <c r="G75" s="180">
        <v>0.1</v>
      </c>
      <c r="H75" s="180">
        <v>2.37</v>
      </c>
      <c r="I75" s="180">
        <v>2.37</v>
      </c>
      <c r="J75" s="180">
        <v>0.09</v>
      </c>
      <c r="K75" s="180">
        <v>16.14</v>
      </c>
      <c r="L75" s="180">
        <v>19.22</v>
      </c>
      <c r="M75" s="180">
        <v>2.02</v>
      </c>
      <c r="N75" s="180">
        <v>2.06</v>
      </c>
      <c r="O75" s="180">
        <v>99.43</v>
      </c>
      <c r="P75" s="192">
        <f t="shared" si="4"/>
        <v>92.388848031981041</v>
      </c>
      <c r="Q75" s="192">
        <f t="shared" si="5"/>
        <v>36.832514468575319</v>
      </c>
    </row>
    <row r="76" spans="1:17" s="179" customFormat="1" ht="11.25">
      <c r="A76" s="179" t="s">
        <v>720</v>
      </c>
      <c r="B76" s="179">
        <v>9</v>
      </c>
      <c r="C76" s="179">
        <v>56</v>
      </c>
      <c r="D76" s="180">
        <v>0.3</v>
      </c>
      <c r="E76" s="180" t="str">
        <f t="shared" si="3"/>
        <v>DarnleyBay-9-56-0.3</v>
      </c>
      <c r="F76" s="180">
        <v>54.88</v>
      </c>
      <c r="G76" s="180">
        <v>0.11</v>
      </c>
      <c r="H76" s="180">
        <v>2.4500000000000002</v>
      </c>
      <c r="I76" s="180">
        <v>2.38</v>
      </c>
      <c r="J76" s="180">
        <v>0.09</v>
      </c>
      <c r="K76" s="180">
        <v>16.45</v>
      </c>
      <c r="L76" s="180">
        <v>19.36</v>
      </c>
      <c r="M76" s="180">
        <v>2.1800000000000002</v>
      </c>
      <c r="N76" s="180">
        <v>2.0699999999999998</v>
      </c>
      <c r="O76" s="180">
        <v>99.97</v>
      </c>
      <c r="P76" s="192">
        <f t="shared" si="4"/>
        <v>92.492367965669132</v>
      </c>
      <c r="Q76" s="192">
        <f t="shared" si="5"/>
        <v>36.175289688983028</v>
      </c>
    </row>
    <row r="77" spans="1:17" s="179" customFormat="1" ht="11.25">
      <c r="A77" s="179" t="s">
        <v>720</v>
      </c>
      <c r="B77" s="179">
        <v>9</v>
      </c>
      <c r="C77" s="179">
        <v>57</v>
      </c>
      <c r="D77" s="180">
        <v>0.3</v>
      </c>
      <c r="E77" s="180" t="str">
        <f t="shared" si="3"/>
        <v>DarnleyBay-9-57-0.3</v>
      </c>
      <c r="F77" s="180">
        <v>55.47</v>
      </c>
      <c r="G77" s="180">
        <v>0.09</v>
      </c>
      <c r="H77" s="180">
        <v>1.22</v>
      </c>
      <c r="I77" s="180">
        <v>2.27</v>
      </c>
      <c r="J77" s="180">
        <v>0.08</v>
      </c>
      <c r="K77" s="180">
        <v>17.5</v>
      </c>
      <c r="L77" s="180">
        <v>20.63</v>
      </c>
      <c r="M77" s="180">
        <v>1.19</v>
      </c>
      <c r="N77" s="180">
        <v>1.46</v>
      </c>
      <c r="O77" s="180">
        <v>99.92</v>
      </c>
      <c r="P77" s="192">
        <f t="shared" si="4"/>
        <v>93.216313668530759</v>
      </c>
      <c r="Q77" s="192">
        <f t="shared" si="5"/>
        <v>44.530989642962126</v>
      </c>
    </row>
    <row r="78" spans="1:17" s="179" customFormat="1" ht="11.25">
      <c r="A78" s="179" t="s">
        <v>720</v>
      </c>
      <c r="B78" s="179">
        <v>9</v>
      </c>
      <c r="C78" s="179">
        <v>58</v>
      </c>
      <c r="D78" s="180">
        <v>0.3</v>
      </c>
      <c r="E78" s="180" t="str">
        <f t="shared" si="3"/>
        <v>DarnleyBay-9-58-0.3</v>
      </c>
      <c r="F78" s="180">
        <v>54.34</v>
      </c>
      <c r="G78" s="180">
        <v>0.38</v>
      </c>
      <c r="H78" s="180">
        <v>1.86</v>
      </c>
      <c r="I78" s="180">
        <v>3.52</v>
      </c>
      <c r="J78" s="180">
        <v>0.15</v>
      </c>
      <c r="K78" s="180">
        <v>17</v>
      </c>
      <c r="L78" s="180">
        <v>19.13</v>
      </c>
      <c r="M78" s="180">
        <v>1.68</v>
      </c>
      <c r="N78" s="180">
        <v>1.06</v>
      </c>
      <c r="O78" s="180">
        <v>99.12</v>
      </c>
      <c r="P78" s="192">
        <f t="shared" si="4"/>
        <v>89.592392572013523</v>
      </c>
      <c r="Q78" s="192">
        <f t="shared" si="5"/>
        <v>27.657150656720759</v>
      </c>
    </row>
    <row r="79" spans="1:17" s="179" customFormat="1" ht="11.25">
      <c r="A79" s="179" t="s">
        <v>720</v>
      </c>
      <c r="B79" s="179">
        <v>9</v>
      </c>
      <c r="C79" s="179">
        <v>59</v>
      </c>
      <c r="D79" s="180">
        <v>0.3</v>
      </c>
      <c r="E79" s="180" t="str">
        <f t="shared" si="3"/>
        <v>DarnleyBay-9-59-0.3</v>
      </c>
      <c r="F79" s="180">
        <v>54.58</v>
      </c>
      <c r="G79" s="180">
        <v>0.34</v>
      </c>
      <c r="H79" s="180">
        <v>1.85</v>
      </c>
      <c r="I79" s="180">
        <v>3.71</v>
      </c>
      <c r="J79" s="180">
        <v>0.12</v>
      </c>
      <c r="K79" s="180">
        <v>17.25</v>
      </c>
      <c r="L79" s="180">
        <v>19.670000000000002</v>
      </c>
      <c r="M79" s="180">
        <v>1.34</v>
      </c>
      <c r="N79" s="180">
        <v>0.61</v>
      </c>
      <c r="O79" s="180">
        <v>99.47</v>
      </c>
      <c r="P79" s="192">
        <f t="shared" si="4"/>
        <v>89.232964228122498</v>
      </c>
      <c r="Q79" s="192">
        <f t="shared" si="5"/>
        <v>18.113054109721112</v>
      </c>
    </row>
    <row r="80" spans="1:17" s="179" customFormat="1" ht="11.25">
      <c r="A80" s="179" t="s">
        <v>720</v>
      </c>
      <c r="B80" s="179">
        <v>9</v>
      </c>
      <c r="C80" s="179">
        <v>60</v>
      </c>
      <c r="D80" s="180">
        <v>0.3</v>
      </c>
      <c r="E80" s="180" t="str">
        <f t="shared" si="3"/>
        <v>DarnleyBay-9-60-0.3</v>
      </c>
      <c r="F80" s="180">
        <v>54.74</v>
      </c>
      <c r="G80" s="180">
        <v>0.22</v>
      </c>
      <c r="H80" s="180">
        <v>1.07</v>
      </c>
      <c r="I80" s="180">
        <v>2.4700000000000002</v>
      </c>
      <c r="J80" s="180">
        <v>0.12</v>
      </c>
      <c r="K80" s="180">
        <v>16.93</v>
      </c>
      <c r="L80" s="180">
        <v>21.38</v>
      </c>
      <c r="M80" s="180">
        <v>1.3</v>
      </c>
      <c r="N80" s="180">
        <v>1.42</v>
      </c>
      <c r="O80" s="180">
        <v>99.65</v>
      </c>
      <c r="P80" s="192">
        <f t="shared" si="4"/>
        <v>92.434137987161265</v>
      </c>
      <c r="Q80" s="192">
        <f t="shared" si="5"/>
        <v>47.097603954670561</v>
      </c>
    </row>
    <row r="81" spans="1:17" s="179" customFormat="1" ht="11.25">
      <c r="A81" s="179" t="s">
        <v>720</v>
      </c>
      <c r="B81" s="179">
        <v>9</v>
      </c>
      <c r="C81" s="179">
        <v>61</v>
      </c>
      <c r="D81" s="180">
        <v>0.3</v>
      </c>
      <c r="E81" s="180" t="str">
        <f t="shared" si="3"/>
        <v>DarnleyBay-9-61-0.3</v>
      </c>
      <c r="F81" s="180">
        <v>54.25</v>
      </c>
      <c r="G81" s="180">
        <v>0.33</v>
      </c>
      <c r="H81" s="180">
        <v>3.16</v>
      </c>
      <c r="I81" s="180">
        <v>2.4900000000000002</v>
      </c>
      <c r="J81" s="180">
        <v>0.09</v>
      </c>
      <c r="K81" s="180">
        <v>15.09</v>
      </c>
      <c r="L81" s="180">
        <v>17.68</v>
      </c>
      <c r="M81" s="180">
        <v>3.22</v>
      </c>
      <c r="N81" s="180">
        <v>3.22</v>
      </c>
      <c r="O81" s="180">
        <v>99.54</v>
      </c>
      <c r="P81" s="192">
        <f t="shared" si="4"/>
        <v>91.526854390942873</v>
      </c>
      <c r="Q81" s="192">
        <f t="shared" si="5"/>
        <v>40.602671284609499</v>
      </c>
    </row>
    <row r="82" spans="1:17" s="179" customFormat="1" ht="11.25">
      <c r="A82" s="179" t="s">
        <v>720</v>
      </c>
      <c r="B82" s="179">
        <v>9</v>
      </c>
      <c r="C82" s="179">
        <v>62</v>
      </c>
      <c r="D82" s="180">
        <v>0.3</v>
      </c>
      <c r="E82" s="180" t="str">
        <f t="shared" si="3"/>
        <v>DarnleyBay-9-62-0.3</v>
      </c>
      <c r="F82" s="180">
        <v>54.57</v>
      </c>
      <c r="G82" s="180">
        <v>0.35</v>
      </c>
      <c r="H82" s="180">
        <v>1.81</v>
      </c>
      <c r="I82" s="180">
        <v>3.42</v>
      </c>
      <c r="J82" s="180">
        <v>0.13</v>
      </c>
      <c r="K82" s="180">
        <v>17.38</v>
      </c>
      <c r="L82" s="180">
        <v>20.14</v>
      </c>
      <c r="M82" s="180">
        <v>1.35</v>
      </c>
      <c r="N82" s="180">
        <v>0.56999999999999995</v>
      </c>
      <c r="O82" s="180">
        <v>99.72</v>
      </c>
      <c r="P82" s="192">
        <f t="shared" si="4"/>
        <v>90.057775304605485</v>
      </c>
      <c r="Q82" s="192">
        <f t="shared" si="5"/>
        <v>17.441272763778663</v>
      </c>
    </row>
    <row r="83" spans="1:17" s="179" customFormat="1" ht="11.25">
      <c r="A83" s="179" t="s">
        <v>720</v>
      </c>
      <c r="B83" s="179">
        <v>9</v>
      </c>
      <c r="C83" s="179">
        <v>63</v>
      </c>
      <c r="D83" s="180">
        <v>0.3</v>
      </c>
      <c r="E83" s="180" t="str">
        <f t="shared" si="3"/>
        <v>DarnleyBay-9-63-0.3</v>
      </c>
      <c r="F83" s="180">
        <v>55.14</v>
      </c>
      <c r="G83" s="180">
        <v>0.32</v>
      </c>
      <c r="H83" s="180">
        <v>1.93</v>
      </c>
      <c r="I83" s="180">
        <v>3.53</v>
      </c>
      <c r="J83" s="180">
        <v>0.12</v>
      </c>
      <c r="K83" s="180">
        <v>17.12</v>
      </c>
      <c r="L83" s="180">
        <v>20.170000000000002</v>
      </c>
      <c r="M83" s="180">
        <v>1.39</v>
      </c>
      <c r="N83" s="180">
        <v>0.51</v>
      </c>
      <c r="O83" s="180">
        <v>100.24</v>
      </c>
      <c r="P83" s="192">
        <f t="shared" si="4"/>
        <v>89.631463553134466</v>
      </c>
      <c r="Q83" s="192">
        <f t="shared" si="5"/>
        <v>15.057615986064791</v>
      </c>
    </row>
    <row r="84" spans="1:17" s="179" customFormat="1" ht="11.25">
      <c r="A84" s="179" t="s">
        <v>720</v>
      </c>
      <c r="B84" s="179">
        <v>9</v>
      </c>
      <c r="C84" s="179">
        <v>64</v>
      </c>
      <c r="D84" s="180">
        <v>0.3</v>
      </c>
      <c r="E84" s="180" t="str">
        <f t="shared" si="3"/>
        <v>DarnleyBay-9-64-0.3</v>
      </c>
      <c r="F84" s="180">
        <v>54.84</v>
      </c>
      <c r="G84" s="180">
        <v>0.32</v>
      </c>
      <c r="H84" s="180">
        <v>1.82</v>
      </c>
      <c r="I84" s="180">
        <v>3.45</v>
      </c>
      <c r="J84" s="180">
        <v>0.1</v>
      </c>
      <c r="K84" s="180">
        <v>17.5</v>
      </c>
      <c r="L84" s="180">
        <v>18.899999999999999</v>
      </c>
      <c r="M84" s="180">
        <v>1.48</v>
      </c>
      <c r="N84" s="180">
        <v>1</v>
      </c>
      <c r="O84" s="180">
        <v>99.42</v>
      </c>
      <c r="P84" s="192">
        <f t="shared" si="4"/>
        <v>90.041172420386189</v>
      </c>
      <c r="Q84" s="192">
        <f t="shared" si="5"/>
        <v>26.932277786635893</v>
      </c>
    </row>
    <row r="85" spans="1:17" s="179" customFormat="1" ht="11.25">
      <c r="A85" s="179" t="s">
        <v>720</v>
      </c>
      <c r="B85" s="179">
        <v>9</v>
      </c>
      <c r="C85" s="179">
        <v>65</v>
      </c>
      <c r="D85" s="180">
        <v>0.3</v>
      </c>
      <c r="E85" s="180" t="str">
        <f t="shared" si="3"/>
        <v>DarnleyBay-9-65-0.3</v>
      </c>
      <c r="F85" s="180">
        <v>55.08</v>
      </c>
      <c r="G85" s="180">
        <v>0.22</v>
      </c>
      <c r="H85" s="180">
        <v>2.16</v>
      </c>
      <c r="I85" s="180">
        <v>2.73</v>
      </c>
      <c r="J85" s="180">
        <v>0.13</v>
      </c>
      <c r="K85" s="180">
        <v>17.38</v>
      </c>
      <c r="L85" s="180">
        <v>19</v>
      </c>
      <c r="M85" s="180">
        <v>1.81</v>
      </c>
      <c r="N85" s="180">
        <v>1.53</v>
      </c>
      <c r="O85" s="180">
        <v>100.03</v>
      </c>
      <c r="P85" s="192">
        <f t="shared" si="4"/>
        <v>91.901210134565119</v>
      </c>
      <c r="Q85" s="192">
        <f t="shared" si="5"/>
        <v>32.211583402335876</v>
      </c>
    </row>
    <row r="86" spans="1:17" s="179" customFormat="1" ht="11.25">
      <c r="A86" s="179" t="s">
        <v>720</v>
      </c>
      <c r="B86" s="179">
        <v>9</v>
      </c>
      <c r="C86" s="179">
        <v>66</v>
      </c>
      <c r="D86" s="180">
        <v>0.3</v>
      </c>
      <c r="E86" s="180" t="str">
        <f t="shared" si="3"/>
        <v>DarnleyBay-9-66-0.3</v>
      </c>
      <c r="F86" s="180">
        <v>54.92</v>
      </c>
      <c r="G86" s="180">
        <v>0.41</v>
      </c>
      <c r="H86" s="180">
        <v>1.78</v>
      </c>
      <c r="I86" s="180">
        <v>3.55</v>
      </c>
      <c r="J86" s="180">
        <v>0.17</v>
      </c>
      <c r="K86" s="180">
        <v>17.55</v>
      </c>
      <c r="L86" s="180">
        <v>18.86</v>
      </c>
      <c r="M86" s="180">
        <v>1.72</v>
      </c>
      <c r="N86" s="180">
        <v>1.2</v>
      </c>
      <c r="O86" s="180">
        <v>100.15</v>
      </c>
      <c r="P86" s="192">
        <f t="shared" si="4"/>
        <v>89.808150317505991</v>
      </c>
      <c r="Q86" s="192">
        <f t="shared" si="5"/>
        <v>31.141410054357721</v>
      </c>
    </row>
    <row r="87" spans="1:17" s="179" customFormat="1" ht="11.25">
      <c r="A87" s="179" t="s">
        <v>720</v>
      </c>
      <c r="B87" s="179">
        <v>9</v>
      </c>
      <c r="C87" s="179">
        <v>67</v>
      </c>
      <c r="D87" s="180">
        <v>0.3</v>
      </c>
      <c r="E87" s="180" t="str">
        <f t="shared" si="3"/>
        <v>DarnleyBay-9-67-0.3</v>
      </c>
      <c r="F87" s="180">
        <v>55.09</v>
      </c>
      <c r="G87" s="180">
        <v>0.34</v>
      </c>
      <c r="H87" s="180">
        <v>1.88</v>
      </c>
      <c r="I87" s="180">
        <v>3.65</v>
      </c>
      <c r="J87" s="180">
        <v>0.11</v>
      </c>
      <c r="K87" s="180">
        <v>17.96</v>
      </c>
      <c r="L87" s="180">
        <v>19.600000000000001</v>
      </c>
      <c r="M87" s="180">
        <v>1.42</v>
      </c>
      <c r="N87" s="180">
        <v>0.6</v>
      </c>
      <c r="O87" s="180">
        <v>100.64</v>
      </c>
      <c r="P87" s="192">
        <f t="shared" si="4"/>
        <v>89.765174610406888</v>
      </c>
      <c r="Q87" s="192">
        <f t="shared" si="5"/>
        <v>17.634315858536095</v>
      </c>
    </row>
    <row r="88" spans="1:17" s="179" customFormat="1" ht="11.25">
      <c r="A88" s="179" t="s">
        <v>720</v>
      </c>
      <c r="B88" s="179">
        <v>9</v>
      </c>
      <c r="C88" s="179">
        <v>68</v>
      </c>
      <c r="D88" s="180">
        <v>0.3</v>
      </c>
      <c r="E88" s="180" t="str">
        <f t="shared" si="3"/>
        <v>DarnleyBay-9-68-0.3</v>
      </c>
      <c r="F88" s="180">
        <v>54.6</v>
      </c>
      <c r="G88" s="180">
        <v>0.35</v>
      </c>
      <c r="H88" s="180">
        <v>1.99</v>
      </c>
      <c r="I88" s="180">
        <v>3.54</v>
      </c>
      <c r="J88" s="180">
        <v>0.1</v>
      </c>
      <c r="K88" s="180">
        <v>17.690000000000001</v>
      </c>
      <c r="L88" s="180">
        <v>20</v>
      </c>
      <c r="M88" s="180">
        <v>1.31</v>
      </c>
      <c r="N88" s="180">
        <v>0.52</v>
      </c>
      <c r="O88" s="180">
        <v>100.1</v>
      </c>
      <c r="P88" s="192">
        <f t="shared" si="4"/>
        <v>89.906275192772796</v>
      </c>
      <c r="Q88" s="192">
        <f t="shared" si="5"/>
        <v>14.914968352015052</v>
      </c>
    </row>
    <row r="89" spans="1:17" s="179" customFormat="1" ht="11.25">
      <c r="A89" s="179" t="s">
        <v>720</v>
      </c>
      <c r="B89" s="179">
        <v>9</v>
      </c>
      <c r="C89" s="179">
        <v>69</v>
      </c>
      <c r="D89" s="180">
        <v>0.3</v>
      </c>
      <c r="E89" s="180" t="str">
        <f t="shared" si="3"/>
        <v>DarnleyBay-9-69-0.3</v>
      </c>
      <c r="F89" s="180">
        <v>54.21</v>
      </c>
      <c r="G89" s="180">
        <v>0.37</v>
      </c>
      <c r="H89" s="180">
        <v>1.91</v>
      </c>
      <c r="I89" s="180">
        <v>3.35</v>
      </c>
      <c r="J89" s="180">
        <v>0.11</v>
      </c>
      <c r="K89" s="180">
        <v>16.920000000000002</v>
      </c>
      <c r="L89" s="180">
        <v>20.39</v>
      </c>
      <c r="M89" s="180">
        <v>1.4</v>
      </c>
      <c r="N89" s="180">
        <v>0.54</v>
      </c>
      <c r="O89" s="180">
        <v>99.22</v>
      </c>
      <c r="P89" s="192">
        <f t="shared" si="4"/>
        <v>90.002631889693106</v>
      </c>
      <c r="Q89" s="192">
        <f t="shared" si="5"/>
        <v>15.942479647053142</v>
      </c>
    </row>
    <row r="90" spans="1:17" s="179" customFormat="1" ht="11.25">
      <c r="A90" s="179" t="s">
        <v>720</v>
      </c>
      <c r="B90" s="179">
        <v>9</v>
      </c>
      <c r="C90" s="179">
        <v>70</v>
      </c>
      <c r="D90" s="180">
        <v>0.3</v>
      </c>
      <c r="E90" s="180" t="str">
        <f t="shared" si="3"/>
        <v>DarnleyBay-9-70-0.3</v>
      </c>
      <c r="F90" s="180">
        <v>54.44</v>
      </c>
      <c r="G90" s="180">
        <v>0.38</v>
      </c>
      <c r="H90" s="180">
        <v>1.92</v>
      </c>
      <c r="I90" s="180">
        <v>3.55</v>
      </c>
      <c r="J90" s="180">
        <v>0.14000000000000001</v>
      </c>
      <c r="K90" s="180">
        <v>16.64</v>
      </c>
      <c r="L90" s="180">
        <v>19.62</v>
      </c>
      <c r="M90" s="180">
        <v>1.54</v>
      </c>
      <c r="N90" s="180">
        <v>0.72</v>
      </c>
      <c r="O90" s="180">
        <v>98.95</v>
      </c>
      <c r="P90" s="192">
        <f t="shared" si="4"/>
        <v>89.310364017810016</v>
      </c>
      <c r="Q90" s="192">
        <f t="shared" si="5"/>
        <v>20.100033053425449</v>
      </c>
    </row>
    <row r="91" spans="1:17" s="179" customFormat="1" ht="11.25">
      <c r="A91" s="179" t="s">
        <v>720</v>
      </c>
      <c r="B91" s="179">
        <v>9</v>
      </c>
      <c r="C91" s="179">
        <v>71</v>
      </c>
      <c r="D91" s="180">
        <v>0.3</v>
      </c>
      <c r="E91" s="180" t="str">
        <f t="shared" si="3"/>
        <v>DarnleyBay-9-71-0.3</v>
      </c>
      <c r="F91" s="180">
        <v>54.45</v>
      </c>
      <c r="G91" s="180">
        <v>0.3</v>
      </c>
      <c r="H91" s="180">
        <v>1.6</v>
      </c>
      <c r="I91" s="180">
        <v>3.45</v>
      </c>
      <c r="J91" s="180">
        <v>0.1</v>
      </c>
      <c r="K91" s="180">
        <v>18.12</v>
      </c>
      <c r="L91" s="180">
        <v>19.149999999999999</v>
      </c>
      <c r="M91" s="180">
        <v>1.34</v>
      </c>
      <c r="N91" s="180">
        <v>1</v>
      </c>
      <c r="O91" s="180">
        <v>99.52</v>
      </c>
      <c r="P91" s="192">
        <f t="shared" si="4"/>
        <v>90.34904092078267</v>
      </c>
      <c r="Q91" s="192">
        <f t="shared" si="5"/>
        <v>29.541489047083815</v>
      </c>
    </row>
    <row r="92" spans="1:17" s="179" customFormat="1" ht="11.25">
      <c r="A92" s="179" t="s">
        <v>720</v>
      </c>
      <c r="B92" s="179">
        <v>9</v>
      </c>
      <c r="C92" s="179">
        <v>72</v>
      </c>
      <c r="D92" s="180">
        <v>0.3</v>
      </c>
      <c r="E92" s="180" t="str">
        <f t="shared" si="3"/>
        <v>DarnleyBay-9-72-0.3</v>
      </c>
      <c r="F92" s="180">
        <v>55.29</v>
      </c>
      <c r="G92" s="180">
        <v>0.37</v>
      </c>
      <c r="H92" s="180">
        <v>1.8</v>
      </c>
      <c r="I92" s="180">
        <v>3.42</v>
      </c>
      <c r="J92" s="180">
        <v>0.09</v>
      </c>
      <c r="K92" s="180">
        <v>17.34</v>
      </c>
      <c r="L92" s="180">
        <v>20.03</v>
      </c>
      <c r="M92" s="180">
        <v>1.37</v>
      </c>
      <c r="N92" s="180">
        <v>0.63</v>
      </c>
      <c r="O92" s="180">
        <v>100.34</v>
      </c>
      <c r="P92" s="192">
        <f t="shared" si="4"/>
        <v>90.03712549301197</v>
      </c>
      <c r="Q92" s="192">
        <f t="shared" si="5"/>
        <v>19.014829990743223</v>
      </c>
    </row>
    <row r="93" spans="1:17" s="179" customFormat="1" ht="11.25">
      <c r="A93" s="179" t="s">
        <v>720</v>
      </c>
      <c r="B93" s="179">
        <v>9</v>
      </c>
      <c r="C93" s="179">
        <v>73</v>
      </c>
      <c r="D93" s="180">
        <v>0.3</v>
      </c>
      <c r="E93" s="180" t="str">
        <f t="shared" si="3"/>
        <v>DarnleyBay-9-73-0.3</v>
      </c>
      <c r="F93" s="180">
        <v>54.25</v>
      </c>
      <c r="G93" s="180">
        <v>0.39</v>
      </c>
      <c r="H93" s="180">
        <v>1.7</v>
      </c>
      <c r="I93" s="180">
        <v>3.69</v>
      </c>
      <c r="J93" s="180">
        <v>0.13</v>
      </c>
      <c r="K93" s="180">
        <v>17.39</v>
      </c>
      <c r="L93" s="180">
        <v>19.46</v>
      </c>
      <c r="M93" s="180">
        <v>1.36</v>
      </c>
      <c r="N93" s="180">
        <v>0.56999999999999995</v>
      </c>
      <c r="O93" s="180">
        <v>98.94</v>
      </c>
      <c r="P93" s="192">
        <f t="shared" si="4"/>
        <v>89.361875144559278</v>
      </c>
      <c r="Q93" s="192">
        <f t="shared" si="5"/>
        <v>18.362594110967912</v>
      </c>
    </row>
    <row r="94" spans="1:17" s="179" customFormat="1" ht="11.25">
      <c r="A94" s="179" t="s">
        <v>720</v>
      </c>
      <c r="B94" s="179">
        <v>9</v>
      </c>
      <c r="C94" s="179">
        <v>74</v>
      </c>
      <c r="D94" s="180">
        <v>0.3</v>
      </c>
      <c r="E94" s="180" t="str">
        <f t="shared" si="3"/>
        <v>DarnleyBay-9-74-0.3</v>
      </c>
      <c r="F94" s="180">
        <v>54.26</v>
      </c>
      <c r="G94" s="180">
        <v>0.33</v>
      </c>
      <c r="H94" s="180">
        <v>1.75</v>
      </c>
      <c r="I94" s="180">
        <v>3.35</v>
      </c>
      <c r="J94" s="180">
        <v>0.15</v>
      </c>
      <c r="K94" s="180">
        <v>17.27</v>
      </c>
      <c r="L94" s="180">
        <v>19.23</v>
      </c>
      <c r="M94" s="180">
        <v>1.52</v>
      </c>
      <c r="N94" s="180">
        <v>1.1000000000000001</v>
      </c>
      <c r="O94" s="180">
        <v>98.96</v>
      </c>
      <c r="P94" s="192">
        <f t="shared" si="4"/>
        <v>90.185356656937188</v>
      </c>
      <c r="Q94" s="192">
        <f t="shared" si="5"/>
        <v>29.66022856636274</v>
      </c>
    </row>
    <row r="95" spans="1:17" s="179" customFormat="1" ht="11.25">
      <c r="A95" s="179" t="s">
        <v>720</v>
      </c>
      <c r="B95" s="179">
        <v>9</v>
      </c>
      <c r="C95" s="179">
        <v>75</v>
      </c>
      <c r="D95" s="180">
        <v>0.3</v>
      </c>
      <c r="E95" s="180" t="str">
        <f t="shared" si="3"/>
        <v>DarnleyBay-9-75-0.3</v>
      </c>
      <c r="F95" s="180">
        <v>54.6</v>
      </c>
      <c r="G95" s="180">
        <v>0.33</v>
      </c>
      <c r="H95" s="180">
        <v>1.93</v>
      </c>
      <c r="I95" s="180">
        <v>3.58</v>
      </c>
      <c r="J95" s="180">
        <v>0.12</v>
      </c>
      <c r="K95" s="180">
        <v>17.62</v>
      </c>
      <c r="L95" s="180">
        <v>19.97</v>
      </c>
      <c r="M95" s="180">
        <v>1.22</v>
      </c>
      <c r="N95" s="180">
        <v>0.51</v>
      </c>
      <c r="O95" s="180">
        <v>99.87</v>
      </c>
      <c r="P95" s="192">
        <f t="shared" si="4"/>
        <v>89.767488889651531</v>
      </c>
      <c r="Q95" s="192">
        <f t="shared" si="5"/>
        <v>15.057615986064791</v>
      </c>
    </row>
    <row r="96" spans="1:17" s="179" customFormat="1" ht="11.25">
      <c r="A96" s="179" t="s">
        <v>720</v>
      </c>
      <c r="B96" s="179">
        <v>9</v>
      </c>
      <c r="C96" s="179">
        <v>76</v>
      </c>
      <c r="D96" s="180">
        <v>0.3</v>
      </c>
      <c r="E96" s="180" t="str">
        <f t="shared" si="3"/>
        <v>DarnleyBay-9-76-0.3</v>
      </c>
      <c r="F96" s="180">
        <v>54.09</v>
      </c>
      <c r="G96" s="180">
        <v>0.34</v>
      </c>
      <c r="H96" s="180">
        <v>1.96</v>
      </c>
      <c r="I96" s="180">
        <v>3.46</v>
      </c>
      <c r="J96" s="180">
        <v>0.12</v>
      </c>
      <c r="K96" s="180">
        <v>17.510000000000002</v>
      </c>
      <c r="L96" s="180">
        <v>19.95</v>
      </c>
      <c r="M96" s="180">
        <v>1.45</v>
      </c>
      <c r="N96" s="180">
        <v>0.46</v>
      </c>
      <c r="O96" s="180">
        <v>99.35</v>
      </c>
      <c r="P96" s="192">
        <f t="shared" si="4"/>
        <v>90.020321757947613</v>
      </c>
      <c r="Q96" s="192">
        <f t="shared" si="5"/>
        <v>13.602584046502189</v>
      </c>
    </row>
    <row r="97" spans="1:17" s="179" customFormat="1" ht="11.25">
      <c r="A97" s="179" t="s">
        <v>720</v>
      </c>
      <c r="B97" s="179">
        <v>9</v>
      </c>
      <c r="C97" s="179">
        <v>77</v>
      </c>
      <c r="D97" s="180">
        <v>0.3</v>
      </c>
      <c r="E97" s="180" t="str">
        <f t="shared" si="3"/>
        <v>DarnleyBay-9-77-0.3</v>
      </c>
      <c r="F97" s="180">
        <v>54.2</v>
      </c>
      <c r="G97" s="180">
        <v>0.27</v>
      </c>
      <c r="H97" s="180">
        <v>1.97</v>
      </c>
      <c r="I97" s="180">
        <v>3.39</v>
      </c>
      <c r="J97" s="180">
        <v>0.11</v>
      </c>
      <c r="K97" s="180">
        <v>16.739999999999998</v>
      </c>
      <c r="L97" s="180">
        <v>21.11</v>
      </c>
      <c r="M97" s="180">
        <v>1.27</v>
      </c>
      <c r="N97" s="180">
        <v>0.35</v>
      </c>
      <c r="O97" s="180">
        <v>99.41</v>
      </c>
      <c r="P97" s="192">
        <f t="shared" si="4"/>
        <v>89.797754983332709</v>
      </c>
      <c r="Q97" s="192">
        <f t="shared" si="5"/>
        <v>10.649247855037359</v>
      </c>
    </row>
    <row r="98" spans="1:17" s="179" customFormat="1" ht="11.25">
      <c r="A98" s="179" t="s">
        <v>720</v>
      </c>
      <c r="B98" s="179">
        <v>9</v>
      </c>
      <c r="C98" s="179">
        <v>78</v>
      </c>
      <c r="D98" s="180">
        <v>0.3</v>
      </c>
      <c r="E98" s="180" t="str">
        <f t="shared" si="3"/>
        <v>DarnleyBay-9-78-0.3</v>
      </c>
      <c r="F98" s="180">
        <v>54.66</v>
      </c>
      <c r="G98" s="180">
        <v>0.28000000000000003</v>
      </c>
      <c r="H98" s="180">
        <v>1.9</v>
      </c>
      <c r="I98" s="180">
        <v>3.47</v>
      </c>
      <c r="J98" s="180">
        <v>0.09</v>
      </c>
      <c r="K98" s="180">
        <v>16.649999999999999</v>
      </c>
      <c r="L98" s="180">
        <v>20.93</v>
      </c>
      <c r="M98" s="180">
        <v>1.1599999999999999</v>
      </c>
      <c r="N98" s="180">
        <v>0.31</v>
      </c>
      <c r="O98" s="180">
        <v>99.45</v>
      </c>
      <c r="P98" s="192">
        <f t="shared" si="4"/>
        <v>89.531658277316595</v>
      </c>
      <c r="Q98" s="192">
        <f t="shared" si="5"/>
        <v>9.8654785034227022</v>
      </c>
    </row>
    <row r="99" spans="1:17" s="179" customFormat="1" ht="11.25">
      <c r="A99" s="179" t="s">
        <v>720</v>
      </c>
      <c r="B99" s="179">
        <v>9</v>
      </c>
      <c r="C99" s="179">
        <v>79</v>
      </c>
      <c r="D99" s="180">
        <v>0.3</v>
      </c>
      <c r="E99" s="180" t="str">
        <f t="shared" si="3"/>
        <v>DarnleyBay-9-79-0.3</v>
      </c>
      <c r="F99" s="180">
        <v>54.86</v>
      </c>
      <c r="G99" s="180">
        <v>0.34</v>
      </c>
      <c r="H99" s="180">
        <v>2.0299999999999998</v>
      </c>
      <c r="I99" s="180">
        <v>3.52</v>
      </c>
      <c r="J99" s="180">
        <v>0.13</v>
      </c>
      <c r="K99" s="180">
        <v>16.88</v>
      </c>
      <c r="L99" s="180">
        <v>19.98</v>
      </c>
      <c r="M99" s="180">
        <v>1.33</v>
      </c>
      <c r="N99" s="180">
        <v>0.56000000000000005</v>
      </c>
      <c r="O99" s="180">
        <v>99.63</v>
      </c>
      <c r="P99" s="192">
        <f t="shared" si="4"/>
        <v>89.526154202287827</v>
      </c>
      <c r="Q99" s="192">
        <f t="shared" si="5"/>
        <v>15.616036443871872</v>
      </c>
    </row>
    <row r="100" spans="1:17" s="179" customFormat="1" ht="11.25">
      <c r="A100" s="179" t="s">
        <v>720</v>
      </c>
      <c r="B100" s="179">
        <v>9</v>
      </c>
      <c r="C100" s="179">
        <v>80</v>
      </c>
      <c r="D100" s="180">
        <v>0.3</v>
      </c>
      <c r="E100" s="180" t="str">
        <f t="shared" si="3"/>
        <v>DarnleyBay-9-80-0.3</v>
      </c>
      <c r="F100" s="180">
        <v>54.55</v>
      </c>
      <c r="G100" s="180">
        <v>0.32</v>
      </c>
      <c r="H100" s="180">
        <v>1.86</v>
      </c>
      <c r="I100" s="180">
        <v>3.52</v>
      </c>
      <c r="J100" s="180">
        <v>0.1</v>
      </c>
      <c r="K100" s="180">
        <v>17.3</v>
      </c>
      <c r="L100" s="180">
        <v>20.25</v>
      </c>
      <c r="M100" s="180">
        <v>1.38</v>
      </c>
      <c r="N100" s="180">
        <v>0.5</v>
      </c>
      <c r="O100" s="180">
        <v>99.78</v>
      </c>
      <c r="P100" s="192">
        <f t="shared" si="4"/>
        <v>89.754380147768458</v>
      </c>
      <c r="Q100" s="192">
        <f t="shared" si="5"/>
        <v>15.278168635843503</v>
      </c>
    </row>
    <row r="101" spans="1:17" s="179" customFormat="1" ht="11.25">
      <c r="A101" s="179" t="s">
        <v>720</v>
      </c>
      <c r="B101" s="179">
        <v>9</v>
      </c>
      <c r="C101" s="179">
        <v>81</v>
      </c>
      <c r="D101" s="180">
        <v>0.3</v>
      </c>
      <c r="E101" s="180" t="str">
        <f t="shared" si="3"/>
        <v>DarnleyBay-9-81-0.3</v>
      </c>
      <c r="F101" s="180">
        <v>54.76</v>
      </c>
      <c r="G101" s="180">
        <v>0.35</v>
      </c>
      <c r="H101" s="180">
        <v>2.0299999999999998</v>
      </c>
      <c r="I101" s="180">
        <v>3.51</v>
      </c>
      <c r="J101" s="180">
        <v>0.09</v>
      </c>
      <c r="K101" s="180">
        <v>16.989999999999998</v>
      </c>
      <c r="L101" s="180">
        <v>20.21</v>
      </c>
      <c r="M101" s="180">
        <v>1.42</v>
      </c>
      <c r="N101" s="180">
        <v>0.47</v>
      </c>
      <c r="O101" s="180">
        <v>99.82</v>
      </c>
      <c r="P101" s="192">
        <f t="shared" si="4"/>
        <v>89.613414753392178</v>
      </c>
      <c r="Q101" s="192">
        <f t="shared" si="5"/>
        <v>13.443715948194718</v>
      </c>
    </row>
    <row r="102" spans="1:17" s="179" customFormat="1" ht="11.25">
      <c r="A102" s="179" t="s">
        <v>720</v>
      </c>
      <c r="B102" s="179">
        <v>9</v>
      </c>
      <c r="C102" s="179">
        <v>82</v>
      </c>
      <c r="D102" s="180">
        <v>0.3</v>
      </c>
      <c r="E102" s="180" t="str">
        <f t="shared" si="3"/>
        <v>DarnleyBay-9-82-0.3</v>
      </c>
      <c r="F102" s="180">
        <v>55.14</v>
      </c>
      <c r="G102" s="180">
        <v>0.3</v>
      </c>
      <c r="H102" s="180">
        <v>1.98</v>
      </c>
      <c r="I102" s="180">
        <v>3.55</v>
      </c>
      <c r="J102" s="180">
        <v>0.16</v>
      </c>
      <c r="K102" s="180">
        <v>16.98</v>
      </c>
      <c r="L102" s="180">
        <v>20.62</v>
      </c>
      <c r="M102" s="180">
        <v>1.46</v>
      </c>
      <c r="N102" s="180">
        <v>0.28999999999999998</v>
      </c>
      <c r="O102" s="180">
        <v>100.46</v>
      </c>
      <c r="P102" s="192">
        <f t="shared" si="4"/>
        <v>89.501938026437273</v>
      </c>
      <c r="Q102" s="192">
        <f t="shared" si="5"/>
        <v>8.9464097760774397</v>
      </c>
    </row>
    <row r="103" spans="1:17" s="179" customFormat="1" ht="11.25">
      <c r="A103" s="179" t="s">
        <v>720</v>
      </c>
      <c r="B103" s="179">
        <v>9</v>
      </c>
      <c r="C103" s="179">
        <v>83</v>
      </c>
      <c r="D103" s="180">
        <v>0.3</v>
      </c>
      <c r="E103" s="180" t="str">
        <f t="shared" si="3"/>
        <v>DarnleyBay-9-83-0.3</v>
      </c>
      <c r="F103" s="180">
        <v>54.49</v>
      </c>
      <c r="G103" s="180">
        <v>0.34</v>
      </c>
      <c r="H103" s="180">
        <v>1.88</v>
      </c>
      <c r="I103" s="180">
        <v>3.47</v>
      </c>
      <c r="J103" s="180">
        <v>0.14000000000000001</v>
      </c>
      <c r="K103" s="180">
        <v>16.86</v>
      </c>
      <c r="L103" s="180">
        <v>20.309999999999999</v>
      </c>
      <c r="M103" s="180">
        <v>1.49</v>
      </c>
      <c r="N103" s="180">
        <v>0.51</v>
      </c>
      <c r="O103" s="180">
        <v>99.5</v>
      </c>
      <c r="P103" s="192">
        <f t="shared" si="4"/>
        <v>89.648549764454344</v>
      </c>
      <c r="Q103" s="192">
        <f t="shared" si="5"/>
        <v>15.396426655869256</v>
      </c>
    </row>
    <row r="104" spans="1:17" s="179" customFormat="1" ht="11.25">
      <c r="A104" s="179" t="s">
        <v>720</v>
      </c>
      <c r="B104" s="179">
        <v>9</v>
      </c>
      <c r="C104" s="179">
        <v>84</v>
      </c>
      <c r="D104" s="180">
        <v>0.3</v>
      </c>
      <c r="E104" s="180" t="str">
        <f t="shared" si="3"/>
        <v>DarnleyBay-9-84-0.3</v>
      </c>
      <c r="F104" s="180">
        <v>53.95</v>
      </c>
      <c r="G104" s="180">
        <v>0.35</v>
      </c>
      <c r="H104" s="180">
        <v>1.88</v>
      </c>
      <c r="I104" s="180">
        <v>3.56</v>
      </c>
      <c r="J104" s="180">
        <v>0.11</v>
      </c>
      <c r="K104" s="180">
        <v>16.57</v>
      </c>
      <c r="L104" s="180">
        <v>20.04</v>
      </c>
      <c r="M104" s="180">
        <v>1.55</v>
      </c>
      <c r="N104" s="180">
        <v>0.53</v>
      </c>
      <c r="O104" s="180">
        <v>98.54</v>
      </c>
      <c r="P104" s="192">
        <f t="shared" si="4"/>
        <v>89.243077194314097</v>
      </c>
      <c r="Q104" s="192">
        <f t="shared" si="5"/>
        <v>15.904181597087193</v>
      </c>
    </row>
    <row r="105" spans="1:17" s="179" customFormat="1" ht="11.25">
      <c r="A105" s="179" t="s">
        <v>720</v>
      </c>
      <c r="B105" s="179">
        <v>9</v>
      </c>
      <c r="C105" s="179">
        <v>85</v>
      </c>
      <c r="D105" s="180">
        <v>0.3</v>
      </c>
      <c r="E105" s="180" t="str">
        <f t="shared" si="3"/>
        <v>DarnleyBay-9-85-0.3</v>
      </c>
      <c r="F105" s="180">
        <v>54.42</v>
      </c>
      <c r="G105" s="180">
        <v>0.28000000000000003</v>
      </c>
      <c r="H105" s="180">
        <v>1.82</v>
      </c>
      <c r="I105" s="180">
        <v>3.39</v>
      </c>
      <c r="J105" s="180">
        <v>0.12</v>
      </c>
      <c r="K105" s="180">
        <v>16.850000000000001</v>
      </c>
      <c r="L105" s="180">
        <v>20.25</v>
      </c>
      <c r="M105" s="180">
        <v>1.37</v>
      </c>
      <c r="N105" s="180">
        <v>0.53</v>
      </c>
      <c r="O105" s="180">
        <v>99.04</v>
      </c>
      <c r="P105" s="192">
        <f t="shared" si="4"/>
        <v>89.857602116908225</v>
      </c>
      <c r="Q105" s="192">
        <f t="shared" si="5"/>
        <v>16.342807699805238</v>
      </c>
    </row>
    <row r="106" spans="1:17" s="179" customFormat="1" ht="11.25">
      <c r="A106" s="179" t="s">
        <v>720</v>
      </c>
      <c r="B106" s="179">
        <v>9</v>
      </c>
      <c r="C106" s="179">
        <v>86</v>
      </c>
      <c r="D106" s="180">
        <v>0.3</v>
      </c>
      <c r="E106" s="180" t="str">
        <f t="shared" si="3"/>
        <v>DarnleyBay-9-86-0.3</v>
      </c>
      <c r="F106" s="180">
        <v>54.78</v>
      </c>
      <c r="G106" s="180">
        <v>0.32</v>
      </c>
      <c r="H106" s="180">
        <v>1.95</v>
      </c>
      <c r="I106" s="180">
        <v>3.49</v>
      </c>
      <c r="J106" s="180">
        <v>0.14000000000000001</v>
      </c>
      <c r="K106" s="180">
        <v>17.14</v>
      </c>
      <c r="L106" s="180">
        <v>20.55</v>
      </c>
      <c r="M106" s="180">
        <v>1.24</v>
      </c>
      <c r="N106" s="180">
        <v>0.27</v>
      </c>
      <c r="O106" s="180">
        <v>99.88</v>
      </c>
      <c r="P106" s="192">
        <f t="shared" si="4"/>
        <v>89.747643713422093</v>
      </c>
      <c r="Q106" s="192">
        <f t="shared" si="5"/>
        <v>8.4991086604999939</v>
      </c>
    </row>
    <row r="107" spans="1:17" s="179" customFormat="1" ht="11.25">
      <c r="A107" s="179" t="s">
        <v>720</v>
      </c>
      <c r="B107" s="179">
        <v>9</v>
      </c>
      <c r="C107" s="179">
        <v>87</v>
      </c>
      <c r="D107" s="180">
        <v>0.3</v>
      </c>
      <c r="E107" s="180" t="str">
        <f t="shared" si="3"/>
        <v>DarnleyBay-9-87-0.3</v>
      </c>
      <c r="F107" s="180">
        <v>54.81</v>
      </c>
      <c r="G107" s="180">
        <v>0.27</v>
      </c>
      <c r="H107" s="180">
        <v>1.98</v>
      </c>
      <c r="I107" s="180">
        <v>3.38</v>
      </c>
      <c r="J107" s="180">
        <v>0.11</v>
      </c>
      <c r="K107" s="180">
        <v>17.16</v>
      </c>
      <c r="L107" s="180">
        <v>20.6</v>
      </c>
      <c r="M107" s="180">
        <v>1.37</v>
      </c>
      <c r="N107" s="180">
        <v>0.44</v>
      </c>
      <c r="O107" s="180">
        <v>100.13</v>
      </c>
      <c r="P107" s="192">
        <f t="shared" si="4"/>
        <v>90.049049301859242</v>
      </c>
      <c r="Q107" s="192">
        <f t="shared" si="5"/>
        <v>12.973519545964981</v>
      </c>
    </row>
    <row r="108" spans="1:17" s="179" customFormat="1" ht="11.25">
      <c r="A108" s="179" t="s">
        <v>720</v>
      </c>
      <c r="B108" s="179">
        <v>9</v>
      </c>
      <c r="C108" s="179">
        <v>88</v>
      </c>
      <c r="D108" s="180">
        <v>0.3</v>
      </c>
      <c r="E108" s="180" t="str">
        <f t="shared" si="3"/>
        <v>DarnleyBay-9-88-0.3</v>
      </c>
      <c r="F108" s="180">
        <v>55.43</v>
      </c>
      <c r="G108" s="180">
        <v>0.36</v>
      </c>
      <c r="H108" s="180">
        <v>1.93</v>
      </c>
      <c r="I108" s="180">
        <v>3.36</v>
      </c>
      <c r="J108" s="180">
        <v>0.1</v>
      </c>
      <c r="K108" s="180">
        <v>17.29</v>
      </c>
      <c r="L108" s="180">
        <v>20.010000000000002</v>
      </c>
      <c r="M108" s="180">
        <v>1.38</v>
      </c>
      <c r="N108" s="180">
        <v>0.56000000000000005</v>
      </c>
      <c r="O108" s="180">
        <v>100.43</v>
      </c>
      <c r="P108" s="192">
        <f t="shared" si="4"/>
        <v>90.169206826804214</v>
      </c>
      <c r="Q108" s="192">
        <f t="shared" si="5"/>
        <v>16.293324781081189</v>
      </c>
    </row>
    <row r="109" spans="1:17" s="179" customFormat="1" ht="11.25">
      <c r="A109" s="179" t="s">
        <v>720</v>
      </c>
      <c r="B109" s="179">
        <v>9</v>
      </c>
      <c r="C109" s="179">
        <v>89</v>
      </c>
      <c r="D109" s="180">
        <v>0.3</v>
      </c>
      <c r="E109" s="180" t="str">
        <f t="shared" si="3"/>
        <v>DarnleyBay-9-89-0.3</v>
      </c>
      <c r="F109" s="180">
        <v>54.91</v>
      </c>
      <c r="G109" s="180">
        <v>0.32</v>
      </c>
      <c r="H109" s="180">
        <v>2.0299999999999998</v>
      </c>
      <c r="I109" s="180">
        <v>3.3</v>
      </c>
      <c r="J109" s="180">
        <v>0.09</v>
      </c>
      <c r="K109" s="180">
        <v>16.97</v>
      </c>
      <c r="L109" s="180">
        <v>20.69</v>
      </c>
      <c r="M109" s="180">
        <v>1.34</v>
      </c>
      <c r="N109" s="180">
        <v>0.27</v>
      </c>
      <c r="O109" s="180">
        <v>99.91</v>
      </c>
      <c r="P109" s="192">
        <f t="shared" si="4"/>
        <v>90.163330726696941</v>
      </c>
      <c r="Q109" s="192">
        <f t="shared" si="5"/>
        <v>8.1916054007383465</v>
      </c>
    </row>
    <row r="110" spans="1:17" s="179" customFormat="1" ht="11.25">
      <c r="A110" s="179" t="s">
        <v>720</v>
      </c>
      <c r="B110" s="179">
        <v>9</v>
      </c>
      <c r="C110" s="179">
        <v>90</v>
      </c>
      <c r="D110" s="180">
        <v>0.3</v>
      </c>
      <c r="E110" s="180" t="str">
        <f t="shared" si="3"/>
        <v>DarnleyBay-9-90-0.3</v>
      </c>
      <c r="F110" s="180">
        <v>54.98</v>
      </c>
      <c r="G110" s="180">
        <v>0.37</v>
      </c>
      <c r="H110" s="180">
        <v>1.99</v>
      </c>
      <c r="I110" s="180">
        <v>3.5</v>
      </c>
      <c r="J110" s="180">
        <v>0.15</v>
      </c>
      <c r="K110" s="180">
        <v>17.5</v>
      </c>
      <c r="L110" s="180">
        <v>19.89</v>
      </c>
      <c r="M110" s="180">
        <v>1.43</v>
      </c>
      <c r="N110" s="180">
        <v>0.45</v>
      </c>
      <c r="O110" s="180">
        <v>100.26</v>
      </c>
      <c r="P110" s="192">
        <f t="shared" si="4"/>
        <v>89.911402542797063</v>
      </c>
      <c r="Q110" s="192">
        <f t="shared" si="5"/>
        <v>13.17164230400496</v>
      </c>
    </row>
    <row r="111" spans="1:17" s="179" customFormat="1" ht="11.25">
      <c r="A111" s="179" t="s">
        <v>720</v>
      </c>
      <c r="B111" s="179">
        <v>9</v>
      </c>
      <c r="C111" s="179">
        <v>91</v>
      </c>
      <c r="D111" s="180">
        <v>0.3</v>
      </c>
      <c r="E111" s="180" t="str">
        <f t="shared" si="3"/>
        <v>DarnleyBay-9-91-0.3</v>
      </c>
      <c r="F111" s="180">
        <v>53.87</v>
      </c>
      <c r="G111" s="180">
        <v>0.28999999999999998</v>
      </c>
      <c r="H111" s="180">
        <v>2.0299999999999998</v>
      </c>
      <c r="I111" s="180">
        <v>3.4</v>
      </c>
      <c r="J111" s="180">
        <v>0.13</v>
      </c>
      <c r="K111" s="180">
        <v>16.579999999999998</v>
      </c>
      <c r="L111" s="180">
        <v>21.01</v>
      </c>
      <c r="M111" s="180">
        <v>1.33</v>
      </c>
      <c r="N111" s="180">
        <v>0.21</v>
      </c>
      <c r="O111" s="180">
        <v>98.84</v>
      </c>
      <c r="P111" s="192">
        <f t="shared" si="4"/>
        <v>89.68220927527635</v>
      </c>
      <c r="Q111" s="192">
        <f t="shared" si="5"/>
        <v>6.4893784846685936</v>
      </c>
    </row>
    <row r="112" spans="1:17" s="179" customFormat="1" ht="11.25">
      <c r="A112" s="179" t="s">
        <v>720</v>
      </c>
      <c r="B112" s="179">
        <v>9</v>
      </c>
      <c r="C112" s="179">
        <v>92</v>
      </c>
      <c r="D112" s="180">
        <v>0.3</v>
      </c>
      <c r="E112" s="180" t="str">
        <f t="shared" si="3"/>
        <v>DarnleyBay-9-92-0.3</v>
      </c>
      <c r="F112" s="180">
        <v>54.49</v>
      </c>
      <c r="G112" s="180">
        <v>0.38</v>
      </c>
      <c r="H112" s="180">
        <v>1.8</v>
      </c>
      <c r="I112" s="180">
        <v>3.56</v>
      </c>
      <c r="J112" s="180">
        <v>0.14000000000000001</v>
      </c>
      <c r="K112" s="180">
        <v>17.3</v>
      </c>
      <c r="L112" s="180">
        <v>19.97</v>
      </c>
      <c r="M112" s="180">
        <v>1.38</v>
      </c>
      <c r="N112" s="180">
        <v>0.49</v>
      </c>
      <c r="O112" s="180">
        <v>99.51</v>
      </c>
      <c r="P112" s="192">
        <f t="shared" si="4"/>
        <v>89.650002892156593</v>
      </c>
      <c r="Q112" s="192">
        <f t="shared" si="5"/>
        <v>15.441808581527727</v>
      </c>
    </row>
    <row r="113" spans="1:17" s="179" customFormat="1" ht="11.25">
      <c r="A113" s="179" t="s">
        <v>720</v>
      </c>
      <c r="B113" s="179">
        <v>9</v>
      </c>
      <c r="C113" s="179">
        <v>93</v>
      </c>
      <c r="D113" s="180">
        <v>0.3</v>
      </c>
      <c r="E113" s="180" t="str">
        <f t="shared" si="3"/>
        <v>DarnleyBay-9-93-0.3</v>
      </c>
      <c r="F113" s="180">
        <v>54.21</v>
      </c>
      <c r="G113" s="180">
        <v>0.33</v>
      </c>
      <c r="H113" s="180">
        <v>1.86</v>
      </c>
      <c r="I113" s="180">
        <v>3.39</v>
      </c>
      <c r="J113" s="180">
        <v>0.12</v>
      </c>
      <c r="K113" s="180">
        <v>17.239999999999998</v>
      </c>
      <c r="L113" s="180">
        <v>20.12</v>
      </c>
      <c r="M113" s="180">
        <v>1.35</v>
      </c>
      <c r="N113" s="180">
        <v>0.53</v>
      </c>
      <c r="O113" s="180">
        <v>99.14</v>
      </c>
      <c r="P113" s="192">
        <f t="shared" si="4"/>
        <v>90.064244975932937</v>
      </c>
      <c r="Q113" s="192">
        <f t="shared" si="5"/>
        <v>16.047750609967089</v>
      </c>
    </row>
    <row r="114" spans="1:17" s="179" customFormat="1" ht="11.25">
      <c r="A114" s="179" t="s">
        <v>720</v>
      </c>
      <c r="B114" s="179">
        <v>9</v>
      </c>
      <c r="C114" s="179">
        <v>94</v>
      </c>
      <c r="D114" s="180">
        <v>0.3</v>
      </c>
      <c r="E114" s="180" t="str">
        <f t="shared" si="3"/>
        <v>DarnleyBay-9-94-0.3</v>
      </c>
      <c r="F114" s="180">
        <v>55.14</v>
      </c>
      <c r="G114" s="180">
        <v>0.34</v>
      </c>
      <c r="H114" s="180">
        <v>1.93</v>
      </c>
      <c r="I114" s="180">
        <v>3.3</v>
      </c>
      <c r="J114" s="180">
        <v>0.11</v>
      </c>
      <c r="K114" s="180">
        <v>17.25</v>
      </c>
      <c r="L114" s="180">
        <v>20.399999999999999</v>
      </c>
      <c r="M114" s="180">
        <v>1.23</v>
      </c>
      <c r="N114" s="180">
        <v>0.42</v>
      </c>
      <c r="O114" s="180">
        <v>100.11</v>
      </c>
      <c r="P114" s="192">
        <f t="shared" si="4"/>
        <v>90.307522648605342</v>
      </c>
      <c r="Q114" s="192">
        <f t="shared" si="5"/>
        <v>12.738890798643451</v>
      </c>
    </row>
    <row r="115" spans="1:17" s="179" customFormat="1" ht="11.25">
      <c r="A115" s="179" t="s">
        <v>720</v>
      </c>
      <c r="B115" s="179">
        <v>9</v>
      </c>
      <c r="C115" s="179">
        <v>95</v>
      </c>
      <c r="D115" s="180">
        <v>0.3</v>
      </c>
      <c r="E115" s="180" t="str">
        <f t="shared" si="3"/>
        <v>DarnleyBay-9-95-0.3</v>
      </c>
      <c r="F115" s="180">
        <v>54.13</v>
      </c>
      <c r="G115" s="180">
        <v>0.34</v>
      </c>
      <c r="H115" s="180">
        <v>1.82</v>
      </c>
      <c r="I115" s="180">
        <v>3.37</v>
      </c>
      <c r="J115" s="180">
        <v>0.09</v>
      </c>
      <c r="K115" s="180">
        <v>17.28</v>
      </c>
      <c r="L115" s="180">
        <v>20.45</v>
      </c>
      <c r="M115" s="180">
        <v>1.33</v>
      </c>
      <c r="N115" s="180">
        <v>0.25</v>
      </c>
      <c r="O115" s="180">
        <v>99.06</v>
      </c>
      <c r="P115" s="192">
        <f t="shared" si="4"/>
        <v>90.137690758913436</v>
      </c>
      <c r="Q115" s="192">
        <f t="shared" si="5"/>
        <v>8.4373466811507392</v>
      </c>
    </row>
    <row r="116" spans="1:17" s="179" customFormat="1" ht="11.25">
      <c r="A116" s="179" t="s">
        <v>720</v>
      </c>
      <c r="B116" s="179">
        <v>9</v>
      </c>
      <c r="C116" s="179">
        <v>96</v>
      </c>
      <c r="D116" s="180">
        <v>0.3</v>
      </c>
      <c r="E116" s="180" t="str">
        <f t="shared" si="3"/>
        <v>DarnleyBay-9-96-0.3</v>
      </c>
      <c r="F116" s="180">
        <v>54.31</v>
      </c>
      <c r="G116" s="180">
        <v>0.34</v>
      </c>
      <c r="H116" s="180">
        <v>1.84</v>
      </c>
      <c r="I116" s="180">
        <v>3.43</v>
      </c>
      <c r="J116" s="180">
        <v>0.1</v>
      </c>
      <c r="K116" s="180">
        <v>16.71</v>
      </c>
      <c r="L116" s="180">
        <v>20.32</v>
      </c>
      <c r="M116" s="180">
        <v>1.23</v>
      </c>
      <c r="N116" s="180">
        <v>0.52</v>
      </c>
      <c r="O116" s="180">
        <v>98.79</v>
      </c>
      <c r="P116" s="192">
        <f t="shared" si="4"/>
        <v>89.673187256661706</v>
      </c>
      <c r="Q116" s="192">
        <f t="shared" si="5"/>
        <v>15.937084432397313</v>
      </c>
    </row>
    <row r="117" spans="1:17" s="179" customFormat="1" ht="11.25">
      <c r="A117" s="179" t="s">
        <v>720</v>
      </c>
      <c r="B117" s="179">
        <v>9</v>
      </c>
      <c r="C117" s="179">
        <v>97</v>
      </c>
      <c r="D117" s="180">
        <v>0.3</v>
      </c>
      <c r="E117" s="180" t="str">
        <f t="shared" si="3"/>
        <v>DarnleyBay-9-97-0.3</v>
      </c>
      <c r="F117" s="180">
        <v>54.81</v>
      </c>
      <c r="G117" s="180">
        <v>0.3</v>
      </c>
      <c r="H117" s="180">
        <v>1.95</v>
      </c>
      <c r="I117" s="180">
        <v>3.53</v>
      </c>
      <c r="J117" s="180">
        <v>0.1</v>
      </c>
      <c r="K117" s="180">
        <v>16.97</v>
      </c>
      <c r="L117" s="180">
        <v>20.010000000000002</v>
      </c>
      <c r="M117" s="180">
        <v>1.36</v>
      </c>
      <c r="N117" s="180">
        <v>0.5</v>
      </c>
      <c r="O117" s="180">
        <v>99.53</v>
      </c>
      <c r="P117" s="192">
        <f t="shared" si="4"/>
        <v>89.549392591948461</v>
      </c>
      <c r="Q117" s="192">
        <f t="shared" si="5"/>
        <v>14.676513273316537</v>
      </c>
    </row>
    <row r="118" spans="1:17" s="179" customFormat="1" ht="11.25">
      <c r="A118" s="179" t="s">
        <v>720</v>
      </c>
      <c r="B118" s="179">
        <v>9</v>
      </c>
      <c r="C118" s="179">
        <v>98</v>
      </c>
      <c r="D118" s="180">
        <v>0.3</v>
      </c>
      <c r="E118" s="180" t="str">
        <f t="shared" si="3"/>
        <v>DarnleyBay-9-98-0.3</v>
      </c>
      <c r="F118" s="180">
        <v>54.8</v>
      </c>
      <c r="G118" s="180">
        <v>0.33</v>
      </c>
      <c r="H118" s="180">
        <v>1.84</v>
      </c>
      <c r="I118" s="180">
        <v>3.4</v>
      </c>
      <c r="J118" s="180">
        <v>0.13</v>
      </c>
      <c r="K118" s="180">
        <v>17.420000000000002</v>
      </c>
      <c r="L118" s="180">
        <v>20.350000000000001</v>
      </c>
      <c r="M118" s="180">
        <v>1.42</v>
      </c>
      <c r="N118" s="180">
        <v>0.48</v>
      </c>
      <c r="O118" s="180">
        <v>100.17</v>
      </c>
      <c r="P118" s="192">
        <f t="shared" si="4"/>
        <v>90.130634753409893</v>
      </c>
      <c r="Q118" s="192">
        <f t="shared" si="5"/>
        <v>14.893741643822061</v>
      </c>
    </row>
    <row r="119" spans="1:17" s="179" customFormat="1" ht="11.25">
      <c r="A119" s="179" t="s">
        <v>720</v>
      </c>
      <c r="B119" s="179">
        <v>9</v>
      </c>
      <c r="C119" s="179">
        <v>99</v>
      </c>
      <c r="D119" s="180">
        <v>0.3</v>
      </c>
      <c r="E119" s="180" t="str">
        <f t="shared" si="3"/>
        <v>DarnleyBay-9-99-0.3</v>
      </c>
      <c r="F119" s="180">
        <v>54.19</v>
      </c>
      <c r="G119" s="180">
        <v>0.28999999999999998</v>
      </c>
      <c r="H119" s="180">
        <v>2</v>
      </c>
      <c r="I119" s="180">
        <v>3.56</v>
      </c>
      <c r="J119" s="180">
        <v>0.13</v>
      </c>
      <c r="K119" s="180">
        <v>17</v>
      </c>
      <c r="L119" s="180">
        <v>20.61</v>
      </c>
      <c r="M119" s="180">
        <v>1.3</v>
      </c>
      <c r="N119" s="180">
        <v>0.32</v>
      </c>
      <c r="O119" s="180">
        <v>99.39</v>
      </c>
      <c r="P119" s="192">
        <f t="shared" si="4"/>
        <v>89.486558370921912</v>
      </c>
      <c r="Q119" s="192">
        <f t="shared" si="5"/>
        <v>9.6930421127621749</v>
      </c>
    </row>
    <row r="120" spans="1:17" s="179" customFormat="1" ht="11.25">
      <c r="A120" s="179" t="s">
        <v>720</v>
      </c>
      <c r="B120" s="179">
        <v>9</v>
      </c>
      <c r="C120" s="179">
        <v>100</v>
      </c>
      <c r="D120" s="180">
        <v>0.3</v>
      </c>
      <c r="E120" s="180" t="str">
        <f t="shared" si="3"/>
        <v>DarnleyBay-9-100-0.3</v>
      </c>
      <c r="F120" s="180">
        <v>54.8</v>
      </c>
      <c r="G120" s="180">
        <v>0.28000000000000003</v>
      </c>
      <c r="H120" s="180">
        <v>1.97</v>
      </c>
      <c r="I120" s="180">
        <v>3.49</v>
      </c>
      <c r="J120" s="180">
        <v>0.1</v>
      </c>
      <c r="K120" s="180">
        <v>16.87</v>
      </c>
      <c r="L120" s="180">
        <v>20.96</v>
      </c>
      <c r="M120" s="180">
        <v>1.2</v>
      </c>
      <c r="N120" s="180">
        <v>0.21</v>
      </c>
      <c r="O120" s="180">
        <v>99.89</v>
      </c>
      <c r="P120" s="192">
        <f t="shared" si="4"/>
        <v>89.600621352264668</v>
      </c>
      <c r="Q120" s="192">
        <f t="shared" si="5"/>
        <v>6.6738339609985751</v>
      </c>
    </row>
    <row r="121" spans="1:17" s="179" customFormat="1" ht="11.25">
      <c r="A121" s="179" t="s">
        <v>720</v>
      </c>
      <c r="B121" s="179">
        <v>9</v>
      </c>
      <c r="C121" s="179">
        <v>101</v>
      </c>
      <c r="D121" s="180">
        <v>0.3</v>
      </c>
      <c r="E121" s="180" t="str">
        <f t="shared" si="3"/>
        <v>DarnleyBay-9-101-0.3</v>
      </c>
      <c r="F121" s="180">
        <v>54.93</v>
      </c>
      <c r="G121" s="180">
        <v>0.3</v>
      </c>
      <c r="H121" s="180">
        <v>1.99</v>
      </c>
      <c r="I121" s="180">
        <v>3.52</v>
      </c>
      <c r="J121" s="180">
        <v>0.08</v>
      </c>
      <c r="K121" s="180">
        <v>16.670000000000002</v>
      </c>
      <c r="L121" s="180">
        <v>20.7</v>
      </c>
      <c r="M121" s="180">
        <v>1.21</v>
      </c>
      <c r="N121" s="180">
        <v>0.24</v>
      </c>
      <c r="O121" s="180">
        <v>99.63</v>
      </c>
      <c r="P121" s="192">
        <f t="shared" si="4"/>
        <v>89.408185405126943</v>
      </c>
      <c r="Q121" s="192">
        <f t="shared" si="5"/>
        <v>7.4849588305588242</v>
      </c>
    </row>
    <row r="122" spans="1:17" s="179" customFormat="1" ht="11.25">
      <c r="A122" s="179" t="s">
        <v>720</v>
      </c>
      <c r="B122" s="179">
        <v>9</v>
      </c>
      <c r="C122" s="179">
        <v>102</v>
      </c>
      <c r="D122" s="180">
        <v>0.3</v>
      </c>
      <c r="E122" s="180" t="str">
        <f t="shared" si="3"/>
        <v>DarnleyBay-9-102-0.3</v>
      </c>
      <c r="F122" s="180">
        <v>54.83</v>
      </c>
      <c r="G122" s="180">
        <v>0.32</v>
      </c>
      <c r="H122" s="180">
        <v>2.08</v>
      </c>
      <c r="I122" s="180">
        <v>3.35</v>
      </c>
      <c r="J122" s="180">
        <v>0.09</v>
      </c>
      <c r="K122" s="180">
        <v>16.64</v>
      </c>
      <c r="L122" s="180">
        <v>21.03</v>
      </c>
      <c r="M122" s="180">
        <v>1.1599999999999999</v>
      </c>
      <c r="N122" s="180">
        <v>0.28999999999999998</v>
      </c>
      <c r="O122" s="180">
        <v>99.79</v>
      </c>
      <c r="P122" s="192">
        <f t="shared" si="4"/>
        <v>89.851479288829111</v>
      </c>
      <c r="Q122" s="192">
        <f t="shared" si="5"/>
        <v>8.5530820835583032</v>
      </c>
    </row>
    <row r="123" spans="1:17" s="179" customFormat="1" ht="13.5" customHeight="1">
      <c r="A123" s="179" t="s">
        <v>720</v>
      </c>
      <c r="B123" s="179">
        <v>9</v>
      </c>
      <c r="C123" s="179">
        <v>103</v>
      </c>
      <c r="D123" s="180">
        <v>0.3</v>
      </c>
      <c r="E123" s="180" t="str">
        <f t="shared" si="3"/>
        <v>DarnleyBay-9-103-0.3</v>
      </c>
      <c r="F123" s="180">
        <v>54.37</v>
      </c>
      <c r="G123" s="180">
        <v>0.36</v>
      </c>
      <c r="H123" s="180">
        <v>1.73</v>
      </c>
      <c r="I123" s="180">
        <v>3.38</v>
      </c>
      <c r="J123" s="180">
        <v>0.1</v>
      </c>
      <c r="K123" s="180">
        <v>17.309999999999999</v>
      </c>
      <c r="L123" s="180">
        <v>20.43</v>
      </c>
      <c r="M123" s="180">
        <v>1.38</v>
      </c>
      <c r="N123" s="180">
        <v>0.52</v>
      </c>
      <c r="O123" s="180">
        <v>99.58</v>
      </c>
      <c r="P123" s="192">
        <f t="shared" si="4"/>
        <v>90.126765679836979</v>
      </c>
      <c r="Q123" s="192">
        <f t="shared" si="5"/>
        <v>16.780382626252187</v>
      </c>
    </row>
    <row r="124" spans="1:17" s="179" customFormat="1" ht="11.25">
      <c r="A124" s="179" t="s">
        <v>720</v>
      </c>
      <c r="B124" s="179">
        <v>9</v>
      </c>
      <c r="C124" s="179">
        <v>104</v>
      </c>
      <c r="D124" s="180">
        <v>0.3</v>
      </c>
      <c r="E124" s="180" t="str">
        <f t="shared" si="3"/>
        <v>DarnleyBay-9-104-0.3</v>
      </c>
      <c r="F124" s="180">
        <v>54.45</v>
      </c>
      <c r="G124" s="180">
        <v>0.31</v>
      </c>
      <c r="H124" s="180">
        <v>1.93</v>
      </c>
      <c r="I124" s="180">
        <v>3.33</v>
      </c>
      <c r="J124" s="180">
        <v>0.1</v>
      </c>
      <c r="K124" s="180">
        <v>16.77</v>
      </c>
      <c r="L124" s="180">
        <v>21.02</v>
      </c>
      <c r="M124" s="180">
        <v>1.25</v>
      </c>
      <c r="N124" s="180">
        <v>0.33</v>
      </c>
      <c r="O124" s="180">
        <v>99.49</v>
      </c>
      <c r="P124" s="192">
        <f t="shared" si="4"/>
        <v>89.97635676419668</v>
      </c>
      <c r="Q124" s="192">
        <f t="shared" si="5"/>
        <v>10.29002161684706</v>
      </c>
    </row>
    <row r="125" spans="1:17" s="179" customFormat="1" ht="11.25">
      <c r="A125" s="179" t="s">
        <v>720</v>
      </c>
      <c r="B125" s="179">
        <v>8</v>
      </c>
      <c r="C125" s="179">
        <v>1</v>
      </c>
      <c r="D125" s="180">
        <v>0.3</v>
      </c>
      <c r="E125" s="180" t="str">
        <f t="shared" si="3"/>
        <v>DarnleyBay-8-1-0.3</v>
      </c>
      <c r="F125" s="180">
        <v>54.55</v>
      </c>
      <c r="G125" s="180">
        <v>0.17</v>
      </c>
      <c r="H125" s="180">
        <v>0.38</v>
      </c>
      <c r="I125" s="180">
        <v>2.42</v>
      </c>
      <c r="J125" s="180">
        <v>0.1</v>
      </c>
      <c r="K125" s="180">
        <v>16.22</v>
      </c>
      <c r="L125" s="180">
        <v>22.44</v>
      </c>
      <c r="M125" s="180">
        <v>1.33</v>
      </c>
      <c r="N125" s="180">
        <v>1.98</v>
      </c>
      <c r="O125" s="180">
        <v>99.6</v>
      </c>
      <c r="P125" s="192">
        <f t="shared" si="4"/>
        <v>92.276048626192562</v>
      </c>
      <c r="Q125" s="192">
        <f t="shared" si="5"/>
        <v>77.755182495717719</v>
      </c>
    </row>
    <row r="126" spans="1:17" s="179" customFormat="1" ht="11.25">
      <c r="A126" s="179" t="s">
        <v>720</v>
      </c>
      <c r="B126" s="179">
        <v>8</v>
      </c>
      <c r="C126" s="179">
        <v>2</v>
      </c>
      <c r="D126" s="180">
        <v>0.3</v>
      </c>
      <c r="E126" s="180" t="str">
        <f t="shared" si="3"/>
        <v>DarnleyBay-8-2-0.3</v>
      </c>
      <c r="F126" s="180">
        <v>54.77</v>
      </c>
      <c r="G126" s="180">
        <v>0.17</v>
      </c>
      <c r="H126" s="180">
        <v>0.36</v>
      </c>
      <c r="I126" s="180">
        <v>2.72</v>
      </c>
      <c r="J126" s="180">
        <v>0.09</v>
      </c>
      <c r="K126" s="180">
        <v>16.45</v>
      </c>
      <c r="L126" s="180">
        <v>21.95</v>
      </c>
      <c r="M126" s="180">
        <v>1.4</v>
      </c>
      <c r="N126" s="180">
        <v>1.84</v>
      </c>
      <c r="O126" s="180">
        <v>99.76</v>
      </c>
      <c r="P126" s="192">
        <f t="shared" si="4"/>
        <v>91.510896341577194</v>
      </c>
      <c r="Q126" s="192">
        <f t="shared" si="5"/>
        <v>77.420201143601773</v>
      </c>
    </row>
    <row r="127" spans="1:17" s="179" customFormat="1" ht="11.25">
      <c r="A127" s="179" t="s">
        <v>720</v>
      </c>
      <c r="B127" s="179">
        <v>8</v>
      </c>
      <c r="C127" s="179">
        <v>3</v>
      </c>
      <c r="D127" s="180">
        <v>0.3</v>
      </c>
      <c r="E127" s="180" t="str">
        <f t="shared" si="3"/>
        <v>DarnleyBay-8-3-0.3</v>
      </c>
      <c r="F127" s="180">
        <v>54.66</v>
      </c>
      <c r="G127" s="180">
        <v>0.2</v>
      </c>
      <c r="H127" s="180">
        <v>0.36</v>
      </c>
      <c r="I127" s="180">
        <v>2.64</v>
      </c>
      <c r="J127" s="180">
        <v>0.08</v>
      </c>
      <c r="K127" s="180">
        <v>15.98</v>
      </c>
      <c r="L127" s="180">
        <v>22.06</v>
      </c>
      <c r="M127" s="180">
        <v>1.47</v>
      </c>
      <c r="N127" s="180">
        <v>1.77</v>
      </c>
      <c r="O127" s="180">
        <v>99.22</v>
      </c>
      <c r="P127" s="192">
        <f t="shared" si="4"/>
        <v>91.517616951757773</v>
      </c>
      <c r="Q127" s="192">
        <f t="shared" si="5"/>
        <v>76.734968315986563</v>
      </c>
    </row>
    <row r="128" spans="1:17" s="179" customFormat="1" ht="11.25">
      <c r="A128" s="179" t="s">
        <v>720</v>
      </c>
      <c r="B128" s="179">
        <v>8</v>
      </c>
      <c r="C128" s="179">
        <v>4</v>
      </c>
      <c r="D128" s="180">
        <v>0.3</v>
      </c>
      <c r="E128" s="180" t="str">
        <f t="shared" si="3"/>
        <v>DarnleyBay-8-4-0.3</v>
      </c>
      <c r="F128" s="180">
        <v>53.92</v>
      </c>
      <c r="G128" s="180">
        <v>0.34</v>
      </c>
      <c r="H128" s="180">
        <v>2.86</v>
      </c>
      <c r="I128" s="180">
        <v>3.35</v>
      </c>
      <c r="J128" s="180">
        <v>0.11</v>
      </c>
      <c r="K128" s="180">
        <v>15.55</v>
      </c>
      <c r="L128" s="180">
        <v>18.41</v>
      </c>
      <c r="M128" s="180">
        <v>2.41</v>
      </c>
      <c r="N128" s="180">
        <v>1.38</v>
      </c>
      <c r="O128" s="180">
        <v>98.32</v>
      </c>
      <c r="P128" s="192">
        <f t="shared" si="4"/>
        <v>89.216812823702824</v>
      </c>
      <c r="Q128" s="192">
        <f t="shared" si="5"/>
        <v>24.453724522026068</v>
      </c>
    </row>
    <row r="129" spans="1:17" s="179" customFormat="1" ht="11.25">
      <c r="A129" s="179" t="s">
        <v>720</v>
      </c>
      <c r="B129" s="179">
        <v>8</v>
      </c>
      <c r="C129" s="179">
        <v>5</v>
      </c>
      <c r="D129" s="180">
        <v>0.3</v>
      </c>
      <c r="E129" s="180" t="str">
        <f t="shared" si="3"/>
        <v>DarnleyBay-8-5-0.3</v>
      </c>
      <c r="F129" s="180">
        <v>54.77</v>
      </c>
      <c r="G129" s="180">
        <v>0.27</v>
      </c>
      <c r="H129" s="180">
        <v>4.49</v>
      </c>
      <c r="I129" s="180">
        <v>4.8099999999999996</v>
      </c>
      <c r="J129" s="180">
        <v>0.16</v>
      </c>
      <c r="K129" s="180">
        <v>15.25</v>
      </c>
      <c r="L129" s="180">
        <v>15.37</v>
      </c>
      <c r="M129" s="180">
        <v>3.62</v>
      </c>
      <c r="N129" s="180">
        <v>0.66</v>
      </c>
      <c r="O129" s="180">
        <v>99.39</v>
      </c>
      <c r="P129" s="192">
        <f t="shared" si="4"/>
        <v>84.965062132270717</v>
      </c>
      <c r="Q129" s="192">
        <f t="shared" si="5"/>
        <v>8.9758038077629241</v>
      </c>
    </row>
    <row r="130" spans="1:17" s="179" customFormat="1" ht="11.25">
      <c r="A130" s="179" t="s">
        <v>720</v>
      </c>
      <c r="B130" s="179">
        <v>8</v>
      </c>
      <c r="C130" s="179">
        <v>6</v>
      </c>
      <c r="D130" s="180">
        <v>0.3</v>
      </c>
      <c r="E130" s="180" t="str">
        <f t="shared" si="3"/>
        <v>DarnleyBay-8-6-0.3</v>
      </c>
      <c r="F130" s="180">
        <v>54.47</v>
      </c>
      <c r="G130" s="180">
        <v>0.27</v>
      </c>
      <c r="H130" s="180">
        <v>1.24</v>
      </c>
      <c r="I130" s="180">
        <v>3.09</v>
      </c>
      <c r="J130" s="180">
        <v>0.13</v>
      </c>
      <c r="K130" s="180">
        <v>15.97</v>
      </c>
      <c r="L130" s="180">
        <v>19.47</v>
      </c>
      <c r="M130" s="180">
        <v>1.89</v>
      </c>
      <c r="N130" s="180">
        <v>2.34</v>
      </c>
      <c r="O130" s="180">
        <v>98.88</v>
      </c>
      <c r="P130" s="192">
        <f t="shared" si="4"/>
        <v>90.207730740130671</v>
      </c>
      <c r="Q130" s="192">
        <f t="shared" si="5"/>
        <v>55.868202192250337</v>
      </c>
    </row>
    <row r="131" spans="1:17" s="179" customFormat="1" ht="11.25">
      <c r="A131" s="179" t="s">
        <v>720</v>
      </c>
      <c r="B131" s="179">
        <v>8</v>
      </c>
      <c r="C131" s="179">
        <v>7</v>
      </c>
      <c r="D131" s="180">
        <v>0.3</v>
      </c>
      <c r="E131" s="180" t="str">
        <f t="shared" ref="E131:E194" si="6">CONCATENATE($A$2,"-",B131,"-",C131,"-",D131)</f>
        <v>DarnleyBay-8-7-0.3</v>
      </c>
      <c r="F131" s="180">
        <v>54.73</v>
      </c>
      <c r="G131" s="180">
        <v>0.16</v>
      </c>
      <c r="H131" s="180">
        <v>0.45</v>
      </c>
      <c r="I131" s="180">
        <v>2.74</v>
      </c>
      <c r="J131" s="180">
        <v>0.09</v>
      </c>
      <c r="K131" s="180">
        <v>15.85</v>
      </c>
      <c r="L131" s="180">
        <v>22</v>
      </c>
      <c r="M131" s="180">
        <v>1.23</v>
      </c>
      <c r="N131" s="180">
        <v>1.53</v>
      </c>
      <c r="O131" s="180">
        <v>98.79</v>
      </c>
      <c r="P131" s="192">
        <f t="shared" si="4"/>
        <v>91.158898235043949</v>
      </c>
      <c r="Q131" s="192">
        <f t="shared" si="5"/>
        <v>69.520147372453934</v>
      </c>
    </row>
    <row r="132" spans="1:17" s="179" customFormat="1" ht="11.25">
      <c r="A132" s="179" t="s">
        <v>720</v>
      </c>
      <c r="B132" s="179">
        <v>8</v>
      </c>
      <c r="C132" s="179">
        <v>8</v>
      </c>
      <c r="D132" s="180">
        <v>0.3</v>
      </c>
      <c r="E132" s="180" t="str">
        <f t="shared" si="6"/>
        <v>DarnleyBay-8-8-0.3</v>
      </c>
      <c r="F132" s="180">
        <v>54.48</v>
      </c>
      <c r="G132" s="180">
        <v>0.16</v>
      </c>
      <c r="H132" s="180">
        <v>0.35</v>
      </c>
      <c r="I132" s="180">
        <v>2.71</v>
      </c>
      <c r="J132" s="180">
        <v>0.1</v>
      </c>
      <c r="K132" s="180">
        <v>16.13</v>
      </c>
      <c r="L132" s="180">
        <v>22.09</v>
      </c>
      <c r="M132" s="180">
        <v>1.52</v>
      </c>
      <c r="N132" s="180">
        <v>1.86</v>
      </c>
      <c r="O132" s="180">
        <v>99.39</v>
      </c>
      <c r="P132" s="192">
        <f t="shared" ref="P132:P195" si="7">((K132/40.31)/(K132/40.31+I132/71.85))*100</f>
        <v>91.386077030353562</v>
      </c>
      <c r="Q132" s="192">
        <f t="shared" ref="Q132:Q195" si="8">((N132/151.99061)/(N132/151.99061+H132/101.96137))*100</f>
        <v>78.094363155306581</v>
      </c>
    </row>
    <row r="133" spans="1:17" s="179" customFormat="1" ht="11.25">
      <c r="A133" s="179" t="s">
        <v>720</v>
      </c>
      <c r="B133" s="179">
        <v>8</v>
      </c>
      <c r="C133" s="179">
        <v>9</v>
      </c>
      <c r="D133" s="180">
        <v>0.3</v>
      </c>
      <c r="E133" s="180" t="str">
        <f t="shared" si="6"/>
        <v>DarnleyBay-8-9-0.3</v>
      </c>
      <c r="F133" s="180">
        <v>55.08</v>
      </c>
      <c r="G133" s="180">
        <v>0.21</v>
      </c>
      <c r="H133" s="180">
        <v>3.22</v>
      </c>
      <c r="I133" s="180">
        <v>4.33</v>
      </c>
      <c r="J133" s="180">
        <v>0.14000000000000001</v>
      </c>
      <c r="K133" s="180">
        <v>16.690000000000001</v>
      </c>
      <c r="L133" s="180">
        <v>16.670000000000002</v>
      </c>
      <c r="M133" s="180">
        <v>2.63</v>
      </c>
      <c r="N133" s="180">
        <v>0.95</v>
      </c>
      <c r="O133" s="180">
        <v>99.92</v>
      </c>
      <c r="P133" s="192">
        <f t="shared" si="7"/>
        <v>87.294175489190366</v>
      </c>
      <c r="Q133" s="192">
        <f t="shared" si="8"/>
        <v>16.521874731588916</v>
      </c>
    </row>
    <row r="134" spans="1:17" s="179" customFormat="1" ht="11.25">
      <c r="A134" s="179" t="s">
        <v>720</v>
      </c>
      <c r="B134" s="179">
        <v>8</v>
      </c>
      <c r="C134" s="179">
        <v>10</v>
      </c>
      <c r="D134" s="180">
        <v>0.3</v>
      </c>
      <c r="E134" s="180" t="str">
        <f t="shared" si="6"/>
        <v>DarnleyBay-8-10-0.3</v>
      </c>
      <c r="F134" s="180">
        <v>54.87</v>
      </c>
      <c r="G134" s="180">
        <v>0.19</v>
      </c>
      <c r="H134" s="180">
        <v>0.43</v>
      </c>
      <c r="I134" s="180">
        <v>2.63</v>
      </c>
      <c r="J134" s="180">
        <v>0.13</v>
      </c>
      <c r="K134" s="180">
        <v>16.100000000000001</v>
      </c>
      <c r="L134" s="180">
        <v>22.06</v>
      </c>
      <c r="M134" s="180">
        <v>1.28</v>
      </c>
      <c r="N134" s="180">
        <v>1.87</v>
      </c>
      <c r="O134" s="180">
        <v>99.56</v>
      </c>
      <c r="P134" s="192">
        <f t="shared" si="7"/>
        <v>91.60474542174245</v>
      </c>
      <c r="Q134" s="192">
        <f t="shared" si="8"/>
        <v>74.472692909917441</v>
      </c>
    </row>
    <row r="135" spans="1:17" s="179" customFormat="1" ht="11.25">
      <c r="A135" s="179" t="s">
        <v>720</v>
      </c>
      <c r="B135" s="179">
        <v>8</v>
      </c>
      <c r="C135" s="179">
        <v>11</v>
      </c>
      <c r="D135" s="180">
        <v>0.3</v>
      </c>
      <c r="E135" s="180" t="str">
        <f t="shared" si="6"/>
        <v>DarnleyBay-8-11-0.3</v>
      </c>
      <c r="F135" s="180">
        <v>55.12</v>
      </c>
      <c r="G135" s="180">
        <v>0.24</v>
      </c>
      <c r="H135" s="180">
        <v>1.07</v>
      </c>
      <c r="I135" s="180">
        <v>3.51</v>
      </c>
      <c r="J135" s="180">
        <v>0.13</v>
      </c>
      <c r="K135" s="180">
        <v>16.440000000000001</v>
      </c>
      <c r="L135" s="180">
        <v>20.93</v>
      </c>
      <c r="M135" s="180">
        <v>1.56</v>
      </c>
      <c r="N135" s="180">
        <v>1.1100000000000001</v>
      </c>
      <c r="O135" s="180">
        <v>100.09</v>
      </c>
      <c r="P135" s="192">
        <f t="shared" si="7"/>
        <v>89.303101582737341</v>
      </c>
      <c r="Q135" s="192">
        <f t="shared" si="8"/>
        <v>41.03488692469481</v>
      </c>
    </row>
    <row r="136" spans="1:17" s="179" customFormat="1" ht="11.25">
      <c r="A136" s="179" t="s">
        <v>720</v>
      </c>
      <c r="B136" s="179">
        <v>8</v>
      </c>
      <c r="C136" s="179">
        <v>12</v>
      </c>
      <c r="D136" s="180">
        <v>0.3</v>
      </c>
      <c r="E136" s="180" t="str">
        <f t="shared" si="6"/>
        <v>DarnleyBay-8-12-0.3</v>
      </c>
      <c r="F136" s="180">
        <v>54.89</v>
      </c>
      <c r="G136" s="180">
        <v>0.27</v>
      </c>
      <c r="H136" s="180">
        <v>1.95</v>
      </c>
      <c r="I136" s="180">
        <v>3.44</v>
      </c>
      <c r="J136" s="180">
        <v>0.11</v>
      </c>
      <c r="K136" s="180">
        <v>14.57</v>
      </c>
      <c r="L136" s="180">
        <v>18.38</v>
      </c>
      <c r="M136" s="180">
        <v>3.04</v>
      </c>
      <c r="N136" s="180">
        <v>3</v>
      </c>
      <c r="O136" s="180">
        <v>99.65</v>
      </c>
      <c r="P136" s="192">
        <f t="shared" si="7"/>
        <v>88.303335689822077</v>
      </c>
      <c r="Q136" s="192">
        <f t="shared" si="8"/>
        <v>50.788889266822792</v>
      </c>
    </row>
    <row r="137" spans="1:17" s="179" customFormat="1" ht="11.25">
      <c r="A137" s="179" t="s">
        <v>720</v>
      </c>
      <c r="B137" s="179">
        <v>8</v>
      </c>
      <c r="C137" s="179">
        <v>13</v>
      </c>
      <c r="D137" s="180">
        <v>0.3</v>
      </c>
      <c r="E137" s="180" t="str">
        <f t="shared" si="6"/>
        <v>DarnleyBay-8-13-0.3</v>
      </c>
      <c r="F137" s="180">
        <v>54.86</v>
      </c>
      <c r="G137" s="180">
        <v>0.23</v>
      </c>
      <c r="H137" s="180">
        <v>0.99</v>
      </c>
      <c r="I137" s="180">
        <v>2.35</v>
      </c>
      <c r="J137" s="180">
        <v>0.09</v>
      </c>
      <c r="K137" s="180">
        <v>16.8</v>
      </c>
      <c r="L137" s="180">
        <v>21.28</v>
      </c>
      <c r="M137" s="180">
        <v>1.26</v>
      </c>
      <c r="N137" s="180">
        <v>1.73</v>
      </c>
      <c r="O137" s="180">
        <v>99.58</v>
      </c>
      <c r="P137" s="192">
        <f t="shared" si="7"/>
        <v>92.723315295606085</v>
      </c>
      <c r="Q137" s="192">
        <f t="shared" si="8"/>
        <v>53.965330564490579</v>
      </c>
    </row>
    <row r="138" spans="1:17" s="179" customFormat="1" ht="11.25">
      <c r="A138" s="179" t="s">
        <v>720</v>
      </c>
      <c r="B138" s="179">
        <v>8</v>
      </c>
      <c r="C138" s="179">
        <v>14</v>
      </c>
      <c r="D138" s="180">
        <v>0.3</v>
      </c>
      <c r="E138" s="180" t="str">
        <f t="shared" si="6"/>
        <v>DarnleyBay-8-14-0.3</v>
      </c>
      <c r="F138" s="180">
        <v>54.9</v>
      </c>
      <c r="G138" s="180">
        <v>0.28999999999999998</v>
      </c>
      <c r="H138" s="180">
        <v>2.74</v>
      </c>
      <c r="I138" s="180">
        <v>3.42</v>
      </c>
      <c r="J138" s="180">
        <v>0.09</v>
      </c>
      <c r="K138" s="180">
        <v>15.22</v>
      </c>
      <c r="L138" s="180">
        <v>18.37</v>
      </c>
      <c r="M138" s="180">
        <v>2.39</v>
      </c>
      <c r="N138" s="180">
        <v>1.34</v>
      </c>
      <c r="O138" s="180">
        <v>98.76</v>
      </c>
      <c r="P138" s="192">
        <f t="shared" si="7"/>
        <v>88.804752767786582</v>
      </c>
      <c r="Q138" s="192">
        <f t="shared" si="8"/>
        <v>24.703047740866971</v>
      </c>
    </row>
    <row r="139" spans="1:17" s="179" customFormat="1" ht="11.25">
      <c r="A139" s="179" t="s">
        <v>720</v>
      </c>
      <c r="B139" s="179">
        <v>8</v>
      </c>
      <c r="C139" s="179">
        <v>15</v>
      </c>
      <c r="D139" s="180">
        <v>0.3</v>
      </c>
      <c r="E139" s="180" t="str">
        <f t="shared" si="6"/>
        <v>DarnleyBay-8-15-0.3</v>
      </c>
      <c r="F139" s="180">
        <v>54.72</v>
      </c>
      <c r="G139" s="180">
        <v>0.18</v>
      </c>
      <c r="H139" s="180">
        <v>0.49</v>
      </c>
      <c r="I139" s="180">
        <v>2.5299999999999998</v>
      </c>
      <c r="J139" s="180">
        <v>7.0000000000000007E-2</v>
      </c>
      <c r="K139" s="180">
        <v>15.91</v>
      </c>
      <c r="L139" s="180">
        <v>20.86</v>
      </c>
      <c r="M139" s="180">
        <v>2.08</v>
      </c>
      <c r="N139" s="180">
        <v>2.79</v>
      </c>
      <c r="O139" s="180">
        <v>99.62</v>
      </c>
      <c r="P139" s="192">
        <f t="shared" si="7"/>
        <v>91.809264954689425</v>
      </c>
      <c r="Q139" s="192">
        <f t="shared" si="8"/>
        <v>79.25173632547812</v>
      </c>
    </row>
    <row r="140" spans="1:17" s="179" customFormat="1" ht="11.25">
      <c r="A140" s="179" t="s">
        <v>720</v>
      </c>
      <c r="B140" s="179">
        <v>8</v>
      </c>
      <c r="C140" s="179">
        <v>16</v>
      </c>
      <c r="D140" s="180">
        <v>0.3</v>
      </c>
      <c r="E140" s="180" t="str">
        <f t="shared" si="6"/>
        <v>DarnleyBay-8-16-0.3</v>
      </c>
      <c r="F140" s="180">
        <v>54.35</v>
      </c>
      <c r="G140" s="180">
        <v>0.14000000000000001</v>
      </c>
      <c r="H140" s="180">
        <v>1.6</v>
      </c>
      <c r="I140" s="180">
        <v>2.25</v>
      </c>
      <c r="J140" s="180">
        <v>0.1</v>
      </c>
      <c r="K140" s="180">
        <v>16.36</v>
      </c>
      <c r="L140" s="180">
        <v>21.53</v>
      </c>
      <c r="M140" s="180">
        <v>1.52</v>
      </c>
      <c r="N140" s="180">
        <v>1.55</v>
      </c>
      <c r="O140" s="180">
        <v>99.41</v>
      </c>
      <c r="P140" s="192">
        <f t="shared" si="7"/>
        <v>92.836825575843875</v>
      </c>
      <c r="Q140" s="192">
        <f t="shared" si="8"/>
        <v>39.389391066747059</v>
      </c>
    </row>
    <row r="141" spans="1:17" s="179" customFormat="1" ht="11.25">
      <c r="A141" s="179" t="s">
        <v>720</v>
      </c>
      <c r="B141" s="179">
        <v>8</v>
      </c>
      <c r="C141" s="179">
        <v>17</v>
      </c>
      <c r="D141" s="180">
        <v>0.3</v>
      </c>
      <c r="E141" s="180" t="str">
        <f t="shared" si="6"/>
        <v>DarnleyBay-8-17-0.3</v>
      </c>
      <c r="F141" s="180">
        <v>55.5</v>
      </c>
      <c r="G141" s="180">
        <v>0.35</v>
      </c>
      <c r="H141" s="180">
        <v>2.9</v>
      </c>
      <c r="I141" s="180">
        <v>3.37</v>
      </c>
      <c r="J141" s="180">
        <v>0.11</v>
      </c>
      <c r="K141" s="180">
        <v>15.78</v>
      </c>
      <c r="L141" s="180">
        <v>18.170000000000002</v>
      </c>
      <c r="M141" s="180">
        <v>2.34</v>
      </c>
      <c r="N141" s="180">
        <v>1.4</v>
      </c>
      <c r="O141" s="180">
        <v>99.91</v>
      </c>
      <c r="P141" s="192">
        <f t="shared" si="7"/>
        <v>89.300514627125523</v>
      </c>
      <c r="Q141" s="192">
        <f t="shared" si="8"/>
        <v>24.462955716789235</v>
      </c>
    </row>
    <row r="142" spans="1:17" s="179" customFormat="1" ht="11.25">
      <c r="A142" s="179" t="s">
        <v>720</v>
      </c>
      <c r="B142" s="179">
        <v>8</v>
      </c>
      <c r="C142" s="179">
        <v>18</v>
      </c>
      <c r="D142" s="180">
        <v>0.3</v>
      </c>
      <c r="E142" s="180" t="str">
        <f t="shared" si="6"/>
        <v>DarnleyBay-8-18-0.3</v>
      </c>
      <c r="F142" s="180">
        <v>54.93</v>
      </c>
      <c r="G142" s="180">
        <v>0.34</v>
      </c>
      <c r="H142" s="180">
        <v>2.71</v>
      </c>
      <c r="I142" s="180">
        <v>3.45</v>
      </c>
      <c r="J142" s="180">
        <v>0.1</v>
      </c>
      <c r="K142" s="180">
        <v>15.67</v>
      </c>
      <c r="L142" s="180">
        <v>18.21</v>
      </c>
      <c r="M142" s="180">
        <v>2.46</v>
      </c>
      <c r="N142" s="180">
        <v>1.38</v>
      </c>
      <c r="O142" s="180">
        <v>99.24</v>
      </c>
      <c r="P142" s="192">
        <f t="shared" si="7"/>
        <v>89.006007309327799</v>
      </c>
      <c r="Q142" s="192">
        <f t="shared" si="8"/>
        <v>25.462608382471867</v>
      </c>
    </row>
    <row r="143" spans="1:17" s="179" customFormat="1" ht="11.25">
      <c r="A143" s="179" t="s">
        <v>720</v>
      </c>
      <c r="B143" s="179">
        <v>8</v>
      </c>
      <c r="C143" s="179">
        <v>19</v>
      </c>
      <c r="D143" s="180">
        <v>0.3</v>
      </c>
      <c r="E143" s="180" t="str">
        <f t="shared" si="6"/>
        <v>DarnleyBay-8-19-0.3</v>
      </c>
      <c r="F143" s="180">
        <v>55.24</v>
      </c>
      <c r="G143" s="180">
        <v>0.38</v>
      </c>
      <c r="H143" s="180">
        <v>3.57</v>
      </c>
      <c r="I143" s="180">
        <v>3.72</v>
      </c>
      <c r="J143" s="180">
        <v>0.14000000000000001</v>
      </c>
      <c r="K143" s="180">
        <v>15.28</v>
      </c>
      <c r="L143" s="180">
        <v>16.190000000000001</v>
      </c>
      <c r="M143" s="180">
        <v>3.7</v>
      </c>
      <c r="N143" s="180">
        <v>2.56</v>
      </c>
      <c r="O143" s="180">
        <v>100.78</v>
      </c>
      <c r="P143" s="192">
        <f t="shared" si="7"/>
        <v>87.982797535416125</v>
      </c>
      <c r="Q143" s="192">
        <f t="shared" si="8"/>
        <v>32.480356834998432</v>
      </c>
    </row>
    <row r="144" spans="1:17" s="179" customFormat="1" ht="11.25">
      <c r="A144" s="179" t="s">
        <v>720</v>
      </c>
      <c r="B144" s="179">
        <v>8</v>
      </c>
      <c r="C144" s="179">
        <v>20</v>
      </c>
      <c r="D144" s="180">
        <v>0.3</v>
      </c>
      <c r="E144" s="180" t="str">
        <f t="shared" si="6"/>
        <v>DarnleyBay-8-20-0.3</v>
      </c>
      <c r="F144" s="180">
        <v>55.89</v>
      </c>
      <c r="G144" s="180">
        <v>0.3</v>
      </c>
      <c r="H144" s="180">
        <v>2.8</v>
      </c>
      <c r="I144" s="180">
        <v>3.36</v>
      </c>
      <c r="J144" s="180">
        <v>0.12</v>
      </c>
      <c r="K144" s="180">
        <v>15.81</v>
      </c>
      <c r="L144" s="180">
        <v>18.32</v>
      </c>
      <c r="M144" s="180">
        <v>2.2799999999999998</v>
      </c>
      <c r="N144" s="180">
        <v>1.45</v>
      </c>
      <c r="O144" s="180">
        <v>100.33</v>
      </c>
      <c r="P144" s="192">
        <f t="shared" si="7"/>
        <v>89.346967543635884</v>
      </c>
      <c r="Q144" s="192">
        <f t="shared" si="8"/>
        <v>25.782948087940461</v>
      </c>
    </row>
    <row r="145" spans="1:17" s="179" customFormat="1" ht="11.25">
      <c r="A145" s="179" t="s">
        <v>720</v>
      </c>
      <c r="B145" s="179">
        <v>8</v>
      </c>
      <c r="C145" s="179">
        <v>21</v>
      </c>
      <c r="D145" s="180">
        <v>0.3</v>
      </c>
      <c r="E145" s="180" t="str">
        <f t="shared" si="6"/>
        <v>DarnleyBay-8-21-0.3</v>
      </c>
      <c r="F145" s="180">
        <v>54.79</v>
      </c>
      <c r="G145" s="180">
        <v>0.27</v>
      </c>
      <c r="H145" s="180">
        <v>2.78</v>
      </c>
      <c r="I145" s="180">
        <v>3.3</v>
      </c>
      <c r="J145" s="180">
        <v>0.12</v>
      </c>
      <c r="K145" s="180">
        <v>15.67</v>
      </c>
      <c r="L145" s="180">
        <v>18.07</v>
      </c>
      <c r="M145" s="180">
        <v>2.39</v>
      </c>
      <c r="N145" s="180">
        <v>1.68</v>
      </c>
      <c r="O145" s="180">
        <v>99.06</v>
      </c>
      <c r="P145" s="192">
        <f t="shared" si="7"/>
        <v>89.433499151052985</v>
      </c>
      <c r="Q145" s="192">
        <f t="shared" si="8"/>
        <v>28.845863430380202</v>
      </c>
    </row>
    <row r="146" spans="1:17" s="179" customFormat="1" ht="11.25">
      <c r="A146" s="179" t="s">
        <v>720</v>
      </c>
      <c r="B146" s="179">
        <v>8</v>
      </c>
      <c r="C146" s="179">
        <v>22</v>
      </c>
      <c r="D146" s="180">
        <v>0.3</v>
      </c>
      <c r="E146" s="180" t="str">
        <f t="shared" si="6"/>
        <v>DarnleyBay-8-22-0.3</v>
      </c>
      <c r="F146" s="180">
        <v>55.17</v>
      </c>
      <c r="G146" s="180">
        <v>0.33</v>
      </c>
      <c r="H146" s="180">
        <v>4.6500000000000004</v>
      </c>
      <c r="I146" s="180">
        <v>4.82</v>
      </c>
      <c r="J146" s="180">
        <v>0.13</v>
      </c>
      <c r="K146" s="180">
        <v>14.76</v>
      </c>
      <c r="L146" s="180">
        <v>15.18</v>
      </c>
      <c r="M146" s="180">
        <v>3.62</v>
      </c>
      <c r="N146" s="180">
        <v>0.6</v>
      </c>
      <c r="O146" s="180">
        <v>99.25</v>
      </c>
      <c r="P146" s="192">
        <f t="shared" si="7"/>
        <v>84.515925324207004</v>
      </c>
      <c r="Q146" s="192">
        <f t="shared" si="8"/>
        <v>7.9664253747678213</v>
      </c>
    </row>
    <row r="147" spans="1:17" s="179" customFormat="1" ht="11.25">
      <c r="A147" s="179" t="s">
        <v>720</v>
      </c>
      <c r="B147" s="179">
        <v>8</v>
      </c>
      <c r="C147" s="179">
        <v>23</v>
      </c>
      <c r="D147" s="180">
        <v>0.3</v>
      </c>
      <c r="E147" s="180" t="str">
        <f t="shared" si="6"/>
        <v>DarnleyBay-8-23-0.3</v>
      </c>
      <c r="F147" s="180">
        <v>54.38</v>
      </c>
      <c r="G147" s="180">
        <v>0.16</v>
      </c>
      <c r="H147" s="180">
        <v>0.46</v>
      </c>
      <c r="I147" s="180">
        <v>2.4900000000000002</v>
      </c>
      <c r="J147" s="180">
        <v>0.12</v>
      </c>
      <c r="K147" s="180">
        <v>16.2</v>
      </c>
      <c r="L147" s="180">
        <v>21.85</v>
      </c>
      <c r="M147" s="180">
        <v>1.4</v>
      </c>
      <c r="N147" s="180">
        <v>1.97</v>
      </c>
      <c r="O147" s="180">
        <v>99.03</v>
      </c>
      <c r="P147" s="192">
        <f t="shared" si="7"/>
        <v>92.061332460784541</v>
      </c>
      <c r="Q147" s="192">
        <f t="shared" si="8"/>
        <v>74.179854799575097</v>
      </c>
    </row>
    <row r="148" spans="1:17" s="179" customFormat="1" ht="11.25">
      <c r="A148" s="179" t="s">
        <v>720</v>
      </c>
      <c r="B148" s="179">
        <v>8</v>
      </c>
      <c r="C148" s="179">
        <v>24</v>
      </c>
      <c r="D148" s="180">
        <v>0.3</v>
      </c>
      <c r="E148" s="180" t="str">
        <f t="shared" si="6"/>
        <v>DarnleyBay-8-24-0.3</v>
      </c>
      <c r="F148" s="180">
        <v>54.64</v>
      </c>
      <c r="G148" s="180">
        <v>0.26</v>
      </c>
      <c r="H148" s="180">
        <v>4.51</v>
      </c>
      <c r="I148" s="180">
        <v>4.78</v>
      </c>
      <c r="J148" s="180">
        <v>0.15</v>
      </c>
      <c r="K148" s="180">
        <v>14.88</v>
      </c>
      <c r="L148" s="180">
        <v>15.18</v>
      </c>
      <c r="M148" s="180">
        <v>3.59</v>
      </c>
      <c r="N148" s="180">
        <v>0.64</v>
      </c>
      <c r="O148" s="180">
        <v>98.62</v>
      </c>
      <c r="P148" s="192">
        <f t="shared" si="7"/>
        <v>84.729727095161252</v>
      </c>
      <c r="Q148" s="192">
        <f t="shared" si="8"/>
        <v>8.6922092231303072</v>
      </c>
    </row>
    <row r="149" spans="1:17" s="179" customFormat="1" ht="11.25">
      <c r="A149" s="179" t="s">
        <v>720</v>
      </c>
      <c r="B149" s="179">
        <v>8</v>
      </c>
      <c r="C149" s="179">
        <v>25</v>
      </c>
      <c r="D149" s="180">
        <v>0.3</v>
      </c>
      <c r="E149" s="180" t="str">
        <f t="shared" si="6"/>
        <v>DarnleyBay-8-25-0.3</v>
      </c>
      <c r="F149" s="180">
        <v>54.56</v>
      </c>
      <c r="G149" s="180">
        <v>0.18</v>
      </c>
      <c r="H149" s="180">
        <v>0.2</v>
      </c>
      <c r="I149" s="180">
        <v>2.2999999999999998</v>
      </c>
      <c r="J149" s="180">
        <v>0.04</v>
      </c>
      <c r="K149" s="180">
        <v>16.36</v>
      </c>
      <c r="L149" s="180">
        <v>21.66</v>
      </c>
      <c r="M149" s="180">
        <v>1.62</v>
      </c>
      <c r="N149" s="180">
        <v>2.63</v>
      </c>
      <c r="O149" s="180">
        <v>99.54</v>
      </c>
      <c r="P149" s="192">
        <f t="shared" si="7"/>
        <v>92.689281244997758</v>
      </c>
      <c r="Q149" s="192">
        <f t="shared" si="8"/>
        <v>89.81830258447097</v>
      </c>
    </row>
    <row r="150" spans="1:17" s="179" customFormat="1" ht="11.25">
      <c r="A150" s="179" t="s">
        <v>720</v>
      </c>
      <c r="B150" s="179">
        <v>8</v>
      </c>
      <c r="C150" s="179">
        <v>26</v>
      </c>
      <c r="D150" s="180">
        <v>0.3</v>
      </c>
      <c r="E150" s="180" t="str">
        <f t="shared" si="6"/>
        <v>DarnleyBay-8-26-0.3</v>
      </c>
      <c r="F150" s="180">
        <v>55.52</v>
      </c>
      <c r="G150" s="180">
        <v>0.2</v>
      </c>
      <c r="H150" s="180">
        <v>3.63</v>
      </c>
      <c r="I150" s="180">
        <v>4.5199999999999996</v>
      </c>
      <c r="J150" s="180">
        <v>0.13</v>
      </c>
      <c r="K150" s="180">
        <v>15.79</v>
      </c>
      <c r="L150" s="180">
        <v>15.61</v>
      </c>
      <c r="M150" s="180">
        <v>3.23</v>
      </c>
      <c r="N150" s="180">
        <v>1.07</v>
      </c>
      <c r="O150" s="180">
        <v>99.69</v>
      </c>
      <c r="P150" s="192">
        <f t="shared" si="7"/>
        <v>86.162417967108539</v>
      </c>
      <c r="Q150" s="192">
        <f t="shared" si="8"/>
        <v>16.509474551776066</v>
      </c>
    </row>
    <row r="151" spans="1:17" s="179" customFormat="1" ht="11.25">
      <c r="A151" s="179" t="s">
        <v>720</v>
      </c>
      <c r="B151" s="179">
        <v>8</v>
      </c>
      <c r="C151" s="179">
        <v>27</v>
      </c>
      <c r="D151" s="180">
        <v>0.3</v>
      </c>
      <c r="E151" s="180" t="str">
        <f t="shared" si="6"/>
        <v>DarnleyBay-8-27-0.3</v>
      </c>
      <c r="F151" s="180">
        <v>54.53</v>
      </c>
      <c r="G151" s="180">
        <v>0.34</v>
      </c>
      <c r="H151" s="180">
        <v>2.94</v>
      </c>
      <c r="I151" s="180">
        <v>3.41</v>
      </c>
      <c r="J151" s="180">
        <v>0.13</v>
      </c>
      <c r="K151" s="180">
        <v>15.08</v>
      </c>
      <c r="L151" s="180">
        <v>16.89</v>
      </c>
      <c r="M151" s="180">
        <v>3.24</v>
      </c>
      <c r="N151" s="180">
        <v>2.58</v>
      </c>
      <c r="O151" s="180">
        <v>99.14</v>
      </c>
      <c r="P151" s="192">
        <f t="shared" si="7"/>
        <v>88.74183825433056</v>
      </c>
      <c r="Q151" s="192">
        <f t="shared" si="8"/>
        <v>37.055306127713209</v>
      </c>
    </row>
    <row r="152" spans="1:17" s="179" customFormat="1" ht="11.25">
      <c r="A152" s="179" t="s">
        <v>720</v>
      </c>
      <c r="B152" s="179">
        <v>8</v>
      </c>
      <c r="C152" s="179">
        <v>28</v>
      </c>
      <c r="D152" s="180">
        <v>0.3</v>
      </c>
      <c r="E152" s="180" t="str">
        <f t="shared" si="6"/>
        <v>DarnleyBay-8-28-0.3</v>
      </c>
      <c r="F152" s="180">
        <v>55.32</v>
      </c>
      <c r="G152" s="180">
        <v>0.19</v>
      </c>
      <c r="H152" s="180">
        <v>0.8</v>
      </c>
      <c r="I152" s="180">
        <v>2.2200000000000002</v>
      </c>
      <c r="J152" s="180">
        <v>0.09</v>
      </c>
      <c r="K152" s="180">
        <v>16.45</v>
      </c>
      <c r="L152" s="180">
        <v>21.14</v>
      </c>
      <c r="M152" s="180">
        <v>1.48</v>
      </c>
      <c r="N152" s="180">
        <v>2.21</v>
      </c>
      <c r="O152" s="180">
        <v>99.91</v>
      </c>
      <c r="P152" s="192">
        <f t="shared" si="7"/>
        <v>92.961558672121654</v>
      </c>
      <c r="Q152" s="192">
        <f t="shared" si="8"/>
        <v>64.951575562301883</v>
      </c>
    </row>
    <row r="153" spans="1:17" s="179" customFormat="1" ht="11.25">
      <c r="A153" s="179" t="s">
        <v>720</v>
      </c>
      <c r="B153" s="179">
        <v>8</v>
      </c>
      <c r="C153" s="179">
        <v>29</v>
      </c>
      <c r="D153" s="180">
        <v>0.3</v>
      </c>
      <c r="E153" s="180" t="str">
        <f t="shared" si="6"/>
        <v>DarnleyBay-8-29-0.3</v>
      </c>
      <c r="F153" s="180">
        <v>55.16</v>
      </c>
      <c r="G153" s="180">
        <v>0.05</v>
      </c>
      <c r="H153" s="180">
        <v>2.87</v>
      </c>
      <c r="I153" s="180">
        <v>2.0299999999999998</v>
      </c>
      <c r="J153" s="180">
        <v>0.08</v>
      </c>
      <c r="K153" s="180">
        <v>14.17</v>
      </c>
      <c r="L153" s="180">
        <v>17.7</v>
      </c>
      <c r="M153" s="180">
        <v>2.99</v>
      </c>
      <c r="N153" s="180">
        <v>3.75</v>
      </c>
      <c r="O153" s="180">
        <v>98.8</v>
      </c>
      <c r="P153" s="192">
        <f t="shared" si="7"/>
        <v>92.560592641187668</v>
      </c>
      <c r="Q153" s="192">
        <f t="shared" si="8"/>
        <v>46.710236607262281</v>
      </c>
    </row>
    <row r="154" spans="1:17" s="179" customFormat="1" ht="11.25">
      <c r="A154" s="179" t="s">
        <v>720</v>
      </c>
      <c r="B154" s="179">
        <v>8</v>
      </c>
      <c r="C154" s="179">
        <v>30</v>
      </c>
      <c r="D154" s="180">
        <v>0.3</v>
      </c>
      <c r="E154" s="180" t="str">
        <f t="shared" si="6"/>
        <v>DarnleyBay-8-30-0.3</v>
      </c>
      <c r="F154" s="180">
        <v>54.99</v>
      </c>
      <c r="G154" s="180">
        <v>0.32</v>
      </c>
      <c r="H154" s="180">
        <v>3</v>
      </c>
      <c r="I154" s="180">
        <v>3.49</v>
      </c>
      <c r="J154" s="180">
        <v>0.11</v>
      </c>
      <c r="K154" s="180">
        <v>15.73</v>
      </c>
      <c r="L154" s="180">
        <v>18.04</v>
      </c>
      <c r="M154" s="180">
        <v>2.66</v>
      </c>
      <c r="N154" s="180">
        <v>1.37</v>
      </c>
      <c r="O154" s="180">
        <v>99.71</v>
      </c>
      <c r="P154" s="192">
        <f t="shared" si="7"/>
        <v>88.930376248817353</v>
      </c>
      <c r="Q154" s="192">
        <f t="shared" si="8"/>
        <v>23.450850022032974</v>
      </c>
    </row>
    <row r="155" spans="1:17" s="179" customFormat="1" ht="11.25">
      <c r="A155" s="179" t="s">
        <v>720</v>
      </c>
      <c r="B155" s="179">
        <v>8</v>
      </c>
      <c r="C155" s="179">
        <v>31</v>
      </c>
      <c r="D155" s="180">
        <v>0.3</v>
      </c>
      <c r="E155" s="180" t="str">
        <f t="shared" si="6"/>
        <v>DarnleyBay-8-31-0.3</v>
      </c>
      <c r="F155" s="180">
        <v>55.5</v>
      </c>
      <c r="G155" s="180">
        <v>0.28999999999999998</v>
      </c>
      <c r="H155" s="180">
        <v>2.79</v>
      </c>
      <c r="I155" s="180">
        <v>3.47</v>
      </c>
      <c r="J155" s="180">
        <v>0.14000000000000001</v>
      </c>
      <c r="K155" s="180">
        <v>15.52</v>
      </c>
      <c r="L155" s="180">
        <v>18.059999999999999</v>
      </c>
      <c r="M155" s="180">
        <v>2.46</v>
      </c>
      <c r="N155" s="180">
        <v>1.35</v>
      </c>
      <c r="O155" s="180">
        <v>99.59</v>
      </c>
      <c r="P155" s="192">
        <f t="shared" si="7"/>
        <v>88.854416660816668</v>
      </c>
      <c r="Q155" s="192">
        <f t="shared" si="8"/>
        <v>24.505509135841578</v>
      </c>
    </row>
    <row r="156" spans="1:17" s="179" customFormat="1" ht="11.25">
      <c r="A156" s="179" t="s">
        <v>720</v>
      </c>
      <c r="B156" s="179">
        <v>8</v>
      </c>
      <c r="C156" s="179">
        <v>32</v>
      </c>
      <c r="D156" s="180">
        <v>0.3</v>
      </c>
      <c r="E156" s="180" t="str">
        <f t="shared" si="6"/>
        <v>DarnleyBay-8-32-0.3</v>
      </c>
      <c r="F156" s="180">
        <v>55</v>
      </c>
      <c r="G156" s="180">
        <v>0.19</v>
      </c>
      <c r="H156" s="180">
        <v>0.76</v>
      </c>
      <c r="I156" s="180">
        <v>2.96</v>
      </c>
      <c r="J156" s="180">
        <v>0.08</v>
      </c>
      <c r="K156" s="180">
        <v>16.04</v>
      </c>
      <c r="L156" s="180">
        <v>21.14</v>
      </c>
      <c r="M156" s="180">
        <v>1.8</v>
      </c>
      <c r="N156" s="180">
        <v>1.97</v>
      </c>
      <c r="O156" s="180">
        <v>99.94</v>
      </c>
      <c r="P156" s="192">
        <f t="shared" si="7"/>
        <v>90.618148445075434</v>
      </c>
      <c r="Q156" s="192">
        <f t="shared" si="8"/>
        <v>63.488828102538029</v>
      </c>
    </row>
    <row r="157" spans="1:17" s="179" customFormat="1" ht="11.25">
      <c r="A157" s="179" t="s">
        <v>720</v>
      </c>
      <c r="B157" s="179">
        <v>2</v>
      </c>
      <c r="C157" s="179">
        <v>21</v>
      </c>
      <c r="D157" s="180">
        <v>1</v>
      </c>
      <c r="E157" s="180" t="str">
        <f t="shared" si="6"/>
        <v>DarnleyBay-2-21-1</v>
      </c>
      <c r="F157" s="180">
        <v>54.74</v>
      </c>
      <c r="G157" s="180">
        <v>0.03</v>
      </c>
      <c r="H157" s="180">
        <v>2.41</v>
      </c>
      <c r="I157" s="180">
        <v>2.0299999999999998</v>
      </c>
      <c r="J157" s="180">
        <v>0.09</v>
      </c>
      <c r="K157" s="180">
        <v>16.329999999999998</v>
      </c>
      <c r="L157" s="180">
        <v>20.64</v>
      </c>
      <c r="M157" s="180">
        <v>1.8</v>
      </c>
      <c r="N157" s="180">
        <v>1.6</v>
      </c>
      <c r="O157" s="180">
        <v>99.68</v>
      </c>
      <c r="P157" s="192">
        <f t="shared" si="7"/>
        <v>93.480463291818154</v>
      </c>
      <c r="Q157" s="192">
        <f t="shared" si="8"/>
        <v>30.813606731084377</v>
      </c>
    </row>
    <row r="158" spans="1:17" s="179" customFormat="1" ht="11.25">
      <c r="A158" s="179" t="s">
        <v>720</v>
      </c>
      <c r="B158" s="179">
        <v>2</v>
      </c>
      <c r="C158" s="179">
        <v>23</v>
      </c>
      <c r="D158" s="180">
        <v>1</v>
      </c>
      <c r="E158" s="180" t="str">
        <f t="shared" si="6"/>
        <v>DarnleyBay-2-23-1</v>
      </c>
      <c r="F158" s="180">
        <v>54.65</v>
      </c>
      <c r="G158" s="180">
        <v>0.04</v>
      </c>
      <c r="H158" s="180">
        <v>2.4</v>
      </c>
      <c r="I158" s="180">
        <v>1.96</v>
      </c>
      <c r="J158" s="180">
        <v>0.1</v>
      </c>
      <c r="K158" s="180">
        <v>16.21</v>
      </c>
      <c r="L158" s="180">
        <v>20.56</v>
      </c>
      <c r="M158" s="180">
        <v>1.8</v>
      </c>
      <c r="N158" s="180">
        <v>1.78</v>
      </c>
      <c r="O158" s="180">
        <v>99.5</v>
      </c>
      <c r="P158" s="192">
        <f t="shared" si="7"/>
        <v>93.647354848181962</v>
      </c>
      <c r="Q158" s="192">
        <f t="shared" si="8"/>
        <v>33.223803182606133</v>
      </c>
    </row>
    <row r="159" spans="1:17" s="179" customFormat="1" ht="11.25">
      <c r="A159" s="179" t="s">
        <v>720</v>
      </c>
      <c r="B159" s="179">
        <v>2</v>
      </c>
      <c r="C159" s="179">
        <v>24</v>
      </c>
      <c r="D159" s="180">
        <v>1</v>
      </c>
      <c r="E159" s="180" t="str">
        <f t="shared" si="6"/>
        <v>DarnleyBay-2-24-1</v>
      </c>
      <c r="F159" s="180">
        <v>53.54</v>
      </c>
      <c r="G159" s="180">
        <v>0.02</v>
      </c>
      <c r="H159" s="180">
        <v>3.15</v>
      </c>
      <c r="I159" s="180">
        <v>2.38</v>
      </c>
      <c r="J159" s="180">
        <v>0.15</v>
      </c>
      <c r="K159" s="180">
        <v>16.2</v>
      </c>
      <c r="L159" s="180">
        <v>20.29</v>
      </c>
      <c r="M159" s="180">
        <v>1.52</v>
      </c>
      <c r="N159" s="180">
        <v>1.52</v>
      </c>
      <c r="O159" s="180">
        <v>98.77</v>
      </c>
      <c r="P159" s="192">
        <f t="shared" si="7"/>
        <v>92.385331688556889</v>
      </c>
      <c r="Q159" s="192">
        <f t="shared" si="8"/>
        <v>24.454574472348021</v>
      </c>
    </row>
    <row r="160" spans="1:17" s="179" customFormat="1" ht="11.25">
      <c r="A160" s="179" t="s">
        <v>720</v>
      </c>
      <c r="B160" s="179">
        <v>2</v>
      </c>
      <c r="C160" s="179">
        <v>25</v>
      </c>
      <c r="D160" s="180">
        <v>1</v>
      </c>
      <c r="E160" s="180" t="str">
        <f t="shared" si="6"/>
        <v>DarnleyBay-2-25-1</v>
      </c>
      <c r="F160" s="180">
        <v>54.62</v>
      </c>
      <c r="G160" s="180">
        <v>0.02</v>
      </c>
      <c r="H160" s="180">
        <v>2.81</v>
      </c>
      <c r="I160" s="180">
        <v>2.06</v>
      </c>
      <c r="J160" s="180">
        <v>0.12</v>
      </c>
      <c r="K160" s="180">
        <v>16.489999999999998</v>
      </c>
      <c r="L160" s="180">
        <v>20.54</v>
      </c>
      <c r="M160" s="180">
        <v>1.62</v>
      </c>
      <c r="N160" s="180">
        <v>1.57</v>
      </c>
      <c r="O160" s="180">
        <v>99.85</v>
      </c>
      <c r="P160" s="192">
        <f t="shared" si="7"/>
        <v>93.450414407879947</v>
      </c>
      <c r="Q160" s="192">
        <f t="shared" si="8"/>
        <v>27.262725030264296</v>
      </c>
    </row>
    <row r="161" spans="1:17" s="179" customFormat="1" ht="11.25">
      <c r="A161" s="179" t="s">
        <v>720</v>
      </c>
      <c r="B161" s="179">
        <v>2</v>
      </c>
      <c r="C161" s="179">
        <v>26</v>
      </c>
      <c r="D161" s="180">
        <v>1</v>
      </c>
      <c r="E161" s="180" t="str">
        <f t="shared" si="6"/>
        <v>DarnleyBay-2-26-1</v>
      </c>
      <c r="F161" s="180">
        <v>55</v>
      </c>
      <c r="G161" s="180">
        <v>0.04</v>
      </c>
      <c r="H161" s="180">
        <v>2.37</v>
      </c>
      <c r="I161" s="180">
        <v>1.94</v>
      </c>
      <c r="J161" s="180">
        <v>0.09</v>
      </c>
      <c r="K161" s="180">
        <v>16.53</v>
      </c>
      <c r="L161" s="180">
        <v>20.54</v>
      </c>
      <c r="M161" s="180">
        <v>1.91</v>
      </c>
      <c r="N161" s="180">
        <v>1.65</v>
      </c>
      <c r="O161" s="180">
        <v>100.07</v>
      </c>
      <c r="P161" s="192">
        <f t="shared" si="7"/>
        <v>93.822377901129641</v>
      </c>
      <c r="Q161" s="192">
        <f t="shared" si="8"/>
        <v>31.835553998303663</v>
      </c>
    </row>
    <row r="162" spans="1:17" s="179" customFormat="1" ht="11.25">
      <c r="A162" s="179" t="s">
        <v>720</v>
      </c>
      <c r="B162" s="179">
        <v>2</v>
      </c>
      <c r="C162" s="179">
        <v>27</v>
      </c>
      <c r="D162" s="180">
        <v>1</v>
      </c>
      <c r="E162" s="180" t="str">
        <f t="shared" si="6"/>
        <v>DarnleyBay-2-27-1</v>
      </c>
      <c r="F162" s="180">
        <v>54.41</v>
      </c>
      <c r="G162" s="180">
        <v>0.04</v>
      </c>
      <c r="H162" s="180">
        <v>2.48</v>
      </c>
      <c r="I162" s="180">
        <v>2.0499999999999998</v>
      </c>
      <c r="J162" s="180">
        <v>0.1</v>
      </c>
      <c r="K162" s="180">
        <v>16.170000000000002</v>
      </c>
      <c r="L162" s="180">
        <v>20.75</v>
      </c>
      <c r="M162" s="180">
        <v>1.82</v>
      </c>
      <c r="N162" s="180">
        <v>1.73</v>
      </c>
      <c r="O162" s="180">
        <v>99.54</v>
      </c>
      <c r="P162" s="192">
        <f t="shared" si="7"/>
        <v>93.359676965727829</v>
      </c>
      <c r="Q162" s="192">
        <f t="shared" si="8"/>
        <v>31.878482538395364</v>
      </c>
    </row>
    <row r="163" spans="1:17" s="179" customFormat="1" ht="11.25">
      <c r="A163" s="179" t="s">
        <v>720</v>
      </c>
      <c r="B163" s="179">
        <v>2</v>
      </c>
      <c r="C163" s="179">
        <v>28</v>
      </c>
      <c r="D163" s="180">
        <v>1</v>
      </c>
      <c r="E163" s="180" t="str">
        <f t="shared" si="6"/>
        <v>DarnleyBay-2-28-1</v>
      </c>
      <c r="F163" s="180">
        <v>55.08</v>
      </c>
      <c r="G163" s="180">
        <v>0.01</v>
      </c>
      <c r="H163" s="180">
        <v>2.3199999999999998</v>
      </c>
      <c r="I163" s="180">
        <v>1.98</v>
      </c>
      <c r="J163" s="180">
        <v>0.1</v>
      </c>
      <c r="K163" s="180">
        <v>16.53</v>
      </c>
      <c r="L163" s="180">
        <v>20.6</v>
      </c>
      <c r="M163" s="180">
        <v>1.8</v>
      </c>
      <c r="N163" s="180">
        <v>1.62</v>
      </c>
      <c r="O163" s="180">
        <v>100.05</v>
      </c>
      <c r="P163" s="192">
        <f t="shared" si="7"/>
        <v>93.703024936680194</v>
      </c>
      <c r="Q163" s="192">
        <f t="shared" si="8"/>
        <v>31.900118186125788</v>
      </c>
    </row>
    <row r="164" spans="1:17" s="179" customFormat="1" ht="11.25">
      <c r="A164" s="179" t="s">
        <v>720</v>
      </c>
      <c r="B164" s="179">
        <v>2</v>
      </c>
      <c r="C164" s="179">
        <v>29</v>
      </c>
      <c r="D164" s="180">
        <v>1</v>
      </c>
      <c r="E164" s="180" t="str">
        <f t="shared" si="6"/>
        <v>DarnleyBay-2-29-1</v>
      </c>
      <c r="F164" s="180">
        <v>55.71</v>
      </c>
      <c r="G164" s="180">
        <v>0.04</v>
      </c>
      <c r="H164" s="180">
        <v>2.39</v>
      </c>
      <c r="I164" s="180">
        <v>1.97</v>
      </c>
      <c r="J164" s="180">
        <v>0.1</v>
      </c>
      <c r="K164" s="180">
        <v>16.420000000000002</v>
      </c>
      <c r="L164" s="180">
        <v>20.41</v>
      </c>
      <c r="M164" s="180">
        <v>1.76</v>
      </c>
      <c r="N164" s="180">
        <v>1.8</v>
      </c>
      <c r="O164" s="180">
        <v>100.59</v>
      </c>
      <c r="P164" s="192">
        <f t="shared" si="7"/>
        <v>93.693497800208817</v>
      </c>
      <c r="Q164" s="192">
        <f t="shared" si="8"/>
        <v>33.565194916113448</v>
      </c>
    </row>
    <row r="165" spans="1:17" s="179" customFormat="1" ht="11.25">
      <c r="A165" s="179" t="s">
        <v>720</v>
      </c>
      <c r="B165" s="179">
        <v>2</v>
      </c>
      <c r="C165" s="179">
        <v>30</v>
      </c>
      <c r="D165" s="180">
        <v>1</v>
      </c>
      <c r="E165" s="180" t="str">
        <f t="shared" si="6"/>
        <v>DarnleyBay-2-30-1</v>
      </c>
      <c r="F165" s="180">
        <v>55.53</v>
      </c>
      <c r="G165" s="180">
        <v>0.02</v>
      </c>
      <c r="H165" s="180">
        <v>2.44</v>
      </c>
      <c r="I165" s="180">
        <v>2.02</v>
      </c>
      <c r="J165" s="180">
        <v>0.1</v>
      </c>
      <c r="K165" s="180">
        <v>16</v>
      </c>
      <c r="L165" s="180">
        <v>20.65</v>
      </c>
      <c r="M165" s="180">
        <v>1.87</v>
      </c>
      <c r="N165" s="180">
        <v>1.91</v>
      </c>
      <c r="O165" s="180">
        <v>100.55</v>
      </c>
      <c r="P165" s="192">
        <f t="shared" si="7"/>
        <v>93.38550227444388</v>
      </c>
      <c r="Q165" s="192">
        <f t="shared" si="8"/>
        <v>34.43159100096991</v>
      </c>
    </row>
    <row r="166" spans="1:17" s="179" customFormat="1" ht="11.25">
      <c r="A166" s="179" t="s">
        <v>720</v>
      </c>
      <c r="B166" s="179">
        <v>2</v>
      </c>
      <c r="C166" s="179">
        <v>31</v>
      </c>
      <c r="D166" s="180">
        <v>1</v>
      </c>
      <c r="E166" s="180" t="str">
        <f t="shared" si="6"/>
        <v>DarnleyBay-2-31-1</v>
      </c>
      <c r="F166" s="180">
        <v>54.92</v>
      </c>
      <c r="G166" s="180">
        <v>0.03</v>
      </c>
      <c r="H166" s="180">
        <v>2.48</v>
      </c>
      <c r="I166" s="180">
        <v>2.06</v>
      </c>
      <c r="J166" s="180">
        <v>0.11</v>
      </c>
      <c r="K166" s="180">
        <v>16.420000000000002</v>
      </c>
      <c r="L166" s="180">
        <v>20.92</v>
      </c>
      <c r="M166" s="180">
        <v>1.75</v>
      </c>
      <c r="N166" s="180">
        <v>1.63</v>
      </c>
      <c r="O166" s="180">
        <v>100.32</v>
      </c>
      <c r="P166" s="192">
        <f t="shared" si="7"/>
        <v>93.424328936069529</v>
      </c>
      <c r="Q166" s="192">
        <f t="shared" si="8"/>
        <v>30.599651440291769</v>
      </c>
    </row>
    <row r="167" spans="1:17" s="179" customFormat="1" ht="11.25">
      <c r="A167" s="179" t="s">
        <v>720</v>
      </c>
      <c r="B167" s="179">
        <v>8</v>
      </c>
      <c r="C167" s="179">
        <v>1</v>
      </c>
      <c r="D167" s="180">
        <v>0.5</v>
      </c>
      <c r="E167" s="180" t="str">
        <f t="shared" si="6"/>
        <v>DarnleyBay-8-1-0.5</v>
      </c>
      <c r="F167" s="180">
        <v>54.83</v>
      </c>
      <c r="G167" s="180">
        <v>0.04</v>
      </c>
      <c r="H167" s="180">
        <v>2.41</v>
      </c>
      <c r="I167" s="180">
        <v>1.99</v>
      </c>
      <c r="J167" s="180">
        <v>0.12</v>
      </c>
      <c r="K167" s="180">
        <v>16.34</v>
      </c>
      <c r="L167" s="180">
        <v>20.38</v>
      </c>
      <c r="M167" s="180">
        <v>1.93</v>
      </c>
      <c r="N167" s="180">
        <v>1.67</v>
      </c>
      <c r="O167" s="180">
        <v>99.72</v>
      </c>
      <c r="P167" s="192">
        <f t="shared" si="7"/>
        <v>93.60437215700685</v>
      </c>
      <c r="Q167" s="192">
        <f t="shared" si="8"/>
        <v>31.733898828702962</v>
      </c>
    </row>
    <row r="168" spans="1:17" s="179" customFormat="1" ht="11.25">
      <c r="A168" s="179" t="s">
        <v>720</v>
      </c>
      <c r="B168" s="179">
        <v>8</v>
      </c>
      <c r="C168" s="179">
        <v>3</v>
      </c>
      <c r="D168" s="180">
        <v>0.5</v>
      </c>
      <c r="E168" s="180" t="str">
        <f t="shared" si="6"/>
        <v>DarnleyBay-8-3-0.5</v>
      </c>
      <c r="F168" s="180">
        <v>54.91</v>
      </c>
      <c r="G168" s="180">
        <v>0.03</v>
      </c>
      <c r="H168" s="180">
        <v>2.27</v>
      </c>
      <c r="I168" s="180">
        <v>2.0699999999999998</v>
      </c>
      <c r="J168" s="180">
        <v>0.09</v>
      </c>
      <c r="K168" s="180">
        <v>16.46</v>
      </c>
      <c r="L168" s="180">
        <v>20.61</v>
      </c>
      <c r="M168" s="180">
        <v>1.86</v>
      </c>
      <c r="N168" s="180">
        <v>1.33</v>
      </c>
      <c r="O168" s="180">
        <v>99.62</v>
      </c>
      <c r="P168" s="192">
        <f t="shared" si="7"/>
        <v>93.409511009738864</v>
      </c>
      <c r="Q168" s="192">
        <f t="shared" si="8"/>
        <v>28.214922494287208</v>
      </c>
    </row>
    <row r="169" spans="1:17" s="179" customFormat="1" ht="11.25">
      <c r="A169" s="179" t="s">
        <v>720</v>
      </c>
      <c r="B169" s="179">
        <v>8</v>
      </c>
      <c r="C169" s="179">
        <v>4</v>
      </c>
      <c r="D169" s="180">
        <v>0.5</v>
      </c>
      <c r="E169" s="180" t="str">
        <f t="shared" si="6"/>
        <v>DarnleyBay-8-4-0.5</v>
      </c>
      <c r="F169" s="180">
        <v>54.77</v>
      </c>
      <c r="G169" s="180">
        <v>0.04</v>
      </c>
      <c r="H169" s="180">
        <v>2.39</v>
      </c>
      <c r="I169" s="180">
        <v>2.0299999999999998</v>
      </c>
      <c r="J169" s="180">
        <v>0.1</v>
      </c>
      <c r="K169" s="180">
        <v>16.22</v>
      </c>
      <c r="L169" s="180">
        <v>20.28</v>
      </c>
      <c r="M169" s="180">
        <v>1.95</v>
      </c>
      <c r="N169" s="180">
        <v>1.78</v>
      </c>
      <c r="O169" s="180">
        <v>99.55</v>
      </c>
      <c r="P169" s="192">
        <f t="shared" si="7"/>
        <v>93.439150223578309</v>
      </c>
      <c r="Q169" s="192">
        <f t="shared" si="8"/>
        <v>33.316501067295157</v>
      </c>
    </row>
    <row r="170" spans="1:17" s="179" customFormat="1" ht="11.25">
      <c r="A170" s="179" t="s">
        <v>720</v>
      </c>
      <c r="B170" s="179">
        <v>8</v>
      </c>
      <c r="C170" s="179">
        <v>5</v>
      </c>
      <c r="D170" s="180">
        <v>0.5</v>
      </c>
      <c r="E170" s="180" t="str">
        <f t="shared" si="6"/>
        <v>DarnleyBay-8-5-0.5</v>
      </c>
      <c r="F170" s="180">
        <v>54.05</v>
      </c>
      <c r="G170" s="180">
        <v>0.04</v>
      </c>
      <c r="H170" s="180">
        <v>2.48</v>
      </c>
      <c r="I170" s="180">
        <v>2.06</v>
      </c>
      <c r="J170" s="180">
        <v>0.08</v>
      </c>
      <c r="K170" s="180">
        <v>15.77</v>
      </c>
      <c r="L170" s="180">
        <v>20.239999999999998</v>
      </c>
      <c r="M170" s="180">
        <v>2</v>
      </c>
      <c r="N170" s="180">
        <v>2</v>
      </c>
      <c r="O170" s="180">
        <v>98.73</v>
      </c>
      <c r="P170" s="192">
        <f t="shared" si="7"/>
        <v>93.171802852876098</v>
      </c>
      <c r="Q170" s="192">
        <f t="shared" si="8"/>
        <v>35.107070913110221</v>
      </c>
    </row>
    <row r="171" spans="1:17" s="179" customFormat="1" ht="11.25">
      <c r="A171" s="179" t="s">
        <v>720</v>
      </c>
      <c r="B171" s="179">
        <v>8</v>
      </c>
      <c r="C171" s="179">
        <v>6</v>
      </c>
      <c r="D171" s="180">
        <v>0.5</v>
      </c>
      <c r="E171" s="180" t="str">
        <f t="shared" si="6"/>
        <v>DarnleyBay-8-6-0.5</v>
      </c>
      <c r="F171" s="180">
        <v>55.06</v>
      </c>
      <c r="G171" s="180">
        <v>0.03</v>
      </c>
      <c r="H171" s="180">
        <v>2.5</v>
      </c>
      <c r="I171" s="180">
        <v>2</v>
      </c>
      <c r="J171" s="180">
        <v>0.1</v>
      </c>
      <c r="K171" s="180">
        <v>16.41</v>
      </c>
      <c r="L171" s="180">
        <v>20.85</v>
      </c>
      <c r="M171" s="180">
        <v>1.83</v>
      </c>
      <c r="N171" s="180">
        <v>1.5</v>
      </c>
      <c r="O171" s="180">
        <v>100.29</v>
      </c>
      <c r="P171" s="192">
        <f t="shared" si="7"/>
        <v>93.599954274046908</v>
      </c>
      <c r="Q171" s="192">
        <f t="shared" si="8"/>
        <v>28.698953412358037</v>
      </c>
    </row>
    <row r="172" spans="1:17" s="179" customFormat="1" ht="11.25">
      <c r="A172" s="179" t="s">
        <v>720</v>
      </c>
      <c r="B172" s="179">
        <v>8</v>
      </c>
      <c r="C172" s="179">
        <v>7</v>
      </c>
      <c r="D172" s="180">
        <v>0.5</v>
      </c>
      <c r="E172" s="180" t="str">
        <f t="shared" si="6"/>
        <v>DarnleyBay-8-7-0.5</v>
      </c>
      <c r="F172" s="180">
        <v>54.73</v>
      </c>
      <c r="G172" s="180">
        <v>0.04</v>
      </c>
      <c r="H172" s="180">
        <v>2.34</v>
      </c>
      <c r="I172" s="180">
        <v>1.94</v>
      </c>
      <c r="J172" s="180">
        <v>0.1</v>
      </c>
      <c r="K172" s="180">
        <v>15.94</v>
      </c>
      <c r="L172" s="180">
        <v>20.6</v>
      </c>
      <c r="M172" s="180">
        <v>1.87</v>
      </c>
      <c r="N172" s="180">
        <v>1.59</v>
      </c>
      <c r="O172" s="180">
        <v>99.14</v>
      </c>
      <c r="P172" s="192">
        <f t="shared" si="7"/>
        <v>93.608335627316734</v>
      </c>
      <c r="Q172" s="192">
        <f t="shared" si="8"/>
        <v>31.310525913164099</v>
      </c>
    </row>
    <row r="173" spans="1:17" s="179" customFormat="1" ht="11.25">
      <c r="A173" s="179" t="s">
        <v>720</v>
      </c>
      <c r="B173" s="179">
        <v>8</v>
      </c>
      <c r="C173" s="179">
        <v>8</v>
      </c>
      <c r="D173" s="180">
        <v>0.5</v>
      </c>
      <c r="E173" s="180" t="str">
        <f t="shared" si="6"/>
        <v>DarnleyBay-8-8-0.5</v>
      </c>
      <c r="F173" s="180">
        <v>54.48</v>
      </c>
      <c r="G173" s="180">
        <v>0.01</v>
      </c>
      <c r="H173" s="180">
        <v>2.3199999999999998</v>
      </c>
      <c r="I173" s="180">
        <v>2.04</v>
      </c>
      <c r="J173" s="180">
        <v>7.0000000000000007E-2</v>
      </c>
      <c r="K173" s="180">
        <v>16.489999999999998</v>
      </c>
      <c r="L173" s="180">
        <v>20.59</v>
      </c>
      <c r="M173" s="180">
        <v>1.9</v>
      </c>
      <c r="N173" s="180">
        <v>1.6</v>
      </c>
      <c r="O173" s="180">
        <v>99.51</v>
      </c>
      <c r="P173" s="192">
        <f t="shared" si="7"/>
        <v>93.509875663643797</v>
      </c>
      <c r="Q173" s="192">
        <f t="shared" si="8"/>
        <v>31.630860949583568</v>
      </c>
    </row>
    <row r="174" spans="1:17" s="179" customFormat="1" ht="11.25">
      <c r="A174" s="179" t="s">
        <v>720</v>
      </c>
      <c r="B174" s="179">
        <v>8</v>
      </c>
      <c r="C174" s="179">
        <v>9</v>
      </c>
      <c r="D174" s="180">
        <v>0.3</v>
      </c>
      <c r="E174" s="180" t="str">
        <f t="shared" si="6"/>
        <v>DarnleyBay-8-9-0.3</v>
      </c>
      <c r="F174" s="180">
        <v>54.42</v>
      </c>
      <c r="G174" s="180">
        <v>0.01</v>
      </c>
      <c r="H174" s="180">
        <v>2.41</v>
      </c>
      <c r="I174" s="180">
        <v>1.99</v>
      </c>
      <c r="J174" s="180">
        <v>0.09</v>
      </c>
      <c r="K174" s="180">
        <v>16.440000000000001</v>
      </c>
      <c r="L174" s="180">
        <v>20.61</v>
      </c>
      <c r="M174" s="180">
        <v>1.82</v>
      </c>
      <c r="N174" s="180">
        <v>1.84</v>
      </c>
      <c r="O174" s="180">
        <v>99.63</v>
      </c>
      <c r="P174" s="192">
        <f t="shared" si="7"/>
        <v>93.64080109342494</v>
      </c>
      <c r="Q174" s="192">
        <f t="shared" si="8"/>
        <v>33.870155273948697</v>
      </c>
    </row>
    <row r="175" spans="1:17" s="179" customFormat="1" ht="11.25">
      <c r="A175" s="179" t="s">
        <v>720</v>
      </c>
      <c r="B175" s="179">
        <v>8</v>
      </c>
      <c r="C175" s="179">
        <v>10</v>
      </c>
      <c r="D175" s="180">
        <v>0.3</v>
      </c>
      <c r="E175" s="180" t="str">
        <f t="shared" si="6"/>
        <v>DarnleyBay-8-10-0.3</v>
      </c>
      <c r="F175" s="180">
        <v>54.45</v>
      </c>
      <c r="G175" s="180">
        <v>0.03</v>
      </c>
      <c r="H175" s="180">
        <v>2.4500000000000002</v>
      </c>
      <c r="I175" s="180">
        <v>2</v>
      </c>
      <c r="J175" s="180">
        <v>0.11</v>
      </c>
      <c r="K175" s="180">
        <v>16.21</v>
      </c>
      <c r="L175" s="180">
        <v>20.420000000000002</v>
      </c>
      <c r="M175" s="180">
        <v>1.86</v>
      </c>
      <c r="N175" s="180">
        <v>1.51</v>
      </c>
      <c r="O175" s="180">
        <v>99.04</v>
      </c>
      <c r="P175" s="192">
        <f t="shared" si="7"/>
        <v>93.526102166651867</v>
      </c>
      <c r="Q175" s="192">
        <f t="shared" si="8"/>
        <v>29.251445782826163</v>
      </c>
    </row>
    <row r="176" spans="1:17" s="179" customFormat="1" ht="11.25">
      <c r="A176" s="179" t="s">
        <v>720</v>
      </c>
      <c r="B176" s="179">
        <v>8</v>
      </c>
      <c r="C176" s="179">
        <v>11</v>
      </c>
      <c r="D176" s="180">
        <v>0.3</v>
      </c>
      <c r="E176" s="180" t="str">
        <f t="shared" si="6"/>
        <v>DarnleyBay-8-11-0.3</v>
      </c>
      <c r="F176" s="180">
        <v>54.88</v>
      </c>
      <c r="G176" s="180">
        <v>0.04</v>
      </c>
      <c r="H176" s="180">
        <v>2.27</v>
      </c>
      <c r="I176" s="180">
        <v>2.0299999999999998</v>
      </c>
      <c r="J176" s="180">
        <v>0.1</v>
      </c>
      <c r="K176" s="180">
        <v>15.98</v>
      </c>
      <c r="L176" s="180">
        <v>20.27</v>
      </c>
      <c r="M176" s="180">
        <v>1.83</v>
      </c>
      <c r="N176" s="180">
        <v>1.86</v>
      </c>
      <c r="O176" s="180">
        <v>99.26</v>
      </c>
      <c r="P176" s="192">
        <f t="shared" si="7"/>
        <v>93.347169734314591</v>
      </c>
      <c r="Q176" s="192">
        <f t="shared" si="8"/>
        <v>35.470340879639025</v>
      </c>
    </row>
    <row r="177" spans="1:17" s="179" customFormat="1" ht="11.25">
      <c r="A177" s="179" t="s">
        <v>720</v>
      </c>
      <c r="B177" s="179">
        <v>8</v>
      </c>
      <c r="C177" s="179">
        <v>12</v>
      </c>
      <c r="D177" s="180">
        <v>0.3</v>
      </c>
      <c r="E177" s="180" t="str">
        <f t="shared" si="6"/>
        <v>DarnleyBay-8-12-0.3</v>
      </c>
      <c r="F177" s="180">
        <v>54.16</v>
      </c>
      <c r="G177" s="180">
        <v>0.28000000000000003</v>
      </c>
      <c r="H177" s="180">
        <v>1.1100000000000001</v>
      </c>
      <c r="I177" s="180">
        <v>3.07</v>
      </c>
      <c r="J177" s="180">
        <v>0.14000000000000001</v>
      </c>
      <c r="K177" s="180">
        <v>16.12</v>
      </c>
      <c r="L177" s="180">
        <v>20.54</v>
      </c>
      <c r="M177" s="180">
        <v>1.72</v>
      </c>
      <c r="N177" s="180">
        <v>1.69</v>
      </c>
      <c r="O177" s="180">
        <v>98.84</v>
      </c>
      <c r="P177" s="192">
        <f t="shared" si="7"/>
        <v>90.346783245241312</v>
      </c>
      <c r="Q177" s="192">
        <f t="shared" si="8"/>
        <v>50.528574984296334</v>
      </c>
    </row>
    <row r="178" spans="1:17" s="179" customFormat="1" ht="11.25">
      <c r="A178" s="179" t="s">
        <v>720</v>
      </c>
      <c r="B178" s="179">
        <v>8</v>
      </c>
      <c r="C178" s="179">
        <v>13</v>
      </c>
      <c r="D178" s="180">
        <v>0.3</v>
      </c>
      <c r="E178" s="180" t="str">
        <f t="shared" si="6"/>
        <v>DarnleyBay-8-13-0.3</v>
      </c>
      <c r="F178" s="180">
        <v>54.44</v>
      </c>
      <c r="G178" s="180">
        <v>0.05</v>
      </c>
      <c r="H178" s="180">
        <v>2.36</v>
      </c>
      <c r="I178" s="180">
        <v>2.0299999999999998</v>
      </c>
      <c r="J178" s="180">
        <v>0.1</v>
      </c>
      <c r="K178" s="180">
        <v>16.23</v>
      </c>
      <c r="L178" s="180">
        <v>20.350000000000001</v>
      </c>
      <c r="M178" s="180">
        <v>1.93</v>
      </c>
      <c r="N178" s="180">
        <v>1.79</v>
      </c>
      <c r="O178" s="180">
        <v>99.27</v>
      </c>
      <c r="P178" s="192">
        <f t="shared" si="7"/>
        <v>93.44292758038992</v>
      </c>
      <c r="Q178" s="192">
        <f t="shared" si="8"/>
        <v>33.722823567239161</v>
      </c>
    </row>
    <row r="179" spans="1:17" s="179" customFormat="1" ht="11.25">
      <c r="A179" s="179" t="s">
        <v>720</v>
      </c>
      <c r="B179" s="179">
        <v>8</v>
      </c>
      <c r="C179" s="179">
        <v>14</v>
      </c>
      <c r="D179" s="180">
        <v>0.3</v>
      </c>
      <c r="E179" s="180" t="str">
        <f t="shared" si="6"/>
        <v>DarnleyBay-8-14-0.3</v>
      </c>
      <c r="F179" s="180">
        <v>54.07</v>
      </c>
      <c r="G179" s="180">
        <v>0.04</v>
      </c>
      <c r="H179" s="180">
        <v>2.33</v>
      </c>
      <c r="I179" s="180">
        <v>2.02</v>
      </c>
      <c r="J179" s="180">
        <v>7.0000000000000007E-2</v>
      </c>
      <c r="K179" s="180">
        <v>16.11</v>
      </c>
      <c r="L179" s="180">
        <v>20.47</v>
      </c>
      <c r="M179" s="180">
        <v>1.87</v>
      </c>
      <c r="N179" s="180">
        <v>1.85</v>
      </c>
      <c r="O179" s="180">
        <v>98.83</v>
      </c>
      <c r="P179" s="192">
        <f t="shared" si="7"/>
        <v>93.427698117173236</v>
      </c>
      <c r="Q179" s="192">
        <f t="shared" si="8"/>
        <v>34.753154506511592</v>
      </c>
    </row>
    <row r="180" spans="1:17" s="179" customFormat="1" ht="11.25">
      <c r="A180" s="179" t="s">
        <v>720</v>
      </c>
      <c r="B180" s="179">
        <v>8</v>
      </c>
      <c r="C180" s="179">
        <v>15</v>
      </c>
      <c r="D180" s="180">
        <v>0.3</v>
      </c>
      <c r="E180" s="180" t="str">
        <f t="shared" si="6"/>
        <v>DarnleyBay-8-15-0.3</v>
      </c>
      <c r="F180" s="180">
        <v>54.99</v>
      </c>
      <c r="G180" s="180">
        <v>0.04</v>
      </c>
      <c r="H180" s="180">
        <v>2.29</v>
      </c>
      <c r="I180" s="180">
        <v>2.04</v>
      </c>
      <c r="J180" s="180">
        <v>0.09</v>
      </c>
      <c r="K180" s="180">
        <v>15.99</v>
      </c>
      <c r="L180" s="180">
        <v>20.399999999999999</v>
      </c>
      <c r="M180" s="180">
        <v>1.99</v>
      </c>
      <c r="N180" s="180">
        <v>1.68</v>
      </c>
      <c r="O180" s="180">
        <v>99.51</v>
      </c>
      <c r="P180" s="192">
        <f t="shared" si="7"/>
        <v>93.320488055573094</v>
      </c>
      <c r="Q180" s="192">
        <f t="shared" si="8"/>
        <v>32.982365404752272</v>
      </c>
    </row>
    <row r="181" spans="1:17" s="179" customFormat="1" ht="11.25">
      <c r="A181" s="179" t="s">
        <v>720</v>
      </c>
      <c r="B181" s="179">
        <v>8</v>
      </c>
      <c r="C181" s="179">
        <v>16</v>
      </c>
      <c r="D181" s="180">
        <v>0.3</v>
      </c>
      <c r="E181" s="180" t="str">
        <f t="shared" si="6"/>
        <v>DarnleyBay-8-16-0.3</v>
      </c>
      <c r="F181" s="180">
        <v>54.23</v>
      </c>
      <c r="G181" s="180">
        <v>0.05</v>
      </c>
      <c r="H181" s="180">
        <v>2.56</v>
      </c>
      <c r="I181" s="180">
        <v>1.98</v>
      </c>
      <c r="J181" s="180">
        <v>0.1</v>
      </c>
      <c r="K181" s="180">
        <v>15.8</v>
      </c>
      <c r="L181" s="180">
        <v>20.46</v>
      </c>
      <c r="M181" s="180">
        <v>1.95</v>
      </c>
      <c r="N181" s="180">
        <v>1.99</v>
      </c>
      <c r="O181" s="180">
        <v>99.11</v>
      </c>
      <c r="P181" s="192">
        <f t="shared" si="7"/>
        <v>93.431199764156645</v>
      </c>
      <c r="Q181" s="192">
        <f t="shared" si="8"/>
        <v>34.274229546494546</v>
      </c>
    </row>
    <row r="182" spans="1:17" s="179" customFormat="1" ht="11.25">
      <c r="A182" s="179" t="s">
        <v>720</v>
      </c>
      <c r="B182" s="179">
        <v>8</v>
      </c>
      <c r="C182" s="179">
        <v>17</v>
      </c>
      <c r="D182" s="180">
        <v>0.3</v>
      </c>
      <c r="E182" s="180" t="str">
        <f t="shared" si="6"/>
        <v>DarnleyBay-8-17-0.3</v>
      </c>
      <c r="F182" s="180">
        <v>55.39</v>
      </c>
      <c r="G182" s="180">
        <v>0.05</v>
      </c>
      <c r="H182" s="180">
        <v>2.34</v>
      </c>
      <c r="I182" s="180">
        <v>2.04</v>
      </c>
      <c r="J182" s="180">
        <v>0.08</v>
      </c>
      <c r="K182" s="180">
        <v>16.27</v>
      </c>
      <c r="L182" s="180">
        <v>20.43</v>
      </c>
      <c r="M182" s="180">
        <v>1.93</v>
      </c>
      <c r="N182" s="180">
        <v>1.76</v>
      </c>
      <c r="O182" s="180">
        <v>100.29</v>
      </c>
      <c r="P182" s="192">
        <f t="shared" si="7"/>
        <v>93.42788495082327</v>
      </c>
      <c r="Q182" s="192">
        <f t="shared" si="8"/>
        <v>33.535534423816365</v>
      </c>
    </row>
    <row r="183" spans="1:17" s="179" customFormat="1" ht="11.25">
      <c r="A183" s="179" t="s">
        <v>720</v>
      </c>
      <c r="B183" s="179">
        <v>8</v>
      </c>
      <c r="C183" s="179">
        <v>18</v>
      </c>
      <c r="D183" s="180">
        <v>0.3</v>
      </c>
      <c r="E183" s="180" t="str">
        <f t="shared" si="6"/>
        <v>DarnleyBay-8-18-0.3</v>
      </c>
      <c r="F183" s="180">
        <v>54.89</v>
      </c>
      <c r="G183" s="180">
        <v>0.04</v>
      </c>
      <c r="H183" s="180">
        <v>2.44</v>
      </c>
      <c r="I183" s="180">
        <v>2.02</v>
      </c>
      <c r="J183" s="180">
        <v>0.12</v>
      </c>
      <c r="K183" s="180">
        <v>16.54</v>
      </c>
      <c r="L183" s="180">
        <v>20.59</v>
      </c>
      <c r="M183" s="180">
        <v>1.7</v>
      </c>
      <c r="N183" s="180">
        <v>1.49</v>
      </c>
      <c r="O183" s="180">
        <v>99.81</v>
      </c>
      <c r="P183" s="192">
        <f t="shared" si="7"/>
        <v>93.58760560114888</v>
      </c>
      <c r="Q183" s="192">
        <f t="shared" si="8"/>
        <v>29.060518377064525</v>
      </c>
    </row>
    <row r="184" spans="1:17" s="179" customFormat="1" ht="11.25">
      <c r="A184" s="179" t="s">
        <v>720</v>
      </c>
      <c r="B184" s="179">
        <v>8</v>
      </c>
      <c r="C184" s="179">
        <v>19</v>
      </c>
      <c r="D184" s="180">
        <v>0.3</v>
      </c>
      <c r="E184" s="180" t="str">
        <f t="shared" si="6"/>
        <v>DarnleyBay-8-19-0.3</v>
      </c>
      <c r="F184" s="180">
        <v>54.35</v>
      </c>
      <c r="G184" s="180">
        <v>7.0000000000000007E-2</v>
      </c>
      <c r="H184" s="180">
        <v>2.4300000000000002</v>
      </c>
      <c r="I184" s="180">
        <v>2.02</v>
      </c>
      <c r="J184" s="180">
        <v>0.1</v>
      </c>
      <c r="K184" s="180">
        <v>16.53</v>
      </c>
      <c r="L184" s="180">
        <v>20.48</v>
      </c>
      <c r="M184" s="180">
        <v>1.94</v>
      </c>
      <c r="N184" s="180">
        <v>1.64</v>
      </c>
      <c r="O184" s="180">
        <v>99.55</v>
      </c>
      <c r="P184" s="192">
        <f t="shared" si="7"/>
        <v>93.58397524810168</v>
      </c>
      <c r="Q184" s="192">
        <f t="shared" si="8"/>
        <v>31.164934016123674</v>
      </c>
    </row>
    <row r="185" spans="1:17" s="179" customFormat="1" ht="11.25">
      <c r="A185" s="179" t="s">
        <v>720</v>
      </c>
      <c r="B185" s="179">
        <v>8</v>
      </c>
      <c r="C185" s="179">
        <v>20</v>
      </c>
      <c r="D185" s="180">
        <v>0.3</v>
      </c>
      <c r="E185" s="180" t="str">
        <f t="shared" si="6"/>
        <v>DarnleyBay-8-20-0.3</v>
      </c>
      <c r="F185" s="180">
        <v>54.89</v>
      </c>
      <c r="G185" s="180">
        <v>0.03</v>
      </c>
      <c r="H185" s="180">
        <v>2.4700000000000002</v>
      </c>
      <c r="I185" s="180">
        <v>2.06</v>
      </c>
      <c r="J185" s="180">
        <v>0.08</v>
      </c>
      <c r="K185" s="180">
        <v>16.11</v>
      </c>
      <c r="L185" s="180">
        <v>20.420000000000002</v>
      </c>
      <c r="M185" s="180">
        <v>1.84</v>
      </c>
      <c r="N185" s="180">
        <v>1.74</v>
      </c>
      <c r="O185" s="180">
        <v>99.64</v>
      </c>
      <c r="P185" s="192">
        <f t="shared" si="7"/>
        <v>93.30626505944457</v>
      </c>
      <c r="Q185" s="192">
        <f t="shared" si="8"/>
        <v>32.09176694748578</v>
      </c>
    </row>
    <row r="186" spans="1:17" s="179" customFormat="1" ht="11.25">
      <c r="A186" s="179" t="s">
        <v>720</v>
      </c>
      <c r="B186" s="179">
        <v>8</v>
      </c>
      <c r="C186" s="179">
        <v>21</v>
      </c>
      <c r="D186" s="180">
        <v>0.3</v>
      </c>
      <c r="E186" s="180" t="str">
        <f t="shared" si="6"/>
        <v>DarnleyBay-8-21-0.3</v>
      </c>
      <c r="F186" s="180">
        <v>55.07</v>
      </c>
      <c r="G186" s="180">
        <v>0.04</v>
      </c>
      <c r="H186" s="180">
        <v>2.41</v>
      </c>
      <c r="I186" s="180">
        <v>2.02</v>
      </c>
      <c r="J186" s="180">
        <v>0.13</v>
      </c>
      <c r="K186" s="180">
        <v>16.73</v>
      </c>
      <c r="L186" s="180">
        <v>20.49</v>
      </c>
      <c r="M186" s="180">
        <v>1.88</v>
      </c>
      <c r="N186" s="180">
        <v>1.68</v>
      </c>
      <c r="O186" s="180">
        <v>100.44</v>
      </c>
      <c r="P186" s="192">
        <f t="shared" si="7"/>
        <v>93.655810035351635</v>
      </c>
      <c r="Q186" s="192">
        <f t="shared" si="8"/>
        <v>31.863374324852916</v>
      </c>
    </row>
    <row r="187" spans="1:17" s="179" customFormat="1" ht="11.25">
      <c r="A187" s="179" t="s">
        <v>720</v>
      </c>
      <c r="B187" s="179">
        <v>8</v>
      </c>
      <c r="C187" s="179">
        <v>22</v>
      </c>
      <c r="D187" s="180">
        <v>0.3</v>
      </c>
      <c r="E187" s="180" t="str">
        <f t="shared" si="6"/>
        <v>DarnleyBay-8-22-0.3</v>
      </c>
      <c r="F187" s="180">
        <v>54.26</v>
      </c>
      <c r="G187" s="180">
        <v>0.02</v>
      </c>
      <c r="H187" s="180">
        <v>2.39</v>
      </c>
      <c r="I187" s="180">
        <v>1.96</v>
      </c>
      <c r="J187" s="180">
        <v>0.11</v>
      </c>
      <c r="K187" s="180">
        <v>16.670000000000002</v>
      </c>
      <c r="L187" s="180">
        <v>20.420000000000002</v>
      </c>
      <c r="M187" s="180">
        <v>1.83</v>
      </c>
      <c r="N187" s="180">
        <v>1.71</v>
      </c>
      <c r="O187" s="180">
        <v>99.38</v>
      </c>
      <c r="P187" s="192">
        <f t="shared" si="7"/>
        <v>93.811805016044289</v>
      </c>
      <c r="Q187" s="192">
        <f t="shared" si="8"/>
        <v>32.431215200086442</v>
      </c>
    </row>
    <row r="188" spans="1:17" s="179" customFormat="1" ht="11.25">
      <c r="A188" s="179" t="s">
        <v>720</v>
      </c>
      <c r="B188" s="179">
        <v>8</v>
      </c>
      <c r="C188" s="179">
        <v>23</v>
      </c>
      <c r="D188" s="180">
        <v>0.3</v>
      </c>
      <c r="E188" s="180" t="str">
        <f t="shared" si="6"/>
        <v>DarnleyBay-8-23-0.3</v>
      </c>
      <c r="F188" s="180">
        <v>54.41</v>
      </c>
      <c r="G188" s="180">
        <v>0.01</v>
      </c>
      <c r="H188" s="180">
        <v>2.4700000000000002</v>
      </c>
      <c r="I188" s="180">
        <v>1.96</v>
      </c>
      <c r="J188" s="180">
        <v>0.13</v>
      </c>
      <c r="K188" s="180">
        <v>16.28</v>
      </c>
      <c r="L188" s="180">
        <v>20.47</v>
      </c>
      <c r="M188" s="180">
        <v>1.72</v>
      </c>
      <c r="N188" s="180">
        <v>1.74</v>
      </c>
      <c r="O188" s="180">
        <v>99.19</v>
      </c>
      <c r="P188" s="192">
        <f t="shared" si="7"/>
        <v>93.67294143725411</v>
      </c>
      <c r="Q188" s="192">
        <f t="shared" si="8"/>
        <v>32.09176694748578</v>
      </c>
    </row>
    <row r="189" spans="1:17" s="179" customFormat="1" ht="11.25">
      <c r="A189" s="179" t="s">
        <v>720</v>
      </c>
      <c r="B189" s="179">
        <v>8</v>
      </c>
      <c r="C189" s="179">
        <v>24</v>
      </c>
      <c r="D189" s="180">
        <v>0.3</v>
      </c>
      <c r="E189" s="180" t="str">
        <f t="shared" si="6"/>
        <v>DarnleyBay-8-24-0.3</v>
      </c>
      <c r="F189" s="180">
        <v>54.1</v>
      </c>
      <c r="G189" s="180">
        <v>0.02</v>
      </c>
      <c r="H189" s="180">
        <v>2.44</v>
      </c>
      <c r="I189" s="180">
        <v>1.95</v>
      </c>
      <c r="J189" s="180">
        <v>0.05</v>
      </c>
      <c r="K189" s="180">
        <v>16.22</v>
      </c>
      <c r="L189" s="180">
        <v>20.47</v>
      </c>
      <c r="M189" s="180">
        <v>1.77</v>
      </c>
      <c r="N189" s="180">
        <v>1.57</v>
      </c>
      <c r="O189" s="180">
        <v>98.6</v>
      </c>
      <c r="P189" s="192">
        <f t="shared" si="7"/>
        <v>93.681368701173582</v>
      </c>
      <c r="Q189" s="192">
        <f t="shared" si="8"/>
        <v>30.150379414728562</v>
      </c>
    </row>
    <row r="190" spans="1:17" s="179" customFormat="1" ht="11.25">
      <c r="A190" s="179" t="s">
        <v>720</v>
      </c>
      <c r="B190" s="179">
        <v>8</v>
      </c>
      <c r="C190" s="179">
        <v>25</v>
      </c>
      <c r="D190" s="180">
        <v>0.3</v>
      </c>
      <c r="E190" s="180" t="str">
        <f t="shared" si="6"/>
        <v>DarnleyBay-8-25-0.3</v>
      </c>
      <c r="F190" s="180">
        <v>54.89</v>
      </c>
      <c r="G190" s="180">
        <v>0.04</v>
      </c>
      <c r="H190" s="180">
        <v>2.5499999999999998</v>
      </c>
      <c r="I190" s="180">
        <v>1.99</v>
      </c>
      <c r="J190" s="180">
        <v>0.06</v>
      </c>
      <c r="K190" s="180">
        <v>16.25</v>
      </c>
      <c r="L190" s="180">
        <v>20.63</v>
      </c>
      <c r="M190" s="180">
        <v>1.81</v>
      </c>
      <c r="N190" s="180">
        <v>1.72</v>
      </c>
      <c r="O190" s="180">
        <v>99.93</v>
      </c>
      <c r="P190" s="192">
        <f t="shared" si="7"/>
        <v>93.57122741407656</v>
      </c>
      <c r="Q190" s="192">
        <f t="shared" si="8"/>
        <v>31.152620535273172</v>
      </c>
    </row>
    <row r="191" spans="1:17" s="179" customFormat="1" ht="11.25">
      <c r="A191" s="179" t="s">
        <v>720</v>
      </c>
      <c r="B191" s="179">
        <v>8</v>
      </c>
      <c r="C191" s="179">
        <v>26</v>
      </c>
      <c r="D191" s="180">
        <v>0.3</v>
      </c>
      <c r="E191" s="180" t="str">
        <f t="shared" si="6"/>
        <v>DarnleyBay-8-26-0.3</v>
      </c>
      <c r="F191" s="180">
        <v>54.33</v>
      </c>
      <c r="G191" s="180">
        <v>0.01</v>
      </c>
      <c r="H191" s="180">
        <v>2.42</v>
      </c>
      <c r="I191" s="180">
        <v>1.97</v>
      </c>
      <c r="J191" s="180">
        <v>0.09</v>
      </c>
      <c r="K191" s="180">
        <v>15.93</v>
      </c>
      <c r="L191" s="180">
        <v>20.36</v>
      </c>
      <c r="M191" s="180">
        <v>2.0699999999999998</v>
      </c>
      <c r="N191" s="180">
        <v>1.97</v>
      </c>
      <c r="O191" s="180">
        <v>99.16</v>
      </c>
      <c r="P191" s="192">
        <f t="shared" si="7"/>
        <v>93.512098061636891</v>
      </c>
      <c r="Q191" s="192">
        <f t="shared" si="8"/>
        <v>35.321003700303429</v>
      </c>
    </row>
    <row r="192" spans="1:17" s="179" customFormat="1" ht="11.25">
      <c r="A192" s="179" t="s">
        <v>720</v>
      </c>
      <c r="B192" s="179">
        <v>8</v>
      </c>
      <c r="C192" s="179">
        <v>27</v>
      </c>
      <c r="D192" s="180">
        <v>0.3</v>
      </c>
      <c r="E192" s="180" t="str">
        <f t="shared" si="6"/>
        <v>DarnleyBay-8-27-0.3</v>
      </c>
      <c r="F192" s="180">
        <v>55.01</v>
      </c>
      <c r="G192" s="180">
        <v>0.05</v>
      </c>
      <c r="H192" s="180">
        <v>2.48</v>
      </c>
      <c r="I192" s="180">
        <v>1.91</v>
      </c>
      <c r="J192" s="180">
        <v>0.11</v>
      </c>
      <c r="K192" s="180">
        <v>15.91</v>
      </c>
      <c r="L192" s="180">
        <v>20.47</v>
      </c>
      <c r="M192" s="180">
        <v>1.91</v>
      </c>
      <c r="N192" s="180">
        <v>1.82</v>
      </c>
      <c r="O192" s="180">
        <v>99.67</v>
      </c>
      <c r="P192" s="192">
        <f t="shared" si="7"/>
        <v>93.689821769168688</v>
      </c>
      <c r="Q192" s="192">
        <f t="shared" si="8"/>
        <v>32.989792001412411</v>
      </c>
    </row>
    <row r="193" spans="1:17" s="179" customFormat="1" ht="11.25">
      <c r="A193" s="179" t="s">
        <v>720</v>
      </c>
      <c r="B193" s="179">
        <v>8</v>
      </c>
      <c r="C193" s="179">
        <v>28</v>
      </c>
      <c r="D193" s="180">
        <v>0.3</v>
      </c>
      <c r="E193" s="180" t="str">
        <f t="shared" si="6"/>
        <v>DarnleyBay-8-28-0.3</v>
      </c>
      <c r="F193" s="180">
        <v>54.78</v>
      </c>
      <c r="G193" s="180">
        <v>0.03</v>
      </c>
      <c r="H193" s="180">
        <v>2.41</v>
      </c>
      <c r="I193" s="180">
        <v>1.97</v>
      </c>
      <c r="J193" s="180">
        <v>0.06</v>
      </c>
      <c r="K193" s="180">
        <v>16.2</v>
      </c>
      <c r="L193" s="180">
        <v>20.37</v>
      </c>
      <c r="M193" s="180">
        <v>1.82</v>
      </c>
      <c r="N193" s="180">
        <v>1.77</v>
      </c>
      <c r="O193" s="180">
        <v>99.42</v>
      </c>
      <c r="P193" s="192">
        <f t="shared" si="7"/>
        <v>93.613323739060775</v>
      </c>
      <c r="Q193" s="192">
        <f t="shared" si="8"/>
        <v>33.006923682642238</v>
      </c>
    </row>
    <row r="194" spans="1:17" s="179" customFormat="1" ht="11.25">
      <c r="A194" s="179" t="s">
        <v>720</v>
      </c>
      <c r="B194" s="179">
        <v>8</v>
      </c>
      <c r="C194" s="179">
        <v>29</v>
      </c>
      <c r="D194" s="180">
        <v>0.3</v>
      </c>
      <c r="E194" s="180" t="str">
        <f t="shared" si="6"/>
        <v>DarnleyBay-8-29-0.3</v>
      </c>
      <c r="F194" s="180">
        <v>54.61</v>
      </c>
      <c r="G194" s="180">
        <v>0.04</v>
      </c>
      <c r="H194" s="180">
        <v>2.41</v>
      </c>
      <c r="I194" s="180">
        <v>2.02</v>
      </c>
      <c r="J194" s="180">
        <v>0.08</v>
      </c>
      <c r="K194" s="180">
        <v>16.02</v>
      </c>
      <c r="L194" s="180">
        <v>20.63</v>
      </c>
      <c r="M194" s="180">
        <v>1.63</v>
      </c>
      <c r="N194" s="180">
        <v>1.72</v>
      </c>
      <c r="O194" s="180">
        <v>99.17</v>
      </c>
      <c r="P194" s="192">
        <f t="shared" si="7"/>
        <v>93.393214499224001</v>
      </c>
      <c r="Q194" s="192">
        <f t="shared" si="8"/>
        <v>32.376401948166958</v>
      </c>
    </row>
    <row r="195" spans="1:17" s="179" customFormat="1" ht="11.25">
      <c r="A195" s="179" t="s">
        <v>720</v>
      </c>
      <c r="B195" s="179">
        <v>8</v>
      </c>
      <c r="C195" s="179">
        <v>30</v>
      </c>
      <c r="D195" s="180">
        <v>0.3</v>
      </c>
      <c r="E195" s="180" t="str">
        <f t="shared" ref="E195:E258" si="9">CONCATENATE($A$2,"-",B195,"-",C195,"-",D195)</f>
        <v>DarnleyBay-8-30-0.3</v>
      </c>
      <c r="F195" s="180">
        <v>54.4</v>
      </c>
      <c r="G195" s="180">
        <v>0.02</v>
      </c>
      <c r="H195" s="180">
        <v>2.4500000000000002</v>
      </c>
      <c r="I195" s="180">
        <v>1.99</v>
      </c>
      <c r="J195" s="180">
        <v>0.1</v>
      </c>
      <c r="K195" s="180">
        <v>16.34</v>
      </c>
      <c r="L195" s="180">
        <v>20.49</v>
      </c>
      <c r="M195" s="180">
        <v>2.0699999999999998</v>
      </c>
      <c r="N195" s="180">
        <v>1.8</v>
      </c>
      <c r="O195" s="180">
        <v>99.66</v>
      </c>
      <c r="P195" s="192">
        <f t="shared" si="7"/>
        <v>93.60437215700685</v>
      </c>
      <c r="Q195" s="192">
        <f t="shared" si="8"/>
        <v>33.014571496293129</v>
      </c>
    </row>
    <row r="196" spans="1:17" s="179" customFormat="1" ht="11.25">
      <c r="A196" s="179" t="s">
        <v>720</v>
      </c>
      <c r="B196" s="179">
        <v>8</v>
      </c>
      <c r="C196" s="179">
        <v>31</v>
      </c>
      <c r="D196" s="180">
        <v>0.3</v>
      </c>
      <c r="E196" s="180" t="str">
        <f t="shared" si="9"/>
        <v>DarnleyBay-8-31-0.3</v>
      </c>
      <c r="F196" s="180">
        <v>54.59</v>
      </c>
      <c r="G196" s="180">
        <v>0.02</v>
      </c>
      <c r="H196" s="180">
        <v>2.48</v>
      </c>
      <c r="I196" s="180">
        <v>2.0699999999999998</v>
      </c>
      <c r="J196" s="180">
        <v>0.08</v>
      </c>
      <c r="K196" s="180">
        <v>15.79</v>
      </c>
      <c r="L196" s="180">
        <v>20.52</v>
      </c>
      <c r="M196" s="180">
        <v>1.97</v>
      </c>
      <c r="N196" s="180">
        <v>1.68</v>
      </c>
      <c r="O196" s="180">
        <v>99.2</v>
      </c>
      <c r="P196" s="192">
        <f t="shared" ref="P196:P259" si="10">((K196/40.31)/(K196/40.31+I196/71.85))*100</f>
        <v>93.149022474755199</v>
      </c>
      <c r="Q196" s="192">
        <f t="shared" ref="Q196:Q259" si="11">((N196/151.99061)/(N196/151.99061+H196/101.96137))*100</f>
        <v>31.24501298551418</v>
      </c>
    </row>
    <row r="197" spans="1:17" s="179" customFormat="1" ht="11.25">
      <c r="A197" s="179" t="s">
        <v>720</v>
      </c>
      <c r="B197" s="179">
        <v>8</v>
      </c>
      <c r="C197" s="179">
        <v>32</v>
      </c>
      <c r="D197" s="180">
        <v>0.3</v>
      </c>
      <c r="E197" s="180" t="str">
        <f t="shared" si="9"/>
        <v>DarnleyBay-8-32-0.3</v>
      </c>
      <c r="F197" s="180">
        <v>54.19</v>
      </c>
      <c r="G197" s="180">
        <v>0.05</v>
      </c>
      <c r="H197" s="180">
        <v>2.35</v>
      </c>
      <c r="I197" s="180">
        <v>2.0099999999999998</v>
      </c>
      <c r="J197" s="180">
        <v>0.09</v>
      </c>
      <c r="K197" s="180">
        <v>16.36</v>
      </c>
      <c r="L197" s="180">
        <v>20.6</v>
      </c>
      <c r="M197" s="180">
        <v>1.81</v>
      </c>
      <c r="N197" s="180">
        <v>1.57</v>
      </c>
      <c r="O197" s="180">
        <v>99.03</v>
      </c>
      <c r="P197" s="192">
        <f t="shared" si="10"/>
        <v>93.551627308187562</v>
      </c>
      <c r="Q197" s="192">
        <f t="shared" si="11"/>
        <v>30.947722869806721</v>
      </c>
    </row>
    <row r="198" spans="1:17" s="179" customFormat="1" ht="11.25">
      <c r="A198" s="179" t="s">
        <v>720</v>
      </c>
      <c r="B198" s="179">
        <v>8</v>
      </c>
      <c r="C198" s="179">
        <v>33</v>
      </c>
      <c r="D198" s="180">
        <v>0.3</v>
      </c>
      <c r="E198" s="180" t="str">
        <f t="shared" si="9"/>
        <v>DarnleyBay-8-33-0.3</v>
      </c>
      <c r="F198" s="180">
        <v>54.34</v>
      </c>
      <c r="G198" s="180">
        <v>0.01</v>
      </c>
      <c r="H198" s="180">
        <v>2.4900000000000002</v>
      </c>
      <c r="I198" s="180">
        <v>1.94</v>
      </c>
      <c r="J198" s="180">
        <v>0.09</v>
      </c>
      <c r="K198" s="180">
        <v>16.010000000000002</v>
      </c>
      <c r="L198" s="180">
        <v>20.62</v>
      </c>
      <c r="M198" s="180">
        <v>1.81</v>
      </c>
      <c r="N198" s="180">
        <v>1.85</v>
      </c>
      <c r="O198" s="180">
        <v>99.16</v>
      </c>
      <c r="P198" s="192">
        <f t="shared" si="10"/>
        <v>93.634502786645939</v>
      </c>
      <c r="Q198" s="192">
        <f t="shared" si="11"/>
        <v>33.262823646336706</v>
      </c>
    </row>
    <row r="199" spans="1:17" s="179" customFormat="1" ht="11.25">
      <c r="A199" s="179" t="s">
        <v>720</v>
      </c>
      <c r="B199" s="179">
        <v>8</v>
      </c>
      <c r="C199" s="179">
        <v>34</v>
      </c>
      <c r="D199" s="180">
        <v>0.3</v>
      </c>
      <c r="E199" s="180" t="str">
        <f t="shared" si="9"/>
        <v>DarnleyBay-8-34-0.3</v>
      </c>
      <c r="F199" s="180">
        <v>54.56</v>
      </c>
      <c r="G199" s="180">
        <v>0.06</v>
      </c>
      <c r="H199" s="180">
        <v>2.4</v>
      </c>
      <c r="I199" s="180">
        <v>2.09</v>
      </c>
      <c r="J199" s="180">
        <v>0.08</v>
      </c>
      <c r="K199" s="180">
        <v>16.13</v>
      </c>
      <c r="L199" s="180">
        <v>20.39</v>
      </c>
      <c r="M199" s="180">
        <v>1.85</v>
      </c>
      <c r="N199" s="180">
        <v>1.79</v>
      </c>
      <c r="O199" s="180">
        <v>99.35</v>
      </c>
      <c r="P199" s="192">
        <f t="shared" si="10"/>
        <v>93.223239534731817</v>
      </c>
      <c r="Q199" s="192">
        <f t="shared" si="11"/>
        <v>33.348209136618109</v>
      </c>
    </row>
    <row r="200" spans="1:17" s="179" customFormat="1" ht="11.25">
      <c r="A200" s="179" t="s">
        <v>720</v>
      </c>
      <c r="B200" s="179">
        <v>8</v>
      </c>
      <c r="C200" s="179">
        <v>35</v>
      </c>
      <c r="D200" s="180">
        <v>0.3</v>
      </c>
      <c r="E200" s="180" t="str">
        <f t="shared" si="9"/>
        <v>DarnleyBay-8-35-0.3</v>
      </c>
      <c r="F200" s="180">
        <v>54.51</v>
      </c>
      <c r="G200" s="180">
        <v>0.06</v>
      </c>
      <c r="H200" s="180">
        <v>2.39</v>
      </c>
      <c r="I200" s="180">
        <v>2.04</v>
      </c>
      <c r="J200" s="180">
        <v>0.09</v>
      </c>
      <c r="K200" s="180">
        <v>16.18</v>
      </c>
      <c r="L200" s="180">
        <v>20.52</v>
      </c>
      <c r="M200" s="180">
        <v>1.83</v>
      </c>
      <c r="N200" s="180">
        <v>1.73</v>
      </c>
      <c r="O200" s="180">
        <v>99.34</v>
      </c>
      <c r="P200" s="192">
        <f t="shared" si="10"/>
        <v>93.393743110147497</v>
      </c>
      <c r="Q200" s="192">
        <f t="shared" si="11"/>
        <v>32.686543526723455</v>
      </c>
    </row>
    <row r="201" spans="1:17" s="179" customFormat="1" ht="11.25">
      <c r="A201" s="179" t="s">
        <v>720</v>
      </c>
      <c r="B201" s="179">
        <v>8</v>
      </c>
      <c r="C201" s="179">
        <v>36</v>
      </c>
      <c r="D201" s="180">
        <v>0.3</v>
      </c>
      <c r="E201" s="180" t="str">
        <f t="shared" si="9"/>
        <v>DarnleyBay-8-36-0.3</v>
      </c>
      <c r="F201" s="180">
        <v>54.67</v>
      </c>
      <c r="G201" s="180">
        <v>0.02</v>
      </c>
      <c r="H201" s="180">
        <v>2.29</v>
      </c>
      <c r="I201" s="180">
        <v>2</v>
      </c>
      <c r="J201" s="180">
        <v>0.11</v>
      </c>
      <c r="K201" s="180">
        <v>16.3</v>
      </c>
      <c r="L201" s="180">
        <v>20.55</v>
      </c>
      <c r="M201" s="180">
        <v>1.8</v>
      </c>
      <c r="N201" s="180">
        <v>1.64</v>
      </c>
      <c r="O201" s="180">
        <v>99.4</v>
      </c>
      <c r="P201" s="192">
        <f t="shared" si="10"/>
        <v>93.559545445467435</v>
      </c>
      <c r="Q201" s="192">
        <f t="shared" si="11"/>
        <v>32.451914058822865</v>
      </c>
    </row>
    <row r="202" spans="1:17" s="179" customFormat="1" ht="11.25">
      <c r="A202" s="179" t="s">
        <v>720</v>
      </c>
      <c r="B202" s="179">
        <v>8</v>
      </c>
      <c r="C202" s="179">
        <v>37</v>
      </c>
      <c r="D202" s="180">
        <v>0.3</v>
      </c>
      <c r="E202" s="180" t="str">
        <f t="shared" si="9"/>
        <v>DarnleyBay-8-37-0.3</v>
      </c>
      <c r="F202" s="180">
        <v>54.87</v>
      </c>
      <c r="G202" s="180">
        <v>0.02</v>
      </c>
      <c r="H202" s="180">
        <v>2.4900000000000002</v>
      </c>
      <c r="I202" s="180">
        <v>1.94</v>
      </c>
      <c r="J202" s="180">
        <v>0.1</v>
      </c>
      <c r="K202" s="180">
        <v>16.059999999999999</v>
      </c>
      <c r="L202" s="180">
        <v>20.5</v>
      </c>
      <c r="M202" s="180">
        <v>1.69</v>
      </c>
      <c r="N202" s="180">
        <v>1.5</v>
      </c>
      <c r="O202" s="180">
        <v>99.19</v>
      </c>
      <c r="P202" s="192">
        <f t="shared" si="10"/>
        <v>93.653062821216622</v>
      </c>
      <c r="Q202" s="192">
        <f t="shared" si="11"/>
        <v>28.781038138002774</v>
      </c>
    </row>
    <row r="203" spans="1:17" s="179" customFormat="1" ht="11.25">
      <c r="A203" s="179" t="s">
        <v>720</v>
      </c>
      <c r="B203" s="179">
        <v>8</v>
      </c>
      <c r="C203" s="179">
        <v>38</v>
      </c>
      <c r="D203" s="180">
        <v>0.3</v>
      </c>
      <c r="E203" s="180" t="str">
        <f t="shared" si="9"/>
        <v>DarnleyBay-8-38-0.3</v>
      </c>
      <c r="F203" s="180">
        <v>54.55</v>
      </c>
      <c r="G203" s="180">
        <v>0.03</v>
      </c>
      <c r="H203" s="180">
        <v>2.4300000000000002</v>
      </c>
      <c r="I203" s="180">
        <v>2.02</v>
      </c>
      <c r="J203" s="180">
        <v>0.1</v>
      </c>
      <c r="K203" s="180">
        <v>15.94</v>
      </c>
      <c r="L203" s="180">
        <v>20.54</v>
      </c>
      <c r="M203" s="180">
        <v>1.7</v>
      </c>
      <c r="N203" s="180">
        <v>1.84</v>
      </c>
      <c r="O203" s="180">
        <v>99.15</v>
      </c>
      <c r="P203" s="192">
        <f t="shared" si="10"/>
        <v>93.3622571889547</v>
      </c>
      <c r="Q203" s="192">
        <f t="shared" si="11"/>
        <v>33.68529194400606</v>
      </c>
    </row>
    <row r="204" spans="1:17" s="179" customFormat="1" ht="11.25">
      <c r="A204" s="179" t="s">
        <v>720</v>
      </c>
      <c r="B204" s="179">
        <v>8</v>
      </c>
      <c r="C204" s="179">
        <v>39</v>
      </c>
      <c r="D204" s="180">
        <v>0.3</v>
      </c>
      <c r="E204" s="180" t="str">
        <f t="shared" si="9"/>
        <v>DarnleyBay-8-39-0.3</v>
      </c>
      <c r="F204" s="180">
        <v>54.31</v>
      </c>
      <c r="G204" s="180">
        <v>7.0000000000000007E-2</v>
      </c>
      <c r="H204" s="180">
        <v>2.33</v>
      </c>
      <c r="I204" s="180">
        <v>1.94</v>
      </c>
      <c r="J204" s="180">
        <v>0.09</v>
      </c>
      <c r="K204" s="180">
        <v>16.260000000000002</v>
      </c>
      <c r="L204" s="180">
        <v>20.47</v>
      </c>
      <c r="M204" s="180">
        <v>1.96</v>
      </c>
      <c r="N204" s="180">
        <v>1.86</v>
      </c>
      <c r="O204" s="180">
        <v>99.29</v>
      </c>
      <c r="P204" s="192">
        <f t="shared" si="10"/>
        <v>93.726233118092964</v>
      </c>
      <c r="Q204" s="192">
        <f t="shared" si="11"/>
        <v>34.875494074974981</v>
      </c>
    </row>
    <row r="205" spans="1:17" s="179" customFormat="1" ht="11.25">
      <c r="A205" s="179" t="s">
        <v>720</v>
      </c>
      <c r="B205" s="179">
        <v>8</v>
      </c>
      <c r="C205" s="179">
        <v>40</v>
      </c>
      <c r="D205" s="180">
        <v>0.3</v>
      </c>
      <c r="E205" s="180" t="str">
        <f t="shared" si="9"/>
        <v>DarnleyBay-8-40-0.3</v>
      </c>
      <c r="F205" s="180">
        <v>54.92</v>
      </c>
      <c r="G205" s="180">
        <v>0.05</v>
      </c>
      <c r="H205" s="180">
        <v>2.61</v>
      </c>
      <c r="I205" s="180">
        <v>2</v>
      </c>
      <c r="J205" s="180">
        <v>0.08</v>
      </c>
      <c r="K205" s="180">
        <v>16.37</v>
      </c>
      <c r="L205" s="180">
        <v>20.36</v>
      </c>
      <c r="M205" s="180">
        <v>1.87</v>
      </c>
      <c r="N205" s="180">
        <v>1.75</v>
      </c>
      <c r="O205" s="180">
        <v>100.03</v>
      </c>
      <c r="P205" s="192">
        <f t="shared" si="10"/>
        <v>93.585318957721739</v>
      </c>
      <c r="Q205" s="192">
        <f t="shared" si="11"/>
        <v>31.02482086620757</v>
      </c>
    </row>
    <row r="206" spans="1:17" s="179" customFormat="1" ht="11.25">
      <c r="A206" s="179" t="s">
        <v>720</v>
      </c>
      <c r="B206" s="179">
        <v>8</v>
      </c>
      <c r="C206" s="179">
        <v>41</v>
      </c>
      <c r="D206" s="180">
        <v>0.3</v>
      </c>
      <c r="E206" s="180" t="str">
        <f t="shared" si="9"/>
        <v>DarnleyBay-8-41-0.3</v>
      </c>
      <c r="F206" s="180">
        <v>54.38</v>
      </c>
      <c r="G206" s="180">
        <v>0.25</v>
      </c>
      <c r="H206" s="180">
        <v>1.78</v>
      </c>
      <c r="I206" s="180">
        <v>3.37</v>
      </c>
      <c r="J206" s="180">
        <v>0.11</v>
      </c>
      <c r="K206" s="180">
        <v>14.86</v>
      </c>
      <c r="L206" s="180">
        <v>18.18</v>
      </c>
      <c r="M206" s="180">
        <v>2.9</v>
      </c>
      <c r="N206" s="180">
        <v>3.09</v>
      </c>
      <c r="O206" s="180">
        <v>98.93</v>
      </c>
      <c r="P206" s="192">
        <f t="shared" si="10"/>
        <v>88.712864936204213</v>
      </c>
      <c r="Q206" s="192">
        <f t="shared" si="11"/>
        <v>53.800977593218434</v>
      </c>
    </row>
    <row r="207" spans="1:17" s="179" customFormat="1" ht="11.25">
      <c r="A207" s="179" t="s">
        <v>720</v>
      </c>
      <c r="B207" s="179">
        <v>8</v>
      </c>
      <c r="C207" s="179">
        <v>42</v>
      </c>
      <c r="D207" s="180">
        <v>0.3</v>
      </c>
      <c r="E207" s="180" t="str">
        <f t="shared" si="9"/>
        <v>DarnleyBay-8-42-0.3</v>
      </c>
      <c r="F207" s="180">
        <v>54.9</v>
      </c>
      <c r="G207" s="180">
        <v>0.03</v>
      </c>
      <c r="H207" s="180">
        <v>2.5</v>
      </c>
      <c r="I207" s="180">
        <v>2.0299999999999998</v>
      </c>
      <c r="J207" s="180">
        <v>0.11</v>
      </c>
      <c r="K207" s="180">
        <v>16.61</v>
      </c>
      <c r="L207" s="180">
        <v>20.55</v>
      </c>
      <c r="M207" s="180">
        <v>1.85</v>
      </c>
      <c r="N207" s="180">
        <v>1.65</v>
      </c>
      <c r="O207" s="180">
        <v>100.23</v>
      </c>
      <c r="P207" s="192">
        <f t="shared" si="10"/>
        <v>93.583313115199147</v>
      </c>
      <c r="Q207" s="192">
        <f t="shared" si="11"/>
        <v>30.688131497436586</v>
      </c>
    </row>
    <row r="208" spans="1:17" s="179" customFormat="1" ht="11.25">
      <c r="A208" s="179" t="s">
        <v>720</v>
      </c>
      <c r="B208" s="179">
        <v>8</v>
      </c>
      <c r="C208" s="179">
        <v>43</v>
      </c>
      <c r="D208" s="180">
        <v>0.3</v>
      </c>
      <c r="E208" s="180" t="str">
        <f t="shared" si="9"/>
        <v>DarnleyBay-8-43-0.3</v>
      </c>
      <c r="F208" s="180">
        <v>54.02</v>
      </c>
      <c r="G208" s="180">
        <v>0.01</v>
      </c>
      <c r="H208" s="180">
        <v>2.4500000000000002</v>
      </c>
      <c r="I208" s="180">
        <v>2.0499999999999998</v>
      </c>
      <c r="J208" s="180">
        <v>0.08</v>
      </c>
      <c r="K208" s="180">
        <v>16.41</v>
      </c>
      <c r="L208" s="180">
        <v>20.55</v>
      </c>
      <c r="M208" s="180">
        <v>1.78</v>
      </c>
      <c r="N208" s="180">
        <v>1.8</v>
      </c>
      <c r="O208" s="180">
        <v>99.16</v>
      </c>
      <c r="P208" s="192">
        <f t="shared" si="10"/>
        <v>93.450432513747401</v>
      </c>
      <c r="Q208" s="192">
        <f t="shared" si="11"/>
        <v>33.014571496293129</v>
      </c>
    </row>
    <row r="209" spans="1:17" s="179" customFormat="1" ht="11.25">
      <c r="A209" s="179" t="s">
        <v>720</v>
      </c>
      <c r="B209" s="179">
        <v>8</v>
      </c>
      <c r="C209" s="179">
        <v>44</v>
      </c>
      <c r="D209" s="180">
        <v>0.3</v>
      </c>
      <c r="E209" s="180" t="str">
        <f t="shared" si="9"/>
        <v>DarnleyBay-8-44-0.3</v>
      </c>
      <c r="F209" s="180">
        <v>54.11</v>
      </c>
      <c r="G209" s="180">
        <v>0.05</v>
      </c>
      <c r="H209" s="180">
        <v>2.38</v>
      </c>
      <c r="I209" s="180">
        <v>2</v>
      </c>
      <c r="J209" s="180">
        <v>0.09</v>
      </c>
      <c r="K209" s="180">
        <v>16.34</v>
      </c>
      <c r="L209" s="180">
        <v>20.6</v>
      </c>
      <c r="M209" s="180">
        <v>1.94</v>
      </c>
      <c r="N209" s="180">
        <v>1.76</v>
      </c>
      <c r="O209" s="180">
        <v>99.26</v>
      </c>
      <c r="P209" s="192">
        <f t="shared" si="10"/>
        <v>93.574298469133595</v>
      </c>
      <c r="Q209" s="192">
        <f t="shared" si="11"/>
        <v>33.15880244371926</v>
      </c>
    </row>
    <row r="210" spans="1:17" s="179" customFormat="1" ht="11.25">
      <c r="A210" s="179" t="s">
        <v>720</v>
      </c>
      <c r="B210" s="179">
        <v>8</v>
      </c>
      <c r="C210" s="179">
        <v>45</v>
      </c>
      <c r="D210" s="180">
        <v>0.3</v>
      </c>
      <c r="E210" s="180" t="str">
        <f t="shared" si="9"/>
        <v>DarnleyBay-8-45-0.3</v>
      </c>
      <c r="F210" s="180">
        <v>54.67</v>
      </c>
      <c r="G210" s="180">
        <v>0.24</v>
      </c>
      <c r="H210" s="180">
        <v>1.17</v>
      </c>
      <c r="I210" s="180">
        <v>2.91</v>
      </c>
      <c r="J210" s="180">
        <v>0.09</v>
      </c>
      <c r="K210" s="180">
        <v>16.05</v>
      </c>
      <c r="L210" s="180">
        <v>20.420000000000002</v>
      </c>
      <c r="M210" s="180">
        <v>2.1</v>
      </c>
      <c r="N210" s="180">
        <v>1.93</v>
      </c>
      <c r="O210" s="180">
        <v>99.58</v>
      </c>
      <c r="P210" s="192">
        <f t="shared" si="10"/>
        <v>90.767209872438642</v>
      </c>
      <c r="Q210" s="192">
        <f t="shared" si="11"/>
        <v>52.530125306872236</v>
      </c>
    </row>
    <row r="211" spans="1:17" s="179" customFormat="1" ht="11.25">
      <c r="A211" s="179" t="s">
        <v>720</v>
      </c>
      <c r="B211" s="179">
        <v>8</v>
      </c>
      <c r="C211" s="179">
        <v>46</v>
      </c>
      <c r="D211" s="180">
        <v>0.3</v>
      </c>
      <c r="E211" s="180" t="str">
        <f t="shared" si="9"/>
        <v>DarnleyBay-8-46-0.3</v>
      </c>
      <c r="F211" s="180">
        <v>54.49</v>
      </c>
      <c r="G211" s="180">
        <v>0.02</v>
      </c>
      <c r="H211" s="180">
        <v>2.4500000000000002</v>
      </c>
      <c r="I211" s="180">
        <v>1.99</v>
      </c>
      <c r="J211" s="180">
        <v>0.11</v>
      </c>
      <c r="K211" s="180">
        <v>16.02</v>
      </c>
      <c r="L211" s="180">
        <v>20.39</v>
      </c>
      <c r="M211" s="180">
        <v>1.87</v>
      </c>
      <c r="N211" s="180">
        <v>1.76</v>
      </c>
      <c r="O211" s="180">
        <v>99.1</v>
      </c>
      <c r="P211" s="192">
        <f t="shared" si="10"/>
        <v>93.484942463938594</v>
      </c>
      <c r="Q211" s="192">
        <f t="shared" si="11"/>
        <v>32.519495957332559</v>
      </c>
    </row>
    <row r="212" spans="1:17" s="179" customFormat="1" ht="11.25">
      <c r="A212" s="179" t="s">
        <v>720</v>
      </c>
      <c r="B212" s="179">
        <v>8</v>
      </c>
      <c r="C212" s="179">
        <v>47</v>
      </c>
      <c r="D212" s="180">
        <v>0.3</v>
      </c>
      <c r="E212" s="180" t="str">
        <f t="shared" si="9"/>
        <v>DarnleyBay-8-47-0.3</v>
      </c>
      <c r="F212" s="180">
        <v>53.86</v>
      </c>
      <c r="G212" s="180">
        <v>0.03</v>
      </c>
      <c r="H212" s="180">
        <v>2.42</v>
      </c>
      <c r="I212" s="180">
        <v>2.04</v>
      </c>
      <c r="J212" s="180">
        <v>0.11</v>
      </c>
      <c r="K212" s="180">
        <v>16.29</v>
      </c>
      <c r="L212" s="180">
        <v>20.2</v>
      </c>
      <c r="M212" s="180">
        <v>1.95</v>
      </c>
      <c r="N212" s="180">
        <v>1.73</v>
      </c>
      <c r="O212" s="180">
        <v>98.63</v>
      </c>
      <c r="P212" s="192">
        <f t="shared" si="10"/>
        <v>93.435424157173543</v>
      </c>
      <c r="Q212" s="192">
        <f t="shared" si="11"/>
        <v>32.412676254061097</v>
      </c>
    </row>
    <row r="213" spans="1:17" s="179" customFormat="1" ht="11.25">
      <c r="A213" s="179" t="s">
        <v>720</v>
      </c>
      <c r="B213" s="179">
        <v>8</v>
      </c>
      <c r="C213" s="179">
        <v>48</v>
      </c>
      <c r="D213" s="180">
        <v>0.3</v>
      </c>
      <c r="E213" s="180" t="str">
        <f t="shared" si="9"/>
        <v>DarnleyBay-8-48-0.3</v>
      </c>
      <c r="F213" s="180">
        <v>53.98</v>
      </c>
      <c r="G213" s="180">
        <v>0.04</v>
      </c>
      <c r="H213" s="180">
        <v>2.5</v>
      </c>
      <c r="I213" s="180">
        <v>2.09</v>
      </c>
      <c r="J213" s="180">
        <v>0.1</v>
      </c>
      <c r="K213" s="180">
        <v>15.96</v>
      </c>
      <c r="L213" s="180">
        <v>20.32</v>
      </c>
      <c r="M213" s="180">
        <v>1.8</v>
      </c>
      <c r="N213" s="180">
        <v>1.94</v>
      </c>
      <c r="O213" s="180">
        <v>98.73</v>
      </c>
      <c r="P213" s="192">
        <f t="shared" si="10"/>
        <v>93.155996240050257</v>
      </c>
      <c r="Q213" s="192">
        <f t="shared" si="11"/>
        <v>34.235265312786979</v>
      </c>
    </row>
    <row r="214" spans="1:17" s="179" customFormat="1" ht="11.25">
      <c r="A214" s="179" t="s">
        <v>720</v>
      </c>
      <c r="B214" s="179">
        <v>8</v>
      </c>
      <c r="C214" s="179">
        <v>49</v>
      </c>
      <c r="D214" s="180">
        <v>0.3</v>
      </c>
      <c r="E214" s="180" t="str">
        <f t="shared" si="9"/>
        <v>DarnleyBay-8-49-0.3</v>
      </c>
      <c r="F214" s="180">
        <v>54.49</v>
      </c>
      <c r="G214" s="180">
        <v>0.04</v>
      </c>
      <c r="H214" s="180">
        <v>2.5</v>
      </c>
      <c r="I214" s="180">
        <v>1.93</v>
      </c>
      <c r="J214" s="180">
        <v>0.09</v>
      </c>
      <c r="K214" s="180">
        <v>15.82</v>
      </c>
      <c r="L214" s="180">
        <v>20.38</v>
      </c>
      <c r="M214" s="180">
        <v>1.91</v>
      </c>
      <c r="N214" s="180">
        <v>1.7</v>
      </c>
      <c r="O214" s="180">
        <v>98.88</v>
      </c>
      <c r="P214" s="192">
        <f t="shared" si="10"/>
        <v>93.594028581961126</v>
      </c>
      <c r="Q214" s="192">
        <f t="shared" si="11"/>
        <v>31.326753803387348</v>
      </c>
    </row>
    <row r="215" spans="1:17" s="179" customFormat="1" ht="11.25">
      <c r="A215" s="179" t="s">
        <v>720</v>
      </c>
      <c r="B215" s="179">
        <v>8</v>
      </c>
      <c r="C215" s="179">
        <v>50</v>
      </c>
      <c r="D215" s="180">
        <v>0.3</v>
      </c>
      <c r="E215" s="180" t="str">
        <f t="shared" si="9"/>
        <v>DarnleyBay-8-50-0.3</v>
      </c>
      <c r="F215" s="180">
        <v>54.06</v>
      </c>
      <c r="G215" s="180">
        <v>0.04</v>
      </c>
      <c r="H215" s="180">
        <v>2.54</v>
      </c>
      <c r="I215" s="180">
        <v>2</v>
      </c>
      <c r="J215" s="180">
        <v>0.12</v>
      </c>
      <c r="K215" s="180">
        <v>16.14</v>
      </c>
      <c r="L215" s="180">
        <v>20.350000000000001</v>
      </c>
      <c r="M215" s="180">
        <v>1.97</v>
      </c>
      <c r="N215" s="180">
        <v>1.69</v>
      </c>
      <c r="O215" s="180">
        <v>98.92</v>
      </c>
      <c r="P215" s="192">
        <f t="shared" si="10"/>
        <v>93.499849630607301</v>
      </c>
      <c r="Q215" s="192">
        <f t="shared" si="11"/>
        <v>30.860262630748252</v>
      </c>
    </row>
    <row r="216" spans="1:17" s="179" customFormat="1" ht="11.25">
      <c r="A216" s="179" t="s">
        <v>720</v>
      </c>
      <c r="B216" s="179">
        <v>8</v>
      </c>
      <c r="C216" s="179">
        <v>51</v>
      </c>
      <c r="D216" s="180">
        <v>0.3</v>
      </c>
      <c r="E216" s="180" t="str">
        <f t="shared" si="9"/>
        <v>DarnleyBay-8-51-0.3</v>
      </c>
      <c r="F216" s="180">
        <v>53.87</v>
      </c>
      <c r="G216" s="180">
        <v>0.05</v>
      </c>
      <c r="H216" s="180">
        <v>2.48</v>
      </c>
      <c r="I216" s="180">
        <v>1.97</v>
      </c>
      <c r="J216" s="180">
        <v>0.1</v>
      </c>
      <c r="K216" s="180">
        <v>16.13</v>
      </c>
      <c r="L216" s="180">
        <v>20.309999999999999</v>
      </c>
      <c r="M216" s="180">
        <v>2.0499999999999998</v>
      </c>
      <c r="N216" s="180">
        <v>1.97</v>
      </c>
      <c r="O216" s="180">
        <v>98.93</v>
      </c>
      <c r="P216" s="192">
        <f t="shared" si="10"/>
        <v>93.587384580400126</v>
      </c>
      <c r="Q216" s="192">
        <f t="shared" si="11"/>
        <v>34.76353171538188</v>
      </c>
    </row>
    <row r="217" spans="1:17" s="179" customFormat="1" ht="11.25">
      <c r="A217" s="179" t="s">
        <v>720</v>
      </c>
      <c r="B217" s="179">
        <v>8</v>
      </c>
      <c r="C217" s="179">
        <v>52</v>
      </c>
      <c r="D217" s="180">
        <v>0.3</v>
      </c>
      <c r="E217" s="180" t="str">
        <f t="shared" si="9"/>
        <v>DarnleyBay-8-52-0.3</v>
      </c>
      <c r="F217" s="180">
        <v>54.28</v>
      </c>
      <c r="G217" s="180">
        <v>0.02</v>
      </c>
      <c r="H217" s="180">
        <v>2.4700000000000002</v>
      </c>
      <c r="I217" s="180">
        <v>2.0099999999999998</v>
      </c>
      <c r="J217" s="180">
        <v>0.1</v>
      </c>
      <c r="K217" s="180">
        <v>16.059999999999999</v>
      </c>
      <c r="L217" s="180">
        <v>20.420000000000002</v>
      </c>
      <c r="M217" s="180">
        <v>1.88</v>
      </c>
      <c r="N217" s="180">
        <v>1.85</v>
      </c>
      <c r="O217" s="180">
        <v>99.09</v>
      </c>
      <c r="P217" s="192">
        <f t="shared" si="10"/>
        <v>93.439075008132008</v>
      </c>
      <c r="Q217" s="192">
        <f t="shared" si="11"/>
        <v>33.442087137657225</v>
      </c>
    </row>
    <row r="218" spans="1:17" s="179" customFormat="1" ht="11.25">
      <c r="A218" s="179" t="s">
        <v>720</v>
      </c>
      <c r="B218" s="179">
        <v>8</v>
      </c>
      <c r="C218" s="179">
        <v>53</v>
      </c>
      <c r="D218" s="180">
        <v>0.3</v>
      </c>
      <c r="E218" s="180" t="str">
        <f t="shared" si="9"/>
        <v>DarnleyBay-8-53-0.3</v>
      </c>
      <c r="F218" s="180">
        <v>54.44</v>
      </c>
      <c r="G218" s="180">
        <v>0.04</v>
      </c>
      <c r="H218" s="180">
        <v>2.42</v>
      </c>
      <c r="I218" s="180">
        <v>2.0299999999999998</v>
      </c>
      <c r="J218" s="180">
        <v>0.09</v>
      </c>
      <c r="K218" s="180">
        <v>16.309999999999999</v>
      </c>
      <c r="L218" s="180">
        <v>20.54</v>
      </c>
      <c r="M218" s="180">
        <v>1.94</v>
      </c>
      <c r="N218" s="180">
        <v>1.67</v>
      </c>
      <c r="O218" s="180">
        <v>99.47</v>
      </c>
      <c r="P218" s="192">
        <f t="shared" si="10"/>
        <v>93.472990568418595</v>
      </c>
      <c r="Q218" s="192">
        <f t="shared" si="11"/>
        <v>31.644262710872606</v>
      </c>
    </row>
    <row r="219" spans="1:17" s="179" customFormat="1" ht="11.25">
      <c r="A219" s="179" t="s">
        <v>720</v>
      </c>
      <c r="B219" s="179">
        <v>8</v>
      </c>
      <c r="C219" s="179">
        <v>54</v>
      </c>
      <c r="D219" s="180">
        <v>0.3</v>
      </c>
      <c r="E219" s="180" t="str">
        <f t="shared" si="9"/>
        <v>DarnleyBay-8-54-0.3</v>
      </c>
      <c r="F219" s="180">
        <v>54.47</v>
      </c>
      <c r="G219" s="180">
        <v>0.03</v>
      </c>
      <c r="H219" s="180">
        <v>2.4300000000000002</v>
      </c>
      <c r="I219" s="180">
        <v>1.95</v>
      </c>
      <c r="J219" s="180">
        <v>0.09</v>
      </c>
      <c r="K219" s="180">
        <v>16.38</v>
      </c>
      <c r="L219" s="180">
        <v>20.54</v>
      </c>
      <c r="M219" s="180">
        <v>1.93</v>
      </c>
      <c r="N219" s="180">
        <v>1.65</v>
      </c>
      <c r="O219" s="180">
        <v>99.48</v>
      </c>
      <c r="P219" s="192">
        <f t="shared" si="10"/>
        <v>93.7392249747612</v>
      </c>
      <c r="Q219" s="192">
        <f t="shared" si="11"/>
        <v>31.295493249020296</v>
      </c>
    </row>
    <row r="220" spans="1:17" s="179" customFormat="1" ht="11.25">
      <c r="A220" s="179" t="s">
        <v>720</v>
      </c>
      <c r="B220" s="179">
        <v>8</v>
      </c>
      <c r="C220" s="179">
        <v>55</v>
      </c>
      <c r="D220" s="180">
        <v>0.3</v>
      </c>
      <c r="E220" s="180" t="str">
        <f t="shared" si="9"/>
        <v>DarnleyBay-8-55-0.3</v>
      </c>
      <c r="F220" s="180">
        <v>54.29</v>
      </c>
      <c r="G220" s="180">
        <v>0.04</v>
      </c>
      <c r="H220" s="180">
        <v>2.38</v>
      </c>
      <c r="I220" s="180">
        <v>2.02</v>
      </c>
      <c r="J220" s="180">
        <v>0.11</v>
      </c>
      <c r="K220" s="180">
        <v>16.34</v>
      </c>
      <c r="L220" s="180">
        <v>20.52</v>
      </c>
      <c r="M220" s="180">
        <v>1.99</v>
      </c>
      <c r="N220" s="180">
        <v>1.81</v>
      </c>
      <c r="O220" s="180">
        <v>99.5</v>
      </c>
      <c r="P220" s="192">
        <f t="shared" si="10"/>
        <v>93.514209029521723</v>
      </c>
      <c r="Q220" s="192">
        <f t="shared" si="11"/>
        <v>33.782578128427176</v>
      </c>
    </row>
    <row r="221" spans="1:17" s="179" customFormat="1" ht="11.25">
      <c r="A221" s="179" t="s">
        <v>720</v>
      </c>
      <c r="B221" s="179">
        <v>8</v>
      </c>
      <c r="C221" s="179">
        <v>56</v>
      </c>
      <c r="D221" s="180">
        <v>0.3</v>
      </c>
      <c r="E221" s="180" t="str">
        <f t="shared" si="9"/>
        <v>DarnleyBay-8-56-0.3</v>
      </c>
      <c r="F221" s="180">
        <v>54.64</v>
      </c>
      <c r="G221" s="180">
        <v>0.01</v>
      </c>
      <c r="H221" s="180">
        <v>2.35</v>
      </c>
      <c r="I221" s="180">
        <v>1.98</v>
      </c>
      <c r="J221" s="180">
        <v>0.09</v>
      </c>
      <c r="K221" s="180">
        <v>16.86</v>
      </c>
      <c r="L221" s="180">
        <v>20.21</v>
      </c>
      <c r="M221" s="180">
        <v>1.81</v>
      </c>
      <c r="N221" s="180">
        <v>1.78</v>
      </c>
      <c r="O221" s="180">
        <v>99.74</v>
      </c>
      <c r="P221" s="192">
        <f t="shared" si="10"/>
        <v>93.818656807967258</v>
      </c>
      <c r="Q221" s="192">
        <f t="shared" si="11"/>
        <v>33.692523723319269</v>
      </c>
    </row>
    <row r="222" spans="1:17" s="179" customFormat="1" ht="11.25">
      <c r="A222" s="179" t="s">
        <v>720</v>
      </c>
      <c r="B222" s="179">
        <v>8</v>
      </c>
      <c r="C222" s="179">
        <v>57</v>
      </c>
      <c r="D222" s="180">
        <v>0.3</v>
      </c>
      <c r="E222" s="180" t="str">
        <f t="shared" si="9"/>
        <v>DarnleyBay-8-57-0.3</v>
      </c>
      <c r="F222" s="180">
        <v>54.66</v>
      </c>
      <c r="G222" s="180">
        <v>0.03</v>
      </c>
      <c r="H222" s="180">
        <v>2.5099999999999998</v>
      </c>
      <c r="I222" s="180">
        <v>1.95</v>
      </c>
      <c r="J222" s="180">
        <v>0.09</v>
      </c>
      <c r="K222" s="180">
        <v>15.74</v>
      </c>
      <c r="L222" s="180">
        <v>20.52</v>
      </c>
      <c r="M222" s="180">
        <v>1.94</v>
      </c>
      <c r="N222" s="180">
        <v>1.72</v>
      </c>
      <c r="O222" s="180">
        <v>99.16</v>
      </c>
      <c r="P222" s="192">
        <f t="shared" si="10"/>
        <v>93.501201092827046</v>
      </c>
      <c r="Q222" s="192">
        <f t="shared" si="11"/>
        <v>31.492729063621884</v>
      </c>
    </row>
    <row r="223" spans="1:17" s="179" customFormat="1" ht="11.25">
      <c r="A223" s="179" t="s">
        <v>720</v>
      </c>
      <c r="B223" s="179">
        <v>8</v>
      </c>
      <c r="C223" s="179">
        <v>58</v>
      </c>
      <c r="D223" s="180">
        <v>0.3</v>
      </c>
      <c r="E223" s="180" t="str">
        <f t="shared" si="9"/>
        <v>DarnleyBay-8-58-0.3</v>
      </c>
      <c r="F223" s="180">
        <v>54.15</v>
      </c>
      <c r="G223" s="180">
        <v>0.05</v>
      </c>
      <c r="H223" s="180">
        <v>2.39</v>
      </c>
      <c r="I223" s="180">
        <v>1.99</v>
      </c>
      <c r="J223" s="180">
        <v>0.08</v>
      </c>
      <c r="K223" s="180">
        <v>16.57</v>
      </c>
      <c r="L223" s="180">
        <v>20.399999999999999</v>
      </c>
      <c r="M223" s="180">
        <v>1.99</v>
      </c>
      <c r="N223" s="180">
        <v>1.81</v>
      </c>
      <c r="O223" s="180">
        <v>99.41</v>
      </c>
      <c r="P223" s="192">
        <f t="shared" si="10"/>
        <v>93.687542857826358</v>
      </c>
      <c r="Q223" s="192">
        <f t="shared" si="11"/>
        <v>33.68884751379742</v>
      </c>
    </row>
    <row r="224" spans="1:17" s="179" customFormat="1" ht="11.25">
      <c r="A224" s="179" t="s">
        <v>720</v>
      </c>
      <c r="B224" s="179">
        <v>8</v>
      </c>
      <c r="C224" s="179">
        <v>59</v>
      </c>
      <c r="D224" s="180">
        <v>0.3</v>
      </c>
      <c r="E224" s="180" t="str">
        <f t="shared" si="9"/>
        <v>DarnleyBay-8-59-0.3</v>
      </c>
      <c r="F224" s="180">
        <v>55.41</v>
      </c>
      <c r="G224" s="180">
        <v>0.03</v>
      </c>
      <c r="H224" s="180">
        <v>2.4500000000000002</v>
      </c>
      <c r="I224" s="180">
        <v>2.0499999999999998</v>
      </c>
      <c r="J224" s="180">
        <v>0.09</v>
      </c>
      <c r="K224" s="180">
        <v>16.34</v>
      </c>
      <c r="L224" s="180">
        <v>20.73</v>
      </c>
      <c r="M224" s="180">
        <v>1.73</v>
      </c>
      <c r="N224" s="180">
        <v>1.36</v>
      </c>
      <c r="O224" s="180">
        <v>100.18</v>
      </c>
      <c r="P224" s="192">
        <f t="shared" si="10"/>
        <v>93.424219431678068</v>
      </c>
      <c r="Q224" s="192">
        <f t="shared" si="11"/>
        <v>27.134129156607035</v>
      </c>
    </row>
    <row r="225" spans="1:17" s="179" customFormat="1" ht="11.25">
      <c r="A225" s="179" t="s">
        <v>720</v>
      </c>
      <c r="B225" s="179">
        <v>8</v>
      </c>
      <c r="C225" s="179">
        <v>60</v>
      </c>
      <c r="D225" s="180">
        <v>0.3</v>
      </c>
      <c r="E225" s="180" t="str">
        <f t="shared" si="9"/>
        <v>DarnleyBay-8-60-0.3</v>
      </c>
      <c r="F225" s="180">
        <v>55</v>
      </c>
      <c r="G225" s="180">
        <v>0.02</v>
      </c>
      <c r="H225" s="180">
        <v>2.41</v>
      </c>
      <c r="I225" s="180">
        <v>2.02</v>
      </c>
      <c r="J225" s="180">
        <v>0.08</v>
      </c>
      <c r="K225" s="180">
        <v>15.99</v>
      </c>
      <c r="L225" s="180">
        <v>20.46</v>
      </c>
      <c r="M225" s="180">
        <v>1.75</v>
      </c>
      <c r="N225" s="180">
        <v>1.69</v>
      </c>
      <c r="O225" s="180">
        <v>99.41</v>
      </c>
      <c r="P225" s="192">
        <f t="shared" si="10"/>
        <v>93.381639406142057</v>
      </c>
      <c r="Q225" s="192">
        <f t="shared" si="11"/>
        <v>31.99235961666745</v>
      </c>
    </row>
    <row r="226" spans="1:17" s="179" customFormat="1" ht="11.25">
      <c r="A226" s="179" t="s">
        <v>720</v>
      </c>
      <c r="B226" s="179">
        <v>8</v>
      </c>
      <c r="C226" s="179">
        <v>61</v>
      </c>
      <c r="D226" s="180">
        <v>0.3</v>
      </c>
      <c r="E226" s="180" t="str">
        <f t="shared" si="9"/>
        <v>DarnleyBay-8-61-0.3</v>
      </c>
      <c r="F226" s="180">
        <v>54.39</v>
      </c>
      <c r="G226" s="180">
        <v>0.06</v>
      </c>
      <c r="H226" s="180">
        <v>2.4300000000000002</v>
      </c>
      <c r="I226" s="180">
        <v>2.0499999999999998</v>
      </c>
      <c r="J226" s="180">
        <v>0.11</v>
      </c>
      <c r="K226" s="180">
        <v>16.13</v>
      </c>
      <c r="L226" s="180">
        <v>20.23</v>
      </c>
      <c r="M226" s="180">
        <v>1.83</v>
      </c>
      <c r="N226" s="180">
        <v>1.91</v>
      </c>
      <c r="O226" s="180">
        <v>99.15</v>
      </c>
      <c r="P226" s="192">
        <f t="shared" si="10"/>
        <v>93.344305946635572</v>
      </c>
      <c r="Q226" s="192">
        <f t="shared" si="11"/>
        <v>34.524365908524103</v>
      </c>
    </row>
    <row r="227" spans="1:17" s="179" customFormat="1" ht="11.25">
      <c r="A227" s="179" t="s">
        <v>720</v>
      </c>
      <c r="B227" s="179">
        <v>8</v>
      </c>
      <c r="C227" s="179">
        <v>62</v>
      </c>
      <c r="D227" s="180">
        <v>0.3</v>
      </c>
      <c r="E227" s="180" t="str">
        <f t="shared" si="9"/>
        <v>DarnleyBay-8-62-0.3</v>
      </c>
      <c r="F227" s="180">
        <v>55.01</v>
      </c>
      <c r="G227" s="180">
        <v>0.04</v>
      </c>
      <c r="H227" s="180">
        <v>2.58</v>
      </c>
      <c r="I227" s="180">
        <v>2.0099999999999998</v>
      </c>
      <c r="J227" s="180">
        <v>0.11</v>
      </c>
      <c r="K227" s="180">
        <v>16.41</v>
      </c>
      <c r="L227" s="180">
        <v>20.420000000000002</v>
      </c>
      <c r="M227" s="180">
        <v>1.92</v>
      </c>
      <c r="N227" s="180">
        <v>1.8</v>
      </c>
      <c r="O227" s="180">
        <v>100.31</v>
      </c>
      <c r="P227" s="192">
        <f t="shared" si="10"/>
        <v>93.570011656387962</v>
      </c>
      <c r="Q227" s="192">
        <f t="shared" si="11"/>
        <v>31.881401637129663</v>
      </c>
    </row>
    <row r="228" spans="1:17" s="179" customFormat="1" ht="11.25">
      <c r="A228" s="179" t="s">
        <v>720</v>
      </c>
      <c r="B228" s="179">
        <v>8</v>
      </c>
      <c r="C228" s="179">
        <v>63</v>
      </c>
      <c r="D228" s="180">
        <v>0.3</v>
      </c>
      <c r="E228" s="180" t="str">
        <f t="shared" si="9"/>
        <v>DarnleyBay-8-63-0.3</v>
      </c>
      <c r="F228" s="180">
        <v>54.25</v>
      </c>
      <c r="G228" s="180">
        <v>0.04</v>
      </c>
      <c r="H228" s="180">
        <v>2.4300000000000002</v>
      </c>
      <c r="I228" s="180">
        <v>2.0299999999999998</v>
      </c>
      <c r="J228" s="180">
        <v>0.11</v>
      </c>
      <c r="K228" s="180">
        <v>16.53</v>
      </c>
      <c r="L228" s="180">
        <v>20.6</v>
      </c>
      <c r="M228" s="180">
        <v>1.87</v>
      </c>
      <c r="N228" s="180">
        <v>1.53</v>
      </c>
      <c r="O228" s="180">
        <v>99.3</v>
      </c>
      <c r="P228" s="192">
        <f t="shared" si="10"/>
        <v>93.55426007739365</v>
      </c>
      <c r="Q228" s="192">
        <f t="shared" si="11"/>
        <v>29.69533382676644</v>
      </c>
    </row>
    <row r="229" spans="1:17" s="179" customFormat="1" ht="11.25">
      <c r="A229" s="179" t="s">
        <v>720</v>
      </c>
      <c r="B229" s="179">
        <v>8</v>
      </c>
      <c r="C229" s="179">
        <v>64</v>
      </c>
      <c r="D229" s="180">
        <v>0.3</v>
      </c>
      <c r="E229" s="180" t="str">
        <f t="shared" si="9"/>
        <v>DarnleyBay-8-64-0.3</v>
      </c>
      <c r="F229" s="180">
        <v>54.96</v>
      </c>
      <c r="G229" s="180">
        <v>0.06</v>
      </c>
      <c r="H229" s="180">
        <v>2.4500000000000002</v>
      </c>
      <c r="I229" s="180">
        <v>1.98</v>
      </c>
      <c r="J229" s="180">
        <v>0.1</v>
      </c>
      <c r="K229" s="180">
        <v>16.29</v>
      </c>
      <c r="L229" s="180">
        <v>20.61</v>
      </c>
      <c r="M229" s="180">
        <v>1.81</v>
      </c>
      <c r="N229" s="180">
        <v>1.59</v>
      </c>
      <c r="O229" s="180">
        <v>99.84</v>
      </c>
      <c r="P229" s="192">
        <f t="shared" si="10"/>
        <v>93.616174297258709</v>
      </c>
      <c r="Q229" s="192">
        <f t="shared" si="11"/>
        <v>30.331135850336082</v>
      </c>
    </row>
    <row r="230" spans="1:17" s="179" customFormat="1" ht="11.25">
      <c r="A230" s="179" t="s">
        <v>720</v>
      </c>
      <c r="B230" s="179">
        <v>8</v>
      </c>
      <c r="C230" s="179">
        <v>65</v>
      </c>
      <c r="D230" s="180">
        <v>0.3</v>
      </c>
      <c r="E230" s="180" t="str">
        <f t="shared" si="9"/>
        <v>DarnleyBay-8-65-0.3</v>
      </c>
      <c r="F230" s="180">
        <v>54.59</v>
      </c>
      <c r="G230" s="180">
        <v>7.0000000000000007E-2</v>
      </c>
      <c r="H230" s="180">
        <v>2.5099999999999998</v>
      </c>
      <c r="I230" s="180">
        <v>2.02</v>
      </c>
      <c r="J230" s="180">
        <v>0.1</v>
      </c>
      <c r="K230" s="180">
        <v>16.239999999999998</v>
      </c>
      <c r="L230" s="180">
        <v>20.52</v>
      </c>
      <c r="M230" s="180">
        <v>1.91</v>
      </c>
      <c r="N230" s="180">
        <v>1.75</v>
      </c>
      <c r="O230" s="180">
        <v>99.7</v>
      </c>
      <c r="P230" s="192">
        <f t="shared" si="10"/>
        <v>93.476877041525157</v>
      </c>
      <c r="Q230" s="192">
        <f t="shared" si="11"/>
        <v>31.866978156159188</v>
      </c>
    </row>
    <row r="231" spans="1:17" s="179" customFormat="1" ht="11.25">
      <c r="A231" s="179" t="s">
        <v>720</v>
      </c>
      <c r="B231" s="179">
        <v>8</v>
      </c>
      <c r="C231" s="179">
        <v>66</v>
      </c>
      <c r="D231" s="180">
        <v>0.3</v>
      </c>
      <c r="E231" s="180" t="str">
        <f t="shared" si="9"/>
        <v>DarnleyBay-8-66-0.3</v>
      </c>
      <c r="F231" s="180">
        <v>54.49</v>
      </c>
      <c r="G231" s="180">
        <v>0.04</v>
      </c>
      <c r="H231" s="180">
        <v>2.5099999999999998</v>
      </c>
      <c r="I231" s="180">
        <v>1.94</v>
      </c>
      <c r="J231" s="180">
        <v>0.1</v>
      </c>
      <c r="K231" s="180">
        <v>16.329999999999998</v>
      </c>
      <c r="L231" s="180">
        <v>20.46</v>
      </c>
      <c r="M231" s="180">
        <v>1.9</v>
      </c>
      <c r="N231" s="180">
        <v>1.71</v>
      </c>
      <c r="O231" s="180">
        <v>99.47</v>
      </c>
      <c r="P231" s="192">
        <f t="shared" si="10"/>
        <v>93.751445751334842</v>
      </c>
      <c r="Q231" s="192">
        <f t="shared" si="11"/>
        <v>31.367064037045001</v>
      </c>
    </row>
    <row r="232" spans="1:17" s="179" customFormat="1" ht="11.25">
      <c r="A232" s="179" t="s">
        <v>720</v>
      </c>
      <c r="B232" s="179">
        <v>8</v>
      </c>
      <c r="C232" s="179">
        <v>67</v>
      </c>
      <c r="D232" s="180">
        <v>0.3</v>
      </c>
      <c r="E232" s="180" t="str">
        <f t="shared" si="9"/>
        <v>DarnleyBay-8-67-0.3</v>
      </c>
      <c r="F232" s="180">
        <v>54.86</v>
      </c>
      <c r="G232" s="180">
        <v>0.06</v>
      </c>
      <c r="H232" s="180">
        <v>2.41</v>
      </c>
      <c r="I232" s="180">
        <v>1.99</v>
      </c>
      <c r="J232" s="180">
        <v>0.09</v>
      </c>
      <c r="K232" s="180">
        <v>16.04</v>
      </c>
      <c r="L232" s="180">
        <v>20.350000000000001</v>
      </c>
      <c r="M232" s="180">
        <v>1.84</v>
      </c>
      <c r="N232" s="180">
        <v>1.91</v>
      </c>
      <c r="O232" s="180">
        <v>99.54</v>
      </c>
      <c r="P232" s="192">
        <f t="shared" si="10"/>
        <v>93.492537342491943</v>
      </c>
      <c r="Q232" s="192">
        <f t="shared" si="11"/>
        <v>34.711423725697593</v>
      </c>
    </row>
    <row r="233" spans="1:17" s="179" customFormat="1" ht="11.25">
      <c r="A233" s="179" t="s">
        <v>720</v>
      </c>
      <c r="B233" s="179">
        <v>8</v>
      </c>
      <c r="C233" s="179">
        <v>68</v>
      </c>
      <c r="D233" s="180">
        <v>0.3</v>
      </c>
      <c r="E233" s="180" t="str">
        <f t="shared" si="9"/>
        <v>DarnleyBay-8-68-0.3</v>
      </c>
      <c r="F233" s="180">
        <v>54.73</v>
      </c>
      <c r="G233" s="180">
        <v>0.05</v>
      </c>
      <c r="H233" s="180">
        <v>2.41</v>
      </c>
      <c r="I233" s="180">
        <v>1.97</v>
      </c>
      <c r="J233" s="180">
        <v>0.1</v>
      </c>
      <c r="K233" s="180">
        <v>15.95</v>
      </c>
      <c r="L233" s="180">
        <v>20.56</v>
      </c>
      <c r="M233" s="180">
        <v>1.85</v>
      </c>
      <c r="N233" s="180">
        <v>1.92</v>
      </c>
      <c r="O233" s="180">
        <v>99.53</v>
      </c>
      <c r="P233" s="192">
        <f t="shared" si="10"/>
        <v>93.519706170513857</v>
      </c>
      <c r="Q233" s="192">
        <f t="shared" si="11"/>
        <v>34.829860810288004</v>
      </c>
    </row>
    <row r="234" spans="1:17" s="179" customFormat="1" ht="11.25">
      <c r="A234" s="179" t="s">
        <v>720</v>
      </c>
      <c r="B234" s="179">
        <v>8</v>
      </c>
      <c r="C234" s="179">
        <v>69</v>
      </c>
      <c r="D234" s="180">
        <v>0.3</v>
      </c>
      <c r="E234" s="180" t="str">
        <f t="shared" si="9"/>
        <v>DarnleyBay-8-69-0.3</v>
      </c>
      <c r="F234" s="180">
        <v>54.01</v>
      </c>
      <c r="G234" s="180">
        <v>0.04</v>
      </c>
      <c r="H234" s="180">
        <v>2.4700000000000002</v>
      </c>
      <c r="I234" s="180">
        <v>1.96</v>
      </c>
      <c r="J234" s="180">
        <v>0.11</v>
      </c>
      <c r="K234" s="180">
        <v>16.18</v>
      </c>
      <c r="L234" s="180">
        <v>20.239999999999998</v>
      </c>
      <c r="M234" s="180">
        <v>1.96</v>
      </c>
      <c r="N234" s="180">
        <v>1.89</v>
      </c>
      <c r="O234" s="180">
        <v>98.86</v>
      </c>
      <c r="P234" s="192">
        <f t="shared" si="10"/>
        <v>93.636325706948284</v>
      </c>
      <c r="Q234" s="192">
        <f t="shared" si="11"/>
        <v>33.919893983810525</v>
      </c>
    </row>
    <row r="235" spans="1:17" s="179" customFormat="1" ht="11.25">
      <c r="A235" s="179" t="s">
        <v>720</v>
      </c>
      <c r="B235" s="179">
        <v>8</v>
      </c>
      <c r="C235" s="179">
        <v>70</v>
      </c>
      <c r="D235" s="180">
        <v>0.3</v>
      </c>
      <c r="E235" s="180" t="str">
        <f t="shared" si="9"/>
        <v>DarnleyBay-8-70-0.3</v>
      </c>
      <c r="F235" s="180">
        <v>54.14</v>
      </c>
      <c r="G235" s="180">
        <v>0.04</v>
      </c>
      <c r="H235" s="180">
        <v>2.48</v>
      </c>
      <c r="I235" s="180">
        <v>1.93</v>
      </c>
      <c r="J235" s="180">
        <v>0.1</v>
      </c>
      <c r="K235" s="180">
        <v>15.89</v>
      </c>
      <c r="L235" s="180">
        <v>20.32</v>
      </c>
      <c r="M235" s="180">
        <v>2.06</v>
      </c>
      <c r="N235" s="180">
        <v>2</v>
      </c>
      <c r="O235" s="180">
        <v>98.96</v>
      </c>
      <c r="P235" s="192">
        <f t="shared" si="10"/>
        <v>93.620448402076008</v>
      </c>
      <c r="Q235" s="192">
        <f t="shared" si="11"/>
        <v>35.107070913110221</v>
      </c>
    </row>
    <row r="236" spans="1:17" s="179" customFormat="1" ht="11.25">
      <c r="A236" s="179" t="s">
        <v>720</v>
      </c>
      <c r="B236" s="179">
        <v>8</v>
      </c>
      <c r="C236" s="179">
        <v>71</v>
      </c>
      <c r="D236" s="180">
        <v>0.3</v>
      </c>
      <c r="E236" s="180" t="str">
        <f t="shared" si="9"/>
        <v>DarnleyBay-8-71-0.3</v>
      </c>
      <c r="F236" s="180">
        <v>54.3</v>
      </c>
      <c r="G236" s="180">
        <v>0.05</v>
      </c>
      <c r="H236" s="180">
        <v>2.34</v>
      </c>
      <c r="I236" s="180">
        <v>1.94</v>
      </c>
      <c r="J236" s="180">
        <v>0.12</v>
      </c>
      <c r="K236" s="180">
        <v>16.09</v>
      </c>
      <c r="L236" s="180">
        <v>20.5</v>
      </c>
      <c r="M236" s="180">
        <v>1.78</v>
      </c>
      <c r="N236" s="180">
        <v>1.56</v>
      </c>
      <c r="O236" s="180">
        <v>98.67</v>
      </c>
      <c r="P236" s="192">
        <f t="shared" si="10"/>
        <v>93.664146981380611</v>
      </c>
      <c r="Q236" s="192">
        <f t="shared" si="11"/>
        <v>30.902321260197674</v>
      </c>
    </row>
    <row r="237" spans="1:17" s="179" customFormat="1" ht="11.25">
      <c r="A237" s="179" t="s">
        <v>720</v>
      </c>
      <c r="B237" s="179">
        <v>8</v>
      </c>
      <c r="C237" s="179">
        <v>72</v>
      </c>
      <c r="D237" s="180">
        <v>0.3</v>
      </c>
      <c r="E237" s="180" t="str">
        <f t="shared" si="9"/>
        <v>DarnleyBay-8-72-0.3</v>
      </c>
      <c r="F237" s="180">
        <v>54.29</v>
      </c>
      <c r="G237" s="180">
        <v>0.01</v>
      </c>
      <c r="H237" s="180">
        <v>2.5</v>
      </c>
      <c r="I237" s="180">
        <v>2.04</v>
      </c>
      <c r="J237" s="180">
        <v>0.1</v>
      </c>
      <c r="K237" s="180">
        <v>16.16</v>
      </c>
      <c r="L237" s="180">
        <v>20.41</v>
      </c>
      <c r="M237" s="180">
        <v>1.83</v>
      </c>
      <c r="N237" s="180">
        <v>1.77</v>
      </c>
      <c r="O237" s="180">
        <v>99.11</v>
      </c>
      <c r="P237" s="192">
        <f t="shared" si="10"/>
        <v>93.386107805467972</v>
      </c>
      <c r="Q237" s="192">
        <f t="shared" si="11"/>
        <v>32.201306210432008</v>
      </c>
    </row>
    <row r="238" spans="1:17" s="179" customFormat="1" ht="11.25">
      <c r="A238" s="179" t="s">
        <v>720</v>
      </c>
      <c r="B238" s="179">
        <v>8</v>
      </c>
      <c r="C238" s="179">
        <v>73</v>
      </c>
      <c r="D238" s="180">
        <v>0.3</v>
      </c>
      <c r="E238" s="180" t="str">
        <f t="shared" si="9"/>
        <v>DarnleyBay-8-73-0.3</v>
      </c>
      <c r="F238" s="180">
        <v>54.75</v>
      </c>
      <c r="G238" s="180">
        <v>0.27</v>
      </c>
      <c r="H238" s="180">
        <v>3.59</v>
      </c>
      <c r="I238" s="180">
        <v>4.1100000000000003</v>
      </c>
      <c r="J238" s="180">
        <v>0.15</v>
      </c>
      <c r="K238" s="180">
        <v>16.22</v>
      </c>
      <c r="L238" s="180">
        <v>14.94</v>
      </c>
      <c r="M238" s="180">
        <v>3.41</v>
      </c>
      <c r="N238" s="180">
        <v>1.94</v>
      </c>
      <c r="O238" s="180">
        <v>99.38</v>
      </c>
      <c r="P238" s="192">
        <f t="shared" si="10"/>
        <v>87.553418044926033</v>
      </c>
      <c r="Q238" s="192">
        <f t="shared" si="11"/>
        <v>26.606321773703872</v>
      </c>
    </row>
    <row r="239" spans="1:17" s="179" customFormat="1" ht="11.25">
      <c r="A239" s="179" t="s">
        <v>720</v>
      </c>
      <c r="B239" s="179">
        <v>8</v>
      </c>
      <c r="C239" s="179">
        <v>74</v>
      </c>
      <c r="D239" s="180">
        <v>0.3</v>
      </c>
      <c r="E239" s="180" t="str">
        <f t="shared" si="9"/>
        <v>DarnleyBay-8-74-0.3</v>
      </c>
      <c r="F239" s="180">
        <v>54.38</v>
      </c>
      <c r="G239" s="180">
        <v>7.0000000000000007E-2</v>
      </c>
      <c r="H239" s="180">
        <v>2.2799999999999998</v>
      </c>
      <c r="I239" s="180">
        <v>1.96</v>
      </c>
      <c r="J239" s="180">
        <v>0.11</v>
      </c>
      <c r="K239" s="180">
        <v>16.329999999999998</v>
      </c>
      <c r="L239" s="180">
        <v>20.5</v>
      </c>
      <c r="M239" s="180">
        <v>1.8</v>
      </c>
      <c r="N239" s="180">
        <v>1.32</v>
      </c>
      <c r="O239" s="180">
        <v>98.75</v>
      </c>
      <c r="P239" s="192">
        <f t="shared" si="10"/>
        <v>93.691091744182259</v>
      </c>
      <c r="Q239" s="192">
        <f t="shared" si="11"/>
        <v>27.973662002302362</v>
      </c>
    </row>
    <row r="240" spans="1:17" s="179" customFormat="1" ht="11.25">
      <c r="A240" s="179" t="s">
        <v>720</v>
      </c>
      <c r="B240" s="179">
        <v>8</v>
      </c>
      <c r="C240" s="179">
        <v>75</v>
      </c>
      <c r="D240" s="180">
        <v>0.3</v>
      </c>
      <c r="E240" s="180" t="str">
        <f t="shared" si="9"/>
        <v>DarnleyBay-8-75-0.3</v>
      </c>
      <c r="F240" s="180">
        <v>54.24</v>
      </c>
      <c r="G240" s="180">
        <v>0.03</v>
      </c>
      <c r="H240" s="180">
        <v>2.44</v>
      </c>
      <c r="I240" s="180">
        <v>2.0699999999999998</v>
      </c>
      <c r="J240" s="180">
        <v>0.11</v>
      </c>
      <c r="K240" s="180">
        <v>16.399999999999999</v>
      </c>
      <c r="L240" s="180">
        <v>20.62</v>
      </c>
      <c r="M240" s="180">
        <v>1.67</v>
      </c>
      <c r="N240" s="180">
        <v>1.48</v>
      </c>
      <c r="O240" s="180">
        <v>99.05</v>
      </c>
      <c r="P240" s="192">
        <f t="shared" si="10"/>
        <v>93.38699396258481</v>
      </c>
      <c r="Q240" s="192">
        <f t="shared" si="11"/>
        <v>28.921889737501417</v>
      </c>
    </row>
    <row r="241" spans="1:17" s="179" customFormat="1" ht="11.25">
      <c r="A241" s="179" t="s">
        <v>720</v>
      </c>
      <c r="B241" s="179">
        <v>8</v>
      </c>
      <c r="C241" s="179">
        <v>76</v>
      </c>
      <c r="D241" s="180">
        <v>0.3</v>
      </c>
      <c r="E241" s="180" t="str">
        <f t="shared" si="9"/>
        <v>DarnleyBay-8-76-0.3</v>
      </c>
      <c r="F241" s="180">
        <v>54.34</v>
      </c>
      <c r="G241" s="180">
        <v>0.06</v>
      </c>
      <c r="H241" s="180">
        <v>2.5099999999999998</v>
      </c>
      <c r="I241" s="180">
        <v>2.0699999999999998</v>
      </c>
      <c r="J241" s="180">
        <v>0.1</v>
      </c>
      <c r="K241" s="180">
        <v>16.16</v>
      </c>
      <c r="L241" s="180">
        <v>20.39</v>
      </c>
      <c r="M241" s="180">
        <v>1.92</v>
      </c>
      <c r="N241" s="180">
        <v>1.88</v>
      </c>
      <c r="O241" s="180">
        <v>99.44</v>
      </c>
      <c r="P241" s="192">
        <f t="shared" si="10"/>
        <v>93.295365821380898</v>
      </c>
      <c r="Q241" s="192">
        <f t="shared" si="11"/>
        <v>33.442566478562036</v>
      </c>
    </row>
    <row r="242" spans="1:17" s="179" customFormat="1" ht="11.25">
      <c r="A242" s="179" t="s">
        <v>720</v>
      </c>
      <c r="B242" s="179">
        <v>8</v>
      </c>
      <c r="C242" s="179">
        <v>77</v>
      </c>
      <c r="D242" s="180">
        <v>0.3</v>
      </c>
      <c r="E242" s="180" t="str">
        <f t="shared" si="9"/>
        <v>DarnleyBay-8-77-0.3</v>
      </c>
      <c r="F242" s="180">
        <v>54.19</v>
      </c>
      <c r="G242" s="180">
        <v>0.03</v>
      </c>
      <c r="H242" s="180">
        <v>2.44</v>
      </c>
      <c r="I242" s="180">
        <v>1.99</v>
      </c>
      <c r="J242" s="180">
        <v>0.1</v>
      </c>
      <c r="K242" s="180">
        <v>16.04</v>
      </c>
      <c r="L242" s="180">
        <v>20.49</v>
      </c>
      <c r="M242" s="180">
        <v>1.97</v>
      </c>
      <c r="N242" s="180">
        <v>1.97</v>
      </c>
      <c r="O242" s="180">
        <v>99.21</v>
      </c>
      <c r="P242" s="192">
        <f t="shared" si="10"/>
        <v>93.492537342491943</v>
      </c>
      <c r="Q242" s="192">
        <f t="shared" si="11"/>
        <v>35.13320367135664</v>
      </c>
    </row>
    <row r="243" spans="1:17" s="179" customFormat="1" ht="11.25">
      <c r="A243" s="179" t="s">
        <v>720</v>
      </c>
      <c r="B243" s="179">
        <v>8</v>
      </c>
      <c r="C243" s="179">
        <v>78</v>
      </c>
      <c r="D243" s="180">
        <v>0.3</v>
      </c>
      <c r="E243" s="180" t="str">
        <f t="shared" si="9"/>
        <v>DarnleyBay-8-78-0.3</v>
      </c>
      <c r="F243" s="180">
        <v>54.65</v>
      </c>
      <c r="G243" s="180">
        <v>0.03</v>
      </c>
      <c r="H243" s="180">
        <v>2.36</v>
      </c>
      <c r="I243" s="180">
        <v>2</v>
      </c>
      <c r="J243" s="180">
        <v>0.08</v>
      </c>
      <c r="K243" s="180">
        <v>16.670000000000002</v>
      </c>
      <c r="L243" s="180">
        <v>20.59</v>
      </c>
      <c r="M243" s="180">
        <v>1.8</v>
      </c>
      <c r="N243" s="180">
        <v>1.46</v>
      </c>
      <c r="O243" s="180">
        <v>99.64</v>
      </c>
      <c r="P243" s="192">
        <f t="shared" si="10"/>
        <v>93.693479807518926</v>
      </c>
      <c r="Q243" s="192">
        <f t="shared" si="11"/>
        <v>29.329178406196171</v>
      </c>
    </row>
    <row r="244" spans="1:17" s="179" customFormat="1" ht="11.25">
      <c r="A244" s="179" t="s">
        <v>720</v>
      </c>
      <c r="B244" s="179">
        <v>8</v>
      </c>
      <c r="C244" s="179">
        <v>79</v>
      </c>
      <c r="D244" s="180">
        <v>0.3</v>
      </c>
      <c r="E244" s="180" t="str">
        <f t="shared" si="9"/>
        <v>DarnleyBay-8-79-0.3</v>
      </c>
      <c r="F244" s="180">
        <v>54.88</v>
      </c>
      <c r="G244" s="180">
        <v>0.05</v>
      </c>
      <c r="H244" s="180">
        <v>2.39</v>
      </c>
      <c r="I244" s="180">
        <v>2</v>
      </c>
      <c r="J244" s="180">
        <v>0.09</v>
      </c>
      <c r="K244" s="180">
        <v>16.53</v>
      </c>
      <c r="L244" s="180">
        <v>20.36</v>
      </c>
      <c r="M244" s="180">
        <v>1.84</v>
      </c>
      <c r="N244" s="180">
        <v>1.58</v>
      </c>
      <c r="O244" s="180">
        <v>99.71</v>
      </c>
      <c r="P244" s="192">
        <f t="shared" si="10"/>
        <v>93.643462255198983</v>
      </c>
      <c r="Q244" s="192">
        <f t="shared" si="11"/>
        <v>30.723173582722051</v>
      </c>
    </row>
    <row r="245" spans="1:17" s="179" customFormat="1" ht="11.25">
      <c r="A245" s="179" t="s">
        <v>720</v>
      </c>
      <c r="B245" s="179">
        <v>8</v>
      </c>
      <c r="C245" s="179">
        <v>80</v>
      </c>
      <c r="D245" s="180">
        <v>0.3</v>
      </c>
      <c r="E245" s="180" t="str">
        <f t="shared" si="9"/>
        <v>DarnleyBay-8-80-0.3</v>
      </c>
      <c r="F245" s="180">
        <v>54.75</v>
      </c>
      <c r="G245" s="180">
        <v>7.0000000000000007E-2</v>
      </c>
      <c r="H245" s="180">
        <v>2.37</v>
      </c>
      <c r="I245" s="180">
        <v>1.99</v>
      </c>
      <c r="J245" s="180">
        <v>0.1</v>
      </c>
      <c r="K245" s="180">
        <v>15.76</v>
      </c>
      <c r="L245" s="180">
        <v>20.43</v>
      </c>
      <c r="M245" s="180">
        <v>1.81</v>
      </c>
      <c r="N245" s="180">
        <v>1.75</v>
      </c>
      <c r="O245" s="180">
        <v>99.03</v>
      </c>
      <c r="P245" s="192">
        <f t="shared" si="10"/>
        <v>93.38457094002348</v>
      </c>
      <c r="Q245" s="192">
        <f t="shared" si="11"/>
        <v>33.125842395580371</v>
      </c>
    </row>
    <row r="246" spans="1:17" s="179" customFormat="1" ht="11.25">
      <c r="A246" s="179" t="s">
        <v>720</v>
      </c>
      <c r="B246" s="177">
        <v>14</v>
      </c>
      <c r="C246" s="177">
        <v>1</v>
      </c>
      <c r="D246" s="181">
        <v>0.3</v>
      </c>
      <c r="E246" s="180" t="str">
        <f t="shared" si="9"/>
        <v>DarnleyBay-14-1-0.3</v>
      </c>
      <c r="F246" s="181">
        <v>55.9</v>
      </c>
      <c r="G246" s="181">
        <v>0.27</v>
      </c>
      <c r="H246" s="181">
        <v>1.82</v>
      </c>
      <c r="I246" s="181">
        <v>3.33</v>
      </c>
      <c r="J246" s="181">
        <v>0.15</v>
      </c>
      <c r="K246" s="181">
        <v>18.18</v>
      </c>
      <c r="L246" s="181">
        <v>18.149999999999999</v>
      </c>
      <c r="M246" s="181">
        <v>1.28</v>
      </c>
      <c r="N246" s="181">
        <v>0.99</v>
      </c>
      <c r="O246" s="181">
        <v>100.07</v>
      </c>
      <c r="P246" s="192">
        <f t="shared" si="10"/>
        <v>90.681323597312613</v>
      </c>
      <c r="Q246" s="192">
        <f t="shared" si="11"/>
        <v>26.734958341235565</v>
      </c>
    </row>
    <row r="247" spans="1:17" s="179" customFormat="1" ht="11.25">
      <c r="A247" s="179" t="s">
        <v>720</v>
      </c>
      <c r="B247" s="179">
        <v>14</v>
      </c>
      <c r="C247" s="177">
        <v>2</v>
      </c>
      <c r="D247" s="181">
        <v>0.3</v>
      </c>
      <c r="E247" s="180" t="str">
        <f t="shared" si="9"/>
        <v>DarnleyBay-14-2-0.3</v>
      </c>
      <c r="F247" s="181">
        <v>55.73</v>
      </c>
      <c r="G247" s="181">
        <v>0.23</v>
      </c>
      <c r="H247" s="181">
        <v>1.97</v>
      </c>
      <c r="I247" s="181">
        <v>3.38</v>
      </c>
      <c r="J247" s="181">
        <v>0.12</v>
      </c>
      <c r="K247" s="181">
        <v>18.47</v>
      </c>
      <c r="L247" s="181">
        <v>18</v>
      </c>
      <c r="M247" s="181">
        <v>1.44</v>
      </c>
      <c r="N247" s="181">
        <v>0.92</v>
      </c>
      <c r="O247" s="181">
        <v>100.25</v>
      </c>
      <c r="P247" s="192">
        <f t="shared" si="10"/>
        <v>90.689114384146222</v>
      </c>
      <c r="Q247" s="192">
        <f t="shared" si="11"/>
        <v>23.855103538698931</v>
      </c>
    </row>
    <row r="248" spans="1:17" s="179" customFormat="1" ht="11.25">
      <c r="A248" s="179" t="s">
        <v>720</v>
      </c>
      <c r="B248" s="177">
        <v>1</v>
      </c>
      <c r="C248" s="177">
        <v>39</v>
      </c>
      <c r="D248" s="181">
        <v>0.5</v>
      </c>
      <c r="E248" s="180" t="str">
        <f t="shared" si="9"/>
        <v>DarnleyBay-1-39-0.5</v>
      </c>
      <c r="F248" s="181">
        <v>54.94</v>
      </c>
      <c r="G248" s="181">
        <v>0.15</v>
      </c>
      <c r="H248" s="181">
        <v>2.0699999999999998</v>
      </c>
      <c r="I248" s="181">
        <v>2.64</v>
      </c>
      <c r="J248" s="181">
        <v>0.12</v>
      </c>
      <c r="K248" s="181">
        <v>16.82</v>
      </c>
      <c r="L248" s="181">
        <v>18.920000000000002</v>
      </c>
      <c r="M248" s="181">
        <v>1.8</v>
      </c>
      <c r="N248" s="181">
        <v>1.48</v>
      </c>
      <c r="O248" s="181">
        <v>98.94</v>
      </c>
      <c r="P248" s="192">
        <f t="shared" si="10"/>
        <v>91.906948432599805</v>
      </c>
      <c r="Q248" s="192">
        <f t="shared" si="11"/>
        <v>32.415734793208308</v>
      </c>
    </row>
    <row r="249" spans="1:17" s="179" customFormat="1" ht="11.25">
      <c r="A249" s="179" t="s">
        <v>720</v>
      </c>
      <c r="B249" s="177">
        <v>1</v>
      </c>
      <c r="C249" s="177">
        <v>40</v>
      </c>
      <c r="D249" s="181">
        <v>0.5</v>
      </c>
      <c r="E249" s="180" t="str">
        <f t="shared" si="9"/>
        <v>DarnleyBay-1-40-0.5</v>
      </c>
      <c r="F249" s="181">
        <v>55.14</v>
      </c>
      <c r="G249" s="181">
        <v>0.18</v>
      </c>
      <c r="H249" s="181">
        <v>1.78</v>
      </c>
      <c r="I249" s="181">
        <v>2.72</v>
      </c>
      <c r="J249" s="181">
        <v>0.13</v>
      </c>
      <c r="K249" s="181">
        <v>17.239999999999998</v>
      </c>
      <c r="L249" s="181">
        <v>19.239999999999998</v>
      </c>
      <c r="M249" s="181">
        <v>1.65</v>
      </c>
      <c r="N249" s="181">
        <v>1.39</v>
      </c>
      <c r="O249" s="181">
        <v>99.47</v>
      </c>
      <c r="P249" s="192">
        <f t="shared" si="10"/>
        <v>91.868265594096201</v>
      </c>
      <c r="Q249" s="192">
        <f t="shared" si="11"/>
        <v>34.377093946129492</v>
      </c>
    </row>
    <row r="250" spans="1:17" s="179" customFormat="1" ht="11.25">
      <c r="A250" s="179" t="s">
        <v>720</v>
      </c>
      <c r="B250" s="177">
        <v>1</v>
      </c>
      <c r="C250" s="177">
        <v>41</v>
      </c>
      <c r="D250" s="181">
        <v>0.5</v>
      </c>
      <c r="E250" s="180" t="str">
        <f t="shared" si="9"/>
        <v>DarnleyBay-1-41-0.5</v>
      </c>
      <c r="F250" s="181">
        <v>54.14</v>
      </c>
      <c r="G250" s="181">
        <v>0.15</v>
      </c>
      <c r="H250" s="181">
        <v>1.87</v>
      </c>
      <c r="I250" s="181">
        <v>2.7</v>
      </c>
      <c r="J250" s="181">
        <v>0.12</v>
      </c>
      <c r="K250" s="181">
        <v>17.23</v>
      </c>
      <c r="L250" s="181">
        <v>19.45</v>
      </c>
      <c r="M250" s="181">
        <v>1.56</v>
      </c>
      <c r="N250" s="181">
        <v>1.35</v>
      </c>
      <c r="O250" s="181">
        <v>98.57</v>
      </c>
      <c r="P250" s="192">
        <f t="shared" si="10"/>
        <v>91.91891967144646</v>
      </c>
      <c r="Q250" s="192">
        <f t="shared" si="11"/>
        <v>32.628002658054918</v>
      </c>
    </row>
    <row r="251" spans="1:17" s="179" customFormat="1" ht="11.25">
      <c r="A251" s="179" t="s">
        <v>720</v>
      </c>
      <c r="B251" s="177">
        <v>6</v>
      </c>
      <c r="C251" s="177">
        <v>1</v>
      </c>
      <c r="D251" s="181">
        <v>0.3</v>
      </c>
      <c r="E251" s="180" t="str">
        <f t="shared" si="9"/>
        <v>DarnleyBay-6-1-0.3</v>
      </c>
      <c r="F251" s="181">
        <v>55.11</v>
      </c>
      <c r="G251" s="181">
        <v>0.17</v>
      </c>
      <c r="H251" s="181">
        <v>1.86</v>
      </c>
      <c r="I251" s="181">
        <v>2.7</v>
      </c>
      <c r="J251" s="181">
        <v>0.13</v>
      </c>
      <c r="K251" s="181">
        <v>16.920000000000002</v>
      </c>
      <c r="L251" s="181">
        <v>19.32</v>
      </c>
      <c r="M251" s="181">
        <v>1.63</v>
      </c>
      <c r="N251" s="181">
        <v>1.54</v>
      </c>
      <c r="O251" s="181">
        <v>99.39</v>
      </c>
      <c r="P251" s="192">
        <f t="shared" si="10"/>
        <v>91.78302790631308</v>
      </c>
      <c r="Q251" s="192">
        <f t="shared" si="11"/>
        <v>35.7089563077718</v>
      </c>
    </row>
    <row r="252" spans="1:17" s="179" customFormat="1" ht="11.25">
      <c r="A252" s="179" t="s">
        <v>720</v>
      </c>
      <c r="B252" s="177">
        <v>6</v>
      </c>
      <c r="C252" s="177">
        <v>2</v>
      </c>
      <c r="D252" s="181">
        <v>0.3</v>
      </c>
      <c r="E252" s="180" t="str">
        <f t="shared" si="9"/>
        <v>DarnleyBay-6-2-0.3</v>
      </c>
      <c r="F252" s="181">
        <v>55.57</v>
      </c>
      <c r="G252" s="181">
        <v>0.17</v>
      </c>
      <c r="H252" s="181">
        <v>1.98</v>
      </c>
      <c r="I252" s="181">
        <v>2.67</v>
      </c>
      <c r="J252" s="181">
        <v>0.13</v>
      </c>
      <c r="K252" s="181">
        <v>17.079999999999998</v>
      </c>
      <c r="L252" s="181">
        <v>19.22</v>
      </c>
      <c r="M252" s="181">
        <v>1.73</v>
      </c>
      <c r="N252" s="181">
        <v>1.55</v>
      </c>
      <c r="O252" s="181">
        <v>100.1</v>
      </c>
      <c r="P252" s="192">
        <f t="shared" si="10"/>
        <v>91.936947273340635</v>
      </c>
      <c r="Q252" s="192">
        <f t="shared" si="11"/>
        <v>34.432784921078152</v>
      </c>
    </row>
    <row r="253" spans="1:17" s="179" customFormat="1" ht="11.25">
      <c r="A253" s="179" t="s">
        <v>720</v>
      </c>
      <c r="B253" s="177">
        <v>6</v>
      </c>
      <c r="C253" s="177">
        <v>3</v>
      </c>
      <c r="D253" s="181">
        <v>0.3</v>
      </c>
      <c r="E253" s="180" t="str">
        <f t="shared" si="9"/>
        <v>DarnleyBay-6-3-0.3</v>
      </c>
      <c r="F253" s="181">
        <v>56.03</v>
      </c>
      <c r="G253" s="181">
        <v>0.28999999999999998</v>
      </c>
      <c r="H253" s="181">
        <v>4.0199999999999996</v>
      </c>
      <c r="I253" s="181">
        <v>4.87</v>
      </c>
      <c r="J253" s="181">
        <v>0.14000000000000001</v>
      </c>
      <c r="K253" s="181">
        <v>15.69</v>
      </c>
      <c r="L253" s="181">
        <v>15.28</v>
      </c>
      <c r="M253" s="181">
        <v>3.34</v>
      </c>
      <c r="N253" s="181">
        <v>0.71</v>
      </c>
      <c r="O253" s="181">
        <v>100.37</v>
      </c>
      <c r="P253" s="192">
        <f t="shared" si="10"/>
        <v>85.16890819395843</v>
      </c>
      <c r="Q253" s="192">
        <f t="shared" si="11"/>
        <v>10.593081782641987</v>
      </c>
    </row>
    <row r="254" spans="1:17" s="179" customFormat="1" ht="11.25">
      <c r="A254" s="179" t="s">
        <v>720</v>
      </c>
      <c r="B254" s="177">
        <v>6</v>
      </c>
      <c r="C254" s="177">
        <v>4</v>
      </c>
      <c r="D254" s="181">
        <v>0.3</v>
      </c>
      <c r="E254" s="180" t="str">
        <f t="shared" si="9"/>
        <v>DarnleyBay-6-4-0.3</v>
      </c>
      <c r="F254" s="181">
        <v>55.47</v>
      </c>
      <c r="G254" s="181">
        <v>0.16</v>
      </c>
      <c r="H254" s="181">
        <v>1.83</v>
      </c>
      <c r="I254" s="181">
        <v>2.74</v>
      </c>
      <c r="J254" s="181">
        <v>0.1</v>
      </c>
      <c r="K254" s="181">
        <v>16.78</v>
      </c>
      <c r="L254" s="181">
        <v>19.3</v>
      </c>
      <c r="M254" s="181">
        <v>1.84</v>
      </c>
      <c r="N254" s="181">
        <v>1.45</v>
      </c>
      <c r="O254" s="181">
        <v>99.67</v>
      </c>
      <c r="P254" s="192">
        <f t="shared" si="10"/>
        <v>91.607777690988868</v>
      </c>
      <c r="Q254" s="192">
        <f t="shared" si="11"/>
        <v>34.706236326624527</v>
      </c>
    </row>
    <row r="255" spans="1:17" s="179" customFormat="1" ht="11.25">
      <c r="A255" s="179" t="s">
        <v>720</v>
      </c>
      <c r="B255" s="177">
        <v>6</v>
      </c>
      <c r="C255" s="177">
        <v>5</v>
      </c>
      <c r="D255" s="181">
        <v>0.3</v>
      </c>
      <c r="E255" s="180" t="str">
        <f t="shared" si="9"/>
        <v>DarnleyBay-6-5-0.3</v>
      </c>
      <c r="F255" s="181">
        <v>54.34</v>
      </c>
      <c r="G255" s="181">
        <v>0.17</v>
      </c>
      <c r="H255" s="181">
        <v>2.02</v>
      </c>
      <c r="I255" s="181">
        <v>2.74</v>
      </c>
      <c r="J255" s="181">
        <v>7.0000000000000007E-2</v>
      </c>
      <c r="K255" s="181">
        <v>16.739999999999998</v>
      </c>
      <c r="L255" s="181">
        <v>19.350000000000001</v>
      </c>
      <c r="M255" s="181">
        <v>1.79</v>
      </c>
      <c r="N255" s="181">
        <v>1.48</v>
      </c>
      <c r="O255" s="181">
        <v>98.71</v>
      </c>
      <c r="P255" s="192">
        <f t="shared" si="10"/>
        <v>91.589411174866271</v>
      </c>
      <c r="Q255" s="192">
        <f t="shared" si="11"/>
        <v>32.953694019330506</v>
      </c>
    </row>
    <row r="256" spans="1:17" s="179" customFormat="1" ht="11.25">
      <c r="A256" s="179" t="s">
        <v>720</v>
      </c>
      <c r="B256" s="177">
        <v>6</v>
      </c>
      <c r="C256" s="177">
        <v>6</v>
      </c>
      <c r="D256" s="181">
        <v>0.3</v>
      </c>
      <c r="E256" s="180" t="str">
        <f t="shared" si="9"/>
        <v>DarnleyBay-6-6-0.3</v>
      </c>
      <c r="F256" s="181">
        <v>54.97</v>
      </c>
      <c r="G256" s="181">
        <v>0.2</v>
      </c>
      <c r="H256" s="181">
        <v>1.84</v>
      </c>
      <c r="I256" s="181">
        <v>2.65</v>
      </c>
      <c r="J256" s="181">
        <v>0.09</v>
      </c>
      <c r="K256" s="181">
        <v>17.39</v>
      </c>
      <c r="L256" s="181">
        <v>19.559999999999999</v>
      </c>
      <c r="M256" s="181">
        <v>1.73</v>
      </c>
      <c r="N256" s="181">
        <v>1.44</v>
      </c>
      <c r="O256" s="181">
        <v>99.87</v>
      </c>
      <c r="P256" s="192">
        <f t="shared" si="10"/>
        <v>92.124010077468512</v>
      </c>
      <c r="Q256" s="192">
        <f t="shared" si="11"/>
        <v>34.426451457141297</v>
      </c>
    </row>
    <row r="257" spans="1:17" s="179" customFormat="1" ht="11.25">
      <c r="A257" s="179" t="s">
        <v>720</v>
      </c>
      <c r="B257" s="177">
        <v>6</v>
      </c>
      <c r="C257" s="177">
        <v>7</v>
      </c>
      <c r="D257" s="181">
        <v>0.3</v>
      </c>
      <c r="E257" s="180" t="str">
        <f t="shared" si="9"/>
        <v>DarnleyBay-6-7-0.3</v>
      </c>
      <c r="F257" s="181">
        <v>54.97</v>
      </c>
      <c r="G257" s="181">
        <v>0.13</v>
      </c>
      <c r="H257" s="181">
        <v>1.76</v>
      </c>
      <c r="I257" s="181">
        <v>2.7</v>
      </c>
      <c r="J257" s="181">
        <v>0.09</v>
      </c>
      <c r="K257" s="181">
        <v>16.829999999999998</v>
      </c>
      <c r="L257" s="181">
        <v>19.3</v>
      </c>
      <c r="M257" s="181">
        <v>1.9</v>
      </c>
      <c r="N257" s="181">
        <v>1.39</v>
      </c>
      <c r="O257" s="181">
        <v>99.06</v>
      </c>
      <c r="P257" s="192">
        <f t="shared" si="10"/>
        <v>91.742715214830753</v>
      </c>
      <c r="Q257" s="192">
        <f t="shared" si="11"/>
        <v>34.632451486615047</v>
      </c>
    </row>
    <row r="258" spans="1:17" s="179" customFormat="1" ht="11.25">
      <c r="A258" s="179" t="s">
        <v>720</v>
      </c>
      <c r="B258" s="177">
        <v>6</v>
      </c>
      <c r="C258" s="177">
        <v>8</v>
      </c>
      <c r="D258" s="181">
        <v>0.3</v>
      </c>
      <c r="E258" s="180" t="str">
        <f t="shared" si="9"/>
        <v>DarnleyBay-6-8-0.3</v>
      </c>
      <c r="F258" s="181">
        <v>54.66</v>
      </c>
      <c r="G258" s="181">
        <v>0.34</v>
      </c>
      <c r="H258" s="181">
        <v>3.29</v>
      </c>
      <c r="I258" s="181">
        <v>3.61</v>
      </c>
      <c r="J258" s="181">
        <v>0.14000000000000001</v>
      </c>
      <c r="K258" s="181">
        <v>14.65</v>
      </c>
      <c r="L258" s="181">
        <v>16.72</v>
      </c>
      <c r="M258" s="181">
        <v>3.54</v>
      </c>
      <c r="N258" s="181">
        <v>2.42</v>
      </c>
      <c r="O258" s="181">
        <v>99.36</v>
      </c>
      <c r="P258" s="192">
        <f t="shared" si="10"/>
        <v>87.854396415188575</v>
      </c>
      <c r="Q258" s="192">
        <f t="shared" si="11"/>
        <v>33.040701904500175</v>
      </c>
    </row>
    <row r="259" spans="1:17" s="179" customFormat="1" ht="11.25">
      <c r="A259" s="179" t="s">
        <v>720</v>
      </c>
      <c r="B259" s="177">
        <v>6</v>
      </c>
      <c r="C259" s="177">
        <v>9</v>
      </c>
      <c r="D259" s="181">
        <v>0.3</v>
      </c>
      <c r="E259" s="180" t="str">
        <f t="shared" ref="E259:E322" si="12">CONCATENATE($A$2,"-",B259,"-",C259,"-",D259)</f>
        <v>DarnleyBay-6-9-0.3</v>
      </c>
      <c r="F259" s="181">
        <v>55.35</v>
      </c>
      <c r="G259" s="181">
        <v>0.27</v>
      </c>
      <c r="H259" s="181">
        <v>4.09</v>
      </c>
      <c r="I259" s="181">
        <v>4.7699999999999996</v>
      </c>
      <c r="J259" s="181">
        <v>0.2</v>
      </c>
      <c r="K259" s="181">
        <v>16.489999999999998</v>
      </c>
      <c r="L259" s="181">
        <v>14.45</v>
      </c>
      <c r="M259" s="181">
        <v>3.27</v>
      </c>
      <c r="N259" s="181">
        <v>1.05</v>
      </c>
      <c r="O259" s="181">
        <v>99.93</v>
      </c>
      <c r="P259" s="192">
        <f t="shared" si="10"/>
        <v>86.037269153716849</v>
      </c>
      <c r="Q259" s="192">
        <f t="shared" si="11"/>
        <v>14.691819222552512</v>
      </c>
    </row>
    <row r="260" spans="1:17" s="179" customFormat="1" ht="11.25">
      <c r="A260" s="179" t="s">
        <v>720</v>
      </c>
      <c r="B260" s="177">
        <v>6</v>
      </c>
      <c r="C260" s="177">
        <v>10</v>
      </c>
      <c r="D260" s="181">
        <v>0.3</v>
      </c>
      <c r="E260" s="180" t="str">
        <f t="shared" si="12"/>
        <v>DarnleyBay-6-10-0.3</v>
      </c>
      <c r="F260" s="181">
        <v>55.14</v>
      </c>
      <c r="G260" s="181">
        <v>0.12</v>
      </c>
      <c r="H260" s="181">
        <v>1.93</v>
      </c>
      <c r="I260" s="181">
        <v>2.71</v>
      </c>
      <c r="J260" s="181">
        <v>0.09</v>
      </c>
      <c r="K260" s="181">
        <v>17.260000000000002</v>
      </c>
      <c r="L260" s="181">
        <v>19.260000000000002</v>
      </c>
      <c r="M260" s="181">
        <v>1.67</v>
      </c>
      <c r="N260" s="181">
        <v>1.37</v>
      </c>
      <c r="O260" s="181">
        <v>99.55</v>
      </c>
      <c r="P260" s="192">
        <f t="shared" ref="P260:P323" si="13">((K260/40.31)/(K260/40.31+I260/71.85))*100</f>
        <v>91.904369376222732</v>
      </c>
      <c r="Q260" s="192">
        <f t="shared" ref="Q260:Q323" si="14">((N260/151.99061)/(N260/151.99061+H260/101.96137))*100</f>
        <v>32.258137832391625</v>
      </c>
    </row>
    <row r="261" spans="1:17" s="179" customFormat="1" ht="11.25">
      <c r="A261" s="179" t="s">
        <v>720</v>
      </c>
      <c r="B261" s="177">
        <v>6</v>
      </c>
      <c r="C261" s="177">
        <v>11</v>
      </c>
      <c r="D261" s="181">
        <v>0.3</v>
      </c>
      <c r="E261" s="180" t="str">
        <f t="shared" si="12"/>
        <v>DarnleyBay-6-11-0.3</v>
      </c>
      <c r="F261" s="181">
        <v>55.15</v>
      </c>
      <c r="G261" s="181">
        <v>0.16</v>
      </c>
      <c r="H261" s="181">
        <v>1.93</v>
      </c>
      <c r="I261" s="181">
        <v>2.67</v>
      </c>
      <c r="J261" s="181">
        <v>0.11</v>
      </c>
      <c r="K261" s="181">
        <v>17.32</v>
      </c>
      <c r="L261" s="181">
        <v>19.32</v>
      </c>
      <c r="M261" s="181">
        <v>1.72</v>
      </c>
      <c r="N261" s="181">
        <v>1.44</v>
      </c>
      <c r="O261" s="181">
        <v>99.83</v>
      </c>
      <c r="P261" s="192">
        <f t="shared" si="13"/>
        <v>92.039781676935746</v>
      </c>
      <c r="Q261" s="192">
        <f t="shared" si="14"/>
        <v>33.356572151236811</v>
      </c>
    </row>
    <row r="262" spans="1:17" s="179" customFormat="1" ht="11.25">
      <c r="A262" s="179" t="s">
        <v>720</v>
      </c>
      <c r="B262" s="177">
        <v>6</v>
      </c>
      <c r="C262" s="177">
        <v>12</v>
      </c>
      <c r="D262" s="181">
        <v>0.3</v>
      </c>
      <c r="E262" s="180" t="str">
        <f t="shared" si="12"/>
        <v>DarnleyBay-6-12-0.3</v>
      </c>
      <c r="F262" s="181">
        <v>54.86</v>
      </c>
      <c r="G262" s="181">
        <v>0.17</v>
      </c>
      <c r="H262" s="181">
        <v>1.91</v>
      </c>
      <c r="I262" s="181">
        <v>2.56</v>
      </c>
      <c r="J262" s="181">
        <v>0.12</v>
      </c>
      <c r="K262" s="181">
        <v>16.88</v>
      </c>
      <c r="L262" s="181">
        <v>19.079999999999998</v>
      </c>
      <c r="M262" s="181">
        <v>1.64</v>
      </c>
      <c r="N262" s="181">
        <v>1.37</v>
      </c>
      <c r="O262" s="181">
        <v>98.58</v>
      </c>
      <c r="P262" s="192">
        <f t="shared" si="13"/>
        <v>92.158669736119819</v>
      </c>
      <c r="Q262" s="192">
        <f t="shared" si="14"/>
        <v>32.486187034927497</v>
      </c>
    </row>
    <row r="263" spans="1:17" s="179" customFormat="1" ht="11.25">
      <c r="A263" s="179" t="s">
        <v>720</v>
      </c>
      <c r="B263" s="177">
        <v>6</v>
      </c>
      <c r="C263" s="177">
        <v>13</v>
      </c>
      <c r="D263" s="181">
        <v>0.3</v>
      </c>
      <c r="E263" s="180" t="str">
        <f t="shared" si="12"/>
        <v>DarnleyBay-6-13-0.3</v>
      </c>
      <c r="F263" s="181">
        <v>54.72</v>
      </c>
      <c r="G263" s="181">
        <v>0.19</v>
      </c>
      <c r="H263" s="181">
        <v>2.96</v>
      </c>
      <c r="I263" s="181">
        <v>3.85</v>
      </c>
      <c r="J263" s="181">
        <v>0.11</v>
      </c>
      <c r="K263" s="181">
        <v>16.43</v>
      </c>
      <c r="L263" s="181">
        <v>17.16</v>
      </c>
      <c r="M263" s="181">
        <v>2.58</v>
      </c>
      <c r="N263" s="181">
        <v>1.06</v>
      </c>
      <c r="O263" s="181">
        <v>99.07</v>
      </c>
      <c r="P263" s="192">
        <f t="shared" si="13"/>
        <v>88.381015341146025</v>
      </c>
      <c r="Q263" s="192">
        <f t="shared" si="14"/>
        <v>19.37000350629889</v>
      </c>
    </row>
    <row r="264" spans="1:17" s="179" customFormat="1" ht="11.25">
      <c r="A264" s="179" t="s">
        <v>720</v>
      </c>
      <c r="B264" s="177">
        <v>6</v>
      </c>
      <c r="C264" s="177">
        <v>14</v>
      </c>
      <c r="D264" s="181">
        <v>0.3</v>
      </c>
      <c r="E264" s="180" t="str">
        <f t="shared" si="12"/>
        <v>DarnleyBay-6-14-0.3</v>
      </c>
      <c r="F264" s="181">
        <v>54.87</v>
      </c>
      <c r="G264" s="181">
        <v>0.15</v>
      </c>
      <c r="H264" s="181">
        <v>1.77</v>
      </c>
      <c r="I264" s="181">
        <v>2.7</v>
      </c>
      <c r="J264" s="181">
        <v>0.1</v>
      </c>
      <c r="K264" s="181">
        <v>17.28</v>
      </c>
      <c r="L264" s="181">
        <v>19.53</v>
      </c>
      <c r="M264" s="181">
        <v>1.51</v>
      </c>
      <c r="N264" s="181">
        <v>1.4</v>
      </c>
      <c r="O264" s="181">
        <v>99.3</v>
      </c>
      <c r="P264" s="192">
        <f t="shared" si="13"/>
        <v>91.940417874637603</v>
      </c>
      <c r="Q264" s="192">
        <f t="shared" si="14"/>
        <v>34.666479214776089</v>
      </c>
    </row>
    <row r="265" spans="1:17" s="179" customFormat="1" ht="11.25">
      <c r="A265" s="179" t="s">
        <v>720</v>
      </c>
      <c r="B265" s="177">
        <v>6</v>
      </c>
      <c r="C265" s="177">
        <v>15</v>
      </c>
      <c r="D265" s="181">
        <v>0.3</v>
      </c>
      <c r="E265" s="180" t="str">
        <f t="shared" si="12"/>
        <v>DarnleyBay-6-15-0.3</v>
      </c>
      <c r="F265" s="181">
        <v>54.92</v>
      </c>
      <c r="G265" s="181">
        <v>0.23</v>
      </c>
      <c r="H265" s="181">
        <v>1.89</v>
      </c>
      <c r="I265" s="181">
        <v>2.65</v>
      </c>
      <c r="J265" s="181">
        <v>0.1</v>
      </c>
      <c r="K265" s="181">
        <v>17.36</v>
      </c>
      <c r="L265" s="181">
        <v>19.399999999999999</v>
      </c>
      <c r="M265" s="181">
        <v>1.73</v>
      </c>
      <c r="N265" s="181">
        <v>1.44</v>
      </c>
      <c r="O265" s="181">
        <v>100.71</v>
      </c>
      <c r="P265" s="192">
        <f t="shared" si="13"/>
        <v>92.111473170191346</v>
      </c>
      <c r="Q265" s="192">
        <f t="shared" si="14"/>
        <v>33.823749479319652</v>
      </c>
    </row>
    <row r="266" spans="1:17" s="179" customFormat="1" ht="11.25">
      <c r="A266" s="179" t="s">
        <v>720</v>
      </c>
      <c r="B266" s="177">
        <v>6</v>
      </c>
      <c r="C266" s="177">
        <v>16</v>
      </c>
      <c r="D266" s="181">
        <v>0.3</v>
      </c>
      <c r="E266" s="180" t="str">
        <f t="shared" si="12"/>
        <v>DarnleyBay-6-16-0.3</v>
      </c>
      <c r="F266" s="181">
        <v>54.71</v>
      </c>
      <c r="G266" s="181">
        <v>0.21</v>
      </c>
      <c r="H266" s="181">
        <v>1.98</v>
      </c>
      <c r="I266" s="181">
        <v>2.58</v>
      </c>
      <c r="J266" s="181">
        <v>0.12</v>
      </c>
      <c r="K266" s="181">
        <v>16.97</v>
      </c>
      <c r="L266" s="181">
        <v>19.170000000000002</v>
      </c>
      <c r="M266" s="181">
        <v>1.66</v>
      </c>
      <c r="N266" s="181">
        <v>1.46</v>
      </c>
      <c r="O266" s="181">
        <v>98.84</v>
      </c>
      <c r="P266" s="192">
        <f t="shared" si="13"/>
        <v>92.140841232369851</v>
      </c>
      <c r="Q266" s="192">
        <f t="shared" si="14"/>
        <v>33.095140683715996</v>
      </c>
    </row>
    <row r="267" spans="1:17" s="179" customFormat="1" ht="11.25">
      <c r="A267" s="179" t="s">
        <v>720</v>
      </c>
      <c r="B267" s="177">
        <v>6</v>
      </c>
      <c r="C267" s="177">
        <v>17</v>
      </c>
      <c r="D267" s="181">
        <v>0.3</v>
      </c>
      <c r="E267" s="180" t="str">
        <f t="shared" si="12"/>
        <v>DarnleyBay-6-17-0.3</v>
      </c>
      <c r="F267" s="181">
        <v>54.95</v>
      </c>
      <c r="G267" s="181">
        <v>0.13</v>
      </c>
      <c r="H267" s="181">
        <v>1.9</v>
      </c>
      <c r="I267" s="181">
        <v>2.69</v>
      </c>
      <c r="J267" s="181">
        <v>0.11</v>
      </c>
      <c r="K267" s="181">
        <v>17.03</v>
      </c>
      <c r="L267" s="181">
        <v>19.510000000000002</v>
      </c>
      <c r="M267" s="181">
        <v>1.77</v>
      </c>
      <c r="N267" s="181">
        <v>1.4</v>
      </c>
      <c r="O267" s="181">
        <v>99.47</v>
      </c>
      <c r="P267" s="192">
        <f t="shared" si="13"/>
        <v>91.859557607680372</v>
      </c>
      <c r="Q267" s="192">
        <f t="shared" si="14"/>
        <v>33.079172737119492</v>
      </c>
    </row>
    <row r="268" spans="1:17" s="179" customFormat="1" ht="11.25">
      <c r="A268" s="179" t="s">
        <v>720</v>
      </c>
      <c r="B268" s="177">
        <v>6</v>
      </c>
      <c r="C268" s="177">
        <v>18</v>
      </c>
      <c r="D268" s="181">
        <v>0.3</v>
      </c>
      <c r="E268" s="180" t="str">
        <f t="shared" si="12"/>
        <v>DarnleyBay-6-18-0.3</v>
      </c>
      <c r="F268" s="181">
        <v>54.74</v>
      </c>
      <c r="G268" s="181">
        <v>0.21</v>
      </c>
      <c r="H268" s="181">
        <v>1.93</v>
      </c>
      <c r="I268" s="181">
        <v>2.7</v>
      </c>
      <c r="J268" s="181">
        <v>0.12</v>
      </c>
      <c r="K268" s="181">
        <v>17.37</v>
      </c>
      <c r="L268" s="181">
        <v>19.46</v>
      </c>
      <c r="M268" s="181">
        <v>1.77</v>
      </c>
      <c r="N268" s="181">
        <v>1.46</v>
      </c>
      <c r="O268" s="181">
        <v>99.76</v>
      </c>
      <c r="P268" s="192">
        <f t="shared" si="13"/>
        <v>91.978827766667663</v>
      </c>
      <c r="Q268" s="192">
        <f t="shared" si="14"/>
        <v>33.663897842604179</v>
      </c>
    </row>
    <row r="269" spans="1:17" s="179" customFormat="1" ht="11.25">
      <c r="A269" s="179" t="s">
        <v>720</v>
      </c>
      <c r="B269" s="177">
        <v>6</v>
      </c>
      <c r="C269" s="177">
        <v>19</v>
      </c>
      <c r="D269" s="181">
        <v>0.3</v>
      </c>
      <c r="E269" s="180" t="str">
        <f t="shared" si="12"/>
        <v>DarnleyBay-6-19-0.3</v>
      </c>
      <c r="F269" s="181">
        <v>55.1</v>
      </c>
      <c r="G269" s="181">
        <v>0.14000000000000001</v>
      </c>
      <c r="H269" s="181">
        <v>2</v>
      </c>
      <c r="I269" s="181">
        <v>2.61</v>
      </c>
      <c r="J269" s="181">
        <v>0.14000000000000001</v>
      </c>
      <c r="K269" s="181">
        <v>17.18</v>
      </c>
      <c r="L269" s="181">
        <v>19.350000000000001</v>
      </c>
      <c r="M269" s="181">
        <v>1.78</v>
      </c>
      <c r="N269" s="181">
        <v>1.55</v>
      </c>
      <c r="O269" s="181">
        <v>99.86</v>
      </c>
      <c r="P269" s="192">
        <f t="shared" si="13"/>
        <v>92.146183901801166</v>
      </c>
      <c r="Q269" s="192">
        <f t="shared" si="14"/>
        <v>34.20623867780256</v>
      </c>
    </row>
    <row r="270" spans="1:17" s="179" customFormat="1" ht="11.25">
      <c r="A270" s="179" t="s">
        <v>720</v>
      </c>
      <c r="B270" s="177">
        <v>6</v>
      </c>
      <c r="C270" s="177">
        <v>20</v>
      </c>
      <c r="D270" s="181">
        <v>0.3</v>
      </c>
      <c r="E270" s="180" t="str">
        <f t="shared" si="12"/>
        <v>DarnleyBay-6-20-0.3</v>
      </c>
      <c r="F270" s="181">
        <v>54.38</v>
      </c>
      <c r="G270" s="181">
        <v>0.17</v>
      </c>
      <c r="H270" s="181">
        <v>1.96</v>
      </c>
      <c r="I270" s="181">
        <v>2.7</v>
      </c>
      <c r="J270" s="181">
        <v>0.13</v>
      </c>
      <c r="K270" s="181">
        <v>17.3</v>
      </c>
      <c r="L270" s="181">
        <v>19.36</v>
      </c>
      <c r="M270" s="181">
        <v>1.65</v>
      </c>
      <c r="N270" s="181">
        <v>1.51</v>
      </c>
      <c r="O270" s="181">
        <v>99.14</v>
      </c>
      <c r="P270" s="192">
        <f t="shared" si="13"/>
        <v>91.94898516246721</v>
      </c>
      <c r="Q270" s="192">
        <f t="shared" si="14"/>
        <v>34.072623482351098</v>
      </c>
    </row>
    <row r="271" spans="1:17" s="179" customFormat="1" ht="11.25">
      <c r="A271" s="179" t="s">
        <v>720</v>
      </c>
      <c r="B271" s="177">
        <v>6</v>
      </c>
      <c r="C271" s="177">
        <v>23</v>
      </c>
      <c r="D271" s="181">
        <v>0.3</v>
      </c>
      <c r="E271" s="180" t="str">
        <f t="shared" si="12"/>
        <v>DarnleyBay-6-23-0.3</v>
      </c>
      <c r="F271" s="181">
        <v>55.68</v>
      </c>
      <c r="G271" s="181">
        <v>0.14000000000000001</v>
      </c>
      <c r="H271" s="181">
        <v>1.96</v>
      </c>
      <c r="I271" s="181">
        <v>2.73</v>
      </c>
      <c r="J271" s="181">
        <v>0.11</v>
      </c>
      <c r="K271" s="181">
        <v>17.04</v>
      </c>
      <c r="L271" s="181">
        <v>19.68</v>
      </c>
      <c r="M271" s="181">
        <v>1.7</v>
      </c>
      <c r="N271" s="181">
        <v>1.37</v>
      </c>
      <c r="O271" s="181">
        <v>100.41</v>
      </c>
      <c r="P271" s="192">
        <f t="shared" si="13"/>
        <v>91.752941443615754</v>
      </c>
      <c r="Q271" s="192">
        <f t="shared" si="14"/>
        <v>31.922004768073609</v>
      </c>
    </row>
    <row r="272" spans="1:17" s="179" customFormat="1" ht="11.25">
      <c r="A272" s="179" t="s">
        <v>720</v>
      </c>
      <c r="B272" s="177">
        <v>6</v>
      </c>
      <c r="C272" s="177">
        <v>24</v>
      </c>
      <c r="D272" s="181">
        <v>0.3</v>
      </c>
      <c r="E272" s="180" t="str">
        <f t="shared" si="12"/>
        <v>DarnleyBay-6-24-0.3</v>
      </c>
      <c r="F272" s="181">
        <v>55.58</v>
      </c>
      <c r="G272" s="181">
        <v>0.18</v>
      </c>
      <c r="H272" s="181">
        <v>1.91</v>
      </c>
      <c r="I272" s="181">
        <v>2.8</v>
      </c>
      <c r="J272" s="181">
        <v>0.13</v>
      </c>
      <c r="K272" s="181">
        <v>17.87</v>
      </c>
      <c r="L272" s="181">
        <v>19.66</v>
      </c>
      <c r="M272" s="181">
        <v>1.78</v>
      </c>
      <c r="N272" s="181">
        <v>1.42</v>
      </c>
      <c r="O272" s="181">
        <v>101.33</v>
      </c>
      <c r="P272" s="192">
        <f t="shared" si="13"/>
        <v>91.919689439103962</v>
      </c>
      <c r="Q272" s="192">
        <f t="shared" si="14"/>
        <v>33.277269914142877</v>
      </c>
    </row>
    <row r="273" spans="1:17" s="179" customFormat="1" ht="11.25">
      <c r="A273" s="179" t="s">
        <v>720</v>
      </c>
      <c r="B273" s="177">
        <v>6</v>
      </c>
      <c r="C273" s="177">
        <v>25</v>
      </c>
      <c r="D273" s="181">
        <v>0.3</v>
      </c>
      <c r="E273" s="180" t="str">
        <f t="shared" si="12"/>
        <v>DarnleyBay-6-25-0.3</v>
      </c>
      <c r="F273" s="181">
        <v>55.57</v>
      </c>
      <c r="G273" s="181">
        <v>0.18</v>
      </c>
      <c r="H273" s="181">
        <v>4.09</v>
      </c>
      <c r="I273" s="181">
        <v>4.21</v>
      </c>
      <c r="J273" s="181">
        <v>0.15</v>
      </c>
      <c r="K273" s="181">
        <v>16.760000000000002</v>
      </c>
      <c r="L273" s="181">
        <v>14.03</v>
      </c>
      <c r="M273" s="181">
        <v>3.39</v>
      </c>
      <c r="N273" s="181">
        <v>1.58</v>
      </c>
      <c r="O273" s="181">
        <v>99.97</v>
      </c>
      <c r="P273" s="192">
        <f t="shared" si="13"/>
        <v>87.648029046420831</v>
      </c>
      <c r="Q273" s="192">
        <f t="shared" si="14"/>
        <v>20.581399883367105</v>
      </c>
    </row>
    <row r="274" spans="1:17" s="179" customFormat="1" ht="11.25">
      <c r="A274" s="179" t="s">
        <v>720</v>
      </c>
      <c r="B274" s="177">
        <v>6</v>
      </c>
      <c r="C274" s="177">
        <v>26</v>
      </c>
      <c r="D274" s="181">
        <v>0.3</v>
      </c>
      <c r="E274" s="180" t="str">
        <f t="shared" si="12"/>
        <v>DarnleyBay-6-26-0.3</v>
      </c>
      <c r="F274" s="181">
        <v>55.01</v>
      </c>
      <c r="G274" s="181">
        <v>0.24</v>
      </c>
      <c r="H274" s="181">
        <v>5.14</v>
      </c>
      <c r="I274" s="181">
        <v>4.79</v>
      </c>
      <c r="J274" s="181">
        <v>0.14000000000000001</v>
      </c>
      <c r="K274" s="181">
        <v>14.81</v>
      </c>
      <c r="L274" s="181">
        <v>13.8</v>
      </c>
      <c r="M274" s="181">
        <v>4.12</v>
      </c>
      <c r="N274" s="181">
        <v>0.95</v>
      </c>
      <c r="O274" s="181">
        <v>99.02</v>
      </c>
      <c r="P274" s="192">
        <f t="shared" si="13"/>
        <v>84.641469176255441</v>
      </c>
      <c r="Q274" s="192">
        <f t="shared" si="14"/>
        <v>11.031072654955807</v>
      </c>
    </row>
    <row r="275" spans="1:17" s="179" customFormat="1" ht="11.25">
      <c r="A275" s="179" t="s">
        <v>720</v>
      </c>
      <c r="B275" s="177">
        <v>6</v>
      </c>
      <c r="C275" s="177">
        <v>27</v>
      </c>
      <c r="D275" s="181">
        <v>0.3</v>
      </c>
      <c r="E275" s="180" t="str">
        <f t="shared" si="12"/>
        <v>DarnleyBay-6-27-0.3</v>
      </c>
      <c r="F275" s="181">
        <v>54.89</v>
      </c>
      <c r="G275" s="181">
        <v>0.23</v>
      </c>
      <c r="H275" s="181">
        <v>3.66</v>
      </c>
      <c r="I275" s="181">
        <v>4.58</v>
      </c>
      <c r="J275" s="181">
        <v>0.16</v>
      </c>
      <c r="K275" s="181">
        <v>15.54</v>
      </c>
      <c r="L275" s="181">
        <v>15.81</v>
      </c>
      <c r="M275" s="181">
        <v>3.56</v>
      </c>
      <c r="N275" s="181">
        <v>0.89</v>
      </c>
      <c r="O275" s="181">
        <v>99.31</v>
      </c>
      <c r="P275" s="192">
        <f t="shared" si="13"/>
        <v>85.811233715410324</v>
      </c>
      <c r="Q275" s="192">
        <f t="shared" si="14"/>
        <v>14.024920594411247</v>
      </c>
    </row>
    <row r="276" spans="1:17" s="179" customFormat="1" ht="11.25">
      <c r="A276" s="179" t="s">
        <v>720</v>
      </c>
      <c r="B276" s="177">
        <v>6</v>
      </c>
      <c r="C276" s="177">
        <v>28</v>
      </c>
      <c r="D276" s="181">
        <v>0.3</v>
      </c>
      <c r="E276" s="180" t="str">
        <f t="shared" si="12"/>
        <v>DarnleyBay-6-28-0.3</v>
      </c>
      <c r="F276" s="181">
        <v>55.06</v>
      </c>
      <c r="G276" s="181">
        <v>0.04</v>
      </c>
      <c r="H276" s="181">
        <v>1.1499999999999999</v>
      </c>
      <c r="I276" s="181">
        <v>2.41</v>
      </c>
      <c r="J276" s="181">
        <v>0.11</v>
      </c>
      <c r="K276" s="181">
        <v>17.61</v>
      </c>
      <c r="L276" s="181">
        <v>20.49</v>
      </c>
      <c r="M276" s="181">
        <v>1.26</v>
      </c>
      <c r="N276" s="181">
        <v>1.29</v>
      </c>
      <c r="O276" s="181">
        <v>99.42</v>
      </c>
      <c r="P276" s="192">
        <f t="shared" si="13"/>
        <v>92.869548252763309</v>
      </c>
      <c r="Q276" s="192">
        <f t="shared" si="14"/>
        <v>42.938899951141451</v>
      </c>
    </row>
    <row r="277" spans="1:17" s="179" customFormat="1" ht="11.25">
      <c r="A277" s="179" t="s">
        <v>720</v>
      </c>
      <c r="B277" s="177">
        <v>6</v>
      </c>
      <c r="C277" s="177">
        <v>29</v>
      </c>
      <c r="D277" s="181">
        <v>0.3</v>
      </c>
      <c r="E277" s="180" t="str">
        <f t="shared" si="12"/>
        <v>DarnleyBay-6-29-0.3</v>
      </c>
      <c r="F277" s="181">
        <v>54.73</v>
      </c>
      <c r="G277" s="181">
        <v>0.2</v>
      </c>
      <c r="H277" s="181">
        <v>5</v>
      </c>
      <c r="I277" s="181">
        <v>4.79</v>
      </c>
      <c r="J277" s="181">
        <v>0.13</v>
      </c>
      <c r="K277" s="181">
        <v>15.91</v>
      </c>
      <c r="L277" s="181">
        <v>13.99</v>
      </c>
      <c r="M277" s="181">
        <v>4.16</v>
      </c>
      <c r="N277" s="181">
        <v>0.89</v>
      </c>
      <c r="O277" s="181">
        <v>99.82</v>
      </c>
      <c r="P277" s="192">
        <f t="shared" si="13"/>
        <v>85.549899627186704</v>
      </c>
      <c r="Q277" s="192">
        <f t="shared" si="14"/>
        <v>10.667187169185336</v>
      </c>
    </row>
    <row r="278" spans="1:17" s="179" customFormat="1" ht="11.25">
      <c r="A278" s="179" t="s">
        <v>720</v>
      </c>
      <c r="B278" s="177">
        <v>6</v>
      </c>
      <c r="C278" s="177">
        <v>30</v>
      </c>
      <c r="D278" s="181">
        <v>0.3</v>
      </c>
      <c r="E278" s="180" t="str">
        <f t="shared" si="12"/>
        <v>DarnleyBay-6-30-0.3</v>
      </c>
      <c r="F278" s="181">
        <v>55.1</v>
      </c>
      <c r="G278" s="181">
        <v>0.16</v>
      </c>
      <c r="H278" s="181">
        <v>2.06</v>
      </c>
      <c r="I278" s="181">
        <v>2.67</v>
      </c>
      <c r="J278" s="181">
        <v>0.15</v>
      </c>
      <c r="K278" s="181">
        <v>17.2</v>
      </c>
      <c r="L278" s="181">
        <v>19.510000000000002</v>
      </c>
      <c r="M278" s="181">
        <v>1.79</v>
      </c>
      <c r="N278" s="181">
        <v>1.48</v>
      </c>
      <c r="O278" s="181">
        <v>100.12</v>
      </c>
      <c r="P278" s="192">
        <f t="shared" si="13"/>
        <v>91.988694461273042</v>
      </c>
      <c r="Q278" s="192">
        <f t="shared" si="14"/>
        <v>32.521916911933388</v>
      </c>
    </row>
    <row r="279" spans="1:17" s="179" customFormat="1" ht="11.25">
      <c r="A279" s="179" t="s">
        <v>720</v>
      </c>
      <c r="B279" s="177">
        <v>6</v>
      </c>
      <c r="C279" s="177">
        <v>31</v>
      </c>
      <c r="D279" s="181">
        <v>0.3</v>
      </c>
      <c r="E279" s="180" t="str">
        <f t="shared" si="12"/>
        <v>DarnleyBay-6-31-0.3</v>
      </c>
      <c r="F279" s="181">
        <v>55.07</v>
      </c>
      <c r="G279" s="181">
        <v>0.16</v>
      </c>
      <c r="H279" s="181">
        <v>1.91</v>
      </c>
      <c r="I279" s="181">
        <v>2.65</v>
      </c>
      <c r="J279" s="181">
        <v>0.12</v>
      </c>
      <c r="K279" s="181">
        <v>16.97</v>
      </c>
      <c r="L279" s="181">
        <v>19.489999999999998</v>
      </c>
      <c r="M279" s="181">
        <v>1.71</v>
      </c>
      <c r="N279" s="181">
        <v>1.43</v>
      </c>
      <c r="O279" s="181">
        <v>99.5</v>
      </c>
      <c r="P279" s="192">
        <f t="shared" si="13"/>
        <v>91.944784619143419</v>
      </c>
      <c r="Q279" s="192">
        <f t="shared" si="14"/>
        <v>33.433267036686736</v>
      </c>
    </row>
    <row r="280" spans="1:17" s="179" customFormat="1" ht="11.25">
      <c r="A280" s="179" t="s">
        <v>720</v>
      </c>
      <c r="B280" s="177">
        <v>6</v>
      </c>
      <c r="C280" s="177">
        <v>32</v>
      </c>
      <c r="D280" s="181">
        <v>0.3</v>
      </c>
      <c r="E280" s="180" t="str">
        <f t="shared" si="12"/>
        <v>DarnleyBay-6-32-0.3</v>
      </c>
      <c r="F280" s="181">
        <v>54.67</v>
      </c>
      <c r="G280" s="181">
        <v>0.17</v>
      </c>
      <c r="H280" s="181">
        <v>1.97</v>
      </c>
      <c r="I280" s="181">
        <v>2.73</v>
      </c>
      <c r="J280" s="181">
        <v>0.11</v>
      </c>
      <c r="K280" s="181">
        <v>17.03</v>
      </c>
      <c r="L280" s="181">
        <v>19.32</v>
      </c>
      <c r="M280" s="181">
        <v>1.73</v>
      </c>
      <c r="N280" s="181">
        <v>1.46</v>
      </c>
      <c r="O280" s="181">
        <v>99.19</v>
      </c>
      <c r="P280" s="192">
        <f t="shared" si="13"/>
        <v>91.748498371164061</v>
      </c>
      <c r="Q280" s="192">
        <f t="shared" si="14"/>
        <v>33.207349423181888</v>
      </c>
    </row>
    <row r="281" spans="1:17" s="179" customFormat="1" ht="11.25">
      <c r="A281" s="179" t="s">
        <v>720</v>
      </c>
      <c r="B281" s="177">
        <v>6</v>
      </c>
      <c r="C281" s="177">
        <v>33</v>
      </c>
      <c r="D281" s="181">
        <v>0.3</v>
      </c>
      <c r="E281" s="180" t="str">
        <f t="shared" si="12"/>
        <v>DarnleyBay-6-33-0.3</v>
      </c>
      <c r="F281" s="181">
        <v>54.31</v>
      </c>
      <c r="G281" s="181">
        <v>0.16</v>
      </c>
      <c r="H281" s="181">
        <v>1.86</v>
      </c>
      <c r="I281" s="181">
        <v>2.72</v>
      </c>
      <c r="J281" s="181">
        <v>0.11</v>
      </c>
      <c r="K281" s="181">
        <v>17.47</v>
      </c>
      <c r="L281" s="181">
        <v>19.37</v>
      </c>
      <c r="M281" s="181">
        <v>1.66</v>
      </c>
      <c r="N281" s="181">
        <v>1.48</v>
      </c>
      <c r="O281" s="181">
        <v>99.14</v>
      </c>
      <c r="P281" s="192">
        <f t="shared" si="13"/>
        <v>91.966723099693468</v>
      </c>
      <c r="Q281" s="192">
        <f t="shared" si="14"/>
        <v>34.801882254029003</v>
      </c>
    </row>
    <row r="282" spans="1:17" s="179" customFormat="1" ht="11.25">
      <c r="A282" s="179" t="s">
        <v>720</v>
      </c>
      <c r="B282" s="177">
        <v>6</v>
      </c>
      <c r="C282" s="177">
        <v>34</v>
      </c>
      <c r="D282" s="181">
        <v>0.3</v>
      </c>
      <c r="E282" s="180" t="str">
        <f t="shared" si="12"/>
        <v>DarnleyBay-6-34-0.3</v>
      </c>
      <c r="F282" s="181">
        <v>54.18</v>
      </c>
      <c r="G282" s="181">
        <v>0.2</v>
      </c>
      <c r="H282" s="181">
        <v>2.0699999999999998</v>
      </c>
      <c r="I282" s="181">
        <v>2.71</v>
      </c>
      <c r="J282" s="181">
        <v>0.08</v>
      </c>
      <c r="K282" s="181">
        <v>17.16</v>
      </c>
      <c r="L282" s="181">
        <v>19.36</v>
      </c>
      <c r="M282" s="181">
        <v>1.65</v>
      </c>
      <c r="N282" s="181">
        <v>1.48</v>
      </c>
      <c r="O282" s="181">
        <v>98.89</v>
      </c>
      <c r="P282" s="192">
        <f t="shared" si="13"/>
        <v>91.861031789853882</v>
      </c>
      <c r="Q282" s="192">
        <f t="shared" si="14"/>
        <v>32.415734793208308</v>
      </c>
    </row>
    <row r="283" spans="1:17" s="179" customFormat="1" ht="11.25">
      <c r="A283" s="179" t="s">
        <v>720</v>
      </c>
      <c r="B283" s="177">
        <v>6</v>
      </c>
      <c r="C283" s="177">
        <v>35</v>
      </c>
      <c r="D283" s="181">
        <v>0.3</v>
      </c>
      <c r="E283" s="180" t="str">
        <f t="shared" si="12"/>
        <v>DarnleyBay-6-35-0.3</v>
      </c>
      <c r="F283" s="181">
        <v>54.64</v>
      </c>
      <c r="G283" s="181">
        <v>0.36</v>
      </c>
      <c r="H283" s="181">
        <v>3.15</v>
      </c>
      <c r="I283" s="181">
        <v>3.59</v>
      </c>
      <c r="J283" s="181">
        <v>0.13</v>
      </c>
      <c r="K283" s="181">
        <v>14.66</v>
      </c>
      <c r="L283" s="181">
        <v>16.559999999999999</v>
      </c>
      <c r="M283" s="181">
        <v>3.61</v>
      </c>
      <c r="N283" s="181">
        <v>2.4700000000000002</v>
      </c>
      <c r="O283" s="181">
        <v>99.16</v>
      </c>
      <c r="P283" s="192">
        <f t="shared" si="13"/>
        <v>87.920800905550337</v>
      </c>
      <c r="Q283" s="192">
        <f t="shared" si="14"/>
        <v>34.47021783546851</v>
      </c>
    </row>
    <row r="284" spans="1:17" s="179" customFormat="1" ht="11.25">
      <c r="A284" s="179" t="s">
        <v>720</v>
      </c>
      <c r="B284" s="177">
        <v>6</v>
      </c>
      <c r="C284" s="177">
        <v>37</v>
      </c>
      <c r="D284" s="181">
        <v>0.3</v>
      </c>
      <c r="E284" s="180" t="str">
        <f t="shared" si="12"/>
        <v>DarnleyBay-6-37-0.3</v>
      </c>
      <c r="F284" s="181">
        <v>54.52</v>
      </c>
      <c r="G284" s="181">
        <v>0.21</v>
      </c>
      <c r="H284" s="181">
        <v>3.45</v>
      </c>
      <c r="I284" s="181">
        <v>4.46</v>
      </c>
      <c r="J284" s="181">
        <v>0.15</v>
      </c>
      <c r="K284" s="181">
        <v>15.92</v>
      </c>
      <c r="L284" s="181">
        <v>16.37</v>
      </c>
      <c r="M284" s="181">
        <v>2.87</v>
      </c>
      <c r="N284" s="181">
        <v>0.98</v>
      </c>
      <c r="O284" s="181">
        <v>98.92</v>
      </c>
      <c r="P284" s="192">
        <f t="shared" si="13"/>
        <v>86.417505254093527</v>
      </c>
      <c r="Q284" s="192">
        <f t="shared" si="14"/>
        <v>16.005731803888533</v>
      </c>
    </row>
    <row r="285" spans="1:17" s="179" customFormat="1" ht="11.25">
      <c r="A285" s="179" t="s">
        <v>720</v>
      </c>
      <c r="B285" s="177">
        <v>6</v>
      </c>
      <c r="C285" s="177">
        <v>38</v>
      </c>
      <c r="D285" s="181">
        <v>0.3</v>
      </c>
      <c r="E285" s="180" t="str">
        <f t="shared" si="12"/>
        <v>DarnleyBay-6-38-0.3</v>
      </c>
      <c r="F285" s="181">
        <v>54.89</v>
      </c>
      <c r="G285" s="181">
        <v>0.03</v>
      </c>
      <c r="H285" s="181">
        <v>1.31</v>
      </c>
      <c r="I285" s="181">
        <v>2.5</v>
      </c>
      <c r="J285" s="181">
        <v>0.11</v>
      </c>
      <c r="K285" s="181">
        <v>17.86</v>
      </c>
      <c r="L285" s="181">
        <v>20.399999999999999</v>
      </c>
      <c r="M285" s="181">
        <v>1.1399999999999999</v>
      </c>
      <c r="N285" s="181">
        <v>1.24</v>
      </c>
      <c r="O285" s="181">
        <v>99.48</v>
      </c>
      <c r="P285" s="192">
        <f t="shared" si="13"/>
        <v>92.718653541577552</v>
      </c>
      <c r="Q285" s="192">
        <f t="shared" si="14"/>
        <v>38.837678101292447</v>
      </c>
    </row>
    <row r="286" spans="1:17" s="179" customFormat="1" ht="11.25">
      <c r="A286" s="179" t="s">
        <v>720</v>
      </c>
      <c r="B286" s="177">
        <v>6</v>
      </c>
      <c r="C286" s="177">
        <v>39</v>
      </c>
      <c r="D286" s="181">
        <v>0.3</v>
      </c>
      <c r="E286" s="180" t="str">
        <f t="shared" si="12"/>
        <v>DarnleyBay-6-39-0.3</v>
      </c>
      <c r="F286" s="181">
        <v>54.47</v>
      </c>
      <c r="G286" s="181">
        <v>0.2</v>
      </c>
      <c r="H286" s="181">
        <v>1.9</v>
      </c>
      <c r="I286" s="181">
        <v>2.76</v>
      </c>
      <c r="J286" s="181">
        <v>0.11</v>
      </c>
      <c r="K286" s="181">
        <v>16.89</v>
      </c>
      <c r="L286" s="181">
        <v>19.47</v>
      </c>
      <c r="M286" s="181">
        <v>1.67</v>
      </c>
      <c r="N286" s="181">
        <v>1.4</v>
      </c>
      <c r="O286" s="181">
        <v>98.88</v>
      </c>
      <c r="P286" s="192">
        <f t="shared" si="13"/>
        <v>91.602096645227249</v>
      </c>
      <c r="Q286" s="192">
        <f t="shared" si="14"/>
        <v>33.079172737119492</v>
      </c>
    </row>
    <row r="287" spans="1:17" s="179" customFormat="1" ht="11.25">
      <c r="A287" s="179" t="s">
        <v>720</v>
      </c>
      <c r="B287" s="177">
        <v>6</v>
      </c>
      <c r="C287" s="177">
        <v>40</v>
      </c>
      <c r="D287" s="181">
        <v>0.3</v>
      </c>
      <c r="E287" s="180" t="str">
        <f t="shared" si="12"/>
        <v>DarnleyBay-6-40-0.3</v>
      </c>
      <c r="F287" s="181">
        <v>54.79</v>
      </c>
      <c r="G287" s="181">
        <v>0.22</v>
      </c>
      <c r="H287" s="181">
        <v>1.84</v>
      </c>
      <c r="I287" s="181">
        <v>2.75</v>
      </c>
      <c r="J287" s="181">
        <v>0.1</v>
      </c>
      <c r="K287" s="181">
        <v>16.71</v>
      </c>
      <c r="L287" s="181">
        <v>19.329999999999998</v>
      </c>
      <c r="M287" s="181">
        <v>1.7</v>
      </c>
      <c r="N287" s="181">
        <v>1.39</v>
      </c>
      <c r="O287" s="181">
        <v>98.82</v>
      </c>
      <c r="P287" s="192">
        <f t="shared" si="13"/>
        <v>91.547436227854945</v>
      </c>
      <c r="Q287" s="192">
        <f t="shared" si="14"/>
        <v>33.633126474576983</v>
      </c>
    </row>
    <row r="288" spans="1:17" s="179" customFormat="1" ht="11.25">
      <c r="A288" s="179" t="s">
        <v>720</v>
      </c>
      <c r="B288" s="177">
        <v>6</v>
      </c>
      <c r="C288" s="177">
        <v>41</v>
      </c>
      <c r="D288" s="181">
        <v>0.3</v>
      </c>
      <c r="E288" s="180" t="str">
        <f t="shared" si="12"/>
        <v>DarnleyBay-6-41-0.3</v>
      </c>
      <c r="F288" s="181">
        <v>54.86</v>
      </c>
      <c r="G288" s="181">
        <v>0.05</v>
      </c>
      <c r="H288" s="181">
        <v>1.3</v>
      </c>
      <c r="I288" s="181">
        <v>2.37</v>
      </c>
      <c r="J288" s="181">
        <v>0.08</v>
      </c>
      <c r="K288" s="181">
        <v>17.579999999999998</v>
      </c>
      <c r="L288" s="181">
        <v>20.66</v>
      </c>
      <c r="M288" s="181">
        <v>1.27</v>
      </c>
      <c r="N288" s="181">
        <v>1.23</v>
      </c>
      <c r="O288" s="181">
        <v>99.38</v>
      </c>
      <c r="P288" s="192">
        <f t="shared" si="13"/>
        <v>92.96844966911091</v>
      </c>
      <c r="Q288" s="192">
        <f t="shared" si="14"/>
        <v>38.827361337804369</v>
      </c>
    </row>
    <row r="289" spans="1:17" s="179" customFormat="1" ht="11.25">
      <c r="A289" s="179" t="s">
        <v>720</v>
      </c>
      <c r="B289" s="177">
        <v>6</v>
      </c>
      <c r="C289" s="177">
        <v>42</v>
      </c>
      <c r="D289" s="181">
        <v>0.3</v>
      </c>
      <c r="E289" s="180" t="str">
        <f t="shared" si="12"/>
        <v>DarnleyBay-6-42-0.3</v>
      </c>
      <c r="F289" s="181">
        <v>54.74</v>
      </c>
      <c r="G289" s="181">
        <v>0.05</v>
      </c>
      <c r="H289" s="181">
        <v>1.21</v>
      </c>
      <c r="I289" s="181">
        <v>2.37</v>
      </c>
      <c r="J289" s="181">
        <v>0.1</v>
      </c>
      <c r="K289" s="181">
        <v>17.59</v>
      </c>
      <c r="L289" s="181">
        <v>20.07</v>
      </c>
      <c r="M289" s="181">
        <v>1.43</v>
      </c>
      <c r="N289" s="181">
        <v>1.36</v>
      </c>
      <c r="O289" s="181">
        <v>98.9</v>
      </c>
      <c r="P289" s="192">
        <f t="shared" si="13"/>
        <v>92.972166203880874</v>
      </c>
      <c r="Q289" s="192">
        <f t="shared" si="14"/>
        <v>42.987519112904607</v>
      </c>
    </row>
    <row r="290" spans="1:17" s="179" customFormat="1" ht="11.25">
      <c r="A290" s="179" t="s">
        <v>720</v>
      </c>
      <c r="B290" s="177">
        <v>6</v>
      </c>
      <c r="C290" s="177">
        <v>43</v>
      </c>
      <c r="D290" s="181">
        <v>0.3</v>
      </c>
      <c r="E290" s="180" t="str">
        <f t="shared" si="12"/>
        <v>DarnleyBay-6-43-0.3</v>
      </c>
      <c r="F290" s="181">
        <v>54.44</v>
      </c>
      <c r="G290" s="181">
        <v>0.35</v>
      </c>
      <c r="H290" s="181">
        <v>3.1</v>
      </c>
      <c r="I290" s="181">
        <v>3.56</v>
      </c>
      <c r="J290" s="181">
        <v>0.12</v>
      </c>
      <c r="K290" s="181">
        <v>14.72</v>
      </c>
      <c r="L290" s="181">
        <v>16.71</v>
      </c>
      <c r="M290" s="181">
        <v>3.57</v>
      </c>
      <c r="N290" s="181">
        <v>2.4500000000000002</v>
      </c>
      <c r="O290" s="181">
        <v>99</v>
      </c>
      <c r="P290" s="192">
        <f t="shared" si="13"/>
        <v>88.052672820620742</v>
      </c>
      <c r="Q290" s="192">
        <f t="shared" si="14"/>
        <v>34.648208920363913</v>
      </c>
    </row>
    <row r="291" spans="1:17" s="179" customFormat="1" ht="11.25">
      <c r="A291" s="179" t="s">
        <v>720</v>
      </c>
      <c r="B291" s="177">
        <v>6</v>
      </c>
      <c r="C291" s="177">
        <v>45</v>
      </c>
      <c r="D291" s="181">
        <v>0.3</v>
      </c>
      <c r="E291" s="180" t="str">
        <f t="shared" si="12"/>
        <v>DarnleyBay-6-45-0.3</v>
      </c>
      <c r="F291" s="181">
        <v>54.84</v>
      </c>
      <c r="G291" s="181">
        <v>0.18</v>
      </c>
      <c r="H291" s="181">
        <v>1.81</v>
      </c>
      <c r="I291" s="181">
        <v>2.71</v>
      </c>
      <c r="J291" s="181">
        <v>0.09</v>
      </c>
      <c r="K291" s="181">
        <v>17.5</v>
      </c>
      <c r="L291" s="181">
        <v>19.59</v>
      </c>
      <c r="M291" s="181">
        <v>1.49</v>
      </c>
      <c r="N291" s="181">
        <v>1.44</v>
      </c>
      <c r="O291" s="181">
        <v>99.65</v>
      </c>
      <c r="P291" s="192">
        <f t="shared" si="13"/>
        <v>92.006520343584668</v>
      </c>
      <c r="Q291" s="192">
        <f t="shared" si="14"/>
        <v>34.798493968026747</v>
      </c>
    </row>
    <row r="292" spans="1:17" s="179" customFormat="1" ht="11.25">
      <c r="A292" s="179" t="s">
        <v>720</v>
      </c>
      <c r="B292" s="177">
        <v>6</v>
      </c>
      <c r="C292" s="177">
        <v>46</v>
      </c>
      <c r="D292" s="181">
        <v>0.3</v>
      </c>
      <c r="E292" s="180" t="str">
        <f t="shared" si="12"/>
        <v>DarnleyBay-6-46-0.3</v>
      </c>
      <c r="F292" s="181">
        <v>54.35</v>
      </c>
      <c r="G292" s="181">
        <v>0.13</v>
      </c>
      <c r="H292" s="181">
        <v>0.37</v>
      </c>
      <c r="I292" s="181">
        <v>1.85</v>
      </c>
      <c r="J292" s="181">
        <v>0.09</v>
      </c>
      <c r="K292" s="181">
        <v>16.7</v>
      </c>
      <c r="L292" s="181">
        <v>21.95</v>
      </c>
      <c r="M292" s="181">
        <v>1.37</v>
      </c>
      <c r="N292" s="181">
        <v>2.2000000000000002</v>
      </c>
      <c r="O292" s="181">
        <v>99</v>
      </c>
      <c r="P292" s="192">
        <f t="shared" si="13"/>
        <v>94.148658833074336</v>
      </c>
      <c r="Q292" s="192">
        <f t="shared" si="14"/>
        <v>79.955010847513094</v>
      </c>
    </row>
    <row r="293" spans="1:17" s="179" customFormat="1" ht="11.25">
      <c r="A293" s="179" t="s">
        <v>720</v>
      </c>
      <c r="B293" s="177">
        <v>6</v>
      </c>
      <c r="C293" s="177">
        <v>47</v>
      </c>
      <c r="D293" s="181">
        <v>0.3</v>
      </c>
      <c r="E293" s="180" t="str">
        <f t="shared" si="12"/>
        <v>DarnleyBay-6-47-0.3</v>
      </c>
      <c r="F293" s="181">
        <v>54.54</v>
      </c>
      <c r="G293" s="181">
        <v>0.19</v>
      </c>
      <c r="H293" s="181">
        <v>0.36</v>
      </c>
      <c r="I293" s="181">
        <v>1.99</v>
      </c>
      <c r="J293" s="181">
        <v>0.08</v>
      </c>
      <c r="K293" s="181">
        <v>16.29</v>
      </c>
      <c r="L293" s="181">
        <v>21.48</v>
      </c>
      <c r="M293" s="181">
        <v>1.51</v>
      </c>
      <c r="N293" s="181">
        <v>2.4500000000000002</v>
      </c>
      <c r="O293" s="181">
        <v>98.88</v>
      </c>
      <c r="P293" s="192">
        <f t="shared" si="13"/>
        <v>93.586000725700671</v>
      </c>
      <c r="Q293" s="192">
        <f t="shared" si="14"/>
        <v>82.031963570986434</v>
      </c>
    </row>
    <row r="294" spans="1:17" s="179" customFormat="1" ht="11.25">
      <c r="A294" s="179" t="s">
        <v>720</v>
      </c>
      <c r="B294" s="177">
        <v>6</v>
      </c>
      <c r="C294" s="177">
        <v>50</v>
      </c>
      <c r="D294" s="181">
        <v>0.3</v>
      </c>
      <c r="E294" s="180" t="str">
        <f t="shared" si="12"/>
        <v>DarnleyBay-6-50-0.3</v>
      </c>
      <c r="F294" s="181">
        <v>54.63</v>
      </c>
      <c r="G294" s="181">
        <v>0.17</v>
      </c>
      <c r="H294" s="181">
        <v>1.93</v>
      </c>
      <c r="I294" s="181">
        <v>2.62</v>
      </c>
      <c r="J294" s="181">
        <v>0.12</v>
      </c>
      <c r="K294" s="181">
        <v>16.670000000000002</v>
      </c>
      <c r="L294" s="181">
        <v>19.13</v>
      </c>
      <c r="M294" s="181">
        <v>1.74</v>
      </c>
      <c r="N294" s="181">
        <v>1.44</v>
      </c>
      <c r="O294" s="181">
        <v>98.46</v>
      </c>
      <c r="P294" s="192">
        <f t="shared" si="13"/>
        <v>91.896876338136508</v>
      </c>
      <c r="Q294" s="192">
        <f t="shared" si="14"/>
        <v>33.356572151236811</v>
      </c>
    </row>
    <row r="295" spans="1:17" s="179" customFormat="1" ht="11.25">
      <c r="A295" s="179" t="s">
        <v>720</v>
      </c>
      <c r="B295" s="177">
        <v>6</v>
      </c>
      <c r="C295" s="177">
        <v>51</v>
      </c>
      <c r="D295" s="181">
        <v>0.3</v>
      </c>
      <c r="E295" s="180" t="str">
        <f t="shared" si="12"/>
        <v>DarnleyBay-6-51-0.3</v>
      </c>
      <c r="F295" s="181">
        <v>54.46</v>
      </c>
      <c r="G295" s="181">
        <v>0.17</v>
      </c>
      <c r="H295" s="181">
        <v>2</v>
      </c>
      <c r="I295" s="181">
        <v>2.68</v>
      </c>
      <c r="J295" s="181">
        <v>0.1</v>
      </c>
      <c r="K295" s="181">
        <v>17.09</v>
      </c>
      <c r="L295" s="181">
        <v>19.53</v>
      </c>
      <c r="M295" s="181">
        <v>1.72</v>
      </c>
      <c r="N295" s="181">
        <v>1.36</v>
      </c>
      <c r="O295" s="181">
        <v>99.12</v>
      </c>
      <c r="P295" s="192">
        <f t="shared" si="13"/>
        <v>91.91354329620637</v>
      </c>
      <c r="Q295" s="192">
        <f t="shared" si="14"/>
        <v>31.326753803387348</v>
      </c>
    </row>
    <row r="296" spans="1:17" s="179" customFormat="1" ht="11.25">
      <c r="A296" s="179" t="s">
        <v>720</v>
      </c>
      <c r="B296" s="177">
        <v>6</v>
      </c>
      <c r="C296" s="177">
        <v>52</v>
      </c>
      <c r="D296" s="181">
        <v>0.3</v>
      </c>
      <c r="E296" s="180" t="str">
        <f t="shared" si="12"/>
        <v>DarnleyBay-6-52-0.3</v>
      </c>
      <c r="F296" s="181">
        <v>54.68</v>
      </c>
      <c r="G296" s="181">
        <v>0.15</v>
      </c>
      <c r="H296" s="181">
        <v>1.96</v>
      </c>
      <c r="I296" s="181">
        <v>2.62</v>
      </c>
      <c r="J296" s="181">
        <v>0.09</v>
      </c>
      <c r="K296" s="181">
        <v>16.899999999999999</v>
      </c>
      <c r="L296" s="181">
        <v>19.03</v>
      </c>
      <c r="M296" s="181">
        <v>1.72</v>
      </c>
      <c r="N296" s="181">
        <v>1.43</v>
      </c>
      <c r="O296" s="181">
        <v>98.59</v>
      </c>
      <c r="P296" s="192">
        <f t="shared" si="13"/>
        <v>91.998331359917415</v>
      </c>
      <c r="Q296" s="192">
        <f t="shared" si="14"/>
        <v>32.860642529805986</v>
      </c>
    </row>
    <row r="297" spans="1:17" s="179" customFormat="1" ht="11.25">
      <c r="A297" s="179" t="s">
        <v>720</v>
      </c>
      <c r="B297" s="177">
        <v>6</v>
      </c>
      <c r="C297" s="177">
        <v>53</v>
      </c>
      <c r="D297" s="181">
        <v>0.3</v>
      </c>
      <c r="E297" s="180" t="str">
        <f t="shared" si="12"/>
        <v>DarnleyBay-6-53-0.3</v>
      </c>
      <c r="F297" s="181">
        <v>54.42</v>
      </c>
      <c r="G297" s="181">
        <v>0.16</v>
      </c>
      <c r="H297" s="181">
        <v>2.04</v>
      </c>
      <c r="I297" s="181">
        <v>2.63</v>
      </c>
      <c r="J297" s="181">
        <v>0.1</v>
      </c>
      <c r="K297" s="181">
        <v>17.420000000000002</v>
      </c>
      <c r="L297" s="181">
        <v>19.23</v>
      </c>
      <c r="M297" s="181">
        <v>1.66</v>
      </c>
      <c r="N297" s="181">
        <v>1.5</v>
      </c>
      <c r="O297" s="181">
        <v>99.16</v>
      </c>
      <c r="P297" s="192">
        <f t="shared" si="13"/>
        <v>92.191220029016478</v>
      </c>
      <c r="Q297" s="192">
        <f t="shared" si="14"/>
        <v>33.032634395636791</v>
      </c>
    </row>
    <row r="298" spans="1:17" s="179" customFormat="1" ht="11.25">
      <c r="A298" s="179" t="s">
        <v>720</v>
      </c>
      <c r="B298" s="177">
        <v>6</v>
      </c>
      <c r="C298" s="177">
        <v>54</v>
      </c>
      <c r="D298" s="181">
        <v>0.3</v>
      </c>
      <c r="E298" s="180" t="str">
        <f t="shared" si="12"/>
        <v>DarnleyBay-6-54-0.3</v>
      </c>
      <c r="F298" s="181">
        <v>55</v>
      </c>
      <c r="G298" s="181">
        <v>0.24</v>
      </c>
      <c r="H298" s="181">
        <v>4.92</v>
      </c>
      <c r="I298" s="181">
        <v>4.74</v>
      </c>
      <c r="J298" s="181">
        <v>0.12</v>
      </c>
      <c r="K298" s="181">
        <v>14.59</v>
      </c>
      <c r="L298" s="181">
        <v>14.8</v>
      </c>
      <c r="M298" s="181">
        <v>3.89</v>
      </c>
      <c r="N298" s="181">
        <v>0.76</v>
      </c>
      <c r="O298" s="181">
        <v>99.06</v>
      </c>
      <c r="P298" s="192">
        <f t="shared" si="13"/>
        <v>84.583231567173044</v>
      </c>
      <c r="Q298" s="192">
        <f t="shared" si="14"/>
        <v>9.389567671317101</v>
      </c>
    </row>
    <row r="299" spans="1:17" s="179" customFormat="1" ht="11.25">
      <c r="A299" s="179" t="s">
        <v>720</v>
      </c>
      <c r="B299" s="177">
        <v>6</v>
      </c>
      <c r="C299" s="177">
        <v>55</v>
      </c>
      <c r="D299" s="181">
        <v>0.3</v>
      </c>
      <c r="E299" s="180" t="str">
        <f t="shared" si="12"/>
        <v>DarnleyBay-6-55-0.3</v>
      </c>
      <c r="F299" s="181">
        <v>54.75</v>
      </c>
      <c r="G299" s="181">
        <v>0.18</v>
      </c>
      <c r="H299" s="181">
        <v>0.4</v>
      </c>
      <c r="I299" s="181">
        <v>1.82</v>
      </c>
      <c r="J299" s="181">
        <v>7.0000000000000007E-2</v>
      </c>
      <c r="K299" s="181">
        <v>16.71</v>
      </c>
      <c r="L299" s="181">
        <v>22.04</v>
      </c>
      <c r="M299" s="181">
        <v>1.44</v>
      </c>
      <c r="N299" s="181">
        <v>2.2000000000000002</v>
      </c>
      <c r="O299" s="181">
        <v>99.62</v>
      </c>
      <c r="P299" s="192">
        <f t="shared" si="13"/>
        <v>94.241327772063826</v>
      </c>
      <c r="Q299" s="192">
        <f t="shared" si="14"/>
        <v>78.676308881496354</v>
      </c>
    </row>
    <row r="300" spans="1:17" s="179" customFormat="1" ht="11.25">
      <c r="A300" s="179" t="s">
        <v>720</v>
      </c>
      <c r="B300" s="177">
        <v>6</v>
      </c>
      <c r="C300" s="177">
        <v>57</v>
      </c>
      <c r="D300" s="181">
        <v>0.3</v>
      </c>
      <c r="E300" s="180" t="str">
        <f t="shared" si="12"/>
        <v>DarnleyBay-6-57-0.3</v>
      </c>
      <c r="F300" s="181">
        <v>54.33</v>
      </c>
      <c r="G300" s="181">
        <v>0.16</v>
      </c>
      <c r="H300" s="181">
        <v>0.42</v>
      </c>
      <c r="I300" s="181">
        <v>1.96</v>
      </c>
      <c r="J300" s="181">
        <v>0.06</v>
      </c>
      <c r="K300" s="180">
        <v>16.059999999999999</v>
      </c>
      <c r="L300" s="181">
        <v>21.59</v>
      </c>
      <c r="M300" s="181">
        <v>1.64</v>
      </c>
      <c r="N300" s="181">
        <v>2.44</v>
      </c>
      <c r="O300" s="181">
        <v>98.65</v>
      </c>
      <c r="P300" s="192">
        <f t="shared" si="13"/>
        <v>93.591823499134492</v>
      </c>
      <c r="Q300" s="192">
        <f t="shared" si="14"/>
        <v>79.5804206858908</v>
      </c>
    </row>
    <row r="301" spans="1:17" s="179" customFormat="1" ht="11.25">
      <c r="A301" s="179" t="s">
        <v>720</v>
      </c>
      <c r="B301" s="177">
        <v>6</v>
      </c>
      <c r="C301" s="177">
        <v>58</v>
      </c>
      <c r="D301" s="181">
        <v>0.3</v>
      </c>
      <c r="E301" s="180" t="str">
        <f t="shared" si="12"/>
        <v>DarnleyBay-6-58-0.3</v>
      </c>
      <c r="F301" s="181">
        <v>54.63</v>
      </c>
      <c r="G301" s="181">
        <v>0.16</v>
      </c>
      <c r="H301" s="181">
        <v>0.38</v>
      </c>
      <c r="I301" s="181">
        <v>1.91</v>
      </c>
      <c r="J301" s="181">
        <v>7.0000000000000007E-2</v>
      </c>
      <c r="K301" s="181">
        <v>16.48</v>
      </c>
      <c r="L301" s="181">
        <v>22</v>
      </c>
      <c r="M301" s="181">
        <v>1.37</v>
      </c>
      <c r="N301" s="181">
        <v>2.06</v>
      </c>
      <c r="O301" s="181">
        <v>99.06</v>
      </c>
      <c r="P301" s="192">
        <f t="shared" si="13"/>
        <v>93.894749429477159</v>
      </c>
      <c r="Q301" s="192">
        <f t="shared" si="14"/>
        <v>78.432744471299884</v>
      </c>
    </row>
    <row r="302" spans="1:17" s="179" customFormat="1" ht="11.25">
      <c r="A302" s="179" t="s">
        <v>720</v>
      </c>
      <c r="B302" s="177">
        <v>6</v>
      </c>
      <c r="C302" s="177">
        <v>59</v>
      </c>
      <c r="D302" s="181">
        <v>0.3</v>
      </c>
      <c r="E302" s="180" t="str">
        <f t="shared" si="12"/>
        <v>DarnleyBay-6-59-0.3</v>
      </c>
      <c r="F302" s="181">
        <v>54.51</v>
      </c>
      <c r="G302" s="181">
        <v>0.31</v>
      </c>
      <c r="H302" s="181">
        <v>5</v>
      </c>
      <c r="I302" s="181">
        <v>4.8</v>
      </c>
      <c r="J302" s="181">
        <v>0.16</v>
      </c>
      <c r="K302" s="181">
        <v>14.68</v>
      </c>
      <c r="L302" s="181">
        <v>15.06</v>
      </c>
      <c r="M302" s="181">
        <v>3.96</v>
      </c>
      <c r="N302" s="181">
        <v>0.74</v>
      </c>
      <c r="O302" s="181">
        <v>99.19</v>
      </c>
      <c r="P302" s="192">
        <f t="shared" si="13"/>
        <v>84.499209290476401</v>
      </c>
      <c r="Q302" s="192">
        <f t="shared" si="14"/>
        <v>9.0317226049756236</v>
      </c>
    </row>
    <row r="303" spans="1:17" s="179" customFormat="1" ht="11.25">
      <c r="A303" s="179" t="s">
        <v>720</v>
      </c>
      <c r="B303" s="177">
        <v>1</v>
      </c>
      <c r="C303" s="177">
        <v>59</v>
      </c>
      <c r="D303" s="181">
        <v>1</v>
      </c>
      <c r="E303" s="180" t="str">
        <f t="shared" si="12"/>
        <v>DarnleyBay-1-59-1</v>
      </c>
      <c r="F303" s="181">
        <v>54.74</v>
      </c>
      <c r="G303" s="181">
        <v>0.2</v>
      </c>
      <c r="H303" s="181">
        <v>2.09</v>
      </c>
      <c r="I303" s="181">
        <v>3.33</v>
      </c>
      <c r="J303" s="181">
        <v>0.11</v>
      </c>
      <c r="K303" s="181">
        <v>18.47</v>
      </c>
      <c r="L303" s="181">
        <v>18.600000000000001</v>
      </c>
      <c r="M303" s="181">
        <v>1.34</v>
      </c>
      <c r="N303" s="181">
        <v>0.88</v>
      </c>
      <c r="O303" s="181">
        <v>99.75</v>
      </c>
      <c r="P303" s="192">
        <f t="shared" si="13"/>
        <v>90.814197313655527</v>
      </c>
      <c r="Q303" s="192">
        <f t="shared" si="14"/>
        <v>22.02479265258599</v>
      </c>
    </row>
    <row r="304" spans="1:17" s="179" customFormat="1" ht="11.25">
      <c r="A304" s="179" t="s">
        <v>720</v>
      </c>
      <c r="B304" s="177">
        <v>1</v>
      </c>
      <c r="C304" s="177">
        <v>60</v>
      </c>
      <c r="D304" s="181">
        <v>1</v>
      </c>
      <c r="E304" s="180" t="str">
        <f t="shared" si="12"/>
        <v>DarnleyBay-1-60-1</v>
      </c>
      <c r="F304" s="181">
        <v>54.09</v>
      </c>
      <c r="G304" s="181">
        <v>0.35</v>
      </c>
      <c r="H304" s="181">
        <v>1.86</v>
      </c>
      <c r="I304" s="181">
        <v>3.42</v>
      </c>
      <c r="J304" s="181">
        <v>0.11</v>
      </c>
      <c r="K304" s="181">
        <v>17.34</v>
      </c>
      <c r="L304" s="181">
        <v>19.55</v>
      </c>
      <c r="M304" s="181">
        <v>1.3</v>
      </c>
      <c r="N304" s="181">
        <v>1.03</v>
      </c>
      <c r="O304" s="181">
        <v>99.05</v>
      </c>
      <c r="P304" s="192">
        <f t="shared" si="13"/>
        <v>90.03712549301197</v>
      </c>
      <c r="Q304" s="192">
        <f t="shared" si="14"/>
        <v>27.086419939174593</v>
      </c>
    </row>
    <row r="305" spans="1:17" s="179" customFormat="1" ht="11.25">
      <c r="A305" s="179" t="s">
        <v>720</v>
      </c>
      <c r="B305" s="177">
        <v>1</v>
      </c>
      <c r="C305" s="177">
        <v>61</v>
      </c>
      <c r="D305" s="181">
        <v>1</v>
      </c>
      <c r="E305" s="180" t="str">
        <f t="shared" si="12"/>
        <v>DarnleyBay-1-61-1</v>
      </c>
      <c r="F305" s="181">
        <v>54.46</v>
      </c>
      <c r="G305" s="181">
        <v>0.21</v>
      </c>
      <c r="H305" s="181">
        <v>2.0099999999999998</v>
      </c>
      <c r="I305" s="181">
        <v>3.3</v>
      </c>
      <c r="J305" s="181">
        <v>0.1</v>
      </c>
      <c r="K305" s="181">
        <v>18.649999999999999</v>
      </c>
      <c r="L305" s="181">
        <v>18.41</v>
      </c>
      <c r="M305" s="181">
        <v>1.58</v>
      </c>
      <c r="N305" s="181">
        <v>0.95</v>
      </c>
      <c r="O305" s="181">
        <v>99.77</v>
      </c>
      <c r="P305" s="192">
        <f t="shared" si="13"/>
        <v>90.969402770013147</v>
      </c>
      <c r="Q305" s="192">
        <f t="shared" si="14"/>
        <v>24.073525107019176</v>
      </c>
    </row>
    <row r="306" spans="1:17" s="179" customFormat="1" ht="11.25">
      <c r="A306" s="179" t="s">
        <v>720</v>
      </c>
      <c r="B306" s="177">
        <v>5</v>
      </c>
      <c r="C306" s="177">
        <v>1</v>
      </c>
      <c r="D306" s="181">
        <v>0.5</v>
      </c>
      <c r="E306" s="180" t="str">
        <f t="shared" si="12"/>
        <v>DarnleyBay-5-1-0.5</v>
      </c>
      <c r="F306" s="181">
        <v>53.7</v>
      </c>
      <c r="G306" s="181">
        <v>0.21</v>
      </c>
      <c r="H306" s="181">
        <v>2.1</v>
      </c>
      <c r="I306" s="181">
        <v>3.27</v>
      </c>
      <c r="J306" s="181">
        <v>0.13</v>
      </c>
      <c r="K306" s="181">
        <v>19.100000000000001</v>
      </c>
      <c r="L306" s="181">
        <v>18.27</v>
      </c>
      <c r="M306" s="181">
        <v>1.46</v>
      </c>
      <c r="N306" s="181">
        <v>0.89</v>
      </c>
      <c r="O306" s="181">
        <v>99.13</v>
      </c>
      <c r="P306" s="192">
        <f t="shared" si="13"/>
        <v>91.236657652265365</v>
      </c>
      <c r="Q306" s="192">
        <f t="shared" si="14"/>
        <v>22.137078733885506</v>
      </c>
    </row>
    <row r="307" spans="1:17" s="179" customFormat="1" ht="11.25">
      <c r="A307" s="179" t="s">
        <v>720</v>
      </c>
      <c r="B307" s="177">
        <v>5</v>
      </c>
      <c r="C307" s="177">
        <v>2</v>
      </c>
      <c r="D307" s="181">
        <v>0.5</v>
      </c>
      <c r="E307" s="180" t="str">
        <f t="shared" si="12"/>
        <v>DarnleyBay-5-2-0.5</v>
      </c>
      <c r="F307" s="181">
        <v>54.39</v>
      </c>
      <c r="G307" s="181">
        <v>0.19</v>
      </c>
      <c r="H307" s="181">
        <v>1.88</v>
      </c>
      <c r="I307" s="181">
        <v>3.32</v>
      </c>
      <c r="J307" s="181">
        <v>0.12</v>
      </c>
      <c r="K307" s="181">
        <v>19.43</v>
      </c>
      <c r="L307" s="181">
        <v>17.309999999999999</v>
      </c>
      <c r="M307" s="181">
        <v>1.67</v>
      </c>
      <c r="N307" s="181">
        <v>1.59</v>
      </c>
      <c r="O307" s="181">
        <v>99.9</v>
      </c>
      <c r="P307" s="192">
        <f t="shared" si="13"/>
        <v>91.252277065566219</v>
      </c>
      <c r="Q307" s="192">
        <f t="shared" si="14"/>
        <v>36.198419914352115</v>
      </c>
    </row>
    <row r="308" spans="1:17" s="179" customFormat="1" ht="11.25">
      <c r="A308" s="179" t="s">
        <v>720</v>
      </c>
      <c r="B308" s="177">
        <v>5</v>
      </c>
      <c r="C308" s="177">
        <v>3</v>
      </c>
      <c r="D308" s="181">
        <v>0.5</v>
      </c>
      <c r="E308" s="180" t="str">
        <f t="shared" si="12"/>
        <v>DarnleyBay-5-3-0.5</v>
      </c>
      <c r="F308" s="181">
        <v>54.03</v>
      </c>
      <c r="G308" s="181">
        <v>0.19</v>
      </c>
      <c r="H308" s="181">
        <v>2.06</v>
      </c>
      <c r="I308" s="181">
        <v>3.26</v>
      </c>
      <c r="J308" s="181">
        <v>0.1</v>
      </c>
      <c r="K308" s="181">
        <v>18.399999999999999</v>
      </c>
      <c r="L308" s="181">
        <v>18.510000000000002</v>
      </c>
      <c r="M308" s="181">
        <v>1.48</v>
      </c>
      <c r="N308" s="181">
        <v>0.94</v>
      </c>
      <c r="O308" s="181">
        <v>98.97</v>
      </c>
      <c r="P308" s="192">
        <f t="shared" si="13"/>
        <v>90.958715762338244</v>
      </c>
      <c r="Q308" s="192">
        <f t="shared" si="14"/>
        <v>23.436853721652788</v>
      </c>
    </row>
    <row r="309" spans="1:17" s="179" customFormat="1" ht="11.25">
      <c r="A309" s="179" t="s">
        <v>720</v>
      </c>
      <c r="B309" s="177">
        <v>5</v>
      </c>
      <c r="C309" s="177">
        <v>4</v>
      </c>
      <c r="D309" s="181">
        <v>0.5</v>
      </c>
      <c r="E309" s="180" t="str">
        <f t="shared" si="12"/>
        <v>DarnleyBay-5-4-0.5</v>
      </c>
      <c r="F309" s="181">
        <v>54.52</v>
      </c>
      <c r="G309" s="181">
        <v>0.25</v>
      </c>
      <c r="H309" s="181">
        <v>2.13</v>
      </c>
      <c r="I309" s="181">
        <v>3.33</v>
      </c>
      <c r="J309" s="181">
        <v>0.1</v>
      </c>
      <c r="K309" s="181">
        <v>18.53</v>
      </c>
      <c r="L309" s="181">
        <v>18.170000000000002</v>
      </c>
      <c r="M309" s="181">
        <v>1.45</v>
      </c>
      <c r="N309" s="181">
        <v>0.9</v>
      </c>
      <c r="O309" s="181">
        <v>99.38</v>
      </c>
      <c r="P309" s="192">
        <f t="shared" si="13"/>
        <v>90.84121672518144</v>
      </c>
      <c r="Q309" s="192">
        <f t="shared" si="14"/>
        <v>22.085217192582633</v>
      </c>
    </row>
    <row r="310" spans="1:17" s="179" customFormat="1" ht="11.25">
      <c r="A310" s="179" t="s">
        <v>720</v>
      </c>
      <c r="B310" s="177">
        <v>5</v>
      </c>
      <c r="C310" s="177">
        <v>5</v>
      </c>
      <c r="D310" s="181">
        <v>0.5</v>
      </c>
      <c r="E310" s="180" t="str">
        <f t="shared" si="12"/>
        <v>DarnleyBay-5-5-0.5</v>
      </c>
      <c r="F310" s="181">
        <v>53.97</v>
      </c>
      <c r="G310" s="181">
        <v>0.23</v>
      </c>
      <c r="H310" s="181">
        <v>2.11</v>
      </c>
      <c r="I310" s="181">
        <v>3.29</v>
      </c>
      <c r="J310" s="181">
        <v>0.13</v>
      </c>
      <c r="K310" s="181">
        <v>18.72</v>
      </c>
      <c r="L310" s="181">
        <v>18.11</v>
      </c>
      <c r="M310" s="181">
        <v>1.47</v>
      </c>
      <c r="N310" s="181">
        <v>0.92</v>
      </c>
      <c r="O310" s="181">
        <v>98.95</v>
      </c>
      <c r="P310" s="192">
        <f t="shared" si="13"/>
        <v>91.024956554381987</v>
      </c>
      <c r="Q310" s="192">
        <f t="shared" si="14"/>
        <v>22.630496658062199</v>
      </c>
    </row>
    <row r="311" spans="1:17" s="179" customFormat="1" ht="11.25">
      <c r="A311" s="179" t="s">
        <v>720</v>
      </c>
      <c r="B311" s="177">
        <v>5</v>
      </c>
      <c r="C311" s="177">
        <v>6</v>
      </c>
      <c r="D311" s="181">
        <v>0.5</v>
      </c>
      <c r="E311" s="180" t="str">
        <f t="shared" si="12"/>
        <v>DarnleyBay-5-6-0.5</v>
      </c>
      <c r="F311" s="181">
        <v>53.43</v>
      </c>
      <c r="G311" s="181">
        <v>0.2</v>
      </c>
      <c r="H311" s="181">
        <v>1.8</v>
      </c>
      <c r="I311" s="181">
        <v>3.3</v>
      </c>
      <c r="J311" s="181">
        <v>0.11</v>
      </c>
      <c r="K311" s="181">
        <v>18.87</v>
      </c>
      <c r="L311" s="181">
        <v>18.13</v>
      </c>
      <c r="M311" s="181">
        <v>1.52</v>
      </c>
      <c r="N311" s="181">
        <v>0.96</v>
      </c>
      <c r="O311" s="181">
        <v>98.31</v>
      </c>
      <c r="P311" s="192">
        <f t="shared" si="13"/>
        <v>91.06528101717285</v>
      </c>
      <c r="Q311" s="192">
        <f t="shared" si="14"/>
        <v>26.35043630419538</v>
      </c>
    </row>
    <row r="312" spans="1:17" s="179" customFormat="1" ht="11.25">
      <c r="A312" s="179" t="s">
        <v>720</v>
      </c>
      <c r="B312" s="177">
        <v>5</v>
      </c>
      <c r="C312" s="177">
        <v>7</v>
      </c>
      <c r="D312" s="181">
        <v>0.5</v>
      </c>
      <c r="E312" s="180" t="str">
        <f t="shared" si="12"/>
        <v>DarnleyBay-5-7-0.5</v>
      </c>
      <c r="F312" s="181">
        <v>53.92</v>
      </c>
      <c r="G312" s="181">
        <v>0.23</v>
      </c>
      <c r="H312" s="181">
        <v>1.97</v>
      </c>
      <c r="I312" s="181">
        <v>3.31</v>
      </c>
      <c r="J312" s="181">
        <v>0.13</v>
      </c>
      <c r="K312" s="181">
        <v>18.73</v>
      </c>
      <c r="L312" s="181">
        <v>17.84</v>
      </c>
      <c r="M312" s="181">
        <v>1.42</v>
      </c>
      <c r="N312" s="181">
        <v>0.95</v>
      </c>
      <c r="O312" s="181">
        <v>98.5</v>
      </c>
      <c r="P312" s="192">
        <f t="shared" si="13"/>
        <v>90.97970451939274</v>
      </c>
      <c r="Q312" s="192">
        <f t="shared" si="14"/>
        <v>24.442850373728387</v>
      </c>
    </row>
    <row r="313" spans="1:17" s="179" customFormat="1" ht="11.25">
      <c r="A313" s="179" t="s">
        <v>720</v>
      </c>
      <c r="B313" s="177">
        <v>5</v>
      </c>
      <c r="C313" s="177">
        <v>8</v>
      </c>
      <c r="D313" s="181">
        <v>0.5</v>
      </c>
      <c r="E313" s="180" t="str">
        <f t="shared" si="12"/>
        <v>DarnleyBay-5-8-0.5</v>
      </c>
      <c r="F313" s="181">
        <v>54.71</v>
      </c>
      <c r="G313" s="181">
        <v>0.21</v>
      </c>
      <c r="H313" s="181">
        <v>2.0299999999999998</v>
      </c>
      <c r="I313" s="181">
        <v>3.35</v>
      </c>
      <c r="J313" s="181">
        <v>0.12</v>
      </c>
      <c r="K313" s="181">
        <v>18.38</v>
      </c>
      <c r="L313" s="181">
        <v>18.079999999999998</v>
      </c>
      <c r="M313" s="181">
        <v>1.5</v>
      </c>
      <c r="N313" s="181">
        <v>0.96</v>
      </c>
      <c r="O313" s="181">
        <v>99.34</v>
      </c>
      <c r="P313" s="192">
        <f t="shared" si="13"/>
        <v>90.723093563902921</v>
      </c>
      <c r="Q313" s="192">
        <f t="shared" si="14"/>
        <v>24.083949393487064</v>
      </c>
    </row>
    <row r="314" spans="1:17" s="179" customFormat="1" ht="11.25">
      <c r="A314" s="179" t="s">
        <v>720</v>
      </c>
      <c r="B314" s="177">
        <v>5</v>
      </c>
      <c r="C314" s="177">
        <v>9</v>
      </c>
      <c r="D314" s="181">
        <v>0.5</v>
      </c>
      <c r="E314" s="180" t="str">
        <f t="shared" si="12"/>
        <v>DarnleyBay-5-9-0.5</v>
      </c>
      <c r="F314" s="181">
        <v>53.79</v>
      </c>
      <c r="G314" s="181">
        <v>0.18</v>
      </c>
      <c r="H314" s="181">
        <v>2.0299999999999998</v>
      </c>
      <c r="I314" s="181">
        <v>3.3</v>
      </c>
      <c r="J314" s="181">
        <v>0.14000000000000001</v>
      </c>
      <c r="K314" s="181">
        <v>18.670000000000002</v>
      </c>
      <c r="L314" s="181">
        <v>17.39</v>
      </c>
      <c r="M314" s="181">
        <v>1.71</v>
      </c>
      <c r="N314" s="181">
        <v>1.5</v>
      </c>
      <c r="O314" s="181">
        <v>98.71</v>
      </c>
      <c r="P314" s="192">
        <f t="shared" si="13"/>
        <v>90.978203921768099</v>
      </c>
      <c r="Q314" s="192">
        <f t="shared" si="14"/>
        <v>33.141428226061571</v>
      </c>
    </row>
    <row r="315" spans="1:17" s="179" customFormat="1" ht="11.25">
      <c r="A315" s="179" t="s">
        <v>720</v>
      </c>
      <c r="B315" s="177">
        <v>5</v>
      </c>
      <c r="C315" s="177">
        <v>10</v>
      </c>
      <c r="D315" s="181">
        <v>0.5</v>
      </c>
      <c r="E315" s="180" t="str">
        <f t="shared" si="12"/>
        <v>DarnleyBay-5-10-0.5</v>
      </c>
      <c r="F315" s="181">
        <v>54.34</v>
      </c>
      <c r="G315" s="181">
        <v>0.23</v>
      </c>
      <c r="H315" s="181">
        <v>1.98</v>
      </c>
      <c r="I315" s="181">
        <v>3.38</v>
      </c>
      <c r="J315" s="181">
        <v>0.1</v>
      </c>
      <c r="K315" s="181">
        <v>18.29</v>
      </c>
      <c r="L315" s="181">
        <v>17.97</v>
      </c>
      <c r="M315" s="181">
        <v>1.52</v>
      </c>
      <c r="N315" s="181">
        <v>1.08</v>
      </c>
      <c r="O315" s="181">
        <v>98.91</v>
      </c>
      <c r="P315" s="192">
        <f t="shared" si="13"/>
        <v>90.606089710154762</v>
      </c>
      <c r="Q315" s="192">
        <f t="shared" si="14"/>
        <v>26.788878349154317</v>
      </c>
    </row>
    <row r="316" spans="1:17" s="179" customFormat="1" ht="11.25">
      <c r="A316" s="179" t="s">
        <v>720</v>
      </c>
      <c r="B316" s="177">
        <v>5</v>
      </c>
      <c r="C316" s="177">
        <v>11</v>
      </c>
      <c r="D316" s="181">
        <v>0.5</v>
      </c>
      <c r="E316" s="180" t="str">
        <f t="shared" si="12"/>
        <v>DarnleyBay-5-11-0.5</v>
      </c>
      <c r="F316" s="181">
        <v>54.08</v>
      </c>
      <c r="G316" s="181">
        <v>0.32</v>
      </c>
      <c r="H316" s="181">
        <v>1.97</v>
      </c>
      <c r="I316" s="181">
        <v>3.41</v>
      </c>
      <c r="J316" s="181">
        <v>0.11</v>
      </c>
      <c r="K316" s="181">
        <v>17.170000000000002</v>
      </c>
      <c r="L316" s="181">
        <v>20.28</v>
      </c>
      <c r="M316" s="181">
        <v>1.58</v>
      </c>
      <c r="N316" s="181">
        <v>0.68</v>
      </c>
      <c r="O316" s="181">
        <v>99.59</v>
      </c>
      <c r="P316" s="192">
        <f t="shared" si="13"/>
        <v>89.974842493911538</v>
      </c>
      <c r="Q316" s="192">
        <f t="shared" si="14"/>
        <v>18.802101052107293</v>
      </c>
    </row>
    <row r="317" spans="1:17" s="179" customFormat="1" ht="11.25">
      <c r="A317" s="179" t="s">
        <v>720</v>
      </c>
      <c r="B317" s="177">
        <v>5</v>
      </c>
      <c r="C317" s="177">
        <v>12</v>
      </c>
      <c r="D317" s="181">
        <v>0.5</v>
      </c>
      <c r="E317" s="180" t="str">
        <f t="shared" si="12"/>
        <v>DarnleyBay-5-12-0.5</v>
      </c>
      <c r="F317" s="181">
        <v>54.16</v>
      </c>
      <c r="G317" s="181">
        <v>0.33</v>
      </c>
      <c r="H317" s="181">
        <v>1.86</v>
      </c>
      <c r="I317" s="181">
        <v>3.37</v>
      </c>
      <c r="J317" s="181">
        <v>0.11</v>
      </c>
      <c r="K317" s="181">
        <v>17.440000000000001</v>
      </c>
      <c r="L317" s="181">
        <v>19.829999999999998</v>
      </c>
      <c r="M317" s="181">
        <v>1.43</v>
      </c>
      <c r="N317" s="181">
        <v>0.86</v>
      </c>
      <c r="O317" s="181">
        <v>99.4</v>
      </c>
      <c r="P317" s="192">
        <f t="shared" si="13"/>
        <v>90.219321111603662</v>
      </c>
      <c r="Q317" s="192">
        <f t="shared" si="14"/>
        <v>23.674219306470224</v>
      </c>
    </row>
    <row r="318" spans="1:17" s="179" customFormat="1" ht="11.25">
      <c r="A318" s="179" t="s">
        <v>720</v>
      </c>
      <c r="B318" s="177">
        <v>5</v>
      </c>
      <c r="C318" s="177">
        <v>13</v>
      </c>
      <c r="D318" s="181">
        <v>0.5</v>
      </c>
      <c r="E318" s="180" t="str">
        <f t="shared" si="12"/>
        <v>DarnleyBay-5-13-0.5</v>
      </c>
      <c r="F318" s="181">
        <v>55.21</v>
      </c>
      <c r="G318" s="181">
        <v>0.21</v>
      </c>
      <c r="H318" s="181">
        <v>2.17</v>
      </c>
      <c r="I318" s="181">
        <v>3.32</v>
      </c>
      <c r="J318" s="181">
        <v>0.13</v>
      </c>
      <c r="K318" s="181">
        <v>18.87</v>
      </c>
      <c r="L318" s="181">
        <v>18.36</v>
      </c>
      <c r="M318" s="181">
        <v>1.28</v>
      </c>
      <c r="N318" s="181">
        <v>0.95</v>
      </c>
      <c r="O318" s="181">
        <v>100.5</v>
      </c>
      <c r="P318" s="192">
        <f t="shared" si="13"/>
        <v>91.015996026419018</v>
      </c>
      <c r="Q318" s="192">
        <f t="shared" si="14"/>
        <v>22.701471228218718</v>
      </c>
    </row>
    <row r="319" spans="1:17" s="179" customFormat="1" ht="11.25">
      <c r="A319" s="179" t="s">
        <v>720</v>
      </c>
      <c r="B319" s="177">
        <v>5</v>
      </c>
      <c r="C319" s="177">
        <v>14</v>
      </c>
      <c r="D319" s="181">
        <v>0.5</v>
      </c>
      <c r="E319" s="180" t="str">
        <f t="shared" si="12"/>
        <v>DarnleyBay-5-14-0.5</v>
      </c>
      <c r="F319" s="181">
        <v>54.77</v>
      </c>
      <c r="G319" s="181">
        <v>0.19</v>
      </c>
      <c r="H319" s="181">
        <v>2.19</v>
      </c>
      <c r="I319" s="181">
        <v>3.42</v>
      </c>
      <c r="J319" s="181">
        <v>0.09</v>
      </c>
      <c r="K319" s="181">
        <v>18.98</v>
      </c>
      <c r="L319" s="181">
        <v>18.28</v>
      </c>
      <c r="M319" s="181">
        <v>1.28</v>
      </c>
      <c r="N319" s="181">
        <v>0.9</v>
      </c>
      <c r="O319" s="181">
        <v>100.09</v>
      </c>
      <c r="P319" s="192">
        <f t="shared" si="13"/>
        <v>90.818949086198415</v>
      </c>
      <c r="Q319" s="192">
        <f t="shared" si="14"/>
        <v>21.610904810999312</v>
      </c>
    </row>
    <row r="320" spans="1:17" s="179" customFormat="1" ht="11.25">
      <c r="A320" s="179" t="s">
        <v>720</v>
      </c>
      <c r="B320" s="177">
        <v>5</v>
      </c>
      <c r="C320" s="177">
        <v>15</v>
      </c>
      <c r="D320" s="181">
        <v>0.5</v>
      </c>
      <c r="E320" s="180" t="str">
        <f t="shared" si="12"/>
        <v>DarnleyBay-5-15-0.5</v>
      </c>
      <c r="F320" s="181">
        <v>54.1</v>
      </c>
      <c r="G320" s="181">
        <v>0.2</v>
      </c>
      <c r="H320" s="181">
        <v>2.19</v>
      </c>
      <c r="I320" s="181">
        <v>3.33</v>
      </c>
      <c r="J320" s="181">
        <v>0.11</v>
      </c>
      <c r="K320" s="181">
        <v>18.73</v>
      </c>
      <c r="L320" s="181">
        <v>18.239999999999998</v>
      </c>
      <c r="M320" s="181">
        <v>1.39</v>
      </c>
      <c r="N320" s="181">
        <v>0.97</v>
      </c>
      <c r="O320" s="181">
        <v>99.24</v>
      </c>
      <c r="P320" s="192">
        <f t="shared" si="13"/>
        <v>90.930144593572322</v>
      </c>
      <c r="Q320" s="192">
        <f t="shared" si="14"/>
        <v>22.906725687570333</v>
      </c>
    </row>
    <row r="321" spans="1:17" s="179" customFormat="1" ht="11.25">
      <c r="A321" s="179" t="s">
        <v>720</v>
      </c>
      <c r="B321" s="177">
        <v>5</v>
      </c>
      <c r="C321" s="177">
        <v>16</v>
      </c>
      <c r="D321" s="181">
        <v>0.5</v>
      </c>
      <c r="E321" s="180" t="str">
        <f t="shared" si="12"/>
        <v>DarnleyBay-5-16-0.5</v>
      </c>
      <c r="F321" s="181">
        <v>53.77</v>
      </c>
      <c r="G321" s="181">
        <v>0.41</v>
      </c>
      <c r="H321" s="181">
        <v>1.92</v>
      </c>
      <c r="I321" s="181">
        <v>3.44</v>
      </c>
      <c r="J321" s="181">
        <v>0.12</v>
      </c>
      <c r="K321" s="181">
        <v>18.010000000000002</v>
      </c>
      <c r="L321" s="181">
        <v>18.22</v>
      </c>
      <c r="M321" s="181">
        <v>1.33</v>
      </c>
      <c r="N321" s="181">
        <v>0.83</v>
      </c>
      <c r="O321" s="181">
        <v>98.06</v>
      </c>
      <c r="P321" s="192">
        <f t="shared" si="13"/>
        <v>90.32122136556336</v>
      </c>
      <c r="Q321" s="192">
        <f t="shared" si="14"/>
        <v>22.480530671974133</v>
      </c>
    </row>
    <row r="322" spans="1:17" s="179" customFormat="1" ht="11.25">
      <c r="A322" s="179" t="s">
        <v>720</v>
      </c>
      <c r="B322" s="177">
        <v>5</v>
      </c>
      <c r="C322" s="177">
        <v>17</v>
      </c>
      <c r="D322" s="181">
        <v>0.5</v>
      </c>
      <c r="E322" s="180" t="str">
        <f t="shared" si="12"/>
        <v>DarnleyBay-5-17-0.5</v>
      </c>
      <c r="F322" s="181">
        <v>53.91</v>
      </c>
      <c r="G322" s="181">
        <v>0.23</v>
      </c>
      <c r="H322" s="181">
        <v>2.0099999999999998</v>
      </c>
      <c r="I322" s="181">
        <v>3.42</v>
      </c>
      <c r="J322" s="181">
        <v>0.12</v>
      </c>
      <c r="K322" s="181">
        <v>18.18</v>
      </c>
      <c r="L322" s="181">
        <v>18.05</v>
      </c>
      <c r="M322" s="181">
        <v>1.53</v>
      </c>
      <c r="N322" s="181">
        <v>1.07</v>
      </c>
      <c r="O322" s="181">
        <v>98.54</v>
      </c>
      <c r="P322" s="192">
        <f t="shared" si="13"/>
        <v>90.453510895280161</v>
      </c>
      <c r="Q322" s="192">
        <f t="shared" si="14"/>
        <v>26.314211440800722</v>
      </c>
    </row>
    <row r="323" spans="1:17" s="179" customFormat="1" ht="11.25">
      <c r="A323" s="179" t="s">
        <v>720</v>
      </c>
      <c r="B323" s="177">
        <v>5</v>
      </c>
      <c r="C323" s="177">
        <v>18</v>
      </c>
      <c r="D323" s="181">
        <v>0.5</v>
      </c>
      <c r="E323" s="180" t="str">
        <f t="shared" ref="E323:E386" si="15">CONCATENATE($A$2,"-",B323,"-",C323,"-",D323)</f>
        <v>DarnleyBay-5-18-0.5</v>
      </c>
      <c r="F323" s="181">
        <v>54.46</v>
      </c>
      <c r="G323" s="181">
        <v>0.17</v>
      </c>
      <c r="H323" s="181">
        <v>2</v>
      </c>
      <c r="I323" s="181">
        <v>3.35</v>
      </c>
      <c r="J323" s="181">
        <v>0.12</v>
      </c>
      <c r="K323" s="181">
        <v>18.46</v>
      </c>
      <c r="L323" s="181">
        <v>18.28</v>
      </c>
      <c r="M323" s="181">
        <v>1.38</v>
      </c>
      <c r="N323" s="181">
        <v>0.96</v>
      </c>
      <c r="O323" s="181">
        <v>99.19</v>
      </c>
      <c r="P323" s="192">
        <f t="shared" si="13"/>
        <v>90.759581891070113</v>
      </c>
      <c r="Q323" s="192">
        <f t="shared" si="14"/>
        <v>24.357215940976062</v>
      </c>
    </row>
    <row r="324" spans="1:17" s="179" customFormat="1" ht="11.25">
      <c r="A324" s="179" t="s">
        <v>720</v>
      </c>
      <c r="B324" s="177">
        <v>5</v>
      </c>
      <c r="C324" s="177">
        <v>19</v>
      </c>
      <c r="D324" s="181">
        <v>0.5</v>
      </c>
      <c r="E324" s="180" t="str">
        <f t="shared" si="15"/>
        <v>DarnleyBay-5-19-0.5</v>
      </c>
      <c r="F324" s="181">
        <v>54.37</v>
      </c>
      <c r="G324" s="181">
        <v>0.32</v>
      </c>
      <c r="H324" s="181">
        <v>1.9</v>
      </c>
      <c r="I324" s="181">
        <v>3.45</v>
      </c>
      <c r="J324" s="181">
        <v>0.09</v>
      </c>
      <c r="K324" s="181">
        <v>17.100000000000001</v>
      </c>
      <c r="L324" s="181">
        <v>19.600000000000001</v>
      </c>
      <c r="M324" s="181">
        <v>1.34</v>
      </c>
      <c r="N324" s="181">
        <v>0.92</v>
      </c>
      <c r="O324" s="181">
        <v>99.1</v>
      </c>
      <c r="P324" s="192">
        <f t="shared" ref="P324:P387" si="16">((K324/40.31)/(K324/40.31+I324/71.85))*100</f>
        <v>89.831904479366713</v>
      </c>
      <c r="Q324" s="192">
        <f t="shared" ref="Q324:Q387" si="17">((N324/151.99061)/(N324/151.99061+H324/101.96137))*100</f>
        <v>24.518489576846925</v>
      </c>
    </row>
    <row r="325" spans="1:17" s="179" customFormat="1" ht="11.25">
      <c r="A325" s="179" t="s">
        <v>720</v>
      </c>
      <c r="B325" s="177">
        <v>5</v>
      </c>
      <c r="C325" s="177">
        <v>20</v>
      </c>
      <c r="D325" s="181">
        <v>0.5</v>
      </c>
      <c r="E325" s="180" t="str">
        <f t="shared" si="15"/>
        <v>DarnleyBay-5-20-0.5</v>
      </c>
      <c r="F325" s="181">
        <v>53.04</v>
      </c>
      <c r="G325" s="181">
        <v>0.31</v>
      </c>
      <c r="H325" s="181">
        <v>1.69</v>
      </c>
      <c r="I325" s="181">
        <v>3.31</v>
      </c>
      <c r="J325" s="181">
        <v>0.11</v>
      </c>
      <c r="K325" s="181">
        <v>17.22</v>
      </c>
      <c r="L325" s="181">
        <v>19.59</v>
      </c>
      <c r="M325" s="181">
        <v>1.27</v>
      </c>
      <c r="N325" s="181">
        <v>0.86</v>
      </c>
      <c r="O325" s="181">
        <v>97.41</v>
      </c>
      <c r="P325" s="192">
        <f t="shared" si="16"/>
        <v>90.265722251919499</v>
      </c>
      <c r="Q325" s="192">
        <f t="shared" si="17"/>
        <v>25.449585499294219</v>
      </c>
    </row>
    <row r="326" spans="1:17" s="179" customFormat="1" ht="11.25">
      <c r="A326" s="179" t="s">
        <v>720</v>
      </c>
      <c r="B326" s="177">
        <v>5</v>
      </c>
      <c r="C326" s="177">
        <v>21</v>
      </c>
      <c r="D326" s="181">
        <v>0.5</v>
      </c>
      <c r="E326" s="180" t="str">
        <f t="shared" si="15"/>
        <v>DarnleyBay-5-21-0.5</v>
      </c>
      <c r="F326" s="181">
        <v>54.28</v>
      </c>
      <c r="G326" s="181">
        <v>0.16</v>
      </c>
      <c r="H326" s="181">
        <v>1.84</v>
      </c>
      <c r="I326" s="181">
        <v>3.44</v>
      </c>
      <c r="J326" s="181">
        <v>0.12</v>
      </c>
      <c r="K326" s="181">
        <v>17.8</v>
      </c>
      <c r="L326" s="181">
        <v>18.29</v>
      </c>
      <c r="M326" s="181">
        <v>1.4</v>
      </c>
      <c r="N326" s="181">
        <v>1.05</v>
      </c>
      <c r="O326" s="181">
        <v>98.38</v>
      </c>
      <c r="P326" s="192">
        <f t="shared" si="16"/>
        <v>90.218203150064426</v>
      </c>
      <c r="Q326" s="192">
        <f t="shared" si="17"/>
        <v>27.683812650106653</v>
      </c>
    </row>
    <row r="327" spans="1:17" s="179" customFormat="1" ht="11.25">
      <c r="A327" s="179" t="s">
        <v>720</v>
      </c>
      <c r="B327" s="177">
        <v>5</v>
      </c>
      <c r="C327" s="177">
        <v>22</v>
      </c>
      <c r="D327" s="181">
        <v>0.5</v>
      </c>
      <c r="E327" s="180" t="str">
        <f t="shared" si="15"/>
        <v>DarnleyBay-5-22-0.5</v>
      </c>
      <c r="F327" s="181">
        <v>54.1</v>
      </c>
      <c r="G327" s="181">
        <v>0.2</v>
      </c>
      <c r="H327" s="181">
        <v>2.04</v>
      </c>
      <c r="I327" s="181">
        <v>3.29</v>
      </c>
      <c r="J327" s="181">
        <v>0.12</v>
      </c>
      <c r="K327" s="181">
        <v>18.13</v>
      </c>
      <c r="L327" s="181">
        <v>18.34</v>
      </c>
      <c r="M327" s="181">
        <v>1.29</v>
      </c>
      <c r="N327" s="181">
        <v>0.9</v>
      </c>
      <c r="O327" s="181">
        <v>98.41</v>
      </c>
      <c r="P327" s="192">
        <f t="shared" si="16"/>
        <v>90.759871867153862</v>
      </c>
      <c r="Q327" s="192">
        <f t="shared" si="17"/>
        <v>22.837052685520902</v>
      </c>
    </row>
    <row r="328" spans="1:17" s="179" customFormat="1" ht="11.25">
      <c r="A328" s="179" t="s">
        <v>720</v>
      </c>
      <c r="B328" s="177">
        <v>5</v>
      </c>
      <c r="C328" s="177">
        <v>23</v>
      </c>
      <c r="D328" s="181">
        <v>0.5</v>
      </c>
      <c r="E328" s="180" t="str">
        <f t="shared" si="15"/>
        <v>DarnleyBay-5-23-0.5</v>
      </c>
      <c r="F328" s="181">
        <v>53.82</v>
      </c>
      <c r="G328" s="181">
        <v>0.25</v>
      </c>
      <c r="H328" s="181">
        <v>2.12</v>
      </c>
      <c r="I328" s="181">
        <v>3.31</v>
      </c>
      <c r="J328" s="181">
        <v>0.1</v>
      </c>
      <c r="K328" s="181">
        <v>18.18</v>
      </c>
      <c r="L328" s="181">
        <v>17.760000000000002</v>
      </c>
      <c r="M328" s="181">
        <v>1.48</v>
      </c>
      <c r="N328" s="181">
        <v>1.04</v>
      </c>
      <c r="O328" s="181">
        <v>98.07</v>
      </c>
      <c r="P328" s="192">
        <f t="shared" si="16"/>
        <v>90.732104565587775</v>
      </c>
      <c r="Q328" s="192">
        <f t="shared" si="17"/>
        <v>24.760623243756378</v>
      </c>
    </row>
    <row r="329" spans="1:17" s="179" customFormat="1" ht="11.25">
      <c r="A329" s="179" t="s">
        <v>720</v>
      </c>
      <c r="B329" s="177">
        <v>5</v>
      </c>
      <c r="C329" s="177">
        <v>24</v>
      </c>
      <c r="D329" s="181">
        <v>0.5</v>
      </c>
      <c r="E329" s="180" t="str">
        <f t="shared" si="15"/>
        <v>DarnleyBay-5-24-0.5</v>
      </c>
      <c r="F329" s="181">
        <v>53.98</v>
      </c>
      <c r="G329" s="181">
        <v>0.35</v>
      </c>
      <c r="H329" s="181">
        <v>1.73</v>
      </c>
      <c r="I329" s="181">
        <v>3.42</v>
      </c>
      <c r="J329" s="181">
        <v>0.12</v>
      </c>
      <c r="K329" s="181">
        <v>17.079999999999998</v>
      </c>
      <c r="L329" s="181">
        <v>19.829999999999998</v>
      </c>
      <c r="M329" s="181">
        <v>1.3</v>
      </c>
      <c r="N329" s="181">
        <v>0.84</v>
      </c>
      <c r="O329" s="181">
        <v>98.65</v>
      </c>
      <c r="P329" s="192">
        <f t="shared" si="16"/>
        <v>89.900782252361097</v>
      </c>
      <c r="Q329" s="192">
        <f t="shared" si="17"/>
        <v>24.569617572570898</v>
      </c>
    </row>
    <row r="330" spans="1:17" s="179" customFormat="1" ht="11.25">
      <c r="A330" s="179" t="s">
        <v>720</v>
      </c>
      <c r="B330" s="177">
        <v>5</v>
      </c>
      <c r="C330" s="177">
        <v>25</v>
      </c>
      <c r="D330" s="181">
        <v>0.5</v>
      </c>
      <c r="E330" s="180" t="str">
        <f t="shared" si="15"/>
        <v>DarnleyBay-5-25-0.5</v>
      </c>
      <c r="F330" s="181">
        <v>54.47</v>
      </c>
      <c r="G330" s="181">
        <v>0.35</v>
      </c>
      <c r="H330" s="181">
        <v>1.93</v>
      </c>
      <c r="I330" s="181">
        <v>3.53</v>
      </c>
      <c r="J330" s="181">
        <v>0.11</v>
      </c>
      <c r="K330" s="181">
        <v>17.260000000000002</v>
      </c>
      <c r="L330" s="181">
        <v>19.64</v>
      </c>
      <c r="M330" s="181">
        <v>1.6</v>
      </c>
      <c r="N330" s="181">
        <v>0.99</v>
      </c>
      <c r="O330" s="181">
        <v>99.89</v>
      </c>
      <c r="P330" s="192">
        <f t="shared" si="16"/>
        <v>89.706908575819611</v>
      </c>
      <c r="Q330" s="192">
        <f t="shared" si="17"/>
        <v>25.601305176771604</v>
      </c>
    </row>
    <row r="331" spans="1:17" s="179" customFormat="1" ht="11.25">
      <c r="A331" s="179" t="s">
        <v>720</v>
      </c>
      <c r="B331" s="177">
        <v>5</v>
      </c>
      <c r="C331" s="177">
        <v>26</v>
      </c>
      <c r="D331" s="181">
        <v>0.5</v>
      </c>
      <c r="E331" s="180" t="str">
        <f t="shared" si="15"/>
        <v>DarnleyBay-5-26-0.5</v>
      </c>
      <c r="F331" s="181">
        <v>53.88</v>
      </c>
      <c r="G331" s="181">
        <v>0.27</v>
      </c>
      <c r="H331" s="181">
        <v>2.04</v>
      </c>
      <c r="I331" s="181">
        <v>3.52</v>
      </c>
      <c r="J331" s="181">
        <v>0.12</v>
      </c>
      <c r="K331" s="181">
        <v>17.68</v>
      </c>
      <c r="L331" s="181">
        <v>18.47</v>
      </c>
      <c r="M331" s="181">
        <v>1.5</v>
      </c>
      <c r="N331" s="181">
        <v>1.02</v>
      </c>
      <c r="O331" s="181">
        <v>98.51</v>
      </c>
      <c r="P331" s="192">
        <f t="shared" si="16"/>
        <v>89.952465629494753</v>
      </c>
      <c r="Q331" s="192">
        <f t="shared" si="17"/>
        <v>25.117189600628009</v>
      </c>
    </row>
    <row r="332" spans="1:17" s="179" customFormat="1" ht="11.25">
      <c r="A332" s="179" t="s">
        <v>720</v>
      </c>
      <c r="B332" s="177">
        <v>5</v>
      </c>
      <c r="C332" s="177">
        <v>27</v>
      </c>
      <c r="D332" s="181">
        <v>0.5</v>
      </c>
      <c r="E332" s="180" t="str">
        <f t="shared" si="15"/>
        <v>DarnleyBay-5-27-0.5</v>
      </c>
      <c r="F332" s="181">
        <v>54.45</v>
      </c>
      <c r="G332" s="181">
        <v>0.22</v>
      </c>
      <c r="H332" s="181">
        <v>2.12</v>
      </c>
      <c r="I332" s="181">
        <v>3.28</v>
      </c>
      <c r="J332" s="181">
        <v>0.11</v>
      </c>
      <c r="K332" s="181">
        <v>17.940000000000001</v>
      </c>
      <c r="L332" s="181">
        <v>18.260000000000002</v>
      </c>
      <c r="M332" s="181">
        <v>1.65</v>
      </c>
      <c r="N332" s="181">
        <v>0.95</v>
      </c>
      <c r="O332" s="181">
        <v>98.98</v>
      </c>
      <c r="P332" s="192">
        <f t="shared" si="16"/>
        <v>90.696857555745964</v>
      </c>
      <c r="Q332" s="192">
        <f t="shared" si="17"/>
        <v>23.113132785740508</v>
      </c>
    </row>
    <row r="333" spans="1:17" s="179" customFormat="1" ht="11.25">
      <c r="A333" s="179" t="s">
        <v>720</v>
      </c>
      <c r="B333" s="177">
        <v>5</v>
      </c>
      <c r="C333" s="177">
        <v>28</v>
      </c>
      <c r="D333" s="181">
        <v>0.5</v>
      </c>
      <c r="E333" s="180" t="str">
        <f t="shared" si="15"/>
        <v>DarnleyBay-5-28-0.5</v>
      </c>
      <c r="F333" s="181">
        <v>53.82</v>
      </c>
      <c r="G333" s="181">
        <v>0.19</v>
      </c>
      <c r="H333" s="181">
        <v>2.0499999999999998</v>
      </c>
      <c r="I333" s="181">
        <v>3.34</v>
      </c>
      <c r="J333" s="181">
        <v>0.13</v>
      </c>
      <c r="K333" s="181">
        <v>18.079999999999998</v>
      </c>
      <c r="L333" s="181">
        <v>18.100000000000001</v>
      </c>
      <c r="M333" s="181">
        <v>1.35</v>
      </c>
      <c r="N333" s="181">
        <v>0.9</v>
      </c>
      <c r="O333" s="181">
        <v>97.97</v>
      </c>
      <c r="P333" s="192">
        <f t="shared" si="16"/>
        <v>90.609126115291559</v>
      </c>
      <c r="Q333" s="192">
        <f t="shared" si="17"/>
        <v>22.750997097755903</v>
      </c>
    </row>
    <row r="334" spans="1:17" s="179" customFormat="1" ht="11.25">
      <c r="A334" s="179" t="s">
        <v>720</v>
      </c>
      <c r="B334" s="177">
        <v>5</v>
      </c>
      <c r="C334" s="177">
        <v>29</v>
      </c>
      <c r="D334" s="181">
        <v>0.5</v>
      </c>
      <c r="E334" s="180" t="str">
        <f t="shared" si="15"/>
        <v>DarnleyBay-5-29-0.5</v>
      </c>
      <c r="F334" s="181">
        <v>54.15</v>
      </c>
      <c r="G334" s="181">
        <v>0.25</v>
      </c>
      <c r="H334" s="181">
        <v>2.02</v>
      </c>
      <c r="I334" s="181">
        <v>3.41</v>
      </c>
      <c r="J334" s="181">
        <v>0.12</v>
      </c>
      <c r="K334" s="181">
        <v>18.440000000000001</v>
      </c>
      <c r="L334" s="181">
        <v>18.36</v>
      </c>
      <c r="M334" s="181">
        <v>1.27</v>
      </c>
      <c r="N334" s="181">
        <v>0.98</v>
      </c>
      <c r="O334" s="181">
        <v>99.01</v>
      </c>
      <c r="P334" s="192">
        <f t="shared" si="16"/>
        <v>90.600395481010267</v>
      </c>
      <c r="Q334" s="192">
        <f t="shared" si="17"/>
        <v>24.554323253881488</v>
      </c>
    </row>
    <row r="335" spans="1:17" s="179" customFormat="1" ht="11.25">
      <c r="A335" s="179" t="s">
        <v>720</v>
      </c>
      <c r="B335" s="177">
        <v>5</v>
      </c>
      <c r="C335" s="177">
        <v>30</v>
      </c>
      <c r="D335" s="181">
        <v>0.5</v>
      </c>
      <c r="E335" s="180" t="str">
        <f t="shared" si="15"/>
        <v>DarnleyBay-5-30-0.5</v>
      </c>
      <c r="F335" s="181">
        <v>55.11</v>
      </c>
      <c r="G335" s="181">
        <v>0.19</v>
      </c>
      <c r="H335" s="181">
        <v>1.99</v>
      </c>
      <c r="I335" s="181">
        <v>3.37</v>
      </c>
      <c r="J335" s="181">
        <v>0.11</v>
      </c>
      <c r="K335" s="181">
        <v>18.670000000000002</v>
      </c>
      <c r="L335" s="181">
        <v>18.63</v>
      </c>
      <c r="M335" s="181">
        <v>1.41</v>
      </c>
      <c r="N335" s="181">
        <v>0.94</v>
      </c>
      <c r="O335" s="181">
        <v>100.41</v>
      </c>
      <c r="P335" s="192">
        <f t="shared" si="16"/>
        <v>90.804430183440658</v>
      </c>
      <c r="Q335" s="192">
        <f t="shared" si="17"/>
        <v>24.062888337061018</v>
      </c>
    </row>
    <row r="336" spans="1:17" s="179" customFormat="1" ht="11.25">
      <c r="A336" s="179" t="s">
        <v>720</v>
      </c>
      <c r="B336" s="177">
        <v>5</v>
      </c>
      <c r="C336" s="177">
        <v>31</v>
      </c>
      <c r="D336" s="181">
        <v>0.5</v>
      </c>
      <c r="E336" s="180" t="str">
        <f t="shared" si="15"/>
        <v>DarnleyBay-5-31-0.5</v>
      </c>
      <c r="F336" s="181">
        <v>54.56</v>
      </c>
      <c r="G336" s="181">
        <v>0.04</v>
      </c>
      <c r="H336" s="181">
        <v>1.93</v>
      </c>
      <c r="I336" s="181">
        <v>2.1800000000000002</v>
      </c>
      <c r="J336" s="181">
        <v>0.08</v>
      </c>
      <c r="K336" s="181">
        <v>15.38</v>
      </c>
      <c r="L336" s="181">
        <v>20.13</v>
      </c>
      <c r="M336" s="181">
        <v>1.77</v>
      </c>
      <c r="N336" s="181">
        <v>2.2400000000000002</v>
      </c>
      <c r="O336" s="181">
        <v>98.32</v>
      </c>
      <c r="P336" s="192">
        <f t="shared" si="16"/>
        <v>92.633608979848589</v>
      </c>
      <c r="Q336" s="192">
        <f t="shared" si="17"/>
        <v>43.775732372217746</v>
      </c>
    </row>
    <row r="337" spans="1:17" s="179" customFormat="1" ht="11.25">
      <c r="A337" s="179" t="s">
        <v>720</v>
      </c>
      <c r="B337" s="177">
        <v>5</v>
      </c>
      <c r="C337" s="177">
        <v>32</v>
      </c>
      <c r="D337" s="181">
        <v>0.5</v>
      </c>
      <c r="E337" s="180" t="str">
        <f t="shared" si="15"/>
        <v>DarnleyBay-5-32-0.5</v>
      </c>
      <c r="F337" s="181">
        <v>54.47</v>
      </c>
      <c r="G337" s="181">
        <v>0.19</v>
      </c>
      <c r="H337" s="181">
        <v>2.0499999999999998</v>
      </c>
      <c r="I337" s="181">
        <v>3.43</v>
      </c>
      <c r="J337" s="181">
        <v>0.14000000000000001</v>
      </c>
      <c r="K337" s="181">
        <v>18.79</v>
      </c>
      <c r="L337" s="181">
        <v>18.18</v>
      </c>
      <c r="M337" s="181">
        <v>1.23</v>
      </c>
      <c r="N337" s="181">
        <v>0.94</v>
      </c>
      <c r="O337" s="181">
        <v>99.43</v>
      </c>
      <c r="P337" s="192">
        <f t="shared" si="16"/>
        <v>90.710139345927715</v>
      </c>
      <c r="Q337" s="192">
        <f t="shared" si="17"/>
        <v>23.52428543557987</v>
      </c>
    </row>
    <row r="338" spans="1:17" s="179" customFormat="1" ht="11.25">
      <c r="A338" s="179" t="s">
        <v>720</v>
      </c>
      <c r="B338" s="177">
        <v>5</v>
      </c>
      <c r="C338" s="177">
        <v>33</v>
      </c>
      <c r="D338" s="181">
        <v>0.5</v>
      </c>
      <c r="E338" s="180" t="str">
        <f t="shared" si="15"/>
        <v>DarnleyBay-5-33-0.5</v>
      </c>
      <c r="F338" s="181">
        <v>54.63</v>
      </c>
      <c r="G338" s="181">
        <v>0.35</v>
      </c>
      <c r="H338" s="181">
        <v>1.93</v>
      </c>
      <c r="I338" s="181">
        <v>3.76</v>
      </c>
      <c r="J338" s="181">
        <v>0.13</v>
      </c>
      <c r="K338" s="181">
        <v>17.04</v>
      </c>
      <c r="L338" s="181">
        <v>19.010000000000002</v>
      </c>
      <c r="M338" s="181">
        <v>1.64</v>
      </c>
      <c r="N338" s="181">
        <v>0.98</v>
      </c>
      <c r="O338" s="181">
        <v>99.47</v>
      </c>
      <c r="P338" s="192">
        <f t="shared" si="16"/>
        <v>88.984174311659885</v>
      </c>
      <c r="Q338" s="192">
        <f t="shared" si="17"/>
        <v>25.408412044765349</v>
      </c>
    </row>
    <row r="339" spans="1:17" s="179" customFormat="1" ht="11.25">
      <c r="A339" s="179" t="s">
        <v>720</v>
      </c>
      <c r="B339" s="177">
        <v>5</v>
      </c>
      <c r="C339" s="177">
        <v>34</v>
      </c>
      <c r="D339" s="181">
        <v>0.5</v>
      </c>
      <c r="E339" s="180" t="str">
        <f t="shared" si="15"/>
        <v>DarnleyBay-5-34-0.5</v>
      </c>
      <c r="F339" s="181">
        <v>53.77</v>
      </c>
      <c r="G339" s="181">
        <v>0.05</v>
      </c>
      <c r="H339" s="181">
        <v>2.2599999999999998</v>
      </c>
      <c r="I339" s="181">
        <v>2.1800000000000002</v>
      </c>
      <c r="J339" s="181">
        <v>0.08</v>
      </c>
      <c r="K339" s="181">
        <v>16.07</v>
      </c>
      <c r="L339" s="181">
        <v>20.34</v>
      </c>
      <c r="M339" s="181">
        <v>1.79</v>
      </c>
      <c r="N339" s="181">
        <v>2.23</v>
      </c>
      <c r="O339" s="181">
        <v>98.77</v>
      </c>
      <c r="P339" s="192">
        <f t="shared" si="16"/>
        <v>92.9275311743137</v>
      </c>
      <c r="Q339" s="192">
        <f t="shared" si="17"/>
        <v>39.829174088503869</v>
      </c>
    </row>
    <row r="340" spans="1:17" s="179" customFormat="1" ht="11.25">
      <c r="A340" s="179" t="s">
        <v>720</v>
      </c>
      <c r="B340" s="177">
        <v>5</v>
      </c>
      <c r="C340" s="177">
        <v>35</v>
      </c>
      <c r="D340" s="181">
        <v>0.5</v>
      </c>
      <c r="E340" s="180" t="str">
        <f t="shared" si="15"/>
        <v>DarnleyBay-5-35-0.5</v>
      </c>
      <c r="F340" s="181">
        <v>53.52</v>
      </c>
      <c r="G340" s="181">
        <v>0.18</v>
      </c>
      <c r="H340" s="181">
        <v>2</v>
      </c>
      <c r="I340" s="181">
        <v>3.04</v>
      </c>
      <c r="J340" s="181">
        <v>0.11</v>
      </c>
      <c r="K340" s="181">
        <v>16.14</v>
      </c>
      <c r="L340" s="181">
        <v>20.68</v>
      </c>
      <c r="M340" s="181">
        <v>1.88</v>
      </c>
      <c r="N340" s="181">
        <v>0.96</v>
      </c>
      <c r="O340" s="181">
        <v>98.51</v>
      </c>
      <c r="P340" s="192">
        <f t="shared" si="16"/>
        <v>90.442811870272479</v>
      </c>
      <c r="Q340" s="192">
        <f t="shared" si="17"/>
        <v>24.357215940976062</v>
      </c>
    </row>
    <row r="341" spans="1:17" s="179" customFormat="1" ht="11.25">
      <c r="A341" s="179" t="s">
        <v>720</v>
      </c>
      <c r="B341" s="177">
        <v>5</v>
      </c>
      <c r="C341" s="177">
        <v>36</v>
      </c>
      <c r="D341" s="181">
        <v>0.5</v>
      </c>
      <c r="E341" s="180" t="str">
        <f t="shared" si="15"/>
        <v>DarnleyBay-5-36-0.5</v>
      </c>
      <c r="F341" s="181">
        <v>54.84</v>
      </c>
      <c r="G341" s="181">
        <v>0.2</v>
      </c>
      <c r="H341" s="181">
        <v>1.87</v>
      </c>
      <c r="I341" s="181">
        <v>3.38</v>
      </c>
      <c r="J341" s="181">
        <v>0.12</v>
      </c>
      <c r="K341" s="181">
        <v>18.61</v>
      </c>
      <c r="L341" s="181">
        <v>17.63</v>
      </c>
      <c r="M341" s="181">
        <v>1.55</v>
      </c>
      <c r="N341" s="181">
        <v>1.36</v>
      </c>
      <c r="O341" s="181">
        <v>99.58</v>
      </c>
      <c r="P341" s="192">
        <f t="shared" si="16"/>
        <v>90.752681443294563</v>
      </c>
      <c r="Q341" s="192">
        <f t="shared" si="17"/>
        <v>32.790440708367072</v>
      </c>
    </row>
    <row r="342" spans="1:17" s="179" customFormat="1" ht="11.25">
      <c r="A342" s="179" t="s">
        <v>720</v>
      </c>
      <c r="B342" s="177">
        <v>5</v>
      </c>
      <c r="C342" s="177">
        <v>37</v>
      </c>
      <c r="D342" s="181">
        <v>0.5</v>
      </c>
      <c r="E342" s="180" t="str">
        <f t="shared" si="15"/>
        <v>DarnleyBay-5-37-0.5</v>
      </c>
      <c r="F342" s="181">
        <v>53.95</v>
      </c>
      <c r="G342" s="181">
        <v>0.04</v>
      </c>
      <c r="H342" s="181">
        <v>1.98</v>
      </c>
      <c r="I342" s="181">
        <v>2.2799999999999998</v>
      </c>
      <c r="J342" s="181">
        <v>0.09</v>
      </c>
      <c r="K342" s="181">
        <v>16.2</v>
      </c>
      <c r="L342" s="181">
        <v>19.809999999999999</v>
      </c>
      <c r="M342" s="181">
        <v>1.88</v>
      </c>
      <c r="N342" s="181">
        <v>2.46</v>
      </c>
      <c r="O342" s="181">
        <v>98.68</v>
      </c>
      <c r="P342" s="192">
        <f t="shared" si="16"/>
        <v>92.681861787716741</v>
      </c>
      <c r="Q342" s="192">
        <f t="shared" si="17"/>
        <v>45.458545536821383</v>
      </c>
    </row>
    <row r="343" spans="1:17" s="179" customFormat="1" ht="11.25">
      <c r="A343" s="179" t="s">
        <v>720</v>
      </c>
      <c r="B343" s="177">
        <v>5</v>
      </c>
      <c r="C343" s="177">
        <v>38</v>
      </c>
      <c r="D343" s="181">
        <v>0.5</v>
      </c>
      <c r="E343" s="180" t="str">
        <f t="shared" si="15"/>
        <v>DarnleyBay-5-38-0.5</v>
      </c>
      <c r="F343" s="181">
        <v>53.41</v>
      </c>
      <c r="G343" s="181">
        <v>0.19</v>
      </c>
      <c r="H343" s="181">
        <v>1.98</v>
      </c>
      <c r="I343" s="181">
        <v>3.29</v>
      </c>
      <c r="J343" s="181">
        <v>0.12</v>
      </c>
      <c r="K343" s="181">
        <v>18.059999999999999</v>
      </c>
      <c r="L343" s="181">
        <v>18.13</v>
      </c>
      <c r="M343" s="181">
        <v>1.33</v>
      </c>
      <c r="N343" s="181">
        <v>0.93</v>
      </c>
      <c r="O343" s="181">
        <v>97.43</v>
      </c>
      <c r="P343" s="192">
        <f t="shared" si="16"/>
        <v>90.727378355480923</v>
      </c>
      <c r="Q343" s="192">
        <f t="shared" si="17"/>
        <v>23.959662587238888</v>
      </c>
    </row>
    <row r="344" spans="1:17" s="179" customFormat="1" ht="11.25">
      <c r="A344" s="179" t="s">
        <v>720</v>
      </c>
      <c r="B344" s="177">
        <v>5</v>
      </c>
      <c r="C344" s="177">
        <v>39</v>
      </c>
      <c r="D344" s="181">
        <v>0.5</v>
      </c>
      <c r="E344" s="180" t="str">
        <f t="shared" si="15"/>
        <v>DarnleyBay-5-39-0.5</v>
      </c>
      <c r="F344" s="181">
        <v>53.61</v>
      </c>
      <c r="G344" s="181">
        <v>0.23</v>
      </c>
      <c r="H344" s="181">
        <v>1.56</v>
      </c>
      <c r="I344" s="181">
        <v>2.4300000000000002</v>
      </c>
      <c r="J344" s="181">
        <v>0.06</v>
      </c>
      <c r="K344" s="181">
        <v>16.12</v>
      </c>
      <c r="L344" s="181">
        <v>21.71</v>
      </c>
      <c r="M344" s="181">
        <v>1.25</v>
      </c>
      <c r="N344" s="181">
        <v>0.99</v>
      </c>
      <c r="O344" s="181">
        <v>97.97</v>
      </c>
      <c r="P344" s="192">
        <f t="shared" si="16"/>
        <v>92.202258713413642</v>
      </c>
      <c r="Q344" s="192">
        <f t="shared" si="17"/>
        <v>29.860263241731467</v>
      </c>
    </row>
    <row r="345" spans="1:17" s="179" customFormat="1" ht="11.25">
      <c r="A345" s="179" t="s">
        <v>720</v>
      </c>
      <c r="B345" s="177">
        <v>5</v>
      </c>
      <c r="C345" s="177">
        <v>40</v>
      </c>
      <c r="D345" s="181">
        <v>0.5</v>
      </c>
      <c r="E345" s="180" t="str">
        <f t="shared" si="15"/>
        <v>DarnleyBay-5-40-0.5</v>
      </c>
      <c r="F345" s="181">
        <v>53.81</v>
      </c>
      <c r="G345" s="181">
        <v>0.17</v>
      </c>
      <c r="H345" s="181">
        <v>1.96</v>
      </c>
      <c r="I345" s="181">
        <v>3.17</v>
      </c>
      <c r="J345" s="181">
        <v>0.13</v>
      </c>
      <c r="K345" s="181">
        <v>18.739999999999998</v>
      </c>
      <c r="L345" s="181">
        <v>18.170000000000002</v>
      </c>
      <c r="M345" s="181">
        <v>1.19</v>
      </c>
      <c r="N345" s="181">
        <v>0.97</v>
      </c>
      <c r="O345" s="181">
        <v>98.32</v>
      </c>
      <c r="P345" s="192">
        <f t="shared" si="16"/>
        <v>91.33236882141631</v>
      </c>
      <c r="Q345" s="192">
        <f t="shared" si="17"/>
        <v>24.924773406683677</v>
      </c>
    </row>
    <row r="346" spans="1:17" s="179" customFormat="1" ht="11.25">
      <c r="A346" s="179" t="s">
        <v>720</v>
      </c>
      <c r="B346" s="177">
        <v>5</v>
      </c>
      <c r="C346" s="177">
        <v>41</v>
      </c>
      <c r="D346" s="181">
        <v>0.5</v>
      </c>
      <c r="E346" s="180" t="str">
        <f t="shared" si="15"/>
        <v>DarnleyBay-5-41-0.5</v>
      </c>
      <c r="F346" s="181">
        <v>52.69</v>
      </c>
      <c r="G346" s="181">
        <v>0.13</v>
      </c>
      <c r="H346" s="181">
        <v>2.0499999999999998</v>
      </c>
      <c r="I346" s="181">
        <v>1.93</v>
      </c>
      <c r="J346" s="181">
        <v>0.08</v>
      </c>
      <c r="K346" s="181">
        <v>16.190000000000001</v>
      </c>
      <c r="L346" s="181">
        <v>19.73</v>
      </c>
      <c r="M346" s="181">
        <v>1.83</v>
      </c>
      <c r="N346" s="181">
        <v>2.12</v>
      </c>
      <c r="O346" s="181">
        <v>96.73</v>
      </c>
      <c r="P346" s="192">
        <f t="shared" si="16"/>
        <v>93.731250752387211</v>
      </c>
      <c r="Q346" s="192">
        <f t="shared" si="17"/>
        <v>40.959293103586113</v>
      </c>
    </row>
    <row r="347" spans="1:17" s="179" customFormat="1" ht="11.25">
      <c r="A347" s="179" t="s">
        <v>720</v>
      </c>
      <c r="B347" s="177">
        <v>5</v>
      </c>
      <c r="C347" s="177">
        <v>42</v>
      </c>
      <c r="D347" s="181">
        <v>0.5</v>
      </c>
      <c r="E347" s="180" t="str">
        <f t="shared" si="15"/>
        <v>DarnleyBay-5-42-0.5</v>
      </c>
      <c r="F347" s="181">
        <v>54.09</v>
      </c>
      <c r="G347" s="181">
        <v>0.17</v>
      </c>
      <c r="H347" s="181">
        <v>1.94</v>
      </c>
      <c r="I347" s="181">
        <v>3.36</v>
      </c>
      <c r="J347" s="181">
        <v>0.11</v>
      </c>
      <c r="K347" s="181">
        <v>18.28</v>
      </c>
      <c r="L347" s="181">
        <v>17.2</v>
      </c>
      <c r="M347" s="181">
        <v>1.48</v>
      </c>
      <c r="N347" s="181">
        <v>1.55</v>
      </c>
      <c r="O347" s="181">
        <v>98.18</v>
      </c>
      <c r="P347" s="192">
        <f t="shared" si="16"/>
        <v>90.651847839500803</v>
      </c>
      <c r="Q347" s="192">
        <f t="shared" si="17"/>
        <v>34.895000681658651</v>
      </c>
    </row>
    <row r="348" spans="1:17" s="179" customFormat="1" ht="11.25">
      <c r="A348" s="179" t="s">
        <v>720</v>
      </c>
      <c r="B348" s="177">
        <v>5</v>
      </c>
      <c r="C348" s="177">
        <v>43</v>
      </c>
      <c r="D348" s="181">
        <v>0.5</v>
      </c>
      <c r="E348" s="180" t="str">
        <f t="shared" si="15"/>
        <v>DarnleyBay-5-43-0.5</v>
      </c>
      <c r="F348" s="181">
        <v>53.29</v>
      </c>
      <c r="G348" s="181">
        <v>0.31</v>
      </c>
      <c r="H348" s="181">
        <v>1.92</v>
      </c>
      <c r="I348" s="181">
        <v>3.36</v>
      </c>
      <c r="J348" s="181">
        <v>7.0000000000000007E-2</v>
      </c>
      <c r="K348" s="181">
        <v>16.809999999999999</v>
      </c>
      <c r="L348" s="181">
        <v>19.78</v>
      </c>
      <c r="M348" s="181">
        <v>1.44</v>
      </c>
      <c r="N348" s="181">
        <v>0.71</v>
      </c>
      <c r="O348" s="181">
        <v>97.7</v>
      </c>
      <c r="P348" s="192">
        <f t="shared" si="16"/>
        <v>89.916798940115015</v>
      </c>
      <c r="Q348" s="192">
        <f t="shared" si="17"/>
        <v>19.876354174334221</v>
      </c>
    </row>
    <row r="349" spans="1:17" s="179" customFormat="1" ht="11.25">
      <c r="A349" s="179" t="s">
        <v>720</v>
      </c>
      <c r="B349" s="177">
        <v>5</v>
      </c>
      <c r="C349" s="177">
        <v>44</v>
      </c>
      <c r="D349" s="181">
        <v>0.5</v>
      </c>
      <c r="E349" s="180" t="str">
        <f t="shared" si="15"/>
        <v>DarnleyBay-5-44-0.5</v>
      </c>
      <c r="F349" s="181">
        <v>53.51</v>
      </c>
      <c r="G349" s="181">
        <v>0.2</v>
      </c>
      <c r="H349" s="181">
        <v>1.93</v>
      </c>
      <c r="I349" s="181">
        <v>3.28</v>
      </c>
      <c r="J349" s="181">
        <v>0.11</v>
      </c>
      <c r="K349" s="181">
        <v>18.079999999999998</v>
      </c>
      <c r="L349" s="181">
        <v>17.09</v>
      </c>
      <c r="M349" s="181">
        <v>1.53</v>
      </c>
      <c r="N349" s="181">
        <v>1.61</v>
      </c>
      <c r="O349" s="181">
        <v>97.34</v>
      </c>
      <c r="P349" s="192">
        <f t="shared" si="16"/>
        <v>90.762240502246684</v>
      </c>
      <c r="Q349" s="192">
        <f t="shared" si="17"/>
        <v>35.881512446862182</v>
      </c>
    </row>
    <row r="350" spans="1:17" s="179" customFormat="1" ht="11.25">
      <c r="A350" s="179" t="s">
        <v>720</v>
      </c>
      <c r="B350" s="177">
        <v>5</v>
      </c>
      <c r="C350" s="177">
        <v>45</v>
      </c>
      <c r="D350" s="181">
        <v>0.5</v>
      </c>
      <c r="E350" s="180" t="str">
        <f t="shared" si="15"/>
        <v>DarnleyBay-5-45-0.5</v>
      </c>
      <c r="F350" s="181">
        <v>53.41</v>
      </c>
      <c r="G350" s="181">
        <v>0.19</v>
      </c>
      <c r="H350" s="181">
        <v>1.98</v>
      </c>
      <c r="I350" s="181">
        <v>3.35</v>
      </c>
      <c r="J350" s="181">
        <v>0.1</v>
      </c>
      <c r="K350" s="181">
        <v>18.12</v>
      </c>
      <c r="L350" s="181">
        <v>16.89</v>
      </c>
      <c r="M350" s="181">
        <v>1.76</v>
      </c>
      <c r="N350" s="181">
        <v>1.6</v>
      </c>
      <c r="O350" s="181">
        <v>97.39</v>
      </c>
      <c r="P350" s="192">
        <f t="shared" si="16"/>
        <v>90.602490465117157</v>
      </c>
      <c r="Q350" s="192">
        <f t="shared" si="17"/>
        <v>35.153062550111258</v>
      </c>
    </row>
    <row r="351" spans="1:17" s="179" customFormat="1" ht="11.25">
      <c r="A351" s="179" t="s">
        <v>720</v>
      </c>
      <c r="B351" s="177">
        <v>5</v>
      </c>
      <c r="C351" s="177">
        <v>46</v>
      </c>
      <c r="D351" s="181">
        <v>0.5</v>
      </c>
      <c r="E351" s="180" t="str">
        <f t="shared" si="15"/>
        <v>DarnleyBay-5-46-0.5</v>
      </c>
      <c r="F351" s="181">
        <v>54.08</v>
      </c>
      <c r="G351" s="181">
        <v>0.23</v>
      </c>
      <c r="H351" s="181">
        <v>1.89</v>
      </c>
      <c r="I351" s="181">
        <v>3.46</v>
      </c>
      <c r="J351" s="181">
        <v>0.12</v>
      </c>
      <c r="K351" s="181">
        <v>17.559999999999999</v>
      </c>
      <c r="L351" s="181">
        <v>17.989999999999998</v>
      </c>
      <c r="M351" s="181">
        <v>1.68</v>
      </c>
      <c r="N351" s="181">
        <v>1.03</v>
      </c>
      <c r="O351" s="181">
        <v>98.03</v>
      </c>
      <c r="P351" s="192">
        <f t="shared" si="16"/>
        <v>90.045909149756497</v>
      </c>
      <c r="Q351" s="192">
        <f t="shared" si="17"/>
        <v>26.771579343398844</v>
      </c>
    </row>
    <row r="352" spans="1:17" s="179" customFormat="1" ht="11.25">
      <c r="A352" s="179" t="s">
        <v>720</v>
      </c>
      <c r="B352" s="177">
        <v>5</v>
      </c>
      <c r="C352" s="177">
        <v>47</v>
      </c>
      <c r="D352" s="181">
        <v>0.5</v>
      </c>
      <c r="E352" s="180" t="str">
        <f t="shared" si="15"/>
        <v>DarnleyBay-5-47-0.5</v>
      </c>
      <c r="F352" s="181">
        <v>53.5</v>
      </c>
      <c r="G352" s="181">
        <v>0.04</v>
      </c>
      <c r="H352" s="181">
        <v>2.2000000000000002</v>
      </c>
      <c r="I352" s="181">
        <v>1.74</v>
      </c>
      <c r="J352" s="181">
        <v>0.06</v>
      </c>
      <c r="K352" s="181">
        <v>16.059999999999999</v>
      </c>
      <c r="L352" s="181">
        <v>19.989999999999998</v>
      </c>
      <c r="M352" s="181">
        <v>2.08</v>
      </c>
      <c r="N352" s="181">
        <v>2.33</v>
      </c>
      <c r="O352" s="181">
        <v>98</v>
      </c>
      <c r="P352" s="192">
        <f t="shared" si="16"/>
        <v>94.269892808335328</v>
      </c>
      <c r="Q352" s="192">
        <f t="shared" si="17"/>
        <v>41.536894605154501</v>
      </c>
    </row>
    <row r="353" spans="1:17" s="179" customFormat="1" ht="11.25">
      <c r="A353" s="179" t="s">
        <v>720</v>
      </c>
      <c r="B353" s="177">
        <v>5</v>
      </c>
      <c r="C353" s="177">
        <v>48</v>
      </c>
      <c r="D353" s="181">
        <v>0.5</v>
      </c>
      <c r="E353" s="180" t="str">
        <f t="shared" si="15"/>
        <v>DarnleyBay-5-48-0.5</v>
      </c>
      <c r="F353" s="181">
        <v>53.64</v>
      </c>
      <c r="G353" s="181">
        <v>0.31</v>
      </c>
      <c r="H353" s="181">
        <v>1.93</v>
      </c>
      <c r="I353" s="181">
        <v>3.46</v>
      </c>
      <c r="J353" s="181">
        <v>0.1</v>
      </c>
      <c r="K353" s="181">
        <v>16.79</v>
      </c>
      <c r="L353" s="181">
        <v>19.73</v>
      </c>
      <c r="M353" s="181">
        <v>1.32</v>
      </c>
      <c r="N353" s="181">
        <v>0.73</v>
      </c>
      <c r="O353" s="181">
        <v>98.01</v>
      </c>
      <c r="P353" s="192">
        <f t="shared" si="16"/>
        <v>89.63671673945548</v>
      </c>
      <c r="Q353" s="192">
        <f t="shared" si="17"/>
        <v>20.238479443716709</v>
      </c>
    </row>
    <row r="354" spans="1:17" s="179" customFormat="1" ht="11.25">
      <c r="A354" s="179" t="s">
        <v>720</v>
      </c>
      <c r="B354" s="177">
        <v>5</v>
      </c>
      <c r="C354" s="177">
        <v>49</v>
      </c>
      <c r="D354" s="181">
        <v>0.5</v>
      </c>
      <c r="E354" s="180" t="str">
        <f t="shared" si="15"/>
        <v>DarnleyBay-5-49-0.5</v>
      </c>
      <c r="F354" s="181">
        <v>53.35</v>
      </c>
      <c r="G354" s="181">
        <v>0.23</v>
      </c>
      <c r="H354" s="181">
        <v>1.95</v>
      </c>
      <c r="I354" s="181">
        <v>3.38</v>
      </c>
      <c r="J354" s="181">
        <v>0.14000000000000001</v>
      </c>
      <c r="K354" s="181">
        <v>17.95</v>
      </c>
      <c r="L354" s="181">
        <v>18.239999999999998</v>
      </c>
      <c r="M354" s="181">
        <v>1.69</v>
      </c>
      <c r="N354" s="181">
        <v>0.87</v>
      </c>
      <c r="O354" s="181">
        <v>97.8</v>
      </c>
      <c r="P354" s="192">
        <f t="shared" si="16"/>
        <v>90.445156310299495</v>
      </c>
      <c r="Q354" s="192">
        <f t="shared" si="17"/>
        <v>23.035351179269192</v>
      </c>
    </row>
    <row r="355" spans="1:17" s="179" customFormat="1" ht="11.25">
      <c r="A355" s="179" t="s">
        <v>720</v>
      </c>
      <c r="B355" s="177">
        <v>5</v>
      </c>
      <c r="C355" s="177">
        <v>50</v>
      </c>
      <c r="D355" s="181">
        <v>0.5</v>
      </c>
      <c r="E355" s="180" t="str">
        <f t="shared" si="15"/>
        <v>DarnleyBay-5-50-0.5</v>
      </c>
      <c r="F355" s="181">
        <v>55.34</v>
      </c>
      <c r="G355" s="181">
        <v>0.16</v>
      </c>
      <c r="H355" s="181">
        <v>2.13</v>
      </c>
      <c r="I355" s="181">
        <v>3.32</v>
      </c>
      <c r="J355" s="181">
        <v>0.15</v>
      </c>
      <c r="K355" s="181">
        <v>18.48</v>
      </c>
      <c r="L355" s="181">
        <v>17.989999999999998</v>
      </c>
      <c r="M355" s="181">
        <v>1.35</v>
      </c>
      <c r="N355" s="181">
        <v>0.94</v>
      </c>
      <c r="O355" s="181">
        <v>99.85</v>
      </c>
      <c r="P355" s="192">
        <f t="shared" si="16"/>
        <v>90.843758543618662</v>
      </c>
      <c r="Q355" s="192">
        <f t="shared" si="17"/>
        <v>22.842567703819579</v>
      </c>
    </row>
    <row r="356" spans="1:17" s="179" customFormat="1" ht="11.25">
      <c r="A356" s="179" t="s">
        <v>720</v>
      </c>
      <c r="B356" s="177">
        <v>5</v>
      </c>
      <c r="C356" s="177">
        <v>51</v>
      </c>
      <c r="D356" s="181">
        <v>0.5</v>
      </c>
      <c r="E356" s="180" t="str">
        <f t="shared" si="15"/>
        <v>DarnleyBay-5-51-0.5</v>
      </c>
      <c r="F356" s="181">
        <v>54.54</v>
      </c>
      <c r="G356" s="181">
        <v>0.16</v>
      </c>
      <c r="H356" s="181">
        <v>2.0099999999999998</v>
      </c>
      <c r="I356" s="181">
        <v>3.35</v>
      </c>
      <c r="J356" s="181">
        <v>0.13</v>
      </c>
      <c r="K356" s="181">
        <v>18.28</v>
      </c>
      <c r="L356" s="181">
        <v>18.23</v>
      </c>
      <c r="M356" s="181">
        <v>1.34</v>
      </c>
      <c r="N356" s="181">
        <v>0.86</v>
      </c>
      <c r="O356" s="181">
        <v>98.91</v>
      </c>
      <c r="P356" s="192">
        <f t="shared" si="16"/>
        <v>90.677075908044174</v>
      </c>
      <c r="Q356" s="192">
        <f t="shared" si="17"/>
        <v>22.301494334142976</v>
      </c>
    </row>
    <row r="357" spans="1:17" s="179" customFormat="1" ht="11.25">
      <c r="A357" s="179" t="s">
        <v>720</v>
      </c>
      <c r="B357" s="177">
        <v>5</v>
      </c>
      <c r="C357" s="177">
        <v>52</v>
      </c>
      <c r="D357" s="181">
        <v>0.5</v>
      </c>
      <c r="E357" s="180" t="str">
        <f t="shared" si="15"/>
        <v>DarnleyBay-5-52-0.5</v>
      </c>
      <c r="F357" s="181">
        <v>54.72</v>
      </c>
      <c r="G357" s="181">
        <v>0.32</v>
      </c>
      <c r="H357" s="181">
        <v>1.94</v>
      </c>
      <c r="I357" s="181">
        <v>3.47</v>
      </c>
      <c r="J357" s="181">
        <v>0.11</v>
      </c>
      <c r="K357" s="181">
        <v>16.88</v>
      </c>
      <c r="L357" s="181">
        <v>19.59</v>
      </c>
      <c r="M357" s="181">
        <v>1.59</v>
      </c>
      <c r="N357" s="181">
        <v>1.07</v>
      </c>
      <c r="O357" s="181">
        <v>99.7</v>
      </c>
      <c r="P357" s="192">
        <f t="shared" si="16"/>
        <v>89.659546284969878</v>
      </c>
      <c r="Q357" s="192">
        <f t="shared" si="17"/>
        <v>27.007264223279993</v>
      </c>
    </row>
    <row r="358" spans="1:17" s="179" customFormat="1" ht="11.25">
      <c r="A358" s="179" t="s">
        <v>720</v>
      </c>
      <c r="B358" s="177">
        <v>5</v>
      </c>
      <c r="C358" s="177">
        <v>53</v>
      </c>
      <c r="D358" s="181">
        <v>0.5</v>
      </c>
      <c r="E358" s="180" t="str">
        <f t="shared" si="15"/>
        <v>DarnleyBay-5-53-0.5</v>
      </c>
      <c r="F358" s="181">
        <v>54.83</v>
      </c>
      <c r="G358" s="181">
        <v>0.37</v>
      </c>
      <c r="H358" s="181">
        <v>1.99</v>
      </c>
      <c r="I358" s="181">
        <v>3.47</v>
      </c>
      <c r="J358" s="181">
        <v>0.11</v>
      </c>
      <c r="K358" s="181">
        <v>16.899999999999999</v>
      </c>
      <c r="L358" s="181">
        <v>19.32</v>
      </c>
      <c r="M358" s="181">
        <v>1.6</v>
      </c>
      <c r="N358" s="181">
        <v>1.01</v>
      </c>
      <c r="O358" s="181">
        <v>99.62</v>
      </c>
      <c r="P358" s="192">
        <f t="shared" si="16"/>
        <v>89.670519466699432</v>
      </c>
      <c r="Q358" s="192">
        <f t="shared" si="17"/>
        <v>25.399664590890481</v>
      </c>
    </row>
    <row r="359" spans="1:17" s="179" customFormat="1" ht="11.25">
      <c r="A359" s="179" t="s">
        <v>720</v>
      </c>
      <c r="B359" s="177">
        <v>5</v>
      </c>
      <c r="C359" s="177">
        <v>54</v>
      </c>
      <c r="D359" s="181">
        <v>0.5</v>
      </c>
      <c r="E359" s="180" t="str">
        <f t="shared" si="15"/>
        <v>DarnleyBay-5-54-0.5</v>
      </c>
      <c r="F359" s="181">
        <v>54.84</v>
      </c>
      <c r="G359" s="181">
        <v>0.25</v>
      </c>
      <c r="H359" s="181">
        <v>2.1</v>
      </c>
      <c r="I359" s="181">
        <v>3.47</v>
      </c>
      <c r="J359" s="181">
        <v>0.11</v>
      </c>
      <c r="K359" s="181">
        <v>17.78</v>
      </c>
      <c r="L359" s="181">
        <v>18.34</v>
      </c>
      <c r="M359" s="181">
        <v>1.64</v>
      </c>
      <c r="N359" s="181">
        <v>1.07</v>
      </c>
      <c r="O359" s="181">
        <v>99.6</v>
      </c>
      <c r="P359" s="192">
        <f t="shared" si="16"/>
        <v>90.131311634015901</v>
      </c>
      <c r="Q359" s="192">
        <f t="shared" si="17"/>
        <v>25.473740114868114</v>
      </c>
    </row>
    <row r="360" spans="1:17" s="179" customFormat="1" ht="11.25">
      <c r="A360" s="179" t="s">
        <v>720</v>
      </c>
      <c r="B360" s="177">
        <v>5</v>
      </c>
      <c r="C360" s="177">
        <v>55</v>
      </c>
      <c r="D360" s="181">
        <v>0.5</v>
      </c>
      <c r="E360" s="180" t="str">
        <f t="shared" si="15"/>
        <v>DarnleyBay-5-55-0.5</v>
      </c>
      <c r="F360" s="181">
        <v>54.71</v>
      </c>
      <c r="G360" s="181">
        <v>0.21</v>
      </c>
      <c r="H360" s="181">
        <v>1.99</v>
      </c>
      <c r="I360" s="181">
        <v>3.59</v>
      </c>
      <c r="J360" s="181">
        <v>0.1</v>
      </c>
      <c r="K360" s="181">
        <v>17.86</v>
      </c>
      <c r="L360" s="181">
        <v>18.670000000000002</v>
      </c>
      <c r="M360" s="181">
        <v>1.47</v>
      </c>
      <c r="N360" s="181">
        <v>0.81</v>
      </c>
      <c r="O360" s="181">
        <v>99.4</v>
      </c>
      <c r="P360" s="192">
        <f t="shared" si="16"/>
        <v>89.865716253164749</v>
      </c>
      <c r="Q360" s="192">
        <f t="shared" si="17"/>
        <v>21.448826032483332</v>
      </c>
    </row>
    <row r="361" spans="1:17" s="179" customFormat="1" ht="11.25">
      <c r="A361" s="179" t="s">
        <v>720</v>
      </c>
      <c r="B361" s="177">
        <v>5</v>
      </c>
      <c r="C361" s="177">
        <v>56</v>
      </c>
      <c r="D361" s="181">
        <v>0.5</v>
      </c>
      <c r="E361" s="180" t="str">
        <f t="shared" si="15"/>
        <v>DarnleyBay-5-56-0.5</v>
      </c>
      <c r="F361" s="181">
        <v>54.96</v>
      </c>
      <c r="G361" s="181">
        <v>0.33</v>
      </c>
      <c r="H361" s="181">
        <v>1.86</v>
      </c>
      <c r="I361" s="181">
        <v>3.55</v>
      </c>
      <c r="J361" s="181">
        <v>0.09</v>
      </c>
      <c r="K361" s="181">
        <v>16.87</v>
      </c>
      <c r="L361" s="181">
        <v>18.98</v>
      </c>
      <c r="M361" s="181">
        <v>1.67</v>
      </c>
      <c r="N361" s="181">
        <v>0.93</v>
      </c>
      <c r="O361" s="181">
        <v>99.24</v>
      </c>
      <c r="P361" s="192">
        <f t="shared" si="16"/>
        <v>89.440713985286408</v>
      </c>
      <c r="Q361" s="192">
        <f t="shared" si="17"/>
        <v>25.117189600628009</v>
      </c>
    </row>
    <row r="362" spans="1:17" s="179" customFormat="1" ht="11.25">
      <c r="A362" s="179" t="s">
        <v>720</v>
      </c>
      <c r="B362" s="177">
        <v>5</v>
      </c>
      <c r="C362" s="177">
        <v>57</v>
      </c>
      <c r="D362" s="181">
        <v>0.5</v>
      </c>
      <c r="E362" s="180" t="str">
        <f t="shared" si="15"/>
        <v>DarnleyBay-5-57-0.5</v>
      </c>
      <c r="F362" s="181">
        <v>54.38</v>
      </c>
      <c r="G362" s="181">
        <v>0.17</v>
      </c>
      <c r="H362" s="181">
        <v>1.98</v>
      </c>
      <c r="I362" s="181">
        <v>3.26</v>
      </c>
      <c r="J362" s="181">
        <v>0.12</v>
      </c>
      <c r="K362" s="181">
        <v>18.350000000000001</v>
      </c>
      <c r="L362" s="181">
        <v>17.920000000000002</v>
      </c>
      <c r="M362" s="181">
        <v>1.43</v>
      </c>
      <c r="N362" s="181">
        <v>0.96</v>
      </c>
      <c r="O362" s="181">
        <v>98.58</v>
      </c>
      <c r="P362" s="192">
        <f t="shared" si="16"/>
        <v>90.936313008838582</v>
      </c>
      <c r="Q362" s="192">
        <f t="shared" si="17"/>
        <v>24.542865004750471</v>
      </c>
    </row>
    <row r="363" spans="1:17" s="179" customFormat="1" ht="11.25">
      <c r="A363" s="179" t="s">
        <v>720</v>
      </c>
      <c r="B363" s="177">
        <v>5</v>
      </c>
      <c r="C363" s="177">
        <v>58</v>
      </c>
      <c r="D363" s="181">
        <v>0.5</v>
      </c>
      <c r="E363" s="180" t="str">
        <f t="shared" si="15"/>
        <v>DarnleyBay-5-58-0.5</v>
      </c>
      <c r="F363" s="181">
        <v>54.03</v>
      </c>
      <c r="G363" s="181">
        <v>0.32</v>
      </c>
      <c r="H363" s="181">
        <v>1.95</v>
      </c>
      <c r="I363" s="181">
        <v>3.59</v>
      </c>
      <c r="J363" s="181">
        <v>0.14000000000000001</v>
      </c>
      <c r="K363" s="181">
        <v>17.14</v>
      </c>
      <c r="L363" s="181">
        <v>19.11</v>
      </c>
      <c r="M363" s="181">
        <v>1.54</v>
      </c>
      <c r="N363" s="181">
        <v>0.72</v>
      </c>
      <c r="O363" s="181">
        <v>98.53</v>
      </c>
      <c r="P363" s="192">
        <f t="shared" si="16"/>
        <v>89.484769861604434</v>
      </c>
      <c r="Q363" s="192">
        <f t="shared" si="17"/>
        <v>19.852190959444709</v>
      </c>
    </row>
    <row r="364" spans="1:17" s="179" customFormat="1" ht="11.25">
      <c r="A364" s="179" t="s">
        <v>720</v>
      </c>
      <c r="B364" s="177">
        <v>5</v>
      </c>
      <c r="C364" s="177">
        <v>59</v>
      </c>
      <c r="D364" s="181">
        <v>0.5</v>
      </c>
      <c r="E364" s="180" t="str">
        <f t="shared" si="15"/>
        <v>DarnleyBay-5-59-0.5</v>
      </c>
      <c r="F364" s="181">
        <v>54.23</v>
      </c>
      <c r="G364" s="181">
        <v>0.17</v>
      </c>
      <c r="H364" s="181">
        <v>2.04</v>
      </c>
      <c r="I364" s="181">
        <v>3.26</v>
      </c>
      <c r="J364" s="181">
        <v>0.12</v>
      </c>
      <c r="K364" s="181">
        <v>18.809999999999999</v>
      </c>
      <c r="L364" s="181">
        <v>17.61</v>
      </c>
      <c r="M364" s="181">
        <v>1.26</v>
      </c>
      <c r="N364" s="181">
        <v>1.0900000000000001</v>
      </c>
      <c r="O364" s="181">
        <v>98.6</v>
      </c>
      <c r="P364" s="192">
        <f t="shared" si="16"/>
        <v>91.138323987626762</v>
      </c>
      <c r="Q364" s="192">
        <f t="shared" si="17"/>
        <v>26.386093630498554</v>
      </c>
    </row>
    <row r="365" spans="1:17" s="179" customFormat="1" ht="11.25">
      <c r="A365" s="179" t="s">
        <v>720</v>
      </c>
      <c r="B365" s="177">
        <v>5</v>
      </c>
      <c r="C365" s="177">
        <v>60</v>
      </c>
      <c r="D365" s="181">
        <v>0.5</v>
      </c>
      <c r="E365" s="180" t="str">
        <f t="shared" si="15"/>
        <v>DarnleyBay-5-60-0.5</v>
      </c>
      <c r="F365" s="181">
        <v>53.98</v>
      </c>
      <c r="G365" s="181">
        <v>0.19</v>
      </c>
      <c r="H365" s="181">
        <v>2</v>
      </c>
      <c r="I365" s="181">
        <v>3.29</v>
      </c>
      <c r="J365" s="181">
        <v>0.11</v>
      </c>
      <c r="K365" s="181">
        <v>17.97</v>
      </c>
      <c r="L365" s="181">
        <v>17.75</v>
      </c>
      <c r="M365" s="181">
        <v>1.2</v>
      </c>
      <c r="N365" s="181">
        <v>0.87</v>
      </c>
      <c r="O365" s="181">
        <v>97.36</v>
      </c>
      <c r="P365" s="192">
        <f t="shared" si="16"/>
        <v>90.685263657386017</v>
      </c>
      <c r="Q365" s="192">
        <f t="shared" si="17"/>
        <v>22.589556994374846</v>
      </c>
    </row>
    <row r="366" spans="1:17" s="179" customFormat="1" ht="11.25">
      <c r="A366" s="179" t="s">
        <v>720</v>
      </c>
      <c r="B366" s="177">
        <v>5</v>
      </c>
      <c r="C366" s="177">
        <v>61</v>
      </c>
      <c r="D366" s="181">
        <v>0.5</v>
      </c>
      <c r="E366" s="180" t="str">
        <f t="shared" si="15"/>
        <v>DarnleyBay-5-61-0.5</v>
      </c>
      <c r="F366" s="181">
        <v>54.7</v>
      </c>
      <c r="G366" s="181">
        <v>0.35</v>
      </c>
      <c r="H366" s="181">
        <v>1.8</v>
      </c>
      <c r="I366" s="181">
        <v>3.41</v>
      </c>
      <c r="J366" s="181">
        <v>0.09</v>
      </c>
      <c r="K366" s="181">
        <v>17.48</v>
      </c>
      <c r="L366" s="181">
        <v>19.62</v>
      </c>
      <c r="M366" s="181">
        <v>1.45</v>
      </c>
      <c r="N366" s="181">
        <v>0.99</v>
      </c>
      <c r="O366" s="181">
        <v>99.89</v>
      </c>
      <c r="P366" s="192">
        <f t="shared" si="16"/>
        <v>90.135095207382307</v>
      </c>
      <c r="Q366" s="192">
        <f t="shared" si="17"/>
        <v>26.951951290032184</v>
      </c>
    </row>
    <row r="367" spans="1:17" s="179" customFormat="1" ht="11.25">
      <c r="A367" s="179" t="s">
        <v>720</v>
      </c>
      <c r="B367" s="177">
        <v>5</v>
      </c>
      <c r="C367" s="177">
        <v>62</v>
      </c>
      <c r="D367" s="181">
        <v>0.5</v>
      </c>
      <c r="E367" s="180" t="str">
        <f t="shared" si="15"/>
        <v>DarnleyBay-5-62-0.5</v>
      </c>
      <c r="F367" s="181">
        <v>55.33</v>
      </c>
      <c r="G367" s="181">
        <v>0.34</v>
      </c>
      <c r="H367" s="181">
        <v>1.96</v>
      </c>
      <c r="I367" s="181">
        <v>3.51</v>
      </c>
      <c r="J367" s="181">
        <v>0.08</v>
      </c>
      <c r="K367" s="181">
        <v>17.350000000000001</v>
      </c>
      <c r="L367" s="181">
        <v>19.760000000000002</v>
      </c>
      <c r="M367" s="181">
        <v>1.58</v>
      </c>
      <c r="N367" s="181">
        <v>0.94</v>
      </c>
      <c r="O367" s="181">
        <v>100.84</v>
      </c>
      <c r="P367" s="192">
        <f t="shared" si="16"/>
        <v>89.806961472693033</v>
      </c>
      <c r="Q367" s="192">
        <f t="shared" si="17"/>
        <v>24.34154562370562</v>
      </c>
    </row>
    <row r="368" spans="1:17" s="179" customFormat="1" ht="11.25">
      <c r="A368" s="179" t="s">
        <v>720</v>
      </c>
      <c r="B368" s="177">
        <v>5</v>
      </c>
      <c r="C368" s="177">
        <v>63</v>
      </c>
      <c r="D368" s="181">
        <v>0.5</v>
      </c>
      <c r="E368" s="180" t="str">
        <f t="shared" si="15"/>
        <v>DarnleyBay-5-63-0.5</v>
      </c>
      <c r="F368" s="181">
        <v>54.59</v>
      </c>
      <c r="G368" s="181">
        <v>0.24</v>
      </c>
      <c r="H368" s="181">
        <v>1.88</v>
      </c>
      <c r="I368" s="181">
        <v>3.34</v>
      </c>
      <c r="J368" s="181">
        <v>7.0000000000000007E-2</v>
      </c>
      <c r="K368" s="181">
        <v>18.059999999999999</v>
      </c>
      <c r="L368" s="181">
        <v>17.940000000000001</v>
      </c>
      <c r="M368" s="181">
        <v>1.44</v>
      </c>
      <c r="N368" s="181">
        <v>1.05</v>
      </c>
      <c r="O368" s="181">
        <v>98.62</v>
      </c>
      <c r="P368" s="192">
        <f t="shared" si="16"/>
        <v>90.599704073265613</v>
      </c>
      <c r="Q368" s="192">
        <f t="shared" si="17"/>
        <v>27.255333989440501</v>
      </c>
    </row>
    <row r="369" spans="1:17" s="179" customFormat="1" ht="11.25">
      <c r="A369" s="179" t="s">
        <v>720</v>
      </c>
      <c r="B369" s="177">
        <v>5</v>
      </c>
      <c r="C369" s="177">
        <v>64</v>
      </c>
      <c r="D369" s="181">
        <v>0.5</v>
      </c>
      <c r="E369" s="180" t="str">
        <f t="shared" si="15"/>
        <v>DarnleyBay-5-64-0.5</v>
      </c>
      <c r="F369" s="181">
        <v>55.07</v>
      </c>
      <c r="G369" s="181">
        <v>0.18</v>
      </c>
      <c r="H369" s="181">
        <v>1.97</v>
      </c>
      <c r="I369" s="181">
        <v>3.28</v>
      </c>
      <c r="J369" s="181">
        <v>0.11</v>
      </c>
      <c r="K369" s="181">
        <v>18.739999999999998</v>
      </c>
      <c r="L369" s="181">
        <v>18.03</v>
      </c>
      <c r="M369" s="181">
        <v>1.35</v>
      </c>
      <c r="N369" s="181">
        <v>1</v>
      </c>
      <c r="O369" s="181">
        <v>99.71</v>
      </c>
      <c r="P369" s="192">
        <f t="shared" si="16"/>
        <v>91.058492615537389</v>
      </c>
      <c r="Q369" s="192">
        <f t="shared" si="17"/>
        <v>25.402521430014474</v>
      </c>
    </row>
    <row r="370" spans="1:17" s="179" customFormat="1" ht="11.25">
      <c r="A370" s="179" t="s">
        <v>720</v>
      </c>
      <c r="B370" s="177">
        <v>5</v>
      </c>
      <c r="C370" s="177">
        <v>65</v>
      </c>
      <c r="D370" s="181">
        <v>0.5</v>
      </c>
      <c r="E370" s="180" t="str">
        <f t="shared" si="15"/>
        <v>DarnleyBay-5-65-0.5</v>
      </c>
      <c r="F370" s="181">
        <v>54.69</v>
      </c>
      <c r="G370" s="181">
        <v>0.17</v>
      </c>
      <c r="H370" s="181">
        <v>1.93</v>
      </c>
      <c r="I370" s="181">
        <v>3.27</v>
      </c>
      <c r="J370" s="181">
        <v>0.1</v>
      </c>
      <c r="K370" s="181">
        <v>18.829999999999998</v>
      </c>
      <c r="L370" s="181">
        <v>18.260000000000002</v>
      </c>
      <c r="M370" s="181">
        <v>1.32</v>
      </c>
      <c r="N370" s="181">
        <v>1.01</v>
      </c>
      <c r="O370" s="181">
        <v>99.57</v>
      </c>
      <c r="P370" s="192">
        <f t="shared" si="16"/>
        <v>91.122157196649781</v>
      </c>
      <c r="Q370" s="192">
        <f t="shared" si="17"/>
        <v>25.984113921704861</v>
      </c>
    </row>
    <row r="371" spans="1:17" s="179" customFormat="1" ht="11.25">
      <c r="A371" s="179" t="s">
        <v>720</v>
      </c>
      <c r="B371" s="177">
        <v>5</v>
      </c>
      <c r="C371" s="177">
        <v>66</v>
      </c>
      <c r="D371" s="181">
        <v>0.5</v>
      </c>
      <c r="E371" s="180" t="str">
        <f t="shared" si="15"/>
        <v>DarnleyBay-5-66-0.5</v>
      </c>
      <c r="F371" s="181">
        <v>55.44</v>
      </c>
      <c r="G371" s="181">
        <v>0.21</v>
      </c>
      <c r="H371" s="181">
        <v>2.16</v>
      </c>
      <c r="I371" s="181">
        <v>3.36</v>
      </c>
      <c r="J371" s="181">
        <v>0.12</v>
      </c>
      <c r="K371" s="181">
        <v>18.5</v>
      </c>
      <c r="L371" s="181">
        <v>18.420000000000002</v>
      </c>
      <c r="M371" s="181">
        <v>1.43</v>
      </c>
      <c r="N371" s="181">
        <v>0.91</v>
      </c>
      <c r="O371" s="181">
        <v>100.54</v>
      </c>
      <c r="P371" s="192">
        <f t="shared" si="16"/>
        <v>90.752735127571015</v>
      </c>
      <c r="Q371" s="192">
        <f t="shared" si="17"/>
        <v>22.034729972646492</v>
      </c>
    </row>
    <row r="372" spans="1:17" s="179" customFormat="1" ht="11.25">
      <c r="A372" s="179" t="s">
        <v>720</v>
      </c>
      <c r="B372" s="177">
        <v>5</v>
      </c>
      <c r="C372" s="177">
        <v>67</v>
      </c>
      <c r="D372" s="181">
        <v>0.5</v>
      </c>
      <c r="E372" s="180" t="str">
        <f t="shared" si="15"/>
        <v>DarnleyBay-5-67-0.5</v>
      </c>
      <c r="F372" s="181">
        <v>55.23</v>
      </c>
      <c r="G372" s="181">
        <v>0.21</v>
      </c>
      <c r="H372" s="181">
        <v>2.0299999999999998</v>
      </c>
      <c r="I372" s="181">
        <v>3.46</v>
      </c>
      <c r="J372" s="181">
        <v>0.08</v>
      </c>
      <c r="K372" s="181">
        <v>18.04</v>
      </c>
      <c r="L372" s="181">
        <v>18.29</v>
      </c>
      <c r="M372" s="181">
        <v>1.46</v>
      </c>
      <c r="N372" s="181">
        <v>1.02</v>
      </c>
      <c r="O372" s="181">
        <v>99.83</v>
      </c>
      <c r="P372" s="192">
        <f t="shared" si="16"/>
        <v>90.285032542131191</v>
      </c>
      <c r="Q372" s="192">
        <f t="shared" si="17"/>
        <v>25.209727603193194</v>
      </c>
    </row>
    <row r="373" spans="1:17" s="179" customFormat="1" ht="11.25">
      <c r="A373" s="179" t="s">
        <v>720</v>
      </c>
      <c r="B373" s="177">
        <v>5</v>
      </c>
      <c r="C373" s="177">
        <v>68</v>
      </c>
      <c r="D373" s="181">
        <v>0.5</v>
      </c>
      <c r="E373" s="180" t="str">
        <f t="shared" si="15"/>
        <v>DarnleyBay-5-68-0.5</v>
      </c>
      <c r="F373" s="181">
        <v>54.38</v>
      </c>
      <c r="G373" s="181">
        <v>0.32</v>
      </c>
      <c r="H373" s="181">
        <v>1.95</v>
      </c>
      <c r="I373" s="181">
        <v>3.52</v>
      </c>
      <c r="J373" s="181">
        <v>0.1</v>
      </c>
      <c r="K373" s="181">
        <v>17.420000000000002</v>
      </c>
      <c r="L373" s="181">
        <v>19.11</v>
      </c>
      <c r="M373" s="181">
        <v>1.32</v>
      </c>
      <c r="N373" s="181">
        <v>0.88</v>
      </c>
      <c r="O373" s="181">
        <v>99</v>
      </c>
      <c r="P373" s="192">
        <f t="shared" si="16"/>
        <v>89.817772024793072</v>
      </c>
      <c r="Q373" s="192">
        <f t="shared" si="17"/>
        <v>23.238595536605768</v>
      </c>
    </row>
    <row r="374" spans="1:17" s="179" customFormat="1" ht="11.25">
      <c r="A374" s="179" t="s">
        <v>720</v>
      </c>
      <c r="B374" s="177">
        <v>5</v>
      </c>
      <c r="C374" s="177">
        <v>69</v>
      </c>
      <c r="D374" s="181">
        <v>0.5</v>
      </c>
      <c r="E374" s="180" t="str">
        <f t="shared" si="15"/>
        <v>DarnleyBay-5-69-0.5</v>
      </c>
      <c r="F374" s="181">
        <v>53.87</v>
      </c>
      <c r="G374" s="181">
        <v>0.34</v>
      </c>
      <c r="H374" s="181">
        <v>1.91</v>
      </c>
      <c r="I374" s="181">
        <v>3.31</v>
      </c>
      <c r="J374" s="181">
        <v>0.06</v>
      </c>
      <c r="K374" s="181">
        <v>17.45</v>
      </c>
      <c r="L374" s="181">
        <v>19.510000000000002</v>
      </c>
      <c r="M374" s="181">
        <v>1.54</v>
      </c>
      <c r="N374" s="181">
        <v>1.02</v>
      </c>
      <c r="O374" s="181">
        <v>99</v>
      </c>
      <c r="P374" s="192">
        <f t="shared" si="16"/>
        <v>90.381684484943364</v>
      </c>
      <c r="Q374" s="192">
        <f t="shared" si="17"/>
        <v>26.375829354182969</v>
      </c>
    </row>
    <row r="375" spans="1:17" s="179" customFormat="1" ht="11.25">
      <c r="A375" s="179" t="s">
        <v>720</v>
      </c>
      <c r="B375" s="177">
        <v>5</v>
      </c>
      <c r="C375" s="177">
        <v>70</v>
      </c>
      <c r="D375" s="181">
        <v>0.5</v>
      </c>
      <c r="E375" s="180" t="str">
        <f t="shared" si="15"/>
        <v>DarnleyBay-5-70-0.5</v>
      </c>
      <c r="F375" s="181">
        <v>55.48</v>
      </c>
      <c r="G375" s="181">
        <v>0.19</v>
      </c>
      <c r="H375" s="181">
        <v>1.83</v>
      </c>
      <c r="I375" s="181">
        <v>3.32</v>
      </c>
      <c r="J375" s="181">
        <v>0.13</v>
      </c>
      <c r="K375" s="181">
        <v>18.41</v>
      </c>
      <c r="L375" s="181">
        <v>18.11</v>
      </c>
      <c r="M375" s="181">
        <v>1.33</v>
      </c>
      <c r="N375" s="181">
        <v>0.99</v>
      </c>
      <c r="O375" s="181">
        <v>99.8</v>
      </c>
      <c r="P375" s="192">
        <f t="shared" si="16"/>
        <v>90.812142653682983</v>
      </c>
      <c r="Q375" s="192">
        <f t="shared" si="17"/>
        <v>26.627766887921091</v>
      </c>
    </row>
    <row r="376" spans="1:17" s="179" customFormat="1" ht="11.25">
      <c r="A376" s="179" t="s">
        <v>720</v>
      </c>
      <c r="B376" s="177">
        <v>5</v>
      </c>
      <c r="C376" s="177">
        <v>71</v>
      </c>
      <c r="D376" s="181">
        <v>0.5</v>
      </c>
      <c r="E376" s="180" t="str">
        <f t="shared" si="15"/>
        <v>DarnleyBay-5-71-0.5</v>
      </c>
      <c r="F376" s="181">
        <v>54.31</v>
      </c>
      <c r="G376" s="181">
        <v>0.17</v>
      </c>
      <c r="H376" s="181">
        <v>2.0699999999999998</v>
      </c>
      <c r="I376" s="181">
        <v>3.35</v>
      </c>
      <c r="J376" s="181">
        <v>0.11</v>
      </c>
      <c r="K376" s="181">
        <v>18.309999999999999</v>
      </c>
      <c r="L376" s="181">
        <v>18.13</v>
      </c>
      <c r="M376" s="181">
        <v>1.4</v>
      </c>
      <c r="N376" s="181">
        <v>0.93</v>
      </c>
      <c r="O376" s="181">
        <v>98.77</v>
      </c>
      <c r="P376" s="192">
        <f t="shared" si="16"/>
        <v>90.690929069937383</v>
      </c>
      <c r="Q376" s="192">
        <f t="shared" si="17"/>
        <v>23.15919310632426</v>
      </c>
    </row>
    <row r="377" spans="1:17" s="179" customFormat="1" ht="11.25">
      <c r="A377" s="179" t="s">
        <v>720</v>
      </c>
      <c r="B377" s="177">
        <v>5</v>
      </c>
      <c r="C377" s="177">
        <v>72</v>
      </c>
      <c r="D377" s="181">
        <v>0.5</v>
      </c>
      <c r="E377" s="180" t="str">
        <f t="shared" si="15"/>
        <v>DarnleyBay-5-72-0.5</v>
      </c>
      <c r="F377" s="181">
        <v>55.12</v>
      </c>
      <c r="G377" s="181">
        <v>0.2</v>
      </c>
      <c r="H377" s="181">
        <v>2.19</v>
      </c>
      <c r="I377" s="181">
        <v>3.39</v>
      </c>
      <c r="J377" s="181">
        <v>0.1</v>
      </c>
      <c r="K377" s="181">
        <v>19.05</v>
      </c>
      <c r="L377" s="181">
        <v>18.21</v>
      </c>
      <c r="M377" s="181">
        <v>1.52</v>
      </c>
      <c r="N377" s="181">
        <v>0.89</v>
      </c>
      <c r="O377" s="181">
        <v>100.67</v>
      </c>
      <c r="P377" s="192">
        <f t="shared" si="16"/>
        <v>90.922578775753891</v>
      </c>
      <c r="Q377" s="192">
        <f t="shared" si="17"/>
        <v>21.422222937626547</v>
      </c>
    </row>
    <row r="378" spans="1:17" s="179" customFormat="1" ht="11.25">
      <c r="A378" s="179" t="s">
        <v>720</v>
      </c>
      <c r="B378" s="177">
        <v>5</v>
      </c>
      <c r="C378" s="177">
        <v>73</v>
      </c>
      <c r="D378" s="181">
        <v>0.5</v>
      </c>
      <c r="E378" s="180" t="str">
        <f t="shared" si="15"/>
        <v>DarnleyBay-5-73-0.5</v>
      </c>
      <c r="F378" s="181">
        <v>54.55</v>
      </c>
      <c r="G378" s="181">
        <v>0.34</v>
      </c>
      <c r="H378" s="181">
        <v>1.74</v>
      </c>
      <c r="I378" s="181">
        <v>3.39</v>
      </c>
      <c r="J378" s="181">
        <v>0.09</v>
      </c>
      <c r="K378" s="181">
        <v>16.739999999999998</v>
      </c>
      <c r="L378" s="181">
        <v>19.86</v>
      </c>
      <c r="M378" s="181">
        <v>1.45</v>
      </c>
      <c r="N378" s="181">
        <v>0.74</v>
      </c>
      <c r="O378" s="181">
        <v>98.91</v>
      </c>
      <c r="P378" s="192">
        <f t="shared" si="16"/>
        <v>89.797754983332709</v>
      </c>
      <c r="Q378" s="192">
        <f t="shared" si="17"/>
        <v>22.1971366688005</v>
      </c>
    </row>
    <row r="379" spans="1:17" s="179" customFormat="1" ht="11.25">
      <c r="A379" s="179" t="s">
        <v>720</v>
      </c>
      <c r="B379" s="177">
        <v>5</v>
      </c>
      <c r="C379" s="177">
        <v>74</v>
      </c>
      <c r="D379" s="181">
        <v>0.5</v>
      </c>
      <c r="E379" s="180" t="str">
        <f t="shared" si="15"/>
        <v>DarnleyBay-5-74-0.5</v>
      </c>
      <c r="F379" s="181">
        <v>55.2</v>
      </c>
      <c r="G379" s="181">
        <v>0.18</v>
      </c>
      <c r="H379" s="181">
        <v>2.15</v>
      </c>
      <c r="I379" s="181">
        <v>3.31</v>
      </c>
      <c r="J379" s="181">
        <v>0.12</v>
      </c>
      <c r="K379" s="181">
        <v>18.52</v>
      </c>
      <c r="L379" s="181">
        <v>18.309999999999999</v>
      </c>
      <c r="M379" s="181">
        <v>1.51</v>
      </c>
      <c r="N379" s="181">
        <v>0.94</v>
      </c>
      <c r="O379" s="181">
        <v>100.25</v>
      </c>
      <c r="P379" s="192">
        <f t="shared" si="16"/>
        <v>90.886743769039597</v>
      </c>
      <c r="Q379" s="192">
        <f t="shared" si="17"/>
        <v>22.678267526237388</v>
      </c>
    </row>
    <row r="380" spans="1:17" s="179" customFormat="1" ht="11.25">
      <c r="A380" s="179" t="s">
        <v>720</v>
      </c>
      <c r="B380" s="177">
        <v>5</v>
      </c>
      <c r="C380" s="177">
        <v>75</v>
      </c>
      <c r="D380" s="181">
        <v>0.5</v>
      </c>
      <c r="E380" s="180" t="str">
        <f t="shared" si="15"/>
        <v>DarnleyBay-5-75-0.5</v>
      </c>
      <c r="F380" s="181">
        <v>55.52</v>
      </c>
      <c r="G380" s="181">
        <v>0.18</v>
      </c>
      <c r="H380" s="181">
        <v>1.96</v>
      </c>
      <c r="I380" s="181">
        <v>3.28</v>
      </c>
      <c r="J380" s="181">
        <v>0.09</v>
      </c>
      <c r="K380" s="181">
        <v>18.52</v>
      </c>
      <c r="L380" s="181">
        <v>18.05</v>
      </c>
      <c r="M380" s="181">
        <v>1.46</v>
      </c>
      <c r="N380" s="181">
        <v>0.9</v>
      </c>
      <c r="O380" s="181">
        <v>99.95</v>
      </c>
      <c r="P380" s="192">
        <f t="shared" si="16"/>
        <v>90.961875994101504</v>
      </c>
      <c r="Q380" s="192">
        <f t="shared" si="17"/>
        <v>23.549665063791885</v>
      </c>
    </row>
    <row r="381" spans="1:17" s="179" customFormat="1" ht="11.25">
      <c r="A381" s="179" t="s">
        <v>720</v>
      </c>
      <c r="B381" s="177">
        <v>5</v>
      </c>
      <c r="C381" s="177">
        <v>76</v>
      </c>
      <c r="D381" s="181">
        <v>0.5</v>
      </c>
      <c r="E381" s="180" t="str">
        <f t="shared" si="15"/>
        <v>DarnleyBay-5-76-0.5</v>
      </c>
      <c r="F381" s="181">
        <v>55.51</v>
      </c>
      <c r="G381" s="181">
        <v>0.22</v>
      </c>
      <c r="H381" s="181">
        <v>1.99</v>
      </c>
      <c r="I381" s="181">
        <v>3.39</v>
      </c>
      <c r="J381" s="181">
        <v>0.09</v>
      </c>
      <c r="K381" s="181">
        <v>18.809999999999999</v>
      </c>
      <c r="L381" s="181">
        <v>17.36</v>
      </c>
      <c r="M381" s="181">
        <v>1.8</v>
      </c>
      <c r="N381" s="181">
        <v>1.57</v>
      </c>
      <c r="O381" s="181">
        <v>100.74</v>
      </c>
      <c r="P381" s="192">
        <f t="shared" si="16"/>
        <v>90.817393737483613</v>
      </c>
      <c r="Q381" s="192">
        <f t="shared" si="17"/>
        <v>34.60870861359129</v>
      </c>
    </row>
    <row r="382" spans="1:17" s="179" customFormat="1" ht="11.25">
      <c r="A382" s="179" t="s">
        <v>720</v>
      </c>
      <c r="B382" s="177">
        <v>5</v>
      </c>
      <c r="C382" s="177">
        <v>77</v>
      </c>
      <c r="D382" s="181">
        <v>0.5</v>
      </c>
      <c r="E382" s="180" t="str">
        <f t="shared" si="15"/>
        <v>DarnleyBay-5-77-0.5</v>
      </c>
      <c r="F382" s="181">
        <v>54.54</v>
      </c>
      <c r="G382" s="181">
        <v>0.16</v>
      </c>
      <c r="H382" s="181">
        <v>1.96</v>
      </c>
      <c r="I382" s="181">
        <v>3.23</v>
      </c>
      <c r="J382" s="181">
        <v>0.14000000000000001</v>
      </c>
      <c r="K382" s="181">
        <v>18.29</v>
      </c>
      <c r="L382" s="181">
        <v>17.93</v>
      </c>
      <c r="M382" s="181">
        <v>1.47</v>
      </c>
      <c r="N382" s="181">
        <v>0.97</v>
      </c>
      <c r="O382" s="181">
        <v>98.69</v>
      </c>
      <c r="P382" s="192">
        <f t="shared" si="16"/>
        <v>90.985398291175386</v>
      </c>
      <c r="Q382" s="192">
        <f t="shared" si="17"/>
        <v>24.924773406683677</v>
      </c>
    </row>
    <row r="383" spans="1:17" s="179" customFormat="1" ht="11.25">
      <c r="A383" s="179" t="s">
        <v>720</v>
      </c>
      <c r="B383" s="177">
        <v>5</v>
      </c>
      <c r="C383" s="177">
        <v>78</v>
      </c>
      <c r="D383" s="181">
        <v>0.5</v>
      </c>
      <c r="E383" s="180" t="str">
        <f t="shared" si="15"/>
        <v>DarnleyBay-5-78-0.5</v>
      </c>
      <c r="F383" s="181">
        <v>54.3</v>
      </c>
      <c r="G383" s="181">
        <v>0.17</v>
      </c>
      <c r="H383" s="181">
        <v>1.97</v>
      </c>
      <c r="I383" s="181">
        <v>3.3</v>
      </c>
      <c r="J383" s="181">
        <v>0.11</v>
      </c>
      <c r="K383" s="181">
        <v>18.399999999999999</v>
      </c>
      <c r="L383" s="181">
        <v>17.82</v>
      </c>
      <c r="M383" s="181">
        <v>1.36</v>
      </c>
      <c r="N383" s="181">
        <v>0.92</v>
      </c>
      <c r="O383" s="181">
        <v>98.36</v>
      </c>
      <c r="P383" s="192">
        <f t="shared" si="16"/>
        <v>90.857921615765093</v>
      </c>
      <c r="Q383" s="192">
        <f t="shared" si="17"/>
        <v>23.855103538698931</v>
      </c>
    </row>
    <row r="384" spans="1:17" s="179" customFormat="1" ht="11.25">
      <c r="A384" s="179" t="s">
        <v>720</v>
      </c>
      <c r="B384" s="177">
        <v>5</v>
      </c>
      <c r="C384" s="177">
        <v>79</v>
      </c>
      <c r="D384" s="181">
        <v>0.5</v>
      </c>
      <c r="E384" s="180" t="str">
        <f t="shared" si="15"/>
        <v>DarnleyBay-5-79-0.5</v>
      </c>
      <c r="F384" s="181">
        <v>54.82</v>
      </c>
      <c r="G384" s="181">
        <v>0.25</v>
      </c>
      <c r="H384" s="181">
        <v>1.91</v>
      </c>
      <c r="I384" s="181">
        <v>3.33</v>
      </c>
      <c r="J384" s="181">
        <v>0.12</v>
      </c>
      <c r="K384" s="181">
        <v>19.239999999999998</v>
      </c>
      <c r="L384" s="181">
        <v>17.420000000000002</v>
      </c>
      <c r="M384" s="181">
        <v>1.81</v>
      </c>
      <c r="N384" s="181">
        <v>1.67</v>
      </c>
      <c r="O384" s="181">
        <v>100.56</v>
      </c>
      <c r="P384" s="192">
        <f t="shared" si="16"/>
        <v>91.149283116084689</v>
      </c>
      <c r="Q384" s="192">
        <f t="shared" si="17"/>
        <v>36.969992738660451</v>
      </c>
    </row>
    <row r="385" spans="1:17" s="179" customFormat="1" ht="11.25">
      <c r="A385" s="179" t="s">
        <v>720</v>
      </c>
      <c r="B385" s="177">
        <v>5</v>
      </c>
      <c r="C385" s="177">
        <v>80</v>
      </c>
      <c r="D385" s="181">
        <v>0.5</v>
      </c>
      <c r="E385" s="180" t="str">
        <f t="shared" si="15"/>
        <v>DarnleyBay-5-80-0.5</v>
      </c>
      <c r="F385" s="181">
        <v>55.28</v>
      </c>
      <c r="G385" s="181">
        <v>0.18</v>
      </c>
      <c r="H385" s="181">
        <v>2.17</v>
      </c>
      <c r="I385" s="181">
        <v>3.46</v>
      </c>
      <c r="J385" s="181">
        <v>0.12</v>
      </c>
      <c r="K385" s="181">
        <v>19.010000000000002</v>
      </c>
      <c r="L385" s="181">
        <v>17.36</v>
      </c>
      <c r="M385" s="181">
        <v>1.52</v>
      </c>
      <c r="N385" s="181">
        <v>1.3</v>
      </c>
      <c r="O385" s="181">
        <v>100.4</v>
      </c>
      <c r="P385" s="192">
        <f t="shared" si="16"/>
        <v>90.734817510795381</v>
      </c>
      <c r="Q385" s="192">
        <f t="shared" si="17"/>
        <v>28.667506900895077</v>
      </c>
    </row>
    <row r="386" spans="1:17" s="179" customFormat="1" ht="11.25">
      <c r="A386" s="179" t="s">
        <v>720</v>
      </c>
      <c r="B386" s="177">
        <v>5</v>
      </c>
      <c r="C386" s="177">
        <v>81</v>
      </c>
      <c r="D386" s="181">
        <v>0.5</v>
      </c>
      <c r="E386" s="180" t="str">
        <f t="shared" si="15"/>
        <v>DarnleyBay-5-81-0.5</v>
      </c>
      <c r="F386" s="181">
        <v>54.24</v>
      </c>
      <c r="G386" s="181">
        <v>0.18</v>
      </c>
      <c r="H386" s="181">
        <v>2.0499999999999998</v>
      </c>
      <c r="I386" s="181">
        <v>3.52</v>
      </c>
      <c r="J386" s="181">
        <v>0.12</v>
      </c>
      <c r="K386" s="181">
        <v>18.86</v>
      </c>
      <c r="L386" s="181">
        <v>17.420000000000002</v>
      </c>
      <c r="M386" s="181">
        <v>1.79</v>
      </c>
      <c r="N386" s="181">
        <v>0.98</v>
      </c>
      <c r="O386" s="181">
        <v>99.18</v>
      </c>
      <c r="P386" s="192">
        <f t="shared" si="16"/>
        <v>90.521517223117272</v>
      </c>
      <c r="Q386" s="192">
        <f t="shared" si="17"/>
        <v>24.282245465457216</v>
      </c>
    </row>
    <row r="387" spans="1:17" s="179" customFormat="1" ht="11.25">
      <c r="A387" s="179" t="s">
        <v>720</v>
      </c>
      <c r="B387" s="177">
        <v>5</v>
      </c>
      <c r="C387" s="177">
        <v>82</v>
      </c>
      <c r="D387" s="181">
        <v>0.5</v>
      </c>
      <c r="E387" s="180" t="str">
        <f t="shared" ref="E387:E450" si="18">CONCATENATE($A$2,"-",B387,"-",C387,"-",D387)</f>
        <v>DarnleyBay-5-82-0.5</v>
      </c>
      <c r="F387" s="181">
        <v>53.99</v>
      </c>
      <c r="G387" s="181">
        <v>0.34</v>
      </c>
      <c r="H387" s="181">
        <v>1.89</v>
      </c>
      <c r="I387" s="181">
        <v>3.36</v>
      </c>
      <c r="J387" s="181">
        <v>0.06</v>
      </c>
      <c r="K387" s="181">
        <v>17.04</v>
      </c>
      <c r="L387" s="181">
        <v>19.59</v>
      </c>
      <c r="M387" s="181">
        <v>1.28</v>
      </c>
      <c r="N387" s="181">
        <v>0.69</v>
      </c>
      <c r="O387" s="181">
        <v>98.24</v>
      </c>
      <c r="P387" s="192">
        <f t="shared" si="16"/>
        <v>90.039342074839951</v>
      </c>
      <c r="Q387" s="192">
        <f t="shared" si="17"/>
        <v>19.672896163957091</v>
      </c>
    </row>
    <row r="388" spans="1:17" s="179" customFormat="1" ht="11.25">
      <c r="A388" s="179" t="s">
        <v>720</v>
      </c>
      <c r="B388" s="177">
        <v>5</v>
      </c>
      <c r="C388" s="177">
        <v>83</v>
      </c>
      <c r="D388" s="181">
        <v>0.5</v>
      </c>
      <c r="E388" s="180" t="str">
        <f t="shared" si="18"/>
        <v>DarnleyBay-5-83-0.5</v>
      </c>
      <c r="F388" s="181">
        <v>53.59</v>
      </c>
      <c r="G388" s="181">
        <v>0.35</v>
      </c>
      <c r="H388" s="181">
        <v>2.2599999999999998</v>
      </c>
      <c r="I388" s="181">
        <v>3.31</v>
      </c>
      <c r="J388" s="181">
        <v>0.1</v>
      </c>
      <c r="K388" s="181">
        <v>16.46</v>
      </c>
      <c r="L388" s="181">
        <v>21.07</v>
      </c>
      <c r="M388" s="181">
        <v>1.59</v>
      </c>
      <c r="N388" s="181">
        <v>0.34</v>
      </c>
      <c r="O388" s="181">
        <v>99.07</v>
      </c>
      <c r="P388" s="192">
        <f t="shared" ref="P388:P451" si="19">((K388/40.31)/(K388/40.31+I388/71.85))*100</f>
        <v>89.861832562849088</v>
      </c>
      <c r="Q388" s="192">
        <f t="shared" ref="Q388:Q451" si="20">((N388/151.99061)/(N388/151.99061+H388/101.96137))*100</f>
        <v>9.1671113739067103</v>
      </c>
    </row>
    <row r="389" spans="1:17" s="179" customFormat="1" ht="11.25">
      <c r="A389" s="179" t="s">
        <v>720</v>
      </c>
      <c r="B389" s="177">
        <v>5</v>
      </c>
      <c r="C389" s="177">
        <v>84</v>
      </c>
      <c r="D389" s="181">
        <v>0.5</v>
      </c>
      <c r="E389" s="180" t="str">
        <f t="shared" si="18"/>
        <v>DarnleyBay-5-84-0.5</v>
      </c>
      <c r="F389" s="181">
        <v>54.44</v>
      </c>
      <c r="G389" s="181">
        <v>0.42</v>
      </c>
      <c r="H389" s="181">
        <v>1.99</v>
      </c>
      <c r="I389" s="181">
        <v>3.58</v>
      </c>
      <c r="J389" s="181">
        <v>0.1</v>
      </c>
      <c r="K389" s="181">
        <v>17.28</v>
      </c>
      <c r="L389" s="181">
        <v>19.52</v>
      </c>
      <c r="M389" s="181">
        <v>1.59</v>
      </c>
      <c r="N389" s="181">
        <v>0.84</v>
      </c>
      <c r="O389" s="181">
        <v>99.76</v>
      </c>
      <c r="P389" s="192">
        <f t="shared" si="19"/>
        <v>89.587119441555373</v>
      </c>
      <c r="Q389" s="192">
        <f t="shared" si="20"/>
        <v>22.067919233487167</v>
      </c>
    </row>
    <row r="390" spans="1:17" s="179" customFormat="1" ht="11.25">
      <c r="A390" s="179" t="s">
        <v>720</v>
      </c>
      <c r="B390" s="177">
        <v>5</v>
      </c>
      <c r="C390" s="177">
        <v>85</v>
      </c>
      <c r="D390" s="181">
        <v>0.5</v>
      </c>
      <c r="E390" s="180" t="str">
        <f t="shared" si="18"/>
        <v>DarnleyBay-5-85-0.5</v>
      </c>
      <c r="F390" s="181">
        <v>53.95</v>
      </c>
      <c r="G390" s="181">
        <v>0.28999999999999998</v>
      </c>
      <c r="H390" s="181">
        <v>2.09</v>
      </c>
      <c r="I390" s="181">
        <v>3.41</v>
      </c>
      <c r="J390" s="181">
        <v>0.1</v>
      </c>
      <c r="K390" s="181">
        <v>16.75</v>
      </c>
      <c r="L390" s="181">
        <v>20.18</v>
      </c>
      <c r="M390" s="181">
        <v>1.52</v>
      </c>
      <c r="N390" s="181">
        <v>0.54</v>
      </c>
      <c r="O390" s="181">
        <v>98.82</v>
      </c>
      <c r="P390" s="192">
        <f t="shared" si="19"/>
        <v>89.749233488094887</v>
      </c>
      <c r="Q390" s="192">
        <f t="shared" si="20"/>
        <v>14.77227180989351</v>
      </c>
    </row>
    <row r="391" spans="1:17" s="179" customFormat="1" ht="11.25">
      <c r="A391" s="179" t="s">
        <v>720</v>
      </c>
      <c r="B391" s="177">
        <v>5</v>
      </c>
      <c r="C391" s="177">
        <v>86</v>
      </c>
      <c r="D391" s="181">
        <v>0.5</v>
      </c>
      <c r="E391" s="180" t="str">
        <f t="shared" si="18"/>
        <v>DarnleyBay-5-86-0.5</v>
      </c>
      <c r="F391" s="181">
        <v>54.16</v>
      </c>
      <c r="G391" s="181">
        <v>0.35</v>
      </c>
      <c r="H391" s="181">
        <v>1.99</v>
      </c>
      <c r="I391" s="181">
        <v>3.38</v>
      </c>
      <c r="J391" s="181">
        <v>0.09</v>
      </c>
      <c r="K391" s="181">
        <v>17.32</v>
      </c>
      <c r="L391" s="181">
        <v>20.13</v>
      </c>
      <c r="M391" s="181">
        <v>1.44</v>
      </c>
      <c r="N391" s="181">
        <v>0.81</v>
      </c>
      <c r="O391" s="181">
        <v>99.67</v>
      </c>
      <c r="P391" s="192">
        <f t="shared" si="19"/>
        <v>90.131903632517592</v>
      </c>
      <c r="Q391" s="192">
        <f t="shared" si="20"/>
        <v>21.448826032483332</v>
      </c>
    </row>
    <row r="392" spans="1:17" s="179" customFormat="1" ht="11.25">
      <c r="A392" s="179" t="s">
        <v>720</v>
      </c>
      <c r="B392" s="177">
        <v>5</v>
      </c>
      <c r="C392" s="177">
        <v>87</v>
      </c>
      <c r="D392" s="181">
        <v>0.5</v>
      </c>
      <c r="E392" s="180" t="str">
        <f t="shared" si="18"/>
        <v>DarnleyBay-5-87-0.5</v>
      </c>
      <c r="F392" s="181">
        <v>54.33</v>
      </c>
      <c r="G392" s="181">
        <v>0.2</v>
      </c>
      <c r="H392" s="181">
        <v>1.97</v>
      </c>
      <c r="I392" s="181">
        <v>3.3</v>
      </c>
      <c r="J392" s="181">
        <v>0.11</v>
      </c>
      <c r="K392" s="181">
        <v>18.79</v>
      </c>
      <c r="L392" s="181">
        <v>18.100000000000001</v>
      </c>
      <c r="M392" s="181">
        <v>1.53</v>
      </c>
      <c r="N392" s="181">
        <v>1.08</v>
      </c>
      <c r="O392" s="181">
        <v>99.41</v>
      </c>
      <c r="P392" s="192">
        <f t="shared" si="19"/>
        <v>91.030652670161416</v>
      </c>
      <c r="Q392" s="192">
        <f t="shared" si="20"/>
        <v>26.888298677713827</v>
      </c>
    </row>
    <row r="393" spans="1:17" s="179" customFormat="1" ht="11.25">
      <c r="A393" s="179" t="s">
        <v>720</v>
      </c>
      <c r="B393" s="177">
        <v>5</v>
      </c>
      <c r="C393" s="177">
        <v>88</v>
      </c>
      <c r="D393" s="181">
        <v>0.5</v>
      </c>
      <c r="E393" s="180" t="str">
        <f t="shared" si="18"/>
        <v>DarnleyBay-5-88-0.5</v>
      </c>
      <c r="F393" s="181">
        <v>54.85</v>
      </c>
      <c r="G393" s="181">
        <v>0.33</v>
      </c>
      <c r="H393" s="181">
        <v>2.02</v>
      </c>
      <c r="I393" s="181">
        <v>3.48</v>
      </c>
      <c r="J393" s="181">
        <v>0.1</v>
      </c>
      <c r="K393" s="181">
        <v>17.510000000000002</v>
      </c>
      <c r="L393" s="181">
        <v>20.170000000000002</v>
      </c>
      <c r="M393" s="181">
        <v>1.41</v>
      </c>
      <c r="N393" s="181">
        <v>0.67</v>
      </c>
      <c r="O393" s="181">
        <v>100.54</v>
      </c>
      <c r="P393" s="192">
        <f t="shared" si="19"/>
        <v>89.9684225724437</v>
      </c>
      <c r="Q393" s="192">
        <f t="shared" si="20"/>
        <v>18.200831412085748</v>
      </c>
    </row>
    <row r="394" spans="1:17" s="179" customFormat="1" ht="11.25">
      <c r="A394" s="179" t="s">
        <v>720</v>
      </c>
      <c r="B394" s="177">
        <v>5</v>
      </c>
      <c r="C394" s="177">
        <v>89</v>
      </c>
      <c r="D394" s="181">
        <v>0.5</v>
      </c>
      <c r="E394" s="180" t="str">
        <f t="shared" si="18"/>
        <v>DarnleyBay-5-89-0.5</v>
      </c>
      <c r="F394" s="181">
        <v>53.87</v>
      </c>
      <c r="G394" s="181">
        <v>0.28000000000000003</v>
      </c>
      <c r="H394" s="181">
        <v>2.04</v>
      </c>
      <c r="I394" s="181">
        <v>3.6</v>
      </c>
      <c r="J394" s="181">
        <v>0.08</v>
      </c>
      <c r="K394" s="181">
        <v>17.309999999999999</v>
      </c>
      <c r="L394" s="181">
        <v>19.97</v>
      </c>
      <c r="M394" s="181">
        <v>1.47</v>
      </c>
      <c r="N394" s="181">
        <v>0.49</v>
      </c>
      <c r="O394" s="181">
        <v>99.1</v>
      </c>
      <c r="P394" s="192">
        <f t="shared" si="19"/>
        <v>89.551276443390321</v>
      </c>
      <c r="Q394" s="192">
        <f t="shared" si="20"/>
        <v>13.877230557717407</v>
      </c>
    </row>
    <row r="395" spans="1:17" s="179" customFormat="1" ht="11.25">
      <c r="A395" s="179" t="s">
        <v>720</v>
      </c>
      <c r="B395" s="177">
        <v>5</v>
      </c>
      <c r="C395" s="177">
        <v>90</v>
      </c>
      <c r="D395" s="181">
        <v>0.5</v>
      </c>
      <c r="E395" s="180" t="str">
        <f t="shared" si="18"/>
        <v>DarnleyBay-5-90-0.5</v>
      </c>
      <c r="F395" s="181">
        <v>53.9</v>
      </c>
      <c r="G395" s="181">
        <v>0.36</v>
      </c>
      <c r="H395" s="181">
        <v>1.85</v>
      </c>
      <c r="I395" s="181">
        <v>3.43</v>
      </c>
      <c r="J395" s="181">
        <v>0.08</v>
      </c>
      <c r="K395" s="181">
        <v>16.96</v>
      </c>
      <c r="L395" s="181">
        <v>20.11</v>
      </c>
      <c r="M395" s="181">
        <v>1.52</v>
      </c>
      <c r="N395" s="181">
        <v>0.47</v>
      </c>
      <c r="O395" s="181">
        <v>98.68</v>
      </c>
      <c r="P395" s="192">
        <f t="shared" si="19"/>
        <v>89.809898637222545</v>
      </c>
      <c r="Q395" s="192">
        <f t="shared" si="20"/>
        <v>14.561286132190524</v>
      </c>
    </row>
    <row r="396" spans="1:17" s="179" customFormat="1" ht="11.25">
      <c r="A396" s="179" t="s">
        <v>720</v>
      </c>
      <c r="B396" s="177">
        <v>5</v>
      </c>
      <c r="C396" s="177">
        <v>91</v>
      </c>
      <c r="D396" s="181">
        <v>0.5</v>
      </c>
      <c r="E396" s="180" t="str">
        <f t="shared" si="18"/>
        <v>DarnleyBay-5-91-0.5</v>
      </c>
      <c r="F396" s="181">
        <v>54.09</v>
      </c>
      <c r="G396" s="181">
        <v>0.35</v>
      </c>
      <c r="H396" s="181">
        <v>1.78</v>
      </c>
      <c r="I396" s="181">
        <v>3.35</v>
      </c>
      <c r="J396" s="181">
        <v>0.1</v>
      </c>
      <c r="K396" s="181">
        <v>17.16</v>
      </c>
      <c r="L396" s="181">
        <v>20.07</v>
      </c>
      <c r="M396" s="181">
        <v>1.35</v>
      </c>
      <c r="N396" s="181">
        <v>0.77</v>
      </c>
      <c r="O396" s="181">
        <v>99.02</v>
      </c>
      <c r="P396" s="192">
        <f t="shared" si="19"/>
        <v>90.128652773478066</v>
      </c>
      <c r="Q396" s="192">
        <f t="shared" si="20"/>
        <v>22.49232445617189</v>
      </c>
    </row>
    <row r="397" spans="1:17" s="179" customFormat="1" ht="11.25">
      <c r="A397" s="179" t="s">
        <v>720</v>
      </c>
      <c r="B397" s="177">
        <v>5</v>
      </c>
      <c r="C397" s="177">
        <v>92</v>
      </c>
      <c r="D397" s="181">
        <v>0.5</v>
      </c>
      <c r="E397" s="180" t="str">
        <f t="shared" si="18"/>
        <v>DarnleyBay-5-92-0.5</v>
      </c>
      <c r="F397" s="181">
        <v>53.74</v>
      </c>
      <c r="G397" s="181">
        <v>0.39</v>
      </c>
      <c r="H397" s="181">
        <v>2.02</v>
      </c>
      <c r="I397" s="181">
        <v>3.41</v>
      </c>
      <c r="J397" s="181">
        <v>0.1</v>
      </c>
      <c r="K397" s="181">
        <v>16.77</v>
      </c>
      <c r="L397" s="181">
        <v>19.850000000000001</v>
      </c>
      <c r="M397" s="181">
        <v>1.6</v>
      </c>
      <c r="N397" s="181">
        <v>0.68</v>
      </c>
      <c r="O397" s="181">
        <v>98.56</v>
      </c>
      <c r="P397" s="192">
        <f t="shared" si="19"/>
        <v>89.760206784717539</v>
      </c>
      <c r="Q397" s="192">
        <f t="shared" si="20"/>
        <v>18.422440279471228</v>
      </c>
    </row>
    <row r="398" spans="1:17" s="179" customFormat="1" ht="11.25">
      <c r="A398" s="179" t="s">
        <v>720</v>
      </c>
      <c r="B398" s="177">
        <v>5</v>
      </c>
      <c r="C398" s="177">
        <v>93</v>
      </c>
      <c r="D398" s="181">
        <v>0.5</v>
      </c>
      <c r="E398" s="180" t="str">
        <f t="shared" si="18"/>
        <v>DarnleyBay-5-93-0.5</v>
      </c>
      <c r="F398" s="181">
        <v>54.42</v>
      </c>
      <c r="G398" s="181">
        <v>0.32</v>
      </c>
      <c r="H398" s="181">
        <v>2.15</v>
      </c>
      <c r="I398" s="181">
        <v>3.29</v>
      </c>
      <c r="J398" s="181">
        <v>0.09</v>
      </c>
      <c r="K398" s="181">
        <v>16.850000000000001</v>
      </c>
      <c r="L398" s="181">
        <v>21</v>
      </c>
      <c r="M398" s="181">
        <v>1.21</v>
      </c>
      <c r="N398" s="181">
        <v>0.43</v>
      </c>
      <c r="O398" s="181">
        <v>99.76</v>
      </c>
      <c r="P398" s="192">
        <f t="shared" si="19"/>
        <v>90.127250031340907</v>
      </c>
      <c r="Q398" s="192">
        <f t="shared" si="20"/>
        <v>11.829639652623518</v>
      </c>
    </row>
    <row r="399" spans="1:17" s="179" customFormat="1" ht="11.25">
      <c r="A399" s="179" t="s">
        <v>720</v>
      </c>
      <c r="B399" s="177">
        <v>5</v>
      </c>
      <c r="C399" s="177">
        <v>94</v>
      </c>
      <c r="D399" s="181">
        <v>0.5</v>
      </c>
      <c r="E399" s="180" t="str">
        <f t="shared" si="18"/>
        <v>DarnleyBay-5-94-0.5</v>
      </c>
      <c r="F399" s="181">
        <v>54.36</v>
      </c>
      <c r="G399" s="181">
        <v>0.32</v>
      </c>
      <c r="H399" s="181">
        <v>2.13</v>
      </c>
      <c r="I399" s="181">
        <v>3.38</v>
      </c>
      <c r="J399" s="181">
        <v>0.09</v>
      </c>
      <c r="K399" s="181">
        <v>16.989999999999998</v>
      </c>
      <c r="L399" s="181">
        <v>20.85</v>
      </c>
      <c r="M399" s="181">
        <v>1.34</v>
      </c>
      <c r="N399" s="181">
        <v>0.28999999999999998</v>
      </c>
      <c r="O399" s="181">
        <v>99.75</v>
      </c>
      <c r="P399" s="192">
        <f t="shared" si="19"/>
        <v>89.959478379662826</v>
      </c>
      <c r="Q399" s="192">
        <f t="shared" si="20"/>
        <v>8.3691087186477375</v>
      </c>
    </row>
    <row r="400" spans="1:17" s="179" customFormat="1" ht="11.25">
      <c r="A400" s="179" t="s">
        <v>720</v>
      </c>
      <c r="B400" s="177">
        <v>5</v>
      </c>
      <c r="C400" s="177">
        <v>95</v>
      </c>
      <c r="D400" s="181">
        <v>0.5</v>
      </c>
      <c r="E400" s="180" t="str">
        <f t="shared" si="18"/>
        <v>DarnleyBay-5-95-0.5</v>
      </c>
      <c r="F400" s="181">
        <v>54.16</v>
      </c>
      <c r="G400" s="181">
        <v>0.32</v>
      </c>
      <c r="H400" s="181">
        <v>2.0699999999999998</v>
      </c>
      <c r="I400" s="181">
        <v>3.47</v>
      </c>
      <c r="J400" s="181">
        <v>0.11</v>
      </c>
      <c r="K400" s="181">
        <v>17.07</v>
      </c>
      <c r="L400" s="181">
        <v>20.010000000000002</v>
      </c>
      <c r="M400" s="181">
        <v>1.4</v>
      </c>
      <c r="N400" s="181">
        <v>0.39</v>
      </c>
      <c r="O400" s="181">
        <v>99</v>
      </c>
      <c r="P400" s="192">
        <f t="shared" si="19"/>
        <v>89.762859613664148</v>
      </c>
      <c r="Q400" s="192">
        <f t="shared" si="20"/>
        <v>11.220813107935964</v>
      </c>
    </row>
    <row r="401" spans="1:17" s="179" customFormat="1" ht="11.25">
      <c r="A401" s="179" t="s">
        <v>720</v>
      </c>
      <c r="B401" s="177">
        <v>5</v>
      </c>
      <c r="C401" s="177">
        <v>96</v>
      </c>
      <c r="D401" s="181">
        <v>0.5</v>
      </c>
      <c r="E401" s="180" t="str">
        <f t="shared" si="18"/>
        <v>DarnleyBay-5-96-0.5</v>
      </c>
      <c r="F401" s="181">
        <v>54.2</v>
      </c>
      <c r="G401" s="181">
        <v>0.34</v>
      </c>
      <c r="H401" s="181">
        <v>2</v>
      </c>
      <c r="I401" s="181">
        <v>3.6</v>
      </c>
      <c r="J401" s="181">
        <v>0.08</v>
      </c>
      <c r="K401" s="181">
        <v>17.18</v>
      </c>
      <c r="L401" s="181">
        <v>20.079999999999998</v>
      </c>
      <c r="M401" s="181">
        <v>1.35</v>
      </c>
      <c r="N401" s="181">
        <v>0.57999999999999996</v>
      </c>
      <c r="O401" s="181">
        <v>99.42</v>
      </c>
      <c r="P401" s="192">
        <f t="shared" si="19"/>
        <v>89.480528800673284</v>
      </c>
      <c r="Q401" s="192">
        <f t="shared" si="20"/>
        <v>16.286017750180221</v>
      </c>
    </row>
    <row r="402" spans="1:17" s="179" customFormat="1" ht="11.25">
      <c r="A402" s="179" t="s">
        <v>720</v>
      </c>
      <c r="B402" s="177">
        <v>5</v>
      </c>
      <c r="C402" s="177">
        <v>97</v>
      </c>
      <c r="D402" s="181">
        <v>0.5</v>
      </c>
      <c r="E402" s="180" t="str">
        <f t="shared" si="18"/>
        <v>DarnleyBay-5-97-0.5</v>
      </c>
      <c r="F402" s="181">
        <v>54.47</v>
      </c>
      <c r="G402" s="181">
        <v>0.34</v>
      </c>
      <c r="H402" s="181">
        <v>1.98</v>
      </c>
      <c r="I402" s="181">
        <v>3.45</v>
      </c>
      <c r="J402" s="181">
        <v>0.12</v>
      </c>
      <c r="K402" s="181">
        <v>16.98</v>
      </c>
      <c r="L402" s="181">
        <v>20.84</v>
      </c>
      <c r="M402" s="181">
        <v>1.39</v>
      </c>
      <c r="N402" s="181">
        <v>0.39</v>
      </c>
      <c r="O402" s="181">
        <v>99.96</v>
      </c>
      <c r="P402" s="192">
        <f t="shared" si="19"/>
        <v>89.767398226376983</v>
      </c>
      <c r="Q402" s="192">
        <f t="shared" si="20"/>
        <v>11.671322011472473</v>
      </c>
    </row>
    <row r="403" spans="1:17" s="179" customFormat="1" ht="11.25">
      <c r="A403" s="179" t="s">
        <v>720</v>
      </c>
      <c r="B403" s="177">
        <v>5</v>
      </c>
      <c r="C403" s="177">
        <v>98</v>
      </c>
      <c r="D403" s="181">
        <v>0.5</v>
      </c>
      <c r="E403" s="180" t="str">
        <f t="shared" si="18"/>
        <v>DarnleyBay-5-98-0.5</v>
      </c>
      <c r="F403" s="181">
        <v>54.36</v>
      </c>
      <c r="G403" s="181">
        <v>0.28999999999999998</v>
      </c>
      <c r="H403" s="181">
        <v>1.99</v>
      </c>
      <c r="I403" s="181">
        <v>3.64</v>
      </c>
      <c r="J403" s="181">
        <v>0.12</v>
      </c>
      <c r="K403" s="181">
        <v>17.16</v>
      </c>
      <c r="L403" s="181">
        <v>20.14</v>
      </c>
      <c r="M403" s="181">
        <v>1.37</v>
      </c>
      <c r="N403" s="181">
        <v>0.56999999999999995</v>
      </c>
      <c r="O403" s="181">
        <v>99.64</v>
      </c>
      <c r="P403" s="192">
        <f t="shared" si="19"/>
        <v>89.364998002427228</v>
      </c>
      <c r="Q403" s="192">
        <f t="shared" si="20"/>
        <v>16.117947352533342</v>
      </c>
    </row>
    <row r="404" spans="1:17" s="179" customFormat="1" ht="11.25">
      <c r="A404" s="179" t="s">
        <v>720</v>
      </c>
      <c r="B404" s="177">
        <v>5</v>
      </c>
      <c r="C404" s="177">
        <v>99</v>
      </c>
      <c r="D404" s="181">
        <v>0.5</v>
      </c>
      <c r="E404" s="180" t="str">
        <f t="shared" si="18"/>
        <v>DarnleyBay-5-99-0.5</v>
      </c>
      <c r="F404" s="181">
        <v>54.09</v>
      </c>
      <c r="G404" s="181">
        <v>0.28999999999999998</v>
      </c>
      <c r="H404" s="181">
        <v>1.99</v>
      </c>
      <c r="I404" s="181">
        <v>3.42</v>
      </c>
      <c r="J404" s="181">
        <v>0.1</v>
      </c>
      <c r="K404" s="181">
        <v>16.77</v>
      </c>
      <c r="L404" s="181">
        <v>20.87</v>
      </c>
      <c r="M404" s="181">
        <v>1.45</v>
      </c>
      <c r="N404" s="181">
        <v>0.28999999999999998</v>
      </c>
      <c r="O404" s="181">
        <v>99.27</v>
      </c>
      <c r="P404" s="192">
        <f t="shared" si="19"/>
        <v>89.733261035816099</v>
      </c>
      <c r="Q404" s="192">
        <f t="shared" si="20"/>
        <v>8.9054565542668751</v>
      </c>
    </row>
    <row r="405" spans="1:17" s="179" customFormat="1" ht="11.25">
      <c r="A405" s="179" t="s">
        <v>720</v>
      </c>
      <c r="B405" s="177">
        <v>5</v>
      </c>
      <c r="C405" s="177">
        <v>100</v>
      </c>
      <c r="D405" s="181">
        <v>0.5</v>
      </c>
      <c r="E405" s="180" t="str">
        <f t="shared" si="18"/>
        <v>DarnleyBay-5-100-0.5</v>
      </c>
      <c r="F405" s="181">
        <v>54.1</v>
      </c>
      <c r="G405" s="181">
        <v>0.26</v>
      </c>
      <c r="H405" s="181">
        <v>2.0699999999999998</v>
      </c>
      <c r="I405" s="181">
        <v>3.49</v>
      </c>
      <c r="J405" s="181">
        <v>0.11</v>
      </c>
      <c r="K405" s="181">
        <v>16.87</v>
      </c>
      <c r="L405" s="181">
        <v>20.14</v>
      </c>
      <c r="M405" s="181">
        <v>1.35</v>
      </c>
      <c r="N405" s="181">
        <v>0.3</v>
      </c>
      <c r="O405" s="181">
        <v>98.68</v>
      </c>
      <c r="P405" s="192">
        <f t="shared" si="19"/>
        <v>89.600621352264668</v>
      </c>
      <c r="Q405" s="192">
        <f t="shared" si="20"/>
        <v>8.8608388919178349</v>
      </c>
    </row>
    <row r="406" spans="1:17" s="179" customFormat="1" ht="11.25">
      <c r="A406" s="179" t="s">
        <v>720</v>
      </c>
      <c r="B406" s="177">
        <v>5</v>
      </c>
      <c r="C406" s="177">
        <v>101</v>
      </c>
      <c r="D406" s="181">
        <v>0.5</v>
      </c>
      <c r="E406" s="180" t="str">
        <f t="shared" si="18"/>
        <v>DarnleyBay-5-101-0.5</v>
      </c>
      <c r="F406" s="181">
        <v>54.07</v>
      </c>
      <c r="G406" s="181">
        <v>0.33</v>
      </c>
      <c r="H406" s="181">
        <v>1.97</v>
      </c>
      <c r="I406" s="181">
        <v>3.49</v>
      </c>
      <c r="J406" s="181">
        <v>0.12</v>
      </c>
      <c r="K406" s="181">
        <v>17.39</v>
      </c>
      <c r="L406" s="181">
        <v>20.350000000000001</v>
      </c>
      <c r="M406" s="181">
        <v>1.33</v>
      </c>
      <c r="N406" s="181">
        <v>0.24</v>
      </c>
      <c r="O406" s="181">
        <v>99.41</v>
      </c>
      <c r="P406" s="192">
        <f t="shared" si="19"/>
        <v>89.88011682739473</v>
      </c>
      <c r="Q406" s="192">
        <f t="shared" si="20"/>
        <v>7.5552071015176763</v>
      </c>
    </row>
    <row r="407" spans="1:17" s="179" customFormat="1" ht="11.25">
      <c r="A407" s="179" t="s">
        <v>720</v>
      </c>
      <c r="B407" s="177">
        <v>5</v>
      </c>
      <c r="C407" s="177">
        <v>102</v>
      </c>
      <c r="D407" s="181">
        <v>0.5</v>
      </c>
      <c r="E407" s="180" t="str">
        <f t="shared" si="18"/>
        <v>DarnleyBay-5-102-0.5</v>
      </c>
      <c r="F407" s="181">
        <v>54.32</v>
      </c>
      <c r="G407" s="181">
        <v>0.33</v>
      </c>
      <c r="H407" s="181">
        <v>2.0499999999999998</v>
      </c>
      <c r="I407" s="181">
        <v>3.42</v>
      </c>
      <c r="J407" s="181">
        <v>0.11</v>
      </c>
      <c r="K407" s="181">
        <v>16.57</v>
      </c>
      <c r="L407" s="181">
        <v>21.33</v>
      </c>
      <c r="M407" s="181">
        <v>1.42</v>
      </c>
      <c r="N407" s="181">
        <v>0.22</v>
      </c>
      <c r="O407" s="181">
        <v>99.88</v>
      </c>
      <c r="P407" s="192">
        <f t="shared" si="19"/>
        <v>89.622201561003507</v>
      </c>
      <c r="Q407" s="192">
        <f t="shared" si="20"/>
        <v>6.7157720330318238</v>
      </c>
    </row>
    <row r="408" spans="1:17" s="179" customFormat="1" ht="11.25">
      <c r="A408" s="179" t="s">
        <v>720</v>
      </c>
      <c r="B408" s="177">
        <v>5</v>
      </c>
      <c r="C408" s="177">
        <v>103</v>
      </c>
      <c r="D408" s="181">
        <v>0.5</v>
      </c>
      <c r="E408" s="180" t="str">
        <f t="shared" si="18"/>
        <v>DarnleyBay-5-103-0.5</v>
      </c>
      <c r="F408" s="181">
        <v>54.1</v>
      </c>
      <c r="G408" s="181">
        <v>0.37</v>
      </c>
      <c r="H408" s="181">
        <v>2.1</v>
      </c>
      <c r="I408" s="181">
        <v>3.65</v>
      </c>
      <c r="J408" s="181">
        <v>0.11</v>
      </c>
      <c r="K408" s="181">
        <v>17.170000000000002</v>
      </c>
      <c r="L408" s="181">
        <v>19.68</v>
      </c>
      <c r="M408" s="181">
        <v>1.37</v>
      </c>
      <c r="N408" s="181">
        <v>0.56999999999999995</v>
      </c>
      <c r="O408" s="181">
        <v>99.13</v>
      </c>
      <c r="P408" s="192">
        <f t="shared" si="19"/>
        <v>89.344443350067635</v>
      </c>
      <c r="Q408" s="192">
        <f t="shared" si="20"/>
        <v>15.403723464648166</v>
      </c>
    </row>
    <row r="409" spans="1:17" s="179" customFormat="1" ht="11.25">
      <c r="A409" s="179" t="s">
        <v>720</v>
      </c>
      <c r="B409" s="177">
        <v>5</v>
      </c>
      <c r="C409" s="177">
        <v>104</v>
      </c>
      <c r="D409" s="181">
        <v>0.5</v>
      </c>
      <c r="E409" s="180" t="str">
        <f t="shared" si="18"/>
        <v>DarnleyBay-5-104-0.5</v>
      </c>
      <c r="F409" s="181">
        <v>53.6</v>
      </c>
      <c r="G409" s="181">
        <v>0.28999999999999998</v>
      </c>
      <c r="H409" s="181">
        <v>2.23</v>
      </c>
      <c r="I409" s="181">
        <v>3.42</v>
      </c>
      <c r="J409" s="181">
        <v>0.12</v>
      </c>
      <c r="K409" s="181">
        <v>17.13</v>
      </c>
      <c r="L409" s="181">
        <v>20.99</v>
      </c>
      <c r="M409" s="181">
        <v>1.38</v>
      </c>
      <c r="N409" s="181">
        <v>0.56999999999999995</v>
      </c>
      <c r="O409" s="181">
        <v>99.54</v>
      </c>
      <c r="P409" s="192">
        <f t="shared" si="19"/>
        <v>89.927291163479467</v>
      </c>
      <c r="Q409" s="192">
        <f t="shared" si="20"/>
        <v>14.637186819393444</v>
      </c>
    </row>
    <row r="410" spans="1:17" s="179" customFormat="1" ht="11.25">
      <c r="A410" s="179" t="s">
        <v>720</v>
      </c>
      <c r="B410" s="177">
        <v>5</v>
      </c>
      <c r="C410" s="177">
        <v>105</v>
      </c>
      <c r="D410" s="181">
        <v>0.5</v>
      </c>
      <c r="E410" s="180" t="str">
        <f t="shared" si="18"/>
        <v>DarnleyBay-5-105-0.5</v>
      </c>
      <c r="F410" s="181">
        <v>53.92</v>
      </c>
      <c r="G410" s="181">
        <v>0.35</v>
      </c>
      <c r="H410" s="181">
        <v>2.15</v>
      </c>
      <c r="I410" s="181">
        <v>3.51</v>
      </c>
      <c r="J410" s="181">
        <v>0.13</v>
      </c>
      <c r="K410" s="181">
        <v>17.21</v>
      </c>
      <c r="L410" s="181">
        <v>20.079999999999998</v>
      </c>
      <c r="M410" s="181">
        <v>1.52</v>
      </c>
      <c r="N410" s="181">
        <v>0.57999999999999996</v>
      </c>
      <c r="O410" s="181">
        <v>99.44</v>
      </c>
      <c r="P410" s="192">
        <f t="shared" si="19"/>
        <v>89.732556686496466</v>
      </c>
      <c r="Q410" s="192">
        <f t="shared" si="20"/>
        <v>15.323899276177272</v>
      </c>
    </row>
    <row r="411" spans="1:17" s="179" customFormat="1" ht="11.25">
      <c r="A411" s="179" t="s">
        <v>720</v>
      </c>
      <c r="B411" s="177">
        <v>5</v>
      </c>
      <c r="C411" s="177">
        <v>106</v>
      </c>
      <c r="D411" s="181">
        <v>0.5</v>
      </c>
      <c r="E411" s="180" t="str">
        <f t="shared" si="18"/>
        <v>DarnleyBay-5-106-0.5</v>
      </c>
      <c r="F411" s="181">
        <v>54.34</v>
      </c>
      <c r="G411" s="181">
        <v>0.34</v>
      </c>
      <c r="H411" s="181">
        <v>2.04</v>
      </c>
      <c r="I411" s="181">
        <v>3.52</v>
      </c>
      <c r="J411" s="181">
        <v>0.11</v>
      </c>
      <c r="K411" s="181">
        <v>16.989999999999998</v>
      </c>
      <c r="L411" s="181">
        <v>20.62</v>
      </c>
      <c r="M411" s="181">
        <v>1.27</v>
      </c>
      <c r="N411" s="181">
        <v>0.44</v>
      </c>
      <c r="O411" s="181">
        <v>99.66</v>
      </c>
      <c r="P411" s="192">
        <f t="shared" si="19"/>
        <v>89.586904724249791</v>
      </c>
      <c r="Q411" s="192">
        <f t="shared" si="20"/>
        <v>12.640177084161843</v>
      </c>
    </row>
    <row r="412" spans="1:17" s="179" customFormat="1" ht="11.25">
      <c r="A412" s="179" t="s">
        <v>720</v>
      </c>
      <c r="B412" s="177">
        <v>5</v>
      </c>
      <c r="C412" s="177">
        <v>107</v>
      </c>
      <c r="D412" s="181">
        <v>0.5</v>
      </c>
      <c r="E412" s="180" t="str">
        <f t="shared" si="18"/>
        <v>DarnleyBay-5-107-0.5</v>
      </c>
      <c r="F412" s="181">
        <v>53.76</v>
      </c>
      <c r="G412" s="181">
        <v>0.3</v>
      </c>
      <c r="H412" s="181">
        <v>2</v>
      </c>
      <c r="I412" s="181">
        <v>3.32</v>
      </c>
      <c r="J412" s="181">
        <v>0.1</v>
      </c>
      <c r="K412" s="181">
        <v>16.670000000000002</v>
      </c>
      <c r="L412" s="181">
        <v>21.4</v>
      </c>
      <c r="M412" s="181">
        <v>1.24</v>
      </c>
      <c r="N412" s="181">
        <v>0.28000000000000003</v>
      </c>
      <c r="O412" s="181">
        <v>99.07</v>
      </c>
      <c r="P412" s="192">
        <f t="shared" si="19"/>
        <v>89.949508425663666</v>
      </c>
      <c r="Q412" s="192">
        <f t="shared" si="20"/>
        <v>8.5854355845132719</v>
      </c>
    </row>
    <row r="413" spans="1:17" s="179" customFormat="1" ht="11.25">
      <c r="A413" s="179" t="s">
        <v>720</v>
      </c>
      <c r="B413" s="177">
        <v>5</v>
      </c>
      <c r="C413" s="177">
        <v>108</v>
      </c>
      <c r="D413" s="181">
        <v>0.5</v>
      </c>
      <c r="E413" s="180" t="str">
        <f t="shared" si="18"/>
        <v>DarnleyBay-5-108-0.5</v>
      </c>
      <c r="F413" s="181">
        <v>53.47</v>
      </c>
      <c r="G413" s="181">
        <v>0.28999999999999998</v>
      </c>
      <c r="H413" s="181">
        <v>2.12</v>
      </c>
      <c r="I413" s="181">
        <v>3.23</v>
      </c>
      <c r="J413" s="181">
        <v>0.09</v>
      </c>
      <c r="K413" s="181">
        <v>16.510000000000002</v>
      </c>
      <c r="L413" s="181">
        <v>20.93</v>
      </c>
      <c r="M413" s="181">
        <v>1.48</v>
      </c>
      <c r="N413" s="181">
        <v>0.4</v>
      </c>
      <c r="O413" s="181">
        <v>98.51</v>
      </c>
      <c r="P413" s="192">
        <f t="shared" si="19"/>
        <v>90.109627080451844</v>
      </c>
      <c r="Q413" s="192">
        <f t="shared" si="20"/>
        <v>11.235269021678834</v>
      </c>
    </row>
    <row r="414" spans="1:17" s="179" customFormat="1" ht="11.25">
      <c r="A414" s="179" t="s">
        <v>720</v>
      </c>
      <c r="B414" s="177">
        <v>5</v>
      </c>
      <c r="C414" s="177">
        <v>109</v>
      </c>
      <c r="D414" s="181">
        <v>0.5</v>
      </c>
      <c r="E414" s="180" t="str">
        <f t="shared" si="18"/>
        <v>DarnleyBay-5-109-0.5</v>
      </c>
      <c r="F414" s="181">
        <v>53.87</v>
      </c>
      <c r="G414" s="181">
        <v>0.34</v>
      </c>
      <c r="H414" s="181">
        <v>2.19</v>
      </c>
      <c r="I414" s="181">
        <v>3.32</v>
      </c>
      <c r="J414" s="181">
        <v>0.1</v>
      </c>
      <c r="K414" s="181">
        <v>16.809999999999999</v>
      </c>
      <c r="L414" s="181">
        <v>19.91</v>
      </c>
      <c r="M414" s="181">
        <v>1.62</v>
      </c>
      <c r="N414" s="181">
        <v>0.68</v>
      </c>
      <c r="O414" s="181">
        <v>98.84</v>
      </c>
      <c r="P414" s="192">
        <f t="shared" si="19"/>
        <v>90.024863082358848</v>
      </c>
      <c r="Q414" s="192">
        <f t="shared" si="20"/>
        <v>17.238913338824933</v>
      </c>
    </row>
    <row r="415" spans="1:17" s="179" customFormat="1" ht="11.25">
      <c r="A415" s="179" t="s">
        <v>720</v>
      </c>
      <c r="B415" s="177">
        <v>5</v>
      </c>
      <c r="C415" s="177">
        <v>110</v>
      </c>
      <c r="D415" s="181">
        <v>0.5</v>
      </c>
      <c r="E415" s="180" t="str">
        <f t="shared" si="18"/>
        <v>DarnleyBay-5-110-0.5</v>
      </c>
      <c r="F415" s="181">
        <v>54.77</v>
      </c>
      <c r="G415" s="181">
        <v>0.37</v>
      </c>
      <c r="H415" s="181">
        <v>2.14</v>
      </c>
      <c r="I415" s="181">
        <v>3.35</v>
      </c>
      <c r="J415" s="181">
        <v>0.09</v>
      </c>
      <c r="K415" s="181">
        <v>17.43</v>
      </c>
      <c r="L415" s="181">
        <v>19.87</v>
      </c>
      <c r="M415" s="181">
        <v>1.31</v>
      </c>
      <c r="N415" s="181">
        <v>0.64</v>
      </c>
      <c r="O415" s="181">
        <v>99.97</v>
      </c>
      <c r="P415" s="192">
        <f t="shared" si="19"/>
        <v>90.266681755015185</v>
      </c>
      <c r="Q415" s="192">
        <f t="shared" si="20"/>
        <v>16.710048616388974</v>
      </c>
    </row>
    <row r="416" spans="1:17" s="179" customFormat="1" ht="11.25">
      <c r="A416" s="179" t="s">
        <v>720</v>
      </c>
      <c r="B416" s="177">
        <v>9</v>
      </c>
      <c r="C416" s="177">
        <v>1</v>
      </c>
      <c r="D416" s="181">
        <v>0.3</v>
      </c>
      <c r="E416" s="180" t="str">
        <f t="shared" si="18"/>
        <v>DarnleyBay-9-1-0.3</v>
      </c>
      <c r="F416" s="181">
        <v>53.86</v>
      </c>
      <c r="G416" s="181">
        <v>0.35</v>
      </c>
      <c r="H416" s="181">
        <v>2.08</v>
      </c>
      <c r="I416" s="181">
        <v>3.27</v>
      </c>
      <c r="J416" s="181">
        <v>0.1</v>
      </c>
      <c r="K416" s="181">
        <v>16.21</v>
      </c>
      <c r="L416" s="181">
        <v>20.72</v>
      </c>
      <c r="M416" s="181">
        <v>1.33</v>
      </c>
      <c r="N416" s="181">
        <v>0.45</v>
      </c>
      <c r="O416" s="181">
        <v>98.38</v>
      </c>
      <c r="P416" s="192">
        <f t="shared" si="19"/>
        <v>89.833129477142421</v>
      </c>
      <c r="Q416" s="192">
        <f t="shared" si="20"/>
        <v>12.673947701975457</v>
      </c>
    </row>
    <row r="417" spans="1:17" s="179" customFormat="1" ht="11.25">
      <c r="A417" s="179" t="s">
        <v>720</v>
      </c>
      <c r="B417" s="177">
        <v>9</v>
      </c>
      <c r="C417" s="177">
        <v>2</v>
      </c>
      <c r="D417" s="181">
        <v>0.3</v>
      </c>
      <c r="E417" s="180" t="str">
        <f t="shared" si="18"/>
        <v>DarnleyBay-9-2-0.3</v>
      </c>
      <c r="F417" s="181">
        <v>53.88</v>
      </c>
      <c r="G417" s="181">
        <v>0.34</v>
      </c>
      <c r="H417" s="181">
        <v>2.14</v>
      </c>
      <c r="I417" s="181">
        <v>3.48</v>
      </c>
      <c r="J417" s="181">
        <v>0.12</v>
      </c>
      <c r="K417" s="181">
        <v>16.03</v>
      </c>
      <c r="L417" s="181">
        <v>20.82</v>
      </c>
      <c r="M417" s="181">
        <v>1.45</v>
      </c>
      <c r="N417" s="181">
        <v>0.38</v>
      </c>
      <c r="O417" s="181">
        <v>98.63</v>
      </c>
      <c r="P417" s="192">
        <f t="shared" si="19"/>
        <v>89.142795976856036</v>
      </c>
      <c r="Q417" s="192">
        <f t="shared" si="20"/>
        <v>10.64416602634161</v>
      </c>
    </row>
    <row r="418" spans="1:17" s="179" customFormat="1" ht="11.25">
      <c r="A418" s="179" t="s">
        <v>720</v>
      </c>
      <c r="B418" s="177">
        <v>9</v>
      </c>
      <c r="C418" s="177">
        <v>3</v>
      </c>
      <c r="D418" s="181">
        <v>0.3</v>
      </c>
      <c r="E418" s="180" t="str">
        <f t="shared" si="18"/>
        <v>DarnleyBay-9-3-0.3</v>
      </c>
      <c r="F418" s="181">
        <v>54.78</v>
      </c>
      <c r="G418" s="181">
        <v>0.19</v>
      </c>
      <c r="H418" s="181">
        <v>2.04</v>
      </c>
      <c r="I418" s="181">
        <v>3.31</v>
      </c>
      <c r="J418" s="181">
        <v>0.11</v>
      </c>
      <c r="K418" s="181">
        <v>17.87</v>
      </c>
      <c r="L418" s="181">
        <v>17.62</v>
      </c>
      <c r="M418" s="181">
        <v>1.59</v>
      </c>
      <c r="N418" s="181">
        <v>1.34</v>
      </c>
      <c r="O418" s="181">
        <v>98.85</v>
      </c>
      <c r="P418" s="192">
        <f t="shared" si="19"/>
        <v>90.586464262089294</v>
      </c>
      <c r="Q418" s="192">
        <f t="shared" si="20"/>
        <v>30.586876164249695</v>
      </c>
    </row>
    <row r="419" spans="1:17" s="179" customFormat="1" ht="11.25">
      <c r="A419" s="179" t="s">
        <v>720</v>
      </c>
      <c r="B419" s="177">
        <v>9</v>
      </c>
      <c r="C419" s="177">
        <v>4</v>
      </c>
      <c r="D419" s="181">
        <v>0.3</v>
      </c>
      <c r="E419" s="180" t="str">
        <f t="shared" si="18"/>
        <v>DarnleyBay-9-4-0.3</v>
      </c>
      <c r="F419" s="181">
        <v>54.98</v>
      </c>
      <c r="G419" s="181">
        <v>0.17</v>
      </c>
      <c r="H419" s="181">
        <v>1.86</v>
      </c>
      <c r="I419" s="181">
        <v>3.2</v>
      </c>
      <c r="J419" s="181">
        <v>0.11</v>
      </c>
      <c r="K419" s="181">
        <v>18.28</v>
      </c>
      <c r="L419" s="181">
        <v>17.52</v>
      </c>
      <c r="M419" s="181">
        <v>1.51</v>
      </c>
      <c r="N419" s="181">
        <v>1.0900000000000001</v>
      </c>
      <c r="O419" s="181">
        <v>98.73</v>
      </c>
      <c r="P419" s="192">
        <f t="shared" si="19"/>
        <v>91.05718901005956</v>
      </c>
      <c r="Q419" s="192">
        <f t="shared" si="20"/>
        <v>28.21901598385908</v>
      </c>
    </row>
    <row r="420" spans="1:17" s="179" customFormat="1" ht="11.25">
      <c r="A420" s="179" t="s">
        <v>720</v>
      </c>
      <c r="B420" s="177">
        <v>9</v>
      </c>
      <c r="C420" s="177">
        <v>5</v>
      </c>
      <c r="D420" s="181">
        <v>0.3</v>
      </c>
      <c r="E420" s="180" t="str">
        <f t="shared" si="18"/>
        <v>DarnleyBay-9-5-0.3</v>
      </c>
      <c r="F420" s="181">
        <v>54.98</v>
      </c>
      <c r="G420" s="181">
        <v>0.33</v>
      </c>
      <c r="H420" s="181">
        <v>1.87</v>
      </c>
      <c r="I420" s="181">
        <v>3.3</v>
      </c>
      <c r="J420" s="181">
        <v>0.11</v>
      </c>
      <c r="K420" s="181">
        <v>16.93</v>
      </c>
      <c r="L420" s="181">
        <v>19.690000000000001</v>
      </c>
      <c r="M420" s="181">
        <v>1.36</v>
      </c>
      <c r="N420" s="181">
        <v>0.78</v>
      </c>
      <c r="O420" s="181">
        <v>99.34</v>
      </c>
      <c r="P420" s="192">
        <f t="shared" si="19"/>
        <v>90.142380914799318</v>
      </c>
      <c r="Q420" s="192">
        <f t="shared" si="20"/>
        <v>21.863742598100945</v>
      </c>
    </row>
    <row r="421" spans="1:17" s="179" customFormat="1" ht="11.25">
      <c r="A421" s="179" t="s">
        <v>720</v>
      </c>
      <c r="B421" s="177">
        <v>9</v>
      </c>
      <c r="C421" s="177">
        <v>6</v>
      </c>
      <c r="D421" s="181">
        <v>0.3</v>
      </c>
      <c r="E421" s="180" t="str">
        <f t="shared" si="18"/>
        <v>DarnleyBay-9-6-0.3</v>
      </c>
      <c r="F421" s="181">
        <v>53.81</v>
      </c>
      <c r="G421" s="181">
        <v>0.28000000000000003</v>
      </c>
      <c r="H421" s="181">
        <v>2.1</v>
      </c>
      <c r="I421" s="181">
        <v>3.27</v>
      </c>
      <c r="J421" s="181">
        <v>0.12</v>
      </c>
      <c r="K421" s="181">
        <v>16.329999999999998</v>
      </c>
      <c r="L421" s="181">
        <v>20.63</v>
      </c>
      <c r="M421" s="181">
        <v>1.39</v>
      </c>
      <c r="N421" s="181">
        <v>0.39</v>
      </c>
      <c r="O421" s="181">
        <v>98.32</v>
      </c>
      <c r="P421" s="192">
        <f t="shared" si="19"/>
        <v>89.900294546679916</v>
      </c>
      <c r="Q421" s="192">
        <f t="shared" si="20"/>
        <v>11.078273955195412</v>
      </c>
    </row>
    <row r="422" spans="1:17" s="179" customFormat="1" ht="11.25">
      <c r="A422" s="179" t="s">
        <v>720</v>
      </c>
      <c r="B422" s="177">
        <v>9</v>
      </c>
      <c r="C422" s="177">
        <v>7</v>
      </c>
      <c r="D422" s="181">
        <v>0.3</v>
      </c>
      <c r="E422" s="180" t="str">
        <f t="shared" si="18"/>
        <v>DarnleyBay-9-7-0.3</v>
      </c>
      <c r="F422" s="181">
        <v>54.7</v>
      </c>
      <c r="G422" s="181">
        <v>0.26</v>
      </c>
      <c r="H422" s="181">
        <v>1.72</v>
      </c>
      <c r="I422" s="181">
        <v>2.63</v>
      </c>
      <c r="J422" s="181">
        <v>0.09</v>
      </c>
      <c r="K422" s="181">
        <v>16.329999999999998</v>
      </c>
      <c r="L422" s="181">
        <v>19.39</v>
      </c>
      <c r="M422" s="181">
        <v>1.68</v>
      </c>
      <c r="N422" s="181">
        <v>1.77</v>
      </c>
      <c r="O422" s="181">
        <v>98.57</v>
      </c>
      <c r="P422" s="192">
        <f t="shared" si="19"/>
        <v>91.713189869226426</v>
      </c>
      <c r="Q422" s="192">
        <f t="shared" si="20"/>
        <v>40.840342451472964</v>
      </c>
    </row>
    <row r="423" spans="1:17" s="179" customFormat="1" ht="11.25">
      <c r="A423" s="179" t="s">
        <v>720</v>
      </c>
      <c r="B423" s="177">
        <v>9</v>
      </c>
      <c r="C423" s="177">
        <v>8</v>
      </c>
      <c r="D423" s="181">
        <v>0.3</v>
      </c>
      <c r="E423" s="180" t="str">
        <f t="shared" si="18"/>
        <v>DarnleyBay-9-8-0.3</v>
      </c>
      <c r="F423" s="181">
        <v>54.12</v>
      </c>
      <c r="G423" s="181">
        <v>0.23</v>
      </c>
      <c r="H423" s="181">
        <v>1.95</v>
      </c>
      <c r="I423" s="181">
        <v>3.27</v>
      </c>
      <c r="J423" s="181">
        <v>0.13</v>
      </c>
      <c r="K423" s="181">
        <v>17.8</v>
      </c>
      <c r="L423" s="181">
        <v>16.72</v>
      </c>
      <c r="M423" s="181">
        <v>1.81</v>
      </c>
      <c r="N423" s="181">
        <v>2.4300000000000002</v>
      </c>
      <c r="O423" s="181">
        <v>98.45</v>
      </c>
      <c r="P423" s="192">
        <f t="shared" si="19"/>
        <v>90.656438869796119</v>
      </c>
      <c r="Q423" s="192">
        <f t="shared" si="20"/>
        <v>45.53287188350037</v>
      </c>
    </row>
    <row r="424" spans="1:17" s="179" customFormat="1" ht="11.25">
      <c r="A424" s="179" t="s">
        <v>720</v>
      </c>
      <c r="B424" s="177">
        <v>9</v>
      </c>
      <c r="C424" s="177">
        <v>9</v>
      </c>
      <c r="D424" s="181">
        <v>0.3</v>
      </c>
      <c r="E424" s="180" t="str">
        <f t="shared" si="18"/>
        <v>DarnleyBay-9-9-0.3</v>
      </c>
      <c r="F424" s="181">
        <v>54.89</v>
      </c>
      <c r="G424" s="181">
        <v>0.32</v>
      </c>
      <c r="H424" s="181">
        <v>2.0699999999999998</v>
      </c>
      <c r="I424" s="181">
        <v>3.53</v>
      </c>
      <c r="J424" s="181">
        <v>0.09</v>
      </c>
      <c r="K424" s="181">
        <v>17.3</v>
      </c>
      <c r="L424" s="181">
        <v>19.14</v>
      </c>
      <c r="M424" s="181">
        <v>1.44</v>
      </c>
      <c r="N424" s="181">
        <v>0.45</v>
      </c>
      <c r="O424" s="181">
        <v>99.22</v>
      </c>
      <c r="P424" s="192">
        <f t="shared" si="19"/>
        <v>89.728263054778125</v>
      </c>
      <c r="Q424" s="192">
        <f t="shared" si="20"/>
        <v>12.727381933723597</v>
      </c>
    </row>
    <row r="425" spans="1:17" s="179" customFormat="1" ht="11.25">
      <c r="A425" s="179" t="s">
        <v>720</v>
      </c>
      <c r="B425" s="177">
        <v>9</v>
      </c>
      <c r="C425" s="177">
        <v>10</v>
      </c>
      <c r="D425" s="181">
        <v>0.3</v>
      </c>
      <c r="E425" s="180" t="str">
        <f t="shared" si="18"/>
        <v>DarnleyBay-9-10-0.3</v>
      </c>
      <c r="F425" s="181">
        <v>54.19</v>
      </c>
      <c r="G425" s="181">
        <v>0.31</v>
      </c>
      <c r="H425" s="181">
        <v>1.85</v>
      </c>
      <c r="I425" s="181">
        <v>3.59</v>
      </c>
      <c r="J425" s="181">
        <v>0.13</v>
      </c>
      <c r="K425" s="181">
        <v>16.989999999999998</v>
      </c>
      <c r="L425" s="181">
        <v>19.489999999999998</v>
      </c>
      <c r="M425" s="181">
        <v>1.61</v>
      </c>
      <c r="N425" s="181">
        <v>0.77</v>
      </c>
      <c r="O425" s="181">
        <v>98.93</v>
      </c>
      <c r="P425" s="192">
        <f t="shared" si="19"/>
        <v>89.401772785475558</v>
      </c>
      <c r="Q425" s="192">
        <f t="shared" si="20"/>
        <v>21.827024810132787</v>
      </c>
    </row>
    <row r="426" spans="1:17" s="179" customFormat="1" ht="11.25">
      <c r="A426" s="179" t="s">
        <v>720</v>
      </c>
      <c r="B426" s="177">
        <v>9</v>
      </c>
      <c r="C426" s="177">
        <v>11</v>
      </c>
      <c r="D426" s="181">
        <v>0.3</v>
      </c>
      <c r="E426" s="180" t="str">
        <f t="shared" si="18"/>
        <v>DarnleyBay-9-11-0.3</v>
      </c>
      <c r="F426" s="181">
        <v>55.22</v>
      </c>
      <c r="G426" s="181">
        <v>0.17</v>
      </c>
      <c r="H426" s="181">
        <v>2.02</v>
      </c>
      <c r="I426" s="181">
        <v>3.2</v>
      </c>
      <c r="J426" s="181">
        <v>0.12</v>
      </c>
      <c r="K426" s="181">
        <v>18.420000000000002</v>
      </c>
      <c r="L426" s="181">
        <v>17.420000000000002</v>
      </c>
      <c r="M426" s="181">
        <v>1.31</v>
      </c>
      <c r="N426" s="181">
        <v>1.1499999999999999</v>
      </c>
      <c r="O426" s="181">
        <v>99.02</v>
      </c>
      <c r="P426" s="192">
        <f t="shared" si="19"/>
        <v>91.119121991588102</v>
      </c>
      <c r="Q426" s="192">
        <f t="shared" si="20"/>
        <v>27.63658739887676</v>
      </c>
    </row>
    <row r="427" spans="1:17" s="179" customFormat="1" ht="11.25">
      <c r="A427" s="179" t="s">
        <v>720</v>
      </c>
      <c r="B427" s="177">
        <v>9</v>
      </c>
      <c r="C427" s="177">
        <v>12</v>
      </c>
      <c r="D427" s="181">
        <v>0.3</v>
      </c>
      <c r="E427" s="180" t="str">
        <f t="shared" si="18"/>
        <v>DarnleyBay-9-12-0.3</v>
      </c>
      <c r="F427" s="181">
        <v>54.52</v>
      </c>
      <c r="G427" s="181">
        <v>0.18</v>
      </c>
      <c r="H427" s="181">
        <v>2</v>
      </c>
      <c r="I427" s="181">
        <v>3.27</v>
      </c>
      <c r="J427" s="181">
        <v>0.11</v>
      </c>
      <c r="K427" s="181">
        <v>18.04</v>
      </c>
      <c r="L427" s="181">
        <v>17.95</v>
      </c>
      <c r="M427" s="181">
        <v>1.45</v>
      </c>
      <c r="N427" s="181">
        <v>0.95</v>
      </c>
      <c r="O427" s="181">
        <v>98.46</v>
      </c>
      <c r="P427" s="192">
        <f t="shared" si="19"/>
        <v>90.769269231100509</v>
      </c>
      <c r="Q427" s="192">
        <f t="shared" si="20"/>
        <v>24.164806129201391</v>
      </c>
    </row>
    <row r="428" spans="1:17" s="179" customFormat="1" ht="11.25">
      <c r="A428" s="179" t="s">
        <v>720</v>
      </c>
      <c r="B428" s="177">
        <v>9</v>
      </c>
      <c r="C428" s="177">
        <v>13</v>
      </c>
      <c r="D428" s="181">
        <v>0.3</v>
      </c>
      <c r="E428" s="180" t="str">
        <f t="shared" si="18"/>
        <v>DarnleyBay-9-13-0.3</v>
      </c>
      <c r="F428" s="181">
        <v>54.7</v>
      </c>
      <c r="G428" s="181">
        <v>0.32</v>
      </c>
      <c r="H428" s="181">
        <v>2.25</v>
      </c>
      <c r="I428" s="181">
        <v>3.43</v>
      </c>
      <c r="J428" s="181">
        <v>0.11</v>
      </c>
      <c r="K428" s="181">
        <v>17.22</v>
      </c>
      <c r="L428" s="181">
        <v>18.920000000000002</v>
      </c>
      <c r="M428" s="181">
        <v>1.48</v>
      </c>
      <c r="N428" s="181">
        <v>0.98</v>
      </c>
      <c r="O428" s="181">
        <v>99.41</v>
      </c>
      <c r="P428" s="192">
        <f t="shared" si="19"/>
        <v>89.948290839473628</v>
      </c>
      <c r="Q428" s="192">
        <f t="shared" si="20"/>
        <v>22.611883472905831</v>
      </c>
    </row>
    <row r="429" spans="1:17" s="179" customFormat="1" ht="11.25">
      <c r="A429" s="179" t="s">
        <v>720</v>
      </c>
      <c r="B429" s="177">
        <v>9</v>
      </c>
      <c r="C429" s="177">
        <v>14</v>
      </c>
      <c r="D429" s="181">
        <v>0.3</v>
      </c>
      <c r="E429" s="180" t="str">
        <f t="shared" si="18"/>
        <v>DarnleyBay-9-14-0.3</v>
      </c>
      <c r="F429" s="181">
        <v>54.76</v>
      </c>
      <c r="G429" s="181">
        <v>0.15</v>
      </c>
      <c r="H429" s="181">
        <v>1.94</v>
      </c>
      <c r="I429" s="181">
        <v>3.33</v>
      </c>
      <c r="J429" s="181">
        <v>0.14000000000000001</v>
      </c>
      <c r="K429" s="181">
        <v>17.86</v>
      </c>
      <c r="L429" s="181">
        <v>18.16</v>
      </c>
      <c r="M429" s="181">
        <v>1.24</v>
      </c>
      <c r="N429" s="181">
        <v>0.95</v>
      </c>
      <c r="O429" s="181">
        <v>98.54</v>
      </c>
      <c r="P429" s="192">
        <f t="shared" si="19"/>
        <v>90.530170832847432</v>
      </c>
      <c r="Q429" s="192">
        <f t="shared" si="20"/>
        <v>24.72736754265491</v>
      </c>
    </row>
    <row r="430" spans="1:17" s="179" customFormat="1" ht="11.25">
      <c r="A430" s="179" t="s">
        <v>720</v>
      </c>
      <c r="B430" s="177">
        <v>9</v>
      </c>
      <c r="C430" s="177">
        <v>15</v>
      </c>
      <c r="D430" s="181">
        <v>0.3</v>
      </c>
      <c r="E430" s="180" t="str">
        <f t="shared" si="18"/>
        <v>DarnleyBay-9-15-0.3</v>
      </c>
      <c r="F430" s="181">
        <v>53.79</v>
      </c>
      <c r="G430" s="181">
        <v>0.32</v>
      </c>
      <c r="H430" s="181">
        <v>2.11</v>
      </c>
      <c r="I430" s="181">
        <v>3.41</v>
      </c>
      <c r="J430" s="181">
        <v>0.09</v>
      </c>
      <c r="K430" s="181">
        <v>16.57</v>
      </c>
      <c r="L430" s="181">
        <v>20.22</v>
      </c>
      <c r="M430" s="181">
        <v>1.1399999999999999</v>
      </c>
      <c r="N430" s="181">
        <v>0.3</v>
      </c>
      <c r="O430" s="181">
        <v>97.94</v>
      </c>
      <c r="P430" s="192">
        <f t="shared" si="19"/>
        <v>89.649405170858444</v>
      </c>
      <c r="Q430" s="192">
        <f t="shared" si="20"/>
        <v>8.7074875659051454</v>
      </c>
    </row>
    <row r="431" spans="1:17" s="179" customFormat="1" ht="11.25">
      <c r="A431" s="179" t="s">
        <v>720</v>
      </c>
      <c r="B431" s="177">
        <v>9</v>
      </c>
      <c r="C431" s="177">
        <v>16</v>
      </c>
      <c r="D431" s="181">
        <v>0.3</v>
      </c>
      <c r="E431" s="180" t="str">
        <f t="shared" si="18"/>
        <v>DarnleyBay-9-16-0.3</v>
      </c>
      <c r="F431" s="181">
        <v>54.37</v>
      </c>
      <c r="G431" s="181">
        <v>0.21</v>
      </c>
      <c r="H431" s="181">
        <v>2.0499999999999998</v>
      </c>
      <c r="I431" s="181">
        <v>3.3</v>
      </c>
      <c r="J431" s="181">
        <v>0.14000000000000001</v>
      </c>
      <c r="K431" s="181">
        <v>18.25</v>
      </c>
      <c r="L431" s="181">
        <v>17.600000000000001</v>
      </c>
      <c r="M431" s="181">
        <v>1.43</v>
      </c>
      <c r="N431" s="181">
        <v>1.1100000000000001</v>
      </c>
      <c r="O431" s="181">
        <v>98.45</v>
      </c>
      <c r="P431" s="192">
        <f t="shared" si="19"/>
        <v>90.789701897581878</v>
      </c>
      <c r="Q431" s="192">
        <f t="shared" si="20"/>
        <v>26.645090856176235</v>
      </c>
    </row>
    <row r="432" spans="1:17" s="179" customFormat="1" ht="11.25">
      <c r="A432" s="179" t="s">
        <v>720</v>
      </c>
      <c r="B432" s="177">
        <v>9</v>
      </c>
      <c r="C432" s="177">
        <v>17</v>
      </c>
      <c r="D432" s="181">
        <v>0.3</v>
      </c>
      <c r="E432" s="180" t="str">
        <f t="shared" si="18"/>
        <v>DarnleyBay-9-17-0.3</v>
      </c>
      <c r="F432" s="181">
        <v>54.37</v>
      </c>
      <c r="G432" s="181">
        <v>0.2</v>
      </c>
      <c r="H432" s="181">
        <v>1.91</v>
      </c>
      <c r="I432" s="181">
        <v>3.34</v>
      </c>
      <c r="J432" s="181">
        <v>0.11</v>
      </c>
      <c r="K432" s="181">
        <v>18.05</v>
      </c>
      <c r="L432" s="181">
        <v>17.079999999999998</v>
      </c>
      <c r="M432" s="181">
        <v>1.57</v>
      </c>
      <c r="N432" s="181">
        <v>1.66</v>
      </c>
      <c r="O432" s="181">
        <v>98.29</v>
      </c>
      <c r="P432" s="192">
        <f t="shared" si="19"/>
        <v>90.594985958708875</v>
      </c>
      <c r="Q432" s="192">
        <f t="shared" si="20"/>
        <v>36.830149090191114</v>
      </c>
    </row>
    <row r="433" spans="1:17" s="179" customFormat="1" ht="11.25">
      <c r="A433" s="179" t="s">
        <v>720</v>
      </c>
      <c r="B433" s="177">
        <v>9</v>
      </c>
      <c r="C433" s="177">
        <v>18</v>
      </c>
      <c r="D433" s="181">
        <v>0.3</v>
      </c>
      <c r="E433" s="180" t="str">
        <f t="shared" si="18"/>
        <v>DarnleyBay-9-18-0.3</v>
      </c>
      <c r="F433" s="181">
        <v>54.08</v>
      </c>
      <c r="G433" s="181">
        <v>0.34</v>
      </c>
      <c r="H433" s="181">
        <v>2.2400000000000002</v>
      </c>
      <c r="I433" s="181">
        <v>3.5</v>
      </c>
      <c r="J433" s="181">
        <v>0.1</v>
      </c>
      <c r="K433" s="181">
        <v>15.92</v>
      </c>
      <c r="L433" s="181">
        <v>20.25</v>
      </c>
      <c r="M433" s="181">
        <v>1.39</v>
      </c>
      <c r="N433" s="181">
        <v>0.52</v>
      </c>
      <c r="O433" s="181">
        <v>98.35</v>
      </c>
      <c r="P433" s="192">
        <f t="shared" si="19"/>
        <v>89.020084253157933</v>
      </c>
      <c r="Q433" s="192">
        <f t="shared" si="20"/>
        <v>13.474652708601747</v>
      </c>
    </row>
    <row r="434" spans="1:17" s="179" customFormat="1" ht="11.25">
      <c r="A434" s="179" t="s">
        <v>720</v>
      </c>
      <c r="B434" s="177">
        <v>9</v>
      </c>
      <c r="C434" s="177">
        <v>19</v>
      </c>
      <c r="D434" s="181">
        <v>0.3</v>
      </c>
      <c r="E434" s="180" t="str">
        <f t="shared" si="18"/>
        <v>DarnleyBay-9-19-0.3</v>
      </c>
      <c r="F434" s="181">
        <v>54.74</v>
      </c>
      <c r="G434" s="181">
        <v>0.3</v>
      </c>
      <c r="H434" s="181">
        <v>1.71</v>
      </c>
      <c r="I434" s="181">
        <v>3.37</v>
      </c>
      <c r="J434" s="181">
        <v>0.1</v>
      </c>
      <c r="K434" s="181">
        <v>16.940000000000001</v>
      </c>
      <c r="L434" s="181">
        <v>20.170000000000002</v>
      </c>
      <c r="M434" s="181">
        <v>1.52</v>
      </c>
      <c r="N434" s="181">
        <v>0.82</v>
      </c>
      <c r="O434" s="181">
        <v>99.67</v>
      </c>
      <c r="P434" s="192">
        <f t="shared" si="19"/>
        <v>89.959620356106285</v>
      </c>
      <c r="Q434" s="192">
        <f t="shared" si="20"/>
        <v>24.339254097640787</v>
      </c>
    </row>
    <row r="435" spans="1:17" s="179" customFormat="1" ht="11.25">
      <c r="A435" s="179" t="s">
        <v>720</v>
      </c>
      <c r="B435" s="177">
        <v>9</v>
      </c>
      <c r="C435" s="177">
        <v>20</v>
      </c>
      <c r="D435" s="181">
        <v>0.3</v>
      </c>
      <c r="E435" s="180" t="str">
        <f t="shared" si="18"/>
        <v>DarnleyBay-9-20-0.3</v>
      </c>
      <c r="F435" s="181">
        <v>54.73</v>
      </c>
      <c r="G435" s="181">
        <v>0.31</v>
      </c>
      <c r="H435" s="181">
        <v>2.0499999999999998</v>
      </c>
      <c r="I435" s="181">
        <v>3.44</v>
      </c>
      <c r="J435" s="181">
        <v>0.1</v>
      </c>
      <c r="K435" s="181">
        <v>16.7</v>
      </c>
      <c r="L435" s="181">
        <v>19.670000000000002</v>
      </c>
      <c r="M435" s="181">
        <v>1.37</v>
      </c>
      <c r="N435" s="181">
        <v>0.74</v>
      </c>
      <c r="O435" s="181">
        <v>99.11</v>
      </c>
      <c r="P435" s="192">
        <f t="shared" si="19"/>
        <v>89.64063957021321</v>
      </c>
      <c r="Q435" s="192">
        <f t="shared" si="20"/>
        <v>19.494869098661109</v>
      </c>
    </row>
    <row r="436" spans="1:17" s="179" customFormat="1" ht="11.25">
      <c r="A436" s="179" t="s">
        <v>720</v>
      </c>
      <c r="B436" s="177">
        <v>9</v>
      </c>
      <c r="C436" s="177">
        <v>21</v>
      </c>
      <c r="D436" s="181">
        <v>0.3</v>
      </c>
      <c r="E436" s="180" t="str">
        <f t="shared" si="18"/>
        <v>DarnleyBay-9-21-0.3</v>
      </c>
      <c r="F436" s="181">
        <v>54.21</v>
      </c>
      <c r="G436" s="181">
        <v>0.04</v>
      </c>
      <c r="H436" s="181">
        <v>2.04</v>
      </c>
      <c r="I436" s="181">
        <v>2.0699999999999998</v>
      </c>
      <c r="J436" s="181">
        <v>0.08</v>
      </c>
      <c r="K436" s="181">
        <v>16.02</v>
      </c>
      <c r="L436" s="181">
        <v>19.899999999999999</v>
      </c>
      <c r="M436" s="181">
        <v>1.81</v>
      </c>
      <c r="N436" s="181">
        <v>2.0499999999999998</v>
      </c>
      <c r="O436" s="181">
        <v>98.21</v>
      </c>
      <c r="P436" s="192">
        <f t="shared" si="19"/>
        <v>93.24073392274812</v>
      </c>
      <c r="Q436" s="192">
        <f t="shared" si="20"/>
        <v>40.267423695721995</v>
      </c>
    </row>
    <row r="437" spans="1:17" s="179" customFormat="1" ht="11.25">
      <c r="A437" s="179" t="s">
        <v>720</v>
      </c>
      <c r="B437" s="177">
        <v>9</v>
      </c>
      <c r="C437" s="177">
        <v>22</v>
      </c>
      <c r="D437" s="181">
        <v>0.3</v>
      </c>
      <c r="E437" s="180" t="str">
        <f t="shared" si="18"/>
        <v>DarnleyBay-9-22-0.3</v>
      </c>
      <c r="F437" s="181">
        <v>54.46</v>
      </c>
      <c r="G437" s="181">
        <v>0.28999999999999998</v>
      </c>
      <c r="H437" s="181">
        <v>1.86</v>
      </c>
      <c r="I437" s="181">
        <v>3.49</v>
      </c>
      <c r="J437" s="181">
        <v>0.06</v>
      </c>
      <c r="K437" s="181">
        <v>16.48</v>
      </c>
      <c r="L437" s="181">
        <v>19.96</v>
      </c>
      <c r="M437" s="181">
        <v>1.34</v>
      </c>
      <c r="N437" s="181">
        <v>0.63</v>
      </c>
      <c r="O437" s="181">
        <v>98.56</v>
      </c>
      <c r="P437" s="192">
        <f t="shared" si="19"/>
        <v>89.380653953565826</v>
      </c>
      <c r="Q437" s="192">
        <f t="shared" si="20"/>
        <v>18.515016082358578</v>
      </c>
    </row>
    <row r="438" spans="1:17" s="179" customFormat="1" ht="11.25">
      <c r="A438" s="179" t="s">
        <v>720</v>
      </c>
      <c r="B438" s="177">
        <v>9</v>
      </c>
      <c r="C438" s="177">
        <v>23</v>
      </c>
      <c r="D438" s="181">
        <v>0.3</v>
      </c>
      <c r="E438" s="180" t="str">
        <f t="shared" si="18"/>
        <v>DarnleyBay-9-23-0.3</v>
      </c>
      <c r="F438" s="181">
        <v>54.09</v>
      </c>
      <c r="G438" s="181">
        <v>0.36</v>
      </c>
      <c r="H438" s="181">
        <v>1.81</v>
      </c>
      <c r="I438" s="181">
        <v>3.38</v>
      </c>
      <c r="J438" s="181">
        <v>0.11</v>
      </c>
      <c r="K438" s="181">
        <v>16.63</v>
      </c>
      <c r="L438" s="181">
        <v>18.440000000000001</v>
      </c>
      <c r="M438" s="181">
        <v>1.83</v>
      </c>
      <c r="N438" s="181">
        <v>1.83</v>
      </c>
      <c r="O438" s="181">
        <v>98.49</v>
      </c>
      <c r="P438" s="192">
        <f t="shared" si="19"/>
        <v>89.764372424195599</v>
      </c>
      <c r="Q438" s="192">
        <f t="shared" si="20"/>
        <v>40.414211494020648</v>
      </c>
    </row>
    <row r="439" spans="1:17" s="179" customFormat="1" ht="11.25">
      <c r="A439" s="179" t="s">
        <v>720</v>
      </c>
      <c r="B439" s="177">
        <v>9</v>
      </c>
      <c r="C439" s="177">
        <v>24</v>
      </c>
      <c r="D439" s="181">
        <v>0.3</v>
      </c>
      <c r="E439" s="180" t="str">
        <f t="shared" si="18"/>
        <v>DarnleyBay-9-24-0.3</v>
      </c>
      <c r="F439" s="181">
        <v>54.77</v>
      </c>
      <c r="G439" s="181">
        <v>0.31</v>
      </c>
      <c r="H439" s="181">
        <v>1.92</v>
      </c>
      <c r="I439" s="181">
        <v>3.39</v>
      </c>
      <c r="J439" s="181">
        <v>0.1</v>
      </c>
      <c r="K439" s="181">
        <v>16.71</v>
      </c>
      <c r="L439" s="181">
        <v>20.12</v>
      </c>
      <c r="M439" s="181">
        <v>1.33</v>
      </c>
      <c r="N439" s="181">
        <v>0.75</v>
      </c>
      <c r="O439" s="181">
        <v>99.39</v>
      </c>
      <c r="P439" s="192">
        <f t="shared" si="19"/>
        <v>89.781310262951735</v>
      </c>
      <c r="Q439" s="192">
        <f t="shared" si="20"/>
        <v>20.763638670821141</v>
      </c>
    </row>
    <row r="440" spans="1:17" s="179" customFormat="1" ht="11.25">
      <c r="A440" s="179" t="s">
        <v>720</v>
      </c>
      <c r="B440" s="179">
        <v>9</v>
      </c>
      <c r="C440" s="177">
        <v>25</v>
      </c>
      <c r="D440" s="181">
        <v>0.3</v>
      </c>
      <c r="E440" s="180" t="str">
        <f t="shared" si="18"/>
        <v>DarnleyBay-9-25-0.3</v>
      </c>
      <c r="F440" s="181">
        <v>53.79</v>
      </c>
      <c r="G440" s="181">
        <v>0.18</v>
      </c>
      <c r="H440" s="181">
        <v>2.02</v>
      </c>
      <c r="I440" s="181">
        <v>3.22</v>
      </c>
      <c r="J440" s="181">
        <v>0.14000000000000001</v>
      </c>
      <c r="K440" s="181">
        <v>18.16</v>
      </c>
      <c r="L440" s="181">
        <v>17.16</v>
      </c>
      <c r="M440" s="181">
        <v>1.38</v>
      </c>
      <c r="N440" s="181">
        <v>1.2</v>
      </c>
      <c r="O440" s="181">
        <v>97.25</v>
      </c>
      <c r="P440" s="192">
        <f t="shared" si="19"/>
        <v>90.952270683932781</v>
      </c>
      <c r="Q440" s="192">
        <f t="shared" si="20"/>
        <v>28.495775550351375</v>
      </c>
    </row>
    <row r="441" spans="1:17" s="179" customFormat="1" ht="11.25">
      <c r="A441" s="179" t="s">
        <v>720</v>
      </c>
      <c r="B441" s="179">
        <v>9</v>
      </c>
      <c r="C441" s="177">
        <v>26</v>
      </c>
      <c r="D441" s="181">
        <v>0.3</v>
      </c>
      <c r="E441" s="180" t="str">
        <f t="shared" si="18"/>
        <v>DarnleyBay-9-26-0.3</v>
      </c>
      <c r="F441" s="181">
        <v>54.49</v>
      </c>
      <c r="G441" s="181">
        <v>0.15</v>
      </c>
      <c r="H441" s="181">
        <v>1.66</v>
      </c>
      <c r="I441" s="181">
        <v>2.35</v>
      </c>
      <c r="J441" s="181">
        <v>0.1</v>
      </c>
      <c r="K441" s="181">
        <v>16.079999999999998</v>
      </c>
      <c r="L441" s="181">
        <v>20.27</v>
      </c>
      <c r="M441" s="181">
        <v>1.93</v>
      </c>
      <c r="N441" s="181">
        <v>2.2599999999999998</v>
      </c>
      <c r="O441" s="181">
        <v>99.3</v>
      </c>
      <c r="P441" s="192">
        <f t="shared" si="19"/>
        <v>92.42218376235374</v>
      </c>
      <c r="Q441" s="192">
        <f t="shared" si="20"/>
        <v>47.734614140772266</v>
      </c>
    </row>
    <row r="442" spans="1:17" s="179" customFormat="1" ht="11.25">
      <c r="A442" s="179" t="s">
        <v>720</v>
      </c>
      <c r="B442" s="179">
        <v>9</v>
      </c>
      <c r="C442" s="177">
        <v>27</v>
      </c>
      <c r="D442" s="181">
        <v>0.3</v>
      </c>
      <c r="E442" s="180" t="str">
        <f t="shared" si="18"/>
        <v>DarnleyBay-9-27-0.3</v>
      </c>
      <c r="F442" s="181">
        <v>54.59</v>
      </c>
      <c r="G442" s="181">
        <v>0.33</v>
      </c>
      <c r="H442" s="181">
        <v>1.85</v>
      </c>
      <c r="I442" s="181">
        <v>3.43</v>
      </c>
      <c r="J442" s="181">
        <v>0.1</v>
      </c>
      <c r="K442" s="181">
        <v>16.71</v>
      </c>
      <c r="L442" s="181">
        <v>19.95</v>
      </c>
      <c r="M442" s="181">
        <v>1.48</v>
      </c>
      <c r="N442" s="181">
        <v>0.68</v>
      </c>
      <c r="O442" s="181">
        <v>99.12</v>
      </c>
      <c r="P442" s="192">
        <f t="shared" si="19"/>
        <v>89.673187256661706</v>
      </c>
      <c r="Q442" s="192">
        <f t="shared" si="20"/>
        <v>19.780455206204795</v>
      </c>
    </row>
    <row r="443" spans="1:17" s="179" customFormat="1" ht="11.25">
      <c r="A443" s="179" t="s">
        <v>720</v>
      </c>
      <c r="B443" s="179">
        <v>9</v>
      </c>
      <c r="C443" s="177">
        <v>28</v>
      </c>
      <c r="D443" s="181">
        <v>0.3</v>
      </c>
      <c r="E443" s="180" t="str">
        <f t="shared" si="18"/>
        <v>DarnleyBay-9-28-0.3</v>
      </c>
      <c r="F443" s="181">
        <v>54.37</v>
      </c>
      <c r="G443" s="181">
        <v>0.31</v>
      </c>
      <c r="H443" s="181">
        <v>1.93</v>
      </c>
      <c r="I443" s="181">
        <v>3.53</v>
      </c>
      <c r="J443" s="181">
        <v>0.12</v>
      </c>
      <c r="K443" s="181">
        <v>16.38</v>
      </c>
      <c r="L443" s="181">
        <v>19.52</v>
      </c>
      <c r="M443" s="181">
        <v>1.56</v>
      </c>
      <c r="N443" s="181">
        <v>0.84</v>
      </c>
      <c r="O443" s="181">
        <v>98.56</v>
      </c>
      <c r="P443" s="192">
        <f t="shared" si="19"/>
        <v>89.213569494115859</v>
      </c>
      <c r="Q443" s="192">
        <f t="shared" si="20"/>
        <v>22.598928743046908</v>
      </c>
    </row>
    <row r="444" spans="1:17" s="179" customFormat="1" ht="11.25">
      <c r="A444" s="179" t="s">
        <v>720</v>
      </c>
      <c r="B444" s="179">
        <v>9</v>
      </c>
      <c r="C444" s="177">
        <v>29</v>
      </c>
      <c r="D444" s="181">
        <v>0.3</v>
      </c>
      <c r="E444" s="180" t="str">
        <f t="shared" si="18"/>
        <v>DarnleyBay-9-29-0.3</v>
      </c>
      <c r="F444" s="181">
        <v>54.75</v>
      </c>
      <c r="G444" s="181">
        <v>0.34</v>
      </c>
      <c r="H444" s="181">
        <v>2.02</v>
      </c>
      <c r="I444" s="181">
        <v>3.49</v>
      </c>
      <c r="J444" s="181">
        <v>0.1</v>
      </c>
      <c r="K444" s="181">
        <v>16.39</v>
      </c>
      <c r="L444" s="181">
        <v>19.45</v>
      </c>
      <c r="M444" s="181">
        <v>1.43</v>
      </c>
      <c r="N444" s="181">
        <v>0.57999999999999996</v>
      </c>
      <c r="O444" s="181">
        <v>98.56</v>
      </c>
      <c r="P444" s="192">
        <f t="shared" si="19"/>
        <v>89.328564274354449</v>
      </c>
      <c r="Q444" s="192">
        <f t="shared" si="20"/>
        <v>16.15081286403819</v>
      </c>
    </row>
    <row r="445" spans="1:17" s="179" customFormat="1" ht="11.25">
      <c r="A445" s="179" t="s">
        <v>720</v>
      </c>
      <c r="B445" s="179">
        <v>9</v>
      </c>
      <c r="C445" s="177">
        <v>30</v>
      </c>
      <c r="D445" s="181">
        <v>0.3</v>
      </c>
      <c r="E445" s="180" t="str">
        <f t="shared" si="18"/>
        <v>DarnleyBay-9-30-0.3</v>
      </c>
      <c r="F445" s="181">
        <v>54.06</v>
      </c>
      <c r="G445" s="181">
        <v>0.37</v>
      </c>
      <c r="H445" s="181">
        <v>1.92</v>
      </c>
      <c r="I445" s="181">
        <v>3.33</v>
      </c>
      <c r="J445" s="181">
        <v>0.13</v>
      </c>
      <c r="K445" s="181">
        <v>16.690000000000001</v>
      </c>
      <c r="L445" s="181">
        <v>20.02</v>
      </c>
      <c r="M445" s="181">
        <v>1.33</v>
      </c>
      <c r="N445" s="181">
        <v>0.7</v>
      </c>
      <c r="O445" s="181">
        <v>98.54</v>
      </c>
      <c r="P445" s="192">
        <f t="shared" si="19"/>
        <v>89.933147283863732</v>
      </c>
      <c r="Q445" s="192">
        <f t="shared" si="20"/>
        <v>19.651419407395679</v>
      </c>
    </row>
    <row r="446" spans="1:17" s="179" customFormat="1" ht="11.25">
      <c r="A446" s="179" t="s">
        <v>720</v>
      </c>
      <c r="B446" s="179">
        <v>9</v>
      </c>
      <c r="C446" s="177">
        <v>31</v>
      </c>
      <c r="D446" s="181">
        <v>0.3</v>
      </c>
      <c r="E446" s="180" t="str">
        <f t="shared" si="18"/>
        <v>DarnleyBay-9-31-0.3</v>
      </c>
      <c r="F446" s="181">
        <v>54.33</v>
      </c>
      <c r="G446" s="181">
        <v>0.3</v>
      </c>
      <c r="H446" s="181">
        <v>2.06</v>
      </c>
      <c r="I446" s="181">
        <v>3.37</v>
      </c>
      <c r="J446" s="181">
        <v>0.1</v>
      </c>
      <c r="K446" s="181">
        <v>16.91</v>
      </c>
      <c r="L446" s="181">
        <v>19</v>
      </c>
      <c r="M446" s="181">
        <v>1.62</v>
      </c>
      <c r="N446" s="181">
        <v>1.04</v>
      </c>
      <c r="O446" s="181">
        <v>98.74</v>
      </c>
      <c r="P446" s="192">
        <f t="shared" si="19"/>
        <v>89.943599045385639</v>
      </c>
      <c r="Q446" s="192">
        <f t="shared" si="20"/>
        <v>25.299351770034018</v>
      </c>
    </row>
    <row r="447" spans="1:17" s="179" customFormat="1" ht="11.25">
      <c r="A447" s="179" t="s">
        <v>720</v>
      </c>
      <c r="B447" s="179">
        <v>9</v>
      </c>
      <c r="C447" s="177">
        <v>32</v>
      </c>
      <c r="D447" s="181">
        <v>0.3</v>
      </c>
      <c r="E447" s="180" t="str">
        <f t="shared" si="18"/>
        <v>DarnleyBay-9-32-0.3</v>
      </c>
      <c r="F447" s="181">
        <v>55.28</v>
      </c>
      <c r="G447" s="181">
        <v>0.35</v>
      </c>
      <c r="H447" s="181">
        <v>1.92</v>
      </c>
      <c r="I447" s="181">
        <v>3.41</v>
      </c>
      <c r="J447" s="181">
        <v>0.12</v>
      </c>
      <c r="K447" s="181">
        <v>16.82</v>
      </c>
      <c r="L447" s="181">
        <v>19.55</v>
      </c>
      <c r="M447" s="181">
        <v>1.34</v>
      </c>
      <c r="N447" s="181">
        <v>0.68</v>
      </c>
      <c r="O447" s="181">
        <v>99.46</v>
      </c>
      <c r="P447" s="192">
        <f t="shared" si="19"/>
        <v>89.787537516509403</v>
      </c>
      <c r="Q447" s="192">
        <f t="shared" si="20"/>
        <v>19.197739662550887</v>
      </c>
    </row>
    <row r="448" spans="1:17" s="179" customFormat="1" ht="11.25">
      <c r="A448" s="179" t="s">
        <v>720</v>
      </c>
      <c r="B448" s="179">
        <v>9</v>
      </c>
      <c r="C448" s="177">
        <v>33</v>
      </c>
      <c r="D448" s="181">
        <v>0.3</v>
      </c>
      <c r="E448" s="180" t="str">
        <f t="shared" si="18"/>
        <v>DarnleyBay-9-33-0.3</v>
      </c>
      <c r="F448" s="181">
        <v>54.36</v>
      </c>
      <c r="G448" s="181">
        <v>0.09</v>
      </c>
      <c r="H448" s="181">
        <v>0.94</v>
      </c>
      <c r="I448" s="181">
        <v>2.33</v>
      </c>
      <c r="J448" s="181">
        <v>0.11</v>
      </c>
      <c r="K448" s="181">
        <v>17.91</v>
      </c>
      <c r="L448" s="181">
        <v>21.09</v>
      </c>
      <c r="M448" s="181">
        <v>1.02</v>
      </c>
      <c r="N448" s="181">
        <v>1.1100000000000001</v>
      </c>
      <c r="O448" s="181">
        <v>98.95</v>
      </c>
      <c r="P448" s="192">
        <f t="shared" si="19"/>
        <v>93.19776168964853</v>
      </c>
      <c r="Q448" s="192">
        <f t="shared" si="20"/>
        <v>44.201474217125046</v>
      </c>
    </row>
    <row r="449" spans="1:17" s="179" customFormat="1" ht="11.25">
      <c r="A449" s="179" t="s">
        <v>720</v>
      </c>
      <c r="B449" s="179">
        <v>9</v>
      </c>
      <c r="C449" s="177">
        <v>34</v>
      </c>
      <c r="D449" s="181">
        <v>0.3</v>
      </c>
      <c r="E449" s="180" t="str">
        <f t="shared" si="18"/>
        <v>DarnleyBay-9-34-0.3</v>
      </c>
      <c r="F449" s="181">
        <v>54.5</v>
      </c>
      <c r="G449" s="181">
        <v>0.34</v>
      </c>
      <c r="H449" s="181">
        <v>1.9</v>
      </c>
      <c r="I449" s="181">
        <v>3.46</v>
      </c>
      <c r="J449" s="181">
        <v>0.1</v>
      </c>
      <c r="K449" s="181">
        <v>16.75</v>
      </c>
      <c r="L449" s="181">
        <v>20.32</v>
      </c>
      <c r="M449" s="181">
        <v>1.48</v>
      </c>
      <c r="N449" s="181">
        <v>0.59</v>
      </c>
      <c r="O449" s="181">
        <v>99.44</v>
      </c>
      <c r="P449" s="192">
        <f t="shared" si="19"/>
        <v>89.614538808710691</v>
      </c>
      <c r="Q449" s="192">
        <f t="shared" si="20"/>
        <v>17.240017589726399</v>
      </c>
    </row>
    <row r="450" spans="1:17" s="179" customFormat="1" ht="11.25">
      <c r="A450" s="179" t="s">
        <v>720</v>
      </c>
      <c r="B450" s="179">
        <v>9</v>
      </c>
      <c r="C450" s="177">
        <v>35</v>
      </c>
      <c r="D450" s="181">
        <v>0.3</v>
      </c>
      <c r="E450" s="180" t="str">
        <f t="shared" si="18"/>
        <v>DarnleyBay-9-35-0.3</v>
      </c>
      <c r="F450" s="181">
        <v>54.91</v>
      </c>
      <c r="G450" s="181">
        <v>0.16</v>
      </c>
      <c r="H450" s="181">
        <v>1.78</v>
      </c>
      <c r="I450" s="181">
        <v>3.24</v>
      </c>
      <c r="J450" s="181">
        <v>0.13</v>
      </c>
      <c r="K450" s="181">
        <v>18.09</v>
      </c>
      <c r="L450" s="181">
        <v>17.39</v>
      </c>
      <c r="M450" s="181">
        <v>1.43</v>
      </c>
      <c r="N450" s="181">
        <v>1.59</v>
      </c>
      <c r="O450" s="181">
        <v>98.73</v>
      </c>
      <c r="P450" s="192">
        <f t="shared" si="19"/>
        <v>90.869193437869853</v>
      </c>
      <c r="Q450" s="192">
        <f t="shared" si="20"/>
        <v>37.470041099469299</v>
      </c>
    </row>
    <row r="451" spans="1:17" s="179" customFormat="1" ht="12" customHeight="1">
      <c r="A451" s="179" t="s">
        <v>720</v>
      </c>
      <c r="B451" s="179">
        <v>9</v>
      </c>
      <c r="C451" s="177">
        <v>36</v>
      </c>
      <c r="D451" s="181">
        <v>0.3</v>
      </c>
      <c r="E451" s="180" t="str">
        <f t="shared" ref="E451:E514" si="21">CONCATENATE($A$2,"-",B451,"-",C451,"-",D451)</f>
        <v>DarnleyBay-9-36-0.3</v>
      </c>
      <c r="F451" s="181">
        <v>54.8</v>
      </c>
      <c r="G451" s="181">
        <v>0.38</v>
      </c>
      <c r="H451" s="181">
        <v>1.98</v>
      </c>
      <c r="I451" s="181">
        <v>3.38</v>
      </c>
      <c r="J451" s="181">
        <v>0.12</v>
      </c>
      <c r="K451" s="181">
        <v>16.87</v>
      </c>
      <c r="L451" s="181">
        <v>19.420000000000002</v>
      </c>
      <c r="M451" s="181">
        <v>1.49</v>
      </c>
      <c r="N451" s="181">
        <v>0.83</v>
      </c>
      <c r="O451" s="181">
        <v>99.38</v>
      </c>
      <c r="P451" s="192">
        <f t="shared" si="19"/>
        <v>89.895274791036456</v>
      </c>
      <c r="Q451" s="192">
        <f t="shared" si="20"/>
        <v>21.948824049263777</v>
      </c>
    </row>
    <row r="452" spans="1:17" s="179" customFormat="1" ht="11.25">
      <c r="A452" s="179" t="s">
        <v>720</v>
      </c>
      <c r="B452" s="179">
        <v>9</v>
      </c>
      <c r="C452" s="177">
        <v>37</v>
      </c>
      <c r="D452" s="180">
        <v>0.3</v>
      </c>
      <c r="E452" s="180" t="str">
        <f t="shared" si="21"/>
        <v>DarnleyBay-9-37-0.3</v>
      </c>
      <c r="F452" s="181">
        <v>54.6</v>
      </c>
      <c r="G452" s="181">
        <v>0.31</v>
      </c>
      <c r="H452" s="181">
        <v>2.13</v>
      </c>
      <c r="I452" s="181">
        <v>3.33</v>
      </c>
      <c r="J452" s="181">
        <v>0.1</v>
      </c>
      <c r="K452" s="181">
        <v>15.99</v>
      </c>
      <c r="L452" s="181">
        <v>20.96</v>
      </c>
      <c r="M452" s="181">
        <v>1.32</v>
      </c>
      <c r="N452" s="181">
        <v>0.37</v>
      </c>
      <c r="O452" s="181">
        <v>99.16</v>
      </c>
      <c r="P452" s="192">
        <f t="shared" ref="P452:P515" si="22">((K452/40.31)/(K452/40.31+I452/71.85))*100</f>
        <v>89.538550672590375</v>
      </c>
      <c r="Q452" s="192">
        <f t="shared" ref="Q452:Q515" si="23">((N452/151.99061)/(N452/151.99061+H452/101.96137))*100</f>
        <v>10.436870290296991</v>
      </c>
    </row>
    <row r="453" spans="1:17" s="179" customFormat="1" ht="11.25">
      <c r="A453" s="179" t="s">
        <v>720</v>
      </c>
      <c r="B453" s="179">
        <v>9</v>
      </c>
      <c r="C453" s="177">
        <v>38</v>
      </c>
      <c r="D453" s="180">
        <v>0.3</v>
      </c>
      <c r="E453" s="180" t="str">
        <f t="shared" si="21"/>
        <v>DarnleyBay-9-38-0.3</v>
      </c>
      <c r="F453" s="181">
        <v>54.55</v>
      </c>
      <c r="G453" s="181">
        <v>0.28000000000000003</v>
      </c>
      <c r="H453" s="181">
        <v>2.14</v>
      </c>
      <c r="I453" s="181">
        <v>3.28</v>
      </c>
      <c r="J453" s="181">
        <v>0.11</v>
      </c>
      <c r="K453" s="181">
        <v>16.100000000000001</v>
      </c>
      <c r="L453" s="181">
        <v>20.84</v>
      </c>
      <c r="M453" s="181">
        <v>1.38</v>
      </c>
      <c r="N453" s="181">
        <v>0.38</v>
      </c>
      <c r="O453" s="181">
        <v>99.06</v>
      </c>
      <c r="P453" s="192">
        <f t="shared" si="22"/>
        <v>89.742698574974838</v>
      </c>
      <c r="Q453" s="192">
        <f t="shared" si="23"/>
        <v>10.64416602634161</v>
      </c>
    </row>
    <row r="454" spans="1:17" s="179" customFormat="1" ht="11.25">
      <c r="A454" s="179" t="s">
        <v>720</v>
      </c>
      <c r="B454" s="179">
        <v>9</v>
      </c>
      <c r="C454" s="177">
        <v>39</v>
      </c>
      <c r="D454" s="180">
        <v>0.3</v>
      </c>
      <c r="E454" s="180" t="str">
        <f t="shared" si="21"/>
        <v>DarnleyBay-9-39-0.3</v>
      </c>
      <c r="F454" s="181">
        <v>54.6</v>
      </c>
      <c r="G454" s="181">
        <v>0.15</v>
      </c>
      <c r="H454" s="181">
        <v>1.99</v>
      </c>
      <c r="I454" s="181">
        <v>3.29</v>
      </c>
      <c r="J454" s="181">
        <v>0.14000000000000001</v>
      </c>
      <c r="K454" s="181">
        <v>17.95</v>
      </c>
      <c r="L454" s="181">
        <v>18.03</v>
      </c>
      <c r="M454" s="181">
        <v>1.34</v>
      </c>
      <c r="N454" s="181">
        <v>0.93</v>
      </c>
      <c r="O454" s="181">
        <v>98.42</v>
      </c>
      <c r="P454" s="192">
        <f t="shared" si="22"/>
        <v>90.675852831071097</v>
      </c>
      <c r="Q454" s="192">
        <f t="shared" si="23"/>
        <v>23.867999419097689</v>
      </c>
    </row>
    <row r="455" spans="1:17" s="179" customFormat="1" ht="11.25">
      <c r="A455" s="179" t="s">
        <v>720</v>
      </c>
      <c r="B455" s="179">
        <v>9</v>
      </c>
      <c r="C455" s="177">
        <v>40</v>
      </c>
      <c r="D455" s="180">
        <v>0.3</v>
      </c>
      <c r="E455" s="180" t="str">
        <f t="shared" si="21"/>
        <v>DarnleyBay-9-40-0.3</v>
      </c>
      <c r="F455" s="181">
        <v>53.83</v>
      </c>
      <c r="G455" s="181">
        <v>0.31</v>
      </c>
      <c r="H455" s="181">
        <v>2.02</v>
      </c>
      <c r="I455" s="181">
        <v>3.48</v>
      </c>
      <c r="J455" s="181">
        <v>0.09</v>
      </c>
      <c r="K455" s="181">
        <v>16.28</v>
      </c>
      <c r="L455" s="181">
        <v>20.11</v>
      </c>
      <c r="M455" s="181">
        <v>1.37</v>
      </c>
      <c r="N455" s="181">
        <v>0.53</v>
      </c>
      <c r="O455" s="181">
        <v>98.01</v>
      </c>
      <c r="P455" s="192">
        <f t="shared" si="22"/>
        <v>89.291668498732207</v>
      </c>
      <c r="Q455" s="192">
        <f t="shared" si="23"/>
        <v>14.966887093521674</v>
      </c>
    </row>
    <row r="456" spans="1:17" s="179" customFormat="1" ht="11.25">
      <c r="A456" s="179" t="s">
        <v>720</v>
      </c>
      <c r="B456" s="179">
        <v>9</v>
      </c>
      <c r="C456" s="177">
        <v>41</v>
      </c>
      <c r="D456" s="180">
        <v>0.3</v>
      </c>
      <c r="E456" s="180" t="str">
        <f t="shared" si="21"/>
        <v>DarnleyBay-9-41-0.3</v>
      </c>
      <c r="F456" s="181">
        <v>53.98</v>
      </c>
      <c r="G456" s="181">
        <v>0.28999999999999998</v>
      </c>
      <c r="H456" s="181">
        <v>2.1800000000000002</v>
      </c>
      <c r="I456" s="181">
        <v>3.43</v>
      </c>
      <c r="J456" s="181">
        <v>0.1</v>
      </c>
      <c r="K456" s="181">
        <v>15.89</v>
      </c>
      <c r="L456" s="181">
        <v>20.95</v>
      </c>
      <c r="M456" s="181">
        <v>1.31</v>
      </c>
      <c r="N456" s="181">
        <v>0.37</v>
      </c>
      <c r="O456" s="181">
        <v>98.49</v>
      </c>
      <c r="P456" s="192">
        <f t="shared" si="22"/>
        <v>89.197840432176079</v>
      </c>
      <c r="Q456" s="192">
        <f t="shared" si="23"/>
        <v>10.221961634025662</v>
      </c>
    </row>
    <row r="457" spans="1:17" s="179" customFormat="1" ht="11.25">
      <c r="A457" s="179" t="s">
        <v>720</v>
      </c>
      <c r="B457" s="179">
        <v>9</v>
      </c>
      <c r="C457" s="177">
        <v>42</v>
      </c>
      <c r="D457" s="180">
        <v>0.3</v>
      </c>
      <c r="E457" s="180" t="str">
        <f t="shared" si="21"/>
        <v>DarnleyBay-9-42-0.3</v>
      </c>
      <c r="F457" s="181">
        <v>54.43</v>
      </c>
      <c r="G457" s="181">
        <v>0.22</v>
      </c>
      <c r="H457" s="181">
        <v>1.86</v>
      </c>
      <c r="I457" s="181">
        <v>3.46</v>
      </c>
      <c r="J457" s="181">
        <v>0.12</v>
      </c>
      <c r="K457" s="181">
        <v>17.52</v>
      </c>
      <c r="L457" s="181">
        <v>18.27</v>
      </c>
      <c r="M457" s="181">
        <v>1.29</v>
      </c>
      <c r="N457" s="181">
        <v>1.07</v>
      </c>
      <c r="O457" s="181">
        <v>98.23</v>
      </c>
      <c r="P457" s="192">
        <f t="shared" si="22"/>
        <v>90.025449754649372</v>
      </c>
      <c r="Q457" s="192">
        <f t="shared" si="23"/>
        <v>27.845413888669292</v>
      </c>
    </row>
    <row r="458" spans="1:17" s="179" customFormat="1" ht="11.25">
      <c r="A458" s="179" t="s">
        <v>720</v>
      </c>
      <c r="B458" s="179">
        <v>9</v>
      </c>
      <c r="C458" s="177">
        <v>43</v>
      </c>
      <c r="D458" s="180">
        <v>0.3</v>
      </c>
      <c r="E458" s="180" t="str">
        <f t="shared" si="21"/>
        <v>DarnleyBay-9-43-0.3</v>
      </c>
      <c r="F458" s="181">
        <v>54.36</v>
      </c>
      <c r="G458" s="181">
        <v>0.38</v>
      </c>
      <c r="H458" s="181">
        <v>2.04</v>
      </c>
      <c r="I458" s="181">
        <v>3.42</v>
      </c>
      <c r="J458" s="181">
        <v>0.11</v>
      </c>
      <c r="K458" s="181">
        <v>16.72</v>
      </c>
      <c r="L458" s="181">
        <v>19.93</v>
      </c>
      <c r="M458" s="181">
        <v>1.46</v>
      </c>
      <c r="N458" s="181">
        <v>0.74</v>
      </c>
      <c r="O458" s="181">
        <v>99.17</v>
      </c>
      <c r="P458" s="192">
        <f t="shared" si="22"/>
        <v>89.705719612166206</v>
      </c>
      <c r="Q458" s="192">
        <f t="shared" si="23"/>
        <v>19.571728834847203</v>
      </c>
    </row>
    <row r="459" spans="1:17" s="179" customFormat="1" ht="11.25">
      <c r="A459" s="179" t="s">
        <v>720</v>
      </c>
      <c r="B459" s="179">
        <v>9</v>
      </c>
      <c r="C459" s="177">
        <v>44</v>
      </c>
      <c r="D459" s="180">
        <v>0.3</v>
      </c>
      <c r="E459" s="180" t="str">
        <f t="shared" si="21"/>
        <v>DarnleyBay-9-44-0.3</v>
      </c>
      <c r="F459" s="181">
        <v>54.05</v>
      </c>
      <c r="G459" s="181">
        <v>0.27</v>
      </c>
      <c r="H459" s="181">
        <v>1.87</v>
      </c>
      <c r="I459" s="181">
        <v>3.41</v>
      </c>
      <c r="J459" s="181">
        <v>7.0000000000000007E-2</v>
      </c>
      <c r="K459" s="181">
        <v>16.64</v>
      </c>
      <c r="L459" s="181">
        <v>21</v>
      </c>
      <c r="M459" s="181">
        <v>1.31</v>
      </c>
      <c r="N459" s="181">
        <v>0.35</v>
      </c>
      <c r="O459" s="181">
        <v>98.98</v>
      </c>
      <c r="P459" s="192">
        <f t="shared" si="22"/>
        <v>89.688457467665472</v>
      </c>
      <c r="Q459" s="192">
        <f t="shared" si="23"/>
        <v>11.155199885545422</v>
      </c>
    </row>
    <row r="460" spans="1:17" s="179" customFormat="1" ht="11.25">
      <c r="A460" s="179" t="s">
        <v>720</v>
      </c>
      <c r="B460" s="179">
        <v>9</v>
      </c>
      <c r="C460" s="177">
        <v>45</v>
      </c>
      <c r="D460" s="180">
        <v>0.3</v>
      </c>
      <c r="E460" s="180" t="str">
        <f t="shared" si="21"/>
        <v>DarnleyBay-9-45-0.3</v>
      </c>
      <c r="F460" s="181">
        <v>54.03</v>
      </c>
      <c r="G460" s="181">
        <v>0.35</v>
      </c>
      <c r="H460" s="181">
        <v>2.02</v>
      </c>
      <c r="I460" s="181">
        <v>3.41</v>
      </c>
      <c r="J460" s="181">
        <v>0.08</v>
      </c>
      <c r="K460" s="181">
        <v>16.37</v>
      </c>
      <c r="L460" s="181">
        <v>20.54</v>
      </c>
      <c r="M460" s="181">
        <v>1.39</v>
      </c>
      <c r="N460" s="181">
        <v>0.37</v>
      </c>
      <c r="O460" s="181">
        <v>98.55</v>
      </c>
      <c r="P460" s="192">
        <f t="shared" si="22"/>
        <v>89.536179426717297</v>
      </c>
      <c r="Q460" s="192">
        <f t="shared" si="23"/>
        <v>10.943020664528165</v>
      </c>
    </row>
    <row r="461" spans="1:17" s="179" customFormat="1" ht="11.25">
      <c r="A461" s="179" t="s">
        <v>720</v>
      </c>
      <c r="B461" s="179">
        <v>9</v>
      </c>
      <c r="C461" s="177">
        <v>46</v>
      </c>
      <c r="D461" s="180">
        <v>0.3</v>
      </c>
      <c r="E461" s="180" t="str">
        <f t="shared" si="21"/>
        <v>DarnleyBay-9-46-0.3</v>
      </c>
      <c r="F461" s="181">
        <v>54.4</v>
      </c>
      <c r="G461" s="181">
        <v>0.17</v>
      </c>
      <c r="H461" s="181">
        <v>2.04</v>
      </c>
      <c r="I461" s="181">
        <v>3.37</v>
      </c>
      <c r="J461" s="181">
        <v>0.1</v>
      </c>
      <c r="K461" s="181">
        <v>18.309999999999999</v>
      </c>
      <c r="L461" s="181">
        <v>18.32</v>
      </c>
      <c r="M461" s="181">
        <v>1.46</v>
      </c>
      <c r="N461" s="181">
        <v>0.9</v>
      </c>
      <c r="O461" s="181">
        <v>99.07</v>
      </c>
      <c r="P461" s="192">
        <f t="shared" si="22"/>
        <v>90.640554183487581</v>
      </c>
      <c r="Q461" s="192">
        <f t="shared" si="23"/>
        <v>22.837052685520902</v>
      </c>
    </row>
    <row r="462" spans="1:17" s="179" customFormat="1" ht="11.25">
      <c r="A462" s="179" t="s">
        <v>720</v>
      </c>
      <c r="B462" s="179">
        <v>9</v>
      </c>
      <c r="C462" s="177">
        <v>47</v>
      </c>
      <c r="D462" s="180">
        <v>0.3</v>
      </c>
      <c r="E462" s="180" t="str">
        <f t="shared" si="21"/>
        <v>DarnleyBay-9-47-0.3</v>
      </c>
      <c r="F462" s="181">
        <v>55.03</v>
      </c>
      <c r="G462" s="181">
        <v>0.16</v>
      </c>
      <c r="H462" s="181">
        <v>2.04</v>
      </c>
      <c r="I462" s="181">
        <v>3.39</v>
      </c>
      <c r="J462" s="181">
        <v>0.13</v>
      </c>
      <c r="K462" s="181">
        <v>18.21</v>
      </c>
      <c r="L462" s="181">
        <v>18.2</v>
      </c>
      <c r="M462" s="181">
        <v>1.38</v>
      </c>
      <c r="N462" s="181">
        <v>0.88</v>
      </c>
      <c r="O462" s="181">
        <v>99.43</v>
      </c>
      <c r="P462" s="192">
        <f t="shared" si="22"/>
        <v>90.543448157884129</v>
      </c>
      <c r="Q462" s="192">
        <f t="shared" si="23"/>
        <v>22.443460959258669</v>
      </c>
    </row>
    <row r="463" spans="1:17" s="179" customFormat="1" ht="11.25">
      <c r="A463" s="179" t="s">
        <v>720</v>
      </c>
      <c r="B463" s="179">
        <v>9</v>
      </c>
      <c r="C463" s="177">
        <v>48</v>
      </c>
      <c r="D463" s="180">
        <v>0.3</v>
      </c>
      <c r="E463" s="180" t="str">
        <f t="shared" si="21"/>
        <v>DarnleyBay-9-48-0.3</v>
      </c>
      <c r="F463" s="181">
        <v>54.16</v>
      </c>
      <c r="G463" s="181">
        <v>0.32</v>
      </c>
      <c r="H463" s="181">
        <v>1.87</v>
      </c>
      <c r="I463" s="181">
        <v>3.38</v>
      </c>
      <c r="J463" s="181">
        <v>0.08</v>
      </c>
      <c r="K463" s="181">
        <v>16.75</v>
      </c>
      <c r="L463" s="181">
        <v>20.54</v>
      </c>
      <c r="M463" s="181">
        <v>1.3</v>
      </c>
      <c r="N463" s="181">
        <v>0.53</v>
      </c>
      <c r="O463" s="181">
        <v>98.94</v>
      </c>
      <c r="P463" s="192">
        <f t="shared" si="22"/>
        <v>89.830244825227794</v>
      </c>
      <c r="Q463" s="192">
        <f t="shared" si="23"/>
        <v>15.975643555561566</v>
      </c>
    </row>
    <row r="464" spans="1:17" s="179" customFormat="1" ht="11.25">
      <c r="A464" s="179" t="s">
        <v>720</v>
      </c>
      <c r="B464" s="179">
        <v>9</v>
      </c>
      <c r="C464" s="177">
        <v>49</v>
      </c>
      <c r="D464" s="180">
        <v>0.3</v>
      </c>
      <c r="E464" s="180" t="str">
        <f t="shared" si="21"/>
        <v>DarnleyBay-9-49-0.3</v>
      </c>
      <c r="F464" s="181">
        <v>54.57</v>
      </c>
      <c r="G464" s="181">
        <v>0.35</v>
      </c>
      <c r="H464" s="181">
        <v>2.1</v>
      </c>
      <c r="I464" s="181">
        <v>3.47</v>
      </c>
      <c r="J464" s="181">
        <v>0.11</v>
      </c>
      <c r="K464" s="181">
        <v>16.88</v>
      </c>
      <c r="L464" s="181">
        <v>19.32</v>
      </c>
      <c r="M464" s="181">
        <v>1.52</v>
      </c>
      <c r="N464" s="181">
        <v>0.81</v>
      </c>
      <c r="O464" s="181">
        <v>99.13</v>
      </c>
      <c r="P464" s="192">
        <f t="shared" si="22"/>
        <v>89.659546284969878</v>
      </c>
      <c r="Q464" s="192">
        <f t="shared" si="23"/>
        <v>20.556267808549915</v>
      </c>
    </row>
    <row r="465" spans="1:17" s="179" customFormat="1" ht="11.25">
      <c r="A465" s="179" t="s">
        <v>720</v>
      </c>
      <c r="B465" s="179">
        <v>9</v>
      </c>
      <c r="C465" s="177">
        <v>50</v>
      </c>
      <c r="D465" s="180">
        <v>0.3</v>
      </c>
      <c r="E465" s="180" t="str">
        <f t="shared" si="21"/>
        <v>DarnleyBay-9-50-0.3</v>
      </c>
      <c r="F465" s="181">
        <v>54.8</v>
      </c>
      <c r="G465" s="181">
        <v>0.22</v>
      </c>
      <c r="H465" s="181">
        <v>2.1</v>
      </c>
      <c r="I465" s="181">
        <v>3.27</v>
      </c>
      <c r="J465" s="181">
        <v>0.09</v>
      </c>
      <c r="K465" s="181">
        <v>18.34</v>
      </c>
      <c r="L465" s="181">
        <v>17.329999999999998</v>
      </c>
      <c r="M465" s="181">
        <v>1.66</v>
      </c>
      <c r="N465" s="181">
        <v>1.2</v>
      </c>
      <c r="O465" s="181">
        <v>98.84</v>
      </c>
      <c r="P465" s="192">
        <f t="shared" si="22"/>
        <v>90.906532108367685</v>
      </c>
      <c r="Q465" s="192">
        <f t="shared" si="23"/>
        <v>27.711040323798446</v>
      </c>
    </row>
    <row r="466" spans="1:17" s="179" customFormat="1" ht="11.25">
      <c r="A466" s="179" t="s">
        <v>720</v>
      </c>
      <c r="B466" s="179">
        <v>9</v>
      </c>
      <c r="C466" s="177">
        <v>51</v>
      </c>
      <c r="D466" s="180">
        <v>0.3</v>
      </c>
      <c r="E466" s="180" t="str">
        <f t="shared" si="21"/>
        <v>DarnleyBay-9-51-0.3</v>
      </c>
      <c r="F466" s="181">
        <v>53.89</v>
      </c>
      <c r="G466" s="181">
        <v>0.36</v>
      </c>
      <c r="H466" s="181">
        <v>1.93</v>
      </c>
      <c r="I466" s="181">
        <v>3.3</v>
      </c>
      <c r="J466" s="181">
        <v>7.0000000000000007E-2</v>
      </c>
      <c r="K466" s="181">
        <v>16.66</v>
      </c>
      <c r="L466" s="181">
        <v>19.88</v>
      </c>
      <c r="M466" s="181">
        <v>1.45</v>
      </c>
      <c r="N466" s="181">
        <v>0.91</v>
      </c>
      <c r="O466" s="181">
        <v>98.46</v>
      </c>
      <c r="P466" s="192">
        <f t="shared" si="22"/>
        <v>89.998601550023906</v>
      </c>
      <c r="Q466" s="192">
        <f t="shared" si="23"/>
        <v>24.029636109828026</v>
      </c>
    </row>
    <row r="467" spans="1:17" s="179" customFormat="1" ht="11.25">
      <c r="A467" s="179" t="s">
        <v>720</v>
      </c>
      <c r="B467" s="179">
        <v>9</v>
      </c>
      <c r="C467" s="177">
        <v>52</v>
      </c>
      <c r="D467" s="180">
        <v>0.3</v>
      </c>
      <c r="E467" s="180" t="str">
        <f t="shared" si="21"/>
        <v>DarnleyBay-9-52-0.3</v>
      </c>
      <c r="F467" s="181">
        <v>54.6</v>
      </c>
      <c r="G467" s="181">
        <v>0.18</v>
      </c>
      <c r="H467" s="181">
        <v>1.85</v>
      </c>
      <c r="I467" s="181">
        <v>2.71</v>
      </c>
      <c r="J467" s="181">
        <v>0.09</v>
      </c>
      <c r="K467" s="181">
        <v>16.3</v>
      </c>
      <c r="L467" s="181">
        <v>19.36</v>
      </c>
      <c r="M467" s="181">
        <v>1.71</v>
      </c>
      <c r="N467" s="181">
        <v>1.72</v>
      </c>
      <c r="O467" s="181">
        <v>98.52</v>
      </c>
      <c r="P467" s="192">
        <f t="shared" si="22"/>
        <v>91.468250698553902</v>
      </c>
      <c r="Q467" s="192">
        <f t="shared" si="23"/>
        <v>38.412261666855365</v>
      </c>
    </row>
    <row r="468" spans="1:17" s="179" customFormat="1" ht="11.25">
      <c r="A468" s="179" t="s">
        <v>720</v>
      </c>
      <c r="B468" s="179">
        <v>9</v>
      </c>
      <c r="C468" s="177">
        <v>53</v>
      </c>
      <c r="D468" s="180">
        <v>0.3</v>
      </c>
      <c r="E468" s="180" t="str">
        <f t="shared" si="21"/>
        <v>DarnleyBay-9-53-0.3</v>
      </c>
      <c r="F468" s="181">
        <v>54.44</v>
      </c>
      <c r="G468" s="181">
        <v>0.28999999999999998</v>
      </c>
      <c r="H468" s="181">
        <v>1.84</v>
      </c>
      <c r="I468" s="181">
        <v>3.28</v>
      </c>
      <c r="J468" s="181">
        <v>0.1</v>
      </c>
      <c r="K468" s="181">
        <v>16.13</v>
      </c>
      <c r="L468" s="181">
        <v>20.79</v>
      </c>
      <c r="M468" s="181">
        <v>1.3</v>
      </c>
      <c r="N468" s="181">
        <v>0.31</v>
      </c>
      <c r="O468" s="181">
        <v>98.48</v>
      </c>
      <c r="P468" s="192">
        <f t="shared" si="22"/>
        <v>89.759822447659943</v>
      </c>
      <c r="Q468" s="192">
        <f t="shared" si="23"/>
        <v>10.154511785794471</v>
      </c>
    </row>
    <row r="469" spans="1:17" s="179" customFormat="1" ht="11.25">
      <c r="A469" s="179" t="s">
        <v>720</v>
      </c>
      <c r="B469" s="179">
        <v>9</v>
      </c>
      <c r="C469" s="177">
        <v>54</v>
      </c>
      <c r="D469" s="180">
        <v>0.3</v>
      </c>
      <c r="E469" s="180" t="str">
        <f t="shared" si="21"/>
        <v>DarnleyBay-9-54-0.3</v>
      </c>
      <c r="F469" s="181">
        <v>54.38</v>
      </c>
      <c r="G469" s="181">
        <v>0.28999999999999998</v>
      </c>
      <c r="H469" s="181">
        <v>1.93</v>
      </c>
      <c r="I469" s="181">
        <v>3.36</v>
      </c>
      <c r="J469" s="181">
        <v>0.11</v>
      </c>
      <c r="K469" s="181">
        <v>16.2</v>
      </c>
      <c r="L469" s="181">
        <v>20.13</v>
      </c>
      <c r="M469" s="181">
        <v>1.32</v>
      </c>
      <c r="N469" s="181">
        <v>0.45</v>
      </c>
      <c r="O469" s="181">
        <v>98.17</v>
      </c>
      <c r="P469" s="192">
        <f t="shared" si="22"/>
        <v>89.576697637607666</v>
      </c>
      <c r="Q469" s="192">
        <f t="shared" si="23"/>
        <v>13.525738069802081</v>
      </c>
    </row>
    <row r="470" spans="1:17" s="179" customFormat="1" ht="11.25">
      <c r="A470" s="179" t="s">
        <v>720</v>
      </c>
      <c r="B470" s="179">
        <v>9</v>
      </c>
      <c r="C470" s="177">
        <v>55</v>
      </c>
      <c r="D470" s="180">
        <v>0.3</v>
      </c>
      <c r="E470" s="180" t="str">
        <f t="shared" si="21"/>
        <v>DarnleyBay-9-55-0.3</v>
      </c>
      <c r="F470" s="181">
        <v>54.54</v>
      </c>
      <c r="G470" s="181">
        <v>0.28000000000000003</v>
      </c>
      <c r="H470" s="181">
        <v>1.81</v>
      </c>
      <c r="I470" s="181">
        <v>3.34</v>
      </c>
      <c r="J470" s="181">
        <v>7.0000000000000007E-2</v>
      </c>
      <c r="K470" s="181">
        <v>16.41</v>
      </c>
      <c r="L470" s="181">
        <v>20.21</v>
      </c>
      <c r="M470" s="181">
        <v>1.45</v>
      </c>
      <c r="N470" s="181">
        <v>0.64</v>
      </c>
      <c r="O470" s="181">
        <v>98.75</v>
      </c>
      <c r="P470" s="192">
        <f t="shared" si="22"/>
        <v>89.751387290448719</v>
      </c>
      <c r="Q470" s="192">
        <f t="shared" si="23"/>
        <v>19.172525089575394</v>
      </c>
    </row>
    <row r="471" spans="1:17" s="179" customFormat="1" ht="11.25">
      <c r="A471" s="179" t="s">
        <v>720</v>
      </c>
      <c r="B471" s="179">
        <v>9</v>
      </c>
      <c r="C471" s="177">
        <v>56</v>
      </c>
      <c r="D471" s="180">
        <v>0.3</v>
      </c>
      <c r="E471" s="180" t="str">
        <f t="shared" si="21"/>
        <v>DarnleyBay-9-56-0.3</v>
      </c>
      <c r="F471" s="181">
        <v>54.47</v>
      </c>
      <c r="G471" s="181">
        <v>0.3</v>
      </c>
      <c r="H471" s="181">
        <v>1.92</v>
      </c>
      <c r="I471" s="181">
        <v>3.44</v>
      </c>
      <c r="J471" s="181">
        <v>0.09</v>
      </c>
      <c r="K471" s="181">
        <v>16.72</v>
      </c>
      <c r="L471" s="181">
        <v>20.72</v>
      </c>
      <c r="M471" s="181">
        <v>1.21</v>
      </c>
      <c r="N471" s="181">
        <v>0.37</v>
      </c>
      <c r="O471" s="181">
        <v>99.24</v>
      </c>
      <c r="P471" s="192">
        <f t="shared" si="22"/>
        <v>89.651748837909054</v>
      </c>
      <c r="Q471" s="192">
        <f t="shared" si="23"/>
        <v>11.447723472823947</v>
      </c>
    </row>
    <row r="472" spans="1:17" s="179" customFormat="1" ht="11.25">
      <c r="A472" s="179" t="s">
        <v>720</v>
      </c>
      <c r="B472" s="179">
        <v>9</v>
      </c>
      <c r="C472" s="177">
        <v>57</v>
      </c>
      <c r="D472" s="180">
        <v>0.3</v>
      </c>
      <c r="E472" s="180" t="str">
        <f t="shared" si="21"/>
        <v>DarnleyBay-9-57-0.3</v>
      </c>
      <c r="F472" s="181">
        <v>54.82</v>
      </c>
      <c r="G472" s="181">
        <v>0.28000000000000003</v>
      </c>
      <c r="H472" s="181">
        <v>1.89</v>
      </c>
      <c r="I472" s="181">
        <v>3.3</v>
      </c>
      <c r="J472" s="181">
        <v>0.09</v>
      </c>
      <c r="K472" s="181">
        <v>16.82</v>
      </c>
      <c r="L472" s="181">
        <v>20.37</v>
      </c>
      <c r="M472" s="181">
        <v>1.43</v>
      </c>
      <c r="N472" s="181">
        <v>0.61</v>
      </c>
      <c r="O472" s="181">
        <v>99.61</v>
      </c>
      <c r="P472" s="192">
        <f t="shared" si="22"/>
        <v>90.084306095979244</v>
      </c>
      <c r="Q472" s="192">
        <f t="shared" si="23"/>
        <v>17.79793655987525</v>
      </c>
    </row>
    <row r="473" spans="1:17" s="179" customFormat="1" ht="11.25">
      <c r="A473" s="179" t="s">
        <v>720</v>
      </c>
      <c r="B473" s="179">
        <v>9</v>
      </c>
      <c r="C473" s="177">
        <v>58</v>
      </c>
      <c r="D473" s="180">
        <v>0.3</v>
      </c>
      <c r="E473" s="180" t="str">
        <f t="shared" si="21"/>
        <v>DarnleyBay-9-58-0.3</v>
      </c>
      <c r="F473" s="181">
        <v>54.95</v>
      </c>
      <c r="G473" s="181">
        <v>0.31</v>
      </c>
      <c r="H473" s="181">
        <v>1.98</v>
      </c>
      <c r="I473" s="181">
        <v>3.32</v>
      </c>
      <c r="J473" s="181">
        <v>7.0000000000000007E-2</v>
      </c>
      <c r="K473" s="181">
        <v>16.63</v>
      </c>
      <c r="L473" s="181">
        <v>20.43</v>
      </c>
      <c r="M473" s="181">
        <v>1.35</v>
      </c>
      <c r="N473" s="181">
        <v>0.46</v>
      </c>
      <c r="O473" s="181">
        <v>99.5</v>
      </c>
      <c r="P473" s="192">
        <f t="shared" si="22"/>
        <v>89.927768960017687</v>
      </c>
      <c r="Q473" s="192">
        <f t="shared" si="23"/>
        <v>13.483710804565582</v>
      </c>
    </row>
    <row r="474" spans="1:17" s="179" customFormat="1" ht="11.25">
      <c r="A474" s="179" t="s">
        <v>720</v>
      </c>
      <c r="B474" s="179">
        <v>9</v>
      </c>
      <c r="C474" s="177">
        <v>59</v>
      </c>
      <c r="D474" s="180">
        <v>0.3</v>
      </c>
      <c r="E474" s="180" t="str">
        <f t="shared" si="21"/>
        <v>DarnleyBay-9-59-0.3</v>
      </c>
      <c r="F474" s="181">
        <v>54.18</v>
      </c>
      <c r="G474" s="181">
        <v>0.28999999999999998</v>
      </c>
      <c r="H474" s="181">
        <v>2.15</v>
      </c>
      <c r="I474" s="181">
        <v>3.21</v>
      </c>
      <c r="J474" s="181">
        <v>7.0000000000000007E-2</v>
      </c>
      <c r="K474" s="181">
        <v>16.100000000000001</v>
      </c>
      <c r="L474" s="181">
        <v>20.67</v>
      </c>
      <c r="M474" s="181">
        <v>1.25</v>
      </c>
      <c r="N474" s="181">
        <v>0.4</v>
      </c>
      <c r="O474" s="181">
        <v>98.33</v>
      </c>
      <c r="P474" s="192">
        <f t="shared" si="22"/>
        <v>89.939581556268834</v>
      </c>
      <c r="Q474" s="192">
        <f t="shared" si="23"/>
        <v>11.095892990136329</v>
      </c>
    </row>
    <row r="475" spans="1:17" s="179" customFormat="1" ht="11.25">
      <c r="A475" s="179" t="s">
        <v>720</v>
      </c>
      <c r="B475" s="179">
        <v>9</v>
      </c>
      <c r="C475" s="177">
        <v>60</v>
      </c>
      <c r="D475" s="180">
        <v>0.3</v>
      </c>
      <c r="E475" s="180" t="str">
        <f t="shared" si="21"/>
        <v>DarnleyBay-9-60-0.3</v>
      </c>
      <c r="F475" s="181">
        <v>53.71</v>
      </c>
      <c r="G475" s="181">
        <v>0.35</v>
      </c>
      <c r="H475" s="181">
        <v>2.02</v>
      </c>
      <c r="I475" s="181">
        <v>3.4</v>
      </c>
      <c r="J475" s="181">
        <v>0.12</v>
      </c>
      <c r="K475" s="181">
        <v>16.22</v>
      </c>
      <c r="L475" s="181">
        <v>20.59</v>
      </c>
      <c r="M475" s="181">
        <v>1.44</v>
      </c>
      <c r="N475" s="181">
        <v>0.45</v>
      </c>
      <c r="O475" s="181">
        <v>98.3</v>
      </c>
      <c r="P475" s="192">
        <f t="shared" si="22"/>
        <v>89.477304886672229</v>
      </c>
      <c r="Q475" s="192">
        <f t="shared" si="23"/>
        <v>13.001457102815156</v>
      </c>
    </row>
    <row r="476" spans="1:17" s="179" customFormat="1" ht="11.25">
      <c r="A476" s="179" t="s">
        <v>720</v>
      </c>
      <c r="B476" s="179">
        <v>9</v>
      </c>
      <c r="C476" s="177">
        <v>61</v>
      </c>
      <c r="D476" s="180">
        <v>0.3</v>
      </c>
      <c r="E476" s="180" t="str">
        <f t="shared" si="21"/>
        <v>DarnleyBay-9-61-0.3</v>
      </c>
      <c r="F476" s="181">
        <v>54.96</v>
      </c>
      <c r="G476" s="181">
        <v>0.32</v>
      </c>
      <c r="H476" s="181">
        <v>1.97</v>
      </c>
      <c r="I476" s="181">
        <v>3.35</v>
      </c>
      <c r="J476" s="181">
        <v>0.11</v>
      </c>
      <c r="K476" s="181">
        <v>17.170000000000002</v>
      </c>
      <c r="L476" s="181">
        <v>20.64</v>
      </c>
      <c r="M476" s="181">
        <v>1.42</v>
      </c>
      <c r="N476" s="181">
        <v>0.8</v>
      </c>
      <c r="O476" s="181">
        <v>100.76</v>
      </c>
      <c r="P476" s="192">
        <f t="shared" si="22"/>
        <v>90.133834732589918</v>
      </c>
      <c r="Q476" s="192">
        <f t="shared" si="23"/>
        <v>21.409739897106128</v>
      </c>
    </row>
    <row r="477" spans="1:17" s="179" customFormat="1" ht="11.25">
      <c r="A477" s="179" t="s">
        <v>720</v>
      </c>
      <c r="B477" s="179">
        <v>9</v>
      </c>
      <c r="C477" s="177">
        <v>62</v>
      </c>
      <c r="D477" s="180">
        <v>0.3</v>
      </c>
      <c r="E477" s="180" t="str">
        <f t="shared" si="21"/>
        <v>DarnleyBay-9-62-0.3</v>
      </c>
      <c r="F477" s="181">
        <v>54.96</v>
      </c>
      <c r="G477" s="181">
        <v>0.23</v>
      </c>
      <c r="H477" s="181">
        <v>1.92</v>
      </c>
      <c r="I477" s="181">
        <v>3.52</v>
      </c>
      <c r="J477" s="181">
        <v>0.11</v>
      </c>
      <c r="K477" s="181">
        <v>17.61</v>
      </c>
      <c r="L477" s="181">
        <v>18.47</v>
      </c>
      <c r="M477" s="181">
        <v>1.26</v>
      </c>
      <c r="N477" s="181">
        <v>1.07</v>
      </c>
      <c r="O477" s="181">
        <v>99.15</v>
      </c>
      <c r="P477" s="192">
        <f t="shared" si="22"/>
        <v>89.916553774573174</v>
      </c>
      <c r="Q477" s="192">
        <f t="shared" si="23"/>
        <v>27.212035451492106</v>
      </c>
    </row>
    <row r="478" spans="1:17" s="179" customFormat="1" ht="11.25">
      <c r="A478" s="179" t="s">
        <v>720</v>
      </c>
      <c r="B478" s="179">
        <v>9</v>
      </c>
      <c r="C478" s="177">
        <v>63</v>
      </c>
      <c r="D478" s="180">
        <v>0.3</v>
      </c>
      <c r="E478" s="180" t="str">
        <f t="shared" si="21"/>
        <v>DarnleyBay-9-63-0.3</v>
      </c>
      <c r="F478" s="181">
        <v>54.94</v>
      </c>
      <c r="G478" s="181">
        <v>0.37</v>
      </c>
      <c r="H478" s="181">
        <v>2.02</v>
      </c>
      <c r="I478" s="181">
        <v>3.4</v>
      </c>
      <c r="J478" s="181">
        <v>0.09</v>
      </c>
      <c r="K478" s="181">
        <v>17</v>
      </c>
      <c r="L478" s="181">
        <v>19.760000000000002</v>
      </c>
      <c r="M478" s="181">
        <v>1.36</v>
      </c>
      <c r="N478" s="181">
        <v>1.01</v>
      </c>
      <c r="O478" s="181">
        <v>99.95</v>
      </c>
      <c r="P478" s="192">
        <f t="shared" si="22"/>
        <v>89.911402542797077</v>
      </c>
      <c r="Q478" s="192">
        <f t="shared" si="23"/>
        <v>25.117189600628009</v>
      </c>
    </row>
    <row r="479" spans="1:17" s="179" customFormat="1" ht="11.25">
      <c r="A479" s="179" t="s">
        <v>720</v>
      </c>
      <c r="B479" s="179">
        <v>9</v>
      </c>
      <c r="C479" s="177">
        <v>64</v>
      </c>
      <c r="D479" s="180">
        <v>0.3</v>
      </c>
      <c r="E479" s="180" t="str">
        <f t="shared" si="21"/>
        <v>DarnleyBay-9-64-0.3</v>
      </c>
      <c r="F479" s="181">
        <v>54.64</v>
      </c>
      <c r="G479" s="181">
        <v>0.28999999999999998</v>
      </c>
      <c r="H479" s="181">
        <v>1.95</v>
      </c>
      <c r="I479" s="181">
        <v>3.71</v>
      </c>
      <c r="J479" s="181">
        <v>0.12</v>
      </c>
      <c r="K479" s="181">
        <v>17.079999999999998</v>
      </c>
      <c r="L479" s="181">
        <v>19.37</v>
      </c>
      <c r="M479" s="181">
        <v>1.4</v>
      </c>
      <c r="N479" s="181">
        <v>0.72</v>
      </c>
      <c r="O479" s="181">
        <v>99.28</v>
      </c>
      <c r="P479" s="192">
        <f t="shared" si="22"/>
        <v>89.137439158259951</v>
      </c>
      <c r="Q479" s="192">
        <f t="shared" si="23"/>
        <v>19.852190959444709</v>
      </c>
    </row>
    <row r="480" spans="1:17" s="179" customFormat="1" ht="11.25">
      <c r="A480" s="179" t="s">
        <v>720</v>
      </c>
      <c r="B480" s="179">
        <v>9</v>
      </c>
      <c r="C480" s="177">
        <v>65</v>
      </c>
      <c r="D480" s="180">
        <v>0.3</v>
      </c>
      <c r="E480" s="180" t="str">
        <f t="shared" si="21"/>
        <v>DarnleyBay-9-65-0.3</v>
      </c>
      <c r="F480" s="181">
        <v>55.15</v>
      </c>
      <c r="G480" s="181">
        <v>0.31</v>
      </c>
      <c r="H480" s="181">
        <v>2.04</v>
      </c>
      <c r="I480" s="181">
        <v>3.47</v>
      </c>
      <c r="J480" s="181">
        <v>0.1</v>
      </c>
      <c r="K480" s="181">
        <v>16.57</v>
      </c>
      <c r="L480" s="181">
        <v>21.1</v>
      </c>
      <c r="M480" s="181">
        <v>1.08</v>
      </c>
      <c r="N480" s="181">
        <v>0.34</v>
      </c>
      <c r="O480" s="181">
        <v>100.16</v>
      </c>
      <c r="P480" s="192">
        <f t="shared" si="22"/>
        <v>89.486430780058953</v>
      </c>
      <c r="Q480" s="192">
        <f t="shared" si="23"/>
        <v>10.056303794054559</v>
      </c>
    </row>
    <row r="481" spans="1:17" s="179" customFormat="1" ht="11.25">
      <c r="A481" s="179" t="s">
        <v>720</v>
      </c>
      <c r="B481" s="179">
        <v>9</v>
      </c>
      <c r="C481" s="177">
        <v>66</v>
      </c>
      <c r="D481" s="180">
        <v>0.3</v>
      </c>
      <c r="E481" s="180" t="str">
        <f t="shared" si="21"/>
        <v>DarnleyBay-9-66-0.3</v>
      </c>
      <c r="F481" s="181">
        <v>54.94</v>
      </c>
      <c r="G481" s="181">
        <v>0.34</v>
      </c>
      <c r="H481" s="181">
        <v>1.87</v>
      </c>
      <c r="I481" s="181">
        <v>3.57</v>
      </c>
      <c r="J481" s="181">
        <v>0.12</v>
      </c>
      <c r="K481" s="181">
        <v>17.14</v>
      </c>
      <c r="L481" s="181">
        <v>19.760000000000002</v>
      </c>
      <c r="M481" s="181">
        <v>1.39</v>
      </c>
      <c r="N481" s="181">
        <v>0.8</v>
      </c>
      <c r="O481" s="181">
        <v>99.92</v>
      </c>
      <c r="P481" s="192">
        <f t="shared" si="22"/>
        <v>89.537221365148014</v>
      </c>
      <c r="Q481" s="192">
        <f t="shared" si="23"/>
        <v>22.29933932749735</v>
      </c>
    </row>
    <row r="482" spans="1:17" s="179" customFormat="1" ht="11.25">
      <c r="A482" s="179" t="s">
        <v>720</v>
      </c>
      <c r="B482" s="179">
        <v>9</v>
      </c>
      <c r="C482" s="177">
        <v>67</v>
      </c>
      <c r="D482" s="180">
        <v>0.3</v>
      </c>
      <c r="E482" s="180" t="str">
        <f t="shared" si="21"/>
        <v>DarnleyBay-9-67-0.3</v>
      </c>
      <c r="F482" s="181">
        <v>55.21</v>
      </c>
      <c r="G482" s="181">
        <v>0.34</v>
      </c>
      <c r="H482" s="181">
        <v>1.78</v>
      </c>
      <c r="I482" s="181">
        <v>3.64</v>
      </c>
      <c r="J482" s="181">
        <v>0.1</v>
      </c>
      <c r="K482" s="181">
        <v>17.32</v>
      </c>
      <c r="L482" s="181">
        <v>19.46</v>
      </c>
      <c r="M482" s="181">
        <v>1.49</v>
      </c>
      <c r="N482" s="181">
        <v>0.87</v>
      </c>
      <c r="O482" s="181">
        <v>100.2</v>
      </c>
      <c r="P482" s="192">
        <f t="shared" si="22"/>
        <v>89.452880826101534</v>
      </c>
      <c r="Q482" s="192">
        <f t="shared" si="23"/>
        <v>24.692128457266531</v>
      </c>
    </row>
    <row r="483" spans="1:17" s="179" customFormat="1" ht="11.25">
      <c r="A483" s="179" t="s">
        <v>720</v>
      </c>
      <c r="B483" s="179">
        <v>9</v>
      </c>
      <c r="C483" s="177">
        <v>68</v>
      </c>
      <c r="D483" s="180">
        <v>0.3</v>
      </c>
      <c r="E483" s="180" t="str">
        <f t="shared" si="21"/>
        <v>DarnleyBay-9-68-0.3</v>
      </c>
      <c r="F483" s="181">
        <v>55.3</v>
      </c>
      <c r="G483" s="181">
        <v>0.28999999999999998</v>
      </c>
      <c r="H483" s="181">
        <v>2.0299999999999998</v>
      </c>
      <c r="I483" s="181">
        <v>3.46</v>
      </c>
      <c r="J483" s="181">
        <v>0.1</v>
      </c>
      <c r="K483" s="181">
        <v>16.809999999999999</v>
      </c>
      <c r="L483" s="181">
        <v>20.81</v>
      </c>
      <c r="M483" s="181">
        <v>1.1000000000000001</v>
      </c>
      <c r="N483" s="181">
        <v>0.39</v>
      </c>
      <c r="O483" s="181">
        <v>100.3</v>
      </c>
      <c r="P483" s="192">
        <f t="shared" si="22"/>
        <v>89.647770222340554</v>
      </c>
      <c r="Q483" s="192">
        <f t="shared" si="23"/>
        <v>11.416670641573331</v>
      </c>
    </row>
    <row r="484" spans="1:17" s="179" customFormat="1" ht="11.25">
      <c r="A484" s="179" t="s">
        <v>720</v>
      </c>
      <c r="B484" s="179">
        <v>9</v>
      </c>
      <c r="C484" s="177">
        <v>69</v>
      </c>
      <c r="D484" s="180">
        <v>0.3</v>
      </c>
      <c r="E484" s="180" t="str">
        <f t="shared" si="21"/>
        <v>DarnleyBay-9-69-0.3</v>
      </c>
      <c r="F484" s="181">
        <v>54.53</v>
      </c>
      <c r="G484" s="181">
        <v>0.3</v>
      </c>
      <c r="H484" s="181">
        <v>1.96</v>
      </c>
      <c r="I484" s="181">
        <v>3.35</v>
      </c>
      <c r="J484" s="181">
        <v>0.11</v>
      </c>
      <c r="K484" s="181">
        <v>16.510000000000002</v>
      </c>
      <c r="L484" s="181">
        <v>21.16</v>
      </c>
      <c r="M484" s="181">
        <v>1.17</v>
      </c>
      <c r="N484" s="181">
        <v>0.35</v>
      </c>
      <c r="O484" s="181">
        <v>99.44</v>
      </c>
      <c r="P484" s="192">
        <f t="shared" si="22"/>
        <v>89.779736649708397</v>
      </c>
      <c r="Q484" s="192">
        <f t="shared" si="23"/>
        <v>10.697768344777382</v>
      </c>
    </row>
    <row r="485" spans="1:17" s="179" customFormat="1" ht="11.25">
      <c r="A485" s="179" t="s">
        <v>720</v>
      </c>
      <c r="B485" s="179">
        <v>9</v>
      </c>
      <c r="C485" s="177">
        <v>70</v>
      </c>
      <c r="D485" s="180">
        <v>0.3</v>
      </c>
      <c r="E485" s="180" t="str">
        <f t="shared" si="21"/>
        <v>DarnleyBay-9-70-0.3</v>
      </c>
      <c r="F485" s="181">
        <v>55.79</v>
      </c>
      <c r="G485" s="181">
        <v>0.16</v>
      </c>
      <c r="H485" s="181">
        <v>1.97</v>
      </c>
      <c r="I485" s="181">
        <v>3.39</v>
      </c>
      <c r="J485" s="181">
        <v>0.12</v>
      </c>
      <c r="K485" s="181">
        <v>18.350000000000001</v>
      </c>
      <c r="L485" s="181">
        <v>18.25</v>
      </c>
      <c r="M485" s="181">
        <v>1.54</v>
      </c>
      <c r="N485" s="181">
        <v>0.89</v>
      </c>
      <c r="O485" s="181">
        <v>100.45</v>
      </c>
      <c r="P485" s="192">
        <f t="shared" si="22"/>
        <v>90.608820681817804</v>
      </c>
      <c r="Q485" s="192">
        <f t="shared" si="23"/>
        <v>23.258141041566649</v>
      </c>
    </row>
    <row r="486" spans="1:17" s="179" customFormat="1" ht="11.25">
      <c r="A486" s="179" t="s">
        <v>720</v>
      </c>
      <c r="B486" s="179">
        <v>9</v>
      </c>
      <c r="C486" s="177">
        <v>71</v>
      </c>
      <c r="D486" s="180">
        <v>0.3</v>
      </c>
      <c r="E486" s="180" t="str">
        <f t="shared" si="21"/>
        <v>DarnleyBay-9-71-0.3</v>
      </c>
      <c r="F486" s="181">
        <v>54.54</v>
      </c>
      <c r="G486" s="181">
        <v>0.32</v>
      </c>
      <c r="H486" s="181">
        <v>1.81</v>
      </c>
      <c r="I486" s="181">
        <v>3.37</v>
      </c>
      <c r="J486" s="181">
        <v>0.11</v>
      </c>
      <c r="K486" s="181">
        <v>16.690000000000001</v>
      </c>
      <c r="L486" s="181">
        <v>21.39</v>
      </c>
      <c r="M486" s="181">
        <v>1.28</v>
      </c>
      <c r="N486" s="181">
        <v>0.3</v>
      </c>
      <c r="O486" s="181">
        <v>99.81</v>
      </c>
      <c r="P486" s="192">
        <f t="shared" si="22"/>
        <v>89.824528629208288</v>
      </c>
      <c r="Q486" s="192">
        <f t="shared" si="23"/>
        <v>10.006303575778762</v>
      </c>
    </row>
    <row r="487" spans="1:17" s="179" customFormat="1" ht="11.25">
      <c r="A487" s="179" t="s">
        <v>720</v>
      </c>
      <c r="B487" s="179">
        <v>9</v>
      </c>
      <c r="C487" s="177">
        <v>72</v>
      </c>
      <c r="D487" s="180">
        <v>0.3</v>
      </c>
      <c r="E487" s="180" t="str">
        <f t="shared" si="21"/>
        <v>DarnleyBay-9-72-0.3</v>
      </c>
      <c r="F487" s="181">
        <v>54.78</v>
      </c>
      <c r="G487" s="181">
        <v>0.28000000000000003</v>
      </c>
      <c r="H487" s="181">
        <v>1.92</v>
      </c>
      <c r="I487" s="181">
        <v>3.49</v>
      </c>
      <c r="J487" s="181">
        <v>0.12</v>
      </c>
      <c r="K487" s="181">
        <v>17.54</v>
      </c>
      <c r="L487" s="181">
        <v>18.97</v>
      </c>
      <c r="M487" s="181">
        <v>1.54</v>
      </c>
      <c r="N487" s="181">
        <v>0.99</v>
      </c>
      <c r="O487" s="181">
        <v>99.63</v>
      </c>
      <c r="P487" s="192">
        <f t="shared" si="22"/>
        <v>89.957970089745316</v>
      </c>
      <c r="Q487" s="192">
        <f t="shared" si="23"/>
        <v>25.700376392318457</v>
      </c>
    </row>
    <row r="488" spans="1:17" s="179" customFormat="1" ht="11.25">
      <c r="A488" s="179" t="s">
        <v>720</v>
      </c>
      <c r="B488" s="179">
        <v>9</v>
      </c>
      <c r="C488" s="177">
        <v>73</v>
      </c>
      <c r="D488" s="180">
        <v>0.3</v>
      </c>
      <c r="E488" s="180" t="str">
        <f t="shared" si="21"/>
        <v>DarnleyBay-9-73-0.3</v>
      </c>
      <c r="F488" s="181">
        <v>54.8</v>
      </c>
      <c r="G488" s="181">
        <v>0.32</v>
      </c>
      <c r="H488" s="181">
        <v>1.99</v>
      </c>
      <c r="I488" s="181">
        <v>3.29</v>
      </c>
      <c r="J488" s="181">
        <v>0.09</v>
      </c>
      <c r="K488" s="181">
        <v>16.43</v>
      </c>
      <c r="L488" s="181">
        <v>19.8</v>
      </c>
      <c r="M488" s="181">
        <v>1.36</v>
      </c>
      <c r="N488" s="181">
        <v>0.69</v>
      </c>
      <c r="O488" s="181">
        <v>98.77</v>
      </c>
      <c r="P488" s="192">
        <f t="shared" si="22"/>
        <v>89.900362146388659</v>
      </c>
      <c r="Q488" s="192">
        <f t="shared" si="23"/>
        <v>18.870863460939788</v>
      </c>
    </row>
    <row r="489" spans="1:17" s="179" customFormat="1" ht="11.25">
      <c r="A489" s="179" t="s">
        <v>720</v>
      </c>
      <c r="B489" s="179">
        <v>9</v>
      </c>
      <c r="C489" s="177">
        <v>74</v>
      </c>
      <c r="D489" s="180">
        <v>0.3</v>
      </c>
      <c r="E489" s="180" t="str">
        <f t="shared" si="21"/>
        <v>DarnleyBay-9-74-0.3</v>
      </c>
      <c r="F489" s="181">
        <v>54.16</v>
      </c>
      <c r="G489" s="181">
        <v>0.39</v>
      </c>
      <c r="H489" s="181">
        <v>2.02</v>
      </c>
      <c r="I489" s="181">
        <v>3.42</v>
      </c>
      <c r="J489" s="181">
        <v>0.09</v>
      </c>
      <c r="K489" s="181">
        <v>16.53</v>
      </c>
      <c r="L489" s="181">
        <v>20.11</v>
      </c>
      <c r="M489" s="181">
        <v>1.42</v>
      </c>
      <c r="N489" s="181">
        <v>0.73</v>
      </c>
      <c r="O489" s="181">
        <v>98.87</v>
      </c>
      <c r="P489" s="192">
        <f t="shared" si="22"/>
        <v>89.599700710811831</v>
      </c>
      <c r="Q489" s="192">
        <f t="shared" si="23"/>
        <v>19.512713970743796</v>
      </c>
    </row>
    <row r="490" spans="1:17" s="179" customFormat="1" ht="11.25">
      <c r="A490" s="179" t="s">
        <v>720</v>
      </c>
      <c r="B490" s="179">
        <v>9</v>
      </c>
      <c r="C490" s="177">
        <v>75</v>
      </c>
      <c r="D490" s="180">
        <v>0.3</v>
      </c>
      <c r="E490" s="180" t="str">
        <f t="shared" si="21"/>
        <v>DarnleyBay-9-75-0.3</v>
      </c>
      <c r="F490" s="181">
        <v>55.65</v>
      </c>
      <c r="G490" s="181">
        <v>0.19</v>
      </c>
      <c r="H490" s="181">
        <v>1.99</v>
      </c>
      <c r="I490" s="181">
        <v>3.41</v>
      </c>
      <c r="J490" s="181">
        <v>0.11</v>
      </c>
      <c r="K490" s="181">
        <v>18.28</v>
      </c>
      <c r="L490" s="181">
        <v>18.14</v>
      </c>
      <c r="M490" s="181">
        <v>1.38</v>
      </c>
      <c r="N490" s="181">
        <v>0.96</v>
      </c>
      <c r="O490" s="181">
        <v>100.09</v>
      </c>
      <c r="P490" s="192">
        <f t="shared" si="22"/>
        <v>90.525917771970853</v>
      </c>
      <c r="Q490" s="192">
        <f t="shared" si="23"/>
        <v>24.449688064705512</v>
      </c>
    </row>
    <row r="491" spans="1:17" s="179" customFormat="1" ht="11.25">
      <c r="A491" s="179" t="s">
        <v>720</v>
      </c>
      <c r="B491" s="179">
        <v>9</v>
      </c>
      <c r="C491" s="177">
        <v>76</v>
      </c>
      <c r="D491" s="180">
        <v>0.3</v>
      </c>
      <c r="E491" s="180" t="str">
        <f t="shared" si="21"/>
        <v>DarnleyBay-9-76-0.3</v>
      </c>
      <c r="F491" s="181">
        <v>53.94</v>
      </c>
      <c r="G491" s="181">
        <v>0.34</v>
      </c>
      <c r="H491" s="181">
        <v>1.88</v>
      </c>
      <c r="I491" s="181">
        <v>3.46</v>
      </c>
      <c r="J491" s="181">
        <v>0.1</v>
      </c>
      <c r="K491" s="181">
        <v>16.95</v>
      </c>
      <c r="L491" s="181">
        <v>19.77</v>
      </c>
      <c r="M491" s="181">
        <v>1.57</v>
      </c>
      <c r="N491" s="181">
        <v>0.95</v>
      </c>
      <c r="O491" s="181">
        <v>98.97</v>
      </c>
      <c r="P491" s="192">
        <f t="shared" si="22"/>
        <v>89.724489274937611</v>
      </c>
      <c r="Q491" s="192">
        <f t="shared" si="23"/>
        <v>25.31674634976893</v>
      </c>
    </row>
    <row r="492" spans="1:17" s="179" customFormat="1" ht="11.25">
      <c r="A492" s="179" t="s">
        <v>720</v>
      </c>
      <c r="B492" s="179">
        <v>9</v>
      </c>
      <c r="C492" s="177">
        <v>77</v>
      </c>
      <c r="D492" s="180">
        <v>0.3</v>
      </c>
      <c r="E492" s="180" t="str">
        <f t="shared" si="21"/>
        <v>DarnleyBay-9-77-0.3</v>
      </c>
      <c r="F492" s="181">
        <v>54.83</v>
      </c>
      <c r="G492" s="181">
        <v>0.31</v>
      </c>
      <c r="H492" s="181">
        <v>2.2400000000000002</v>
      </c>
      <c r="I492" s="181">
        <v>3.38</v>
      </c>
      <c r="J492" s="181">
        <v>0.09</v>
      </c>
      <c r="K492" s="181">
        <v>15.83</v>
      </c>
      <c r="L492" s="181">
        <v>20.76</v>
      </c>
      <c r="M492" s="181">
        <v>1.32</v>
      </c>
      <c r="N492" s="181">
        <v>0.42</v>
      </c>
      <c r="O492" s="181">
        <v>99.18</v>
      </c>
      <c r="P492" s="192">
        <f t="shared" si="22"/>
        <v>89.30243108436315</v>
      </c>
      <c r="Q492" s="192">
        <f t="shared" si="23"/>
        <v>11.172894244830303</v>
      </c>
    </row>
    <row r="493" spans="1:17" s="179" customFormat="1" ht="11.25">
      <c r="A493" s="179" t="s">
        <v>720</v>
      </c>
      <c r="B493" s="179">
        <v>9</v>
      </c>
      <c r="C493" s="177">
        <v>78</v>
      </c>
      <c r="D493" s="180">
        <v>0.3</v>
      </c>
      <c r="E493" s="180" t="str">
        <f t="shared" si="21"/>
        <v>DarnleyBay-9-78-0.3</v>
      </c>
      <c r="F493" s="181">
        <v>54.58</v>
      </c>
      <c r="G493" s="181">
        <v>0.28999999999999998</v>
      </c>
      <c r="H493" s="181">
        <v>2.09</v>
      </c>
      <c r="I493" s="181">
        <v>3.25</v>
      </c>
      <c r="J493" s="181">
        <v>0.09</v>
      </c>
      <c r="K493" s="181">
        <v>16.350000000000001</v>
      </c>
      <c r="L493" s="181">
        <v>20.93</v>
      </c>
      <c r="M493" s="181">
        <v>1.27</v>
      </c>
      <c r="N493" s="181">
        <v>0.46</v>
      </c>
      <c r="O493" s="181">
        <v>99.31</v>
      </c>
      <c r="P493" s="192">
        <f t="shared" si="22"/>
        <v>89.966915692453782</v>
      </c>
      <c r="Q493" s="192">
        <f t="shared" si="23"/>
        <v>12.865343165719</v>
      </c>
    </row>
    <row r="494" spans="1:17" s="179" customFormat="1" ht="11.25">
      <c r="A494" s="179" t="s">
        <v>720</v>
      </c>
      <c r="B494" s="179">
        <v>9</v>
      </c>
      <c r="C494" s="177">
        <v>79</v>
      </c>
      <c r="D494" s="180">
        <v>0.3</v>
      </c>
      <c r="E494" s="180" t="str">
        <f t="shared" si="21"/>
        <v>DarnleyBay-9-79-0.3</v>
      </c>
      <c r="F494" s="181">
        <v>54.1</v>
      </c>
      <c r="G494" s="181">
        <v>0.35</v>
      </c>
      <c r="H494" s="181">
        <v>1.99</v>
      </c>
      <c r="I494" s="181">
        <v>3.43</v>
      </c>
      <c r="J494" s="181">
        <v>0.08</v>
      </c>
      <c r="K494" s="181">
        <v>16.739999999999998</v>
      </c>
      <c r="L494" s="181">
        <v>19.79</v>
      </c>
      <c r="M494" s="181">
        <v>1.56</v>
      </c>
      <c r="N494" s="181">
        <v>0.84</v>
      </c>
      <c r="O494" s="181">
        <v>98.88</v>
      </c>
      <c r="P494" s="192">
        <f t="shared" si="22"/>
        <v>89.689785995460355</v>
      </c>
      <c r="Q494" s="192">
        <f t="shared" si="23"/>
        <v>22.067919233487167</v>
      </c>
    </row>
    <row r="495" spans="1:17" s="179" customFormat="1" ht="11.25">
      <c r="A495" s="179" t="s">
        <v>720</v>
      </c>
      <c r="B495" s="179">
        <v>9</v>
      </c>
      <c r="C495" s="177">
        <v>80</v>
      </c>
      <c r="D495" s="180">
        <v>0.3</v>
      </c>
      <c r="E495" s="180" t="str">
        <f t="shared" si="21"/>
        <v>DarnleyBay-9-80-0.3</v>
      </c>
      <c r="F495" s="181">
        <v>54.56</v>
      </c>
      <c r="G495" s="181">
        <v>0.24</v>
      </c>
      <c r="H495" s="181">
        <v>1.79</v>
      </c>
      <c r="I495" s="181">
        <v>3.38</v>
      </c>
      <c r="J495" s="181">
        <v>0.08</v>
      </c>
      <c r="K495" s="181">
        <v>18.25</v>
      </c>
      <c r="L495" s="181">
        <v>17.2</v>
      </c>
      <c r="M495" s="181">
        <v>1.54</v>
      </c>
      <c r="N495" s="181">
        <v>1.66</v>
      </c>
      <c r="O495" s="181">
        <v>98.74</v>
      </c>
      <c r="P495" s="192">
        <f t="shared" si="22"/>
        <v>90.587438307002031</v>
      </c>
      <c r="Q495" s="192">
        <f t="shared" si="23"/>
        <v>38.352268732855457</v>
      </c>
    </row>
    <row r="496" spans="1:17" s="179" customFormat="1" ht="11.25">
      <c r="A496" s="179" t="s">
        <v>720</v>
      </c>
      <c r="B496" s="179">
        <v>9</v>
      </c>
      <c r="C496" s="177">
        <v>81</v>
      </c>
      <c r="D496" s="180">
        <v>0.3</v>
      </c>
      <c r="E496" s="180" t="str">
        <f t="shared" si="21"/>
        <v>DarnleyBay-9-81-0.3</v>
      </c>
      <c r="F496" s="181">
        <v>54.32</v>
      </c>
      <c r="G496" s="181">
        <v>0.37</v>
      </c>
      <c r="H496" s="181">
        <v>1.73</v>
      </c>
      <c r="I496" s="181">
        <v>3.42</v>
      </c>
      <c r="J496" s="181">
        <v>0.12</v>
      </c>
      <c r="K496" s="181">
        <v>16.57</v>
      </c>
      <c r="L496" s="181">
        <v>20.010000000000002</v>
      </c>
      <c r="M496" s="181">
        <v>1.38</v>
      </c>
      <c r="N496" s="181">
        <v>0.75</v>
      </c>
      <c r="O496" s="181">
        <v>98.67</v>
      </c>
      <c r="P496" s="192">
        <f t="shared" si="22"/>
        <v>89.622201561003507</v>
      </c>
      <c r="Q496" s="192">
        <f t="shared" si="23"/>
        <v>22.530258366813836</v>
      </c>
    </row>
    <row r="497" spans="1:17" s="179" customFormat="1" ht="11.25">
      <c r="A497" s="179" t="s">
        <v>720</v>
      </c>
      <c r="B497" s="179">
        <v>9</v>
      </c>
      <c r="C497" s="177">
        <v>82</v>
      </c>
      <c r="D497" s="180">
        <v>0.3</v>
      </c>
      <c r="E497" s="180" t="str">
        <f t="shared" si="21"/>
        <v>DarnleyBay-9-82-0.3</v>
      </c>
      <c r="F497" s="181">
        <v>54.73</v>
      </c>
      <c r="G497" s="181">
        <v>0.31</v>
      </c>
      <c r="H497" s="181">
        <v>1.99</v>
      </c>
      <c r="I497" s="181">
        <v>3.33</v>
      </c>
      <c r="J497" s="181">
        <v>0.1</v>
      </c>
      <c r="K497" s="181">
        <v>16.47</v>
      </c>
      <c r="L497" s="181">
        <v>20.94</v>
      </c>
      <c r="M497" s="181">
        <v>1.29</v>
      </c>
      <c r="N497" s="181">
        <v>0.4</v>
      </c>
      <c r="O497" s="181">
        <v>99.56</v>
      </c>
      <c r="P497" s="192">
        <f t="shared" si="22"/>
        <v>89.812377305495488</v>
      </c>
      <c r="Q497" s="192">
        <f t="shared" si="23"/>
        <v>11.882021759633631</v>
      </c>
    </row>
    <row r="498" spans="1:17" s="179" customFormat="1" ht="11.25">
      <c r="A498" s="179" t="s">
        <v>720</v>
      </c>
      <c r="B498" s="179">
        <v>9</v>
      </c>
      <c r="C498" s="177">
        <v>83</v>
      </c>
      <c r="D498" s="180">
        <v>0.3</v>
      </c>
      <c r="E498" s="180" t="str">
        <f t="shared" si="21"/>
        <v>DarnleyBay-9-83-0.3</v>
      </c>
      <c r="F498" s="181">
        <v>53.86</v>
      </c>
      <c r="G498" s="181">
        <v>0.28000000000000003</v>
      </c>
      <c r="H498" s="181">
        <v>1.94</v>
      </c>
      <c r="I498" s="181">
        <v>3.28</v>
      </c>
      <c r="J498" s="181">
        <v>0.08</v>
      </c>
      <c r="K498" s="181">
        <v>16.37</v>
      </c>
      <c r="L498" s="181">
        <v>20.58</v>
      </c>
      <c r="M498" s="181">
        <v>1.27</v>
      </c>
      <c r="N498" s="181">
        <v>0.39</v>
      </c>
      <c r="O498" s="181">
        <v>98.05</v>
      </c>
      <c r="P498" s="192">
        <f t="shared" si="22"/>
        <v>89.894782281246592</v>
      </c>
      <c r="Q498" s="192">
        <f t="shared" si="23"/>
        <v>11.883370991210009</v>
      </c>
    </row>
    <row r="499" spans="1:17" s="179" customFormat="1" ht="11.25">
      <c r="A499" s="179" t="s">
        <v>720</v>
      </c>
      <c r="B499" s="179">
        <v>9</v>
      </c>
      <c r="C499" s="177">
        <v>84</v>
      </c>
      <c r="D499" s="180">
        <v>0.3</v>
      </c>
      <c r="E499" s="180" t="str">
        <f t="shared" si="21"/>
        <v>DarnleyBay-9-84-0.3</v>
      </c>
      <c r="F499" s="181">
        <v>53.67</v>
      </c>
      <c r="G499" s="181">
        <v>0.33</v>
      </c>
      <c r="H499" s="181">
        <v>1.89</v>
      </c>
      <c r="I499" s="181">
        <v>3.21</v>
      </c>
      <c r="J499" s="181">
        <v>0.11</v>
      </c>
      <c r="K499" s="181">
        <v>16.329999999999998</v>
      </c>
      <c r="L499" s="181">
        <v>20.86</v>
      </c>
      <c r="M499" s="181">
        <v>1.28</v>
      </c>
      <c r="N499" s="181">
        <v>0.44</v>
      </c>
      <c r="O499" s="181">
        <v>98.13</v>
      </c>
      <c r="P499" s="192">
        <f t="shared" si="22"/>
        <v>90.067203211531449</v>
      </c>
      <c r="Q499" s="192">
        <f t="shared" si="23"/>
        <v>13.507856457782774</v>
      </c>
    </row>
    <row r="500" spans="1:17" s="179" customFormat="1" ht="11.25">
      <c r="A500" s="179" t="s">
        <v>720</v>
      </c>
      <c r="B500" s="179">
        <v>9</v>
      </c>
      <c r="C500" s="177">
        <v>85</v>
      </c>
      <c r="D500" s="180">
        <v>0.3</v>
      </c>
      <c r="E500" s="180" t="str">
        <f t="shared" si="21"/>
        <v>DarnleyBay-9-85-0.3</v>
      </c>
      <c r="F500" s="181">
        <v>53.69</v>
      </c>
      <c r="G500" s="181">
        <v>0.35</v>
      </c>
      <c r="H500" s="181">
        <v>2.08</v>
      </c>
      <c r="I500" s="181">
        <v>3.44</v>
      </c>
      <c r="J500" s="181">
        <v>0.11</v>
      </c>
      <c r="K500" s="181">
        <v>16.420000000000002</v>
      </c>
      <c r="L500" s="181">
        <v>20.29</v>
      </c>
      <c r="M500" s="181">
        <v>1.41</v>
      </c>
      <c r="N500" s="181">
        <v>0.5</v>
      </c>
      <c r="O500" s="181">
        <v>98.29</v>
      </c>
      <c r="P500" s="192">
        <f t="shared" si="22"/>
        <v>89.482567093892683</v>
      </c>
      <c r="Q500" s="192">
        <f t="shared" si="23"/>
        <v>13.886610584083428</v>
      </c>
    </row>
    <row r="501" spans="1:17" s="179" customFormat="1" ht="11.25">
      <c r="A501" s="179" t="s">
        <v>720</v>
      </c>
      <c r="B501" s="179">
        <v>9</v>
      </c>
      <c r="C501" s="177">
        <v>86</v>
      </c>
      <c r="D501" s="180">
        <v>0.3</v>
      </c>
      <c r="E501" s="180" t="str">
        <f t="shared" si="21"/>
        <v>DarnleyBay-9-86-0.3</v>
      </c>
      <c r="F501" s="181">
        <v>54.46</v>
      </c>
      <c r="G501" s="181">
        <v>0.27</v>
      </c>
      <c r="H501" s="181">
        <v>2</v>
      </c>
      <c r="I501" s="181">
        <v>3.5</v>
      </c>
      <c r="J501" s="181">
        <v>0.13</v>
      </c>
      <c r="K501" s="181">
        <v>16.21</v>
      </c>
      <c r="L501" s="181">
        <v>21.01</v>
      </c>
      <c r="M501" s="181">
        <v>1.42</v>
      </c>
      <c r="N501" s="181">
        <v>0.37</v>
      </c>
      <c r="O501" s="181">
        <v>99.37</v>
      </c>
      <c r="P501" s="192">
        <f t="shared" si="22"/>
        <v>89.195293058099281</v>
      </c>
      <c r="Q501" s="192">
        <f t="shared" si="23"/>
        <v>11.040369372155096</v>
      </c>
    </row>
    <row r="502" spans="1:17" s="179" customFormat="1" ht="11.25">
      <c r="A502" s="179" t="s">
        <v>720</v>
      </c>
      <c r="B502" s="179">
        <v>9</v>
      </c>
      <c r="C502" s="177">
        <v>87</v>
      </c>
      <c r="D502" s="180">
        <v>0.3</v>
      </c>
      <c r="E502" s="180" t="str">
        <f t="shared" si="21"/>
        <v>DarnleyBay-9-87-0.3</v>
      </c>
      <c r="F502" s="181">
        <v>54.11</v>
      </c>
      <c r="G502" s="181">
        <v>0.34</v>
      </c>
      <c r="H502" s="181">
        <v>1.81</v>
      </c>
      <c r="I502" s="181">
        <v>3.34</v>
      </c>
      <c r="J502" s="181">
        <v>0.12</v>
      </c>
      <c r="K502" s="181">
        <v>16.829999999999998</v>
      </c>
      <c r="L502" s="181">
        <v>18.95</v>
      </c>
      <c r="M502" s="181">
        <v>1.78</v>
      </c>
      <c r="N502" s="181">
        <v>1.21</v>
      </c>
      <c r="O502" s="181">
        <v>98.49</v>
      </c>
      <c r="P502" s="192">
        <f t="shared" si="22"/>
        <v>89.981522778713341</v>
      </c>
      <c r="Q502" s="192">
        <f t="shared" si="23"/>
        <v>30.961256548306636</v>
      </c>
    </row>
    <row r="503" spans="1:17" s="179" customFormat="1" ht="11.25">
      <c r="A503" s="179" t="s">
        <v>720</v>
      </c>
      <c r="B503" s="179">
        <v>9</v>
      </c>
      <c r="C503" s="177">
        <v>88</v>
      </c>
      <c r="D503" s="180">
        <v>0.3</v>
      </c>
      <c r="E503" s="180" t="str">
        <f t="shared" si="21"/>
        <v>DarnleyBay-9-88-0.3</v>
      </c>
      <c r="F503" s="181">
        <v>53.87</v>
      </c>
      <c r="G503" s="181">
        <v>0.27</v>
      </c>
      <c r="H503" s="181">
        <v>1.97</v>
      </c>
      <c r="I503" s="181">
        <v>3.41</v>
      </c>
      <c r="J503" s="181">
        <v>0.1</v>
      </c>
      <c r="K503" s="181">
        <v>16.809999999999999</v>
      </c>
      <c r="L503" s="181">
        <v>20.93</v>
      </c>
      <c r="M503" s="181">
        <v>1.24</v>
      </c>
      <c r="N503" s="181">
        <v>0.38</v>
      </c>
      <c r="O503" s="181">
        <v>98.96</v>
      </c>
      <c r="P503" s="192">
        <f t="shared" si="22"/>
        <v>89.782083048009611</v>
      </c>
      <c r="Q503" s="192">
        <f t="shared" si="23"/>
        <v>11.457457693950717</v>
      </c>
    </row>
    <row r="504" spans="1:17" s="179" customFormat="1" ht="11.25">
      <c r="A504" s="179" t="s">
        <v>720</v>
      </c>
      <c r="B504" s="179">
        <v>9</v>
      </c>
      <c r="C504" s="177">
        <v>89</v>
      </c>
      <c r="D504" s="180">
        <v>0.3</v>
      </c>
      <c r="E504" s="180" t="str">
        <f t="shared" si="21"/>
        <v>DarnleyBay-9-89-0.3</v>
      </c>
      <c r="F504" s="181">
        <v>54.44</v>
      </c>
      <c r="G504" s="181">
        <v>0.26</v>
      </c>
      <c r="H504" s="181">
        <v>1.83</v>
      </c>
      <c r="I504" s="181">
        <v>3.47</v>
      </c>
      <c r="J504" s="181">
        <v>0.13</v>
      </c>
      <c r="K504" s="181">
        <v>17.440000000000001</v>
      </c>
      <c r="L504" s="181">
        <v>18.46</v>
      </c>
      <c r="M504" s="181">
        <v>1.49</v>
      </c>
      <c r="N504" s="181">
        <v>1.1499999999999999</v>
      </c>
      <c r="O504" s="181">
        <v>98.68</v>
      </c>
      <c r="P504" s="192">
        <f t="shared" si="22"/>
        <v>89.95823724458424</v>
      </c>
      <c r="Q504" s="192">
        <f t="shared" si="23"/>
        <v>29.655046133649954</v>
      </c>
    </row>
    <row r="505" spans="1:17" s="179" customFormat="1" ht="11.25">
      <c r="A505" s="179" t="s">
        <v>720</v>
      </c>
      <c r="B505" s="179">
        <v>9</v>
      </c>
      <c r="C505" s="177">
        <v>90</v>
      </c>
      <c r="D505" s="180">
        <v>0.3</v>
      </c>
      <c r="E505" s="180" t="str">
        <f t="shared" si="21"/>
        <v>DarnleyBay-9-90-0.3</v>
      </c>
      <c r="F505" s="181">
        <v>54.42</v>
      </c>
      <c r="G505" s="181">
        <v>0.19</v>
      </c>
      <c r="H505" s="181">
        <v>2.1</v>
      </c>
      <c r="I505" s="181">
        <v>3.52</v>
      </c>
      <c r="J505" s="181">
        <v>0.13</v>
      </c>
      <c r="K505" s="181">
        <v>17.3</v>
      </c>
      <c r="L505" s="181">
        <v>18.63</v>
      </c>
      <c r="M505" s="181">
        <v>1.38</v>
      </c>
      <c r="N505" s="181">
        <v>1.1399999999999999</v>
      </c>
      <c r="O505" s="181">
        <v>98.7</v>
      </c>
      <c r="P505" s="192">
        <f t="shared" si="22"/>
        <v>89.754380147768458</v>
      </c>
      <c r="Q505" s="192">
        <f t="shared" si="23"/>
        <v>26.695366496327683</v>
      </c>
    </row>
    <row r="506" spans="1:17" s="179" customFormat="1" ht="11.25">
      <c r="A506" s="179" t="s">
        <v>720</v>
      </c>
      <c r="B506" s="179">
        <v>9</v>
      </c>
      <c r="C506" s="177">
        <v>91</v>
      </c>
      <c r="D506" s="180">
        <v>0.3</v>
      </c>
      <c r="E506" s="180" t="str">
        <f t="shared" si="21"/>
        <v>DarnleyBay-9-91-0.3</v>
      </c>
      <c r="F506" s="181">
        <v>54.4</v>
      </c>
      <c r="G506" s="181">
        <v>0.28000000000000003</v>
      </c>
      <c r="H506" s="181">
        <v>1.98</v>
      </c>
      <c r="I506" s="181">
        <v>3.45</v>
      </c>
      <c r="J506" s="181">
        <v>0.13</v>
      </c>
      <c r="K506" s="181">
        <v>16.61</v>
      </c>
      <c r="L506" s="181">
        <v>20.329999999999998</v>
      </c>
      <c r="M506" s="181">
        <v>1.49</v>
      </c>
      <c r="N506" s="181">
        <v>0.46</v>
      </c>
      <c r="O506" s="181">
        <v>99.13</v>
      </c>
      <c r="P506" s="192">
        <f t="shared" si="22"/>
        <v>89.563248875420456</v>
      </c>
      <c r="Q506" s="192">
        <f t="shared" si="23"/>
        <v>13.483710804565582</v>
      </c>
    </row>
    <row r="507" spans="1:17" s="179" customFormat="1" ht="11.25">
      <c r="A507" s="179" t="s">
        <v>720</v>
      </c>
      <c r="B507" s="179">
        <v>9</v>
      </c>
      <c r="C507" s="177">
        <v>92</v>
      </c>
      <c r="D507" s="180">
        <v>0.3</v>
      </c>
      <c r="E507" s="180" t="str">
        <f t="shared" si="21"/>
        <v>DarnleyBay-9-92-0.3</v>
      </c>
      <c r="F507" s="181">
        <v>54.67</v>
      </c>
      <c r="G507" s="181">
        <v>0.36</v>
      </c>
      <c r="H507" s="181">
        <v>2.0699999999999998</v>
      </c>
      <c r="I507" s="181">
        <v>3.43</v>
      </c>
      <c r="J507" s="181">
        <v>0.1</v>
      </c>
      <c r="K507" s="181">
        <v>16.45</v>
      </c>
      <c r="L507" s="181">
        <v>20.399999999999999</v>
      </c>
      <c r="M507" s="181">
        <v>1.48</v>
      </c>
      <c r="N507" s="181">
        <v>0.48</v>
      </c>
      <c r="O507" s="181">
        <v>99.43</v>
      </c>
      <c r="P507" s="192">
        <f t="shared" si="22"/>
        <v>89.527061061700095</v>
      </c>
      <c r="Q507" s="192">
        <f t="shared" si="23"/>
        <v>13.461652996541012</v>
      </c>
    </row>
    <row r="508" spans="1:17" s="179" customFormat="1" ht="11.25">
      <c r="A508" s="179" t="s">
        <v>720</v>
      </c>
      <c r="B508" s="179">
        <v>9</v>
      </c>
      <c r="C508" s="177">
        <v>93</v>
      </c>
      <c r="D508" s="180">
        <v>0.3</v>
      </c>
      <c r="E508" s="180" t="str">
        <f t="shared" si="21"/>
        <v>DarnleyBay-9-93-0.3</v>
      </c>
      <c r="F508" s="181">
        <v>54.67</v>
      </c>
      <c r="G508" s="181">
        <v>0.03</v>
      </c>
      <c r="H508" s="181">
        <v>2.0499999999999998</v>
      </c>
      <c r="I508" s="181">
        <v>1.71</v>
      </c>
      <c r="J508" s="181">
        <v>0.06</v>
      </c>
      <c r="K508" s="181">
        <v>15.79</v>
      </c>
      <c r="L508" s="181">
        <v>20.13</v>
      </c>
      <c r="M508" s="181">
        <v>2.17</v>
      </c>
      <c r="N508" s="181">
        <v>2.4700000000000002</v>
      </c>
      <c r="O508" s="181">
        <v>99.08</v>
      </c>
      <c r="P508" s="192">
        <f t="shared" si="22"/>
        <v>94.272252180745625</v>
      </c>
      <c r="Q508" s="192">
        <f t="shared" si="23"/>
        <v>44.698839140450268</v>
      </c>
    </row>
    <row r="509" spans="1:17" s="179" customFormat="1" ht="11.25">
      <c r="A509" s="179" t="s">
        <v>720</v>
      </c>
      <c r="B509" s="179">
        <v>9</v>
      </c>
      <c r="C509" s="177">
        <v>94</v>
      </c>
      <c r="D509" s="180">
        <v>0.3</v>
      </c>
      <c r="E509" s="180" t="str">
        <f t="shared" si="21"/>
        <v>DarnleyBay-9-94-0.3</v>
      </c>
      <c r="F509" s="181">
        <v>55.11</v>
      </c>
      <c r="G509" s="181">
        <v>7.0000000000000007E-2</v>
      </c>
      <c r="H509" s="181">
        <v>2.31</v>
      </c>
      <c r="I509" s="181">
        <v>2.61</v>
      </c>
      <c r="J509" s="181">
        <v>0.1</v>
      </c>
      <c r="K509" s="181">
        <v>15.79</v>
      </c>
      <c r="L509" s="181">
        <v>19.170000000000002</v>
      </c>
      <c r="M509" s="181">
        <v>2.29</v>
      </c>
      <c r="N509" s="181">
        <v>1.8</v>
      </c>
      <c r="O509" s="181">
        <v>99.24</v>
      </c>
      <c r="P509" s="192">
        <f t="shared" si="22"/>
        <v>91.51348295736959</v>
      </c>
      <c r="Q509" s="192">
        <f t="shared" si="23"/>
        <v>34.328579857242332</v>
      </c>
    </row>
    <row r="510" spans="1:17" s="179" customFormat="1" ht="11.25">
      <c r="A510" s="179" t="s">
        <v>720</v>
      </c>
      <c r="B510" s="179">
        <v>9</v>
      </c>
      <c r="C510" s="177">
        <v>95</v>
      </c>
      <c r="D510" s="180">
        <v>0.3</v>
      </c>
      <c r="E510" s="180" t="str">
        <f t="shared" si="21"/>
        <v>DarnleyBay-9-95-0.3</v>
      </c>
      <c r="F510" s="181">
        <v>55.44</v>
      </c>
      <c r="G510" s="181">
        <v>0.23</v>
      </c>
      <c r="H510" s="181">
        <v>1.73</v>
      </c>
      <c r="I510" s="181">
        <v>3.59</v>
      </c>
      <c r="J510" s="181">
        <v>0.11</v>
      </c>
      <c r="K510" s="181">
        <v>18.91</v>
      </c>
      <c r="L510" s="180">
        <v>17.2</v>
      </c>
      <c r="M510" s="181">
        <v>1.3</v>
      </c>
      <c r="N510" s="181">
        <v>0.64</v>
      </c>
      <c r="O510" s="181">
        <v>99.15</v>
      </c>
      <c r="P510" s="192">
        <f t="shared" si="22"/>
        <v>90.37426855618385</v>
      </c>
      <c r="Q510" s="192">
        <f t="shared" si="23"/>
        <v>19.88283645520233</v>
      </c>
    </row>
    <row r="511" spans="1:17" s="179" customFormat="1" ht="11.25">
      <c r="A511" s="179" t="s">
        <v>720</v>
      </c>
      <c r="B511" s="179">
        <v>9</v>
      </c>
      <c r="C511" s="177">
        <v>96</v>
      </c>
      <c r="D511" s="180">
        <v>0.3</v>
      </c>
      <c r="E511" s="180" t="str">
        <f t="shared" si="21"/>
        <v>DarnleyBay-9-96-0.3</v>
      </c>
      <c r="F511" s="181">
        <v>54.37</v>
      </c>
      <c r="G511" s="181">
        <v>0.34</v>
      </c>
      <c r="H511" s="181">
        <v>1.81</v>
      </c>
      <c r="I511" s="181">
        <v>3.4</v>
      </c>
      <c r="J511" s="181">
        <v>0.13</v>
      </c>
      <c r="K511" s="181">
        <v>16.57</v>
      </c>
      <c r="L511" s="181">
        <v>19.989999999999998</v>
      </c>
      <c r="M511" s="181">
        <v>1.36</v>
      </c>
      <c r="N511" s="181">
        <v>0.83</v>
      </c>
      <c r="O511" s="181">
        <v>98.79</v>
      </c>
      <c r="P511" s="192">
        <f t="shared" si="22"/>
        <v>89.67662530030502</v>
      </c>
      <c r="Q511" s="192">
        <f t="shared" si="23"/>
        <v>23.525342806958967</v>
      </c>
    </row>
    <row r="512" spans="1:17" s="179" customFormat="1" ht="11.25">
      <c r="A512" s="179" t="s">
        <v>720</v>
      </c>
      <c r="B512" s="179">
        <v>9</v>
      </c>
      <c r="C512" s="177">
        <v>97</v>
      </c>
      <c r="D512" s="180">
        <v>0.3</v>
      </c>
      <c r="E512" s="180" t="str">
        <f t="shared" si="21"/>
        <v>DarnleyBay-9-97-0.3</v>
      </c>
      <c r="F512" s="181">
        <v>54.43</v>
      </c>
      <c r="G512" s="181">
        <v>0.23</v>
      </c>
      <c r="H512" s="181">
        <v>2.0499999999999998</v>
      </c>
      <c r="I512" s="181">
        <v>3.4</v>
      </c>
      <c r="J512" s="181">
        <v>0.13</v>
      </c>
      <c r="K512" s="181">
        <v>17.670000000000002</v>
      </c>
      <c r="L512" s="181">
        <v>17.989999999999998</v>
      </c>
      <c r="M512" s="181">
        <v>1.35</v>
      </c>
      <c r="N512" s="181">
        <v>1.07</v>
      </c>
      <c r="O512" s="181">
        <v>98.34</v>
      </c>
      <c r="P512" s="192">
        <f t="shared" si="22"/>
        <v>90.256664179658884</v>
      </c>
      <c r="Q512" s="192">
        <f t="shared" si="23"/>
        <v>25.933920616706462</v>
      </c>
    </row>
    <row r="513" spans="1:17" s="179" customFormat="1" ht="11.25">
      <c r="A513" s="179" t="s">
        <v>720</v>
      </c>
      <c r="B513" s="179">
        <v>9</v>
      </c>
      <c r="C513" s="177">
        <v>98</v>
      </c>
      <c r="D513" s="180">
        <v>0.3</v>
      </c>
      <c r="E513" s="180" t="str">
        <f t="shared" si="21"/>
        <v>DarnleyBay-9-98-0.3</v>
      </c>
      <c r="F513" s="181">
        <v>54.47</v>
      </c>
      <c r="G513" s="181">
        <v>0.31</v>
      </c>
      <c r="H513" s="181">
        <v>1.89</v>
      </c>
      <c r="I513" s="181">
        <v>3.38</v>
      </c>
      <c r="J513" s="181">
        <v>0.11</v>
      </c>
      <c r="K513" s="181">
        <v>16.11</v>
      </c>
      <c r="L513" s="181">
        <v>20.96</v>
      </c>
      <c r="M513" s="181">
        <v>1.33</v>
      </c>
      <c r="N513" s="181">
        <v>0.36</v>
      </c>
      <c r="O513" s="181">
        <v>98.93</v>
      </c>
      <c r="P513" s="192">
        <f t="shared" si="22"/>
        <v>89.468779664221387</v>
      </c>
      <c r="Q513" s="192">
        <f t="shared" si="23"/>
        <v>11.330148035101507</v>
      </c>
    </row>
    <row r="514" spans="1:17" s="179" customFormat="1" ht="11.25">
      <c r="A514" s="179" t="s">
        <v>720</v>
      </c>
      <c r="B514" s="179">
        <v>9</v>
      </c>
      <c r="C514" s="177">
        <v>99</v>
      </c>
      <c r="D514" s="180">
        <v>0.3</v>
      </c>
      <c r="E514" s="180" t="str">
        <f t="shared" si="21"/>
        <v>DarnleyBay-9-99-0.3</v>
      </c>
      <c r="F514" s="181">
        <v>54.4</v>
      </c>
      <c r="G514" s="181">
        <v>0.31</v>
      </c>
      <c r="H514" s="181">
        <v>2.17</v>
      </c>
      <c r="I514" s="181">
        <v>3.36</v>
      </c>
      <c r="J514" s="181">
        <v>0.1</v>
      </c>
      <c r="K514" s="181">
        <v>16.649999999999999</v>
      </c>
      <c r="L514" s="181">
        <v>21.35</v>
      </c>
      <c r="M514" s="181">
        <v>1.39</v>
      </c>
      <c r="N514" s="181">
        <v>0.33</v>
      </c>
      <c r="O514" s="181">
        <v>100.07</v>
      </c>
      <c r="P514" s="192">
        <f t="shared" si="22"/>
        <v>89.829757834106417</v>
      </c>
      <c r="Q514" s="192">
        <f t="shared" si="23"/>
        <v>9.2573090810384109</v>
      </c>
    </row>
    <row r="515" spans="1:17" s="179" customFormat="1" ht="11.25">
      <c r="A515" s="179" t="s">
        <v>720</v>
      </c>
      <c r="B515" s="179">
        <v>9</v>
      </c>
      <c r="C515" s="177">
        <v>100</v>
      </c>
      <c r="D515" s="180">
        <v>0.3</v>
      </c>
      <c r="E515" s="180" t="str">
        <f t="shared" ref="E515:E525" si="24">CONCATENATE($A$2,"-",B515,"-",C515,"-",D515)</f>
        <v>DarnleyBay-9-100-0.3</v>
      </c>
      <c r="F515" s="181">
        <v>54.28</v>
      </c>
      <c r="G515" s="181">
        <v>0.25</v>
      </c>
      <c r="H515" s="181">
        <v>2.04</v>
      </c>
      <c r="I515" s="181">
        <v>3.6</v>
      </c>
      <c r="J515" s="181">
        <v>0.11</v>
      </c>
      <c r="K515" s="181">
        <v>17.63</v>
      </c>
      <c r="L515" s="181">
        <v>18.54</v>
      </c>
      <c r="M515" s="181">
        <v>1.61</v>
      </c>
      <c r="N515" s="181">
        <v>0.9</v>
      </c>
      <c r="O515" s="181">
        <v>98.96</v>
      </c>
      <c r="P515" s="192">
        <f t="shared" si="22"/>
        <v>89.721436304544838</v>
      </c>
      <c r="Q515" s="192">
        <f t="shared" si="23"/>
        <v>22.837052685520902</v>
      </c>
    </row>
    <row r="516" spans="1:17" s="179" customFormat="1" ht="11.25">
      <c r="A516" s="179" t="s">
        <v>720</v>
      </c>
      <c r="B516" s="179">
        <v>9</v>
      </c>
      <c r="C516" s="177">
        <v>101</v>
      </c>
      <c r="D516" s="180">
        <v>0.3</v>
      </c>
      <c r="E516" s="180" t="str">
        <f t="shared" si="24"/>
        <v>DarnleyBay-9-101-0.3</v>
      </c>
      <c r="F516" s="181">
        <v>54.69</v>
      </c>
      <c r="G516" s="181">
        <v>0.03</v>
      </c>
      <c r="H516" s="181">
        <v>1.47</v>
      </c>
      <c r="I516" s="181">
        <v>2.06</v>
      </c>
      <c r="J516" s="181">
        <v>0.08</v>
      </c>
      <c r="K516" s="181">
        <v>16.72</v>
      </c>
      <c r="L516" s="181">
        <v>20.96</v>
      </c>
      <c r="M516" s="181">
        <v>1.46</v>
      </c>
      <c r="N516" s="181">
        <v>1.92</v>
      </c>
      <c r="O516" s="181">
        <v>99.39</v>
      </c>
      <c r="P516" s="192">
        <f t="shared" ref="P516:P525" si="25">((K516/40.31)/(K516/40.31+I516/71.85))*100</f>
        <v>93.534685393764079</v>
      </c>
      <c r="Q516" s="192">
        <f t="shared" ref="Q516:Q525" si="26">((N516/151.99061)/(N516/151.99061+H516/101.96137))*100</f>
        <v>46.700752338808016</v>
      </c>
    </row>
    <row r="517" spans="1:17" s="179" customFormat="1" ht="11.25">
      <c r="A517" s="179" t="s">
        <v>720</v>
      </c>
      <c r="B517" s="179">
        <v>9</v>
      </c>
      <c r="C517" s="177">
        <v>102</v>
      </c>
      <c r="D517" s="180">
        <v>0.3</v>
      </c>
      <c r="E517" s="180" t="str">
        <f t="shared" si="24"/>
        <v>DarnleyBay-9-102-0.3</v>
      </c>
      <c r="F517" s="181">
        <v>54.38</v>
      </c>
      <c r="G517" s="181">
        <v>0.15</v>
      </c>
      <c r="H517" s="181">
        <v>2.1</v>
      </c>
      <c r="I517" s="181">
        <v>3.37</v>
      </c>
      <c r="J517" s="181">
        <v>0.09</v>
      </c>
      <c r="K517" s="181">
        <v>17.73</v>
      </c>
      <c r="L517" s="181">
        <v>18.260000000000002</v>
      </c>
      <c r="M517" s="181">
        <v>1.41</v>
      </c>
      <c r="N517" s="181">
        <v>0.9</v>
      </c>
      <c r="O517" s="181">
        <v>98.39</v>
      </c>
      <c r="P517" s="192">
        <f t="shared" si="25"/>
        <v>90.363882778249575</v>
      </c>
      <c r="Q517" s="192">
        <f t="shared" si="26"/>
        <v>22.330267608177369</v>
      </c>
    </row>
    <row r="518" spans="1:17" s="179" customFormat="1" ht="11.25">
      <c r="A518" s="179" t="s">
        <v>720</v>
      </c>
      <c r="B518" s="179">
        <v>9</v>
      </c>
      <c r="C518" s="177">
        <v>103</v>
      </c>
      <c r="D518" s="180">
        <v>0.3</v>
      </c>
      <c r="E518" s="180" t="str">
        <f t="shared" si="24"/>
        <v>DarnleyBay-9-103-0.3</v>
      </c>
      <c r="F518" s="181">
        <v>53.95</v>
      </c>
      <c r="G518" s="181">
        <v>0.16</v>
      </c>
      <c r="H518" s="181">
        <v>1.84</v>
      </c>
      <c r="I518" s="181">
        <v>3.2</v>
      </c>
      <c r="J518" s="181">
        <v>0.11</v>
      </c>
      <c r="K518" s="181">
        <v>15.44</v>
      </c>
      <c r="L518" s="181">
        <v>20.51</v>
      </c>
      <c r="M518" s="181">
        <v>1.98</v>
      </c>
      <c r="N518" s="181">
        <v>2.0699999999999998</v>
      </c>
      <c r="O518" s="181">
        <v>99.27</v>
      </c>
      <c r="P518" s="192">
        <f t="shared" si="25"/>
        <v>89.583609236762285</v>
      </c>
      <c r="Q518" s="192">
        <f t="shared" si="26"/>
        <v>43.010036182379359</v>
      </c>
    </row>
    <row r="519" spans="1:17" s="179" customFormat="1" ht="11.25">
      <c r="A519" s="179" t="s">
        <v>720</v>
      </c>
      <c r="B519" s="179">
        <v>9</v>
      </c>
      <c r="C519" s="177">
        <v>104</v>
      </c>
      <c r="D519" s="180">
        <v>0.3</v>
      </c>
      <c r="E519" s="180" t="str">
        <f t="shared" si="24"/>
        <v>DarnleyBay-9-104-0.3</v>
      </c>
      <c r="F519" s="181">
        <v>55.26</v>
      </c>
      <c r="G519" s="181">
        <v>0.18</v>
      </c>
      <c r="H519" s="181">
        <v>2.2200000000000002</v>
      </c>
      <c r="I519" s="181">
        <v>3.35</v>
      </c>
      <c r="J519" s="181">
        <v>0.09</v>
      </c>
      <c r="K519" s="181">
        <v>18.239999999999998</v>
      </c>
      <c r="L519" s="181">
        <v>18.07</v>
      </c>
      <c r="M519" s="181">
        <v>1.56</v>
      </c>
      <c r="N519" s="181">
        <v>0.93</v>
      </c>
      <c r="O519" s="181">
        <v>99.91</v>
      </c>
      <c r="P519" s="192">
        <f t="shared" si="25"/>
        <v>90.658540761250222</v>
      </c>
      <c r="Q519" s="192">
        <f t="shared" si="26"/>
        <v>21.937665622418265</v>
      </c>
    </row>
    <row r="520" spans="1:17" s="179" customFormat="1" ht="11.25">
      <c r="A520" s="179" t="s">
        <v>720</v>
      </c>
      <c r="B520" s="179">
        <v>9</v>
      </c>
      <c r="C520" s="177">
        <v>105</v>
      </c>
      <c r="D520" s="180">
        <v>0.3</v>
      </c>
      <c r="E520" s="180" t="str">
        <f t="shared" si="24"/>
        <v>DarnleyBay-9-105-0.3</v>
      </c>
      <c r="F520" s="181">
        <v>54.33</v>
      </c>
      <c r="G520" s="181">
        <v>0.06</v>
      </c>
      <c r="H520" s="181">
        <v>1.41</v>
      </c>
      <c r="I520" s="181">
        <v>2.02</v>
      </c>
      <c r="J520" s="181">
        <v>0.09</v>
      </c>
      <c r="K520" s="181">
        <v>16.760000000000002</v>
      </c>
      <c r="L520" s="181">
        <v>20.75</v>
      </c>
      <c r="M520" s="181">
        <v>1.42</v>
      </c>
      <c r="N520" s="181">
        <v>1.81</v>
      </c>
      <c r="O520" s="181">
        <v>98.65</v>
      </c>
      <c r="P520" s="192">
        <f t="shared" si="25"/>
        <v>93.666446748922439</v>
      </c>
      <c r="Q520" s="192">
        <f t="shared" si="26"/>
        <v>46.269754278888513</v>
      </c>
    </row>
    <row r="521" spans="1:17" s="179" customFormat="1" ht="11.25">
      <c r="A521" s="179" t="s">
        <v>720</v>
      </c>
      <c r="B521" s="179">
        <v>9</v>
      </c>
      <c r="C521" s="177">
        <v>106</v>
      </c>
      <c r="D521" s="180">
        <v>0.3</v>
      </c>
      <c r="E521" s="180" t="str">
        <f t="shared" si="24"/>
        <v>DarnleyBay-9-106-0.3</v>
      </c>
      <c r="F521" s="181">
        <v>55.08</v>
      </c>
      <c r="G521" s="181">
        <v>0.27</v>
      </c>
      <c r="H521" s="181">
        <v>1.93</v>
      </c>
      <c r="I521" s="181">
        <v>3.61</v>
      </c>
      <c r="J521" s="181">
        <v>0.08</v>
      </c>
      <c r="K521" s="181">
        <v>17.920000000000002</v>
      </c>
      <c r="L521" s="181">
        <v>17.57</v>
      </c>
      <c r="M521" s="181">
        <v>1.71</v>
      </c>
      <c r="N521" s="181">
        <v>1</v>
      </c>
      <c r="O521" s="181">
        <v>99.17</v>
      </c>
      <c r="P521" s="192">
        <f t="shared" si="25"/>
        <v>89.845646876836739</v>
      </c>
      <c r="Q521" s="192">
        <f t="shared" si="26"/>
        <v>25.793203242426287</v>
      </c>
    </row>
    <row r="522" spans="1:17" s="179" customFormat="1" ht="11.25">
      <c r="A522" s="179" t="s">
        <v>720</v>
      </c>
      <c r="B522" s="179">
        <v>9</v>
      </c>
      <c r="C522" s="177">
        <v>107</v>
      </c>
      <c r="D522" s="180">
        <v>0.3</v>
      </c>
      <c r="E522" s="180" t="str">
        <f t="shared" si="24"/>
        <v>DarnleyBay-9-107-0.3</v>
      </c>
      <c r="F522" s="181">
        <v>54.74</v>
      </c>
      <c r="G522" s="181">
        <v>0.38</v>
      </c>
      <c r="H522" s="181">
        <v>2.06</v>
      </c>
      <c r="I522" s="181">
        <v>3.41</v>
      </c>
      <c r="J522" s="181">
        <v>7.0000000000000007E-2</v>
      </c>
      <c r="K522" s="181">
        <v>16.309999999999999</v>
      </c>
      <c r="L522" s="181">
        <v>20.170000000000002</v>
      </c>
      <c r="M522" s="181">
        <v>1.29</v>
      </c>
      <c r="N522" s="181">
        <v>0.8</v>
      </c>
      <c r="O522" s="181">
        <v>99.25</v>
      </c>
      <c r="P522" s="192">
        <f t="shared" si="25"/>
        <v>89.5017270657235</v>
      </c>
      <c r="Q522" s="192">
        <f t="shared" si="26"/>
        <v>20.667683667836268</v>
      </c>
    </row>
    <row r="523" spans="1:17" s="179" customFormat="1" ht="11.25">
      <c r="A523" s="179" t="s">
        <v>720</v>
      </c>
      <c r="B523" s="179">
        <v>9</v>
      </c>
      <c r="C523" s="177">
        <v>108</v>
      </c>
      <c r="D523" s="180">
        <v>0.3</v>
      </c>
      <c r="E523" s="180" t="str">
        <f t="shared" si="24"/>
        <v>DarnleyBay-9-108-0.3</v>
      </c>
      <c r="F523" s="181">
        <v>54.73</v>
      </c>
      <c r="G523" s="181">
        <v>0.08</v>
      </c>
      <c r="H523" s="181">
        <v>1.82</v>
      </c>
      <c r="I523" s="181">
        <v>2.25</v>
      </c>
      <c r="J523" s="181">
        <v>0.1</v>
      </c>
      <c r="K523" s="181">
        <v>15.78</v>
      </c>
      <c r="L523" s="181">
        <v>19.399999999999999</v>
      </c>
      <c r="M523" s="181">
        <v>1.85</v>
      </c>
      <c r="N523" s="181">
        <v>2.48</v>
      </c>
      <c r="O523" s="181">
        <v>98.48</v>
      </c>
      <c r="P523" s="192">
        <f t="shared" si="25"/>
        <v>92.593041759000982</v>
      </c>
      <c r="Q523" s="192">
        <f t="shared" si="26"/>
        <v>47.756440879295752</v>
      </c>
    </row>
    <row r="524" spans="1:17" s="179" customFormat="1" ht="11.25">
      <c r="A524" s="179" t="s">
        <v>720</v>
      </c>
      <c r="B524" s="179">
        <v>9</v>
      </c>
      <c r="C524" s="177">
        <v>109</v>
      </c>
      <c r="D524" s="180">
        <v>0.3</v>
      </c>
      <c r="E524" s="180" t="str">
        <f t="shared" si="24"/>
        <v>DarnleyBay-9-109-0.3</v>
      </c>
      <c r="F524" s="181">
        <v>54.23</v>
      </c>
      <c r="G524" s="181">
        <v>0.28000000000000003</v>
      </c>
      <c r="H524" s="181">
        <v>1.89</v>
      </c>
      <c r="I524" s="181">
        <v>3.38</v>
      </c>
      <c r="J524" s="181">
        <v>0.09</v>
      </c>
      <c r="K524" s="181">
        <v>15.83</v>
      </c>
      <c r="L524" s="181">
        <v>20.73</v>
      </c>
      <c r="M524" s="181">
        <v>1.39</v>
      </c>
      <c r="N524" s="181">
        <v>0.41</v>
      </c>
      <c r="O524" s="181">
        <v>98.22</v>
      </c>
      <c r="P524" s="192">
        <f t="shared" si="25"/>
        <v>89.30243108436315</v>
      </c>
      <c r="Q524" s="192">
        <f t="shared" si="26"/>
        <v>12.703867622229231</v>
      </c>
    </row>
    <row r="525" spans="1:17" s="179" customFormat="1" ht="11.25">
      <c r="A525" s="179" t="s">
        <v>720</v>
      </c>
      <c r="B525" s="179">
        <v>9</v>
      </c>
      <c r="C525" s="177">
        <v>110</v>
      </c>
      <c r="D525" s="180">
        <v>0.3</v>
      </c>
      <c r="E525" s="180" t="str">
        <f t="shared" si="24"/>
        <v>DarnleyBay-9-110-0.3</v>
      </c>
      <c r="F525" s="181">
        <v>54.6</v>
      </c>
      <c r="G525" s="181">
        <v>0.32</v>
      </c>
      <c r="H525" s="181">
        <v>1.87</v>
      </c>
      <c r="I525" s="181">
        <v>3.38</v>
      </c>
      <c r="J525" s="181">
        <v>0.08</v>
      </c>
      <c r="K525" s="181">
        <v>16.149999999999999</v>
      </c>
      <c r="L525" s="181">
        <v>19.68</v>
      </c>
      <c r="M525" s="181">
        <v>1.53</v>
      </c>
      <c r="N525" s="181">
        <v>0.97</v>
      </c>
      <c r="O525" s="181">
        <v>98.58</v>
      </c>
      <c r="P525" s="192">
        <f t="shared" si="25"/>
        <v>89.492122357939479</v>
      </c>
      <c r="Q525" s="192">
        <f t="shared" si="26"/>
        <v>25.814691483893299</v>
      </c>
    </row>
  </sheetData>
  <phoneticPr fontId="42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8"/>
  <sheetViews>
    <sheetView topLeftCell="B1" workbookViewId="0">
      <selection activeCell="B1" sqref="B1"/>
    </sheetView>
  </sheetViews>
  <sheetFormatPr defaultRowHeight="15"/>
  <cols>
    <col min="1" max="1" width="14" hidden="1" customWidth="1"/>
    <col min="2" max="2" width="15.7109375" customWidth="1"/>
    <col min="3" max="3" width="14.140625" customWidth="1"/>
    <col min="4" max="11" width="0" hidden="1" customWidth="1"/>
    <col min="12" max="13" width="1.7109375" hidden="1" customWidth="1"/>
  </cols>
  <sheetData>
    <row r="1" spans="1:30">
      <c r="B1" s="106" t="s">
        <v>890</v>
      </c>
      <c r="W1" s="56"/>
    </row>
    <row r="2" spans="1:30" s="197" customFormat="1" ht="11.25">
      <c r="A2" s="198" t="s">
        <v>649</v>
      </c>
      <c r="B2" s="200" t="s">
        <v>650</v>
      </c>
      <c r="C2" s="198" t="s">
        <v>651</v>
      </c>
      <c r="D2" s="198" t="s">
        <v>652</v>
      </c>
      <c r="E2" s="198" t="s">
        <v>653</v>
      </c>
      <c r="F2" s="198" t="s">
        <v>654</v>
      </c>
      <c r="G2" s="198" t="s">
        <v>655</v>
      </c>
      <c r="H2" s="198" t="s">
        <v>656</v>
      </c>
      <c r="I2" s="198" t="s">
        <v>657</v>
      </c>
      <c r="J2" s="198" t="s">
        <v>658</v>
      </c>
      <c r="K2" s="188" t="s">
        <v>659</v>
      </c>
      <c r="L2" s="188" t="s">
        <v>660</v>
      </c>
      <c r="M2" s="188" t="s">
        <v>661</v>
      </c>
      <c r="N2" s="188" t="s">
        <v>748</v>
      </c>
      <c r="O2" s="188" t="s">
        <v>749</v>
      </c>
      <c r="P2" s="188" t="s">
        <v>750</v>
      </c>
      <c r="Q2" s="188" t="s">
        <v>32</v>
      </c>
      <c r="R2" s="188" t="s">
        <v>33</v>
      </c>
      <c r="S2" s="188" t="s">
        <v>34</v>
      </c>
      <c r="T2" s="199" t="s">
        <v>35</v>
      </c>
      <c r="U2" s="198" t="s">
        <v>751</v>
      </c>
      <c r="V2" s="198" t="s">
        <v>752</v>
      </c>
      <c r="W2" s="220" t="s">
        <v>37</v>
      </c>
      <c r="X2" s="186" t="s">
        <v>71</v>
      </c>
      <c r="Y2" s="186" t="s">
        <v>69</v>
      </c>
      <c r="Z2" s="197" t="s">
        <v>662</v>
      </c>
      <c r="AA2" s="197" t="s">
        <v>663</v>
      </c>
    </row>
    <row r="3" spans="1:30" s="171" customFormat="1" ht="11.25" customHeight="1">
      <c r="A3" s="172" t="s">
        <v>675</v>
      </c>
      <c r="B3" s="172" t="s">
        <v>676</v>
      </c>
      <c r="C3" s="201" t="s">
        <v>673</v>
      </c>
      <c r="D3" s="201" t="s">
        <v>677</v>
      </c>
      <c r="E3" s="201" t="s">
        <v>678</v>
      </c>
      <c r="F3" s="201" t="s">
        <v>679</v>
      </c>
      <c r="G3" s="201" t="s">
        <v>680</v>
      </c>
      <c r="H3" s="201">
        <v>2</v>
      </c>
      <c r="I3" s="201">
        <v>21</v>
      </c>
      <c r="J3" s="201" t="s">
        <v>718</v>
      </c>
      <c r="K3" s="202" t="s">
        <v>671</v>
      </c>
      <c r="L3" s="202">
        <v>20.5</v>
      </c>
      <c r="M3" s="202">
        <v>23</v>
      </c>
      <c r="N3" s="202">
        <v>0</v>
      </c>
      <c r="O3" s="202">
        <v>5.26</v>
      </c>
      <c r="P3" s="202">
        <v>1.3</v>
      </c>
      <c r="Q3" s="202">
        <v>43.55</v>
      </c>
      <c r="R3" s="202">
        <v>0.41</v>
      </c>
      <c r="S3" s="202">
        <v>7.91</v>
      </c>
      <c r="T3" s="201">
        <v>0</v>
      </c>
      <c r="U3" s="201">
        <v>0</v>
      </c>
      <c r="V3" s="202">
        <v>40.090000000000003</v>
      </c>
      <c r="W3" s="205">
        <v>98.52</v>
      </c>
      <c r="X3" s="183">
        <f>((S3/40.31)/(S3/40.31+Q3/71.85))*100</f>
        <v>24.45671678786006</v>
      </c>
      <c r="Y3" s="183">
        <f>((V3/151.99061)/(V3/151.99061+P3/101.96137))*100</f>
        <v>95.389085420429936</v>
      </c>
      <c r="Z3" s="171" t="s">
        <v>718</v>
      </c>
      <c r="AA3" s="171">
        <v>10</v>
      </c>
      <c r="AC3" s="183">
        <f>((V3/40.31)/(V3/40.31+T3/71.85))*100</f>
        <v>100</v>
      </c>
      <c r="AD3" s="183">
        <f>((AA3/151.99061)/(AA3/151.99061+S3/101.96137))*100</f>
        <v>45.890108459679439</v>
      </c>
    </row>
    <row r="4" spans="1:30" s="171" customFormat="1" ht="11.25" customHeight="1">
      <c r="A4" s="172" t="s">
        <v>675</v>
      </c>
      <c r="B4" s="172" t="s">
        <v>676</v>
      </c>
      <c r="C4" s="201" t="s">
        <v>673</v>
      </c>
      <c r="D4" s="201" t="s">
        <v>677</v>
      </c>
      <c r="E4" s="201" t="s">
        <v>678</v>
      </c>
      <c r="F4" s="201" t="s">
        <v>679</v>
      </c>
      <c r="G4" s="201" t="s">
        <v>680</v>
      </c>
      <c r="H4" s="201">
        <v>2</v>
      </c>
      <c r="I4" s="201">
        <v>24</v>
      </c>
      <c r="J4" s="201" t="s">
        <v>718</v>
      </c>
      <c r="K4" s="202" t="s">
        <v>671</v>
      </c>
      <c r="L4" s="202">
        <v>20.5</v>
      </c>
      <c r="M4" s="202">
        <v>23</v>
      </c>
      <c r="N4" s="202">
        <v>0.04</v>
      </c>
      <c r="O4" s="202">
        <v>4.28</v>
      </c>
      <c r="P4" s="202">
        <v>1.36</v>
      </c>
      <c r="Q4" s="202">
        <v>39.93</v>
      </c>
      <c r="R4" s="202">
        <v>0.48</v>
      </c>
      <c r="S4" s="202">
        <v>7.91</v>
      </c>
      <c r="T4" s="201">
        <v>0.08</v>
      </c>
      <c r="U4" s="201">
        <v>0.1</v>
      </c>
      <c r="V4" s="202">
        <v>45.1</v>
      </c>
      <c r="W4" s="205">
        <v>99.28</v>
      </c>
      <c r="X4" s="183">
        <f>((S4/40.31)/(S4/40.31+Q4/71.85))*100</f>
        <v>26.095340500014743</v>
      </c>
      <c r="Y4" s="183">
        <f>((V4/151.99061)/(V4/151.99061+P4/101.96137))*100</f>
        <v>95.6982282838174</v>
      </c>
      <c r="Z4" s="171" t="s">
        <v>718</v>
      </c>
      <c r="AA4" s="171">
        <v>10</v>
      </c>
    </row>
    <row r="5" spans="1:30" s="171" customFormat="1" ht="11.25" customHeight="1">
      <c r="A5" s="172" t="s">
        <v>675</v>
      </c>
      <c r="B5" s="172" t="s">
        <v>676</v>
      </c>
      <c r="C5" s="201" t="s">
        <v>665</v>
      </c>
      <c r="D5" s="201" t="s">
        <v>677</v>
      </c>
      <c r="E5" s="201" t="s">
        <v>678</v>
      </c>
      <c r="F5" s="201" t="s">
        <v>679</v>
      </c>
      <c r="G5" s="201" t="s">
        <v>680</v>
      </c>
      <c r="H5" s="201">
        <v>6</v>
      </c>
      <c r="I5" s="201">
        <v>10</v>
      </c>
      <c r="J5" s="201" t="s">
        <v>718</v>
      </c>
      <c r="K5" s="202" t="s">
        <v>671</v>
      </c>
      <c r="L5" s="202">
        <v>20.5</v>
      </c>
      <c r="M5" s="202">
        <v>23</v>
      </c>
      <c r="N5" s="202">
        <v>0.03</v>
      </c>
      <c r="O5" s="202">
        <v>5.17</v>
      </c>
      <c r="P5" s="202">
        <v>1.22</v>
      </c>
      <c r="Q5" s="202">
        <v>43.04</v>
      </c>
      <c r="R5" s="202">
        <v>0.47</v>
      </c>
      <c r="S5" s="202">
        <v>7.92</v>
      </c>
      <c r="T5" s="201">
        <v>0.09</v>
      </c>
      <c r="U5" s="201">
        <v>0.04</v>
      </c>
      <c r="V5" s="202">
        <v>40.880000000000003</v>
      </c>
      <c r="W5" s="205">
        <v>98.86</v>
      </c>
      <c r="X5" s="183">
        <f>((S5/40.31)/(S5/40.31+Q5/71.85))*100</f>
        <v>24.698497531070384</v>
      </c>
      <c r="Y5" s="183">
        <f>((V5/151.99061)/(V5/151.99061+P5/101.96137))*100</f>
        <v>95.740808848443905</v>
      </c>
      <c r="Z5" s="171" t="s">
        <v>718</v>
      </c>
      <c r="AA5" s="171">
        <v>10</v>
      </c>
    </row>
    <row r="6" spans="1:30" s="171" customFormat="1" ht="11.25" customHeight="1">
      <c r="A6" s="172" t="s">
        <v>675</v>
      </c>
      <c r="B6" s="172" t="s">
        <v>676</v>
      </c>
      <c r="C6" s="201" t="s">
        <v>665</v>
      </c>
      <c r="D6" s="201" t="s">
        <v>677</v>
      </c>
      <c r="E6" s="201" t="s">
        <v>678</v>
      </c>
      <c r="F6" s="201" t="s">
        <v>679</v>
      </c>
      <c r="G6" s="201" t="s">
        <v>680</v>
      </c>
      <c r="H6" s="201">
        <v>6</v>
      </c>
      <c r="I6" s="201">
        <v>48</v>
      </c>
      <c r="J6" s="201" t="s">
        <v>718</v>
      </c>
      <c r="K6" s="202" t="s">
        <v>671</v>
      </c>
      <c r="L6" s="202">
        <v>20.5</v>
      </c>
      <c r="M6" s="202">
        <v>23</v>
      </c>
      <c r="N6" s="202">
        <v>7.0000000000000007E-2</v>
      </c>
      <c r="O6" s="202">
        <v>1.74</v>
      </c>
      <c r="P6" s="202">
        <v>11.47</v>
      </c>
      <c r="Q6" s="202">
        <v>27.4</v>
      </c>
      <c r="R6" s="202">
        <v>0.24</v>
      </c>
      <c r="S6" s="202">
        <v>12.6</v>
      </c>
      <c r="T6" s="201">
        <v>0</v>
      </c>
      <c r="U6" s="201">
        <v>0</v>
      </c>
      <c r="V6" s="202">
        <v>46.32</v>
      </c>
      <c r="W6" s="205">
        <v>99.84</v>
      </c>
      <c r="X6" s="183">
        <f t="shared" ref="X6:X38" si="0">((S6/40.31)/(S6/40.31+Q6/71.85))*100</f>
        <v>45.044690925085227</v>
      </c>
      <c r="Y6" s="183">
        <f t="shared" ref="Y6:Y38" si="1">((V6/151.99061)/(V6/151.99061+P6/101.96137))*100</f>
        <v>73.039236458272484</v>
      </c>
      <c r="Z6" s="171" t="s">
        <v>718</v>
      </c>
      <c r="AA6" s="171">
        <v>10</v>
      </c>
    </row>
    <row r="7" spans="1:30" s="171" customFormat="1" ht="11.25" customHeight="1">
      <c r="A7" s="172" t="s">
        <v>675</v>
      </c>
      <c r="B7" s="172" t="s">
        <v>676</v>
      </c>
      <c r="C7" s="201" t="s">
        <v>665</v>
      </c>
      <c r="D7" s="201" t="s">
        <v>677</v>
      </c>
      <c r="E7" s="201" t="s">
        <v>678</v>
      </c>
      <c r="F7" s="201" t="s">
        <v>679</v>
      </c>
      <c r="G7" s="201" t="s">
        <v>680</v>
      </c>
      <c r="H7" s="201">
        <v>6</v>
      </c>
      <c r="I7" s="201">
        <v>57</v>
      </c>
      <c r="J7" s="201" t="s">
        <v>718</v>
      </c>
      <c r="K7" s="202" t="s">
        <v>671</v>
      </c>
      <c r="L7" s="202">
        <v>20.5</v>
      </c>
      <c r="M7" s="202">
        <v>23</v>
      </c>
      <c r="N7" s="202">
        <v>0.08</v>
      </c>
      <c r="O7" s="202">
        <v>2.27</v>
      </c>
      <c r="P7" s="202">
        <v>4.84</v>
      </c>
      <c r="Q7" s="202">
        <v>25.61</v>
      </c>
      <c r="R7" s="202">
        <v>0.36</v>
      </c>
      <c r="S7" s="202">
        <v>10.69</v>
      </c>
      <c r="T7" s="201">
        <v>0.09</v>
      </c>
      <c r="U7" s="201">
        <v>0</v>
      </c>
      <c r="V7" s="202">
        <v>55.03</v>
      </c>
      <c r="W7" s="205">
        <v>98.97</v>
      </c>
      <c r="X7" s="183">
        <f t="shared" si="0"/>
        <v>42.661066700377404</v>
      </c>
      <c r="Y7" s="183">
        <f t="shared" si="1"/>
        <v>88.408940608207871</v>
      </c>
      <c r="Z7" s="171" t="s">
        <v>718</v>
      </c>
      <c r="AA7" s="171">
        <v>10</v>
      </c>
    </row>
    <row r="8" spans="1:30" s="171" customFormat="1" ht="11.25" customHeight="1">
      <c r="A8" s="172" t="s">
        <v>681</v>
      </c>
      <c r="B8" s="172" t="s">
        <v>682</v>
      </c>
      <c r="C8" s="201" t="s">
        <v>665</v>
      </c>
      <c r="D8" s="201" t="s">
        <v>683</v>
      </c>
      <c r="E8" s="201" t="s">
        <v>684</v>
      </c>
      <c r="F8" s="201" t="s">
        <v>685</v>
      </c>
      <c r="G8" s="201" t="s">
        <v>686</v>
      </c>
      <c r="H8" s="201">
        <v>5</v>
      </c>
      <c r="I8" s="201">
        <v>79</v>
      </c>
      <c r="J8" s="201" t="s">
        <v>718</v>
      </c>
      <c r="K8" s="202" t="s">
        <v>671</v>
      </c>
      <c r="L8" s="202">
        <v>55</v>
      </c>
      <c r="M8" s="202">
        <v>57</v>
      </c>
      <c r="N8" s="202">
        <v>0.09</v>
      </c>
      <c r="O8" s="202">
        <v>0.21</v>
      </c>
      <c r="P8" s="202">
        <v>4.58</v>
      </c>
      <c r="Q8" s="202">
        <v>24.79</v>
      </c>
      <c r="R8" s="202">
        <v>0.54</v>
      </c>
      <c r="S8" s="202">
        <v>10.37</v>
      </c>
      <c r="T8" s="201">
        <v>0.03</v>
      </c>
      <c r="U8" s="201">
        <v>0.05</v>
      </c>
      <c r="V8" s="202">
        <v>59.19</v>
      </c>
      <c r="W8" s="205">
        <v>99.85</v>
      </c>
      <c r="X8" s="183">
        <f t="shared" si="0"/>
        <v>42.71368782323286</v>
      </c>
      <c r="Y8" s="183">
        <f t="shared" si="1"/>
        <v>89.658368350769607</v>
      </c>
      <c r="Z8" s="171" t="s">
        <v>718</v>
      </c>
      <c r="AA8" s="171">
        <v>10</v>
      </c>
    </row>
    <row r="9" spans="1:30" s="171" customFormat="1" ht="11.25" customHeight="1">
      <c r="A9" s="172" t="s">
        <v>681</v>
      </c>
      <c r="B9" s="172" t="s">
        <v>682</v>
      </c>
      <c r="C9" s="201" t="s">
        <v>665</v>
      </c>
      <c r="D9" s="201" t="s">
        <v>683</v>
      </c>
      <c r="E9" s="201" t="s">
        <v>684</v>
      </c>
      <c r="F9" s="201" t="s">
        <v>685</v>
      </c>
      <c r="G9" s="201" t="s">
        <v>686</v>
      </c>
      <c r="H9" s="201">
        <v>5</v>
      </c>
      <c r="I9" s="201">
        <v>81</v>
      </c>
      <c r="J9" s="201" t="s">
        <v>718</v>
      </c>
      <c r="K9" s="202" t="s">
        <v>671</v>
      </c>
      <c r="L9" s="202">
        <v>55</v>
      </c>
      <c r="M9" s="202">
        <v>57</v>
      </c>
      <c r="N9" s="202">
        <v>0.08</v>
      </c>
      <c r="O9" s="202">
        <v>1.08</v>
      </c>
      <c r="P9" s="202">
        <v>5.09</v>
      </c>
      <c r="Q9" s="202">
        <v>23.15</v>
      </c>
      <c r="R9" s="202">
        <v>0.49</v>
      </c>
      <c r="S9" s="202">
        <v>10.14</v>
      </c>
      <c r="T9" s="201">
        <v>0.03</v>
      </c>
      <c r="U9" s="201">
        <v>0.05</v>
      </c>
      <c r="V9" s="202">
        <v>59.69</v>
      </c>
      <c r="W9" s="205">
        <v>99.8</v>
      </c>
      <c r="X9" s="183">
        <f t="shared" si="0"/>
        <v>43.843259050552874</v>
      </c>
      <c r="Y9" s="183">
        <f t="shared" si="1"/>
        <v>88.722079896407408</v>
      </c>
      <c r="Z9" s="171" t="s">
        <v>718</v>
      </c>
      <c r="AA9" s="171">
        <v>10</v>
      </c>
    </row>
    <row r="10" spans="1:30" s="171" customFormat="1" ht="11.25" customHeight="1">
      <c r="A10" s="172" t="s">
        <v>681</v>
      </c>
      <c r="B10" s="172" t="s">
        <v>682</v>
      </c>
      <c r="C10" s="201" t="s">
        <v>665</v>
      </c>
      <c r="D10" s="201" t="s">
        <v>683</v>
      </c>
      <c r="E10" s="201" t="s">
        <v>684</v>
      </c>
      <c r="F10" s="201" t="s">
        <v>685</v>
      </c>
      <c r="G10" s="201" t="s">
        <v>686</v>
      </c>
      <c r="H10" s="201">
        <v>5</v>
      </c>
      <c r="I10" s="201">
        <v>82</v>
      </c>
      <c r="J10" s="201" t="s">
        <v>718</v>
      </c>
      <c r="K10" s="202" t="s">
        <v>671</v>
      </c>
      <c r="L10" s="202">
        <v>55</v>
      </c>
      <c r="M10" s="202">
        <v>57</v>
      </c>
      <c r="N10" s="202">
        <v>0.1</v>
      </c>
      <c r="O10" s="202">
        <v>3.59</v>
      </c>
      <c r="P10" s="202">
        <v>4.53</v>
      </c>
      <c r="Q10" s="202">
        <v>33.07</v>
      </c>
      <c r="R10" s="202">
        <v>0.55000000000000004</v>
      </c>
      <c r="S10" s="202">
        <v>10.029999999999999</v>
      </c>
      <c r="T10" s="201">
        <v>0.03</v>
      </c>
      <c r="U10" s="201">
        <v>0.08</v>
      </c>
      <c r="V10" s="202">
        <v>48.1</v>
      </c>
      <c r="W10" s="205">
        <v>100.08</v>
      </c>
      <c r="X10" s="183">
        <f t="shared" si="0"/>
        <v>35.090469566450366</v>
      </c>
      <c r="Y10" s="183">
        <f t="shared" si="1"/>
        <v>87.689347810400363</v>
      </c>
      <c r="Z10" s="171" t="s">
        <v>718</v>
      </c>
      <c r="AA10" s="171">
        <v>10</v>
      </c>
    </row>
    <row r="11" spans="1:30" s="171" customFormat="1" ht="11.25" customHeight="1">
      <c r="A11" s="172" t="s">
        <v>681</v>
      </c>
      <c r="B11" s="172" t="s">
        <v>682</v>
      </c>
      <c r="C11" s="201" t="s">
        <v>665</v>
      </c>
      <c r="D11" s="201" t="s">
        <v>683</v>
      </c>
      <c r="E11" s="201" t="s">
        <v>684</v>
      </c>
      <c r="F11" s="201" t="s">
        <v>685</v>
      </c>
      <c r="G11" s="201" t="s">
        <v>686</v>
      </c>
      <c r="H11" s="201">
        <v>5</v>
      </c>
      <c r="I11" s="201">
        <v>83</v>
      </c>
      <c r="J11" s="201" t="s">
        <v>718</v>
      </c>
      <c r="K11" s="202" t="s">
        <v>671</v>
      </c>
      <c r="L11" s="202">
        <v>55</v>
      </c>
      <c r="M11" s="202">
        <v>57</v>
      </c>
      <c r="N11" s="202">
        <v>0.11</v>
      </c>
      <c r="O11" s="202">
        <v>4.17</v>
      </c>
      <c r="P11" s="202">
        <v>4.46</v>
      </c>
      <c r="Q11" s="202">
        <v>37.32</v>
      </c>
      <c r="R11" s="202">
        <v>0.52</v>
      </c>
      <c r="S11" s="202">
        <v>9.17</v>
      </c>
      <c r="T11" s="201">
        <v>0.05</v>
      </c>
      <c r="U11" s="201">
        <v>0.09</v>
      </c>
      <c r="V11" s="202">
        <v>44.22</v>
      </c>
      <c r="W11" s="205">
        <v>100.11</v>
      </c>
      <c r="X11" s="183">
        <f t="shared" si="0"/>
        <v>30.457388861869148</v>
      </c>
      <c r="Y11" s="183">
        <f t="shared" si="1"/>
        <v>86.93022738535619</v>
      </c>
      <c r="Z11" s="171" t="s">
        <v>718</v>
      </c>
      <c r="AA11" s="171">
        <v>10</v>
      </c>
    </row>
    <row r="12" spans="1:30" s="171" customFormat="1" ht="11.25" customHeight="1">
      <c r="A12" s="172" t="s">
        <v>681</v>
      </c>
      <c r="B12" s="172" t="s">
        <v>682</v>
      </c>
      <c r="C12" s="201" t="s">
        <v>665</v>
      </c>
      <c r="D12" s="201" t="s">
        <v>683</v>
      </c>
      <c r="E12" s="201" t="s">
        <v>684</v>
      </c>
      <c r="F12" s="201" t="s">
        <v>685</v>
      </c>
      <c r="G12" s="201" t="s">
        <v>686</v>
      </c>
      <c r="H12" s="201">
        <v>5</v>
      </c>
      <c r="I12" s="201">
        <v>84</v>
      </c>
      <c r="J12" s="201" t="s">
        <v>718</v>
      </c>
      <c r="K12" s="202" t="s">
        <v>671</v>
      </c>
      <c r="L12" s="202">
        <v>55</v>
      </c>
      <c r="M12" s="202">
        <v>57</v>
      </c>
      <c r="N12" s="202">
        <v>0.05</v>
      </c>
      <c r="O12" s="202">
        <v>2.92</v>
      </c>
      <c r="P12" s="202">
        <v>3.92</v>
      </c>
      <c r="Q12" s="202">
        <v>28.21</v>
      </c>
      <c r="R12" s="202">
        <v>0.46</v>
      </c>
      <c r="S12" s="202">
        <v>10.42</v>
      </c>
      <c r="T12" s="201">
        <v>0.02</v>
      </c>
      <c r="U12" s="201">
        <v>0.09</v>
      </c>
      <c r="V12" s="202">
        <v>53.87</v>
      </c>
      <c r="W12" s="205">
        <v>99.96</v>
      </c>
      <c r="X12" s="183">
        <f t="shared" si="0"/>
        <v>39.700298347336158</v>
      </c>
      <c r="Y12" s="183">
        <f t="shared" si="1"/>
        <v>90.214225328109649</v>
      </c>
      <c r="Z12" s="171" t="s">
        <v>718</v>
      </c>
      <c r="AA12" s="171">
        <v>10</v>
      </c>
    </row>
    <row r="13" spans="1:30" s="171" customFormat="1" ht="11.25" customHeight="1">
      <c r="A13" s="172" t="s">
        <v>681</v>
      </c>
      <c r="B13" s="172" t="s">
        <v>682</v>
      </c>
      <c r="C13" s="201" t="s">
        <v>665</v>
      </c>
      <c r="D13" s="201" t="s">
        <v>683</v>
      </c>
      <c r="E13" s="201" t="s">
        <v>684</v>
      </c>
      <c r="F13" s="201" t="s">
        <v>685</v>
      </c>
      <c r="G13" s="201" t="s">
        <v>686</v>
      </c>
      <c r="H13" s="201">
        <v>5</v>
      </c>
      <c r="I13" s="201">
        <v>85</v>
      </c>
      <c r="J13" s="201" t="s">
        <v>718</v>
      </c>
      <c r="K13" s="202" t="s">
        <v>671</v>
      </c>
      <c r="L13" s="202">
        <v>55</v>
      </c>
      <c r="M13" s="202">
        <v>57</v>
      </c>
      <c r="N13" s="202">
        <v>0.05</v>
      </c>
      <c r="O13" s="202">
        <v>1.51</v>
      </c>
      <c r="P13" s="202">
        <v>6.07</v>
      </c>
      <c r="Q13" s="202">
        <v>23.22</v>
      </c>
      <c r="R13" s="202">
        <v>0.44</v>
      </c>
      <c r="S13" s="202">
        <v>11.14</v>
      </c>
      <c r="T13" s="201">
        <v>0.03</v>
      </c>
      <c r="U13" s="201">
        <v>0.15</v>
      </c>
      <c r="V13" s="202">
        <v>58.11</v>
      </c>
      <c r="W13" s="205">
        <v>100.72</v>
      </c>
      <c r="X13" s="183">
        <f t="shared" si="0"/>
        <v>46.095696907960296</v>
      </c>
      <c r="Y13" s="183">
        <f t="shared" si="1"/>
        <v>86.526832281694283</v>
      </c>
      <c r="Z13" s="171" t="s">
        <v>718</v>
      </c>
      <c r="AA13" s="171">
        <v>10</v>
      </c>
    </row>
    <row r="14" spans="1:30" s="171" customFormat="1" ht="11.25" customHeight="1">
      <c r="A14" s="172" t="s">
        <v>681</v>
      </c>
      <c r="B14" s="172" t="s">
        <v>682</v>
      </c>
      <c r="C14" s="201" t="s">
        <v>665</v>
      </c>
      <c r="D14" s="201" t="s">
        <v>683</v>
      </c>
      <c r="E14" s="201" t="s">
        <v>684</v>
      </c>
      <c r="F14" s="201" t="s">
        <v>685</v>
      </c>
      <c r="G14" s="201" t="s">
        <v>686</v>
      </c>
      <c r="H14" s="201">
        <v>5</v>
      </c>
      <c r="I14" s="201">
        <v>86</v>
      </c>
      <c r="J14" s="201" t="s">
        <v>718</v>
      </c>
      <c r="K14" s="202" t="s">
        <v>671</v>
      </c>
      <c r="L14" s="202">
        <v>55</v>
      </c>
      <c r="M14" s="202">
        <v>57</v>
      </c>
      <c r="N14" s="202">
        <v>0.09</v>
      </c>
      <c r="O14" s="202">
        <v>1.37</v>
      </c>
      <c r="P14" s="202">
        <v>4.43</v>
      </c>
      <c r="Q14" s="202">
        <v>27.1</v>
      </c>
      <c r="R14" s="202">
        <v>0.54</v>
      </c>
      <c r="S14" s="202">
        <v>10.27</v>
      </c>
      <c r="T14" s="201">
        <v>0.01</v>
      </c>
      <c r="U14" s="201">
        <v>0.1</v>
      </c>
      <c r="V14" s="202">
        <v>56.08</v>
      </c>
      <c r="W14" s="205">
        <v>99.99</v>
      </c>
      <c r="X14" s="183">
        <f t="shared" si="0"/>
        <v>40.315756893471857</v>
      </c>
      <c r="Y14" s="183">
        <f t="shared" si="1"/>
        <v>89.465098888313292</v>
      </c>
      <c r="Z14" s="171" t="s">
        <v>718</v>
      </c>
      <c r="AA14" s="171">
        <v>10</v>
      </c>
    </row>
    <row r="15" spans="1:30" s="171" customFormat="1" ht="11.25" customHeight="1">
      <c r="A15" s="172" t="s">
        <v>681</v>
      </c>
      <c r="B15" s="172" t="s">
        <v>682</v>
      </c>
      <c r="C15" s="201" t="s">
        <v>665</v>
      </c>
      <c r="D15" s="201" t="s">
        <v>683</v>
      </c>
      <c r="E15" s="201" t="s">
        <v>684</v>
      </c>
      <c r="F15" s="201" t="s">
        <v>685</v>
      </c>
      <c r="G15" s="201" t="s">
        <v>686</v>
      </c>
      <c r="H15" s="201">
        <v>5</v>
      </c>
      <c r="I15" s="201">
        <v>87</v>
      </c>
      <c r="J15" s="201" t="s">
        <v>718</v>
      </c>
      <c r="K15" s="202" t="s">
        <v>671</v>
      </c>
      <c r="L15" s="202">
        <v>55</v>
      </c>
      <c r="M15" s="202">
        <v>57</v>
      </c>
      <c r="N15" s="202">
        <v>0.05</v>
      </c>
      <c r="O15" s="202">
        <v>2.99</v>
      </c>
      <c r="P15" s="202">
        <v>4.57</v>
      </c>
      <c r="Q15" s="202">
        <v>30.76</v>
      </c>
      <c r="R15" s="202">
        <v>0.55000000000000004</v>
      </c>
      <c r="S15" s="202">
        <v>10.08</v>
      </c>
      <c r="T15" s="201">
        <v>0.04</v>
      </c>
      <c r="U15" s="201">
        <v>0.04</v>
      </c>
      <c r="V15" s="202">
        <v>50.97</v>
      </c>
      <c r="W15" s="205">
        <v>100.05</v>
      </c>
      <c r="X15" s="183">
        <f t="shared" si="0"/>
        <v>36.872724118050876</v>
      </c>
      <c r="Y15" s="183">
        <f t="shared" si="1"/>
        <v>88.210318985485145</v>
      </c>
      <c r="Z15" s="171" t="s">
        <v>718</v>
      </c>
      <c r="AA15" s="171">
        <v>10</v>
      </c>
    </row>
    <row r="16" spans="1:30" s="171" customFormat="1" ht="11.25" customHeight="1">
      <c r="A16" s="172" t="s">
        <v>681</v>
      </c>
      <c r="B16" s="172" t="s">
        <v>682</v>
      </c>
      <c r="C16" s="201" t="s">
        <v>665</v>
      </c>
      <c r="D16" s="201" t="s">
        <v>683</v>
      </c>
      <c r="E16" s="201" t="s">
        <v>684</v>
      </c>
      <c r="F16" s="201" t="s">
        <v>685</v>
      </c>
      <c r="G16" s="201" t="s">
        <v>686</v>
      </c>
      <c r="H16" s="201">
        <v>5</v>
      </c>
      <c r="I16" s="201">
        <v>88</v>
      </c>
      <c r="J16" s="201" t="s">
        <v>718</v>
      </c>
      <c r="K16" s="202" t="s">
        <v>671</v>
      </c>
      <c r="L16" s="202">
        <v>55</v>
      </c>
      <c r="M16" s="202">
        <v>57</v>
      </c>
      <c r="N16" s="202">
        <v>7.0000000000000007E-2</v>
      </c>
      <c r="O16" s="202">
        <v>0.1</v>
      </c>
      <c r="P16" s="202">
        <v>8.0299999999999994</v>
      </c>
      <c r="Q16" s="202">
        <v>18.59</v>
      </c>
      <c r="R16" s="202">
        <v>0.48</v>
      </c>
      <c r="S16" s="202">
        <v>10.75</v>
      </c>
      <c r="T16" s="201">
        <v>0.02</v>
      </c>
      <c r="U16" s="201">
        <v>0.08</v>
      </c>
      <c r="V16" s="202">
        <v>62.21</v>
      </c>
      <c r="W16" s="205">
        <v>100.33</v>
      </c>
      <c r="X16" s="183">
        <f t="shared" si="0"/>
        <v>50.756516968880049</v>
      </c>
      <c r="Y16" s="183">
        <f t="shared" si="1"/>
        <v>83.863497478766789</v>
      </c>
      <c r="Z16" s="171" t="s">
        <v>718</v>
      </c>
      <c r="AA16" s="171">
        <v>10</v>
      </c>
    </row>
    <row r="17" spans="1:27" s="171" customFormat="1" ht="11.25" customHeight="1">
      <c r="A17" s="172" t="s">
        <v>681</v>
      </c>
      <c r="B17" s="172" t="s">
        <v>682</v>
      </c>
      <c r="C17" s="201" t="s">
        <v>665</v>
      </c>
      <c r="D17" s="201" t="s">
        <v>683</v>
      </c>
      <c r="E17" s="201" t="s">
        <v>684</v>
      </c>
      <c r="F17" s="201" t="s">
        <v>685</v>
      </c>
      <c r="G17" s="201" t="s">
        <v>686</v>
      </c>
      <c r="H17" s="201">
        <v>5</v>
      </c>
      <c r="I17" s="201">
        <v>89</v>
      </c>
      <c r="J17" s="201" t="s">
        <v>718</v>
      </c>
      <c r="K17" s="202" t="s">
        <v>671</v>
      </c>
      <c r="L17" s="202">
        <v>55</v>
      </c>
      <c r="M17" s="202">
        <v>57</v>
      </c>
      <c r="N17" s="202">
        <v>0.04</v>
      </c>
      <c r="O17" s="202">
        <v>0.06</v>
      </c>
      <c r="P17" s="202">
        <v>9.4499999999999993</v>
      </c>
      <c r="Q17" s="202">
        <v>18.34</v>
      </c>
      <c r="R17" s="202">
        <v>0.47</v>
      </c>
      <c r="S17" s="202">
        <v>11.43</v>
      </c>
      <c r="T17" s="201">
        <v>0.01</v>
      </c>
      <c r="U17" s="201">
        <v>0.01</v>
      </c>
      <c r="V17" s="202">
        <v>60.39</v>
      </c>
      <c r="W17" s="205">
        <v>100.2</v>
      </c>
      <c r="X17" s="183">
        <f t="shared" si="0"/>
        <v>52.626032589293814</v>
      </c>
      <c r="Y17" s="183">
        <f t="shared" si="1"/>
        <v>81.085633897346895</v>
      </c>
      <c r="Z17" s="171" t="s">
        <v>718</v>
      </c>
      <c r="AA17" s="171">
        <v>10</v>
      </c>
    </row>
    <row r="18" spans="1:27" s="171" customFormat="1" ht="11.25" customHeight="1">
      <c r="A18" s="172" t="s">
        <v>681</v>
      </c>
      <c r="B18" s="172" t="s">
        <v>682</v>
      </c>
      <c r="C18" s="201" t="s">
        <v>665</v>
      </c>
      <c r="D18" s="201" t="s">
        <v>683</v>
      </c>
      <c r="E18" s="201" t="s">
        <v>684</v>
      </c>
      <c r="F18" s="201" t="s">
        <v>685</v>
      </c>
      <c r="G18" s="201" t="s">
        <v>686</v>
      </c>
      <c r="H18" s="201">
        <v>5</v>
      </c>
      <c r="I18" s="201">
        <v>90</v>
      </c>
      <c r="J18" s="201" t="s">
        <v>718</v>
      </c>
      <c r="K18" s="202" t="s">
        <v>671</v>
      </c>
      <c r="L18" s="202">
        <v>55</v>
      </c>
      <c r="M18" s="202">
        <v>57</v>
      </c>
      <c r="N18" s="202">
        <v>0.03</v>
      </c>
      <c r="O18" s="202">
        <v>0.15</v>
      </c>
      <c r="P18" s="202">
        <v>15.52</v>
      </c>
      <c r="Q18" s="202">
        <v>19.149999999999999</v>
      </c>
      <c r="R18" s="202">
        <v>0.45</v>
      </c>
      <c r="S18" s="202">
        <v>10.46</v>
      </c>
      <c r="T18" s="201">
        <v>0.02</v>
      </c>
      <c r="U18" s="201">
        <v>0</v>
      </c>
      <c r="V18" s="202">
        <v>54.69</v>
      </c>
      <c r="W18" s="205">
        <v>100.47</v>
      </c>
      <c r="X18" s="183">
        <f t="shared" si="0"/>
        <v>49.330959394153219</v>
      </c>
      <c r="Y18" s="183">
        <f t="shared" si="1"/>
        <v>70.272889345699852</v>
      </c>
      <c r="Z18" s="171" t="s">
        <v>718</v>
      </c>
      <c r="AA18" s="171">
        <v>10</v>
      </c>
    </row>
    <row r="19" spans="1:27" s="171" customFormat="1" ht="11.25" customHeight="1">
      <c r="A19" s="172" t="s">
        <v>681</v>
      </c>
      <c r="B19" s="172" t="s">
        <v>682</v>
      </c>
      <c r="C19" s="201" t="s">
        <v>665</v>
      </c>
      <c r="D19" s="201" t="s">
        <v>683</v>
      </c>
      <c r="E19" s="201" t="s">
        <v>684</v>
      </c>
      <c r="F19" s="201" t="s">
        <v>685</v>
      </c>
      <c r="G19" s="201" t="s">
        <v>686</v>
      </c>
      <c r="H19" s="201">
        <v>5</v>
      </c>
      <c r="I19" s="201">
        <v>91</v>
      </c>
      <c r="J19" s="201" t="s">
        <v>718</v>
      </c>
      <c r="K19" s="202" t="s">
        <v>671</v>
      </c>
      <c r="L19" s="202">
        <v>55</v>
      </c>
      <c r="M19" s="202">
        <v>57</v>
      </c>
      <c r="N19" s="202">
        <v>0.03</v>
      </c>
      <c r="O19" s="202">
        <v>0.98</v>
      </c>
      <c r="P19" s="202">
        <v>6.5</v>
      </c>
      <c r="Q19" s="202">
        <v>21.15</v>
      </c>
      <c r="R19" s="202">
        <v>0.45</v>
      </c>
      <c r="S19" s="202">
        <v>11.01</v>
      </c>
      <c r="T19" s="201">
        <v>0.03</v>
      </c>
      <c r="U19" s="201">
        <v>0.05</v>
      </c>
      <c r="V19" s="202">
        <v>60.3</v>
      </c>
      <c r="W19" s="205">
        <v>100.5</v>
      </c>
      <c r="X19" s="183">
        <f t="shared" si="0"/>
        <v>48.129500342231346</v>
      </c>
      <c r="Y19" s="183">
        <f t="shared" si="1"/>
        <v>86.155970414285932</v>
      </c>
      <c r="Z19" s="171" t="s">
        <v>718</v>
      </c>
      <c r="AA19" s="171">
        <v>10</v>
      </c>
    </row>
    <row r="20" spans="1:27" s="171" customFormat="1" ht="11.25" customHeight="1">
      <c r="A20" s="172" t="s">
        <v>681</v>
      </c>
      <c r="B20" s="172" t="s">
        <v>682</v>
      </c>
      <c r="C20" s="201" t="s">
        <v>665</v>
      </c>
      <c r="D20" s="201" t="s">
        <v>683</v>
      </c>
      <c r="E20" s="201" t="s">
        <v>684</v>
      </c>
      <c r="F20" s="201" t="s">
        <v>685</v>
      </c>
      <c r="G20" s="201" t="s">
        <v>686</v>
      </c>
      <c r="H20" s="201">
        <v>5</v>
      </c>
      <c r="I20" s="201">
        <v>92</v>
      </c>
      <c r="J20" s="201" t="s">
        <v>718</v>
      </c>
      <c r="K20" s="202" t="s">
        <v>671</v>
      </c>
      <c r="L20" s="202">
        <v>55</v>
      </c>
      <c r="M20" s="202">
        <v>57</v>
      </c>
      <c r="N20" s="202">
        <v>0.06</v>
      </c>
      <c r="O20" s="202">
        <v>0.05</v>
      </c>
      <c r="P20" s="202">
        <v>6.41</v>
      </c>
      <c r="Q20" s="202">
        <v>21.53</v>
      </c>
      <c r="R20" s="202">
        <v>0.44</v>
      </c>
      <c r="S20" s="202">
        <v>11.19</v>
      </c>
      <c r="T20" s="201">
        <v>0.02</v>
      </c>
      <c r="U20" s="201">
        <v>0.03</v>
      </c>
      <c r="V20" s="202">
        <v>60.67</v>
      </c>
      <c r="W20" s="205">
        <v>100.4</v>
      </c>
      <c r="X20" s="183">
        <f t="shared" si="0"/>
        <v>48.089786334606899</v>
      </c>
      <c r="Y20" s="183">
        <f t="shared" si="1"/>
        <v>86.393506144421551</v>
      </c>
      <c r="Z20" s="171" t="s">
        <v>718</v>
      </c>
      <c r="AA20" s="171">
        <v>10</v>
      </c>
    </row>
    <row r="21" spans="1:27" s="171" customFormat="1" ht="11.25" customHeight="1">
      <c r="A21" s="172" t="s">
        <v>681</v>
      </c>
      <c r="B21" s="172" t="s">
        <v>682</v>
      </c>
      <c r="C21" s="201" t="s">
        <v>665</v>
      </c>
      <c r="D21" s="201" t="s">
        <v>683</v>
      </c>
      <c r="E21" s="201" t="s">
        <v>684</v>
      </c>
      <c r="F21" s="201" t="s">
        <v>685</v>
      </c>
      <c r="G21" s="201" t="s">
        <v>686</v>
      </c>
      <c r="H21" s="201">
        <v>5</v>
      </c>
      <c r="I21" s="201">
        <v>93</v>
      </c>
      <c r="J21" s="201" t="s">
        <v>718</v>
      </c>
      <c r="K21" s="202" t="s">
        <v>671</v>
      </c>
      <c r="L21" s="202">
        <v>55</v>
      </c>
      <c r="M21" s="202">
        <v>57</v>
      </c>
      <c r="N21" s="202">
        <v>7.0000000000000007E-2</v>
      </c>
      <c r="O21" s="202">
        <v>5.19</v>
      </c>
      <c r="P21" s="202">
        <v>0.85</v>
      </c>
      <c r="Q21" s="202">
        <v>56.4</v>
      </c>
      <c r="R21" s="202">
        <v>0.51</v>
      </c>
      <c r="S21" s="202">
        <v>6.11</v>
      </c>
      <c r="T21" s="201">
        <v>0.04</v>
      </c>
      <c r="U21" s="201">
        <v>0.09</v>
      </c>
      <c r="V21" s="202">
        <v>30.1</v>
      </c>
      <c r="W21" s="205">
        <v>99.36</v>
      </c>
      <c r="X21" s="183">
        <f t="shared" si="0"/>
        <v>16.184535412605587</v>
      </c>
      <c r="Y21" s="183">
        <f t="shared" si="1"/>
        <v>95.96051414144786</v>
      </c>
      <c r="Z21" s="171" t="s">
        <v>718</v>
      </c>
      <c r="AA21" s="171">
        <v>10</v>
      </c>
    </row>
    <row r="22" spans="1:27" s="171" customFormat="1" ht="11.25" customHeight="1">
      <c r="A22" s="172" t="s">
        <v>681</v>
      </c>
      <c r="B22" s="172" t="s">
        <v>682</v>
      </c>
      <c r="C22" s="201" t="s">
        <v>665</v>
      </c>
      <c r="D22" s="201" t="s">
        <v>683</v>
      </c>
      <c r="E22" s="201" t="s">
        <v>684</v>
      </c>
      <c r="F22" s="201" t="s">
        <v>685</v>
      </c>
      <c r="G22" s="201" t="s">
        <v>686</v>
      </c>
      <c r="H22" s="201">
        <v>5</v>
      </c>
      <c r="I22" s="201">
        <v>94</v>
      </c>
      <c r="J22" s="201" t="s">
        <v>718</v>
      </c>
      <c r="K22" s="202" t="s">
        <v>671</v>
      </c>
      <c r="L22" s="202">
        <v>55</v>
      </c>
      <c r="M22" s="202">
        <v>57</v>
      </c>
      <c r="N22" s="202">
        <v>0.12</v>
      </c>
      <c r="O22" s="202">
        <v>0.65</v>
      </c>
      <c r="P22" s="202">
        <v>3.98</v>
      </c>
      <c r="Q22" s="202">
        <v>37.880000000000003</v>
      </c>
      <c r="R22" s="202">
        <v>0.5</v>
      </c>
      <c r="S22" s="202">
        <v>7.68</v>
      </c>
      <c r="T22" s="201">
        <v>0.03</v>
      </c>
      <c r="U22" s="201">
        <v>7.0000000000000007E-2</v>
      </c>
      <c r="V22" s="202">
        <v>47.74</v>
      </c>
      <c r="W22" s="205">
        <v>98.65</v>
      </c>
      <c r="X22" s="183">
        <f t="shared" si="0"/>
        <v>26.545173187666361</v>
      </c>
      <c r="Y22" s="183">
        <f t="shared" si="1"/>
        <v>88.946255478844833</v>
      </c>
      <c r="Z22" s="171" t="s">
        <v>718</v>
      </c>
      <c r="AA22" s="171">
        <v>10</v>
      </c>
    </row>
    <row r="23" spans="1:27" s="171" customFormat="1" ht="11.25" customHeight="1">
      <c r="A23" s="172" t="s">
        <v>681</v>
      </c>
      <c r="B23" s="172" t="s">
        <v>682</v>
      </c>
      <c r="C23" s="201" t="s">
        <v>665</v>
      </c>
      <c r="D23" s="201" t="s">
        <v>683</v>
      </c>
      <c r="E23" s="201" t="s">
        <v>684</v>
      </c>
      <c r="F23" s="201" t="s">
        <v>685</v>
      </c>
      <c r="G23" s="201" t="s">
        <v>686</v>
      </c>
      <c r="H23" s="201">
        <v>5</v>
      </c>
      <c r="I23" s="201">
        <v>95</v>
      </c>
      <c r="J23" s="201" t="s">
        <v>718</v>
      </c>
      <c r="K23" s="202" t="s">
        <v>671</v>
      </c>
      <c r="L23" s="202">
        <v>55</v>
      </c>
      <c r="M23" s="202">
        <v>57</v>
      </c>
      <c r="N23" s="202">
        <v>0.03</v>
      </c>
      <c r="O23" s="202">
        <v>0.08</v>
      </c>
      <c r="P23" s="202">
        <v>20.62</v>
      </c>
      <c r="Q23" s="202">
        <v>15.44</v>
      </c>
      <c r="R23" s="202">
        <v>0.39</v>
      </c>
      <c r="S23" s="202">
        <v>12.89</v>
      </c>
      <c r="T23" s="201">
        <v>0.01</v>
      </c>
      <c r="U23" s="201">
        <v>0.08</v>
      </c>
      <c r="V23" s="202">
        <v>50.68</v>
      </c>
      <c r="W23" s="205">
        <v>100.22</v>
      </c>
      <c r="X23" s="183">
        <f t="shared" si="0"/>
        <v>59.807996329945588</v>
      </c>
      <c r="Y23" s="183">
        <f t="shared" si="1"/>
        <v>62.246994163160807</v>
      </c>
      <c r="Z23" s="171" t="s">
        <v>718</v>
      </c>
      <c r="AA23" s="171">
        <v>10</v>
      </c>
    </row>
    <row r="24" spans="1:27" s="171" customFormat="1" ht="11.25" customHeight="1">
      <c r="A24" s="172" t="s">
        <v>681</v>
      </c>
      <c r="B24" s="172" t="s">
        <v>682</v>
      </c>
      <c r="C24" s="201" t="s">
        <v>665</v>
      </c>
      <c r="D24" s="201" t="s">
        <v>683</v>
      </c>
      <c r="E24" s="201" t="s">
        <v>684</v>
      </c>
      <c r="F24" s="201" t="s">
        <v>685</v>
      </c>
      <c r="G24" s="201" t="s">
        <v>686</v>
      </c>
      <c r="H24" s="201">
        <v>5</v>
      </c>
      <c r="I24" s="201">
        <v>96</v>
      </c>
      <c r="J24" s="201" t="s">
        <v>718</v>
      </c>
      <c r="K24" s="202" t="s">
        <v>671</v>
      </c>
      <c r="L24" s="202">
        <v>55</v>
      </c>
      <c r="M24" s="202">
        <v>57</v>
      </c>
      <c r="N24" s="202">
        <v>0.05</v>
      </c>
      <c r="O24" s="202">
        <v>1.49</v>
      </c>
      <c r="P24" s="202">
        <v>4.5599999999999996</v>
      </c>
      <c r="Q24" s="202">
        <v>25.52</v>
      </c>
      <c r="R24" s="202">
        <v>0.53</v>
      </c>
      <c r="S24" s="202">
        <v>10.16</v>
      </c>
      <c r="T24" s="201">
        <v>0.03</v>
      </c>
      <c r="U24" s="201">
        <v>0.03</v>
      </c>
      <c r="V24" s="202">
        <v>57.23</v>
      </c>
      <c r="W24" s="205">
        <v>99.6</v>
      </c>
      <c r="X24" s="183">
        <f t="shared" si="0"/>
        <v>41.507534625433955</v>
      </c>
      <c r="Y24" s="183">
        <f t="shared" si="1"/>
        <v>89.383539661681297</v>
      </c>
      <c r="Z24" s="171" t="s">
        <v>718</v>
      </c>
      <c r="AA24" s="171">
        <v>10</v>
      </c>
    </row>
    <row r="25" spans="1:27" s="171" customFormat="1" ht="11.25" customHeight="1">
      <c r="A25" s="172" t="s">
        <v>681</v>
      </c>
      <c r="B25" s="172" t="s">
        <v>682</v>
      </c>
      <c r="C25" s="201" t="s">
        <v>665</v>
      </c>
      <c r="D25" s="201" t="s">
        <v>683</v>
      </c>
      <c r="E25" s="201" t="s">
        <v>684</v>
      </c>
      <c r="F25" s="201" t="s">
        <v>685</v>
      </c>
      <c r="G25" s="201" t="s">
        <v>686</v>
      </c>
      <c r="H25" s="201">
        <v>5</v>
      </c>
      <c r="I25" s="201">
        <v>97</v>
      </c>
      <c r="J25" s="201" t="s">
        <v>718</v>
      </c>
      <c r="K25" s="202" t="s">
        <v>671</v>
      </c>
      <c r="L25" s="202">
        <v>55</v>
      </c>
      <c r="M25" s="202">
        <v>57</v>
      </c>
      <c r="N25" s="202">
        <v>0.06</v>
      </c>
      <c r="O25" s="202">
        <v>0.14000000000000001</v>
      </c>
      <c r="P25" s="202">
        <v>15.87</v>
      </c>
      <c r="Q25" s="202">
        <v>16.079999999999998</v>
      </c>
      <c r="R25" s="202">
        <v>0.44</v>
      </c>
      <c r="S25" s="202">
        <v>12.19</v>
      </c>
      <c r="T25" s="201">
        <v>0.03</v>
      </c>
      <c r="U25" s="201">
        <v>0.08</v>
      </c>
      <c r="V25" s="202">
        <v>54.64</v>
      </c>
      <c r="W25" s="205">
        <v>99.53</v>
      </c>
      <c r="X25" s="183">
        <f t="shared" si="0"/>
        <v>57.469202013101651</v>
      </c>
      <c r="Y25" s="183">
        <f t="shared" si="1"/>
        <v>69.785640090127401</v>
      </c>
      <c r="Z25" s="171" t="s">
        <v>718</v>
      </c>
      <c r="AA25" s="171">
        <v>10</v>
      </c>
    </row>
    <row r="26" spans="1:27" s="171" customFormat="1" ht="11.25" customHeight="1">
      <c r="A26" s="172" t="s">
        <v>681</v>
      </c>
      <c r="B26" s="172" t="s">
        <v>682</v>
      </c>
      <c r="C26" s="201" t="s">
        <v>665</v>
      </c>
      <c r="D26" s="201" t="s">
        <v>683</v>
      </c>
      <c r="E26" s="201" t="s">
        <v>684</v>
      </c>
      <c r="F26" s="201" t="s">
        <v>685</v>
      </c>
      <c r="G26" s="201" t="s">
        <v>686</v>
      </c>
      <c r="H26" s="201">
        <v>5</v>
      </c>
      <c r="I26" s="201">
        <v>98</v>
      </c>
      <c r="J26" s="201" t="s">
        <v>718</v>
      </c>
      <c r="K26" s="202" t="s">
        <v>671</v>
      </c>
      <c r="L26" s="202">
        <v>55</v>
      </c>
      <c r="M26" s="202">
        <v>57</v>
      </c>
      <c r="N26" s="202">
        <v>0.06</v>
      </c>
      <c r="O26" s="202">
        <v>0.14000000000000001</v>
      </c>
      <c r="P26" s="202">
        <v>6.99</v>
      </c>
      <c r="Q26" s="202">
        <v>21.28</v>
      </c>
      <c r="R26" s="202">
        <v>0.44</v>
      </c>
      <c r="S26" s="202">
        <v>11.71</v>
      </c>
      <c r="T26" s="201">
        <v>0.02</v>
      </c>
      <c r="U26" s="201">
        <v>0.13</v>
      </c>
      <c r="V26" s="202">
        <v>59.61</v>
      </c>
      <c r="W26" s="205">
        <v>100.38</v>
      </c>
      <c r="X26" s="183">
        <f t="shared" si="0"/>
        <v>49.516428791327101</v>
      </c>
      <c r="Y26" s="183">
        <f t="shared" si="1"/>
        <v>85.120938087864189</v>
      </c>
      <c r="Z26" s="171" t="s">
        <v>718</v>
      </c>
      <c r="AA26" s="171">
        <v>10</v>
      </c>
    </row>
    <row r="27" spans="1:27" s="171" customFormat="1" ht="11.25" customHeight="1">
      <c r="A27" s="172" t="s">
        <v>681</v>
      </c>
      <c r="B27" s="172" t="s">
        <v>682</v>
      </c>
      <c r="C27" s="201" t="s">
        <v>665</v>
      </c>
      <c r="D27" s="201" t="s">
        <v>683</v>
      </c>
      <c r="E27" s="201" t="s">
        <v>684</v>
      </c>
      <c r="F27" s="201" t="s">
        <v>685</v>
      </c>
      <c r="G27" s="201" t="s">
        <v>686</v>
      </c>
      <c r="H27" s="201">
        <v>5</v>
      </c>
      <c r="I27" s="201">
        <v>99</v>
      </c>
      <c r="J27" s="201" t="s">
        <v>718</v>
      </c>
      <c r="K27" s="202" t="s">
        <v>671</v>
      </c>
      <c r="L27" s="202">
        <v>55</v>
      </c>
      <c r="M27" s="202">
        <v>57</v>
      </c>
      <c r="N27" s="202">
        <v>0.08</v>
      </c>
      <c r="O27" s="202">
        <v>3.6</v>
      </c>
      <c r="P27" s="202">
        <v>4.4400000000000004</v>
      </c>
      <c r="Q27" s="202">
        <v>33.06</v>
      </c>
      <c r="R27" s="202">
        <v>0.54</v>
      </c>
      <c r="S27" s="202">
        <v>9.8800000000000008</v>
      </c>
      <c r="T27" s="201">
        <v>0.03</v>
      </c>
      <c r="U27" s="201">
        <v>0.02</v>
      </c>
      <c r="V27" s="202">
        <v>47.45</v>
      </c>
      <c r="W27" s="205">
        <v>99.1</v>
      </c>
      <c r="X27" s="183">
        <f t="shared" si="0"/>
        <v>34.754896215305095</v>
      </c>
      <c r="Y27" s="183">
        <f t="shared" si="1"/>
        <v>87.758935264567654</v>
      </c>
      <c r="Z27" s="171" t="s">
        <v>718</v>
      </c>
      <c r="AA27" s="171">
        <v>10</v>
      </c>
    </row>
    <row r="28" spans="1:27" s="171" customFormat="1" ht="11.25" customHeight="1">
      <c r="A28" s="172" t="s">
        <v>681</v>
      </c>
      <c r="B28" s="172" t="s">
        <v>682</v>
      </c>
      <c r="C28" s="201" t="s">
        <v>665</v>
      </c>
      <c r="D28" s="201" t="s">
        <v>683</v>
      </c>
      <c r="E28" s="201" t="s">
        <v>684</v>
      </c>
      <c r="F28" s="201" t="s">
        <v>685</v>
      </c>
      <c r="G28" s="201" t="s">
        <v>686</v>
      </c>
      <c r="H28" s="201">
        <v>5</v>
      </c>
      <c r="I28" s="201">
        <v>100</v>
      </c>
      <c r="J28" s="201" t="s">
        <v>718</v>
      </c>
      <c r="K28" s="202" t="s">
        <v>671</v>
      </c>
      <c r="L28" s="202">
        <v>55</v>
      </c>
      <c r="M28" s="202">
        <v>57</v>
      </c>
      <c r="N28" s="202">
        <v>7.0000000000000007E-2</v>
      </c>
      <c r="O28" s="202">
        <v>1.03</v>
      </c>
      <c r="P28" s="202">
        <v>5.55</v>
      </c>
      <c r="Q28" s="202">
        <v>23.4</v>
      </c>
      <c r="R28" s="202">
        <v>0.46</v>
      </c>
      <c r="S28" s="202">
        <v>10.38</v>
      </c>
      <c r="T28" s="201">
        <v>0.01</v>
      </c>
      <c r="U28" s="201">
        <v>0.12</v>
      </c>
      <c r="V28" s="202">
        <v>59.14</v>
      </c>
      <c r="W28" s="205">
        <v>100.16</v>
      </c>
      <c r="X28" s="183">
        <f t="shared" si="0"/>
        <v>44.154992993131671</v>
      </c>
      <c r="Y28" s="183">
        <f t="shared" si="1"/>
        <v>87.727612269437287</v>
      </c>
      <c r="Z28" s="171" t="s">
        <v>718</v>
      </c>
      <c r="AA28" s="171">
        <v>10</v>
      </c>
    </row>
    <row r="29" spans="1:27" s="171" customFormat="1" ht="11.25" customHeight="1">
      <c r="A29" s="172" t="s">
        <v>681</v>
      </c>
      <c r="B29" s="172" t="s">
        <v>682</v>
      </c>
      <c r="C29" s="201" t="s">
        <v>665</v>
      </c>
      <c r="D29" s="201" t="s">
        <v>683</v>
      </c>
      <c r="E29" s="201" t="s">
        <v>684</v>
      </c>
      <c r="F29" s="201" t="s">
        <v>685</v>
      </c>
      <c r="G29" s="201" t="s">
        <v>686</v>
      </c>
      <c r="H29" s="201">
        <v>5</v>
      </c>
      <c r="I29" s="201">
        <v>101</v>
      </c>
      <c r="J29" s="201" t="s">
        <v>718</v>
      </c>
      <c r="K29" s="202" t="s">
        <v>671</v>
      </c>
      <c r="L29" s="202">
        <v>55</v>
      </c>
      <c r="M29" s="202">
        <v>57</v>
      </c>
      <c r="N29" s="202">
        <v>7.0000000000000007E-2</v>
      </c>
      <c r="O29" s="202">
        <v>0.82</v>
      </c>
      <c r="P29" s="202">
        <v>4.38</v>
      </c>
      <c r="Q29" s="202">
        <v>22.69</v>
      </c>
      <c r="R29" s="202">
        <v>0.49</v>
      </c>
      <c r="S29" s="202">
        <v>10.8</v>
      </c>
      <c r="T29" s="201">
        <v>0.03</v>
      </c>
      <c r="U29" s="201">
        <v>0.22</v>
      </c>
      <c r="V29" s="202">
        <v>60.72</v>
      </c>
      <c r="W29" s="205">
        <v>100.22</v>
      </c>
      <c r="X29" s="183">
        <f t="shared" si="0"/>
        <v>45.899303205776313</v>
      </c>
      <c r="Y29" s="183">
        <f t="shared" si="1"/>
        <v>90.291133114878505</v>
      </c>
      <c r="Z29" s="171" t="s">
        <v>718</v>
      </c>
      <c r="AA29" s="171">
        <v>10</v>
      </c>
    </row>
    <row r="30" spans="1:27" s="171" customFormat="1" ht="11.25" customHeight="1">
      <c r="A30" s="172" t="s">
        <v>681</v>
      </c>
      <c r="B30" s="172" t="s">
        <v>682</v>
      </c>
      <c r="C30" s="201" t="s">
        <v>665</v>
      </c>
      <c r="D30" s="201" t="s">
        <v>683</v>
      </c>
      <c r="E30" s="201" t="s">
        <v>684</v>
      </c>
      <c r="F30" s="201" t="s">
        <v>685</v>
      </c>
      <c r="G30" s="201" t="s">
        <v>686</v>
      </c>
      <c r="H30" s="201">
        <v>5</v>
      </c>
      <c r="I30" s="201">
        <v>102</v>
      </c>
      <c r="J30" s="201" t="s">
        <v>718</v>
      </c>
      <c r="K30" s="202" t="s">
        <v>671</v>
      </c>
      <c r="L30" s="202">
        <v>55</v>
      </c>
      <c r="M30" s="202">
        <v>57</v>
      </c>
      <c r="N30" s="202">
        <v>0.06</v>
      </c>
      <c r="O30" s="202">
        <v>1.1599999999999999</v>
      </c>
      <c r="P30" s="202">
        <v>3.06</v>
      </c>
      <c r="Q30" s="202">
        <v>23.87</v>
      </c>
      <c r="R30" s="202">
        <v>0.52</v>
      </c>
      <c r="S30" s="202">
        <v>10.46</v>
      </c>
      <c r="T30" s="201">
        <v>0.03</v>
      </c>
      <c r="U30" s="201">
        <v>0.02</v>
      </c>
      <c r="V30" s="202">
        <v>60.61</v>
      </c>
      <c r="W30" s="205">
        <v>99.79</v>
      </c>
      <c r="X30" s="183">
        <f t="shared" si="0"/>
        <v>43.854161518358524</v>
      </c>
      <c r="Y30" s="183">
        <f t="shared" si="1"/>
        <v>93.000852171820668</v>
      </c>
      <c r="Z30" s="171" t="s">
        <v>718</v>
      </c>
      <c r="AA30" s="171">
        <v>10</v>
      </c>
    </row>
    <row r="31" spans="1:27" s="171" customFormat="1" ht="11.25" customHeight="1">
      <c r="A31" s="172" t="s">
        <v>681</v>
      </c>
      <c r="B31" s="172" t="s">
        <v>682</v>
      </c>
      <c r="C31" s="201" t="s">
        <v>665</v>
      </c>
      <c r="D31" s="201" t="s">
        <v>683</v>
      </c>
      <c r="E31" s="201" t="s">
        <v>684</v>
      </c>
      <c r="F31" s="201" t="s">
        <v>685</v>
      </c>
      <c r="G31" s="201" t="s">
        <v>686</v>
      </c>
      <c r="H31" s="201">
        <v>5</v>
      </c>
      <c r="I31" s="201">
        <v>103</v>
      </c>
      <c r="J31" s="201" t="s">
        <v>718</v>
      </c>
      <c r="K31" s="202" t="s">
        <v>671</v>
      </c>
      <c r="L31" s="202">
        <v>55</v>
      </c>
      <c r="M31" s="202">
        <v>57</v>
      </c>
      <c r="N31" s="202">
        <v>7.0000000000000007E-2</v>
      </c>
      <c r="O31" s="202">
        <v>0.13</v>
      </c>
      <c r="P31" s="202">
        <v>6.61</v>
      </c>
      <c r="Q31" s="202">
        <v>21.25</v>
      </c>
      <c r="R31" s="202">
        <v>0.42</v>
      </c>
      <c r="S31" s="202">
        <v>10.95</v>
      </c>
      <c r="T31" s="201">
        <v>0.02</v>
      </c>
      <c r="U31" s="201">
        <v>0.23</v>
      </c>
      <c r="V31" s="202">
        <v>59.44</v>
      </c>
      <c r="W31" s="205">
        <v>99.12</v>
      </c>
      <c r="X31" s="183">
        <f t="shared" si="0"/>
        <v>47.875370053153773</v>
      </c>
      <c r="Y31" s="183">
        <f t="shared" si="1"/>
        <v>85.780275247039341</v>
      </c>
      <c r="Z31" s="171" t="s">
        <v>718</v>
      </c>
      <c r="AA31" s="171">
        <v>10</v>
      </c>
    </row>
    <row r="32" spans="1:27" s="171" customFormat="1" ht="11.25" customHeight="1">
      <c r="A32" s="172" t="s">
        <v>681</v>
      </c>
      <c r="B32" s="172" t="s">
        <v>682</v>
      </c>
      <c r="C32" s="201" t="s">
        <v>665</v>
      </c>
      <c r="D32" s="201" t="s">
        <v>683</v>
      </c>
      <c r="E32" s="201" t="s">
        <v>684</v>
      </c>
      <c r="F32" s="201" t="s">
        <v>685</v>
      </c>
      <c r="G32" s="201" t="s">
        <v>686</v>
      </c>
      <c r="H32" s="201">
        <v>5</v>
      </c>
      <c r="I32" s="201">
        <v>104</v>
      </c>
      <c r="J32" s="201" t="s">
        <v>718</v>
      </c>
      <c r="K32" s="202" t="s">
        <v>671</v>
      </c>
      <c r="L32" s="202">
        <v>55</v>
      </c>
      <c r="M32" s="202">
        <v>57</v>
      </c>
      <c r="N32" s="202">
        <v>0.02</v>
      </c>
      <c r="O32" s="202">
        <v>2.84</v>
      </c>
      <c r="P32" s="202">
        <v>2.27</v>
      </c>
      <c r="Q32" s="202">
        <v>29.56</v>
      </c>
      <c r="R32" s="202">
        <v>0.56999999999999995</v>
      </c>
      <c r="S32" s="202">
        <v>9.82</v>
      </c>
      <c r="T32" s="201">
        <v>0.01</v>
      </c>
      <c r="U32" s="201">
        <v>0</v>
      </c>
      <c r="V32" s="202">
        <v>53.69</v>
      </c>
      <c r="W32" s="205">
        <v>98.78</v>
      </c>
      <c r="X32" s="183">
        <f t="shared" si="0"/>
        <v>37.191271913488713</v>
      </c>
      <c r="Y32" s="183">
        <f t="shared" si="1"/>
        <v>94.071155915096014</v>
      </c>
      <c r="Z32" s="171" t="s">
        <v>718</v>
      </c>
      <c r="AA32" s="171">
        <v>10</v>
      </c>
    </row>
    <row r="33" spans="1:27" s="171" customFormat="1" ht="11.25" customHeight="1">
      <c r="A33" s="172" t="s">
        <v>681</v>
      </c>
      <c r="B33" s="172" t="s">
        <v>682</v>
      </c>
      <c r="C33" s="201" t="s">
        <v>665</v>
      </c>
      <c r="D33" s="201" t="s">
        <v>683</v>
      </c>
      <c r="E33" s="201" t="s">
        <v>684</v>
      </c>
      <c r="F33" s="201" t="s">
        <v>685</v>
      </c>
      <c r="G33" s="201" t="s">
        <v>686</v>
      </c>
      <c r="H33" s="201">
        <v>5</v>
      </c>
      <c r="I33" s="201">
        <v>105</v>
      </c>
      <c r="J33" s="201" t="s">
        <v>718</v>
      </c>
      <c r="K33" s="202" t="s">
        <v>671</v>
      </c>
      <c r="L33" s="202">
        <v>55</v>
      </c>
      <c r="M33" s="202">
        <v>57</v>
      </c>
      <c r="N33" s="202">
        <v>7.0000000000000007E-2</v>
      </c>
      <c r="O33" s="202">
        <v>1.17</v>
      </c>
      <c r="P33" s="202">
        <v>2.89</v>
      </c>
      <c r="Q33" s="202">
        <v>23.65</v>
      </c>
      <c r="R33" s="202">
        <v>0.53</v>
      </c>
      <c r="S33" s="202">
        <v>10.24</v>
      </c>
      <c r="T33" s="201">
        <v>0.01</v>
      </c>
      <c r="U33" s="201">
        <v>0.01</v>
      </c>
      <c r="V33" s="202">
        <v>59.78</v>
      </c>
      <c r="W33" s="205">
        <v>98.35</v>
      </c>
      <c r="X33" s="183">
        <f t="shared" si="0"/>
        <v>43.558976493353903</v>
      </c>
      <c r="Y33" s="183">
        <f t="shared" si="1"/>
        <v>93.277945925563628</v>
      </c>
      <c r="Z33" s="171" t="s">
        <v>718</v>
      </c>
      <c r="AA33" s="171">
        <v>10</v>
      </c>
    </row>
    <row r="34" spans="1:27" s="171" customFormat="1" ht="11.25" customHeight="1">
      <c r="A34" s="172" t="s">
        <v>692</v>
      </c>
      <c r="B34" s="172" t="s">
        <v>693</v>
      </c>
      <c r="C34" s="201" t="s">
        <v>673</v>
      </c>
      <c r="D34" s="201" t="s">
        <v>694</v>
      </c>
      <c r="E34" s="201" t="s">
        <v>695</v>
      </c>
      <c r="F34" s="201" t="s">
        <v>696</v>
      </c>
      <c r="G34" s="201" t="s">
        <v>697</v>
      </c>
      <c r="H34" s="201">
        <v>2</v>
      </c>
      <c r="I34" s="201">
        <v>41</v>
      </c>
      <c r="J34" s="201" t="s">
        <v>718</v>
      </c>
      <c r="K34" s="202" t="s">
        <v>671</v>
      </c>
      <c r="L34" s="202"/>
      <c r="M34" s="202"/>
      <c r="N34" s="202">
        <v>0.04</v>
      </c>
      <c r="O34" s="202">
        <v>0.03</v>
      </c>
      <c r="P34" s="202">
        <v>9.06</v>
      </c>
      <c r="Q34" s="202">
        <v>17.329999999999998</v>
      </c>
      <c r="R34" s="202">
        <v>0.38</v>
      </c>
      <c r="S34" s="202">
        <v>11.57</v>
      </c>
      <c r="T34" s="201">
        <v>0.03</v>
      </c>
      <c r="U34" s="201">
        <v>0</v>
      </c>
      <c r="V34" s="202">
        <v>61.34</v>
      </c>
      <c r="W34" s="205">
        <v>99.78</v>
      </c>
      <c r="X34" s="183">
        <f t="shared" si="0"/>
        <v>54.338002903240309</v>
      </c>
      <c r="Y34" s="183">
        <f t="shared" si="1"/>
        <v>81.955541766138424</v>
      </c>
      <c r="Z34" s="171" t="s">
        <v>718</v>
      </c>
      <c r="AA34" s="171">
        <v>10</v>
      </c>
    </row>
    <row r="35" spans="1:27" s="171" customFormat="1" ht="11.25" customHeight="1">
      <c r="A35" s="172" t="s">
        <v>698</v>
      </c>
      <c r="B35" s="172" t="s">
        <v>699</v>
      </c>
      <c r="C35" s="201" t="s">
        <v>673</v>
      </c>
      <c r="D35" s="201" t="s">
        <v>700</v>
      </c>
      <c r="E35" s="201" t="s">
        <v>701</v>
      </c>
      <c r="F35" s="201" t="s">
        <v>702</v>
      </c>
      <c r="G35" s="201" t="s">
        <v>703</v>
      </c>
      <c r="H35" s="201">
        <v>2</v>
      </c>
      <c r="I35" s="201">
        <v>52</v>
      </c>
      <c r="J35" s="201" t="s">
        <v>718</v>
      </c>
      <c r="K35" s="202" t="s">
        <v>671</v>
      </c>
      <c r="L35" s="202">
        <v>18.5</v>
      </c>
      <c r="M35" s="202">
        <v>20.5</v>
      </c>
      <c r="N35" s="202">
        <v>0.03</v>
      </c>
      <c r="O35" s="202">
        <v>0.05</v>
      </c>
      <c r="P35" s="202">
        <v>4.55</v>
      </c>
      <c r="Q35" s="202">
        <v>29.52</v>
      </c>
      <c r="R35" s="202">
        <v>0.37</v>
      </c>
      <c r="S35" s="202">
        <v>8.1</v>
      </c>
      <c r="T35" s="201">
        <v>0.02</v>
      </c>
      <c r="U35" s="201">
        <v>0</v>
      </c>
      <c r="V35" s="202">
        <v>56.76</v>
      </c>
      <c r="W35" s="205">
        <v>99.4</v>
      </c>
      <c r="X35" s="183">
        <f t="shared" si="0"/>
        <v>32.844579844353305</v>
      </c>
      <c r="Y35" s="183">
        <f t="shared" si="1"/>
        <v>89.325982568316846</v>
      </c>
      <c r="Z35" s="171" t="s">
        <v>718</v>
      </c>
      <c r="AA35" s="171">
        <v>10</v>
      </c>
    </row>
    <row r="36" spans="1:27" s="171" customFormat="1" ht="11.25" customHeight="1">
      <c r="A36" s="172" t="s">
        <v>698</v>
      </c>
      <c r="B36" s="172" t="s">
        <v>699</v>
      </c>
      <c r="C36" s="201" t="s">
        <v>673</v>
      </c>
      <c r="D36" s="201" t="s">
        <v>700</v>
      </c>
      <c r="E36" s="201" t="s">
        <v>701</v>
      </c>
      <c r="F36" s="201" t="s">
        <v>702</v>
      </c>
      <c r="G36" s="201" t="s">
        <v>703</v>
      </c>
      <c r="H36" s="201">
        <v>2</v>
      </c>
      <c r="I36" s="201">
        <v>53</v>
      </c>
      <c r="J36" s="201" t="s">
        <v>718</v>
      </c>
      <c r="K36" s="202" t="s">
        <v>671</v>
      </c>
      <c r="L36" s="202">
        <v>18.5</v>
      </c>
      <c r="M36" s="202">
        <v>20.5</v>
      </c>
      <c r="N36" s="202">
        <v>0</v>
      </c>
      <c r="O36" s="202">
        <v>0.24</v>
      </c>
      <c r="P36" s="202">
        <v>4.72</v>
      </c>
      <c r="Q36" s="202">
        <v>26.47</v>
      </c>
      <c r="R36" s="202">
        <v>0.36</v>
      </c>
      <c r="S36" s="202">
        <v>8.83</v>
      </c>
      <c r="T36" s="201">
        <v>0.01</v>
      </c>
      <c r="U36" s="201">
        <v>0.02</v>
      </c>
      <c r="V36" s="202">
        <v>59.72</v>
      </c>
      <c r="W36" s="205">
        <v>100.37</v>
      </c>
      <c r="X36" s="183">
        <f t="shared" si="0"/>
        <v>37.288123738863263</v>
      </c>
      <c r="Y36" s="183">
        <f t="shared" si="1"/>
        <v>89.460182843807715</v>
      </c>
      <c r="Z36" s="171" t="s">
        <v>718</v>
      </c>
      <c r="AA36" s="171">
        <v>10</v>
      </c>
    </row>
    <row r="37" spans="1:27" s="171" customFormat="1" ht="11.25" customHeight="1">
      <c r="A37" s="172" t="s">
        <v>698</v>
      </c>
      <c r="B37" s="172" t="s">
        <v>699</v>
      </c>
      <c r="C37" s="201" t="s">
        <v>673</v>
      </c>
      <c r="D37" s="201" t="s">
        <v>700</v>
      </c>
      <c r="E37" s="201" t="s">
        <v>701</v>
      </c>
      <c r="F37" s="201" t="s">
        <v>702</v>
      </c>
      <c r="G37" s="201" t="s">
        <v>703</v>
      </c>
      <c r="H37" s="201">
        <v>2</v>
      </c>
      <c r="I37" s="201">
        <v>54</v>
      </c>
      <c r="J37" s="201" t="s">
        <v>718</v>
      </c>
      <c r="K37" s="202" t="s">
        <v>671</v>
      </c>
      <c r="L37" s="202">
        <v>18.5</v>
      </c>
      <c r="M37" s="202">
        <v>20.5</v>
      </c>
      <c r="N37" s="202">
        <v>0</v>
      </c>
      <c r="O37" s="202">
        <v>0.37</v>
      </c>
      <c r="P37" s="202">
        <v>25.86</v>
      </c>
      <c r="Q37" s="202">
        <v>21.51</v>
      </c>
      <c r="R37" s="202">
        <v>0.28999999999999998</v>
      </c>
      <c r="S37" s="202">
        <v>12.55</v>
      </c>
      <c r="T37" s="201">
        <v>0</v>
      </c>
      <c r="U37" s="201">
        <v>0.03</v>
      </c>
      <c r="V37" s="202">
        <v>40.78</v>
      </c>
      <c r="W37" s="205">
        <v>101.39</v>
      </c>
      <c r="X37" s="183">
        <f t="shared" si="0"/>
        <v>50.979468625253389</v>
      </c>
      <c r="Y37" s="183">
        <f t="shared" si="1"/>
        <v>51.406370570884675</v>
      </c>
      <c r="Z37" s="171" t="s">
        <v>718</v>
      </c>
      <c r="AA37" s="171">
        <v>10</v>
      </c>
    </row>
    <row r="38" spans="1:27" s="171" customFormat="1" ht="11.25" customHeight="1">
      <c r="A38" s="172" t="s">
        <v>698</v>
      </c>
      <c r="B38" s="214" t="s">
        <v>699</v>
      </c>
      <c r="C38" s="215" t="s">
        <v>673</v>
      </c>
      <c r="D38" s="215" t="s">
        <v>700</v>
      </c>
      <c r="E38" s="215" t="s">
        <v>701</v>
      </c>
      <c r="F38" s="215" t="s">
        <v>702</v>
      </c>
      <c r="G38" s="215" t="s">
        <v>703</v>
      </c>
      <c r="H38" s="215">
        <v>2</v>
      </c>
      <c r="I38" s="215">
        <v>55</v>
      </c>
      <c r="J38" s="215" t="s">
        <v>718</v>
      </c>
      <c r="K38" s="216" t="s">
        <v>671</v>
      </c>
      <c r="L38" s="216">
        <v>18.5</v>
      </c>
      <c r="M38" s="216">
        <v>20.5</v>
      </c>
      <c r="N38" s="216">
        <v>0.01</v>
      </c>
      <c r="O38" s="216">
        <v>0.06</v>
      </c>
      <c r="P38" s="216">
        <v>4.47</v>
      </c>
      <c r="Q38" s="216">
        <v>28.84</v>
      </c>
      <c r="R38" s="216">
        <v>0.43</v>
      </c>
      <c r="S38" s="216">
        <v>8.32</v>
      </c>
      <c r="T38" s="215">
        <v>0</v>
      </c>
      <c r="U38" s="215">
        <v>0.03</v>
      </c>
      <c r="V38" s="216">
        <v>58.77</v>
      </c>
      <c r="W38" s="217">
        <v>100.93</v>
      </c>
      <c r="X38" s="218">
        <f t="shared" si="0"/>
        <v>33.959040917499436</v>
      </c>
      <c r="Y38" s="218">
        <f t="shared" si="1"/>
        <v>89.81666873990541</v>
      </c>
      <c r="Z38" s="219" t="s">
        <v>718</v>
      </c>
      <c r="AA38" s="219">
        <v>10</v>
      </c>
    </row>
  </sheetData>
  <phoneticPr fontId="4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6"/>
  <sheetViews>
    <sheetView workbookViewId="0">
      <pane ySplit="2" topLeftCell="A3" activePane="bottomLeft" state="frozenSplit"/>
      <selection activeCell="J1" sqref="J1"/>
      <selection pane="bottomLeft" activeCell="U26" sqref="U26"/>
    </sheetView>
  </sheetViews>
  <sheetFormatPr defaultRowHeight="12.75"/>
  <cols>
    <col min="1" max="1" width="15.5703125" style="189" customWidth="1"/>
    <col min="2" max="3" width="0" style="189" hidden="1" customWidth="1"/>
    <col min="4" max="4" width="9.140625" style="189"/>
    <col min="5" max="5" width="25.42578125" style="189" customWidth="1"/>
    <col min="6" max="258" width="9.140625" style="189"/>
    <col min="259" max="259" width="25.42578125" style="189" customWidth="1"/>
    <col min="260" max="514" width="9.140625" style="189"/>
    <col min="515" max="515" width="25.42578125" style="189" customWidth="1"/>
    <col min="516" max="770" width="9.140625" style="189"/>
    <col min="771" max="771" width="25.42578125" style="189" customWidth="1"/>
    <col min="772" max="1026" width="9.140625" style="189"/>
    <col min="1027" max="1027" width="25.42578125" style="189" customWidth="1"/>
    <col min="1028" max="1282" width="9.140625" style="189"/>
    <col min="1283" max="1283" width="25.42578125" style="189" customWidth="1"/>
    <col min="1284" max="1538" width="9.140625" style="189"/>
    <col min="1539" max="1539" width="25.42578125" style="189" customWidth="1"/>
    <col min="1540" max="1794" width="9.140625" style="189"/>
    <col min="1795" max="1795" width="25.42578125" style="189" customWidth="1"/>
    <col min="1796" max="2050" width="9.140625" style="189"/>
    <col min="2051" max="2051" width="25.42578125" style="189" customWidth="1"/>
    <col min="2052" max="2306" width="9.140625" style="189"/>
    <col min="2307" max="2307" width="25.42578125" style="189" customWidth="1"/>
    <col min="2308" max="2562" width="9.140625" style="189"/>
    <col min="2563" max="2563" width="25.42578125" style="189" customWidth="1"/>
    <col min="2564" max="2818" width="9.140625" style="189"/>
    <col min="2819" max="2819" width="25.42578125" style="189" customWidth="1"/>
    <col min="2820" max="3074" width="9.140625" style="189"/>
    <col min="3075" max="3075" width="25.42578125" style="189" customWidth="1"/>
    <col min="3076" max="3330" width="9.140625" style="189"/>
    <col min="3331" max="3331" width="25.42578125" style="189" customWidth="1"/>
    <col min="3332" max="3586" width="9.140625" style="189"/>
    <col min="3587" max="3587" width="25.42578125" style="189" customWidth="1"/>
    <col min="3588" max="3842" width="9.140625" style="189"/>
    <col min="3843" max="3843" width="25.42578125" style="189" customWidth="1"/>
    <col min="3844" max="4098" width="9.140625" style="189"/>
    <col min="4099" max="4099" width="25.42578125" style="189" customWidth="1"/>
    <col min="4100" max="4354" width="9.140625" style="189"/>
    <col min="4355" max="4355" width="25.42578125" style="189" customWidth="1"/>
    <col min="4356" max="4610" width="9.140625" style="189"/>
    <col min="4611" max="4611" width="25.42578125" style="189" customWidth="1"/>
    <col min="4612" max="4866" width="9.140625" style="189"/>
    <col min="4867" max="4867" width="25.42578125" style="189" customWidth="1"/>
    <col min="4868" max="5122" width="9.140625" style="189"/>
    <col min="5123" max="5123" width="25.42578125" style="189" customWidth="1"/>
    <col min="5124" max="5378" width="9.140625" style="189"/>
    <col min="5379" max="5379" width="25.42578125" style="189" customWidth="1"/>
    <col min="5380" max="5634" width="9.140625" style="189"/>
    <col min="5635" max="5635" width="25.42578125" style="189" customWidth="1"/>
    <col min="5636" max="5890" width="9.140625" style="189"/>
    <col min="5891" max="5891" width="25.42578125" style="189" customWidth="1"/>
    <col min="5892" max="6146" width="9.140625" style="189"/>
    <col min="6147" max="6147" width="25.42578125" style="189" customWidth="1"/>
    <col min="6148" max="6402" width="9.140625" style="189"/>
    <col min="6403" max="6403" width="25.42578125" style="189" customWidth="1"/>
    <col min="6404" max="6658" width="9.140625" style="189"/>
    <col min="6659" max="6659" width="25.42578125" style="189" customWidth="1"/>
    <col min="6660" max="6914" width="9.140625" style="189"/>
    <col min="6915" max="6915" width="25.42578125" style="189" customWidth="1"/>
    <col min="6916" max="7170" width="9.140625" style="189"/>
    <col min="7171" max="7171" width="25.42578125" style="189" customWidth="1"/>
    <col min="7172" max="7426" width="9.140625" style="189"/>
    <col min="7427" max="7427" width="25.42578125" style="189" customWidth="1"/>
    <col min="7428" max="7682" width="9.140625" style="189"/>
    <col min="7683" max="7683" width="25.42578125" style="189" customWidth="1"/>
    <col min="7684" max="7938" width="9.140625" style="189"/>
    <col min="7939" max="7939" width="25.42578125" style="189" customWidth="1"/>
    <col min="7940" max="8194" width="9.140625" style="189"/>
    <col min="8195" max="8195" width="25.42578125" style="189" customWidth="1"/>
    <col min="8196" max="8450" width="9.140625" style="189"/>
    <col min="8451" max="8451" width="25.42578125" style="189" customWidth="1"/>
    <col min="8452" max="8706" width="9.140625" style="189"/>
    <col min="8707" max="8707" width="25.42578125" style="189" customWidth="1"/>
    <col min="8708" max="8962" width="9.140625" style="189"/>
    <col min="8963" max="8963" width="25.42578125" style="189" customWidth="1"/>
    <col min="8964" max="9218" width="9.140625" style="189"/>
    <col min="9219" max="9219" width="25.42578125" style="189" customWidth="1"/>
    <col min="9220" max="9474" width="9.140625" style="189"/>
    <col min="9475" max="9475" width="25.42578125" style="189" customWidth="1"/>
    <col min="9476" max="9730" width="9.140625" style="189"/>
    <col min="9731" max="9731" width="25.42578125" style="189" customWidth="1"/>
    <col min="9732" max="9986" width="9.140625" style="189"/>
    <col min="9987" max="9987" width="25.42578125" style="189" customWidth="1"/>
    <col min="9988" max="10242" width="9.140625" style="189"/>
    <col min="10243" max="10243" width="25.42578125" style="189" customWidth="1"/>
    <col min="10244" max="10498" width="9.140625" style="189"/>
    <col min="10499" max="10499" width="25.42578125" style="189" customWidth="1"/>
    <col min="10500" max="10754" width="9.140625" style="189"/>
    <col min="10755" max="10755" width="25.42578125" style="189" customWidth="1"/>
    <col min="10756" max="11010" width="9.140625" style="189"/>
    <col min="11011" max="11011" width="25.42578125" style="189" customWidth="1"/>
    <col min="11012" max="11266" width="9.140625" style="189"/>
    <col min="11267" max="11267" width="25.42578125" style="189" customWidth="1"/>
    <col min="11268" max="11522" width="9.140625" style="189"/>
    <col min="11523" max="11523" width="25.42578125" style="189" customWidth="1"/>
    <col min="11524" max="11778" width="9.140625" style="189"/>
    <col min="11779" max="11779" width="25.42578125" style="189" customWidth="1"/>
    <col min="11780" max="12034" width="9.140625" style="189"/>
    <col min="12035" max="12035" width="25.42578125" style="189" customWidth="1"/>
    <col min="12036" max="12290" width="9.140625" style="189"/>
    <col min="12291" max="12291" width="25.42578125" style="189" customWidth="1"/>
    <col min="12292" max="12546" width="9.140625" style="189"/>
    <col min="12547" max="12547" width="25.42578125" style="189" customWidth="1"/>
    <col min="12548" max="12802" width="9.140625" style="189"/>
    <col min="12803" max="12803" width="25.42578125" style="189" customWidth="1"/>
    <col min="12804" max="13058" width="9.140625" style="189"/>
    <col min="13059" max="13059" width="25.42578125" style="189" customWidth="1"/>
    <col min="13060" max="13314" width="9.140625" style="189"/>
    <col min="13315" max="13315" width="25.42578125" style="189" customWidth="1"/>
    <col min="13316" max="13570" width="9.140625" style="189"/>
    <col min="13571" max="13571" width="25.42578125" style="189" customWidth="1"/>
    <col min="13572" max="13826" width="9.140625" style="189"/>
    <col min="13827" max="13827" width="25.42578125" style="189" customWidth="1"/>
    <col min="13828" max="14082" width="9.140625" style="189"/>
    <col min="14083" max="14083" width="25.42578125" style="189" customWidth="1"/>
    <col min="14084" max="14338" width="9.140625" style="189"/>
    <col min="14339" max="14339" width="25.42578125" style="189" customWidth="1"/>
    <col min="14340" max="14594" width="9.140625" style="189"/>
    <col min="14595" max="14595" width="25.42578125" style="189" customWidth="1"/>
    <col min="14596" max="14850" width="9.140625" style="189"/>
    <col min="14851" max="14851" width="25.42578125" style="189" customWidth="1"/>
    <col min="14852" max="15106" width="9.140625" style="189"/>
    <col min="15107" max="15107" width="25.42578125" style="189" customWidth="1"/>
    <col min="15108" max="15362" width="9.140625" style="189"/>
    <col min="15363" max="15363" width="25.42578125" style="189" customWidth="1"/>
    <col min="15364" max="15618" width="9.140625" style="189"/>
    <col min="15619" max="15619" width="25.42578125" style="189" customWidth="1"/>
    <col min="15620" max="15874" width="9.140625" style="189"/>
    <col min="15875" max="15875" width="25.42578125" style="189" customWidth="1"/>
    <col min="15876" max="16130" width="9.140625" style="189"/>
    <col min="16131" max="16131" width="25.42578125" style="189" customWidth="1"/>
    <col min="16132" max="16384" width="9.140625" style="189"/>
  </cols>
  <sheetData>
    <row r="1" spans="1:18" ht="15">
      <c r="A1" s="106" t="s">
        <v>891</v>
      </c>
      <c r="D1" s="206"/>
      <c r="E1" s="206"/>
      <c r="O1" s="206"/>
      <c r="P1" s="206"/>
      <c r="Q1" s="206"/>
      <c r="R1" s="206"/>
    </row>
    <row r="2" spans="1:18" s="194" customFormat="1" ht="11.25">
      <c r="A2" s="194" t="s">
        <v>745</v>
      </c>
      <c r="B2" s="194" t="s">
        <v>721</v>
      </c>
      <c r="C2" s="194" t="s">
        <v>722</v>
      </c>
      <c r="D2" s="195" t="s">
        <v>723</v>
      </c>
      <c r="E2" s="195" t="s">
        <v>747</v>
      </c>
      <c r="F2" s="188" t="s">
        <v>748</v>
      </c>
      <c r="G2" s="188" t="s">
        <v>749</v>
      </c>
      <c r="H2" s="188" t="s">
        <v>750</v>
      </c>
      <c r="I2" s="188" t="s">
        <v>32</v>
      </c>
      <c r="J2" s="188" t="s">
        <v>34</v>
      </c>
      <c r="K2" s="188" t="s">
        <v>33</v>
      </c>
      <c r="L2" s="188" t="s">
        <v>35</v>
      </c>
      <c r="M2" s="188" t="s">
        <v>751</v>
      </c>
      <c r="N2" s="188" t="s">
        <v>752</v>
      </c>
      <c r="O2" s="195" t="s">
        <v>724</v>
      </c>
      <c r="P2" s="195" t="s">
        <v>71</v>
      </c>
      <c r="Q2" s="195" t="s">
        <v>69</v>
      </c>
      <c r="R2" s="195" t="s">
        <v>725</v>
      </c>
    </row>
    <row r="3" spans="1:18" s="190" customFormat="1" ht="11.25">
      <c r="A3" s="190" t="s">
        <v>728</v>
      </c>
      <c r="B3" s="190">
        <v>2</v>
      </c>
      <c r="C3" s="190">
        <v>2</v>
      </c>
      <c r="D3" s="191">
        <v>0.5</v>
      </c>
      <c r="E3" s="191" t="s">
        <v>754</v>
      </c>
      <c r="F3" s="191">
        <v>0.04</v>
      </c>
      <c r="G3" s="191">
        <v>0.41</v>
      </c>
      <c r="H3" s="191">
        <v>9.68</v>
      </c>
      <c r="I3" s="191">
        <v>21</v>
      </c>
      <c r="J3" s="191">
        <v>0.24</v>
      </c>
      <c r="K3" s="191">
        <v>12.29</v>
      </c>
      <c r="L3" s="191">
        <v>0</v>
      </c>
      <c r="M3" s="191">
        <v>0</v>
      </c>
      <c r="N3" s="191">
        <v>56.74</v>
      </c>
      <c r="O3" s="191">
        <v>100.41</v>
      </c>
      <c r="P3" s="192">
        <f t="shared" ref="P3:P45" si="0">((K3/40.31)/(K3/40.31+I3/71.85))*100</f>
        <v>51.055955997713852</v>
      </c>
      <c r="Q3" s="192">
        <f>((N3/151.99061)/(N3/151.99061+H3/101.96137))*100</f>
        <v>79.724970720635426</v>
      </c>
      <c r="R3" s="191" t="s">
        <v>753</v>
      </c>
    </row>
    <row r="4" spans="1:18" s="190" customFormat="1" ht="11.25">
      <c r="A4" s="190" t="s">
        <v>728</v>
      </c>
      <c r="B4" s="190">
        <v>2</v>
      </c>
      <c r="C4" s="190">
        <v>3</v>
      </c>
      <c r="D4" s="191">
        <v>0.5</v>
      </c>
      <c r="E4" s="191" t="str">
        <f t="shared" ref="E4:E46" si="1">CONCATENATE(A3,"-",B4,"-",C4,"-",D4)</f>
        <v>Darnley Bay-2-3-0.5</v>
      </c>
      <c r="F4" s="191">
        <v>0.02</v>
      </c>
      <c r="G4" s="191">
        <v>0.38</v>
      </c>
      <c r="H4" s="191">
        <v>9.35</v>
      </c>
      <c r="I4" s="191">
        <v>23.88</v>
      </c>
      <c r="J4" s="191">
        <v>0.13</v>
      </c>
      <c r="K4" s="191">
        <v>10.68</v>
      </c>
      <c r="L4" s="191">
        <v>0.03</v>
      </c>
      <c r="M4" s="191">
        <v>0</v>
      </c>
      <c r="N4" s="191">
        <v>54.23</v>
      </c>
      <c r="O4" s="191">
        <v>98.7</v>
      </c>
      <c r="P4" s="192">
        <f t="shared" si="0"/>
        <v>44.356958839760992</v>
      </c>
      <c r="Q4" s="192">
        <f t="shared" ref="Q4:Q45" si="2">((N4/151.99061)/(N4/151.99061+H4/101.96137))*100</f>
        <v>79.553746563761209</v>
      </c>
      <c r="R4" s="191" t="s">
        <v>753</v>
      </c>
    </row>
    <row r="5" spans="1:18" s="190" customFormat="1" ht="11.25">
      <c r="A5" s="190" t="s">
        <v>728</v>
      </c>
      <c r="B5" s="190">
        <v>2</v>
      </c>
      <c r="C5" s="190">
        <v>4</v>
      </c>
      <c r="D5" s="191">
        <v>0.5</v>
      </c>
      <c r="E5" s="191" t="str">
        <f t="shared" si="1"/>
        <v>Darnley Bay-2-4-0.5</v>
      </c>
      <c r="F5" s="191">
        <v>0</v>
      </c>
      <c r="G5" s="191">
        <v>4.29</v>
      </c>
      <c r="H5" s="191">
        <v>4.1900000000000004</v>
      </c>
      <c r="I5" s="191">
        <v>31.15</v>
      </c>
      <c r="J5" s="191">
        <v>0.3</v>
      </c>
      <c r="K5" s="191">
        <v>9.14</v>
      </c>
      <c r="L5" s="191">
        <v>0</v>
      </c>
      <c r="M5" s="191">
        <v>0</v>
      </c>
      <c r="N5" s="191">
        <v>49.2</v>
      </c>
      <c r="O5" s="191">
        <v>98.26</v>
      </c>
      <c r="P5" s="192">
        <f t="shared" si="0"/>
        <v>34.340140522300786</v>
      </c>
      <c r="Q5" s="192">
        <f t="shared" si="2"/>
        <v>88.73514331081536</v>
      </c>
      <c r="R5" s="191" t="s">
        <v>753</v>
      </c>
    </row>
    <row r="6" spans="1:18" s="190" customFormat="1" ht="11.25">
      <c r="A6" s="190" t="s">
        <v>728</v>
      </c>
      <c r="B6" s="190">
        <v>2</v>
      </c>
      <c r="C6" s="190">
        <v>5</v>
      </c>
      <c r="D6" s="191">
        <v>0.5</v>
      </c>
      <c r="E6" s="191" t="str">
        <f t="shared" si="1"/>
        <v>Darnley Bay-2-5-0.5</v>
      </c>
      <c r="F6" s="191">
        <v>7.0000000000000007E-2</v>
      </c>
      <c r="G6" s="191">
        <v>4.6100000000000003</v>
      </c>
      <c r="H6" s="191">
        <v>4.29</v>
      </c>
      <c r="I6" s="191">
        <v>31.62</v>
      </c>
      <c r="J6" s="191">
        <v>0.27</v>
      </c>
      <c r="K6" s="191">
        <v>11.5</v>
      </c>
      <c r="L6" s="191">
        <v>0</v>
      </c>
      <c r="M6" s="191">
        <v>0</v>
      </c>
      <c r="N6" s="191">
        <v>47.69</v>
      </c>
      <c r="O6" s="191">
        <v>100.06</v>
      </c>
      <c r="P6" s="192">
        <f t="shared" si="0"/>
        <v>39.329999868626295</v>
      </c>
      <c r="Q6" s="192">
        <f t="shared" si="2"/>
        <v>88.17607110332861</v>
      </c>
      <c r="R6" s="191" t="s">
        <v>753</v>
      </c>
    </row>
    <row r="7" spans="1:18" s="190" customFormat="1" ht="11.25">
      <c r="A7" s="190" t="s">
        <v>728</v>
      </c>
      <c r="B7" s="190">
        <v>2</v>
      </c>
      <c r="C7" s="190">
        <v>6</v>
      </c>
      <c r="D7" s="191">
        <v>0.5</v>
      </c>
      <c r="E7" s="191" t="str">
        <f t="shared" si="1"/>
        <v>Darnley Bay-2-6-0.5</v>
      </c>
      <c r="F7" s="191">
        <v>0.09</v>
      </c>
      <c r="G7" s="191">
        <v>0.3</v>
      </c>
      <c r="H7" s="191">
        <v>10.52</v>
      </c>
      <c r="I7" s="191">
        <v>19.38</v>
      </c>
      <c r="J7" s="191">
        <v>0.25</v>
      </c>
      <c r="K7" s="191">
        <v>12.45</v>
      </c>
      <c r="L7" s="191">
        <v>0</v>
      </c>
      <c r="M7" s="191">
        <v>0</v>
      </c>
      <c r="N7" s="191">
        <v>57.12</v>
      </c>
      <c r="O7" s="191">
        <v>100.11</v>
      </c>
      <c r="P7" s="192">
        <f t="shared" si="0"/>
        <v>53.381332417678315</v>
      </c>
      <c r="Q7" s="192">
        <f t="shared" si="2"/>
        <v>78.459562534714223</v>
      </c>
      <c r="R7" s="191" t="s">
        <v>753</v>
      </c>
    </row>
    <row r="8" spans="1:18" s="190" customFormat="1" ht="11.25">
      <c r="A8" s="190" t="s">
        <v>728</v>
      </c>
      <c r="B8" s="190">
        <v>2</v>
      </c>
      <c r="C8" s="190">
        <v>7</v>
      </c>
      <c r="D8" s="191">
        <v>0.5</v>
      </c>
      <c r="E8" s="191" t="str">
        <f t="shared" si="1"/>
        <v>Darnley Bay-2-7-0.5</v>
      </c>
      <c r="F8" s="191">
        <v>7.0000000000000007E-2</v>
      </c>
      <c r="G8" s="191">
        <v>1.46</v>
      </c>
      <c r="H8" s="191">
        <v>6.53</v>
      </c>
      <c r="I8" s="191">
        <v>27.51</v>
      </c>
      <c r="J8" s="191">
        <v>0.28999999999999998</v>
      </c>
      <c r="K8" s="191">
        <v>9.7200000000000006</v>
      </c>
      <c r="L8" s="191">
        <v>0</v>
      </c>
      <c r="M8" s="191">
        <v>0.24</v>
      </c>
      <c r="N8" s="191">
        <v>54.8</v>
      </c>
      <c r="O8" s="191">
        <v>100.61</v>
      </c>
      <c r="P8" s="192">
        <f t="shared" si="0"/>
        <v>38.642068121015868</v>
      </c>
      <c r="Q8" s="192">
        <f t="shared" si="2"/>
        <v>84.916391570581112</v>
      </c>
      <c r="R8" s="191" t="s">
        <v>753</v>
      </c>
    </row>
    <row r="9" spans="1:18" s="190" customFormat="1" ht="11.25">
      <c r="A9" s="190" t="s">
        <v>728</v>
      </c>
      <c r="B9" s="190">
        <v>2</v>
      </c>
      <c r="C9" s="190">
        <v>8</v>
      </c>
      <c r="D9" s="191">
        <v>0.5</v>
      </c>
      <c r="E9" s="191" t="str">
        <f t="shared" si="1"/>
        <v>Darnley Bay-2-8-0.5</v>
      </c>
      <c r="F9" s="191">
        <v>0.04</v>
      </c>
      <c r="G9" s="191">
        <v>1.48</v>
      </c>
      <c r="H9" s="191">
        <v>5.03</v>
      </c>
      <c r="I9" s="191">
        <v>22.31</v>
      </c>
      <c r="J9" s="191">
        <v>0.21</v>
      </c>
      <c r="K9" s="191">
        <v>11.76</v>
      </c>
      <c r="L9" s="191">
        <v>0</v>
      </c>
      <c r="M9" s="191">
        <v>0</v>
      </c>
      <c r="N9" s="191">
        <v>58.76</v>
      </c>
      <c r="O9" s="191">
        <v>99.59</v>
      </c>
      <c r="P9" s="192">
        <f t="shared" si="0"/>
        <v>48.441754013035009</v>
      </c>
      <c r="Q9" s="192">
        <f t="shared" si="2"/>
        <v>88.683546431869033</v>
      </c>
      <c r="R9" s="191" t="s">
        <v>753</v>
      </c>
    </row>
    <row r="10" spans="1:18" s="190" customFormat="1" ht="11.25">
      <c r="A10" s="190" t="s">
        <v>728</v>
      </c>
      <c r="B10" s="190">
        <v>2</v>
      </c>
      <c r="C10" s="190">
        <v>9</v>
      </c>
      <c r="D10" s="191">
        <v>0.5</v>
      </c>
      <c r="E10" s="191" t="str">
        <f t="shared" si="1"/>
        <v>Darnley Bay-2-9-0.5</v>
      </c>
      <c r="F10" s="191">
        <v>0.16</v>
      </c>
      <c r="G10" s="191">
        <v>1.29</v>
      </c>
      <c r="H10" s="191">
        <v>8.11</v>
      </c>
      <c r="I10" s="191">
        <v>18.420000000000002</v>
      </c>
      <c r="J10" s="191">
        <v>0.14000000000000001</v>
      </c>
      <c r="K10" s="191">
        <v>13.85</v>
      </c>
      <c r="L10" s="191">
        <v>0</v>
      </c>
      <c r="M10" s="191">
        <v>0</v>
      </c>
      <c r="N10" s="191">
        <v>57.81</v>
      </c>
      <c r="O10" s="191">
        <v>99.78</v>
      </c>
      <c r="P10" s="192">
        <f t="shared" si="0"/>
        <v>57.268863552118923</v>
      </c>
      <c r="Q10" s="192">
        <f t="shared" si="2"/>
        <v>82.704664702775617</v>
      </c>
      <c r="R10" s="191" t="s">
        <v>753</v>
      </c>
    </row>
    <row r="11" spans="1:18" s="190" customFormat="1" ht="11.25">
      <c r="A11" s="190" t="s">
        <v>728</v>
      </c>
      <c r="B11" s="190">
        <v>2</v>
      </c>
      <c r="C11" s="190">
        <v>10</v>
      </c>
      <c r="D11" s="191">
        <v>0.5</v>
      </c>
      <c r="E11" s="191" t="str">
        <f t="shared" si="1"/>
        <v>Darnley Bay-2-10-0.5</v>
      </c>
      <c r="F11" s="191">
        <v>0.17</v>
      </c>
      <c r="G11" s="191">
        <v>2.42</v>
      </c>
      <c r="H11" s="191">
        <v>6.97</v>
      </c>
      <c r="I11" s="191">
        <v>19.760000000000002</v>
      </c>
      <c r="J11" s="191">
        <v>0.1</v>
      </c>
      <c r="K11" s="191">
        <v>14.4</v>
      </c>
      <c r="L11" s="191">
        <v>0</v>
      </c>
      <c r="M11" s="191">
        <v>0</v>
      </c>
      <c r="N11" s="191">
        <v>56.67</v>
      </c>
      <c r="O11" s="191">
        <v>100.49</v>
      </c>
      <c r="P11" s="192">
        <f t="shared" si="0"/>
        <v>56.50171672075971</v>
      </c>
      <c r="Q11" s="192">
        <f t="shared" si="2"/>
        <v>84.506462625918317</v>
      </c>
      <c r="R11" s="191" t="s">
        <v>753</v>
      </c>
    </row>
    <row r="12" spans="1:18" s="190" customFormat="1" ht="11.25">
      <c r="A12" s="190" t="s">
        <v>728</v>
      </c>
      <c r="B12" s="190">
        <v>2</v>
      </c>
      <c r="C12" s="190">
        <v>11</v>
      </c>
      <c r="D12" s="191">
        <v>0.5</v>
      </c>
      <c r="E12" s="191" t="str">
        <f t="shared" si="1"/>
        <v>Darnley Bay-2-11-0.5</v>
      </c>
      <c r="F12" s="191">
        <v>0.11</v>
      </c>
      <c r="G12" s="191">
        <v>2.0699999999999998</v>
      </c>
      <c r="H12" s="191">
        <v>13.94</v>
      </c>
      <c r="I12" s="191">
        <v>19.989999999999998</v>
      </c>
      <c r="J12" s="191">
        <v>0.1</v>
      </c>
      <c r="K12" s="191">
        <v>14.85</v>
      </c>
      <c r="L12" s="191">
        <v>0</v>
      </c>
      <c r="M12" s="191">
        <v>0</v>
      </c>
      <c r="N12" s="191">
        <v>48.87</v>
      </c>
      <c r="O12" s="191">
        <v>99.94</v>
      </c>
      <c r="P12" s="192">
        <f t="shared" si="0"/>
        <v>56.972978093298622</v>
      </c>
      <c r="Q12" s="192">
        <f t="shared" si="2"/>
        <v>70.16519194429911</v>
      </c>
      <c r="R12" s="191" t="s">
        <v>753</v>
      </c>
    </row>
    <row r="13" spans="1:18" s="190" customFormat="1" ht="11.25">
      <c r="A13" s="190" t="s">
        <v>728</v>
      </c>
      <c r="B13" s="190">
        <v>2</v>
      </c>
      <c r="C13" s="190">
        <v>12</v>
      </c>
      <c r="D13" s="191">
        <v>0.5</v>
      </c>
      <c r="E13" s="191" t="str">
        <f t="shared" si="1"/>
        <v>Darnley Bay-2-12-0.5</v>
      </c>
      <c r="F13" s="191">
        <v>0.1</v>
      </c>
      <c r="G13" s="191">
        <v>3.6</v>
      </c>
      <c r="H13" s="191">
        <v>3.62</v>
      </c>
      <c r="I13" s="191">
        <v>28.16</v>
      </c>
      <c r="J13" s="191">
        <v>0.33</v>
      </c>
      <c r="K13" s="191">
        <v>10.36</v>
      </c>
      <c r="L13" s="191">
        <v>0</v>
      </c>
      <c r="M13" s="191">
        <v>0</v>
      </c>
      <c r="N13" s="191">
        <v>53.46</v>
      </c>
      <c r="O13" s="191">
        <v>99.64</v>
      </c>
      <c r="P13" s="192">
        <f t="shared" si="0"/>
        <v>39.604561989929636</v>
      </c>
      <c r="Q13" s="192">
        <f t="shared" si="2"/>
        <v>90.831520924392976</v>
      </c>
      <c r="R13" s="191" t="s">
        <v>753</v>
      </c>
    </row>
    <row r="14" spans="1:18" s="190" customFormat="1" ht="11.25">
      <c r="A14" s="190" t="s">
        <v>728</v>
      </c>
      <c r="B14" s="190">
        <v>2</v>
      </c>
      <c r="C14" s="190">
        <v>13</v>
      </c>
      <c r="D14" s="191">
        <v>0.5</v>
      </c>
      <c r="E14" s="191" t="str">
        <f t="shared" si="1"/>
        <v>Darnley Bay-2-13-0.5</v>
      </c>
      <c r="F14" s="191">
        <v>0.02</v>
      </c>
      <c r="G14" s="191">
        <v>0.5</v>
      </c>
      <c r="H14" s="191">
        <v>9.8800000000000008</v>
      </c>
      <c r="I14" s="191">
        <v>23.69</v>
      </c>
      <c r="J14" s="191">
        <v>0.26</v>
      </c>
      <c r="K14" s="191">
        <v>10.51</v>
      </c>
      <c r="L14" s="191">
        <v>0</v>
      </c>
      <c r="M14" s="191">
        <v>0.01</v>
      </c>
      <c r="N14" s="191">
        <v>54.84</v>
      </c>
      <c r="O14" s="191">
        <v>99.72</v>
      </c>
      <c r="P14" s="192">
        <f t="shared" si="0"/>
        <v>44.158181622763834</v>
      </c>
      <c r="Q14" s="192">
        <f t="shared" si="2"/>
        <v>78.829567209558178</v>
      </c>
      <c r="R14" s="191" t="s">
        <v>753</v>
      </c>
    </row>
    <row r="15" spans="1:18" s="190" customFormat="1" ht="11.25">
      <c r="A15" s="190" t="s">
        <v>728</v>
      </c>
      <c r="B15" s="190">
        <v>2</v>
      </c>
      <c r="C15" s="190">
        <v>14</v>
      </c>
      <c r="D15" s="191">
        <v>0.5</v>
      </c>
      <c r="E15" s="191" t="str">
        <f t="shared" si="1"/>
        <v>Darnley Bay-2-14-0.5</v>
      </c>
      <c r="F15" s="191">
        <v>0.1</v>
      </c>
      <c r="G15" s="191">
        <v>0.19</v>
      </c>
      <c r="H15" s="191">
        <v>9</v>
      </c>
      <c r="I15" s="191">
        <v>21.31</v>
      </c>
      <c r="J15" s="191">
        <v>0.38</v>
      </c>
      <c r="K15" s="191">
        <v>10.61</v>
      </c>
      <c r="L15" s="191">
        <v>0.09</v>
      </c>
      <c r="M15" s="191">
        <v>0</v>
      </c>
      <c r="N15" s="191">
        <v>56.33</v>
      </c>
      <c r="O15" s="191">
        <v>98.01</v>
      </c>
      <c r="P15" s="192">
        <f t="shared" si="0"/>
        <v>47.018579631866238</v>
      </c>
      <c r="Q15" s="192">
        <f t="shared" si="2"/>
        <v>80.764468410328149</v>
      </c>
      <c r="R15" s="191" t="s">
        <v>753</v>
      </c>
    </row>
    <row r="16" spans="1:18" s="190" customFormat="1" ht="11.25">
      <c r="A16" s="190" t="s">
        <v>728</v>
      </c>
      <c r="B16" s="190">
        <v>2</v>
      </c>
      <c r="C16" s="190">
        <v>15</v>
      </c>
      <c r="D16" s="191">
        <v>0.5</v>
      </c>
      <c r="E16" s="191" t="str">
        <f t="shared" si="1"/>
        <v>Darnley Bay-2-15-0.5</v>
      </c>
      <c r="F16" s="191">
        <v>0</v>
      </c>
      <c r="G16" s="191">
        <v>0.56999999999999995</v>
      </c>
      <c r="H16" s="191">
        <v>11.06</v>
      </c>
      <c r="I16" s="191">
        <v>20.05</v>
      </c>
      <c r="J16" s="191">
        <v>0.27</v>
      </c>
      <c r="K16" s="191">
        <v>12.21</v>
      </c>
      <c r="L16" s="191">
        <v>0</v>
      </c>
      <c r="M16" s="191">
        <v>0</v>
      </c>
      <c r="N16" s="191">
        <v>55.18</v>
      </c>
      <c r="O16" s="191">
        <v>99.33</v>
      </c>
      <c r="P16" s="192">
        <f t="shared" si="0"/>
        <v>52.049031031667681</v>
      </c>
      <c r="Q16" s="192">
        <f t="shared" si="2"/>
        <v>76.99521157856519</v>
      </c>
      <c r="R16" s="191" t="s">
        <v>753</v>
      </c>
    </row>
    <row r="17" spans="1:18" s="190" customFormat="1" ht="11.25">
      <c r="A17" s="190" t="s">
        <v>728</v>
      </c>
      <c r="B17" s="190">
        <v>2</v>
      </c>
      <c r="C17" s="190">
        <v>16</v>
      </c>
      <c r="D17" s="191">
        <v>0.5</v>
      </c>
      <c r="E17" s="191" t="str">
        <f t="shared" si="1"/>
        <v>Darnley Bay-2-16-0.5</v>
      </c>
      <c r="F17" s="191">
        <v>0.56000000000000005</v>
      </c>
      <c r="G17" s="191">
        <v>4.32</v>
      </c>
      <c r="H17" s="191">
        <v>5.15</v>
      </c>
      <c r="I17" s="191">
        <v>32.409999999999997</v>
      </c>
      <c r="J17" s="191">
        <v>0.22</v>
      </c>
      <c r="K17" s="191">
        <v>9.75</v>
      </c>
      <c r="L17" s="191">
        <v>0</v>
      </c>
      <c r="M17" s="191">
        <v>0.01</v>
      </c>
      <c r="N17" s="191">
        <v>46</v>
      </c>
      <c r="O17" s="191">
        <v>98.43</v>
      </c>
      <c r="P17" s="192">
        <f t="shared" si="0"/>
        <v>34.90497635108909</v>
      </c>
      <c r="Q17" s="192">
        <f t="shared" si="2"/>
        <v>85.697875654233926</v>
      </c>
      <c r="R17" s="191" t="s">
        <v>753</v>
      </c>
    </row>
    <row r="18" spans="1:18" s="190" customFormat="1" ht="11.25">
      <c r="A18" s="190" t="s">
        <v>728</v>
      </c>
      <c r="B18" s="190">
        <v>2</v>
      </c>
      <c r="C18" s="190">
        <v>17</v>
      </c>
      <c r="D18" s="191">
        <v>0.5</v>
      </c>
      <c r="E18" s="191" t="str">
        <f t="shared" si="1"/>
        <v>Darnley Bay-2-17-0.5</v>
      </c>
      <c r="F18" s="191">
        <v>7.0000000000000007E-2</v>
      </c>
      <c r="G18" s="191">
        <v>0.62</v>
      </c>
      <c r="H18" s="191">
        <v>11.51</v>
      </c>
      <c r="I18" s="191">
        <v>19.95</v>
      </c>
      <c r="J18" s="191">
        <v>0.12</v>
      </c>
      <c r="K18" s="191">
        <v>11.58</v>
      </c>
      <c r="L18" s="191">
        <v>0</v>
      </c>
      <c r="M18" s="191">
        <v>0</v>
      </c>
      <c r="N18" s="191">
        <v>56.03</v>
      </c>
      <c r="O18" s="191">
        <v>99.89</v>
      </c>
      <c r="P18" s="192">
        <f t="shared" si="0"/>
        <v>50.850702004482926</v>
      </c>
      <c r="Q18" s="192">
        <f t="shared" si="2"/>
        <v>76.55668939838101</v>
      </c>
      <c r="R18" s="191" t="s">
        <v>753</v>
      </c>
    </row>
    <row r="19" spans="1:18" s="190" customFormat="1" ht="11.25">
      <c r="A19" s="190" t="s">
        <v>728</v>
      </c>
      <c r="B19" s="190">
        <v>2</v>
      </c>
      <c r="C19" s="190">
        <v>18</v>
      </c>
      <c r="D19" s="191">
        <v>0.5</v>
      </c>
      <c r="E19" s="191" t="str">
        <f t="shared" si="1"/>
        <v>Darnley Bay-2-18-0.5</v>
      </c>
      <c r="F19" s="191">
        <v>0</v>
      </c>
      <c r="G19" s="191">
        <v>0.51</v>
      </c>
      <c r="H19" s="191">
        <v>10.68</v>
      </c>
      <c r="I19" s="191">
        <v>20.29</v>
      </c>
      <c r="J19" s="191">
        <v>0.14000000000000001</v>
      </c>
      <c r="K19" s="191">
        <v>12.29</v>
      </c>
      <c r="L19" s="191">
        <v>0</v>
      </c>
      <c r="M19" s="191">
        <v>0</v>
      </c>
      <c r="N19" s="191">
        <v>55.3</v>
      </c>
      <c r="O19" s="191">
        <v>99.21</v>
      </c>
      <c r="P19" s="192">
        <f t="shared" si="0"/>
        <v>51.915032890312006</v>
      </c>
      <c r="Q19" s="192">
        <f t="shared" si="2"/>
        <v>77.646357366683247</v>
      </c>
      <c r="R19" s="191" t="s">
        <v>753</v>
      </c>
    </row>
    <row r="20" spans="1:18" s="190" customFormat="1" ht="11.25">
      <c r="A20" s="190" t="s">
        <v>728</v>
      </c>
      <c r="B20" s="190">
        <v>2</v>
      </c>
      <c r="C20" s="190">
        <v>19</v>
      </c>
      <c r="D20" s="191">
        <v>0.5</v>
      </c>
      <c r="E20" s="191" t="str">
        <f t="shared" si="1"/>
        <v>Darnley Bay-2-19-0.5</v>
      </c>
      <c r="F20" s="191">
        <v>7.0000000000000007E-2</v>
      </c>
      <c r="G20" s="191">
        <v>0.3</v>
      </c>
      <c r="H20" s="191">
        <v>10.44</v>
      </c>
      <c r="I20" s="191">
        <v>17.559999999999999</v>
      </c>
      <c r="J20" s="191">
        <v>0.14000000000000001</v>
      </c>
      <c r="K20" s="191">
        <v>14.35</v>
      </c>
      <c r="L20" s="191">
        <v>0</v>
      </c>
      <c r="M20" s="191">
        <v>0</v>
      </c>
      <c r="N20" s="191">
        <v>57.24</v>
      </c>
      <c r="O20" s="191">
        <v>100.1</v>
      </c>
      <c r="P20" s="192">
        <f t="shared" si="0"/>
        <v>59.293391058243948</v>
      </c>
      <c r="Q20" s="192">
        <f t="shared" si="2"/>
        <v>78.623587337753619</v>
      </c>
      <c r="R20" s="191" t="s">
        <v>753</v>
      </c>
    </row>
    <row r="21" spans="1:18" s="190" customFormat="1" ht="11.25">
      <c r="A21" s="190" t="s">
        <v>728</v>
      </c>
      <c r="B21" s="190">
        <v>2</v>
      </c>
      <c r="C21" s="190">
        <v>20</v>
      </c>
      <c r="D21" s="191">
        <v>0.5</v>
      </c>
      <c r="E21" s="191" t="str">
        <f t="shared" si="1"/>
        <v>Darnley Bay-2-20-0.5</v>
      </c>
      <c r="F21" s="191">
        <v>0.02</v>
      </c>
      <c r="G21" s="191">
        <v>0.31</v>
      </c>
      <c r="H21" s="191">
        <v>10.3</v>
      </c>
      <c r="I21" s="191">
        <v>20.36</v>
      </c>
      <c r="J21" s="191">
        <v>0.28000000000000003</v>
      </c>
      <c r="K21" s="191">
        <v>12.02</v>
      </c>
      <c r="L21" s="191">
        <v>0</v>
      </c>
      <c r="M21" s="191">
        <v>0</v>
      </c>
      <c r="N21" s="191">
        <v>55.72</v>
      </c>
      <c r="O21" s="191">
        <v>99.02</v>
      </c>
      <c r="P21" s="192">
        <f t="shared" si="0"/>
        <v>51.274243348437501</v>
      </c>
      <c r="Q21" s="192">
        <f t="shared" si="2"/>
        <v>78.397288923959636</v>
      </c>
      <c r="R21" s="191" t="s">
        <v>753</v>
      </c>
    </row>
    <row r="22" spans="1:18" s="190" customFormat="1" ht="11.25">
      <c r="A22" s="190" t="s">
        <v>728</v>
      </c>
      <c r="B22" s="190">
        <v>2</v>
      </c>
      <c r="C22" s="190">
        <v>21</v>
      </c>
      <c r="D22" s="191">
        <v>0.5</v>
      </c>
      <c r="E22" s="191" t="str">
        <f t="shared" si="1"/>
        <v>Darnley Bay-2-21-0.5</v>
      </c>
      <c r="F22" s="191">
        <v>0.16</v>
      </c>
      <c r="G22" s="191">
        <v>0.35</v>
      </c>
      <c r="H22" s="191">
        <v>10.14</v>
      </c>
      <c r="I22" s="191">
        <v>22.46</v>
      </c>
      <c r="J22" s="191">
        <v>0.23</v>
      </c>
      <c r="K22" s="191">
        <v>10.77</v>
      </c>
      <c r="L22" s="191">
        <v>0</v>
      </c>
      <c r="M22" s="191">
        <v>0</v>
      </c>
      <c r="N22" s="191">
        <v>54.23</v>
      </c>
      <c r="O22" s="191">
        <v>98.32</v>
      </c>
      <c r="P22" s="192">
        <f t="shared" si="0"/>
        <v>46.083280415863129</v>
      </c>
      <c r="Q22" s="192">
        <f t="shared" si="2"/>
        <v>78.202759170818354</v>
      </c>
      <c r="R22" s="191" t="s">
        <v>753</v>
      </c>
    </row>
    <row r="23" spans="1:18" s="190" customFormat="1" ht="11.25">
      <c r="A23" s="190" t="s">
        <v>728</v>
      </c>
      <c r="B23" s="190">
        <v>2</v>
      </c>
      <c r="C23" s="190">
        <v>22</v>
      </c>
      <c r="D23" s="191">
        <v>0.5</v>
      </c>
      <c r="E23" s="191" t="str">
        <f t="shared" si="1"/>
        <v>Darnley Bay-2-22-0.5</v>
      </c>
      <c r="F23" s="191">
        <v>0</v>
      </c>
      <c r="G23" s="191">
        <v>0.44</v>
      </c>
      <c r="H23" s="191">
        <v>7.5</v>
      </c>
      <c r="I23" s="191">
        <v>25.76</v>
      </c>
      <c r="J23" s="191">
        <v>0.26</v>
      </c>
      <c r="K23" s="191">
        <v>9.3800000000000008</v>
      </c>
      <c r="L23" s="191">
        <v>0.03</v>
      </c>
      <c r="M23" s="191">
        <v>0</v>
      </c>
      <c r="N23" s="191">
        <v>55.7</v>
      </c>
      <c r="O23" s="191">
        <v>99.08</v>
      </c>
      <c r="P23" s="192">
        <f t="shared" si="0"/>
        <v>39.358629187007757</v>
      </c>
      <c r="Q23" s="192">
        <f t="shared" si="2"/>
        <v>83.283475011340542</v>
      </c>
      <c r="R23" s="191" t="s">
        <v>753</v>
      </c>
    </row>
    <row r="24" spans="1:18" s="190" customFormat="1" ht="11.25">
      <c r="A24" s="190" t="s">
        <v>728</v>
      </c>
      <c r="B24" s="190">
        <v>2</v>
      </c>
      <c r="C24" s="190">
        <v>23</v>
      </c>
      <c r="D24" s="191">
        <v>0.5</v>
      </c>
      <c r="E24" s="191" t="str">
        <f t="shared" si="1"/>
        <v>Darnley Bay-2-23-0.5</v>
      </c>
      <c r="F24" s="191">
        <v>0.06</v>
      </c>
      <c r="G24" s="191">
        <v>0.55000000000000004</v>
      </c>
      <c r="H24" s="191">
        <v>12.5</v>
      </c>
      <c r="I24" s="191">
        <v>17.399999999999999</v>
      </c>
      <c r="J24" s="191">
        <v>0.28000000000000003</v>
      </c>
      <c r="K24" s="191">
        <v>14.21</v>
      </c>
      <c r="L24" s="191">
        <v>0</v>
      </c>
      <c r="M24" s="191">
        <v>0</v>
      </c>
      <c r="N24" s="191">
        <v>56.51</v>
      </c>
      <c r="O24" s="191">
        <v>101.5</v>
      </c>
      <c r="P24" s="192">
        <f t="shared" si="0"/>
        <v>59.277686576587953</v>
      </c>
      <c r="Q24" s="192">
        <f t="shared" si="2"/>
        <v>75.202921623969686</v>
      </c>
      <c r="R24" s="191" t="s">
        <v>753</v>
      </c>
    </row>
    <row r="25" spans="1:18" s="190" customFormat="1" ht="11.25">
      <c r="A25" s="190" t="s">
        <v>728</v>
      </c>
      <c r="B25" s="190">
        <v>2</v>
      </c>
      <c r="C25" s="190">
        <v>24</v>
      </c>
      <c r="D25" s="191">
        <v>0.5</v>
      </c>
      <c r="E25" s="191" t="str">
        <f t="shared" si="1"/>
        <v>Darnley Bay-2-24-0.5</v>
      </c>
      <c r="F25" s="191">
        <v>0</v>
      </c>
      <c r="G25" s="191">
        <v>0.3</v>
      </c>
      <c r="H25" s="191">
        <v>10.51</v>
      </c>
      <c r="I25" s="191">
        <v>19.5</v>
      </c>
      <c r="J25" s="191">
        <v>0.22</v>
      </c>
      <c r="K25" s="191">
        <v>12.34</v>
      </c>
      <c r="L25" s="191">
        <v>0</v>
      </c>
      <c r="M25" s="191">
        <v>0.01</v>
      </c>
      <c r="N25" s="191">
        <v>56.7</v>
      </c>
      <c r="O25" s="191">
        <v>99.57</v>
      </c>
      <c r="P25" s="192">
        <f t="shared" si="0"/>
        <v>53.006682712829878</v>
      </c>
      <c r="Q25" s="192">
        <f t="shared" si="2"/>
        <v>78.350708779944682</v>
      </c>
      <c r="R25" s="191" t="s">
        <v>753</v>
      </c>
    </row>
    <row r="26" spans="1:18" s="190" customFormat="1" ht="11.25">
      <c r="A26" s="190" t="s">
        <v>728</v>
      </c>
      <c r="B26" s="190">
        <v>2</v>
      </c>
      <c r="C26" s="190">
        <v>25</v>
      </c>
      <c r="D26" s="191">
        <v>0.5</v>
      </c>
      <c r="E26" s="191" t="str">
        <f t="shared" si="1"/>
        <v>Darnley Bay-2-25-0.5</v>
      </c>
      <c r="F26" s="191">
        <v>0</v>
      </c>
      <c r="G26" s="191">
        <v>0.14000000000000001</v>
      </c>
      <c r="H26" s="191">
        <v>27.89</v>
      </c>
      <c r="I26" s="191">
        <v>19.850000000000001</v>
      </c>
      <c r="J26" s="191">
        <v>0.16</v>
      </c>
      <c r="K26" s="191">
        <v>13.43</v>
      </c>
      <c r="L26" s="191">
        <v>0</v>
      </c>
      <c r="M26" s="191">
        <v>0</v>
      </c>
      <c r="N26" s="191">
        <v>40.1</v>
      </c>
      <c r="O26" s="191">
        <v>101.57</v>
      </c>
      <c r="P26" s="192">
        <f t="shared" si="0"/>
        <v>54.668066776990976</v>
      </c>
      <c r="Q26" s="192">
        <f t="shared" si="2"/>
        <v>49.097183287430198</v>
      </c>
      <c r="R26" s="191" t="s">
        <v>753</v>
      </c>
    </row>
    <row r="27" spans="1:18" s="190" customFormat="1" ht="11.25">
      <c r="A27" s="190" t="s">
        <v>728</v>
      </c>
      <c r="B27" s="190">
        <v>2</v>
      </c>
      <c r="C27" s="190">
        <v>26</v>
      </c>
      <c r="D27" s="191">
        <v>0.5</v>
      </c>
      <c r="E27" s="191" t="str">
        <f t="shared" si="1"/>
        <v>Darnley Bay-2-26-0.5</v>
      </c>
      <c r="F27" s="191">
        <v>0</v>
      </c>
      <c r="G27" s="191">
        <v>4.13</v>
      </c>
      <c r="H27" s="191">
        <v>4.72</v>
      </c>
      <c r="I27" s="191">
        <v>29.25</v>
      </c>
      <c r="J27" s="191">
        <v>0.28999999999999998</v>
      </c>
      <c r="K27" s="191">
        <v>10.8</v>
      </c>
      <c r="L27" s="191">
        <v>0.02</v>
      </c>
      <c r="M27" s="191">
        <v>0</v>
      </c>
      <c r="N27" s="191">
        <v>50.13</v>
      </c>
      <c r="O27" s="191">
        <v>99.34</v>
      </c>
      <c r="P27" s="192">
        <f t="shared" si="0"/>
        <v>39.69110724931236</v>
      </c>
      <c r="Q27" s="192">
        <f t="shared" si="2"/>
        <v>87.69205275053406</v>
      </c>
      <c r="R27" s="191" t="s">
        <v>753</v>
      </c>
    </row>
    <row r="28" spans="1:18" s="190" customFormat="1" ht="11.25">
      <c r="A28" s="190" t="s">
        <v>728</v>
      </c>
      <c r="B28" s="190">
        <v>2</v>
      </c>
      <c r="C28" s="190">
        <v>27</v>
      </c>
      <c r="D28" s="191">
        <v>0.5</v>
      </c>
      <c r="E28" s="191" t="str">
        <f t="shared" si="1"/>
        <v>Darnley Bay-2-27-0.5</v>
      </c>
      <c r="F28" s="191">
        <v>0.01</v>
      </c>
      <c r="G28" s="191">
        <v>2.72</v>
      </c>
      <c r="H28" s="191">
        <v>6.63</v>
      </c>
      <c r="I28" s="191">
        <v>26.96</v>
      </c>
      <c r="J28" s="191">
        <v>0.32</v>
      </c>
      <c r="K28" s="191">
        <v>10.51</v>
      </c>
      <c r="L28" s="191">
        <v>0</v>
      </c>
      <c r="M28" s="191">
        <v>0</v>
      </c>
      <c r="N28" s="191">
        <v>52.98</v>
      </c>
      <c r="O28" s="191">
        <v>100.12</v>
      </c>
      <c r="P28" s="192">
        <f t="shared" si="0"/>
        <v>40.998048157960262</v>
      </c>
      <c r="Q28" s="192">
        <f t="shared" si="2"/>
        <v>84.27833257978989</v>
      </c>
      <c r="R28" s="191" t="s">
        <v>753</v>
      </c>
    </row>
    <row r="29" spans="1:18" s="190" customFormat="1" ht="11.25">
      <c r="A29" s="190" t="s">
        <v>728</v>
      </c>
      <c r="B29" s="190">
        <v>2</v>
      </c>
      <c r="C29" s="190">
        <v>28</v>
      </c>
      <c r="D29" s="191">
        <v>0.5</v>
      </c>
      <c r="E29" s="191" t="str">
        <f t="shared" si="1"/>
        <v>Darnley Bay-2-28-0.5</v>
      </c>
      <c r="F29" s="191">
        <v>0.12</v>
      </c>
      <c r="G29" s="191">
        <v>3.87</v>
      </c>
      <c r="H29" s="191">
        <v>5.27</v>
      </c>
      <c r="I29" s="191">
        <v>28.05</v>
      </c>
      <c r="J29" s="191">
        <v>0.23</v>
      </c>
      <c r="K29" s="191">
        <v>10.34</v>
      </c>
      <c r="L29" s="191">
        <v>0</v>
      </c>
      <c r="M29" s="191">
        <v>0</v>
      </c>
      <c r="N29" s="191">
        <v>50.26</v>
      </c>
      <c r="O29" s="191">
        <v>98.13</v>
      </c>
      <c r="P29" s="192">
        <f t="shared" si="0"/>
        <v>39.651968684226738</v>
      </c>
      <c r="Q29" s="192">
        <f t="shared" si="2"/>
        <v>86.48247082037858</v>
      </c>
      <c r="R29" s="191" t="s">
        <v>753</v>
      </c>
    </row>
    <row r="30" spans="1:18" s="190" customFormat="1" ht="11.25">
      <c r="A30" s="190" t="s">
        <v>728</v>
      </c>
      <c r="B30" s="190">
        <v>2</v>
      </c>
      <c r="C30" s="190">
        <v>29</v>
      </c>
      <c r="D30" s="191">
        <v>0.5</v>
      </c>
      <c r="E30" s="191" t="str">
        <f t="shared" si="1"/>
        <v>Darnley Bay-2-29-0.5</v>
      </c>
      <c r="F30" s="191">
        <v>0.16</v>
      </c>
      <c r="G30" s="191">
        <v>2.76</v>
      </c>
      <c r="H30" s="191">
        <v>11.25</v>
      </c>
      <c r="I30" s="191">
        <v>19.53</v>
      </c>
      <c r="J30" s="191">
        <v>0.23</v>
      </c>
      <c r="K30" s="191">
        <v>14.89</v>
      </c>
      <c r="L30" s="191">
        <v>0</v>
      </c>
      <c r="M30" s="191">
        <v>0.1</v>
      </c>
      <c r="N30" s="191">
        <v>51.17</v>
      </c>
      <c r="O30" s="191">
        <v>100.09</v>
      </c>
      <c r="P30" s="192">
        <f t="shared" si="0"/>
        <v>57.608423839998338</v>
      </c>
      <c r="Q30" s="192">
        <f t="shared" si="2"/>
        <v>75.316431911569921</v>
      </c>
      <c r="R30" s="191" t="s">
        <v>753</v>
      </c>
    </row>
    <row r="31" spans="1:18" s="190" customFormat="1" ht="11.25">
      <c r="A31" s="190" t="s">
        <v>728</v>
      </c>
      <c r="B31" s="190">
        <v>2</v>
      </c>
      <c r="C31" s="190">
        <v>30</v>
      </c>
      <c r="D31" s="191">
        <v>0.5</v>
      </c>
      <c r="E31" s="191" t="str">
        <f t="shared" si="1"/>
        <v>Darnley Bay-2-30-0.5</v>
      </c>
      <c r="F31" s="191">
        <v>0</v>
      </c>
      <c r="G31" s="191">
        <v>0.13</v>
      </c>
      <c r="H31" s="191">
        <v>10.199999999999999</v>
      </c>
      <c r="I31" s="191">
        <v>20.28</v>
      </c>
      <c r="J31" s="191">
        <v>0.17</v>
      </c>
      <c r="K31" s="191">
        <v>12.27</v>
      </c>
      <c r="L31" s="191">
        <v>0</v>
      </c>
      <c r="M31" s="191">
        <v>0</v>
      </c>
      <c r="N31" s="191">
        <v>57.12</v>
      </c>
      <c r="O31" s="191">
        <v>100.13</v>
      </c>
      <c r="P31" s="192">
        <f t="shared" si="0"/>
        <v>51.886681682972778</v>
      </c>
      <c r="Q31" s="192">
        <f t="shared" si="2"/>
        <v>78.977037802846766</v>
      </c>
      <c r="R31" s="191" t="s">
        <v>753</v>
      </c>
    </row>
    <row r="32" spans="1:18" s="190" customFormat="1" ht="11.25">
      <c r="A32" s="190" t="s">
        <v>728</v>
      </c>
      <c r="B32" s="190">
        <v>2</v>
      </c>
      <c r="C32" s="190">
        <v>31</v>
      </c>
      <c r="D32" s="191">
        <v>0.5</v>
      </c>
      <c r="E32" s="191" t="str">
        <f t="shared" si="1"/>
        <v>Darnley Bay-2-31-0.5</v>
      </c>
      <c r="F32" s="191">
        <v>0</v>
      </c>
      <c r="G32" s="191">
        <v>3.8</v>
      </c>
      <c r="H32" s="191">
        <v>5.81</v>
      </c>
      <c r="I32" s="191">
        <v>30.36</v>
      </c>
      <c r="J32" s="191">
        <v>0.25</v>
      </c>
      <c r="K32" s="191">
        <v>9.8800000000000008</v>
      </c>
      <c r="L32" s="191">
        <v>0</v>
      </c>
      <c r="M32" s="191">
        <v>0.01</v>
      </c>
      <c r="N32" s="191">
        <v>49.7</v>
      </c>
      <c r="O32" s="191">
        <v>99.81</v>
      </c>
      <c r="P32" s="192">
        <f t="shared" si="0"/>
        <v>36.711062623494485</v>
      </c>
      <c r="Q32" s="192">
        <f t="shared" si="2"/>
        <v>85.159924595351228</v>
      </c>
      <c r="R32" s="191" t="s">
        <v>753</v>
      </c>
    </row>
    <row r="33" spans="1:18" s="190" customFormat="1" ht="11.25">
      <c r="A33" s="190" t="s">
        <v>728</v>
      </c>
      <c r="B33" s="190">
        <v>2</v>
      </c>
      <c r="C33" s="190">
        <v>32</v>
      </c>
      <c r="D33" s="191">
        <v>0.5</v>
      </c>
      <c r="E33" s="191" t="str">
        <f t="shared" si="1"/>
        <v>Darnley Bay-2-32-0.5</v>
      </c>
      <c r="F33" s="191">
        <v>0</v>
      </c>
      <c r="G33" s="191">
        <v>2.4900000000000002</v>
      </c>
      <c r="H33" s="191">
        <v>6.83</v>
      </c>
      <c r="I33" s="191">
        <v>20.04</v>
      </c>
      <c r="J33" s="191">
        <v>0.13</v>
      </c>
      <c r="K33" s="191">
        <v>12.97</v>
      </c>
      <c r="L33" s="191">
        <v>0</v>
      </c>
      <c r="M33" s="191">
        <v>0</v>
      </c>
      <c r="N33" s="191">
        <v>56.88</v>
      </c>
      <c r="O33" s="191">
        <v>99.34</v>
      </c>
      <c r="P33" s="192">
        <f t="shared" si="0"/>
        <v>53.566178302793418</v>
      </c>
      <c r="Q33" s="192">
        <f t="shared" si="2"/>
        <v>84.817962869194062</v>
      </c>
      <c r="R33" s="191" t="s">
        <v>753</v>
      </c>
    </row>
    <row r="34" spans="1:18" s="190" customFormat="1" ht="11.25">
      <c r="A34" s="190" t="s">
        <v>728</v>
      </c>
      <c r="B34" s="190">
        <v>2</v>
      </c>
      <c r="C34" s="190">
        <v>33</v>
      </c>
      <c r="D34" s="191">
        <v>0.5</v>
      </c>
      <c r="E34" s="191" t="str">
        <f t="shared" si="1"/>
        <v>Darnley Bay-2-33-0.5</v>
      </c>
      <c r="F34" s="191">
        <v>0.14000000000000001</v>
      </c>
      <c r="G34" s="191">
        <v>2.4300000000000002</v>
      </c>
      <c r="H34" s="191">
        <v>6.29</v>
      </c>
      <c r="I34" s="191">
        <v>21.01</v>
      </c>
      <c r="J34" s="191">
        <v>0.19</v>
      </c>
      <c r="K34" s="191">
        <v>13.69</v>
      </c>
      <c r="L34" s="191">
        <v>0</v>
      </c>
      <c r="M34" s="191">
        <v>0</v>
      </c>
      <c r="N34" s="191">
        <v>55.77</v>
      </c>
      <c r="O34" s="191">
        <v>99.52</v>
      </c>
      <c r="P34" s="192">
        <f t="shared" si="0"/>
        <v>53.734237707832158</v>
      </c>
      <c r="Q34" s="192">
        <f t="shared" si="2"/>
        <v>85.607310680491238</v>
      </c>
      <c r="R34" s="191" t="s">
        <v>753</v>
      </c>
    </row>
    <row r="35" spans="1:18" s="190" customFormat="1" ht="11.25">
      <c r="A35" s="190" t="s">
        <v>728</v>
      </c>
      <c r="B35" s="190">
        <v>2</v>
      </c>
      <c r="C35" s="190">
        <v>34</v>
      </c>
      <c r="D35" s="191">
        <v>0.5</v>
      </c>
      <c r="E35" s="191" t="str">
        <f t="shared" si="1"/>
        <v>Darnley Bay-2-34-0.5</v>
      </c>
      <c r="F35" s="191">
        <v>0</v>
      </c>
      <c r="G35" s="191">
        <v>2.98</v>
      </c>
      <c r="H35" s="191">
        <v>4.5199999999999996</v>
      </c>
      <c r="I35" s="191">
        <v>26.57</v>
      </c>
      <c r="J35" s="191">
        <v>0.34</v>
      </c>
      <c r="K35" s="191">
        <v>11.02</v>
      </c>
      <c r="L35" s="191">
        <v>0</v>
      </c>
      <c r="M35" s="191">
        <v>0</v>
      </c>
      <c r="N35" s="191">
        <v>54.77</v>
      </c>
      <c r="O35" s="191">
        <v>100.2</v>
      </c>
      <c r="P35" s="192">
        <f t="shared" si="0"/>
        <v>42.504666437301594</v>
      </c>
      <c r="Q35" s="192">
        <f t="shared" si="2"/>
        <v>89.045585196240523</v>
      </c>
      <c r="R35" s="191" t="s">
        <v>753</v>
      </c>
    </row>
    <row r="36" spans="1:18" s="190" customFormat="1" ht="11.25">
      <c r="A36" s="190" t="s">
        <v>728</v>
      </c>
      <c r="B36" s="190">
        <v>2</v>
      </c>
      <c r="C36" s="190">
        <v>35</v>
      </c>
      <c r="D36" s="191">
        <v>0.5</v>
      </c>
      <c r="E36" s="191" t="str">
        <f t="shared" si="1"/>
        <v>Darnley Bay-2-35-0.5</v>
      </c>
      <c r="F36" s="191">
        <v>0.06</v>
      </c>
      <c r="G36" s="191">
        <v>2.14</v>
      </c>
      <c r="H36" s="191">
        <v>8.68</v>
      </c>
      <c r="I36" s="191">
        <v>26.97</v>
      </c>
      <c r="J36" s="191">
        <v>0.32</v>
      </c>
      <c r="K36" s="191">
        <v>10.48</v>
      </c>
      <c r="L36" s="191">
        <v>0</v>
      </c>
      <c r="M36" s="193">
        <v>0</v>
      </c>
      <c r="N36" s="191">
        <v>50.86</v>
      </c>
      <c r="O36" s="191">
        <v>99.51</v>
      </c>
      <c r="P36" s="192">
        <f t="shared" si="0"/>
        <v>40.919953914593968</v>
      </c>
      <c r="Q36" s="192">
        <f t="shared" si="2"/>
        <v>79.719113830341058</v>
      </c>
      <c r="R36" s="191" t="s">
        <v>753</v>
      </c>
    </row>
    <row r="37" spans="1:18" s="190" customFormat="1" ht="11.25">
      <c r="A37" s="190" t="s">
        <v>728</v>
      </c>
      <c r="B37" s="190">
        <v>2</v>
      </c>
      <c r="C37" s="190">
        <v>36</v>
      </c>
      <c r="D37" s="191">
        <v>0.5</v>
      </c>
      <c r="E37" s="191" t="str">
        <f t="shared" si="1"/>
        <v>Darnley Bay-2-36-0.5</v>
      </c>
      <c r="F37" s="191">
        <v>0.01</v>
      </c>
      <c r="G37" s="191">
        <v>0.74</v>
      </c>
      <c r="H37" s="191">
        <v>9.68</v>
      </c>
      <c r="I37" s="191">
        <v>21.92</v>
      </c>
      <c r="J37" s="191">
        <v>0.16</v>
      </c>
      <c r="K37" s="191">
        <v>12.39</v>
      </c>
      <c r="L37" s="191">
        <v>0</v>
      </c>
      <c r="M37" s="191">
        <v>0</v>
      </c>
      <c r="N37" s="191">
        <v>54.64</v>
      </c>
      <c r="O37" s="191">
        <v>99.52</v>
      </c>
      <c r="P37" s="192">
        <f t="shared" si="0"/>
        <v>50.186780855090603</v>
      </c>
      <c r="Q37" s="192">
        <f t="shared" si="2"/>
        <v>79.108527057583842</v>
      </c>
      <c r="R37" s="191" t="s">
        <v>753</v>
      </c>
    </row>
    <row r="38" spans="1:18" s="190" customFormat="1" ht="11.25">
      <c r="A38" s="190" t="s">
        <v>728</v>
      </c>
      <c r="B38" s="190">
        <v>2</v>
      </c>
      <c r="C38" s="190">
        <v>37</v>
      </c>
      <c r="D38" s="191">
        <v>0.5</v>
      </c>
      <c r="E38" s="191" t="str">
        <f t="shared" si="1"/>
        <v>Darnley Bay-2-37-0.5</v>
      </c>
      <c r="F38" s="191">
        <v>0.02</v>
      </c>
      <c r="G38" s="191">
        <v>3.09</v>
      </c>
      <c r="H38" s="191">
        <v>4.24</v>
      </c>
      <c r="I38" s="191">
        <v>28.26</v>
      </c>
      <c r="J38" s="191">
        <v>0.36</v>
      </c>
      <c r="K38" s="191">
        <v>10.61</v>
      </c>
      <c r="L38" s="191">
        <v>0</v>
      </c>
      <c r="M38" s="191">
        <v>0</v>
      </c>
      <c r="N38" s="191">
        <v>51.77</v>
      </c>
      <c r="O38" s="191">
        <v>98.36</v>
      </c>
      <c r="P38" s="192">
        <f t="shared" si="0"/>
        <v>40.09113173459685</v>
      </c>
      <c r="Q38" s="192">
        <f t="shared" si="2"/>
        <v>89.119663538801191</v>
      </c>
      <c r="R38" s="191" t="s">
        <v>753</v>
      </c>
    </row>
    <row r="39" spans="1:18" s="190" customFormat="1" ht="11.25">
      <c r="A39" s="190" t="s">
        <v>728</v>
      </c>
      <c r="B39" s="190">
        <v>2</v>
      </c>
      <c r="C39" s="190">
        <v>39</v>
      </c>
      <c r="D39" s="191">
        <v>0.5</v>
      </c>
      <c r="E39" s="191" t="str">
        <f t="shared" si="1"/>
        <v>Darnley Bay-2-39-0.5</v>
      </c>
      <c r="F39" s="191">
        <v>0.02</v>
      </c>
      <c r="G39" s="191">
        <v>0.48</v>
      </c>
      <c r="H39" s="191">
        <v>9.9600000000000009</v>
      </c>
      <c r="I39" s="191">
        <v>20.83</v>
      </c>
      <c r="J39" s="191">
        <v>0.2</v>
      </c>
      <c r="K39" s="191">
        <v>12.68</v>
      </c>
      <c r="L39" s="191">
        <v>0</v>
      </c>
      <c r="M39" s="191">
        <v>0</v>
      </c>
      <c r="N39" s="191">
        <v>57.05</v>
      </c>
      <c r="O39" s="191">
        <v>101.23</v>
      </c>
      <c r="P39" s="192">
        <f t="shared" si="0"/>
        <v>52.039186497084934</v>
      </c>
      <c r="Q39" s="192">
        <f t="shared" si="2"/>
        <v>79.349560048034007</v>
      </c>
      <c r="R39" s="191" t="s">
        <v>753</v>
      </c>
    </row>
    <row r="40" spans="1:18" s="190" customFormat="1" ht="11.25">
      <c r="A40" s="190" t="s">
        <v>728</v>
      </c>
      <c r="B40" s="190">
        <v>2</v>
      </c>
      <c r="C40" s="190">
        <v>40</v>
      </c>
      <c r="D40" s="191">
        <v>0.5</v>
      </c>
      <c r="E40" s="191" t="str">
        <f t="shared" si="1"/>
        <v>Darnley Bay-2-40-0.5</v>
      </c>
      <c r="F40" s="191">
        <v>0.06</v>
      </c>
      <c r="G40" s="191">
        <v>3.54</v>
      </c>
      <c r="H40" s="191">
        <v>4.0999999999999996</v>
      </c>
      <c r="I40" s="191">
        <v>27.29</v>
      </c>
      <c r="J40" s="191">
        <v>0.28999999999999998</v>
      </c>
      <c r="K40" s="191">
        <v>11.56</v>
      </c>
      <c r="L40" s="191">
        <v>0</v>
      </c>
      <c r="M40" s="191">
        <v>0</v>
      </c>
      <c r="N40" s="191">
        <v>53.81</v>
      </c>
      <c r="O40" s="191">
        <v>100.66</v>
      </c>
      <c r="P40" s="192">
        <f t="shared" si="0"/>
        <v>43.021146446378381</v>
      </c>
      <c r="Q40" s="192">
        <f t="shared" si="2"/>
        <v>89.800461343411087</v>
      </c>
      <c r="R40" s="191" t="s">
        <v>753</v>
      </c>
    </row>
    <row r="41" spans="1:18" s="190" customFormat="1" ht="11.25">
      <c r="A41" s="190" t="s">
        <v>728</v>
      </c>
      <c r="B41" s="190">
        <v>2</v>
      </c>
      <c r="C41" s="190">
        <v>41</v>
      </c>
      <c r="D41" s="191">
        <v>0.5</v>
      </c>
      <c r="E41" s="191" t="str">
        <f t="shared" si="1"/>
        <v>Darnley Bay-2-41-0.5</v>
      </c>
      <c r="F41" s="191">
        <v>0</v>
      </c>
      <c r="G41" s="191">
        <v>0.43</v>
      </c>
      <c r="H41" s="191">
        <v>9.68</v>
      </c>
      <c r="I41" s="191">
        <v>20.75</v>
      </c>
      <c r="J41" s="191">
        <v>0.26</v>
      </c>
      <c r="K41" s="191">
        <v>11.59</v>
      </c>
      <c r="L41" s="191">
        <v>0</v>
      </c>
      <c r="M41" s="191">
        <v>0.04</v>
      </c>
      <c r="N41" s="191">
        <v>56.57</v>
      </c>
      <c r="O41" s="191">
        <v>99.33</v>
      </c>
      <c r="P41" s="192">
        <f t="shared" si="0"/>
        <v>49.889436331982154</v>
      </c>
      <c r="Q41" s="192">
        <f t="shared" si="2"/>
        <v>79.676424651472217</v>
      </c>
      <c r="R41" s="191" t="s">
        <v>753</v>
      </c>
    </row>
    <row r="42" spans="1:18" s="190" customFormat="1" ht="11.25">
      <c r="A42" s="190" t="s">
        <v>728</v>
      </c>
      <c r="B42" s="190">
        <v>2</v>
      </c>
      <c r="C42" s="190">
        <v>42</v>
      </c>
      <c r="D42" s="191">
        <v>0.5</v>
      </c>
      <c r="E42" s="191" t="str">
        <f t="shared" si="1"/>
        <v>Darnley Bay-2-42-0.5</v>
      </c>
      <c r="F42" s="191">
        <v>0.04</v>
      </c>
      <c r="G42" s="191">
        <v>0.18</v>
      </c>
      <c r="H42" s="191">
        <v>10.210000000000001</v>
      </c>
      <c r="I42" s="191">
        <v>19.21</v>
      </c>
      <c r="J42" s="191">
        <v>0.15</v>
      </c>
      <c r="K42" s="191">
        <v>11.1</v>
      </c>
      <c r="L42" s="191">
        <v>0</v>
      </c>
      <c r="M42" s="191">
        <v>0</v>
      </c>
      <c r="N42" s="191">
        <v>57.32</v>
      </c>
      <c r="O42" s="191">
        <v>98.22</v>
      </c>
      <c r="P42" s="192">
        <f t="shared" si="0"/>
        <v>50.737325720163248</v>
      </c>
      <c r="Q42" s="192">
        <f t="shared" si="2"/>
        <v>79.018770887840944</v>
      </c>
      <c r="R42" s="191" t="s">
        <v>753</v>
      </c>
    </row>
    <row r="43" spans="1:18" s="190" customFormat="1" ht="11.25">
      <c r="A43" s="190" t="s">
        <v>728</v>
      </c>
      <c r="B43" s="190">
        <v>2</v>
      </c>
      <c r="C43" s="190">
        <v>43</v>
      </c>
      <c r="D43" s="191">
        <v>0.5</v>
      </c>
      <c r="E43" s="191" t="str">
        <f t="shared" si="1"/>
        <v>Darnley Bay-2-43-0.5</v>
      </c>
      <c r="F43" s="191">
        <v>0.01</v>
      </c>
      <c r="G43" s="191">
        <v>7.0000000000000007E-2</v>
      </c>
      <c r="H43" s="191">
        <v>10.58</v>
      </c>
      <c r="I43" s="191">
        <v>19.489999999999998</v>
      </c>
      <c r="J43" s="191">
        <v>0.25</v>
      </c>
      <c r="K43" s="191">
        <v>11.9</v>
      </c>
      <c r="L43" s="191">
        <v>0</v>
      </c>
      <c r="M43" s="191">
        <v>0</v>
      </c>
      <c r="N43" s="191">
        <v>56.92</v>
      </c>
      <c r="O43" s="191">
        <v>99.22</v>
      </c>
      <c r="P43" s="192">
        <f t="shared" si="0"/>
        <v>52.114186701680275</v>
      </c>
      <c r="Q43" s="192">
        <f t="shared" si="2"/>
        <v>78.303759517417632</v>
      </c>
      <c r="R43" s="191" t="s">
        <v>753</v>
      </c>
    </row>
    <row r="44" spans="1:18" s="190" customFormat="1" ht="11.25">
      <c r="A44" s="190" t="s">
        <v>728</v>
      </c>
      <c r="B44" s="190">
        <v>2</v>
      </c>
      <c r="C44" s="190">
        <v>44</v>
      </c>
      <c r="D44" s="191">
        <v>0.5</v>
      </c>
      <c r="E44" s="191" t="str">
        <f t="shared" si="1"/>
        <v>Darnley Bay-2-44-0.5</v>
      </c>
      <c r="F44" s="191">
        <v>0</v>
      </c>
      <c r="G44" s="191">
        <v>0.19</v>
      </c>
      <c r="H44" s="191">
        <v>10.59</v>
      </c>
      <c r="I44" s="191">
        <v>19.77</v>
      </c>
      <c r="J44" s="191">
        <v>0.26</v>
      </c>
      <c r="K44" s="191">
        <v>12.01</v>
      </c>
      <c r="L44" s="191">
        <v>0</v>
      </c>
      <c r="M44" s="191">
        <v>0</v>
      </c>
      <c r="N44" s="191">
        <v>56.16</v>
      </c>
      <c r="O44" s="191">
        <v>98.99</v>
      </c>
      <c r="P44" s="192">
        <f t="shared" si="0"/>
        <v>51.987827554247154</v>
      </c>
      <c r="Q44" s="192">
        <f t="shared" si="2"/>
        <v>78.05834840241792</v>
      </c>
      <c r="R44" s="191" t="s">
        <v>753</v>
      </c>
    </row>
    <row r="45" spans="1:18" s="190" customFormat="1" ht="11.25">
      <c r="A45" s="190" t="s">
        <v>728</v>
      </c>
      <c r="B45" s="190">
        <v>2</v>
      </c>
      <c r="C45" s="190">
        <v>45</v>
      </c>
      <c r="D45" s="191">
        <v>0.5</v>
      </c>
      <c r="E45" s="191" t="str">
        <f t="shared" si="1"/>
        <v>Darnley Bay-2-45-0.5</v>
      </c>
      <c r="F45" s="191">
        <v>0</v>
      </c>
      <c r="G45" s="191">
        <v>0.78</v>
      </c>
      <c r="H45" s="191">
        <v>10.28</v>
      </c>
      <c r="I45" s="191">
        <v>20.2</v>
      </c>
      <c r="J45" s="191">
        <v>0.23</v>
      </c>
      <c r="K45" s="191">
        <v>12.93</v>
      </c>
      <c r="L45" s="191">
        <v>0</v>
      </c>
      <c r="M45" s="191">
        <v>0</v>
      </c>
      <c r="N45" s="191">
        <v>55.2</v>
      </c>
      <c r="O45" s="191">
        <v>99.62</v>
      </c>
      <c r="P45" s="192">
        <f t="shared" si="0"/>
        <v>53.291448746832472</v>
      </c>
      <c r="Q45" s="192">
        <f t="shared" si="2"/>
        <v>78.271145865405813</v>
      </c>
      <c r="R45" s="191" t="s">
        <v>753</v>
      </c>
    </row>
    <row r="46" spans="1:18" s="190" customFormat="1" ht="11.25">
      <c r="A46" s="190" t="s">
        <v>728</v>
      </c>
      <c r="B46" s="190">
        <v>2</v>
      </c>
      <c r="C46" s="190">
        <v>46</v>
      </c>
      <c r="D46" s="191">
        <v>0.5</v>
      </c>
      <c r="E46" s="191" t="str">
        <f t="shared" si="1"/>
        <v>Darnley Bay-2-46-0.5</v>
      </c>
      <c r="F46" s="191">
        <v>0</v>
      </c>
      <c r="G46" s="191">
        <v>0.53</v>
      </c>
      <c r="H46" s="191">
        <v>10.61</v>
      </c>
      <c r="I46" s="191">
        <v>19.97</v>
      </c>
      <c r="J46" s="191">
        <v>0.19</v>
      </c>
      <c r="K46" s="191">
        <v>11.77</v>
      </c>
      <c r="L46" s="191">
        <v>0</v>
      </c>
      <c r="M46" s="191">
        <v>0.04</v>
      </c>
      <c r="N46" s="191">
        <v>56.54</v>
      </c>
      <c r="O46" s="191">
        <v>99.64</v>
      </c>
      <c r="P46" s="192">
        <f t="shared" ref="P46:P109" si="3">((K46/40.31)/(K46/40.31+I46/71.85))*100</f>
        <v>51.232345602245687</v>
      </c>
      <c r="Q46" s="192">
        <f t="shared" ref="Q46:Q109" si="4">((N46/151.99061)/(N46/151.99061+H46/101.96137))*100</f>
        <v>78.141418854124481</v>
      </c>
      <c r="R46" s="191" t="s">
        <v>753</v>
      </c>
    </row>
    <row r="47" spans="1:18" s="190" customFormat="1" ht="11.25">
      <c r="A47" s="190" t="s">
        <v>728</v>
      </c>
      <c r="B47" s="190">
        <v>2</v>
      </c>
      <c r="C47" s="190">
        <v>47</v>
      </c>
      <c r="D47" s="191">
        <v>0.5</v>
      </c>
      <c r="E47" s="191" t="str">
        <f t="shared" ref="E47:E110" si="5">CONCATENATE(A46,"-",B47,"-",C47,"-",D47)</f>
        <v>Darnley Bay-2-47-0.5</v>
      </c>
      <c r="F47" s="191">
        <v>0.06</v>
      </c>
      <c r="G47" s="191">
        <v>3.49</v>
      </c>
      <c r="H47" s="191">
        <v>4.33</v>
      </c>
      <c r="I47" s="191">
        <v>28.15</v>
      </c>
      <c r="J47" s="191">
        <v>0.33</v>
      </c>
      <c r="K47" s="191">
        <v>9.84</v>
      </c>
      <c r="L47" s="191">
        <v>0</v>
      </c>
      <c r="M47" s="191">
        <v>0</v>
      </c>
      <c r="N47" s="191">
        <v>52.32</v>
      </c>
      <c r="O47" s="191">
        <v>98.52</v>
      </c>
      <c r="P47" s="192">
        <f t="shared" si="3"/>
        <v>38.388026912732343</v>
      </c>
      <c r="Q47" s="192">
        <f t="shared" si="4"/>
        <v>89.018052897145466</v>
      </c>
      <c r="R47" s="191" t="s">
        <v>753</v>
      </c>
    </row>
    <row r="48" spans="1:18" s="190" customFormat="1" ht="11.25">
      <c r="A48" s="190" t="s">
        <v>728</v>
      </c>
      <c r="B48" s="190">
        <v>2</v>
      </c>
      <c r="C48" s="190">
        <v>48</v>
      </c>
      <c r="D48" s="191">
        <v>0.5</v>
      </c>
      <c r="E48" s="191" t="str">
        <f t="shared" si="5"/>
        <v>Darnley Bay-2-48-0.5</v>
      </c>
      <c r="F48" s="191">
        <v>0.06</v>
      </c>
      <c r="G48" s="191">
        <v>3.71</v>
      </c>
      <c r="H48" s="191">
        <v>13.38</v>
      </c>
      <c r="I48" s="191">
        <v>21.08</v>
      </c>
      <c r="J48" s="191">
        <v>0.11</v>
      </c>
      <c r="K48" s="191">
        <v>13.91</v>
      </c>
      <c r="L48" s="191">
        <v>0</v>
      </c>
      <c r="M48" s="191">
        <v>0</v>
      </c>
      <c r="N48" s="191">
        <v>47.11</v>
      </c>
      <c r="O48" s="191">
        <v>99.36</v>
      </c>
      <c r="P48" s="192">
        <f t="shared" si="3"/>
        <v>54.047730539183483</v>
      </c>
      <c r="Q48" s="192">
        <f t="shared" si="4"/>
        <v>70.255607733785894</v>
      </c>
      <c r="R48" s="191" t="s">
        <v>753</v>
      </c>
    </row>
    <row r="49" spans="1:18" s="190" customFormat="1" ht="11.25">
      <c r="A49" s="190" t="s">
        <v>728</v>
      </c>
      <c r="B49" s="190">
        <v>2</v>
      </c>
      <c r="C49" s="190">
        <v>49</v>
      </c>
      <c r="D49" s="191">
        <v>0.5</v>
      </c>
      <c r="E49" s="191" t="str">
        <f t="shared" si="5"/>
        <v>Darnley Bay-2-49-0.5</v>
      </c>
      <c r="F49" s="191">
        <v>7.0000000000000007E-2</v>
      </c>
      <c r="G49" s="191">
        <v>0.11</v>
      </c>
      <c r="H49" s="191">
        <v>8.51</v>
      </c>
      <c r="I49" s="191">
        <v>24.18</v>
      </c>
      <c r="J49" s="191">
        <v>0.24</v>
      </c>
      <c r="K49" s="191">
        <v>9.74</v>
      </c>
      <c r="L49" s="191">
        <v>0</v>
      </c>
      <c r="M49" s="191">
        <v>0.01</v>
      </c>
      <c r="N49" s="191">
        <v>56.54</v>
      </c>
      <c r="O49" s="191">
        <v>99.4</v>
      </c>
      <c r="P49" s="192">
        <f t="shared" si="3"/>
        <v>41.792344863120938</v>
      </c>
      <c r="Q49" s="192">
        <f t="shared" si="4"/>
        <v>81.674999601923531</v>
      </c>
      <c r="R49" s="191" t="s">
        <v>753</v>
      </c>
    </row>
    <row r="50" spans="1:18" s="190" customFormat="1" ht="11.25">
      <c r="A50" s="190" t="s">
        <v>728</v>
      </c>
      <c r="B50" s="190">
        <v>2</v>
      </c>
      <c r="C50" s="190">
        <v>50</v>
      </c>
      <c r="D50" s="191">
        <v>0.5</v>
      </c>
      <c r="E50" s="191" t="str">
        <f t="shared" si="5"/>
        <v>Darnley Bay-2-50-0.5</v>
      </c>
      <c r="F50" s="191">
        <v>0.06</v>
      </c>
      <c r="G50" s="191">
        <v>0.17</v>
      </c>
      <c r="H50" s="191">
        <v>8.23</v>
      </c>
      <c r="I50" s="191">
        <v>23.82</v>
      </c>
      <c r="J50" s="191">
        <v>0.22</v>
      </c>
      <c r="K50" s="191">
        <v>10.94</v>
      </c>
      <c r="L50" s="191">
        <v>0</v>
      </c>
      <c r="M50" s="191">
        <v>0</v>
      </c>
      <c r="N50" s="191">
        <v>57.44</v>
      </c>
      <c r="O50" s="191">
        <v>100.88</v>
      </c>
      <c r="P50" s="192">
        <f t="shared" si="3"/>
        <v>45.013661483824059</v>
      </c>
      <c r="Q50" s="192">
        <f t="shared" si="4"/>
        <v>82.400633000749394</v>
      </c>
      <c r="R50" s="191" t="s">
        <v>753</v>
      </c>
    </row>
    <row r="51" spans="1:18" s="190" customFormat="1" ht="11.25">
      <c r="A51" s="190" t="s">
        <v>728</v>
      </c>
      <c r="B51" s="190">
        <v>2</v>
      </c>
      <c r="C51" s="190">
        <v>51</v>
      </c>
      <c r="D51" s="191">
        <v>0.5</v>
      </c>
      <c r="E51" s="191" t="str">
        <f t="shared" si="5"/>
        <v>Darnley Bay-2-51-0.5</v>
      </c>
      <c r="F51" s="191">
        <v>0</v>
      </c>
      <c r="G51" s="191">
        <v>4.13</v>
      </c>
      <c r="H51" s="191">
        <v>4.7300000000000004</v>
      </c>
      <c r="I51" s="191">
        <v>31.18</v>
      </c>
      <c r="J51" s="191">
        <v>0.18</v>
      </c>
      <c r="K51" s="191">
        <v>10</v>
      </c>
      <c r="L51" s="191">
        <v>0</v>
      </c>
      <c r="M51" s="191">
        <v>0</v>
      </c>
      <c r="N51" s="191">
        <v>49.12</v>
      </c>
      <c r="O51" s="191">
        <v>99.33</v>
      </c>
      <c r="P51" s="192">
        <f t="shared" si="3"/>
        <v>36.373010001489348</v>
      </c>
      <c r="Q51" s="192">
        <f t="shared" si="4"/>
        <v>87.447473550246272</v>
      </c>
      <c r="R51" s="191" t="s">
        <v>753</v>
      </c>
    </row>
    <row r="52" spans="1:18" s="190" customFormat="1" ht="11.25">
      <c r="A52" s="190" t="s">
        <v>728</v>
      </c>
      <c r="B52" s="190">
        <v>3</v>
      </c>
      <c r="C52" s="190">
        <v>28</v>
      </c>
      <c r="D52" s="191">
        <v>0.5</v>
      </c>
      <c r="E52" s="191" t="str">
        <f t="shared" si="5"/>
        <v>Darnley Bay-3-28-0.5</v>
      </c>
      <c r="F52" s="191">
        <v>0.1</v>
      </c>
      <c r="G52" s="191">
        <v>0.37</v>
      </c>
      <c r="H52" s="191">
        <v>10.02</v>
      </c>
      <c r="I52" s="191">
        <v>22.36</v>
      </c>
      <c r="J52" s="191">
        <v>0.14000000000000001</v>
      </c>
      <c r="K52" s="191">
        <v>11.84</v>
      </c>
      <c r="L52" s="191">
        <v>0</v>
      </c>
      <c r="M52" s="191">
        <v>0</v>
      </c>
      <c r="N52" s="191">
        <v>54.53</v>
      </c>
      <c r="O52" s="191">
        <v>99.37</v>
      </c>
      <c r="P52" s="192">
        <f t="shared" si="3"/>
        <v>48.555177760086607</v>
      </c>
      <c r="Q52" s="192">
        <f t="shared" si="4"/>
        <v>78.498269956154076</v>
      </c>
      <c r="R52" s="191" t="s">
        <v>753</v>
      </c>
    </row>
    <row r="53" spans="1:18" s="190" customFormat="1" ht="11.25">
      <c r="A53" s="190" t="s">
        <v>728</v>
      </c>
      <c r="B53" s="190">
        <v>3</v>
      </c>
      <c r="C53" s="190">
        <v>29</v>
      </c>
      <c r="D53" s="191">
        <v>0.5</v>
      </c>
      <c r="E53" s="191" t="str">
        <f t="shared" si="5"/>
        <v>Darnley Bay-3-29-0.5</v>
      </c>
      <c r="F53" s="191">
        <v>0</v>
      </c>
      <c r="G53" s="191">
        <v>0.09</v>
      </c>
      <c r="H53" s="191">
        <v>10.02</v>
      </c>
      <c r="I53" s="191">
        <v>19.16</v>
      </c>
      <c r="J53" s="191">
        <v>0.12</v>
      </c>
      <c r="K53" s="191">
        <v>11.88</v>
      </c>
      <c r="L53" s="191">
        <v>0</v>
      </c>
      <c r="M53" s="191">
        <v>0</v>
      </c>
      <c r="N53" s="191">
        <v>59.2</v>
      </c>
      <c r="O53" s="191">
        <v>100.48</v>
      </c>
      <c r="P53" s="192">
        <f t="shared" si="3"/>
        <v>52.498232382748064</v>
      </c>
      <c r="Q53" s="192">
        <f t="shared" si="4"/>
        <v>79.852705092841077</v>
      </c>
      <c r="R53" s="191" t="s">
        <v>753</v>
      </c>
    </row>
    <row r="54" spans="1:18" s="190" customFormat="1" ht="11.25">
      <c r="A54" s="190" t="s">
        <v>728</v>
      </c>
      <c r="B54" s="190">
        <v>3</v>
      </c>
      <c r="C54" s="190">
        <v>30</v>
      </c>
      <c r="D54" s="191">
        <v>0.5</v>
      </c>
      <c r="E54" s="191" t="str">
        <f t="shared" si="5"/>
        <v>Darnley Bay-3-30-0.5</v>
      </c>
      <c r="F54" s="191">
        <v>0.01</v>
      </c>
      <c r="G54" s="191">
        <v>2.56</v>
      </c>
      <c r="H54" s="191">
        <v>8.49</v>
      </c>
      <c r="I54" s="191">
        <v>25.99</v>
      </c>
      <c r="J54" s="191">
        <v>0.25</v>
      </c>
      <c r="K54" s="191">
        <v>11.35</v>
      </c>
      <c r="L54" s="191">
        <v>0</v>
      </c>
      <c r="M54" s="191">
        <v>0</v>
      </c>
      <c r="N54" s="191">
        <v>50.94</v>
      </c>
      <c r="O54" s="191">
        <v>99.59</v>
      </c>
      <c r="P54" s="192">
        <f t="shared" si="3"/>
        <v>43.769721929647901</v>
      </c>
      <c r="Q54" s="192">
        <f t="shared" si="4"/>
        <v>80.099659207868015</v>
      </c>
      <c r="R54" s="191" t="s">
        <v>753</v>
      </c>
    </row>
    <row r="55" spans="1:18" s="190" customFormat="1" ht="11.25">
      <c r="A55" s="190" t="s">
        <v>728</v>
      </c>
      <c r="B55" s="190">
        <v>3</v>
      </c>
      <c r="C55" s="190">
        <v>31</v>
      </c>
      <c r="D55" s="191">
        <v>0.5</v>
      </c>
      <c r="E55" s="191" t="str">
        <f t="shared" si="5"/>
        <v>Darnley Bay-3-31-0.5</v>
      </c>
      <c r="F55" s="191">
        <v>0.17</v>
      </c>
      <c r="G55" s="191">
        <v>3.14</v>
      </c>
      <c r="H55" s="191">
        <v>7.23</v>
      </c>
      <c r="I55" s="191">
        <v>21.62</v>
      </c>
      <c r="J55" s="191">
        <v>7.0000000000000007E-2</v>
      </c>
      <c r="K55" s="191">
        <v>13.32</v>
      </c>
      <c r="L55" s="191">
        <v>0</v>
      </c>
      <c r="M55" s="191">
        <v>0.01</v>
      </c>
      <c r="N55" s="191">
        <v>53.75</v>
      </c>
      <c r="O55" s="191">
        <v>99.31</v>
      </c>
      <c r="P55" s="192">
        <f t="shared" si="3"/>
        <v>52.339013735626402</v>
      </c>
      <c r="Q55" s="192">
        <f t="shared" si="4"/>
        <v>83.297775142233448</v>
      </c>
      <c r="R55" s="191" t="s">
        <v>753</v>
      </c>
    </row>
    <row r="56" spans="1:18" s="190" customFormat="1" ht="11.25">
      <c r="A56" s="190" t="s">
        <v>728</v>
      </c>
      <c r="B56" s="190">
        <v>3</v>
      </c>
      <c r="C56" s="190">
        <v>32</v>
      </c>
      <c r="D56" s="191">
        <v>0.5</v>
      </c>
      <c r="E56" s="191" t="str">
        <f t="shared" si="5"/>
        <v>Darnley Bay-3-32-0.5</v>
      </c>
      <c r="F56" s="191">
        <v>0.01</v>
      </c>
      <c r="G56" s="191">
        <v>0.54</v>
      </c>
      <c r="H56" s="191">
        <v>8.75</v>
      </c>
      <c r="I56" s="191">
        <v>24.79</v>
      </c>
      <c r="J56" s="191">
        <v>0.25</v>
      </c>
      <c r="K56" s="191">
        <v>10.88</v>
      </c>
      <c r="L56" s="191">
        <v>0</v>
      </c>
      <c r="M56" s="191">
        <v>0.01</v>
      </c>
      <c r="N56" s="191">
        <v>54.39</v>
      </c>
      <c r="O56" s="191">
        <v>99.62</v>
      </c>
      <c r="P56" s="192">
        <f t="shared" si="3"/>
        <v>43.892326664225735</v>
      </c>
      <c r="Q56" s="192">
        <f t="shared" si="4"/>
        <v>80.657419486507351</v>
      </c>
      <c r="R56" s="191" t="s">
        <v>753</v>
      </c>
    </row>
    <row r="57" spans="1:18" s="190" customFormat="1" ht="11.25">
      <c r="A57" s="190" t="s">
        <v>728</v>
      </c>
      <c r="B57" s="190">
        <v>3</v>
      </c>
      <c r="C57" s="190">
        <v>33</v>
      </c>
      <c r="D57" s="191">
        <v>0.5</v>
      </c>
      <c r="E57" s="191" t="str">
        <f t="shared" si="5"/>
        <v>Darnley Bay-3-33-0.5</v>
      </c>
      <c r="F57" s="191">
        <v>0.04</v>
      </c>
      <c r="G57" s="191">
        <v>1.45</v>
      </c>
      <c r="H57" s="191">
        <v>8.44</v>
      </c>
      <c r="I57" s="191">
        <v>22.67</v>
      </c>
      <c r="J57" s="191">
        <v>0.21</v>
      </c>
      <c r="K57" s="191">
        <v>12.09</v>
      </c>
      <c r="L57" s="191">
        <v>0</v>
      </c>
      <c r="M57" s="191">
        <v>0</v>
      </c>
      <c r="N57" s="191">
        <v>55.12</v>
      </c>
      <c r="O57" s="191">
        <v>100.03</v>
      </c>
      <c r="P57" s="192">
        <f t="shared" si="3"/>
        <v>48.733202049128685</v>
      </c>
      <c r="Q57" s="192">
        <f t="shared" si="4"/>
        <v>81.416526123606644</v>
      </c>
      <c r="R57" s="191" t="s">
        <v>753</v>
      </c>
    </row>
    <row r="58" spans="1:18" s="190" customFormat="1" ht="11.25">
      <c r="A58" s="190" t="s">
        <v>728</v>
      </c>
      <c r="B58" s="190">
        <v>3</v>
      </c>
      <c r="C58" s="190">
        <v>34</v>
      </c>
      <c r="D58" s="191">
        <v>0.5</v>
      </c>
      <c r="E58" s="191" t="str">
        <f t="shared" si="5"/>
        <v>Darnley Bay-3-34-0.5</v>
      </c>
      <c r="F58" s="191">
        <v>0</v>
      </c>
      <c r="G58" s="191">
        <v>0.11</v>
      </c>
      <c r="H58" s="191">
        <v>26.21</v>
      </c>
      <c r="I58" s="191">
        <v>20.49</v>
      </c>
      <c r="J58" s="191">
        <v>0.21</v>
      </c>
      <c r="K58" s="191">
        <v>12.98</v>
      </c>
      <c r="L58" s="191">
        <v>0</v>
      </c>
      <c r="M58" s="191">
        <v>0</v>
      </c>
      <c r="N58" s="191">
        <v>41.12</v>
      </c>
      <c r="O58" s="191">
        <v>101.13</v>
      </c>
      <c r="P58" s="192">
        <f t="shared" si="3"/>
        <v>53.032617675924264</v>
      </c>
      <c r="Q58" s="192">
        <f t="shared" si="4"/>
        <v>51.277943547384538</v>
      </c>
      <c r="R58" s="191" t="s">
        <v>753</v>
      </c>
    </row>
    <row r="59" spans="1:18" s="190" customFormat="1" ht="11.25">
      <c r="A59" s="190" t="s">
        <v>728</v>
      </c>
      <c r="B59" s="190">
        <v>3</v>
      </c>
      <c r="C59" s="190">
        <v>35</v>
      </c>
      <c r="D59" s="191">
        <v>0.5</v>
      </c>
      <c r="E59" s="191" t="str">
        <f t="shared" si="5"/>
        <v>Darnley Bay-3-35-0.5</v>
      </c>
      <c r="F59" s="191">
        <v>0.02</v>
      </c>
      <c r="G59" s="191">
        <v>0.27</v>
      </c>
      <c r="H59" s="191">
        <v>10.99</v>
      </c>
      <c r="I59" s="191">
        <v>18.920000000000002</v>
      </c>
      <c r="J59" s="191">
        <v>0.14000000000000001</v>
      </c>
      <c r="K59" s="191">
        <v>12.36</v>
      </c>
      <c r="L59" s="191">
        <v>0</v>
      </c>
      <c r="M59" s="191">
        <v>0.04</v>
      </c>
      <c r="N59" s="191">
        <v>56.54</v>
      </c>
      <c r="O59" s="191">
        <v>99.28</v>
      </c>
      <c r="P59" s="192">
        <f t="shared" si="3"/>
        <v>53.798341001854197</v>
      </c>
      <c r="Q59" s="192">
        <f t="shared" si="4"/>
        <v>77.534424365430425</v>
      </c>
      <c r="R59" s="191" t="s">
        <v>753</v>
      </c>
    </row>
    <row r="60" spans="1:18" s="190" customFormat="1" ht="11.25">
      <c r="A60" s="190" t="s">
        <v>728</v>
      </c>
      <c r="B60" s="190">
        <v>3</v>
      </c>
      <c r="C60" s="190">
        <v>36</v>
      </c>
      <c r="D60" s="191">
        <v>0.5</v>
      </c>
      <c r="E60" s="191" t="str">
        <f t="shared" si="5"/>
        <v>Darnley Bay-3-36-0.5</v>
      </c>
      <c r="F60" s="191">
        <v>0.18</v>
      </c>
      <c r="G60" s="191">
        <v>0.48</v>
      </c>
      <c r="H60" s="191">
        <v>8.1999999999999993</v>
      </c>
      <c r="I60" s="191">
        <v>20.56</v>
      </c>
      <c r="J60" s="191">
        <v>0.16</v>
      </c>
      <c r="K60" s="191">
        <v>12.55</v>
      </c>
      <c r="L60" s="191">
        <v>0</v>
      </c>
      <c r="M60" s="191">
        <v>0</v>
      </c>
      <c r="N60" s="191">
        <v>58.3</v>
      </c>
      <c r="O60" s="191">
        <v>100.44</v>
      </c>
      <c r="P60" s="192">
        <f t="shared" si="3"/>
        <v>52.107606909969086</v>
      </c>
      <c r="Q60" s="192">
        <f t="shared" si="4"/>
        <v>82.667500376358845</v>
      </c>
      <c r="R60" s="191" t="s">
        <v>753</v>
      </c>
    </row>
    <row r="61" spans="1:18" s="190" customFormat="1" ht="11.25">
      <c r="A61" s="190" t="s">
        <v>728</v>
      </c>
      <c r="B61" s="190">
        <v>3</v>
      </c>
      <c r="C61" s="190">
        <v>37</v>
      </c>
      <c r="D61" s="191">
        <v>0.5</v>
      </c>
      <c r="E61" s="191" t="str">
        <f t="shared" si="5"/>
        <v>Darnley Bay-3-37-0.5</v>
      </c>
      <c r="F61" s="191">
        <v>7.0000000000000007E-2</v>
      </c>
      <c r="G61" s="191">
        <v>2.96</v>
      </c>
      <c r="H61" s="191">
        <v>7.97</v>
      </c>
      <c r="I61" s="191">
        <v>22.43</v>
      </c>
      <c r="J61" s="191">
        <v>0.18</v>
      </c>
      <c r="K61" s="191">
        <v>12.58</v>
      </c>
      <c r="L61" s="191">
        <v>0</v>
      </c>
      <c r="M61" s="191">
        <v>0.04</v>
      </c>
      <c r="N61" s="191">
        <v>54.02</v>
      </c>
      <c r="O61" s="191">
        <v>100.26</v>
      </c>
      <c r="P61" s="192">
        <f t="shared" si="3"/>
        <v>49.992248453465521</v>
      </c>
      <c r="Q61" s="192">
        <f t="shared" si="4"/>
        <v>81.971904065884402</v>
      </c>
      <c r="R61" s="191" t="s">
        <v>753</v>
      </c>
    </row>
    <row r="62" spans="1:18" s="190" customFormat="1" ht="11.25">
      <c r="A62" s="190" t="s">
        <v>728</v>
      </c>
      <c r="B62" s="190">
        <v>3</v>
      </c>
      <c r="C62" s="190">
        <v>38</v>
      </c>
      <c r="D62" s="191">
        <v>0.5</v>
      </c>
      <c r="E62" s="191" t="str">
        <f t="shared" si="5"/>
        <v>Darnley Bay-3-38-0.5</v>
      </c>
      <c r="F62" s="191">
        <v>0.06</v>
      </c>
      <c r="G62" s="191">
        <v>0.06</v>
      </c>
      <c r="H62" s="191">
        <v>10.72</v>
      </c>
      <c r="I62" s="191">
        <v>17.670000000000002</v>
      </c>
      <c r="J62" s="191">
        <v>0.31</v>
      </c>
      <c r="K62" s="191">
        <v>11.73</v>
      </c>
      <c r="L62" s="191">
        <v>0</v>
      </c>
      <c r="M62" s="191">
        <v>0.04</v>
      </c>
      <c r="N62" s="191">
        <v>60.18</v>
      </c>
      <c r="O62" s="191">
        <v>100.78</v>
      </c>
      <c r="P62" s="192">
        <f t="shared" si="3"/>
        <v>54.19666355042466</v>
      </c>
      <c r="Q62" s="192">
        <f t="shared" si="4"/>
        <v>79.017891265935063</v>
      </c>
      <c r="R62" s="191" t="s">
        <v>753</v>
      </c>
    </row>
    <row r="63" spans="1:18" s="190" customFormat="1" ht="11.25">
      <c r="A63" s="190" t="s">
        <v>728</v>
      </c>
      <c r="B63" s="190">
        <v>3</v>
      </c>
      <c r="C63" s="190">
        <v>39</v>
      </c>
      <c r="D63" s="191">
        <v>0.5</v>
      </c>
      <c r="E63" s="191" t="str">
        <f t="shared" si="5"/>
        <v>Darnley Bay-3-39-0.5</v>
      </c>
      <c r="F63" s="191">
        <v>0.04</v>
      </c>
      <c r="G63" s="191">
        <v>0.88</v>
      </c>
      <c r="H63" s="191">
        <v>6.85</v>
      </c>
      <c r="I63" s="191">
        <v>22.98</v>
      </c>
      <c r="J63" s="191">
        <v>0.16</v>
      </c>
      <c r="K63" s="191">
        <v>11.54</v>
      </c>
      <c r="L63" s="191">
        <v>0</v>
      </c>
      <c r="M63" s="191">
        <v>0.01</v>
      </c>
      <c r="N63" s="191">
        <v>56.8</v>
      </c>
      <c r="O63" s="191">
        <v>99.27</v>
      </c>
      <c r="P63" s="192">
        <f t="shared" si="3"/>
        <v>47.23223282069651</v>
      </c>
      <c r="Q63" s="192">
        <f t="shared" si="4"/>
        <v>84.762102369402598</v>
      </c>
      <c r="R63" s="191" t="s">
        <v>753</v>
      </c>
    </row>
    <row r="64" spans="1:18" s="190" customFormat="1" ht="11.25">
      <c r="A64" s="190" t="s">
        <v>728</v>
      </c>
      <c r="B64" s="190">
        <v>3</v>
      </c>
      <c r="C64" s="190">
        <v>40</v>
      </c>
      <c r="D64" s="191">
        <v>0.5</v>
      </c>
      <c r="E64" s="191" t="str">
        <f t="shared" si="5"/>
        <v>Darnley Bay-3-40-0.5</v>
      </c>
      <c r="F64" s="191">
        <v>0.04</v>
      </c>
      <c r="G64" s="191">
        <v>0.83</v>
      </c>
      <c r="H64" s="191">
        <v>6.93</v>
      </c>
      <c r="I64" s="191">
        <v>24.51</v>
      </c>
      <c r="J64" s="191">
        <v>0.28999999999999998</v>
      </c>
      <c r="K64" s="191">
        <v>11.67</v>
      </c>
      <c r="L64" s="191">
        <v>0</v>
      </c>
      <c r="M64" s="191">
        <v>0</v>
      </c>
      <c r="N64" s="191">
        <v>56.13</v>
      </c>
      <c r="O64" s="191">
        <v>100.4</v>
      </c>
      <c r="P64" s="192">
        <f t="shared" si="3"/>
        <v>45.907210100960995</v>
      </c>
      <c r="Q64" s="192">
        <f t="shared" si="4"/>
        <v>84.456392683500027</v>
      </c>
      <c r="R64" s="191" t="s">
        <v>753</v>
      </c>
    </row>
    <row r="65" spans="1:18" s="190" customFormat="1" ht="11.25">
      <c r="A65" s="190" t="s">
        <v>728</v>
      </c>
      <c r="B65" s="190">
        <v>3</v>
      </c>
      <c r="C65" s="190">
        <v>41</v>
      </c>
      <c r="D65" s="191">
        <v>0.5</v>
      </c>
      <c r="E65" s="191" t="str">
        <f t="shared" si="5"/>
        <v>Darnley Bay-3-41-0.5</v>
      </c>
      <c r="F65" s="191">
        <v>0.01</v>
      </c>
      <c r="G65" s="191">
        <v>0.42</v>
      </c>
      <c r="H65" s="191">
        <v>11.07</v>
      </c>
      <c r="I65" s="191">
        <v>19.09</v>
      </c>
      <c r="J65" s="191">
        <v>0.14000000000000001</v>
      </c>
      <c r="K65" s="191">
        <v>12.15</v>
      </c>
      <c r="L65" s="191">
        <v>0</v>
      </c>
      <c r="M65" s="191">
        <v>0</v>
      </c>
      <c r="N65" s="191">
        <v>57.52</v>
      </c>
      <c r="O65" s="191">
        <v>100.39</v>
      </c>
      <c r="P65" s="192">
        <f t="shared" si="3"/>
        <v>53.149463919351014</v>
      </c>
      <c r="Q65" s="192">
        <f t="shared" si="4"/>
        <v>77.70694152657309</v>
      </c>
      <c r="R65" s="191" t="s">
        <v>753</v>
      </c>
    </row>
    <row r="66" spans="1:18" s="190" customFormat="1" ht="11.25">
      <c r="A66" s="190" t="s">
        <v>728</v>
      </c>
      <c r="B66" s="190">
        <v>3</v>
      </c>
      <c r="C66" s="190">
        <v>42</v>
      </c>
      <c r="D66" s="191">
        <v>0.5</v>
      </c>
      <c r="E66" s="191" t="str">
        <f t="shared" si="5"/>
        <v>Darnley Bay-3-42-0.5</v>
      </c>
      <c r="F66" s="191">
        <v>0.02</v>
      </c>
      <c r="G66" s="191">
        <v>0.88</v>
      </c>
      <c r="H66" s="191">
        <v>9.67</v>
      </c>
      <c r="I66" s="191">
        <v>21.62</v>
      </c>
      <c r="J66" s="191">
        <v>0.17</v>
      </c>
      <c r="K66" s="191">
        <v>12.61</v>
      </c>
      <c r="L66" s="191">
        <v>0</v>
      </c>
      <c r="M66" s="191">
        <v>0</v>
      </c>
      <c r="N66" s="191">
        <v>55.62</v>
      </c>
      <c r="O66" s="191">
        <v>100.61</v>
      </c>
      <c r="P66" s="192">
        <f t="shared" si="3"/>
        <v>50.971187164306066</v>
      </c>
      <c r="Q66" s="192">
        <f t="shared" si="4"/>
        <v>79.417700500259542</v>
      </c>
      <c r="R66" s="191" t="s">
        <v>753</v>
      </c>
    </row>
    <row r="67" spans="1:18" s="190" customFormat="1" ht="11.25">
      <c r="A67" s="190" t="s">
        <v>728</v>
      </c>
      <c r="B67" s="190">
        <v>3</v>
      </c>
      <c r="C67" s="190">
        <v>43</v>
      </c>
      <c r="D67" s="191">
        <v>0.5</v>
      </c>
      <c r="E67" s="191" t="str">
        <f t="shared" si="5"/>
        <v>Darnley Bay-3-43-0.5</v>
      </c>
      <c r="F67" s="191">
        <v>7.0000000000000007E-2</v>
      </c>
      <c r="G67" s="191">
        <v>0.79</v>
      </c>
      <c r="H67" s="191">
        <v>10.47</v>
      </c>
      <c r="I67" s="191">
        <v>20.71</v>
      </c>
      <c r="J67" s="191">
        <v>0.24</v>
      </c>
      <c r="K67" s="191">
        <v>11.58</v>
      </c>
      <c r="L67" s="191">
        <v>0</v>
      </c>
      <c r="M67" s="191">
        <v>0</v>
      </c>
      <c r="N67" s="191">
        <v>55.7</v>
      </c>
      <c r="O67" s="191">
        <v>99.56</v>
      </c>
      <c r="P67" s="192">
        <f t="shared" si="3"/>
        <v>49.91609588208992</v>
      </c>
      <c r="Q67" s="192">
        <f t="shared" si="4"/>
        <v>78.112619641031102</v>
      </c>
      <c r="R67" s="191" t="s">
        <v>753</v>
      </c>
    </row>
    <row r="68" spans="1:18" s="190" customFormat="1" ht="11.25">
      <c r="A68" s="190" t="s">
        <v>728</v>
      </c>
      <c r="B68" s="190">
        <v>3</v>
      </c>
      <c r="C68" s="190">
        <v>44</v>
      </c>
      <c r="D68" s="191">
        <v>0.5</v>
      </c>
      <c r="E68" s="191" t="str">
        <f t="shared" si="5"/>
        <v>Darnley Bay-3-44-0.5</v>
      </c>
      <c r="F68" s="191">
        <v>0</v>
      </c>
      <c r="G68" s="191">
        <v>0.23</v>
      </c>
      <c r="H68" s="191">
        <v>10.08</v>
      </c>
      <c r="I68" s="191">
        <v>21.03</v>
      </c>
      <c r="J68" s="191">
        <v>0.21</v>
      </c>
      <c r="K68" s="191">
        <v>12.09</v>
      </c>
      <c r="L68" s="191">
        <v>0</v>
      </c>
      <c r="M68" s="191">
        <v>0</v>
      </c>
      <c r="N68" s="191">
        <v>56.73</v>
      </c>
      <c r="O68" s="191">
        <v>100.38</v>
      </c>
      <c r="P68" s="192">
        <f t="shared" si="3"/>
        <v>50.610212459226808</v>
      </c>
      <c r="Q68" s="192">
        <f t="shared" si="4"/>
        <v>79.059657797842618</v>
      </c>
      <c r="R68" s="191" t="s">
        <v>753</v>
      </c>
    </row>
    <row r="69" spans="1:18" s="190" customFormat="1" ht="11.25">
      <c r="A69" s="190" t="s">
        <v>728</v>
      </c>
      <c r="B69" s="190">
        <v>3</v>
      </c>
      <c r="C69" s="190">
        <v>45</v>
      </c>
      <c r="D69" s="191">
        <v>0.5</v>
      </c>
      <c r="E69" s="191" t="str">
        <f t="shared" si="5"/>
        <v>Darnley Bay-3-45-0.5</v>
      </c>
      <c r="F69" s="191">
        <v>0.01</v>
      </c>
      <c r="G69" s="191">
        <v>0.75</v>
      </c>
      <c r="H69" s="191">
        <v>10</v>
      </c>
      <c r="I69" s="191">
        <v>20.8</v>
      </c>
      <c r="J69" s="191">
        <v>0.1</v>
      </c>
      <c r="K69" s="191">
        <v>12.27</v>
      </c>
      <c r="L69" s="191">
        <v>0</v>
      </c>
      <c r="M69" s="191">
        <v>0</v>
      </c>
      <c r="N69" s="191">
        <v>55.9</v>
      </c>
      <c r="O69" s="191">
        <v>99.83</v>
      </c>
      <c r="P69" s="192">
        <f t="shared" si="3"/>
        <v>51.254369428751225</v>
      </c>
      <c r="Q69" s="192">
        <f t="shared" si="4"/>
        <v>78.947347157142815</v>
      </c>
      <c r="R69" s="191" t="s">
        <v>753</v>
      </c>
    </row>
    <row r="70" spans="1:18" s="190" customFormat="1" ht="11.25">
      <c r="A70" s="190" t="s">
        <v>728</v>
      </c>
      <c r="B70" s="190">
        <v>3</v>
      </c>
      <c r="C70" s="190">
        <v>46</v>
      </c>
      <c r="D70" s="191">
        <v>0.5</v>
      </c>
      <c r="E70" s="191" t="str">
        <f t="shared" si="5"/>
        <v>Darnley Bay-3-46-0.5</v>
      </c>
      <c r="F70" s="191">
        <v>0</v>
      </c>
      <c r="G70" s="191">
        <v>2.52</v>
      </c>
      <c r="H70" s="191">
        <v>6.08</v>
      </c>
      <c r="I70" s="191">
        <v>18.75</v>
      </c>
      <c r="J70" s="191">
        <v>0.16</v>
      </c>
      <c r="K70" s="191">
        <v>13.92</v>
      </c>
      <c r="L70" s="191">
        <v>0</v>
      </c>
      <c r="M70" s="191">
        <v>0</v>
      </c>
      <c r="N70" s="191">
        <v>58.76</v>
      </c>
      <c r="O70" s="191">
        <v>100.2</v>
      </c>
      <c r="P70" s="192">
        <f t="shared" si="3"/>
        <v>56.957415710852921</v>
      </c>
      <c r="Q70" s="192">
        <f t="shared" si="4"/>
        <v>86.636938020897944</v>
      </c>
      <c r="R70" s="191" t="s">
        <v>753</v>
      </c>
    </row>
    <row r="71" spans="1:18" s="190" customFormat="1" ht="11.25">
      <c r="A71" s="190" t="s">
        <v>728</v>
      </c>
      <c r="B71" s="190">
        <v>3</v>
      </c>
      <c r="C71" s="190">
        <v>47</v>
      </c>
      <c r="D71" s="191">
        <v>0.5</v>
      </c>
      <c r="E71" s="191" t="str">
        <f t="shared" si="5"/>
        <v>Darnley Bay-3-47-0.5</v>
      </c>
      <c r="F71" s="191">
        <v>0.13</v>
      </c>
      <c r="G71" s="191">
        <v>1.89</v>
      </c>
      <c r="H71" s="191">
        <v>6.3</v>
      </c>
      <c r="I71" s="191">
        <v>24.38</v>
      </c>
      <c r="J71" s="191">
        <v>0.28000000000000003</v>
      </c>
      <c r="K71" s="191">
        <v>11.42</v>
      </c>
      <c r="L71" s="191">
        <v>0</v>
      </c>
      <c r="M71" s="191">
        <v>0</v>
      </c>
      <c r="N71" s="191">
        <v>56.12</v>
      </c>
      <c r="O71" s="191">
        <v>100.51</v>
      </c>
      <c r="P71" s="192">
        <f t="shared" si="3"/>
        <v>45.501797608453195</v>
      </c>
      <c r="Q71" s="192">
        <f t="shared" si="4"/>
        <v>85.664725585038994</v>
      </c>
      <c r="R71" s="191" t="s">
        <v>753</v>
      </c>
    </row>
    <row r="72" spans="1:18" s="190" customFormat="1" ht="11.25">
      <c r="A72" s="190" t="s">
        <v>728</v>
      </c>
      <c r="B72" s="190">
        <v>3</v>
      </c>
      <c r="C72" s="190">
        <v>48</v>
      </c>
      <c r="D72" s="191">
        <v>0.5</v>
      </c>
      <c r="E72" s="191" t="str">
        <f t="shared" si="5"/>
        <v>Darnley Bay-3-48-0.5</v>
      </c>
      <c r="F72" s="191">
        <v>0.04</v>
      </c>
      <c r="G72" s="191">
        <v>4.76</v>
      </c>
      <c r="H72" s="191">
        <v>11.48</v>
      </c>
      <c r="I72" s="191">
        <v>22.31</v>
      </c>
      <c r="J72" s="191">
        <v>0</v>
      </c>
      <c r="K72" s="191">
        <v>14.07</v>
      </c>
      <c r="L72" s="191">
        <v>0</v>
      </c>
      <c r="M72" s="191">
        <v>0</v>
      </c>
      <c r="N72" s="191">
        <v>45.21</v>
      </c>
      <c r="O72" s="191">
        <v>97.86</v>
      </c>
      <c r="P72" s="192">
        <f t="shared" si="3"/>
        <v>52.921441096370017</v>
      </c>
      <c r="Q72" s="192">
        <f t="shared" si="4"/>
        <v>72.541582581382258</v>
      </c>
      <c r="R72" s="191" t="s">
        <v>753</v>
      </c>
    </row>
    <row r="73" spans="1:18" s="190" customFormat="1" ht="11.25">
      <c r="A73" s="190" t="s">
        <v>728</v>
      </c>
      <c r="B73" s="190">
        <v>3</v>
      </c>
      <c r="C73" s="190">
        <v>49</v>
      </c>
      <c r="D73" s="191">
        <v>0.5</v>
      </c>
      <c r="E73" s="191" t="str">
        <f t="shared" si="5"/>
        <v>Darnley Bay-3-49-0.5</v>
      </c>
      <c r="F73" s="191">
        <v>0</v>
      </c>
      <c r="G73" s="191">
        <v>1.27</v>
      </c>
      <c r="H73" s="191">
        <v>9.6199999999999992</v>
      </c>
      <c r="I73" s="191">
        <v>23.49</v>
      </c>
      <c r="J73" s="191">
        <v>0.25</v>
      </c>
      <c r="K73" s="191">
        <v>11.73</v>
      </c>
      <c r="L73" s="191">
        <v>0</v>
      </c>
      <c r="M73" s="191">
        <v>0.01</v>
      </c>
      <c r="N73" s="191">
        <v>54.35</v>
      </c>
      <c r="O73" s="191">
        <v>100.72</v>
      </c>
      <c r="P73" s="192">
        <f t="shared" si="3"/>
        <v>47.092182389456362</v>
      </c>
      <c r="Q73" s="192">
        <f t="shared" si="4"/>
        <v>79.123331907328293</v>
      </c>
      <c r="R73" s="191" t="s">
        <v>753</v>
      </c>
    </row>
    <row r="74" spans="1:18" s="190" customFormat="1" ht="11.25">
      <c r="A74" s="190" t="s">
        <v>728</v>
      </c>
      <c r="B74" s="190">
        <v>3</v>
      </c>
      <c r="C74" s="190">
        <v>50</v>
      </c>
      <c r="D74" s="191">
        <v>0.5</v>
      </c>
      <c r="E74" s="191" t="str">
        <f t="shared" si="5"/>
        <v>Darnley Bay-3-50-0.5</v>
      </c>
      <c r="F74" s="191">
        <v>0.01</v>
      </c>
      <c r="G74" s="191">
        <v>0.27</v>
      </c>
      <c r="H74" s="191">
        <v>9.8000000000000007</v>
      </c>
      <c r="I74" s="191">
        <v>20.62</v>
      </c>
      <c r="J74" s="191">
        <v>0.23</v>
      </c>
      <c r="K74" s="191">
        <v>11.04</v>
      </c>
      <c r="L74" s="191">
        <v>0</v>
      </c>
      <c r="M74" s="191">
        <v>0.11</v>
      </c>
      <c r="N74" s="191">
        <v>56.49</v>
      </c>
      <c r="O74" s="191">
        <v>98.46</v>
      </c>
      <c r="P74" s="192">
        <f t="shared" si="3"/>
        <v>48.831327833347139</v>
      </c>
      <c r="Q74" s="192">
        <f t="shared" si="4"/>
        <v>79.453094883817698</v>
      </c>
      <c r="R74" s="191" t="s">
        <v>753</v>
      </c>
    </row>
    <row r="75" spans="1:18" s="190" customFormat="1" ht="11.25">
      <c r="A75" s="190" t="s">
        <v>728</v>
      </c>
      <c r="B75" s="190">
        <v>3</v>
      </c>
      <c r="C75" s="190">
        <v>51</v>
      </c>
      <c r="D75" s="191">
        <v>0.5</v>
      </c>
      <c r="E75" s="191" t="str">
        <f t="shared" si="5"/>
        <v>Darnley Bay-3-51-0.5</v>
      </c>
      <c r="F75" s="191">
        <v>0</v>
      </c>
      <c r="G75" s="191">
        <v>3.23</v>
      </c>
      <c r="H75" s="191">
        <v>4.91</v>
      </c>
      <c r="I75" s="191">
        <v>27.1</v>
      </c>
      <c r="J75" s="191">
        <v>0.27</v>
      </c>
      <c r="K75" s="191">
        <v>10.3</v>
      </c>
      <c r="L75" s="191">
        <v>0</v>
      </c>
      <c r="M75" s="191">
        <v>0</v>
      </c>
      <c r="N75" s="191">
        <v>53.94</v>
      </c>
      <c r="O75" s="191">
        <v>99.77</v>
      </c>
      <c r="P75" s="192">
        <f t="shared" si="3"/>
        <v>40.38596288260127</v>
      </c>
      <c r="Q75" s="192">
        <f t="shared" si="4"/>
        <v>88.052105210916437</v>
      </c>
      <c r="R75" s="191" t="s">
        <v>753</v>
      </c>
    </row>
    <row r="76" spans="1:18" s="190" customFormat="1" ht="11.25">
      <c r="A76" s="190" t="s">
        <v>728</v>
      </c>
      <c r="B76" s="190">
        <v>3</v>
      </c>
      <c r="C76" s="190">
        <v>52</v>
      </c>
      <c r="D76" s="191">
        <v>0.5</v>
      </c>
      <c r="E76" s="191" t="str">
        <f t="shared" si="5"/>
        <v>Darnley Bay-3-52-0.5</v>
      </c>
      <c r="F76" s="191">
        <v>0</v>
      </c>
      <c r="G76" s="191">
        <v>0.56999999999999995</v>
      </c>
      <c r="H76" s="191">
        <v>7.85</v>
      </c>
      <c r="I76" s="191">
        <v>23.17</v>
      </c>
      <c r="J76" s="191">
        <v>0.25</v>
      </c>
      <c r="K76" s="191">
        <v>10.69</v>
      </c>
      <c r="L76" s="191">
        <v>0</v>
      </c>
      <c r="M76" s="191">
        <v>0</v>
      </c>
      <c r="N76" s="191">
        <v>56.67</v>
      </c>
      <c r="O76" s="191">
        <v>99.2</v>
      </c>
      <c r="P76" s="192">
        <f t="shared" si="3"/>
        <v>45.126309355162256</v>
      </c>
      <c r="Q76" s="192">
        <f t="shared" si="4"/>
        <v>82.885111768377868</v>
      </c>
      <c r="R76" s="191" t="s">
        <v>753</v>
      </c>
    </row>
    <row r="77" spans="1:18" s="190" customFormat="1" ht="11.25">
      <c r="A77" s="190" t="s">
        <v>728</v>
      </c>
      <c r="B77" s="190">
        <v>3</v>
      </c>
      <c r="C77" s="190">
        <v>53</v>
      </c>
      <c r="D77" s="191">
        <v>0.5</v>
      </c>
      <c r="E77" s="191" t="str">
        <f t="shared" si="5"/>
        <v>Darnley Bay-3-53-0.5</v>
      </c>
      <c r="F77" s="191">
        <v>0.01</v>
      </c>
      <c r="G77" s="191">
        <v>1</v>
      </c>
      <c r="H77" s="191">
        <v>10.48</v>
      </c>
      <c r="I77" s="191">
        <v>19.34</v>
      </c>
      <c r="J77" s="191">
        <v>0.14000000000000001</v>
      </c>
      <c r="K77" s="191">
        <v>13.45</v>
      </c>
      <c r="L77" s="191">
        <v>0</v>
      </c>
      <c r="M77" s="191">
        <v>0</v>
      </c>
      <c r="N77" s="191">
        <v>56.35</v>
      </c>
      <c r="O77" s="191">
        <v>100.77</v>
      </c>
      <c r="P77" s="192">
        <f t="shared" si="3"/>
        <v>55.349068278584724</v>
      </c>
      <c r="Q77" s="192">
        <f t="shared" si="4"/>
        <v>78.294111880432411</v>
      </c>
      <c r="R77" s="191" t="s">
        <v>753</v>
      </c>
    </row>
    <row r="78" spans="1:18" s="190" customFormat="1" ht="11.25">
      <c r="A78" s="190" t="s">
        <v>728</v>
      </c>
      <c r="B78" s="190">
        <v>3</v>
      </c>
      <c r="C78" s="190">
        <v>54</v>
      </c>
      <c r="D78" s="191">
        <v>0.5</v>
      </c>
      <c r="E78" s="191" t="str">
        <f t="shared" si="5"/>
        <v>Darnley Bay-3-54-0.5</v>
      </c>
      <c r="F78" s="191">
        <v>0.02</v>
      </c>
      <c r="G78" s="191">
        <v>0.3</v>
      </c>
      <c r="H78" s="191">
        <v>10.88</v>
      </c>
      <c r="I78" s="191">
        <v>19.03</v>
      </c>
      <c r="J78" s="191">
        <v>0.23</v>
      </c>
      <c r="K78" s="191">
        <v>12.73</v>
      </c>
      <c r="L78" s="191">
        <v>0</v>
      </c>
      <c r="M78" s="191">
        <v>0</v>
      </c>
      <c r="N78" s="191">
        <v>57.22</v>
      </c>
      <c r="O78" s="191">
        <v>100.41</v>
      </c>
      <c r="P78" s="192">
        <f t="shared" si="3"/>
        <v>54.386835663664115</v>
      </c>
      <c r="Q78" s="192">
        <f t="shared" si="4"/>
        <v>77.915562264301826</v>
      </c>
      <c r="R78" s="191" t="s">
        <v>753</v>
      </c>
    </row>
    <row r="79" spans="1:18" s="190" customFormat="1" ht="11.25">
      <c r="A79" s="190" t="s">
        <v>728</v>
      </c>
      <c r="B79" s="190">
        <v>3</v>
      </c>
      <c r="C79" s="190">
        <v>55</v>
      </c>
      <c r="D79" s="191">
        <v>0.5</v>
      </c>
      <c r="E79" s="191" t="str">
        <f t="shared" si="5"/>
        <v>Darnley Bay-3-55-0.5</v>
      </c>
      <c r="F79" s="191">
        <v>0.02</v>
      </c>
      <c r="G79" s="191">
        <v>3.28</v>
      </c>
      <c r="H79" s="191">
        <v>5.08</v>
      </c>
      <c r="I79" s="191">
        <v>27.3</v>
      </c>
      <c r="J79" s="191">
        <v>0.34</v>
      </c>
      <c r="K79" s="191">
        <v>11.1</v>
      </c>
      <c r="L79" s="191">
        <v>0</v>
      </c>
      <c r="M79" s="191">
        <v>0.04</v>
      </c>
      <c r="N79" s="191">
        <v>52.59</v>
      </c>
      <c r="O79" s="191">
        <v>99.76</v>
      </c>
      <c r="P79" s="192">
        <f t="shared" si="3"/>
        <v>42.019801917599494</v>
      </c>
      <c r="Q79" s="192">
        <f t="shared" si="4"/>
        <v>87.413115766801738</v>
      </c>
      <c r="R79" s="191" t="s">
        <v>753</v>
      </c>
    </row>
    <row r="80" spans="1:18" s="190" customFormat="1" ht="11.25">
      <c r="A80" s="190" t="s">
        <v>728</v>
      </c>
      <c r="B80" s="190">
        <v>3</v>
      </c>
      <c r="C80" s="190">
        <v>56</v>
      </c>
      <c r="D80" s="191">
        <v>0.5</v>
      </c>
      <c r="E80" s="191" t="str">
        <f t="shared" si="5"/>
        <v>Darnley Bay-3-56-0.5</v>
      </c>
      <c r="F80" s="191">
        <v>0.02</v>
      </c>
      <c r="G80" s="191">
        <v>0.84</v>
      </c>
      <c r="H80" s="191">
        <v>7.64</v>
      </c>
      <c r="I80" s="191">
        <v>23.73</v>
      </c>
      <c r="J80" s="191">
        <v>0.16</v>
      </c>
      <c r="K80" s="191">
        <v>12.61</v>
      </c>
      <c r="L80" s="191">
        <v>0</v>
      </c>
      <c r="M80" s="191">
        <v>0</v>
      </c>
      <c r="N80" s="191">
        <v>54.4</v>
      </c>
      <c r="O80" s="191">
        <v>99.41</v>
      </c>
      <c r="P80" s="192">
        <f t="shared" si="3"/>
        <v>48.643610749964239</v>
      </c>
      <c r="Q80" s="192">
        <f t="shared" si="4"/>
        <v>82.688962488147865</v>
      </c>
      <c r="R80" s="191" t="s">
        <v>753</v>
      </c>
    </row>
    <row r="81" spans="1:18" s="190" customFormat="1" ht="11.25">
      <c r="A81" s="190" t="s">
        <v>728</v>
      </c>
      <c r="B81" s="190">
        <v>3</v>
      </c>
      <c r="C81" s="190">
        <v>57</v>
      </c>
      <c r="D81" s="191">
        <v>0.5</v>
      </c>
      <c r="E81" s="191" t="str">
        <f t="shared" si="5"/>
        <v>Darnley Bay-3-57-0.5</v>
      </c>
      <c r="F81" s="191">
        <v>7.0000000000000007E-2</v>
      </c>
      <c r="G81" s="191">
        <v>3.66</v>
      </c>
      <c r="H81" s="191">
        <v>13.79</v>
      </c>
      <c r="I81" s="191">
        <v>21.47</v>
      </c>
      <c r="J81" s="191">
        <v>0.14000000000000001</v>
      </c>
      <c r="K81" s="191">
        <v>13.93</v>
      </c>
      <c r="L81" s="191">
        <v>0</v>
      </c>
      <c r="M81" s="191">
        <v>0</v>
      </c>
      <c r="N81" s="191">
        <v>47.66</v>
      </c>
      <c r="O81" s="191">
        <v>100.73</v>
      </c>
      <c r="P81" s="192">
        <f t="shared" si="3"/>
        <v>53.627843835659597</v>
      </c>
      <c r="Q81" s="192">
        <f t="shared" si="4"/>
        <v>69.865979660985062</v>
      </c>
      <c r="R81" s="191" t="s">
        <v>753</v>
      </c>
    </row>
    <row r="82" spans="1:18" s="190" customFormat="1" ht="11.25">
      <c r="A82" s="190" t="s">
        <v>728</v>
      </c>
      <c r="B82" s="190">
        <v>3</v>
      </c>
      <c r="C82" s="190">
        <v>58</v>
      </c>
      <c r="D82" s="191">
        <v>0.5</v>
      </c>
      <c r="E82" s="191" t="str">
        <f t="shared" si="5"/>
        <v>Darnley Bay-3-58-0.5</v>
      </c>
      <c r="F82" s="191">
        <v>0.02</v>
      </c>
      <c r="G82" s="191">
        <v>0.24</v>
      </c>
      <c r="H82" s="191">
        <v>11.65</v>
      </c>
      <c r="I82" s="191">
        <v>18.010000000000002</v>
      </c>
      <c r="J82" s="191">
        <v>0.22</v>
      </c>
      <c r="K82" s="191">
        <v>12.31</v>
      </c>
      <c r="L82" s="191">
        <v>0</v>
      </c>
      <c r="M82" s="191">
        <v>0</v>
      </c>
      <c r="N82" s="191">
        <v>58.04</v>
      </c>
      <c r="O82" s="191">
        <v>100.49</v>
      </c>
      <c r="P82" s="192">
        <f t="shared" si="3"/>
        <v>54.920666598528634</v>
      </c>
      <c r="Q82" s="192">
        <f t="shared" si="4"/>
        <v>76.969707511722845</v>
      </c>
      <c r="R82" s="191" t="s">
        <v>753</v>
      </c>
    </row>
    <row r="83" spans="1:18" s="190" customFormat="1" ht="11.25">
      <c r="A83" s="190" t="s">
        <v>728</v>
      </c>
      <c r="B83" s="190">
        <v>3</v>
      </c>
      <c r="C83" s="190">
        <v>59</v>
      </c>
      <c r="D83" s="191">
        <v>0.5</v>
      </c>
      <c r="E83" s="191" t="str">
        <f t="shared" si="5"/>
        <v>Darnley Bay-3-59-0.5</v>
      </c>
      <c r="F83" s="191">
        <v>0.04</v>
      </c>
      <c r="G83" s="191">
        <v>0.69</v>
      </c>
      <c r="H83" s="191">
        <v>9.82</v>
      </c>
      <c r="I83" s="191">
        <v>20.5</v>
      </c>
      <c r="J83" s="191">
        <v>0.14000000000000001</v>
      </c>
      <c r="K83" s="191">
        <v>12.99</v>
      </c>
      <c r="L83" s="191">
        <v>0</v>
      </c>
      <c r="M83" s="191">
        <v>0</v>
      </c>
      <c r="N83" s="191">
        <v>56.93</v>
      </c>
      <c r="O83" s="191">
        <v>101.11</v>
      </c>
      <c r="P83" s="192">
        <f t="shared" si="3"/>
        <v>53.039646550678199</v>
      </c>
      <c r="Q83" s="192">
        <f t="shared" si="4"/>
        <v>79.546318664766844</v>
      </c>
      <c r="R83" s="191" t="s">
        <v>753</v>
      </c>
    </row>
    <row r="84" spans="1:18" s="190" customFormat="1" ht="11.25">
      <c r="A84" s="190" t="s">
        <v>728</v>
      </c>
      <c r="B84" s="190">
        <v>3</v>
      </c>
      <c r="C84" s="190">
        <v>60</v>
      </c>
      <c r="D84" s="191">
        <v>0.5</v>
      </c>
      <c r="E84" s="191" t="str">
        <f t="shared" si="5"/>
        <v>Darnley Bay-3-60-0.5</v>
      </c>
      <c r="F84" s="191">
        <v>0</v>
      </c>
      <c r="G84" s="191">
        <v>0.68</v>
      </c>
      <c r="H84" s="191">
        <v>10.93</v>
      </c>
      <c r="I84" s="191">
        <v>20.71</v>
      </c>
      <c r="J84" s="191">
        <v>0.21</v>
      </c>
      <c r="K84" s="191">
        <v>12.55</v>
      </c>
      <c r="L84" s="191">
        <v>0</v>
      </c>
      <c r="M84" s="191">
        <v>0</v>
      </c>
      <c r="N84" s="191">
        <v>55.68</v>
      </c>
      <c r="O84" s="191">
        <v>100.77</v>
      </c>
      <c r="P84" s="192">
        <f t="shared" si="3"/>
        <v>51.926171941223728</v>
      </c>
      <c r="Q84" s="192">
        <f t="shared" si="4"/>
        <v>77.362336138376506</v>
      </c>
      <c r="R84" s="191" t="s">
        <v>753</v>
      </c>
    </row>
    <row r="85" spans="1:18" s="190" customFormat="1" ht="11.25">
      <c r="A85" s="190" t="s">
        <v>728</v>
      </c>
      <c r="B85" s="190">
        <v>3</v>
      </c>
      <c r="C85" s="190">
        <v>61</v>
      </c>
      <c r="D85" s="191">
        <v>0.5</v>
      </c>
      <c r="E85" s="191" t="str">
        <f t="shared" si="5"/>
        <v>Darnley Bay-3-61-0.5</v>
      </c>
      <c r="F85" s="191">
        <v>7.0000000000000007E-2</v>
      </c>
      <c r="G85" s="191">
        <v>2.58</v>
      </c>
      <c r="H85" s="191">
        <v>6.78</v>
      </c>
      <c r="I85" s="191">
        <v>30.69</v>
      </c>
      <c r="J85" s="191">
        <v>0.2</v>
      </c>
      <c r="K85" s="191">
        <v>9.2899999999999991</v>
      </c>
      <c r="L85" s="191">
        <v>0</v>
      </c>
      <c r="M85" s="191">
        <v>0.01</v>
      </c>
      <c r="N85" s="191">
        <v>50.62</v>
      </c>
      <c r="O85" s="191">
        <v>100.24</v>
      </c>
      <c r="P85" s="192">
        <f t="shared" si="3"/>
        <v>35.046012801425434</v>
      </c>
      <c r="Q85" s="192">
        <f t="shared" si="4"/>
        <v>83.357028375097059</v>
      </c>
      <c r="R85" s="191" t="s">
        <v>753</v>
      </c>
    </row>
    <row r="86" spans="1:18" s="190" customFormat="1" ht="11.25">
      <c r="A86" s="190" t="s">
        <v>728</v>
      </c>
      <c r="B86" s="190">
        <v>3</v>
      </c>
      <c r="C86" s="190">
        <v>63</v>
      </c>
      <c r="D86" s="191">
        <v>0.5</v>
      </c>
      <c r="E86" s="191" t="str">
        <f t="shared" si="5"/>
        <v>Darnley Bay-3-63-0.5</v>
      </c>
      <c r="F86" s="191">
        <v>0.25</v>
      </c>
      <c r="G86" s="191">
        <v>1.6</v>
      </c>
      <c r="H86" s="191">
        <v>11.76</v>
      </c>
      <c r="I86" s="191">
        <v>20.13</v>
      </c>
      <c r="J86" s="191">
        <v>0.22</v>
      </c>
      <c r="K86" s="191">
        <v>14.41</v>
      </c>
      <c r="L86" s="191">
        <v>0</v>
      </c>
      <c r="M86" s="191">
        <v>0</v>
      </c>
      <c r="N86" s="191">
        <v>51.2</v>
      </c>
      <c r="O86" s="191">
        <v>99.57</v>
      </c>
      <c r="P86" s="192">
        <f t="shared" si="3"/>
        <v>56.062333373835848</v>
      </c>
      <c r="Q86" s="192">
        <f t="shared" si="4"/>
        <v>74.494113933829723</v>
      </c>
      <c r="R86" s="191" t="s">
        <v>753</v>
      </c>
    </row>
    <row r="87" spans="1:18" s="190" customFormat="1" ht="11.25">
      <c r="A87" s="190" t="s">
        <v>728</v>
      </c>
      <c r="B87" s="190">
        <v>3</v>
      </c>
      <c r="C87" s="190">
        <v>65</v>
      </c>
      <c r="D87" s="191">
        <v>0.5</v>
      </c>
      <c r="E87" s="191" t="str">
        <f t="shared" si="5"/>
        <v>Darnley Bay-3-65-0.5</v>
      </c>
      <c r="F87" s="191">
        <v>0.05</v>
      </c>
      <c r="G87" s="191">
        <v>2.39</v>
      </c>
      <c r="H87" s="191">
        <v>5.39</v>
      </c>
      <c r="I87" s="191">
        <v>24.09</v>
      </c>
      <c r="J87" s="191">
        <v>0.25</v>
      </c>
      <c r="K87" s="191">
        <v>10.99</v>
      </c>
      <c r="L87" s="191">
        <v>0</v>
      </c>
      <c r="M87" s="191">
        <v>0</v>
      </c>
      <c r="N87" s="191">
        <v>55.12</v>
      </c>
      <c r="O87" s="191">
        <v>98.28</v>
      </c>
      <c r="P87" s="192">
        <f t="shared" si="3"/>
        <v>44.847604309969086</v>
      </c>
      <c r="Q87" s="192">
        <f t="shared" si="4"/>
        <v>87.27774314005579</v>
      </c>
      <c r="R87" s="191" t="s">
        <v>753</v>
      </c>
    </row>
    <row r="88" spans="1:18" s="190" customFormat="1" ht="11.25">
      <c r="A88" s="190" t="s">
        <v>728</v>
      </c>
      <c r="B88" s="190">
        <v>3</v>
      </c>
      <c r="C88" s="190">
        <v>66</v>
      </c>
      <c r="D88" s="191">
        <v>0.5</v>
      </c>
      <c r="E88" s="191" t="str">
        <f t="shared" si="5"/>
        <v>Darnley Bay-3-66-0.5</v>
      </c>
      <c r="F88" s="191">
        <v>0.01</v>
      </c>
      <c r="G88" s="191">
        <v>3.62</v>
      </c>
      <c r="H88" s="191">
        <v>5.19</v>
      </c>
      <c r="I88" s="191">
        <v>28.07</v>
      </c>
      <c r="J88" s="191">
        <v>0.23</v>
      </c>
      <c r="K88" s="191">
        <v>10.85</v>
      </c>
      <c r="L88" s="191">
        <v>0</v>
      </c>
      <c r="M88" s="191">
        <v>0</v>
      </c>
      <c r="N88" s="191">
        <v>51.61</v>
      </c>
      <c r="O88" s="191">
        <v>99.58</v>
      </c>
      <c r="P88" s="192">
        <f t="shared" si="3"/>
        <v>40.792372164304233</v>
      </c>
      <c r="Q88" s="192">
        <f t="shared" si="4"/>
        <v>86.963745484718302</v>
      </c>
      <c r="R88" s="191" t="s">
        <v>753</v>
      </c>
    </row>
    <row r="89" spans="1:18" s="190" customFormat="1" ht="11.25">
      <c r="A89" s="190" t="s">
        <v>728</v>
      </c>
      <c r="B89" s="190">
        <v>3</v>
      </c>
      <c r="C89" s="190">
        <v>67</v>
      </c>
      <c r="D89" s="191">
        <v>0.5</v>
      </c>
      <c r="E89" s="191" t="str">
        <f t="shared" si="5"/>
        <v>Darnley Bay-3-67-0.5</v>
      </c>
      <c r="F89" s="191">
        <v>0</v>
      </c>
      <c r="G89" s="191">
        <v>2.31</v>
      </c>
      <c r="H89" s="191">
        <v>5.62</v>
      </c>
      <c r="I89" s="191">
        <v>26.67</v>
      </c>
      <c r="J89" s="191">
        <v>0.25</v>
      </c>
      <c r="K89" s="191">
        <v>10.91</v>
      </c>
      <c r="L89" s="191">
        <v>0</v>
      </c>
      <c r="M89" s="191">
        <v>0</v>
      </c>
      <c r="N89" s="191">
        <v>54.27</v>
      </c>
      <c r="O89" s="191">
        <v>100.02</v>
      </c>
      <c r="P89" s="192">
        <f t="shared" si="3"/>
        <v>42.168051533574406</v>
      </c>
      <c r="Q89" s="192">
        <f t="shared" si="4"/>
        <v>86.627479610615836</v>
      </c>
      <c r="R89" s="191" t="s">
        <v>753</v>
      </c>
    </row>
    <row r="90" spans="1:18" s="190" customFormat="1" ht="11.25">
      <c r="A90" s="190" t="s">
        <v>728</v>
      </c>
      <c r="B90" s="190">
        <v>3</v>
      </c>
      <c r="C90" s="190">
        <v>68</v>
      </c>
      <c r="D90" s="191">
        <v>0.5</v>
      </c>
      <c r="E90" s="191" t="str">
        <f t="shared" si="5"/>
        <v>Darnley Bay-3-68-0.5</v>
      </c>
      <c r="F90" s="191">
        <v>7.0000000000000007E-2</v>
      </c>
      <c r="G90" s="191">
        <v>0.52</v>
      </c>
      <c r="H90" s="191">
        <v>10.85</v>
      </c>
      <c r="I90" s="191">
        <v>20.149999999999999</v>
      </c>
      <c r="J90" s="191">
        <v>0.24</v>
      </c>
      <c r="K90" s="191">
        <v>12.43</v>
      </c>
      <c r="L90" s="191">
        <v>0</v>
      </c>
      <c r="M90" s="191">
        <v>0</v>
      </c>
      <c r="N90" s="191">
        <v>56.38</v>
      </c>
      <c r="O90" s="191">
        <v>100.64</v>
      </c>
      <c r="P90" s="192">
        <f t="shared" si="3"/>
        <v>52.370462933534732</v>
      </c>
      <c r="Q90" s="192">
        <f t="shared" si="4"/>
        <v>77.707901895820413</v>
      </c>
      <c r="R90" s="191" t="s">
        <v>753</v>
      </c>
    </row>
    <row r="91" spans="1:18" s="190" customFormat="1" ht="11.25">
      <c r="A91" s="190" t="s">
        <v>728</v>
      </c>
      <c r="B91" s="190">
        <v>3</v>
      </c>
      <c r="C91" s="190">
        <v>69</v>
      </c>
      <c r="D91" s="191">
        <v>0.5</v>
      </c>
      <c r="E91" s="191" t="str">
        <f t="shared" si="5"/>
        <v>Darnley Bay-3-69-0.5</v>
      </c>
      <c r="F91" s="191">
        <v>0.09</v>
      </c>
      <c r="G91" s="191">
        <v>3.77</v>
      </c>
      <c r="H91" s="191">
        <v>4.26</v>
      </c>
      <c r="I91" s="191">
        <v>29.89</v>
      </c>
      <c r="J91" s="191">
        <v>0.31</v>
      </c>
      <c r="K91" s="191">
        <v>10.5</v>
      </c>
      <c r="L91" s="191">
        <v>0</v>
      </c>
      <c r="M91" s="191">
        <v>0</v>
      </c>
      <c r="N91" s="191">
        <v>51.53</v>
      </c>
      <c r="O91" s="191">
        <v>100.34</v>
      </c>
      <c r="P91" s="192">
        <f t="shared" si="3"/>
        <v>38.505001988219306</v>
      </c>
      <c r="Q91" s="192">
        <f t="shared" si="4"/>
        <v>89.028643915418527</v>
      </c>
      <c r="R91" s="191" t="s">
        <v>753</v>
      </c>
    </row>
    <row r="92" spans="1:18" s="190" customFormat="1" ht="11.25">
      <c r="A92" s="190" t="s">
        <v>728</v>
      </c>
      <c r="B92" s="190">
        <v>3</v>
      </c>
      <c r="C92" s="190">
        <v>70</v>
      </c>
      <c r="D92" s="191">
        <v>0.5</v>
      </c>
      <c r="E92" s="191" t="str">
        <f t="shared" si="5"/>
        <v>Darnley Bay-3-70-0.5</v>
      </c>
      <c r="F92" s="191">
        <v>0</v>
      </c>
      <c r="G92" s="191">
        <v>0</v>
      </c>
      <c r="H92" s="191">
        <v>20.55</v>
      </c>
      <c r="I92" s="191">
        <v>16.86</v>
      </c>
      <c r="J92" s="191">
        <v>0.22</v>
      </c>
      <c r="K92" s="191">
        <v>13.01</v>
      </c>
      <c r="L92" s="191">
        <v>0.02</v>
      </c>
      <c r="M92" s="191">
        <v>0</v>
      </c>
      <c r="N92" s="191">
        <v>49.34</v>
      </c>
      <c r="O92" s="191">
        <v>100</v>
      </c>
      <c r="P92" s="192">
        <f t="shared" si="3"/>
        <v>57.902089767244711</v>
      </c>
      <c r="Q92" s="192">
        <f t="shared" si="4"/>
        <v>61.695637814383375</v>
      </c>
      <c r="R92" s="191" t="s">
        <v>753</v>
      </c>
    </row>
    <row r="93" spans="1:18" s="190" customFormat="1" ht="11.25">
      <c r="A93" s="190" t="s">
        <v>728</v>
      </c>
      <c r="B93" s="190">
        <v>3</v>
      </c>
      <c r="C93" s="190">
        <v>71</v>
      </c>
      <c r="D93" s="191">
        <v>0.5</v>
      </c>
      <c r="E93" s="191" t="str">
        <f t="shared" si="5"/>
        <v>Darnley Bay-3-71-0.5</v>
      </c>
      <c r="F93" s="191">
        <v>0</v>
      </c>
      <c r="G93" s="191">
        <v>3.69</v>
      </c>
      <c r="H93" s="191">
        <v>3.72</v>
      </c>
      <c r="I93" s="191">
        <v>28.71</v>
      </c>
      <c r="J93" s="191">
        <v>0.31</v>
      </c>
      <c r="K93" s="191">
        <v>9.86</v>
      </c>
      <c r="L93" s="191">
        <v>0</v>
      </c>
      <c r="M93" s="191">
        <v>0</v>
      </c>
      <c r="N93" s="191">
        <v>53.21</v>
      </c>
      <c r="O93" s="191">
        <v>99.5</v>
      </c>
      <c r="P93" s="192">
        <f t="shared" si="3"/>
        <v>37.971023953966601</v>
      </c>
      <c r="Q93" s="192">
        <f t="shared" si="4"/>
        <v>90.562062805353804</v>
      </c>
      <c r="R93" s="191" t="s">
        <v>753</v>
      </c>
    </row>
    <row r="94" spans="1:18" s="190" customFormat="1" ht="11.25">
      <c r="A94" s="190" t="s">
        <v>728</v>
      </c>
      <c r="B94" s="190">
        <v>3</v>
      </c>
      <c r="C94" s="190">
        <v>73</v>
      </c>
      <c r="D94" s="191">
        <v>0.5</v>
      </c>
      <c r="E94" s="191" t="str">
        <f t="shared" si="5"/>
        <v>Darnley Bay-3-73-0.5</v>
      </c>
      <c r="F94" s="191">
        <v>7.0000000000000007E-2</v>
      </c>
      <c r="G94" s="191">
        <v>3.79</v>
      </c>
      <c r="H94" s="191">
        <v>8.26</v>
      </c>
      <c r="I94" s="191">
        <v>26.31</v>
      </c>
      <c r="J94" s="191">
        <v>0.31</v>
      </c>
      <c r="K94" s="191">
        <v>12.77</v>
      </c>
      <c r="L94" s="191">
        <v>0.01</v>
      </c>
      <c r="M94" s="191">
        <v>0</v>
      </c>
      <c r="N94" s="191">
        <v>49.27</v>
      </c>
      <c r="O94" s="191">
        <v>100.79</v>
      </c>
      <c r="P94" s="192">
        <f t="shared" si="3"/>
        <v>46.384586148815167</v>
      </c>
      <c r="Q94" s="192">
        <f t="shared" si="4"/>
        <v>80.005946558273337</v>
      </c>
      <c r="R94" s="191" t="s">
        <v>753</v>
      </c>
    </row>
    <row r="95" spans="1:18" s="190" customFormat="1" ht="11.25">
      <c r="A95" s="190" t="s">
        <v>728</v>
      </c>
      <c r="B95" s="190">
        <v>3</v>
      </c>
      <c r="C95" s="190">
        <v>74</v>
      </c>
      <c r="D95" s="191">
        <v>0.5</v>
      </c>
      <c r="E95" s="191" t="str">
        <f t="shared" si="5"/>
        <v>Darnley Bay-3-74-0.5</v>
      </c>
      <c r="F95" s="191">
        <v>0</v>
      </c>
      <c r="G95" s="191">
        <v>0</v>
      </c>
      <c r="H95" s="191">
        <v>33.47</v>
      </c>
      <c r="I95" s="191">
        <v>14.55</v>
      </c>
      <c r="J95" s="191">
        <v>0.09</v>
      </c>
      <c r="K95" s="191">
        <v>15.83</v>
      </c>
      <c r="L95" s="191">
        <v>0</v>
      </c>
      <c r="M95" s="191">
        <v>0</v>
      </c>
      <c r="N95" s="191">
        <v>35.979999999999997</v>
      </c>
      <c r="O95" s="191">
        <v>99.92</v>
      </c>
      <c r="P95" s="192">
        <f t="shared" si="3"/>
        <v>65.977616979214531</v>
      </c>
      <c r="Q95" s="192">
        <f t="shared" si="4"/>
        <v>41.899241048362725</v>
      </c>
      <c r="R95" s="191" t="s">
        <v>753</v>
      </c>
    </row>
    <row r="96" spans="1:18" s="190" customFormat="1" ht="11.25">
      <c r="A96" s="190" t="s">
        <v>728</v>
      </c>
      <c r="B96" s="190">
        <v>3</v>
      </c>
      <c r="C96" s="190">
        <v>75</v>
      </c>
      <c r="D96" s="191">
        <v>0.5</v>
      </c>
      <c r="E96" s="191" t="str">
        <f t="shared" si="5"/>
        <v>Darnley Bay-3-75-0.5</v>
      </c>
      <c r="F96" s="191">
        <v>0.04</v>
      </c>
      <c r="G96" s="191">
        <v>1.06</v>
      </c>
      <c r="H96" s="191">
        <v>10.050000000000001</v>
      </c>
      <c r="I96" s="191">
        <v>25.84</v>
      </c>
      <c r="J96" s="191">
        <v>0.16</v>
      </c>
      <c r="K96" s="191">
        <v>10.81</v>
      </c>
      <c r="L96" s="191">
        <v>0</v>
      </c>
      <c r="M96" s="191">
        <v>0</v>
      </c>
      <c r="N96" s="191">
        <v>50.99</v>
      </c>
      <c r="O96" s="191">
        <v>98.95</v>
      </c>
      <c r="P96" s="192">
        <f t="shared" si="3"/>
        <v>42.715431904887005</v>
      </c>
      <c r="Q96" s="192">
        <f t="shared" si="4"/>
        <v>77.291280416098445</v>
      </c>
      <c r="R96" s="191" t="s">
        <v>753</v>
      </c>
    </row>
    <row r="97" spans="1:18" s="190" customFormat="1" ht="11.25">
      <c r="A97" s="190" t="s">
        <v>728</v>
      </c>
      <c r="B97" s="190">
        <v>3</v>
      </c>
      <c r="C97" s="190">
        <v>76</v>
      </c>
      <c r="D97" s="191">
        <v>0.5</v>
      </c>
      <c r="E97" s="191" t="str">
        <f t="shared" si="5"/>
        <v>Darnley Bay-3-76-0.5</v>
      </c>
      <c r="F97" s="191">
        <v>0.1</v>
      </c>
      <c r="G97" s="191">
        <v>1.48</v>
      </c>
      <c r="H97" s="191">
        <v>5.33</v>
      </c>
      <c r="I97" s="191">
        <v>25.31</v>
      </c>
      <c r="J97" s="191">
        <v>0.24</v>
      </c>
      <c r="K97" s="191">
        <v>11.81</v>
      </c>
      <c r="L97" s="191">
        <v>0</v>
      </c>
      <c r="M97" s="191">
        <v>0</v>
      </c>
      <c r="N97" s="191">
        <v>56.19</v>
      </c>
      <c r="O97" s="191">
        <v>100.46</v>
      </c>
      <c r="P97" s="192">
        <f t="shared" si="3"/>
        <v>45.406193917726426</v>
      </c>
      <c r="Q97" s="192">
        <f t="shared" si="4"/>
        <v>87.61170834118316</v>
      </c>
      <c r="R97" s="191" t="s">
        <v>753</v>
      </c>
    </row>
    <row r="98" spans="1:18" s="190" customFormat="1" ht="11.25">
      <c r="A98" s="190" t="s">
        <v>728</v>
      </c>
      <c r="B98" s="190">
        <v>4</v>
      </c>
      <c r="C98" s="190">
        <v>53</v>
      </c>
      <c r="D98" s="191">
        <v>0.5</v>
      </c>
      <c r="E98" s="191" t="str">
        <f t="shared" si="5"/>
        <v>Darnley Bay-4-53-0.5</v>
      </c>
      <c r="F98" s="191">
        <v>0.05</v>
      </c>
      <c r="G98" s="191">
        <v>2.4700000000000002</v>
      </c>
      <c r="H98" s="191">
        <v>5.15</v>
      </c>
      <c r="I98" s="191">
        <v>26.15</v>
      </c>
      <c r="J98" s="191">
        <v>0.21</v>
      </c>
      <c r="K98" s="191">
        <v>11.62</v>
      </c>
      <c r="L98" s="191">
        <v>0</v>
      </c>
      <c r="M98" s="191">
        <v>0</v>
      </c>
      <c r="N98" s="191">
        <v>54.52</v>
      </c>
      <c r="O98" s="191">
        <v>100.18</v>
      </c>
      <c r="P98" s="192">
        <f t="shared" si="3"/>
        <v>44.197747648429448</v>
      </c>
      <c r="Q98" s="192">
        <f t="shared" si="4"/>
        <v>87.65704106083885</v>
      </c>
      <c r="R98" s="191" t="s">
        <v>753</v>
      </c>
    </row>
    <row r="99" spans="1:18" s="190" customFormat="1" ht="11.25">
      <c r="A99" s="190" t="s">
        <v>728</v>
      </c>
      <c r="B99" s="190">
        <v>4</v>
      </c>
      <c r="C99" s="190">
        <v>54</v>
      </c>
      <c r="D99" s="191">
        <v>0.5</v>
      </c>
      <c r="E99" s="191" t="str">
        <f t="shared" si="5"/>
        <v>Darnley Bay-4-54-0.5</v>
      </c>
      <c r="F99" s="191">
        <v>0.04</v>
      </c>
      <c r="G99" s="191">
        <v>0.15</v>
      </c>
      <c r="H99" s="191">
        <v>14.62</v>
      </c>
      <c r="I99" s="191">
        <v>19.190000000000001</v>
      </c>
      <c r="J99" s="191">
        <v>0.32</v>
      </c>
      <c r="K99" s="191">
        <v>12.4</v>
      </c>
      <c r="L99" s="191">
        <v>0.02</v>
      </c>
      <c r="M99" s="191">
        <v>0</v>
      </c>
      <c r="N99" s="191">
        <v>53.87</v>
      </c>
      <c r="O99" s="191">
        <v>100.61</v>
      </c>
      <c r="P99" s="192">
        <f t="shared" si="3"/>
        <v>53.526340728376134</v>
      </c>
      <c r="Q99" s="192">
        <f t="shared" si="4"/>
        <v>71.196742053477223</v>
      </c>
      <c r="R99" s="191" t="s">
        <v>753</v>
      </c>
    </row>
    <row r="100" spans="1:18" s="190" customFormat="1" ht="11.25">
      <c r="A100" s="190" t="s">
        <v>728</v>
      </c>
      <c r="B100" s="190">
        <v>4</v>
      </c>
      <c r="C100" s="190">
        <v>55</v>
      </c>
      <c r="D100" s="191">
        <v>0.5</v>
      </c>
      <c r="E100" s="191" t="str">
        <f t="shared" si="5"/>
        <v>Darnley Bay-4-55-0.5</v>
      </c>
      <c r="F100" s="191">
        <v>0.01</v>
      </c>
      <c r="G100" s="191">
        <v>4.1399999999999997</v>
      </c>
      <c r="H100" s="191">
        <v>4.74</v>
      </c>
      <c r="I100" s="191">
        <v>30.32</v>
      </c>
      <c r="J100" s="191">
        <v>0.21</v>
      </c>
      <c r="K100" s="191">
        <v>10.77</v>
      </c>
      <c r="L100" s="191">
        <v>0</v>
      </c>
      <c r="M100" s="191">
        <v>0</v>
      </c>
      <c r="N100" s="191">
        <v>50.04</v>
      </c>
      <c r="O100" s="191">
        <v>100.22</v>
      </c>
      <c r="P100" s="192">
        <f t="shared" si="3"/>
        <v>38.768302200018965</v>
      </c>
      <c r="Q100" s="192">
        <f t="shared" si="4"/>
        <v>87.626873504038088</v>
      </c>
      <c r="R100" s="191" t="s">
        <v>753</v>
      </c>
    </row>
    <row r="101" spans="1:18" s="190" customFormat="1" ht="11.25">
      <c r="A101" s="190" t="s">
        <v>728</v>
      </c>
      <c r="B101" s="190">
        <v>4</v>
      </c>
      <c r="C101" s="190">
        <v>56</v>
      </c>
      <c r="D101" s="191">
        <v>0.5</v>
      </c>
      <c r="E101" s="191" t="str">
        <f t="shared" si="5"/>
        <v>Darnley Bay-4-56-0.5</v>
      </c>
      <c r="F101" s="191">
        <v>0.06</v>
      </c>
      <c r="G101" s="191">
        <v>0.09</v>
      </c>
      <c r="H101" s="191">
        <v>12.15</v>
      </c>
      <c r="I101" s="191">
        <v>19.850000000000001</v>
      </c>
      <c r="J101" s="191">
        <v>0.19</v>
      </c>
      <c r="K101" s="191">
        <v>11.41</v>
      </c>
      <c r="L101" s="191">
        <v>0</v>
      </c>
      <c r="M101" s="191">
        <v>0</v>
      </c>
      <c r="N101" s="191">
        <v>56.65</v>
      </c>
      <c r="O101" s="191">
        <v>100.38</v>
      </c>
      <c r="P101" s="192">
        <f t="shared" si="3"/>
        <v>50.606650032531633</v>
      </c>
      <c r="Q101" s="192">
        <f t="shared" si="4"/>
        <v>75.774170753318344</v>
      </c>
      <c r="R101" s="191" t="s">
        <v>753</v>
      </c>
    </row>
    <row r="102" spans="1:18" s="190" customFormat="1" ht="11.25">
      <c r="A102" s="190" t="s">
        <v>728</v>
      </c>
      <c r="B102" s="190">
        <v>4</v>
      </c>
      <c r="C102" s="190">
        <v>57</v>
      </c>
      <c r="D102" s="191">
        <v>0.5</v>
      </c>
      <c r="E102" s="191" t="str">
        <f t="shared" si="5"/>
        <v>Darnley Bay-4-57-0.5</v>
      </c>
      <c r="F102" s="191">
        <v>0</v>
      </c>
      <c r="G102" s="191">
        <v>0.81</v>
      </c>
      <c r="H102" s="191">
        <v>3.93</v>
      </c>
      <c r="I102" s="191">
        <v>24.32</v>
      </c>
      <c r="J102" s="191">
        <v>0.34</v>
      </c>
      <c r="K102" s="191">
        <v>10.08</v>
      </c>
      <c r="L102" s="191">
        <v>0</v>
      </c>
      <c r="M102" s="191">
        <v>0</v>
      </c>
      <c r="N102" s="191">
        <v>61.11</v>
      </c>
      <c r="O102" s="191">
        <v>100.58</v>
      </c>
      <c r="P102" s="192">
        <f t="shared" si="3"/>
        <v>42.488175436258111</v>
      </c>
      <c r="Q102" s="192">
        <f t="shared" si="4"/>
        <v>91.252092273847623</v>
      </c>
      <c r="R102" s="191" t="s">
        <v>753</v>
      </c>
    </row>
    <row r="103" spans="1:18" s="190" customFormat="1" ht="11.25">
      <c r="A103" s="190" t="s">
        <v>728</v>
      </c>
      <c r="B103" s="190">
        <v>4</v>
      </c>
      <c r="C103" s="190">
        <v>58</v>
      </c>
      <c r="D103" s="191">
        <v>0.5</v>
      </c>
      <c r="E103" s="191" t="str">
        <f t="shared" si="5"/>
        <v>Darnley Bay-4-58-0.5</v>
      </c>
      <c r="F103" s="191">
        <v>0.01</v>
      </c>
      <c r="G103" s="191">
        <v>0.15</v>
      </c>
      <c r="H103" s="191">
        <v>10.34</v>
      </c>
      <c r="I103" s="191">
        <v>18.149999999999999</v>
      </c>
      <c r="J103" s="191">
        <v>0.19</v>
      </c>
      <c r="K103" s="191">
        <v>12.76</v>
      </c>
      <c r="L103" s="191">
        <v>0</v>
      </c>
      <c r="M103" s="191">
        <v>0.01</v>
      </c>
      <c r="N103" s="191">
        <v>58.02</v>
      </c>
      <c r="O103" s="191">
        <v>99.62</v>
      </c>
      <c r="P103" s="192">
        <f t="shared" si="3"/>
        <v>55.616835994194481</v>
      </c>
      <c r="Q103" s="192">
        <f t="shared" si="4"/>
        <v>79.01024694011231</v>
      </c>
      <c r="R103" s="191" t="s">
        <v>753</v>
      </c>
    </row>
    <row r="104" spans="1:18" s="190" customFormat="1" ht="11.25">
      <c r="A104" s="190" t="s">
        <v>728</v>
      </c>
      <c r="B104" s="190">
        <v>4</v>
      </c>
      <c r="C104" s="190">
        <v>59</v>
      </c>
      <c r="D104" s="191">
        <v>0.5</v>
      </c>
      <c r="E104" s="191" t="str">
        <f t="shared" si="5"/>
        <v>Darnley Bay-4-59-0.5</v>
      </c>
      <c r="F104" s="191">
        <v>0.05</v>
      </c>
      <c r="G104" s="191">
        <v>4.47</v>
      </c>
      <c r="H104" s="191">
        <v>4.59</v>
      </c>
      <c r="I104" s="191">
        <v>29.86</v>
      </c>
      <c r="J104" s="191">
        <v>0.19</v>
      </c>
      <c r="K104" s="191">
        <v>10.38</v>
      </c>
      <c r="L104" s="191">
        <v>0</v>
      </c>
      <c r="M104" s="191">
        <v>0</v>
      </c>
      <c r="N104" s="191">
        <v>50.67</v>
      </c>
      <c r="O104" s="191">
        <v>100.22</v>
      </c>
      <c r="P104" s="192">
        <f t="shared" si="3"/>
        <v>38.256909761043524</v>
      </c>
      <c r="Q104" s="192">
        <f t="shared" si="4"/>
        <v>88.103093828689509</v>
      </c>
      <c r="R104" s="191" t="s">
        <v>753</v>
      </c>
    </row>
    <row r="105" spans="1:18" s="190" customFormat="1" ht="11.25">
      <c r="A105" s="190" t="s">
        <v>728</v>
      </c>
      <c r="B105" s="190">
        <v>4</v>
      </c>
      <c r="C105" s="190">
        <v>60</v>
      </c>
      <c r="D105" s="191">
        <v>0.5</v>
      </c>
      <c r="E105" s="191" t="str">
        <f t="shared" si="5"/>
        <v>Darnley Bay-4-60-0.5</v>
      </c>
      <c r="F105" s="191">
        <v>0</v>
      </c>
      <c r="G105" s="191">
        <v>4.29</v>
      </c>
      <c r="H105" s="191">
        <v>4.25</v>
      </c>
      <c r="I105" s="191">
        <v>32.630000000000003</v>
      </c>
      <c r="J105" s="191">
        <v>0.27</v>
      </c>
      <c r="K105" s="191">
        <v>8.93</v>
      </c>
      <c r="L105" s="191">
        <v>0.01</v>
      </c>
      <c r="M105" s="191">
        <v>0</v>
      </c>
      <c r="N105" s="191">
        <v>49.71</v>
      </c>
      <c r="O105" s="191">
        <v>100.09</v>
      </c>
      <c r="P105" s="192">
        <f t="shared" si="3"/>
        <v>32.786997917867311</v>
      </c>
      <c r="Q105" s="192">
        <f t="shared" si="4"/>
        <v>88.696042746812395</v>
      </c>
      <c r="R105" s="191" t="s">
        <v>753</v>
      </c>
    </row>
    <row r="106" spans="1:18" s="190" customFormat="1" ht="11.25">
      <c r="A106" s="190" t="s">
        <v>728</v>
      </c>
      <c r="B106" s="190">
        <v>4</v>
      </c>
      <c r="C106" s="190">
        <v>61</v>
      </c>
      <c r="D106" s="191">
        <v>0.5</v>
      </c>
      <c r="E106" s="191" t="str">
        <f t="shared" si="5"/>
        <v>Darnley Bay-4-61-0.5</v>
      </c>
      <c r="F106" s="191">
        <v>0.06</v>
      </c>
      <c r="G106" s="191">
        <v>0.71</v>
      </c>
      <c r="H106" s="191">
        <v>9.52</v>
      </c>
      <c r="I106" s="191">
        <v>21.72</v>
      </c>
      <c r="J106" s="191">
        <v>0.14000000000000001</v>
      </c>
      <c r="K106" s="191">
        <v>11.74</v>
      </c>
      <c r="L106" s="191">
        <v>0</v>
      </c>
      <c r="M106" s="191">
        <v>0</v>
      </c>
      <c r="N106" s="191">
        <v>56.54</v>
      </c>
      <c r="O106" s="191">
        <v>100.42</v>
      </c>
      <c r="P106" s="192">
        <f t="shared" si="3"/>
        <v>49.068841539541381</v>
      </c>
      <c r="Q106" s="192">
        <f t="shared" si="4"/>
        <v>79.936475161791591</v>
      </c>
      <c r="R106" s="191" t="s">
        <v>753</v>
      </c>
    </row>
    <row r="107" spans="1:18" s="190" customFormat="1" ht="11.25">
      <c r="A107" s="190" t="s">
        <v>728</v>
      </c>
      <c r="B107" s="190">
        <v>4</v>
      </c>
      <c r="C107" s="190">
        <v>62</v>
      </c>
      <c r="D107" s="191">
        <v>0.5</v>
      </c>
      <c r="E107" s="191" t="str">
        <f t="shared" si="5"/>
        <v>Darnley Bay-4-62-0.5</v>
      </c>
      <c r="F107" s="191">
        <v>7.0000000000000007E-2</v>
      </c>
      <c r="G107" s="191">
        <v>5.0199999999999996</v>
      </c>
      <c r="H107" s="191">
        <v>4.3899999999999997</v>
      </c>
      <c r="I107" s="191">
        <v>33.9</v>
      </c>
      <c r="J107" s="191">
        <v>0.24</v>
      </c>
      <c r="K107" s="191">
        <v>10.27</v>
      </c>
      <c r="L107" s="191">
        <v>0</v>
      </c>
      <c r="M107" s="191">
        <v>0</v>
      </c>
      <c r="N107" s="191">
        <v>45.66</v>
      </c>
      <c r="O107" s="191">
        <v>99.54</v>
      </c>
      <c r="P107" s="192">
        <f t="shared" si="3"/>
        <v>35.064461106291859</v>
      </c>
      <c r="Q107" s="192">
        <f t="shared" si="4"/>
        <v>87.464503396963394</v>
      </c>
      <c r="R107" s="191" t="s">
        <v>753</v>
      </c>
    </row>
    <row r="108" spans="1:18" s="190" customFormat="1" ht="11.25">
      <c r="A108" s="190" t="s">
        <v>728</v>
      </c>
      <c r="B108" s="190">
        <v>4</v>
      </c>
      <c r="C108" s="190">
        <v>63</v>
      </c>
      <c r="D108" s="191">
        <v>0.5</v>
      </c>
      <c r="E108" s="191" t="str">
        <f t="shared" si="5"/>
        <v>Darnley Bay-4-63-0.5</v>
      </c>
      <c r="F108" s="191">
        <v>0</v>
      </c>
      <c r="G108" s="191">
        <v>3.59</v>
      </c>
      <c r="H108" s="191">
        <v>4.51</v>
      </c>
      <c r="I108" s="191">
        <v>28.29</v>
      </c>
      <c r="J108" s="191">
        <v>0.21</v>
      </c>
      <c r="K108" s="191">
        <v>9.8699999999999992</v>
      </c>
      <c r="L108" s="191">
        <v>0</v>
      </c>
      <c r="M108" s="191">
        <v>0</v>
      </c>
      <c r="N108" s="191">
        <v>51.48</v>
      </c>
      <c r="O108" s="191">
        <v>97.95</v>
      </c>
      <c r="P108" s="192">
        <f t="shared" si="3"/>
        <v>38.342699499667319</v>
      </c>
      <c r="Q108" s="192">
        <f t="shared" si="4"/>
        <v>88.449177782801314</v>
      </c>
      <c r="R108" s="191" t="s">
        <v>753</v>
      </c>
    </row>
    <row r="109" spans="1:18" s="190" customFormat="1" ht="11.25">
      <c r="A109" s="190" t="s">
        <v>728</v>
      </c>
      <c r="B109" s="190">
        <v>4</v>
      </c>
      <c r="C109" s="190">
        <v>64</v>
      </c>
      <c r="D109" s="191">
        <v>5</v>
      </c>
      <c r="E109" s="191" t="str">
        <f t="shared" si="5"/>
        <v>Darnley Bay-4-64-5</v>
      </c>
      <c r="F109" s="191">
        <v>0</v>
      </c>
      <c r="G109" s="191">
        <v>0.21</v>
      </c>
      <c r="H109" s="191">
        <v>9.4600000000000009</v>
      </c>
      <c r="I109" s="191">
        <v>24.05</v>
      </c>
      <c r="J109" s="191">
        <v>0.27</v>
      </c>
      <c r="K109" s="191">
        <v>10.1</v>
      </c>
      <c r="L109" s="191">
        <v>0</v>
      </c>
      <c r="M109" s="191">
        <v>0</v>
      </c>
      <c r="N109" s="191">
        <v>54.82</v>
      </c>
      <c r="O109" s="191">
        <v>98.92</v>
      </c>
      <c r="P109" s="192">
        <f t="shared" si="3"/>
        <v>42.809725801489606</v>
      </c>
      <c r="Q109" s="192">
        <f t="shared" si="4"/>
        <v>79.53950692931943</v>
      </c>
      <c r="R109" s="191" t="s">
        <v>753</v>
      </c>
    </row>
    <row r="110" spans="1:18" s="190" customFormat="1" ht="11.25">
      <c r="A110" s="190" t="s">
        <v>728</v>
      </c>
      <c r="B110" s="190">
        <v>4</v>
      </c>
      <c r="C110" s="190">
        <v>65</v>
      </c>
      <c r="D110" s="191">
        <v>0.5</v>
      </c>
      <c r="E110" s="191" t="str">
        <f t="shared" si="5"/>
        <v>Darnley Bay-4-65-0.5</v>
      </c>
      <c r="F110" s="191">
        <v>7.0000000000000007E-2</v>
      </c>
      <c r="G110" s="191">
        <v>0.6</v>
      </c>
      <c r="H110" s="191">
        <v>10.66</v>
      </c>
      <c r="I110" s="191">
        <v>20.329999999999998</v>
      </c>
      <c r="J110" s="191">
        <v>0.2</v>
      </c>
      <c r="K110" s="191">
        <v>12.58</v>
      </c>
      <c r="L110" s="191">
        <v>0</v>
      </c>
      <c r="M110" s="191">
        <v>0</v>
      </c>
      <c r="N110" s="191">
        <v>56.16</v>
      </c>
      <c r="O110" s="191">
        <v>100.6</v>
      </c>
      <c r="P110" s="192">
        <f t="shared" ref="P110:P173" si="6">((K110/40.31)/(K110/40.31+I110/71.85))*100</f>
        <v>52.447833040197331</v>
      </c>
      <c r="Q110" s="192">
        <f t="shared" ref="Q110:Q173" si="7">((N110/151.99061)/(N110/151.99061+H110/101.96137))*100</f>
        <v>77.945300806216693</v>
      </c>
      <c r="R110" s="191" t="s">
        <v>753</v>
      </c>
    </row>
    <row r="111" spans="1:18" s="190" customFormat="1" ht="11.25">
      <c r="A111" s="190" t="s">
        <v>728</v>
      </c>
      <c r="B111" s="190">
        <v>4</v>
      </c>
      <c r="C111" s="190">
        <v>66</v>
      </c>
      <c r="D111" s="191">
        <v>0.5</v>
      </c>
      <c r="E111" s="191" t="str">
        <f t="shared" ref="E111:E174" si="8">CONCATENATE(A110,"-",B111,"-",C111,"-",D111)</f>
        <v>Darnley Bay-4-66-0.5</v>
      </c>
      <c r="F111" s="191">
        <v>0.06</v>
      </c>
      <c r="G111" s="191">
        <v>1.17</v>
      </c>
      <c r="H111" s="191">
        <v>9.7899999999999991</v>
      </c>
      <c r="I111" s="191">
        <v>24.58</v>
      </c>
      <c r="J111" s="191">
        <v>0.19</v>
      </c>
      <c r="K111" s="191">
        <v>10.76</v>
      </c>
      <c r="L111" s="191">
        <v>0</v>
      </c>
      <c r="M111" s="191">
        <v>0</v>
      </c>
      <c r="N111" s="191">
        <v>52.51</v>
      </c>
      <c r="O111" s="191">
        <v>99.05</v>
      </c>
      <c r="P111" s="192">
        <f t="shared" si="6"/>
        <v>43.828714337076988</v>
      </c>
      <c r="Q111" s="192">
        <f t="shared" si="7"/>
        <v>78.252082634173291</v>
      </c>
      <c r="R111" s="191" t="s">
        <v>753</v>
      </c>
    </row>
    <row r="112" spans="1:18" s="190" customFormat="1" ht="11.25">
      <c r="A112" s="190" t="s">
        <v>728</v>
      </c>
      <c r="B112" s="190">
        <v>4</v>
      </c>
      <c r="C112" s="190">
        <v>67</v>
      </c>
      <c r="D112" s="191">
        <v>0.5</v>
      </c>
      <c r="E112" s="191" t="str">
        <f t="shared" si="8"/>
        <v>Darnley Bay-4-67-0.5</v>
      </c>
      <c r="F112" s="191">
        <v>0.1</v>
      </c>
      <c r="G112" s="191">
        <v>0.26</v>
      </c>
      <c r="H112" s="191">
        <v>10.18</v>
      </c>
      <c r="I112" s="191">
        <v>20.67</v>
      </c>
      <c r="J112" s="191">
        <v>0.23</v>
      </c>
      <c r="K112" s="191">
        <v>11.37</v>
      </c>
      <c r="L112" s="191">
        <v>0</v>
      </c>
      <c r="M112" s="191">
        <v>0</v>
      </c>
      <c r="N112" s="191">
        <v>55.86</v>
      </c>
      <c r="O112" s="191">
        <v>98.68</v>
      </c>
      <c r="P112" s="192">
        <f t="shared" si="6"/>
        <v>49.506915222215383</v>
      </c>
      <c r="Q112" s="192">
        <f t="shared" si="7"/>
        <v>78.637284743985404</v>
      </c>
      <c r="R112" s="191" t="s">
        <v>753</v>
      </c>
    </row>
    <row r="113" spans="1:18" s="190" customFormat="1" ht="11.25">
      <c r="A113" s="190" t="s">
        <v>728</v>
      </c>
      <c r="B113" s="190">
        <v>4</v>
      </c>
      <c r="C113" s="190">
        <v>68</v>
      </c>
      <c r="D113" s="191">
        <v>0.5</v>
      </c>
      <c r="E113" s="191" t="str">
        <f t="shared" si="8"/>
        <v>Darnley Bay-4-68-0.5</v>
      </c>
      <c r="F113" s="191">
        <v>0.01</v>
      </c>
      <c r="G113" s="191">
        <v>0.31</v>
      </c>
      <c r="H113" s="191">
        <v>9.9</v>
      </c>
      <c r="I113" s="191">
        <v>19.52</v>
      </c>
      <c r="J113" s="191">
        <v>0.18</v>
      </c>
      <c r="K113" s="191">
        <v>12.55</v>
      </c>
      <c r="L113" s="191">
        <v>0</v>
      </c>
      <c r="M113" s="191">
        <v>0.01</v>
      </c>
      <c r="N113" s="191">
        <v>57.43</v>
      </c>
      <c r="O113" s="191">
        <v>99.91</v>
      </c>
      <c r="P113" s="192">
        <f t="shared" si="6"/>
        <v>53.401291875184</v>
      </c>
      <c r="Q113" s="192">
        <f t="shared" si="7"/>
        <v>79.556578940525156</v>
      </c>
      <c r="R113" s="191" t="s">
        <v>753</v>
      </c>
    </row>
    <row r="114" spans="1:18" s="190" customFormat="1" ht="11.25">
      <c r="A114" s="190" t="s">
        <v>728</v>
      </c>
      <c r="B114" s="190">
        <v>4</v>
      </c>
      <c r="C114" s="190">
        <v>69</v>
      </c>
      <c r="D114" s="191">
        <v>0.5</v>
      </c>
      <c r="E114" s="191" t="str">
        <f t="shared" si="8"/>
        <v>Darnley Bay-4-69-0.5</v>
      </c>
      <c r="F114" s="191">
        <v>0</v>
      </c>
      <c r="G114" s="191">
        <v>0.69</v>
      </c>
      <c r="H114" s="191">
        <v>7.98</v>
      </c>
      <c r="I114" s="191">
        <v>23.96</v>
      </c>
      <c r="J114" s="191">
        <v>0.23</v>
      </c>
      <c r="K114" s="191">
        <v>11.18</v>
      </c>
      <c r="L114" s="191">
        <v>0</v>
      </c>
      <c r="M114" s="191">
        <v>0</v>
      </c>
      <c r="N114" s="191">
        <v>55.18</v>
      </c>
      <c r="O114" s="191">
        <v>99.21</v>
      </c>
      <c r="P114" s="192">
        <f t="shared" si="6"/>
        <v>45.406036230860856</v>
      </c>
      <c r="Q114" s="192">
        <f t="shared" si="7"/>
        <v>82.265463585105067</v>
      </c>
      <c r="R114" s="191" t="s">
        <v>753</v>
      </c>
    </row>
    <row r="115" spans="1:18" s="190" customFormat="1" ht="11.25">
      <c r="A115" s="190" t="s">
        <v>728</v>
      </c>
      <c r="B115" s="190">
        <v>4</v>
      </c>
      <c r="C115" s="190">
        <v>70</v>
      </c>
      <c r="D115" s="191">
        <v>0.5</v>
      </c>
      <c r="E115" s="191" t="str">
        <f t="shared" si="8"/>
        <v>Darnley Bay-4-70-0.5</v>
      </c>
      <c r="F115" s="191">
        <v>0.09</v>
      </c>
      <c r="G115" s="191">
        <v>0.42</v>
      </c>
      <c r="H115" s="191">
        <v>10.64</v>
      </c>
      <c r="I115" s="191">
        <v>18.41</v>
      </c>
      <c r="J115" s="191">
        <v>0.22</v>
      </c>
      <c r="K115" s="191">
        <v>12.39</v>
      </c>
      <c r="L115" s="191">
        <v>0</v>
      </c>
      <c r="M115" s="191">
        <v>0</v>
      </c>
      <c r="N115" s="191">
        <v>58.05</v>
      </c>
      <c r="O115" s="191">
        <v>100.21</v>
      </c>
      <c r="P115" s="192">
        <f t="shared" si="6"/>
        <v>54.536905130498845</v>
      </c>
      <c r="Q115" s="192">
        <f t="shared" si="7"/>
        <v>78.540711018424389</v>
      </c>
      <c r="R115" s="191" t="s">
        <v>753</v>
      </c>
    </row>
    <row r="116" spans="1:18" s="190" customFormat="1" ht="11.25">
      <c r="A116" s="190" t="s">
        <v>728</v>
      </c>
      <c r="B116" s="190">
        <v>4</v>
      </c>
      <c r="C116" s="190">
        <v>71</v>
      </c>
      <c r="D116" s="191">
        <v>0.5</v>
      </c>
      <c r="E116" s="191" t="str">
        <f t="shared" si="8"/>
        <v>Darnley Bay-4-71-0.5</v>
      </c>
      <c r="F116" s="191">
        <v>0.09</v>
      </c>
      <c r="G116" s="191">
        <v>3.75</v>
      </c>
      <c r="H116" s="191">
        <v>11.89</v>
      </c>
      <c r="I116" s="191">
        <v>25.04</v>
      </c>
      <c r="J116" s="191">
        <v>0.27</v>
      </c>
      <c r="K116" s="191">
        <v>13.05</v>
      </c>
      <c r="L116" s="191">
        <v>0</v>
      </c>
      <c r="M116" s="191">
        <v>0</v>
      </c>
      <c r="N116" s="191">
        <v>46.79</v>
      </c>
      <c r="O116" s="191">
        <v>100.88</v>
      </c>
      <c r="P116" s="192">
        <f t="shared" si="6"/>
        <v>48.158199293694643</v>
      </c>
      <c r="Q116" s="192">
        <f t="shared" si="7"/>
        <v>72.52683791658913</v>
      </c>
      <c r="R116" s="191" t="s">
        <v>753</v>
      </c>
    </row>
    <row r="117" spans="1:18" s="190" customFormat="1" ht="11.25">
      <c r="A117" s="190" t="s">
        <v>728</v>
      </c>
      <c r="B117" s="190">
        <v>4</v>
      </c>
      <c r="C117" s="190">
        <v>72</v>
      </c>
      <c r="D117" s="191">
        <v>0.5</v>
      </c>
      <c r="E117" s="191" t="str">
        <f t="shared" si="8"/>
        <v>Darnley Bay-4-72-0.5</v>
      </c>
      <c r="F117" s="191">
        <v>0.02</v>
      </c>
      <c r="G117" s="191">
        <v>0.12</v>
      </c>
      <c r="H117" s="191">
        <v>9.57</v>
      </c>
      <c r="I117" s="191">
        <v>19.850000000000001</v>
      </c>
      <c r="J117" s="191">
        <v>0.16</v>
      </c>
      <c r="K117" s="191">
        <v>11.97</v>
      </c>
      <c r="L117" s="191">
        <v>0</v>
      </c>
      <c r="M117" s="191">
        <v>0</v>
      </c>
      <c r="N117" s="191">
        <v>57.63</v>
      </c>
      <c r="O117" s="191">
        <v>99.33</v>
      </c>
      <c r="P117" s="192">
        <f t="shared" si="6"/>
        <v>51.803730639357468</v>
      </c>
      <c r="Q117" s="192">
        <f t="shared" si="7"/>
        <v>80.157786073146454</v>
      </c>
      <c r="R117" s="191" t="s">
        <v>753</v>
      </c>
    </row>
    <row r="118" spans="1:18" s="190" customFormat="1" ht="11.25">
      <c r="A118" s="190" t="s">
        <v>728</v>
      </c>
      <c r="B118" s="190">
        <v>4</v>
      </c>
      <c r="C118" s="190">
        <v>73</v>
      </c>
      <c r="D118" s="191">
        <v>0.5</v>
      </c>
      <c r="E118" s="191" t="str">
        <f t="shared" si="8"/>
        <v>Darnley Bay-4-73-0.5</v>
      </c>
      <c r="F118" s="191">
        <v>7.0000000000000007E-2</v>
      </c>
      <c r="G118" s="191">
        <v>0.41</v>
      </c>
      <c r="H118" s="191">
        <v>10.69</v>
      </c>
      <c r="I118" s="191">
        <v>21.11</v>
      </c>
      <c r="J118" s="191">
        <v>0.28999999999999998</v>
      </c>
      <c r="K118" s="191">
        <v>10.98</v>
      </c>
      <c r="L118" s="191">
        <v>0</v>
      </c>
      <c r="M118" s="191">
        <v>0</v>
      </c>
      <c r="N118" s="191">
        <v>56.82</v>
      </c>
      <c r="O118" s="191">
        <v>100.38</v>
      </c>
      <c r="P118" s="192">
        <f t="shared" si="6"/>
        <v>48.108643125062542</v>
      </c>
      <c r="Q118" s="192">
        <f t="shared" si="7"/>
        <v>78.09746004702167</v>
      </c>
      <c r="R118" s="191" t="s">
        <v>753</v>
      </c>
    </row>
    <row r="119" spans="1:18" s="190" customFormat="1" ht="11.25">
      <c r="A119" s="190" t="s">
        <v>728</v>
      </c>
      <c r="B119" s="190">
        <v>4</v>
      </c>
      <c r="C119" s="190">
        <v>74</v>
      </c>
      <c r="D119" s="191">
        <v>0.5</v>
      </c>
      <c r="E119" s="191" t="str">
        <f t="shared" si="8"/>
        <v>Darnley Bay-4-74-0.5</v>
      </c>
      <c r="F119" s="191">
        <v>0.12</v>
      </c>
      <c r="G119" s="191">
        <v>3.06</v>
      </c>
      <c r="H119" s="191">
        <v>4.8600000000000003</v>
      </c>
      <c r="I119" s="191">
        <v>25.07</v>
      </c>
      <c r="J119" s="191">
        <v>0.18</v>
      </c>
      <c r="K119" s="191">
        <v>12.44</v>
      </c>
      <c r="L119" s="191">
        <v>0</v>
      </c>
      <c r="M119" s="191">
        <v>0</v>
      </c>
      <c r="N119" s="191">
        <v>54.31</v>
      </c>
      <c r="O119" s="191">
        <v>100.04</v>
      </c>
      <c r="P119" s="192">
        <f t="shared" si="6"/>
        <v>46.934504916729836</v>
      </c>
      <c r="Q119" s="192">
        <f t="shared" si="7"/>
        <v>88.230540901919127</v>
      </c>
      <c r="R119" s="191" t="s">
        <v>753</v>
      </c>
    </row>
    <row r="120" spans="1:18" s="190" customFormat="1" ht="11.25">
      <c r="A120" s="190" t="s">
        <v>728</v>
      </c>
      <c r="B120" s="190">
        <v>4</v>
      </c>
      <c r="C120" s="190">
        <v>75</v>
      </c>
      <c r="D120" s="191">
        <v>0.5</v>
      </c>
      <c r="E120" s="191" t="str">
        <f t="shared" si="8"/>
        <v>Darnley Bay-4-75-0.5</v>
      </c>
      <c r="F120" s="191">
        <v>0</v>
      </c>
      <c r="G120" s="191">
        <v>1.75</v>
      </c>
      <c r="H120" s="191">
        <v>6.36</v>
      </c>
      <c r="I120" s="191">
        <v>24.1</v>
      </c>
      <c r="J120" s="191">
        <v>0.18</v>
      </c>
      <c r="K120" s="191">
        <v>10.27</v>
      </c>
      <c r="L120" s="191">
        <v>0</v>
      </c>
      <c r="M120" s="191">
        <v>0</v>
      </c>
      <c r="N120" s="191">
        <v>55.4</v>
      </c>
      <c r="O120" s="191">
        <v>98.06</v>
      </c>
      <c r="P120" s="192">
        <f t="shared" si="6"/>
        <v>43.16790888809652</v>
      </c>
      <c r="Q120" s="192">
        <f t="shared" si="7"/>
        <v>85.387551113955325</v>
      </c>
      <c r="R120" s="191" t="s">
        <v>753</v>
      </c>
    </row>
    <row r="121" spans="1:18" s="190" customFormat="1" ht="11.25">
      <c r="A121" s="190" t="s">
        <v>728</v>
      </c>
      <c r="B121" s="190">
        <v>4</v>
      </c>
      <c r="C121" s="190">
        <v>77</v>
      </c>
      <c r="D121" s="191">
        <v>0.5</v>
      </c>
      <c r="E121" s="191" t="str">
        <f t="shared" si="8"/>
        <v>Darnley Bay-4-77-0.5</v>
      </c>
      <c r="F121" s="191">
        <v>0.04</v>
      </c>
      <c r="G121" s="191">
        <v>2.83</v>
      </c>
      <c r="H121" s="191">
        <v>4.6399999999999997</v>
      </c>
      <c r="I121" s="191">
        <v>25.96</v>
      </c>
      <c r="J121" s="191">
        <v>0.27</v>
      </c>
      <c r="K121" s="191">
        <v>11.47</v>
      </c>
      <c r="L121" s="191">
        <v>0</v>
      </c>
      <c r="M121" s="191">
        <v>0</v>
      </c>
      <c r="N121" s="191">
        <v>55.03</v>
      </c>
      <c r="O121" s="191">
        <v>100.24</v>
      </c>
      <c r="P121" s="192">
        <f t="shared" si="6"/>
        <v>44.057200621137831</v>
      </c>
      <c r="Q121" s="192">
        <f t="shared" si="7"/>
        <v>88.834430342977086</v>
      </c>
      <c r="R121" s="191" t="s">
        <v>753</v>
      </c>
    </row>
    <row r="122" spans="1:18" s="190" customFormat="1" ht="11.25">
      <c r="A122" s="190" t="s">
        <v>728</v>
      </c>
      <c r="B122" s="190">
        <v>4</v>
      </c>
      <c r="C122" s="190">
        <v>78</v>
      </c>
      <c r="D122" s="191">
        <v>0.5</v>
      </c>
      <c r="E122" s="191" t="str">
        <f t="shared" si="8"/>
        <v>Darnley Bay-4-78-0.5</v>
      </c>
      <c r="F122" s="191">
        <v>0</v>
      </c>
      <c r="G122" s="191">
        <v>2.72</v>
      </c>
      <c r="H122" s="191">
        <v>5.05</v>
      </c>
      <c r="I122" s="191">
        <v>24.97</v>
      </c>
      <c r="J122" s="191">
        <v>0.26</v>
      </c>
      <c r="K122" s="191">
        <v>11.62</v>
      </c>
      <c r="L122" s="191">
        <v>0</v>
      </c>
      <c r="M122" s="191">
        <v>0</v>
      </c>
      <c r="N122" s="191">
        <v>55.33</v>
      </c>
      <c r="O122" s="191">
        <v>99.94</v>
      </c>
      <c r="P122" s="192">
        <f t="shared" si="6"/>
        <v>45.33941061378291</v>
      </c>
      <c r="Q122" s="192">
        <f t="shared" si="7"/>
        <v>88.023972903550444</v>
      </c>
      <c r="R122" s="191" t="s">
        <v>753</v>
      </c>
    </row>
    <row r="123" spans="1:18" s="190" customFormat="1" ht="11.25">
      <c r="A123" s="190" t="s">
        <v>728</v>
      </c>
      <c r="B123" s="190">
        <v>4</v>
      </c>
      <c r="C123" s="190">
        <v>79</v>
      </c>
      <c r="D123" s="191">
        <v>0.5</v>
      </c>
      <c r="E123" s="191" t="str">
        <f t="shared" si="8"/>
        <v>Darnley Bay-4-79-0.5</v>
      </c>
      <c r="F123" s="191">
        <v>0</v>
      </c>
      <c r="G123" s="191">
        <v>0.46</v>
      </c>
      <c r="H123" s="191">
        <v>7.06</v>
      </c>
      <c r="I123" s="191">
        <v>24.09</v>
      </c>
      <c r="J123" s="191">
        <v>0.31</v>
      </c>
      <c r="K123" s="191">
        <v>10.29</v>
      </c>
      <c r="L123" s="191">
        <v>0</v>
      </c>
      <c r="M123" s="191">
        <v>0</v>
      </c>
      <c r="N123" s="191">
        <v>57.96</v>
      </c>
      <c r="O123" s="191">
        <v>100.17</v>
      </c>
      <c r="P123" s="192">
        <f t="shared" si="6"/>
        <v>43.225830101933781</v>
      </c>
      <c r="Q123" s="192">
        <f t="shared" si="7"/>
        <v>84.632758498090084</v>
      </c>
      <c r="R123" s="191" t="s">
        <v>753</v>
      </c>
    </row>
    <row r="124" spans="1:18" s="190" customFormat="1" ht="11.25">
      <c r="A124" s="190" t="s">
        <v>728</v>
      </c>
      <c r="B124" s="190">
        <v>4</v>
      </c>
      <c r="C124" s="190">
        <v>80</v>
      </c>
      <c r="D124" s="191">
        <v>0.5</v>
      </c>
      <c r="E124" s="191" t="str">
        <f t="shared" si="8"/>
        <v>Darnley Bay-4-80-0.5</v>
      </c>
      <c r="F124" s="191">
        <v>0.09</v>
      </c>
      <c r="G124" s="191">
        <v>4.7300000000000004</v>
      </c>
      <c r="H124" s="191">
        <v>4.29</v>
      </c>
      <c r="I124" s="191">
        <v>34.33</v>
      </c>
      <c r="J124" s="191">
        <v>0.34</v>
      </c>
      <c r="K124" s="191">
        <v>9.14</v>
      </c>
      <c r="L124" s="191">
        <v>0</v>
      </c>
      <c r="M124" s="191">
        <v>0.15</v>
      </c>
      <c r="N124" s="191">
        <v>45.39</v>
      </c>
      <c r="O124" s="191">
        <v>98.45</v>
      </c>
      <c r="P124" s="192">
        <f t="shared" si="6"/>
        <v>32.182920370588086</v>
      </c>
      <c r="Q124" s="192">
        <f t="shared" si="7"/>
        <v>87.650918005483931</v>
      </c>
      <c r="R124" s="191" t="s">
        <v>753</v>
      </c>
    </row>
    <row r="125" spans="1:18" s="190" customFormat="1" ht="11.25">
      <c r="A125" s="190" t="s">
        <v>728</v>
      </c>
      <c r="B125" s="190">
        <v>4</v>
      </c>
      <c r="C125" s="190">
        <v>81</v>
      </c>
      <c r="D125" s="191">
        <v>0.5</v>
      </c>
      <c r="E125" s="191" t="str">
        <f t="shared" si="8"/>
        <v>Darnley Bay-4-81-0.5</v>
      </c>
      <c r="F125" s="191">
        <v>0.09</v>
      </c>
      <c r="G125" s="191">
        <v>0.11</v>
      </c>
      <c r="H125" s="191">
        <v>11</v>
      </c>
      <c r="I125" s="191">
        <v>18.59</v>
      </c>
      <c r="J125" s="191">
        <v>0.15</v>
      </c>
      <c r="K125" s="191">
        <v>12.02</v>
      </c>
      <c r="L125" s="191">
        <v>0</v>
      </c>
      <c r="M125" s="191">
        <v>0</v>
      </c>
      <c r="N125" s="191">
        <v>57.03</v>
      </c>
      <c r="O125" s="191">
        <v>98.99</v>
      </c>
      <c r="P125" s="192">
        <f t="shared" si="6"/>
        <v>53.542284782534708</v>
      </c>
      <c r="Q125" s="192">
        <f t="shared" si="7"/>
        <v>77.668602572658514</v>
      </c>
      <c r="R125" s="191" t="s">
        <v>753</v>
      </c>
    </row>
    <row r="126" spans="1:18" s="190" customFormat="1" ht="11.25">
      <c r="A126" s="190" t="s">
        <v>728</v>
      </c>
      <c r="B126" s="190">
        <v>4</v>
      </c>
      <c r="C126" s="190">
        <v>82</v>
      </c>
      <c r="D126" s="191">
        <v>0.5</v>
      </c>
      <c r="E126" s="191" t="str">
        <f t="shared" si="8"/>
        <v>Darnley Bay-4-82-0.5</v>
      </c>
      <c r="F126" s="191">
        <v>0</v>
      </c>
      <c r="G126" s="191">
        <v>0.76</v>
      </c>
      <c r="H126" s="191">
        <v>11.03</v>
      </c>
      <c r="I126" s="191">
        <v>20.329999999999998</v>
      </c>
      <c r="J126" s="191">
        <v>0.13</v>
      </c>
      <c r="K126" s="191">
        <v>12.12</v>
      </c>
      <c r="L126" s="191">
        <v>0</v>
      </c>
      <c r="M126" s="191">
        <v>0</v>
      </c>
      <c r="N126" s="191">
        <v>55.14</v>
      </c>
      <c r="O126" s="191">
        <v>99.51</v>
      </c>
      <c r="P126" s="192">
        <f t="shared" si="6"/>
        <v>51.518043016952419</v>
      </c>
      <c r="Q126" s="192">
        <f t="shared" si="7"/>
        <v>77.030458373972692</v>
      </c>
      <c r="R126" s="191" t="s">
        <v>753</v>
      </c>
    </row>
    <row r="127" spans="1:18" s="190" customFormat="1" ht="11.25">
      <c r="A127" s="190" t="s">
        <v>728</v>
      </c>
      <c r="B127" s="190">
        <v>4</v>
      </c>
      <c r="C127" s="190">
        <v>83</v>
      </c>
      <c r="D127" s="191">
        <v>0.5</v>
      </c>
      <c r="E127" s="191" t="str">
        <f t="shared" si="8"/>
        <v>Darnley Bay-4-83-0.5</v>
      </c>
      <c r="F127" s="191">
        <v>0.04</v>
      </c>
      <c r="G127" s="191">
        <v>0.51</v>
      </c>
      <c r="H127" s="191">
        <v>3.11</v>
      </c>
      <c r="I127" s="191">
        <v>20.65</v>
      </c>
      <c r="J127" s="191">
        <v>0.32</v>
      </c>
      <c r="K127" s="191">
        <v>9.98</v>
      </c>
      <c r="L127" s="191">
        <v>0</v>
      </c>
      <c r="M127" s="191">
        <v>0.11</v>
      </c>
      <c r="N127" s="191">
        <v>66.180000000000007</v>
      </c>
      <c r="O127" s="191">
        <v>100.9</v>
      </c>
      <c r="P127" s="192">
        <f t="shared" si="6"/>
        <v>46.278117375390018</v>
      </c>
      <c r="Q127" s="192">
        <f t="shared" si="7"/>
        <v>93.453484209849947</v>
      </c>
      <c r="R127" s="191" t="s">
        <v>753</v>
      </c>
    </row>
    <row r="128" spans="1:18" s="190" customFormat="1" ht="11.25">
      <c r="A128" s="190" t="s">
        <v>728</v>
      </c>
      <c r="B128" s="190">
        <v>4</v>
      </c>
      <c r="C128" s="190">
        <v>84</v>
      </c>
      <c r="D128" s="191">
        <v>0.5</v>
      </c>
      <c r="E128" s="191" t="str">
        <f t="shared" si="8"/>
        <v>Darnley Bay-4-84-0.5</v>
      </c>
      <c r="F128" s="191">
        <v>0</v>
      </c>
      <c r="G128" s="191">
        <v>3.87</v>
      </c>
      <c r="H128" s="191">
        <v>5.15</v>
      </c>
      <c r="I128" s="191">
        <v>28.56</v>
      </c>
      <c r="J128" s="191">
        <v>0.39</v>
      </c>
      <c r="K128" s="191">
        <v>10.75</v>
      </c>
      <c r="L128" s="191">
        <v>0</v>
      </c>
      <c r="M128" s="191">
        <v>0</v>
      </c>
      <c r="N128" s="191">
        <v>50.49</v>
      </c>
      <c r="O128" s="191">
        <v>99.2</v>
      </c>
      <c r="P128" s="192">
        <f t="shared" si="6"/>
        <v>40.152370418785502</v>
      </c>
      <c r="Q128" s="192">
        <f t="shared" si="7"/>
        <v>86.801879661137377</v>
      </c>
      <c r="R128" s="191" t="s">
        <v>753</v>
      </c>
    </row>
    <row r="129" spans="1:18" s="190" customFormat="1" ht="11.25">
      <c r="A129" s="190" t="s">
        <v>728</v>
      </c>
      <c r="B129" s="190">
        <v>4</v>
      </c>
      <c r="C129" s="190">
        <v>85</v>
      </c>
      <c r="D129" s="191">
        <v>0.5</v>
      </c>
      <c r="E129" s="191" t="str">
        <f t="shared" si="8"/>
        <v>Darnley Bay-4-85-0.5</v>
      </c>
      <c r="F129" s="191">
        <v>0.04</v>
      </c>
      <c r="G129" s="191">
        <v>1.48</v>
      </c>
      <c r="H129" s="191">
        <v>7.95</v>
      </c>
      <c r="I129" s="191">
        <v>24.81</v>
      </c>
      <c r="J129" s="191">
        <v>0.22</v>
      </c>
      <c r="K129" s="191">
        <v>11.24</v>
      </c>
      <c r="L129" s="191">
        <v>0</v>
      </c>
      <c r="M129" s="191">
        <v>0</v>
      </c>
      <c r="N129" s="191">
        <v>54.68</v>
      </c>
      <c r="O129" s="191">
        <v>100.43</v>
      </c>
      <c r="P129" s="192">
        <f t="shared" si="6"/>
        <v>44.675590897994347</v>
      </c>
      <c r="Q129" s="192">
        <f t="shared" si="7"/>
        <v>82.187479391516106</v>
      </c>
      <c r="R129" s="191" t="s">
        <v>753</v>
      </c>
    </row>
    <row r="130" spans="1:18" s="190" customFormat="1" ht="11.25">
      <c r="A130" s="190" t="s">
        <v>728</v>
      </c>
      <c r="B130" s="190">
        <v>4</v>
      </c>
      <c r="C130" s="190">
        <v>86</v>
      </c>
      <c r="D130" s="191">
        <v>0.5</v>
      </c>
      <c r="E130" s="191" t="str">
        <f t="shared" si="8"/>
        <v>Darnley Bay-4-86-0.5</v>
      </c>
      <c r="F130" s="191">
        <v>0.9</v>
      </c>
      <c r="G130" s="191">
        <v>2.9</v>
      </c>
      <c r="H130" s="191">
        <v>13.02</v>
      </c>
      <c r="I130" s="191">
        <v>19.87</v>
      </c>
      <c r="J130" s="191">
        <v>0.12</v>
      </c>
      <c r="K130" s="191">
        <v>13.3</v>
      </c>
      <c r="L130" s="191">
        <v>0</v>
      </c>
      <c r="M130" s="191">
        <v>0</v>
      </c>
      <c r="N130" s="191">
        <v>49.12</v>
      </c>
      <c r="O130" s="191">
        <v>99.23</v>
      </c>
      <c r="P130" s="192">
        <f t="shared" si="6"/>
        <v>54.401924392537325</v>
      </c>
      <c r="Q130" s="192">
        <f t="shared" si="7"/>
        <v>71.678201824597537</v>
      </c>
      <c r="R130" s="191" t="s">
        <v>753</v>
      </c>
    </row>
    <row r="131" spans="1:18" s="190" customFormat="1" ht="11.25">
      <c r="A131" s="190" t="s">
        <v>728</v>
      </c>
      <c r="B131" s="190">
        <v>4</v>
      </c>
      <c r="C131" s="190">
        <v>87</v>
      </c>
      <c r="D131" s="191">
        <v>0.5</v>
      </c>
      <c r="E131" s="191" t="str">
        <f t="shared" si="8"/>
        <v>Darnley Bay-4-87-0.5</v>
      </c>
      <c r="F131" s="191">
        <v>0</v>
      </c>
      <c r="G131" s="191">
        <v>2.35</v>
      </c>
      <c r="H131" s="191">
        <v>5</v>
      </c>
      <c r="I131" s="191">
        <v>25.68</v>
      </c>
      <c r="J131" s="191">
        <v>0.44</v>
      </c>
      <c r="K131" s="191">
        <v>11.17</v>
      </c>
      <c r="L131" s="191">
        <v>0</v>
      </c>
      <c r="M131" s="191">
        <v>0.01</v>
      </c>
      <c r="N131" s="191">
        <v>56.16</v>
      </c>
      <c r="O131" s="191">
        <v>100.8</v>
      </c>
      <c r="P131" s="192">
        <f t="shared" si="6"/>
        <v>43.671624915867454</v>
      </c>
      <c r="Q131" s="192">
        <f t="shared" si="7"/>
        <v>88.28336551291909</v>
      </c>
      <c r="R131" s="191" t="s">
        <v>753</v>
      </c>
    </row>
    <row r="132" spans="1:18" s="190" customFormat="1" ht="11.25">
      <c r="A132" s="190" t="s">
        <v>728</v>
      </c>
      <c r="B132" s="190">
        <v>4</v>
      </c>
      <c r="C132" s="190">
        <v>88</v>
      </c>
      <c r="D132" s="191">
        <v>0.5</v>
      </c>
      <c r="E132" s="191" t="str">
        <f t="shared" si="8"/>
        <v>Darnley Bay-4-88-0.5</v>
      </c>
      <c r="F132" s="191">
        <v>1.08</v>
      </c>
      <c r="G132" s="191">
        <v>0</v>
      </c>
      <c r="H132" s="191">
        <v>19.62</v>
      </c>
      <c r="I132" s="191">
        <v>0</v>
      </c>
      <c r="J132" s="191">
        <v>0.25</v>
      </c>
      <c r="K132" s="191">
        <v>12.17</v>
      </c>
      <c r="L132" s="191">
        <v>0</v>
      </c>
      <c r="M132" s="191">
        <v>10.54</v>
      </c>
      <c r="N132" s="191">
        <v>56.03</v>
      </c>
      <c r="O132" s="191">
        <v>99.68</v>
      </c>
      <c r="P132" s="192">
        <f t="shared" si="6"/>
        <v>100</v>
      </c>
      <c r="Q132" s="192">
        <f t="shared" si="7"/>
        <v>65.703594473828119</v>
      </c>
      <c r="R132" s="191" t="s">
        <v>753</v>
      </c>
    </row>
    <row r="133" spans="1:18" s="190" customFormat="1" ht="11.25">
      <c r="A133" s="190" t="s">
        <v>728</v>
      </c>
      <c r="B133" s="190">
        <v>4</v>
      </c>
      <c r="C133" s="190">
        <v>89</v>
      </c>
      <c r="D133" s="191">
        <v>0.5</v>
      </c>
      <c r="E133" s="191" t="str">
        <f t="shared" si="8"/>
        <v>Darnley Bay-4-89-0.5</v>
      </c>
      <c r="F133" s="191">
        <v>0</v>
      </c>
      <c r="G133" s="191">
        <v>0</v>
      </c>
      <c r="H133" s="191">
        <v>25.2</v>
      </c>
      <c r="I133" s="191">
        <v>20.64</v>
      </c>
      <c r="J133" s="191">
        <v>0.16</v>
      </c>
      <c r="K133" s="191">
        <v>13.03</v>
      </c>
      <c r="L133" s="191">
        <v>0</v>
      </c>
      <c r="M133" s="191">
        <v>0</v>
      </c>
      <c r="N133" s="191">
        <v>41.22</v>
      </c>
      <c r="O133" s="191">
        <v>100.25</v>
      </c>
      <c r="P133" s="192">
        <f t="shared" si="6"/>
        <v>52.946693534608755</v>
      </c>
      <c r="Q133" s="192">
        <f t="shared" si="7"/>
        <v>52.319704886414918</v>
      </c>
      <c r="R133" s="191" t="s">
        <v>753</v>
      </c>
    </row>
    <row r="134" spans="1:18" s="190" customFormat="1" ht="11.25">
      <c r="A134" s="190" t="s">
        <v>728</v>
      </c>
      <c r="B134" s="190">
        <v>4</v>
      </c>
      <c r="C134" s="190">
        <v>90</v>
      </c>
      <c r="D134" s="191">
        <v>0.5</v>
      </c>
      <c r="E134" s="191" t="str">
        <f t="shared" si="8"/>
        <v>Darnley Bay-4-90-0.5</v>
      </c>
      <c r="F134" s="191">
        <v>0.05</v>
      </c>
      <c r="G134" s="191">
        <v>0.15</v>
      </c>
      <c r="H134" s="191">
        <v>34.9</v>
      </c>
      <c r="I134" s="191">
        <v>13.37</v>
      </c>
      <c r="J134" s="191">
        <v>0.34</v>
      </c>
      <c r="K134" s="191">
        <v>15.94</v>
      </c>
      <c r="L134" s="191">
        <v>0.08</v>
      </c>
      <c r="M134" s="191">
        <v>0</v>
      </c>
      <c r="N134" s="191">
        <v>35.67</v>
      </c>
      <c r="O134" s="191">
        <v>100.51</v>
      </c>
      <c r="P134" s="192">
        <f t="shared" si="6"/>
        <v>68.000598729261853</v>
      </c>
      <c r="Q134" s="192">
        <f t="shared" si="7"/>
        <v>40.675376262125098</v>
      </c>
      <c r="R134" s="191" t="s">
        <v>753</v>
      </c>
    </row>
    <row r="135" spans="1:18" s="190" customFormat="1" ht="11.25">
      <c r="A135" s="190" t="s">
        <v>728</v>
      </c>
      <c r="B135" s="190">
        <v>4</v>
      </c>
      <c r="C135" s="190">
        <v>91</v>
      </c>
      <c r="D135" s="191">
        <v>0.5</v>
      </c>
      <c r="E135" s="191" t="str">
        <f t="shared" si="8"/>
        <v>Darnley Bay-4-91-0.5</v>
      </c>
      <c r="F135" s="191">
        <v>0.02</v>
      </c>
      <c r="G135" s="191">
        <v>0.33</v>
      </c>
      <c r="H135" s="191">
        <v>11.18</v>
      </c>
      <c r="I135" s="191">
        <v>20.67</v>
      </c>
      <c r="J135" s="191">
        <v>0.28000000000000003</v>
      </c>
      <c r="K135" s="191">
        <v>11.83</v>
      </c>
      <c r="L135" s="191">
        <v>0</v>
      </c>
      <c r="M135" s="191">
        <v>0</v>
      </c>
      <c r="N135" s="191">
        <v>55.35</v>
      </c>
      <c r="O135" s="191">
        <v>99.66</v>
      </c>
      <c r="P135" s="192">
        <f t="shared" si="6"/>
        <v>50.498391984948611</v>
      </c>
      <c r="Q135" s="192">
        <f t="shared" si="7"/>
        <v>76.858267682898941</v>
      </c>
      <c r="R135" s="191" t="s">
        <v>753</v>
      </c>
    </row>
    <row r="136" spans="1:18" s="190" customFormat="1" ht="11.25">
      <c r="A136" s="190" t="s">
        <v>728</v>
      </c>
      <c r="B136" s="190">
        <v>4</v>
      </c>
      <c r="C136" s="190">
        <v>92</v>
      </c>
      <c r="D136" s="191">
        <v>0.5</v>
      </c>
      <c r="E136" s="191" t="str">
        <f t="shared" si="8"/>
        <v>Darnley Bay-4-92-0.5</v>
      </c>
      <c r="F136" s="191">
        <v>0.12</v>
      </c>
      <c r="G136" s="191">
        <v>0.95</v>
      </c>
      <c r="H136" s="191">
        <v>10.74</v>
      </c>
      <c r="I136" s="191">
        <v>22.06</v>
      </c>
      <c r="J136" s="191">
        <v>0.16</v>
      </c>
      <c r="K136" s="191">
        <v>12.12</v>
      </c>
      <c r="L136" s="191">
        <v>0</v>
      </c>
      <c r="M136" s="191">
        <v>0</v>
      </c>
      <c r="N136" s="191">
        <v>54.75</v>
      </c>
      <c r="O136" s="191">
        <v>100.9</v>
      </c>
      <c r="P136" s="192">
        <f t="shared" si="6"/>
        <v>49.476819150431524</v>
      </c>
      <c r="Q136" s="192">
        <f t="shared" si="7"/>
        <v>77.374462762080356</v>
      </c>
      <c r="R136" s="191" t="s">
        <v>753</v>
      </c>
    </row>
    <row r="137" spans="1:18" s="190" customFormat="1" ht="11.25">
      <c r="A137" s="190" t="s">
        <v>728</v>
      </c>
      <c r="B137" s="190">
        <v>4</v>
      </c>
      <c r="C137" s="190">
        <v>94</v>
      </c>
      <c r="D137" s="191">
        <v>0.5</v>
      </c>
      <c r="E137" s="191" t="str">
        <f t="shared" si="8"/>
        <v>Darnley Bay-4-94-0.5</v>
      </c>
      <c r="F137" s="191">
        <v>0</v>
      </c>
      <c r="G137" s="191">
        <v>3.7</v>
      </c>
      <c r="H137" s="191">
        <v>7.91</v>
      </c>
      <c r="I137" s="191">
        <v>28.29</v>
      </c>
      <c r="J137" s="191">
        <v>0.24</v>
      </c>
      <c r="K137" s="191">
        <v>10.39</v>
      </c>
      <c r="L137" s="191">
        <v>0</v>
      </c>
      <c r="M137" s="191">
        <v>0</v>
      </c>
      <c r="N137" s="191">
        <v>48.95</v>
      </c>
      <c r="O137" s="191">
        <v>99.48</v>
      </c>
      <c r="P137" s="192">
        <f t="shared" si="6"/>
        <v>39.563564707539605</v>
      </c>
      <c r="Q137" s="192">
        <f t="shared" si="7"/>
        <v>80.587820677081908</v>
      </c>
      <c r="R137" s="191" t="s">
        <v>753</v>
      </c>
    </row>
    <row r="138" spans="1:18" s="190" customFormat="1" ht="11.25">
      <c r="A138" s="190" t="s">
        <v>728</v>
      </c>
      <c r="B138" s="190">
        <v>5</v>
      </c>
      <c r="C138" s="190">
        <v>33</v>
      </c>
      <c r="D138" s="191">
        <v>0.5</v>
      </c>
      <c r="E138" s="191" t="str">
        <f t="shared" si="8"/>
        <v>Darnley Bay-5-33-0.5</v>
      </c>
      <c r="F138" s="191">
        <v>0.04</v>
      </c>
      <c r="G138" s="191">
        <v>1.37</v>
      </c>
      <c r="H138" s="191">
        <v>6.31</v>
      </c>
      <c r="I138" s="191">
        <v>25.21</v>
      </c>
      <c r="J138" s="191">
        <v>0.2</v>
      </c>
      <c r="K138" s="191">
        <v>10.24</v>
      </c>
      <c r="L138" s="191">
        <v>0</v>
      </c>
      <c r="M138" s="191">
        <v>0</v>
      </c>
      <c r="N138" s="191">
        <v>54.51</v>
      </c>
      <c r="O138" s="191">
        <v>97.87</v>
      </c>
      <c r="P138" s="192">
        <f t="shared" si="6"/>
        <v>41.995500922367412</v>
      </c>
      <c r="Q138" s="192">
        <f t="shared" si="7"/>
        <v>85.283651617370708</v>
      </c>
      <c r="R138" s="191" t="s">
        <v>753</v>
      </c>
    </row>
    <row r="139" spans="1:18" s="190" customFormat="1" ht="11.25">
      <c r="A139" s="190" t="s">
        <v>728</v>
      </c>
      <c r="B139" s="190">
        <v>5</v>
      </c>
      <c r="C139" s="190">
        <v>34</v>
      </c>
      <c r="D139" s="191">
        <v>0.5</v>
      </c>
      <c r="E139" s="191" t="str">
        <f t="shared" si="8"/>
        <v>Darnley Bay-5-34-0.5</v>
      </c>
      <c r="F139" s="191">
        <v>0.12</v>
      </c>
      <c r="G139" s="191">
        <v>3.68</v>
      </c>
      <c r="H139" s="191">
        <v>3.13</v>
      </c>
      <c r="I139" s="191">
        <v>30.68</v>
      </c>
      <c r="J139" s="191">
        <v>0.19</v>
      </c>
      <c r="K139" s="191">
        <v>10.39</v>
      </c>
      <c r="L139" s="191">
        <v>0.01</v>
      </c>
      <c r="M139" s="191">
        <v>0</v>
      </c>
      <c r="N139" s="191">
        <v>49.48</v>
      </c>
      <c r="O139" s="191">
        <v>97.68</v>
      </c>
      <c r="P139" s="192">
        <f t="shared" si="6"/>
        <v>37.641657006090504</v>
      </c>
      <c r="Q139" s="192">
        <f t="shared" si="7"/>
        <v>91.382908239345468</v>
      </c>
      <c r="R139" s="191" t="s">
        <v>753</v>
      </c>
    </row>
    <row r="140" spans="1:18" s="190" customFormat="1" ht="11.25">
      <c r="A140" s="190" t="s">
        <v>728</v>
      </c>
      <c r="B140" s="190">
        <v>5</v>
      </c>
      <c r="C140" s="190">
        <v>35</v>
      </c>
      <c r="D140" s="191">
        <v>0.5</v>
      </c>
      <c r="E140" s="191" t="str">
        <f t="shared" si="8"/>
        <v>Darnley Bay-5-35-0.5</v>
      </c>
      <c r="F140" s="191">
        <v>0.02</v>
      </c>
      <c r="G140" s="191">
        <v>2.89</v>
      </c>
      <c r="H140" s="191">
        <v>4.21</v>
      </c>
      <c r="I140" s="191">
        <v>25.75</v>
      </c>
      <c r="J140" s="191">
        <v>0.27</v>
      </c>
      <c r="K140" s="191">
        <v>10.96</v>
      </c>
      <c r="L140" s="191">
        <v>0</v>
      </c>
      <c r="M140" s="191">
        <v>0</v>
      </c>
      <c r="N140" s="191">
        <v>56.45</v>
      </c>
      <c r="O140" s="191">
        <v>100.55</v>
      </c>
      <c r="P140" s="192">
        <f t="shared" si="6"/>
        <v>43.138532045510757</v>
      </c>
      <c r="Q140" s="192">
        <f t="shared" si="7"/>
        <v>89.994988935365072</v>
      </c>
      <c r="R140" s="191" t="s">
        <v>753</v>
      </c>
    </row>
    <row r="141" spans="1:18" s="190" customFormat="1" ht="11.25">
      <c r="A141" s="190" t="s">
        <v>728</v>
      </c>
      <c r="B141" s="190">
        <v>5</v>
      </c>
      <c r="C141" s="190">
        <v>36</v>
      </c>
      <c r="D141" s="191">
        <v>0.5</v>
      </c>
      <c r="E141" s="191" t="str">
        <f t="shared" si="8"/>
        <v>Darnley Bay-5-36-0.5</v>
      </c>
      <c r="F141" s="191">
        <v>0.02</v>
      </c>
      <c r="G141" s="191">
        <v>3.09</v>
      </c>
      <c r="H141" s="191">
        <v>4.29</v>
      </c>
      <c r="I141" s="191">
        <v>27.95</v>
      </c>
      <c r="J141" s="191">
        <v>0.35</v>
      </c>
      <c r="K141" s="191">
        <v>10.72</v>
      </c>
      <c r="L141" s="191">
        <v>0.01</v>
      </c>
      <c r="M141" s="191">
        <v>0</v>
      </c>
      <c r="N141" s="191">
        <v>52.94</v>
      </c>
      <c r="O141" s="191">
        <v>99.37</v>
      </c>
      <c r="P141" s="192">
        <f t="shared" si="6"/>
        <v>40.604851134471488</v>
      </c>
      <c r="Q141" s="192">
        <f t="shared" si="7"/>
        <v>89.222260704670617</v>
      </c>
      <c r="R141" s="191" t="s">
        <v>753</v>
      </c>
    </row>
    <row r="142" spans="1:18" s="190" customFormat="1" ht="11.25">
      <c r="A142" s="190" t="s">
        <v>728</v>
      </c>
      <c r="B142" s="190">
        <v>5</v>
      </c>
      <c r="C142" s="190">
        <v>37</v>
      </c>
      <c r="D142" s="191">
        <v>0.5</v>
      </c>
      <c r="E142" s="191" t="str">
        <f t="shared" si="8"/>
        <v>Darnley Bay-5-37-0.5</v>
      </c>
      <c r="F142" s="191">
        <v>0</v>
      </c>
      <c r="G142" s="191">
        <v>3.79</v>
      </c>
      <c r="H142" s="191">
        <v>4.22</v>
      </c>
      <c r="I142" s="191">
        <v>28.84</v>
      </c>
      <c r="J142" s="191">
        <v>0.3</v>
      </c>
      <c r="K142" s="191">
        <v>9.83</v>
      </c>
      <c r="L142" s="191">
        <v>0</v>
      </c>
      <c r="M142" s="191">
        <v>0</v>
      </c>
      <c r="N142" s="191">
        <v>50.49</v>
      </c>
      <c r="O142" s="191">
        <v>97.48</v>
      </c>
      <c r="P142" s="192">
        <f t="shared" si="6"/>
        <v>37.793006828511956</v>
      </c>
      <c r="Q142" s="192">
        <f t="shared" si="7"/>
        <v>88.921182564812852</v>
      </c>
      <c r="R142" s="191" t="s">
        <v>753</v>
      </c>
    </row>
    <row r="143" spans="1:18" s="190" customFormat="1" ht="11.25">
      <c r="A143" s="190" t="s">
        <v>728</v>
      </c>
      <c r="B143" s="190">
        <v>5</v>
      </c>
      <c r="C143" s="190">
        <v>38</v>
      </c>
      <c r="D143" s="191">
        <v>0.5</v>
      </c>
      <c r="E143" s="191" t="str">
        <f t="shared" si="8"/>
        <v>Darnley Bay-5-38-0.5</v>
      </c>
      <c r="F143" s="191">
        <v>0</v>
      </c>
      <c r="G143" s="191">
        <v>0.46</v>
      </c>
      <c r="H143" s="191">
        <v>9.11</v>
      </c>
      <c r="I143" s="191">
        <v>21.21</v>
      </c>
      <c r="J143" s="191">
        <v>0.22</v>
      </c>
      <c r="K143" s="191">
        <v>11.58</v>
      </c>
      <c r="L143" s="191">
        <v>0</v>
      </c>
      <c r="M143" s="191">
        <v>0.01</v>
      </c>
      <c r="N143" s="191">
        <v>56.29</v>
      </c>
      <c r="O143" s="191">
        <v>98.88</v>
      </c>
      <c r="P143" s="192">
        <f t="shared" si="6"/>
        <v>49.319735451984201</v>
      </c>
      <c r="Q143" s="192">
        <f t="shared" si="7"/>
        <v>80.56391510890397</v>
      </c>
      <c r="R143" s="191" t="s">
        <v>753</v>
      </c>
    </row>
    <row r="144" spans="1:18" s="190" customFormat="1" ht="11.25">
      <c r="A144" s="190" t="s">
        <v>728</v>
      </c>
      <c r="B144" s="190">
        <v>5</v>
      </c>
      <c r="C144" s="190">
        <v>39</v>
      </c>
      <c r="D144" s="191">
        <v>0.5</v>
      </c>
      <c r="E144" s="191" t="str">
        <f t="shared" si="8"/>
        <v>Darnley Bay-5-39-0.5</v>
      </c>
      <c r="F144" s="191">
        <v>0.01</v>
      </c>
      <c r="G144" s="191">
        <v>0.17</v>
      </c>
      <c r="H144" s="191">
        <v>9.43</v>
      </c>
      <c r="I144" s="191">
        <v>19.940000000000001</v>
      </c>
      <c r="J144" s="191">
        <v>0.2</v>
      </c>
      <c r="K144" s="191">
        <v>12.57</v>
      </c>
      <c r="L144" s="191">
        <v>0</v>
      </c>
      <c r="M144" s="191">
        <v>0</v>
      </c>
      <c r="N144" s="191">
        <v>58.78</v>
      </c>
      <c r="O144" s="191">
        <v>101.09</v>
      </c>
      <c r="P144" s="192">
        <f t="shared" si="6"/>
        <v>52.910862089197373</v>
      </c>
      <c r="Q144" s="192">
        <f t="shared" si="7"/>
        <v>80.700737601365105</v>
      </c>
      <c r="R144" s="191" t="s">
        <v>753</v>
      </c>
    </row>
    <row r="145" spans="1:18" s="190" customFormat="1" ht="11.25">
      <c r="A145" s="190" t="s">
        <v>728</v>
      </c>
      <c r="B145" s="190">
        <v>5</v>
      </c>
      <c r="C145" s="190">
        <v>40</v>
      </c>
      <c r="D145" s="191">
        <v>0.5</v>
      </c>
      <c r="E145" s="191" t="str">
        <f t="shared" si="8"/>
        <v>Darnley Bay-5-40-0.5</v>
      </c>
      <c r="F145" s="191">
        <v>0.04</v>
      </c>
      <c r="G145" s="191">
        <v>0.5</v>
      </c>
      <c r="H145" s="191">
        <v>10.28</v>
      </c>
      <c r="I145" s="191">
        <v>19.45</v>
      </c>
      <c r="J145" s="191">
        <v>0.11</v>
      </c>
      <c r="K145" s="191">
        <v>12.52</v>
      </c>
      <c r="L145" s="191">
        <v>0</v>
      </c>
      <c r="M145" s="191">
        <v>0</v>
      </c>
      <c r="N145" s="191">
        <v>57.73</v>
      </c>
      <c r="O145" s="191">
        <v>100.63</v>
      </c>
      <c r="P145" s="192">
        <f t="shared" si="6"/>
        <v>53.431132195666223</v>
      </c>
      <c r="Q145" s="192">
        <f t="shared" si="7"/>
        <v>79.023656967787787</v>
      </c>
      <c r="R145" s="191" t="s">
        <v>753</v>
      </c>
    </row>
    <row r="146" spans="1:18" s="190" customFormat="1" ht="11.25">
      <c r="A146" s="190" t="s">
        <v>728</v>
      </c>
      <c r="B146" s="190">
        <v>5</v>
      </c>
      <c r="C146" s="190">
        <v>50</v>
      </c>
      <c r="D146" s="191">
        <v>0.5</v>
      </c>
      <c r="E146" s="191" t="str">
        <f t="shared" si="8"/>
        <v>Darnley Bay-5-50-0.5</v>
      </c>
      <c r="F146" s="191">
        <v>0</v>
      </c>
      <c r="G146" s="191">
        <v>2.37</v>
      </c>
      <c r="H146" s="191">
        <v>13.72</v>
      </c>
      <c r="I146" s="191">
        <v>26.13</v>
      </c>
      <c r="J146" s="191">
        <v>0.16</v>
      </c>
      <c r="K146" s="191">
        <v>11.68</v>
      </c>
      <c r="L146" s="191">
        <v>0</v>
      </c>
      <c r="M146" s="191">
        <v>0.17</v>
      </c>
      <c r="N146" s="191">
        <v>45.68</v>
      </c>
      <c r="O146" s="191">
        <v>99.9</v>
      </c>
      <c r="P146" s="192">
        <f t="shared" si="6"/>
        <v>44.343689272062903</v>
      </c>
      <c r="Q146" s="192">
        <f t="shared" si="7"/>
        <v>69.074001641731314</v>
      </c>
      <c r="R146" s="191" t="s">
        <v>753</v>
      </c>
    </row>
    <row r="147" spans="1:18" s="190" customFormat="1" ht="11.25">
      <c r="A147" s="190" t="s">
        <v>728</v>
      </c>
      <c r="B147" s="190">
        <v>5</v>
      </c>
      <c r="C147" s="190">
        <v>53</v>
      </c>
      <c r="D147" s="191">
        <v>0.5</v>
      </c>
      <c r="E147" s="191" t="str">
        <f t="shared" si="8"/>
        <v>Darnley Bay-5-53-0.5</v>
      </c>
      <c r="F147" s="191">
        <v>0.01</v>
      </c>
      <c r="G147" s="191">
        <v>0.37</v>
      </c>
      <c r="H147" s="191">
        <v>10.79</v>
      </c>
      <c r="I147" s="191">
        <v>19.53</v>
      </c>
      <c r="J147" s="191">
        <v>0.13</v>
      </c>
      <c r="K147" s="191">
        <v>11.29</v>
      </c>
      <c r="L147" s="191">
        <v>0</v>
      </c>
      <c r="M147" s="191">
        <v>0</v>
      </c>
      <c r="N147" s="191">
        <v>56.69</v>
      </c>
      <c r="O147" s="191">
        <v>98.81</v>
      </c>
      <c r="P147" s="192">
        <f t="shared" si="6"/>
        <v>50.748610771196525</v>
      </c>
      <c r="Q147" s="192">
        <f t="shared" si="7"/>
        <v>77.898364069970171</v>
      </c>
      <c r="R147" s="191" t="s">
        <v>753</v>
      </c>
    </row>
    <row r="148" spans="1:18" s="190" customFormat="1" ht="11.25">
      <c r="A148" s="190" t="s">
        <v>728</v>
      </c>
      <c r="B148" s="190">
        <v>7</v>
      </c>
      <c r="C148" s="190">
        <v>71</v>
      </c>
      <c r="D148" s="191">
        <v>0.5</v>
      </c>
      <c r="E148" s="191" t="str">
        <f t="shared" si="8"/>
        <v>Darnley Bay-7-71-0.5</v>
      </c>
      <c r="F148" s="191">
        <v>0.02</v>
      </c>
      <c r="G148" s="191">
        <v>0.35</v>
      </c>
      <c r="H148" s="191">
        <v>8.98</v>
      </c>
      <c r="I148" s="191">
        <v>19.87</v>
      </c>
      <c r="J148" s="191">
        <v>0.22</v>
      </c>
      <c r="K148" s="191">
        <v>12.21</v>
      </c>
      <c r="L148" s="191">
        <v>0</v>
      </c>
      <c r="M148" s="191">
        <v>0</v>
      </c>
      <c r="N148" s="191">
        <v>57.43</v>
      </c>
      <c r="O148" s="191">
        <v>99.08</v>
      </c>
      <c r="P148" s="192">
        <f t="shared" si="6"/>
        <v>52.274061726984137</v>
      </c>
      <c r="Q148" s="192">
        <f t="shared" si="7"/>
        <v>81.097258712338757</v>
      </c>
      <c r="R148" s="191" t="s">
        <v>753</v>
      </c>
    </row>
    <row r="149" spans="1:18" s="190" customFormat="1" ht="11.25">
      <c r="A149" s="190" t="s">
        <v>728</v>
      </c>
      <c r="B149" s="190">
        <v>7</v>
      </c>
      <c r="C149" s="190">
        <v>72</v>
      </c>
      <c r="D149" s="191">
        <v>0.5</v>
      </c>
      <c r="E149" s="191" t="str">
        <f t="shared" si="8"/>
        <v>Darnley Bay-7-72-0.5</v>
      </c>
      <c r="F149" s="191">
        <v>0.06</v>
      </c>
      <c r="G149" s="191">
        <v>0.78</v>
      </c>
      <c r="H149" s="191">
        <v>10.06</v>
      </c>
      <c r="I149" s="191">
        <v>24.34</v>
      </c>
      <c r="J149" s="191">
        <v>0.25</v>
      </c>
      <c r="K149" s="191">
        <v>11.14</v>
      </c>
      <c r="L149" s="191">
        <v>0.01</v>
      </c>
      <c r="M149" s="191">
        <v>0</v>
      </c>
      <c r="N149" s="191">
        <v>53.9</v>
      </c>
      <c r="O149" s="191">
        <v>100.54</v>
      </c>
      <c r="P149" s="192">
        <f t="shared" si="6"/>
        <v>44.927564378612288</v>
      </c>
      <c r="Q149" s="192">
        <f t="shared" si="7"/>
        <v>78.233716821025496</v>
      </c>
      <c r="R149" s="191" t="s">
        <v>753</v>
      </c>
    </row>
    <row r="150" spans="1:18" s="190" customFormat="1" ht="11.25">
      <c r="A150" s="190" t="s">
        <v>728</v>
      </c>
      <c r="B150" s="190">
        <v>7</v>
      </c>
      <c r="C150" s="190">
        <v>73</v>
      </c>
      <c r="D150" s="191">
        <v>0.5</v>
      </c>
      <c r="E150" s="191" t="str">
        <f t="shared" si="8"/>
        <v>Darnley Bay-7-73-0.5</v>
      </c>
      <c r="F150" s="191">
        <v>0</v>
      </c>
      <c r="G150" s="191">
        <v>3.02</v>
      </c>
      <c r="H150" s="191">
        <v>5.9</v>
      </c>
      <c r="I150" s="191">
        <v>27.64</v>
      </c>
      <c r="J150" s="191">
        <v>0.26</v>
      </c>
      <c r="K150" s="191">
        <v>10.15</v>
      </c>
      <c r="L150" s="191">
        <v>0</v>
      </c>
      <c r="M150" s="191">
        <v>0</v>
      </c>
      <c r="N150" s="191">
        <v>52.19</v>
      </c>
      <c r="O150" s="191">
        <v>99.16</v>
      </c>
      <c r="P150" s="192">
        <f t="shared" si="6"/>
        <v>39.560558842545909</v>
      </c>
      <c r="Q150" s="192">
        <f t="shared" si="7"/>
        <v>85.578498684914379</v>
      </c>
      <c r="R150" s="191" t="s">
        <v>753</v>
      </c>
    </row>
    <row r="151" spans="1:18" s="190" customFormat="1" ht="11.25">
      <c r="A151" s="190" t="s">
        <v>728</v>
      </c>
      <c r="B151" s="190">
        <v>7</v>
      </c>
      <c r="C151" s="190">
        <v>74</v>
      </c>
      <c r="D151" s="191">
        <v>0.5</v>
      </c>
      <c r="E151" s="191" t="str">
        <f t="shared" si="8"/>
        <v>Darnley Bay-7-74-0.5</v>
      </c>
      <c r="F151" s="191">
        <v>0.1</v>
      </c>
      <c r="G151" s="191">
        <v>0.25</v>
      </c>
      <c r="H151" s="191">
        <v>10.83</v>
      </c>
      <c r="I151" s="191">
        <v>23.49</v>
      </c>
      <c r="J151" s="191">
        <v>0.18</v>
      </c>
      <c r="K151" s="191">
        <v>11.06</v>
      </c>
      <c r="L151" s="191">
        <v>0</v>
      </c>
      <c r="M151" s="191">
        <v>0</v>
      </c>
      <c r="N151" s="191">
        <v>52.86</v>
      </c>
      <c r="O151" s="191">
        <v>98.77</v>
      </c>
      <c r="P151" s="192">
        <f t="shared" si="6"/>
        <v>45.629711447246002</v>
      </c>
      <c r="Q151" s="192">
        <f t="shared" si="7"/>
        <v>76.604320708153054</v>
      </c>
      <c r="R151" s="191" t="s">
        <v>753</v>
      </c>
    </row>
    <row r="152" spans="1:18" s="190" customFormat="1" ht="11.25">
      <c r="A152" s="190" t="s">
        <v>728</v>
      </c>
      <c r="B152" s="190">
        <v>7</v>
      </c>
      <c r="C152" s="190">
        <v>75</v>
      </c>
      <c r="D152" s="191">
        <v>0.5</v>
      </c>
      <c r="E152" s="191" t="str">
        <f t="shared" si="8"/>
        <v>Darnley Bay-7-75-0.5</v>
      </c>
      <c r="F152" s="191">
        <v>0.09</v>
      </c>
      <c r="G152" s="191">
        <v>0.51</v>
      </c>
      <c r="H152" s="191">
        <v>11.03</v>
      </c>
      <c r="I152" s="191">
        <v>20.5</v>
      </c>
      <c r="J152" s="191">
        <v>0.21</v>
      </c>
      <c r="K152" s="191">
        <v>11.71</v>
      </c>
      <c r="L152" s="191">
        <v>0</v>
      </c>
      <c r="M152" s="191">
        <v>0</v>
      </c>
      <c r="N152" s="191">
        <v>55.53</v>
      </c>
      <c r="O152" s="191">
        <v>99.57</v>
      </c>
      <c r="P152" s="192">
        <f t="shared" si="6"/>
        <v>50.449971023287198</v>
      </c>
      <c r="Q152" s="192">
        <f t="shared" si="7"/>
        <v>77.154924999572899</v>
      </c>
      <c r="R152" s="191" t="s">
        <v>753</v>
      </c>
    </row>
    <row r="153" spans="1:18" s="190" customFormat="1" ht="11.25">
      <c r="A153" s="190" t="s">
        <v>728</v>
      </c>
      <c r="B153" s="190">
        <v>7</v>
      </c>
      <c r="C153" s="190">
        <v>76</v>
      </c>
      <c r="D153" s="191">
        <v>0.5</v>
      </c>
      <c r="E153" s="191" t="str">
        <f t="shared" si="8"/>
        <v>Darnley Bay-7-76-0.5</v>
      </c>
      <c r="F153" s="191">
        <v>0</v>
      </c>
      <c r="G153" s="191">
        <v>0.02</v>
      </c>
      <c r="H153" s="191">
        <v>11.26</v>
      </c>
      <c r="I153" s="191">
        <v>21.21</v>
      </c>
      <c r="J153" s="191">
        <v>0.22</v>
      </c>
      <c r="K153" s="191">
        <v>11.92</v>
      </c>
      <c r="L153" s="191">
        <v>0</v>
      </c>
      <c r="M153" s="191">
        <v>0.04</v>
      </c>
      <c r="N153" s="191">
        <v>54.87</v>
      </c>
      <c r="O153" s="191">
        <v>99.72</v>
      </c>
      <c r="P153" s="192">
        <f t="shared" si="6"/>
        <v>50.043148200703371</v>
      </c>
      <c r="Q153" s="192">
        <f t="shared" si="7"/>
        <v>76.575333230518652</v>
      </c>
      <c r="R153" s="191" t="s">
        <v>753</v>
      </c>
    </row>
    <row r="154" spans="1:18" s="190" customFormat="1" ht="11.25">
      <c r="A154" s="190" t="s">
        <v>728</v>
      </c>
      <c r="B154" s="190">
        <v>7</v>
      </c>
      <c r="C154" s="190">
        <v>77</v>
      </c>
      <c r="D154" s="191">
        <v>0.5</v>
      </c>
      <c r="E154" s="191" t="str">
        <f t="shared" si="8"/>
        <v>Darnley Bay-7-77-0.5</v>
      </c>
      <c r="F154" s="191">
        <v>0.06</v>
      </c>
      <c r="G154" s="191">
        <v>0.12</v>
      </c>
      <c r="H154" s="191">
        <v>10.58</v>
      </c>
      <c r="I154" s="191">
        <v>20.2</v>
      </c>
      <c r="J154" s="191">
        <v>0.21</v>
      </c>
      <c r="K154" s="191">
        <v>12.26</v>
      </c>
      <c r="L154" s="191">
        <v>0</v>
      </c>
      <c r="M154" s="191">
        <v>0</v>
      </c>
      <c r="N154" s="191">
        <v>57.05</v>
      </c>
      <c r="O154" s="191">
        <v>100.47</v>
      </c>
      <c r="P154" s="192">
        <f t="shared" si="6"/>
        <v>51.964996463425209</v>
      </c>
      <c r="Q154" s="192">
        <f t="shared" si="7"/>
        <v>78.342491485793872</v>
      </c>
      <c r="R154" s="191" t="s">
        <v>753</v>
      </c>
    </row>
    <row r="155" spans="1:18" s="190" customFormat="1" ht="11.25">
      <c r="A155" s="190" t="s">
        <v>728</v>
      </c>
      <c r="B155" s="190">
        <v>7</v>
      </c>
      <c r="C155" s="190">
        <v>78</v>
      </c>
      <c r="D155" s="191">
        <v>0.5</v>
      </c>
      <c r="E155" s="191" t="str">
        <f t="shared" si="8"/>
        <v>Darnley Bay-7-78-0.5</v>
      </c>
      <c r="F155" s="191">
        <v>0</v>
      </c>
      <c r="G155" s="191">
        <v>0.32</v>
      </c>
      <c r="H155" s="191">
        <v>10.72</v>
      </c>
      <c r="I155" s="191">
        <v>22.19</v>
      </c>
      <c r="J155" s="191">
        <v>0.19</v>
      </c>
      <c r="K155" s="191">
        <v>11.48</v>
      </c>
      <c r="L155" s="191">
        <v>0</v>
      </c>
      <c r="M155" s="191">
        <v>0</v>
      </c>
      <c r="N155" s="191">
        <v>55.06</v>
      </c>
      <c r="O155" s="191">
        <v>99.96</v>
      </c>
      <c r="P155" s="192">
        <f t="shared" si="6"/>
        <v>47.974750902524136</v>
      </c>
      <c r="Q155" s="192">
        <f t="shared" si="7"/>
        <v>77.505666512924648</v>
      </c>
      <c r="R155" s="191" t="s">
        <v>753</v>
      </c>
    </row>
    <row r="156" spans="1:18" s="190" customFormat="1" ht="11.25">
      <c r="A156" s="190" t="s">
        <v>728</v>
      </c>
      <c r="B156" s="190">
        <v>7</v>
      </c>
      <c r="C156" s="190">
        <v>79</v>
      </c>
      <c r="D156" s="191">
        <v>0.5</v>
      </c>
      <c r="E156" s="191" t="str">
        <f t="shared" si="8"/>
        <v>Darnley Bay-7-79-0.5</v>
      </c>
      <c r="F156" s="191">
        <v>0</v>
      </c>
      <c r="G156" s="191">
        <v>1.37</v>
      </c>
      <c r="H156" s="191">
        <v>2.6</v>
      </c>
      <c r="I156" s="191">
        <v>19.18</v>
      </c>
      <c r="J156" s="191">
        <v>0.28999999999999998</v>
      </c>
      <c r="K156" s="191">
        <v>12.23</v>
      </c>
      <c r="L156" s="191">
        <v>0</v>
      </c>
      <c r="M156" s="191">
        <v>0</v>
      </c>
      <c r="N156" s="191">
        <v>64.38</v>
      </c>
      <c r="O156" s="191">
        <v>100.04</v>
      </c>
      <c r="P156" s="192">
        <f t="shared" si="6"/>
        <v>53.195760468748389</v>
      </c>
      <c r="Q156" s="192">
        <f t="shared" si="7"/>
        <v>94.321739990135328</v>
      </c>
      <c r="R156" s="191" t="s">
        <v>753</v>
      </c>
    </row>
    <row r="157" spans="1:18" s="190" customFormat="1" ht="11.25">
      <c r="A157" s="190" t="s">
        <v>728</v>
      </c>
      <c r="B157" s="190">
        <v>7</v>
      </c>
      <c r="C157" s="190">
        <v>80</v>
      </c>
      <c r="D157" s="191">
        <v>0.5</v>
      </c>
      <c r="E157" s="191" t="str">
        <f t="shared" si="8"/>
        <v>Darnley Bay-7-80-0.5</v>
      </c>
      <c r="F157" s="191">
        <v>7.0000000000000007E-2</v>
      </c>
      <c r="G157" s="191">
        <v>0.28999999999999998</v>
      </c>
      <c r="H157" s="191">
        <v>10.18</v>
      </c>
      <c r="I157" s="191">
        <v>21.41</v>
      </c>
      <c r="J157" s="191">
        <v>0.23</v>
      </c>
      <c r="K157" s="191">
        <v>12.2</v>
      </c>
      <c r="L157" s="191">
        <v>0</v>
      </c>
      <c r="M157" s="191">
        <v>0.04</v>
      </c>
      <c r="N157" s="191">
        <v>55.4</v>
      </c>
      <c r="O157" s="191">
        <v>99.83</v>
      </c>
      <c r="P157" s="192">
        <f t="shared" si="6"/>
        <v>50.388964266701365</v>
      </c>
      <c r="Q157" s="192">
        <f t="shared" si="7"/>
        <v>78.498044954102028</v>
      </c>
      <c r="R157" s="191" t="s">
        <v>753</v>
      </c>
    </row>
    <row r="158" spans="1:18" s="190" customFormat="1" ht="11.25">
      <c r="A158" s="190" t="s">
        <v>728</v>
      </c>
      <c r="B158" s="190">
        <v>7</v>
      </c>
      <c r="C158" s="190">
        <v>81</v>
      </c>
      <c r="D158" s="191">
        <v>0.5</v>
      </c>
      <c r="E158" s="191" t="str">
        <f t="shared" si="8"/>
        <v>Darnley Bay-7-81-0.5</v>
      </c>
      <c r="F158" s="191">
        <v>0.14000000000000001</v>
      </c>
      <c r="G158" s="191">
        <v>0.27</v>
      </c>
      <c r="H158" s="191">
        <v>10.220000000000001</v>
      </c>
      <c r="I158" s="191">
        <v>20.74</v>
      </c>
      <c r="J158" s="191">
        <v>0.18</v>
      </c>
      <c r="K158" s="191">
        <v>11.6</v>
      </c>
      <c r="L158" s="191">
        <v>0</v>
      </c>
      <c r="M158" s="191">
        <v>0</v>
      </c>
      <c r="N158" s="191">
        <v>56.88</v>
      </c>
      <c r="O158" s="191">
        <v>100.03</v>
      </c>
      <c r="P158" s="192">
        <f t="shared" si="6"/>
        <v>49.923048328429033</v>
      </c>
      <c r="Q158" s="192">
        <f t="shared" si="7"/>
        <v>78.874422253081164</v>
      </c>
      <c r="R158" s="191" t="s">
        <v>753</v>
      </c>
    </row>
    <row r="159" spans="1:18" s="190" customFormat="1" ht="11.25">
      <c r="A159" s="190" t="s">
        <v>728</v>
      </c>
      <c r="B159" s="190">
        <v>7</v>
      </c>
      <c r="C159" s="190">
        <v>83</v>
      </c>
      <c r="D159" s="191">
        <v>0.5</v>
      </c>
      <c r="E159" s="191" t="str">
        <f t="shared" si="8"/>
        <v>Darnley Bay-7-83-0.5</v>
      </c>
      <c r="F159" s="191">
        <v>0.1</v>
      </c>
      <c r="G159" s="191">
        <v>0.47</v>
      </c>
      <c r="H159" s="191">
        <v>11.54</v>
      </c>
      <c r="I159" s="191">
        <v>20.41</v>
      </c>
      <c r="J159" s="191">
        <v>0.17</v>
      </c>
      <c r="K159" s="191">
        <v>11.87</v>
      </c>
      <c r="L159" s="191">
        <v>0</v>
      </c>
      <c r="M159" s="191">
        <v>0</v>
      </c>
      <c r="N159" s="191">
        <v>55.47</v>
      </c>
      <c r="O159" s="191">
        <v>100.04</v>
      </c>
      <c r="P159" s="192">
        <f t="shared" si="6"/>
        <v>50.89915973307496</v>
      </c>
      <c r="Q159" s="192">
        <f t="shared" si="7"/>
        <v>76.328929027886346</v>
      </c>
      <c r="R159" s="191" t="s">
        <v>753</v>
      </c>
    </row>
    <row r="160" spans="1:18" s="190" customFormat="1" ht="11.25">
      <c r="A160" s="190" t="s">
        <v>728</v>
      </c>
      <c r="B160" s="190">
        <v>7</v>
      </c>
      <c r="C160" s="190">
        <v>84</v>
      </c>
      <c r="D160" s="191">
        <v>0.5</v>
      </c>
      <c r="E160" s="191" t="str">
        <f t="shared" si="8"/>
        <v>Darnley Bay-7-84-0.5</v>
      </c>
      <c r="F160" s="191">
        <v>0.04</v>
      </c>
      <c r="G160" s="191">
        <v>0.21</v>
      </c>
      <c r="H160" s="191">
        <v>8.99</v>
      </c>
      <c r="I160" s="191">
        <v>20.88</v>
      </c>
      <c r="J160" s="191">
        <v>0.17</v>
      </c>
      <c r="K160" s="191">
        <v>10.69</v>
      </c>
      <c r="L160" s="191">
        <v>0</v>
      </c>
      <c r="M160" s="191">
        <v>0.01</v>
      </c>
      <c r="N160" s="191">
        <v>58.82</v>
      </c>
      <c r="O160" s="191">
        <v>99.81</v>
      </c>
      <c r="P160" s="192">
        <f t="shared" si="6"/>
        <v>47.71404466521588</v>
      </c>
      <c r="Q160" s="192">
        <f t="shared" si="7"/>
        <v>81.444330626270471</v>
      </c>
      <c r="R160" s="191" t="s">
        <v>753</v>
      </c>
    </row>
    <row r="161" spans="1:18" s="190" customFormat="1" ht="11.25">
      <c r="A161" s="190" t="s">
        <v>728</v>
      </c>
      <c r="B161" s="190">
        <v>7</v>
      </c>
      <c r="C161" s="190">
        <v>85</v>
      </c>
      <c r="D161" s="191">
        <v>0.5</v>
      </c>
      <c r="E161" s="191" t="str">
        <f t="shared" si="8"/>
        <v>Darnley Bay-7-85-0.5</v>
      </c>
      <c r="F161" s="191">
        <v>7.0000000000000007E-2</v>
      </c>
      <c r="G161" s="191">
        <v>0.5</v>
      </c>
      <c r="H161" s="191">
        <v>13.14</v>
      </c>
      <c r="I161" s="191">
        <v>24.13</v>
      </c>
      <c r="J161" s="191">
        <v>0.25</v>
      </c>
      <c r="K161" s="191">
        <v>11.49</v>
      </c>
      <c r="L161" s="191">
        <v>0</v>
      </c>
      <c r="M161" s="191">
        <v>0</v>
      </c>
      <c r="N161" s="191">
        <v>50.19</v>
      </c>
      <c r="O161" s="191">
        <v>99.77</v>
      </c>
      <c r="P161" s="192">
        <f t="shared" si="6"/>
        <v>45.909220632121425</v>
      </c>
      <c r="Q161" s="192">
        <f t="shared" si="7"/>
        <v>71.928748773102612</v>
      </c>
      <c r="R161" s="191" t="s">
        <v>753</v>
      </c>
    </row>
    <row r="162" spans="1:18" s="190" customFormat="1" ht="11.25">
      <c r="A162" s="190" t="s">
        <v>728</v>
      </c>
      <c r="B162" s="190">
        <v>7</v>
      </c>
      <c r="C162" s="190">
        <v>86</v>
      </c>
      <c r="D162" s="191">
        <v>0.5</v>
      </c>
      <c r="E162" s="191" t="str">
        <f t="shared" si="8"/>
        <v>Darnley Bay-7-86-0.5</v>
      </c>
      <c r="F162" s="191">
        <v>0.22</v>
      </c>
      <c r="G162" s="191">
        <v>2.2000000000000002</v>
      </c>
      <c r="H162" s="191">
        <v>5.38</v>
      </c>
      <c r="I162" s="191">
        <v>23.9</v>
      </c>
      <c r="J162" s="191">
        <v>0.14000000000000001</v>
      </c>
      <c r="K162" s="191">
        <v>12.25</v>
      </c>
      <c r="L162" s="191">
        <v>0</v>
      </c>
      <c r="M162" s="191">
        <v>0.01</v>
      </c>
      <c r="N162" s="191">
        <v>55.82</v>
      </c>
      <c r="O162" s="191">
        <v>99.91</v>
      </c>
      <c r="P162" s="192">
        <f t="shared" si="6"/>
        <v>47.742249215720669</v>
      </c>
      <c r="Q162" s="192">
        <f t="shared" si="7"/>
        <v>87.437621494658586</v>
      </c>
      <c r="R162" s="191" t="s">
        <v>753</v>
      </c>
    </row>
    <row r="163" spans="1:18" s="190" customFormat="1" ht="11.25">
      <c r="A163" s="190" t="s">
        <v>728</v>
      </c>
      <c r="B163" s="190">
        <v>7</v>
      </c>
      <c r="C163" s="190">
        <v>87</v>
      </c>
      <c r="D163" s="191">
        <v>0.5</v>
      </c>
      <c r="E163" s="191" t="str">
        <f t="shared" si="8"/>
        <v>Darnley Bay-7-87-0.5</v>
      </c>
      <c r="F163" s="191">
        <v>0.26</v>
      </c>
      <c r="G163" s="191">
        <v>3.11</v>
      </c>
      <c r="H163" s="191">
        <v>3.76</v>
      </c>
      <c r="I163" s="191">
        <v>22.29</v>
      </c>
      <c r="J163" s="191">
        <v>0.21</v>
      </c>
      <c r="K163" s="191">
        <v>13.12</v>
      </c>
      <c r="L163" s="191">
        <v>0.01</v>
      </c>
      <c r="M163" s="191">
        <v>0.11</v>
      </c>
      <c r="N163" s="191">
        <v>57.79</v>
      </c>
      <c r="O163" s="191">
        <v>100.67</v>
      </c>
      <c r="P163" s="192">
        <f t="shared" si="6"/>
        <v>51.199286719036273</v>
      </c>
      <c r="Q163" s="192">
        <f t="shared" si="7"/>
        <v>91.158732620354769</v>
      </c>
      <c r="R163" s="191" t="s">
        <v>753</v>
      </c>
    </row>
    <row r="164" spans="1:18" s="190" customFormat="1" ht="11.25">
      <c r="A164" s="190" t="s">
        <v>728</v>
      </c>
      <c r="B164" s="190">
        <v>7</v>
      </c>
      <c r="C164" s="190">
        <v>88</v>
      </c>
      <c r="D164" s="191">
        <v>0.5</v>
      </c>
      <c r="E164" s="191" t="str">
        <f t="shared" si="8"/>
        <v>Darnley Bay-7-88-0.5</v>
      </c>
      <c r="F164" s="191">
        <v>0.33</v>
      </c>
      <c r="G164" s="191">
        <v>1.31</v>
      </c>
      <c r="H164" s="191">
        <v>23.48</v>
      </c>
      <c r="I164" s="191">
        <v>19.45</v>
      </c>
      <c r="J164" s="191">
        <v>0.14000000000000001</v>
      </c>
      <c r="K164" s="191">
        <v>16.03</v>
      </c>
      <c r="L164" s="191">
        <v>0</v>
      </c>
      <c r="M164" s="191">
        <v>0</v>
      </c>
      <c r="N164" s="191">
        <v>37.979999999999997</v>
      </c>
      <c r="O164" s="191">
        <v>98.73</v>
      </c>
      <c r="P164" s="192">
        <f t="shared" si="6"/>
        <v>59.498110585628048</v>
      </c>
      <c r="Q164" s="192">
        <f t="shared" si="7"/>
        <v>52.041014816447507</v>
      </c>
      <c r="R164" s="191" t="s">
        <v>753</v>
      </c>
    </row>
    <row r="165" spans="1:18" s="190" customFormat="1" ht="11.25">
      <c r="A165" s="190" t="s">
        <v>728</v>
      </c>
      <c r="B165" s="190">
        <v>7</v>
      </c>
      <c r="C165" s="190">
        <v>89</v>
      </c>
      <c r="D165" s="191">
        <v>0.5</v>
      </c>
      <c r="E165" s="191" t="str">
        <f t="shared" si="8"/>
        <v>Darnley Bay-7-89-0.5</v>
      </c>
      <c r="F165" s="191">
        <v>0</v>
      </c>
      <c r="G165" s="191">
        <v>1.86</v>
      </c>
      <c r="H165" s="191">
        <v>4.7300000000000004</v>
      </c>
      <c r="I165" s="191">
        <v>23.46</v>
      </c>
      <c r="J165" s="191">
        <v>0.25</v>
      </c>
      <c r="K165" s="191">
        <v>11.89</v>
      </c>
      <c r="L165" s="191">
        <v>0</v>
      </c>
      <c r="M165" s="191">
        <v>0.04</v>
      </c>
      <c r="N165" s="191">
        <v>56.59</v>
      </c>
      <c r="O165" s="191">
        <v>98.82</v>
      </c>
      <c r="P165" s="192">
        <f t="shared" si="6"/>
        <v>47.461731426389484</v>
      </c>
      <c r="Q165" s="192">
        <f t="shared" si="7"/>
        <v>88.920856674095447</v>
      </c>
      <c r="R165" s="191" t="s">
        <v>753</v>
      </c>
    </row>
    <row r="166" spans="1:18" s="190" customFormat="1" ht="11.25">
      <c r="A166" s="190" t="s">
        <v>728</v>
      </c>
      <c r="B166" s="190">
        <v>7</v>
      </c>
      <c r="C166" s="190">
        <v>90</v>
      </c>
      <c r="D166" s="191">
        <v>0.5</v>
      </c>
      <c r="E166" s="191" t="str">
        <f t="shared" si="8"/>
        <v>Darnley Bay-7-90-0.5</v>
      </c>
      <c r="F166" s="191">
        <v>0.04</v>
      </c>
      <c r="G166" s="191">
        <v>0.93</v>
      </c>
      <c r="H166" s="191">
        <v>10.3</v>
      </c>
      <c r="I166" s="191">
        <v>22.1</v>
      </c>
      <c r="J166" s="191">
        <v>0.39</v>
      </c>
      <c r="K166" s="191">
        <v>12.09</v>
      </c>
      <c r="L166" s="191">
        <v>0</v>
      </c>
      <c r="M166" s="191">
        <v>0</v>
      </c>
      <c r="N166" s="191">
        <v>53.69</v>
      </c>
      <c r="O166" s="191">
        <v>99.54</v>
      </c>
      <c r="P166" s="192">
        <f t="shared" si="6"/>
        <v>49.369585696078609</v>
      </c>
      <c r="Q166" s="192">
        <f t="shared" si="7"/>
        <v>77.762134881682627</v>
      </c>
      <c r="R166" s="191" t="s">
        <v>753</v>
      </c>
    </row>
    <row r="167" spans="1:18" s="190" customFormat="1" ht="11.25">
      <c r="A167" s="190" t="s">
        <v>728</v>
      </c>
      <c r="B167" s="190">
        <v>7</v>
      </c>
      <c r="C167" s="190">
        <v>91</v>
      </c>
      <c r="D167" s="191">
        <v>0.5</v>
      </c>
      <c r="E167" s="191" t="str">
        <f t="shared" si="8"/>
        <v>Darnley Bay-7-91-0.5</v>
      </c>
      <c r="F167" s="191">
        <v>0.18</v>
      </c>
      <c r="G167" s="191">
        <v>1.43</v>
      </c>
      <c r="H167" s="191">
        <v>24.34</v>
      </c>
      <c r="I167" s="191">
        <v>19.13</v>
      </c>
      <c r="J167" s="191">
        <v>0.16</v>
      </c>
      <c r="K167" s="191">
        <v>17.05</v>
      </c>
      <c r="L167" s="191">
        <v>0</v>
      </c>
      <c r="M167" s="191">
        <v>0</v>
      </c>
      <c r="N167" s="191">
        <v>38.450000000000003</v>
      </c>
      <c r="O167" s="191">
        <v>100.75</v>
      </c>
      <c r="P167" s="192">
        <f t="shared" si="6"/>
        <v>61.369561793447936</v>
      </c>
      <c r="Q167" s="192">
        <f t="shared" si="7"/>
        <v>51.449915428349456</v>
      </c>
      <c r="R167" s="191" t="s">
        <v>753</v>
      </c>
    </row>
    <row r="168" spans="1:18" s="190" customFormat="1" ht="11.25">
      <c r="A168" s="190" t="s">
        <v>728</v>
      </c>
      <c r="B168" s="190">
        <v>7</v>
      </c>
      <c r="C168" s="190">
        <v>92</v>
      </c>
      <c r="D168" s="191">
        <v>0.5</v>
      </c>
      <c r="E168" s="191" t="str">
        <f t="shared" si="8"/>
        <v>Darnley Bay-7-92-0.5</v>
      </c>
      <c r="F168" s="191">
        <v>0.14000000000000001</v>
      </c>
      <c r="G168" s="191">
        <v>0.08</v>
      </c>
      <c r="H168" s="191">
        <v>42.14</v>
      </c>
      <c r="I168" s="191">
        <v>11.86</v>
      </c>
      <c r="J168" s="191">
        <v>0.13</v>
      </c>
      <c r="K168" s="191">
        <v>17.3</v>
      </c>
      <c r="L168" s="191">
        <v>0.06</v>
      </c>
      <c r="M168" s="191">
        <v>0</v>
      </c>
      <c r="N168" s="191">
        <v>28.88</v>
      </c>
      <c r="O168" s="191">
        <v>100.58</v>
      </c>
      <c r="P168" s="192">
        <f t="shared" si="6"/>
        <v>72.222316478196035</v>
      </c>
      <c r="Q168" s="192">
        <f t="shared" si="7"/>
        <v>31.495110280089119</v>
      </c>
      <c r="R168" s="191" t="s">
        <v>753</v>
      </c>
    </row>
    <row r="169" spans="1:18" s="190" customFormat="1" ht="11.25">
      <c r="A169" s="190" t="s">
        <v>728</v>
      </c>
      <c r="B169" s="190">
        <v>7</v>
      </c>
      <c r="C169" s="190">
        <v>93</v>
      </c>
      <c r="D169" s="191">
        <v>0.5</v>
      </c>
      <c r="E169" s="191" t="str">
        <f t="shared" si="8"/>
        <v>Darnley Bay-7-93-0.5</v>
      </c>
      <c r="F169" s="191">
        <v>0</v>
      </c>
      <c r="G169" s="191">
        <v>0.21</v>
      </c>
      <c r="H169" s="191">
        <v>10.8</v>
      </c>
      <c r="I169" s="191">
        <v>20.57</v>
      </c>
      <c r="J169" s="191">
        <v>0.15</v>
      </c>
      <c r="K169" s="191">
        <v>12.03</v>
      </c>
      <c r="L169" s="191">
        <v>0.02</v>
      </c>
      <c r="M169" s="191">
        <v>0</v>
      </c>
      <c r="N169" s="191">
        <v>55.76</v>
      </c>
      <c r="O169" s="191">
        <v>99.54</v>
      </c>
      <c r="P169" s="192">
        <f t="shared" si="6"/>
        <v>51.038622117725311</v>
      </c>
      <c r="Q169" s="192">
        <f t="shared" si="7"/>
        <v>77.596165859814064</v>
      </c>
      <c r="R169" s="191" t="s">
        <v>753</v>
      </c>
    </row>
    <row r="170" spans="1:18" s="190" customFormat="1" ht="11.25">
      <c r="A170" s="190" t="s">
        <v>728</v>
      </c>
      <c r="B170" s="190">
        <v>7</v>
      </c>
      <c r="C170" s="190">
        <v>94</v>
      </c>
      <c r="D170" s="191">
        <v>0.5</v>
      </c>
      <c r="E170" s="191" t="str">
        <f t="shared" si="8"/>
        <v>Darnley Bay-7-94-0.5</v>
      </c>
      <c r="F170" s="191">
        <v>0</v>
      </c>
      <c r="G170" s="191">
        <v>0.18</v>
      </c>
      <c r="H170" s="191">
        <v>11.98</v>
      </c>
      <c r="I170" s="191">
        <v>16.100000000000001</v>
      </c>
      <c r="J170" s="191">
        <v>0.14000000000000001</v>
      </c>
      <c r="K170" s="191">
        <v>13.88</v>
      </c>
      <c r="L170" s="191">
        <v>0</v>
      </c>
      <c r="M170" s="191">
        <v>0</v>
      </c>
      <c r="N170" s="191">
        <v>58.84</v>
      </c>
      <c r="O170" s="191">
        <v>101.12</v>
      </c>
      <c r="P170" s="192">
        <f t="shared" si="6"/>
        <v>60.578070777011526</v>
      </c>
      <c r="Q170" s="192">
        <f t="shared" si="7"/>
        <v>76.716262834294909</v>
      </c>
      <c r="R170" s="191" t="s">
        <v>753</v>
      </c>
    </row>
    <row r="171" spans="1:18" s="190" customFormat="1" ht="11.25">
      <c r="A171" s="190" t="s">
        <v>728</v>
      </c>
      <c r="B171" s="190">
        <v>7</v>
      </c>
      <c r="C171" s="190">
        <v>95</v>
      </c>
      <c r="D171" s="191">
        <v>0.5</v>
      </c>
      <c r="E171" s="191" t="str">
        <f t="shared" si="8"/>
        <v>Darnley Bay-7-95-0.5</v>
      </c>
      <c r="F171" s="191">
        <v>0</v>
      </c>
      <c r="G171" s="191">
        <v>1.02</v>
      </c>
      <c r="H171" s="191">
        <v>6.54</v>
      </c>
      <c r="I171" s="191">
        <v>28.06</v>
      </c>
      <c r="J171" s="191">
        <v>0.2</v>
      </c>
      <c r="K171" s="191">
        <v>9.51</v>
      </c>
      <c r="L171" s="191">
        <v>0</v>
      </c>
      <c r="M171" s="191">
        <v>0.05</v>
      </c>
      <c r="N171" s="191">
        <v>53.48</v>
      </c>
      <c r="O171" s="191">
        <v>98.86</v>
      </c>
      <c r="P171" s="192">
        <f t="shared" si="6"/>
        <v>37.65963817853924</v>
      </c>
      <c r="Q171" s="192">
        <f t="shared" si="7"/>
        <v>84.58147888321858</v>
      </c>
      <c r="R171" s="191" t="s">
        <v>753</v>
      </c>
    </row>
    <row r="172" spans="1:18" s="190" customFormat="1" ht="11.25">
      <c r="A172" s="190" t="s">
        <v>728</v>
      </c>
      <c r="B172" s="190">
        <v>7</v>
      </c>
      <c r="C172" s="190">
        <v>96</v>
      </c>
      <c r="D172" s="191">
        <v>0.5</v>
      </c>
      <c r="E172" s="191" t="str">
        <f t="shared" si="8"/>
        <v>Darnley Bay-7-96-0.5</v>
      </c>
      <c r="F172" s="191">
        <v>0.1</v>
      </c>
      <c r="G172" s="191">
        <v>0.57999999999999996</v>
      </c>
      <c r="H172" s="191">
        <v>11.01</v>
      </c>
      <c r="I172" s="191">
        <v>17.96</v>
      </c>
      <c r="J172" s="191">
        <v>0.2</v>
      </c>
      <c r="K172" s="191">
        <v>12.1</v>
      </c>
      <c r="L172" s="191">
        <v>0</v>
      </c>
      <c r="M172" s="191">
        <v>0</v>
      </c>
      <c r="N172" s="191">
        <v>57.65</v>
      </c>
      <c r="O172" s="191">
        <v>99.61</v>
      </c>
      <c r="P172" s="192">
        <f t="shared" si="6"/>
        <v>54.56325235230419</v>
      </c>
      <c r="Q172" s="192">
        <f t="shared" si="7"/>
        <v>77.839913639642134</v>
      </c>
      <c r="R172" s="191" t="s">
        <v>753</v>
      </c>
    </row>
    <row r="173" spans="1:18" s="190" customFormat="1" ht="11.25">
      <c r="A173" s="190" t="s">
        <v>728</v>
      </c>
      <c r="B173" s="190">
        <v>7</v>
      </c>
      <c r="C173" s="190">
        <v>97</v>
      </c>
      <c r="D173" s="191">
        <v>0.5</v>
      </c>
      <c r="E173" s="191" t="str">
        <f t="shared" si="8"/>
        <v>Darnley Bay-7-97-0.5</v>
      </c>
      <c r="F173" s="191">
        <v>0.02</v>
      </c>
      <c r="G173" s="191">
        <v>0.48</v>
      </c>
      <c r="H173" s="191">
        <v>8.74</v>
      </c>
      <c r="I173" s="191">
        <v>20.45</v>
      </c>
      <c r="J173" s="191">
        <v>0.22</v>
      </c>
      <c r="K173" s="191">
        <v>10.8</v>
      </c>
      <c r="L173" s="191">
        <v>0.02</v>
      </c>
      <c r="M173" s="191">
        <v>0</v>
      </c>
      <c r="N173" s="191">
        <v>57.23</v>
      </c>
      <c r="O173" s="191">
        <v>97.97</v>
      </c>
      <c r="P173" s="192">
        <f t="shared" si="6"/>
        <v>48.489067339365675</v>
      </c>
      <c r="Q173" s="192">
        <f t="shared" si="7"/>
        <v>81.456401940408441</v>
      </c>
      <c r="R173" s="191" t="s">
        <v>753</v>
      </c>
    </row>
    <row r="174" spans="1:18" s="190" customFormat="1" ht="11.25">
      <c r="A174" s="190" t="s">
        <v>728</v>
      </c>
      <c r="B174" s="190">
        <v>7</v>
      </c>
      <c r="C174" s="190">
        <v>98</v>
      </c>
      <c r="D174" s="191">
        <v>0.5</v>
      </c>
      <c r="E174" s="191" t="str">
        <f t="shared" si="8"/>
        <v>Darnley Bay-7-98-0.5</v>
      </c>
      <c r="F174" s="191">
        <v>0</v>
      </c>
      <c r="G174" s="191">
        <v>0.4</v>
      </c>
      <c r="H174" s="191">
        <v>11.14</v>
      </c>
      <c r="I174" s="191">
        <v>20.21</v>
      </c>
      <c r="J174" s="191">
        <v>0.37</v>
      </c>
      <c r="K174" s="191">
        <v>12.41</v>
      </c>
      <c r="L174" s="191">
        <v>0</v>
      </c>
      <c r="M174" s="191">
        <v>0</v>
      </c>
      <c r="N174" s="191">
        <v>55.04</v>
      </c>
      <c r="O174" s="191">
        <v>99.57</v>
      </c>
      <c r="P174" s="192">
        <f t="shared" ref="P174:P237" si="9">((K174/40.31)/(K174/40.31+I174/71.85))*100</f>
        <v>52.256119530902581</v>
      </c>
      <c r="Q174" s="192">
        <f t="shared" ref="Q174:Q237" si="10">((N174/151.99061)/(N174/151.99061+H174/101.96137))*100</f>
        <v>76.822101991657533</v>
      </c>
      <c r="R174" s="191" t="s">
        <v>753</v>
      </c>
    </row>
    <row r="175" spans="1:18" s="190" customFormat="1" ht="11.25">
      <c r="A175" s="190" t="s">
        <v>728</v>
      </c>
      <c r="B175" s="190">
        <v>7</v>
      </c>
      <c r="C175" s="190">
        <v>99</v>
      </c>
      <c r="D175" s="191">
        <v>0.5</v>
      </c>
      <c r="E175" s="191" t="str">
        <f t="shared" ref="E175:E238" si="11">CONCATENATE(A174,"-",B175,"-",C175,"-",D175)</f>
        <v>Darnley Bay-7-99-0.5</v>
      </c>
      <c r="F175" s="191">
        <v>0.02</v>
      </c>
      <c r="G175" s="191">
        <v>2.06</v>
      </c>
      <c r="H175" s="191">
        <v>6.23</v>
      </c>
      <c r="I175" s="191">
        <v>18.89</v>
      </c>
      <c r="J175" s="191">
        <v>0.23</v>
      </c>
      <c r="K175" s="191">
        <v>13.64</v>
      </c>
      <c r="L175" s="191">
        <v>0</v>
      </c>
      <c r="M175" s="191">
        <v>0</v>
      </c>
      <c r="N175" s="191">
        <v>59</v>
      </c>
      <c r="O175" s="191">
        <v>100.07</v>
      </c>
      <c r="P175" s="192">
        <f t="shared" si="9"/>
        <v>56.275606306990348</v>
      </c>
      <c r="Q175" s="192">
        <f t="shared" si="10"/>
        <v>86.400217398274407</v>
      </c>
      <c r="R175" s="191" t="s">
        <v>753</v>
      </c>
    </row>
    <row r="176" spans="1:18" s="190" customFormat="1" ht="11.25">
      <c r="A176" s="190" t="s">
        <v>728</v>
      </c>
      <c r="B176" s="190">
        <v>7</v>
      </c>
      <c r="C176" s="190">
        <v>100</v>
      </c>
      <c r="D176" s="191">
        <v>0.5</v>
      </c>
      <c r="E176" s="191" t="str">
        <f t="shared" si="11"/>
        <v>Darnley Bay-7-100-0.5</v>
      </c>
      <c r="F176" s="191">
        <v>0</v>
      </c>
      <c r="G176" s="191">
        <v>0.72</v>
      </c>
      <c r="H176" s="191">
        <v>4.08</v>
      </c>
      <c r="I176" s="191">
        <v>19.03</v>
      </c>
      <c r="J176" s="191">
        <v>0.24</v>
      </c>
      <c r="K176" s="191">
        <v>11.6</v>
      </c>
      <c r="L176" s="191">
        <v>0</v>
      </c>
      <c r="M176" s="191">
        <v>0.08</v>
      </c>
      <c r="N176" s="191">
        <v>62.65</v>
      </c>
      <c r="O176" s="191">
        <v>98.41</v>
      </c>
      <c r="P176" s="192">
        <f t="shared" si="9"/>
        <v>52.073047215432751</v>
      </c>
      <c r="Q176" s="192">
        <f t="shared" si="10"/>
        <v>91.151233527958169</v>
      </c>
      <c r="R176" s="191" t="s">
        <v>753</v>
      </c>
    </row>
    <row r="177" spans="1:18" s="190" customFormat="1" ht="11.25">
      <c r="A177" s="190" t="s">
        <v>728</v>
      </c>
      <c r="B177" s="190">
        <v>8</v>
      </c>
      <c r="C177" s="190">
        <v>1</v>
      </c>
      <c r="D177" s="191">
        <v>0.5</v>
      </c>
      <c r="E177" s="191" t="str">
        <f t="shared" si="11"/>
        <v>Darnley Bay-8-1-0.5</v>
      </c>
      <c r="F177" s="191">
        <v>0.06</v>
      </c>
      <c r="G177" s="191">
        <v>0.37</v>
      </c>
      <c r="H177" s="191">
        <v>9.57</v>
      </c>
      <c r="I177" s="191">
        <v>20.32</v>
      </c>
      <c r="J177" s="191">
        <v>0.22</v>
      </c>
      <c r="K177" s="191">
        <v>12.18</v>
      </c>
      <c r="L177" s="191">
        <v>0</v>
      </c>
      <c r="M177" s="191">
        <v>0</v>
      </c>
      <c r="N177" s="191">
        <v>55.47</v>
      </c>
      <c r="O177" s="191">
        <v>98.19</v>
      </c>
      <c r="P177" s="192">
        <f t="shared" si="9"/>
        <v>51.653663529709789</v>
      </c>
      <c r="Q177" s="192">
        <f t="shared" si="10"/>
        <v>79.543191494518865</v>
      </c>
      <c r="R177" s="191" t="s">
        <v>753</v>
      </c>
    </row>
    <row r="178" spans="1:18" s="190" customFormat="1" ht="11.25">
      <c r="A178" s="190" t="s">
        <v>728</v>
      </c>
      <c r="B178" s="190">
        <v>8</v>
      </c>
      <c r="C178" s="190">
        <v>2</v>
      </c>
      <c r="D178" s="191">
        <v>0.5</v>
      </c>
      <c r="E178" s="191" t="str">
        <f t="shared" si="11"/>
        <v>Darnley Bay-8-2-0.5</v>
      </c>
      <c r="F178" s="191">
        <v>0.5</v>
      </c>
      <c r="G178" s="191">
        <v>1.33</v>
      </c>
      <c r="H178" s="191">
        <v>24.19</v>
      </c>
      <c r="I178" s="191">
        <v>19.09</v>
      </c>
      <c r="J178" s="191">
        <v>0.11</v>
      </c>
      <c r="K178" s="191">
        <v>16.82</v>
      </c>
      <c r="L178" s="191">
        <v>0</v>
      </c>
      <c r="M178" s="191">
        <v>0</v>
      </c>
      <c r="N178" s="191">
        <v>38.69</v>
      </c>
      <c r="O178" s="191">
        <v>100.73</v>
      </c>
      <c r="P178" s="192">
        <f t="shared" si="9"/>
        <v>61.09684920119458</v>
      </c>
      <c r="Q178" s="192">
        <f t="shared" si="10"/>
        <v>51.759700864886604</v>
      </c>
      <c r="R178" s="191" t="s">
        <v>753</v>
      </c>
    </row>
    <row r="179" spans="1:18" s="190" customFormat="1" ht="11.25">
      <c r="A179" s="190" t="s">
        <v>728</v>
      </c>
      <c r="B179" s="190">
        <v>8</v>
      </c>
      <c r="C179" s="190">
        <v>3</v>
      </c>
      <c r="D179" s="191">
        <v>0.5</v>
      </c>
      <c r="E179" s="191" t="str">
        <f t="shared" si="11"/>
        <v>Darnley Bay-8-3-0.5</v>
      </c>
      <c r="F179" s="191">
        <v>0.06</v>
      </c>
      <c r="G179" s="191">
        <v>1.03</v>
      </c>
      <c r="H179" s="191">
        <v>10.33</v>
      </c>
      <c r="I179" s="191">
        <v>21.76</v>
      </c>
      <c r="J179" s="191">
        <v>0.15</v>
      </c>
      <c r="K179" s="191">
        <v>12.46</v>
      </c>
      <c r="L179" s="191">
        <v>0</v>
      </c>
      <c r="M179" s="191">
        <v>0</v>
      </c>
      <c r="N179" s="191">
        <v>54.73</v>
      </c>
      <c r="O179" s="191">
        <v>100.51</v>
      </c>
      <c r="P179" s="192">
        <f t="shared" si="9"/>
        <v>50.510760402045449</v>
      </c>
      <c r="Q179" s="192">
        <f t="shared" si="10"/>
        <v>78.042332273587959</v>
      </c>
      <c r="R179" s="191" t="s">
        <v>753</v>
      </c>
    </row>
    <row r="180" spans="1:18" s="190" customFormat="1" ht="11.25">
      <c r="A180" s="190" t="s">
        <v>728</v>
      </c>
      <c r="B180" s="190">
        <v>8</v>
      </c>
      <c r="C180" s="190">
        <v>4</v>
      </c>
      <c r="D180" s="191">
        <v>0.5</v>
      </c>
      <c r="E180" s="191" t="str">
        <f t="shared" si="11"/>
        <v>Darnley Bay-8-4-0.5</v>
      </c>
      <c r="F180" s="191">
        <v>0.06</v>
      </c>
      <c r="G180" s="191">
        <v>1.1299999999999999</v>
      </c>
      <c r="H180" s="191">
        <v>9.26</v>
      </c>
      <c r="I180" s="191">
        <v>26.81</v>
      </c>
      <c r="J180" s="191">
        <v>0.33</v>
      </c>
      <c r="K180" s="191">
        <v>10.28</v>
      </c>
      <c r="L180" s="191">
        <v>7.0000000000000007E-2</v>
      </c>
      <c r="M180" s="191">
        <v>0</v>
      </c>
      <c r="N180" s="191">
        <v>49.73</v>
      </c>
      <c r="O180" s="191">
        <v>97.67</v>
      </c>
      <c r="P180" s="192">
        <f t="shared" si="9"/>
        <v>40.598372224134707</v>
      </c>
      <c r="Q180" s="192">
        <f t="shared" si="10"/>
        <v>78.273554544111448</v>
      </c>
      <c r="R180" s="191" t="s">
        <v>753</v>
      </c>
    </row>
    <row r="181" spans="1:18" s="190" customFormat="1" ht="11.25">
      <c r="A181" s="190" t="s">
        <v>728</v>
      </c>
      <c r="B181" s="190">
        <v>8</v>
      </c>
      <c r="C181" s="190">
        <v>5</v>
      </c>
      <c r="D181" s="191">
        <v>0.5</v>
      </c>
      <c r="E181" s="191" t="str">
        <f t="shared" si="11"/>
        <v>Darnley Bay-8-5-0.5</v>
      </c>
      <c r="F181" s="191">
        <v>0.01</v>
      </c>
      <c r="G181" s="191">
        <v>0.35</v>
      </c>
      <c r="H181" s="191">
        <v>9.89</v>
      </c>
      <c r="I181" s="191">
        <v>20.059999999999999</v>
      </c>
      <c r="J181" s="191">
        <v>0.16</v>
      </c>
      <c r="K181" s="191">
        <v>11.86</v>
      </c>
      <c r="L181" s="191">
        <v>0</v>
      </c>
      <c r="M181" s="191">
        <v>0.01</v>
      </c>
      <c r="N181" s="191">
        <v>56.29</v>
      </c>
      <c r="O181" s="191">
        <v>98.65</v>
      </c>
      <c r="P181" s="192">
        <f t="shared" si="9"/>
        <v>51.31031607464439</v>
      </c>
      <c r="Q181" s="192">
        <f t="shared" si="10"/>
        <v>79.245179102286102</v>
      </c>
      <c r="R181" s="191" t="s">
        <v>753</v>
      </c>
    </row>
    <row r="182" spans="1:18" s="190" customFormat="1" ht="11.25">
      <c r="A182" s="190" t="s">
        <v>728</v>
      </c>
      <c r="B182" s="190">
        <v>8</v>
      </c>
      <c r="C182" s="190">
        <v>6</v>
      </c>
      <c r="D182" s="191">
        <v>0.5</v>
      </c>
      <c r="E182" s="191" t="str">
        <f t="shared" si="11"/>
        <v>Darnley Bay-8-6-0.5</v>
      </c>
      <c r="F182" s="191">
        <v>0.06</v>
      </c>
      <c r="G182" s="191">
        <v>0.25</v>
      </c>
      <c r="H182" s="191">
        <v>10.74</v>
      </c>
      <c r="I182" s="191">
        <v>19.66</v>
      </c>
      <c r="J182" s="191">
        <v>0.17</v>
      </c>
      <c r="K182" s="191">
        <v>11.81</v>
      </c>
      <c r="L182" s="191">
        <v>0</v>
      </c>
      <c r="M182" s="191">
        <v>0</v>
      </c>
      <c r="N182" s="191">
        <v>56.66</v>
      </c>
      <c r="O182" s="191">
        <v>99.34</v>
      </c>
      <c r="P182" s="192">
        <f t="shared" si="9"/>
        <v>51.70787409544576</v>
      </c>
      <c r="Q182" s="192">
        <f t="shared" si="10"/>
        <v>77.969136033933751</v>
      </c>
      <c r="R182" s="191" t="s">
        <v>753</v>
      </c>
    </row>
    <row r="183" spans="1:18" s="190" customFormat="1" ht="11.25">
      <c r="A183" s="190" t="s">
        <v>728</v>
      </c>
      <c r="B183" s="190">
        <v>8</v>
      </c>
      <c r="C183" s="190">
        <v>7</v>
      </c>
      <c r="D183" s="191">
        <v>0.5</v>
      </c>
      <c r="E183" s="191" t="str">
        <f t="shared" si="11"/>
        <v>Darnley Bay-8-7-0.5</v>
      </c>
      <c r="F183" s="191">
        <v>7.0000000000000007E-2</v>
      </c>
      <c r="G183" s="191">
        <v>0.89</v>
      </c>
      <c r="H183" s="191">
        <v>6.18</v>
      </c>
      <c r="I183" s="191">
        <v>19.39</v>
      </c>
      <c r="J183" s="191">
        <v>0.22</v>
      </c>
      <c r="K183" s="191">
        <v>13.49</v>
      </c>
      <c r="L183" s="191">
        <v>0</v>
      </c>
      <c r="M183" s="191">
        <v>0</v>
      </c>
      <c r="N183" s="191">
        <v>58.87</v>
      </c>
      <c r="O183" s="191">
        <v>99.11</v>
      </c>
      <c r="P183" s="192">
        <f t="shared" si="9"/>
        <v>55.358646805577628</v>
      </c>
      <c r="Q183" s="192">
        <f t="shared" si="10"/>
        <v>86.468836268713318</v>
      </c>
      <c r="R183" s="191" t="s">
        <v>753</v>
      </c>
    </row>
    <row r="184" spans="1:18" s="190" customFormat="1" ht="11.25">
      <c r="A184" s="190" t="s">
        <v>728</v>
      </c>
      <c r="B184" s="190">
        <v>8</v>
      </c>
      <c r="C184" s="190">
        <v>8</v>
      </c>
      <c r="D184" s="191">
        <v>0.5</v>
      </c>
      <c r="E184" s="191" t="str">
        <f t="shared" si="11"/>
        <v>Darnley Bay-8-8-0.5</v>
      </c>
      <c r="F184" s="191">
        <v>0.02</v>
      </c>
      <c r="G184" s="191">
        <v>0.06</v>
      </c>
      <c r="H184" s="191">
        <v>10.39</v>
      </c>
      <c r="I184" s="191">
        <v>19.89</v>
      </c>
      <c r="J184" s="191">
        <v>0.2</v>
      </c>
      <c r="K184" s="191">
        <v>10.71</v>
      </c>
      <c r="L184" s="191">
        <v>0</v>
      </c>
      <c r="M184" s="191">
        <v>0</v>
      </c>
      <c r="N184" s="191">
        <v>56.66</v>
      </c>
      <c r="O184" s="191">
        <v>97.94</v>
      </c>
      <c r="P184" s="192">
        <f t="shared" si="9"/>
        <v>48.973689847903557</v>
      </c>
      <c r="Q184" s="192">
        <f t="shared" si="10"/>
        <v>78.532964872936205</v>
      </c>
      <c r="R184" s="191" t="s">
        <v>753</v>
      </c>
    </row>
    <row r="185" spans="1:18" s="190" customFormat="1" ht="11.25">
      <c r="A185" s="190" t="s">
        <v>728</v>
      </c>
      <c r="B185" s="190">
        <v>8</v>
      </c>
      <c r="C185" s="190">
        <v>9</v>
      </c>
      <c r="D185" s="191">
        <v>0.5</v>
      </c>
      <c r="E185" s="191" t="str">
        <f t="shared" si="11"/>
        <v>Darnley Bay-8-9-0.5</v>
      </c>
      <c r="F185" s="191">
        <v>0.01</v>
      </c>
      <c r="G185" s="191">
        <v>0.08</v>
      </c>
      <c r="H185" s="191">
        <v>34.299999999999997</v>
      </c>
      <c r="I185" s="191">
        <v>12.91</v>
      </c>
      <c r="J185" s="191">
        <v>0.18</v>
      </c>
      <c r="K185" s="191">
        <v>16.04</v>
      </c>
      <c r="L185" s="191">
        <v>7.0000000000000007E-2</v>
      </c>
      <c r="M185" s="191">
        <v>0</v>
      </c>
      <c r="N185" s="191">
        <v>36.21</v>
      </c>
      <c r="O185" s="191">
        <v>99.79</v>
      </c>
      <c r="P185" s="192">
        <f t="shared" si="9"/>
        <v>68.891772678203722</v>
      </c>
      <c r="Q185" s="192">
        <f t="shared" si="10"/>
        <v>41.458699517146805</v>
      </c>
      <c r="R185" s="191" t="s">
        <v>753</v>
      </c>
    </row>
    <row r="186" spans="1:18" s="190" customFormat="1" ht="11.25">
      <c r="A186" s="190" t="s">
        <v>728</v>
      </c>
      <c r="B186" s="190">
        <v>8</v>
      </c>
      <c r="C186" s="190">
        <v>10</v>
      </c>
      <c r="D186" s="191">
        <v>0.5</v>
      </c>
      <c r="E186" s="191" t="str">
        <f t="shared" si="11"/>
        <v>Darnley Bay-8-10-0.5</v>
      </c>
      <c r="F186" s="191">
        <v>7.0000000000000007E-2</v>
      </c>
      <c r="G186" s="191">
        <v>3.21</v>
      </c>
      <c r="H186" s="191">
        <v>6.68</v>
      </c>
      <c r="I186" s="191">
        <v>27.29</v>
      </c>
      <c r="J186" s="191">
        <v>0.23</v>
      </c>
      <c r="K186" s="191">
        <v>11.42</v>
      </c>
      <c r="L186" s="191">
        <v>0</v>
      </c>
      <c r="M186" s="191">
        <v>0</v>
      </c>
      <c r="N186" s="191">
        <v>49.59</v>
      </c>
      <c r="O186" s="191">
        <v>98.5</v>
      </c>
      <c r="P186" s="192">
        <f t="shared" si="9"/>
        <v>42.722721892979685</v>
      </c>
      <c r="Q186" s="192">
        <f t="shared" si="10"/>
        <v>83.277823079166396</v>
      </c>
      <c r="R186" s="191" t="s">
        <v>753</v>
      </c>
    </row>
    <row r="187" spans="1:18" s="190" customFormat="1" ht="11.25">
      <c r="A187" s="190" t="s">
        <v>728</v>
      </c>
      <c r="B187" s="190">
        <v>8</v>
      </c>
      <c r="C187" s="190">
        <v>11</v>
      </c>
      <c r="D187" s="191">
        <v>0.5</v>
      </c>
      <c r="E187" s="191" t="str">
        <f t="shared" si="11"/>
        <v>Darnley Bay-8-11-0.5</v>
      </c>
      <c r="F187" s="191">
        <v>0.09</v>
      </c>
      <c r="G187" s="191">
        <v>0.53</v>
      </c>
      <c r="H187" s="191">
        <v>10.75</v>
      </c>
      <c r="I187" s="191">
        <v>21.33</v>
      </c>
      <c r="J187" s="191">
        <v>0.21</v>
      </c>
      <c r="K187" s="191">
        <v>12.27</v>
      </c>
      <c r="L187" s="191">
        <v>0</v>
      </c>
      <c r="M187" s="191">
        <v>0.01</v>
      </c>
      <c r="N187" s="191">
        <v>56.03</v>
      </c>
      <c r="O187" s="191">
        <v>101.21</v>
      </c>
      <c r="P187" s="192">
        <f t="shared" si="9"/>
        <v>50.625561397941595</v>
      </c>
      <c r="Q187" s="192">
        <f t="shared" si="10"/>
        <v>77.76038201253877</v>
      </c>
      <c r="R187" s="191" t="s">
        <v>753</v>
      </c>
    </row>
    <row r="188" spans="1:18" s="190" customFormat="1" ht="11.25">
      <c r="A188" s="190" t="s">
        <v>728</v>
      </c>
      <c r="B188" s="190">
        <v>8</v>
      </c>
      <c r="C188" s="190">
        <v>12</v>
      </c>
      <c r="D188" s="191">
        <v>0.5</v>
      </c>
      <c r="E188" s="191" t="str">
        <f t="shared" si="11"/>
        <v>Darnley Bay-8-12-0.5</v>
      </c>
      <c r="F188" s="191">
        <v>0</v>
      </c>
      <c r="G188" s="191">
        <v>0.74</v>
      </c>
      <c r="H188" s="191">
        <v>10.25</v>
      </c>
      <c r="I188" s="191">
        <v>19.53</v>
      </c>
      <c r="J188" s="191">
        <v>0.16</v>
      </c>
      <c r="K188" s="191">
        <v>13.66</v>
      </c>
      <c r="L188" s="191">
        <v>0</v>
      </c>
      <c r="M188" s="191">
        <v>0</v>
      </c>
      <c r="N188" s="191">
        <v>56.87</v>
      </c>
      <c r="O188" s="191">
        <v>101.21</v>
      </c>
      <c r="P188" s="192">
        <f t="shared" si="9"/>
        <v>55.490301405198416</v>
      </c>
      <c r="Q188" s="192">
        <f t="shared" si="10"/>
        <v>78.822605787596288</v>
      </c>
      <c r="R188" s="191" t="s">
        <v>753</v>
      </c>
    </row>
    <row r="189" spans="1:18" s="190" customFormat="1" ht="11.25">
      <c r="A189" s="190" t="s">
        <v>728</v>
      </c>
      <c r="B189" s="190">
        <v>8</v>
      </c>
      <c r="C189" s="190">
        <v>13</v>
      </c>
      <c r="D189" s="191">
        <v>0.5</v>
      </c>
      <c r="E189" s="191" t="str">
        <f t="shared" si="11"/>
        <v>Darnley Bay-8-13-0.5</v>
      </c>
      <c r="F189" s="191">
        <v>0</v>
      </c>
      <c r="G189" s="191">
        <v>0.66</v>
      </c>
      <c r="H189" s="191">
        <v>7.51</v>
      </c>
      <c r="I189" s="191">
        <v>27.2</v>
      </c>
      <c r="J189" s="191">
        <v>0.25</v>
      </c>
      <c r="K189" s="191">
        <v>10.4</v>
      </c>
      <c r="L189" s="191">
        <v>0</v>
      </c>
      <c r="M189" s="191">
        <v>0</v>
      </c>
      <c r="N189" s="191">
        <v>54.19</v>
      </c>
      <c r="O189" s="191">
        <v>100.2</v>
      </c>
      <c r="P189" s="192">
        <f t="shared" si="9"/>
        <v>40.529985810925155</v>
      </c>
      <c r="Q189" s="192">
        <f t="shared" si="10"/>
        <v>82.878436159547618</v>
      </c>
      <c r="R189" s="191" t="s">
        <v>753</v>
      </c>
    </row>
    <row r="190" spans="1:18" s="190" customFormat="1" ht="11.25">
      <c r="A190" s="190" t="s">
        <v>728</v>
      </c>
      <c r="B190" s="190">
        <v>8</v>
      </c>
      <c r="C190" s="190">
        <v>14</v>
      </c>
      <c r="D190" s="191">
        <v>0.5</v>
      </c>
      <c r="E190" s="191" t="str">
        <f t="shared" si="11"/>
        <v>Darnley Bay-8-14-0.5</v>
      </c>
      <c r="F190" s="191">
        <v>0.09</v>
      </c>
      <c r="G190" s="191">
        <v>0.25</v>
      </c>
      <c r="H190" s="191">
        <v>10.38</v>
      </c>
      <c r="I190" s="191">
        <v>20.079999999999998</v>
      </c>
      <c r="J190" s="191">
        <v>7.0000000000000007E-2</v>
      </c>
      <c r="K190" s="191">
        <v>11.9</v>
      </c>
      <c r="L190" s="191">
        <v>0</v>
      </c>
      <c r="M190" s="191">
        <v>0</v>
      </c>
      <c r="N190" s="191">
        <v>57.68</v>
      </c>
      <c r="O190" s="191">
        <v>100.46</v>
      </c>
      <c r="P190" s="192">
        <f t="shared" si="9"/>
        <v>51.36953586425895</v>
      </c>
      <c r="Q190" s="192">
        <f t="shared" si="10"/>
        <v>78.848290259124227</v>
      </c>
      <c r="R190" s="191" t="s">
        <v>753</v>
      </c>
    </row>
    <row r="191" spans="1:18" s="190" customFormat="1" ht="11.25">
      <c r="A191" s="190" t="s">
        <v>728</v>
      </c>
      <c r="B191" s="190">
        <v>8</v>
      </c>
      <c r="C191" s="190">
        <v>16</v>
      </c>
      <c r="D191" s="191">
        <v>0.5</v>
      </c>
      <c r="E191" s="191" t="str">
        <f t="shared" si="11"/>
        <v>Darnley Bay-8-16-0.5</v>
      </c>
      <c r="F191" s="191">
        <v>7.0000000000000007E-2</v>
      </c>
      <c r="G191" s="191">
        <v>1.5</v>
      </c>
      <c r="H191" s="191">
        <v>11.47</v>
      </c>
      <c r="I191" s="191">
        <v>24.35</v>
      </c>
      <c r="J191" s="191">
        <v>0.19</v>
      </c>
      <c r="K191" s="191">
        <v>11.06</v>
      </c>
      <c r="L191" s="191">
        <v>0</v>
      </c>
      <c r="M191" s="191">
        <v>0.04</v>
      </c>
      <c r="N191" s="191">
        <v>51.61</v>
      </c>
      <c r="O191" s="191">
        <v>100.31</v>
      </c>
      <c r="P191" s="192">
        <f t="shared" si="9"/>
        <v>44.73914816917712</v>
      </c>
      <c r="Q191" s="192">
        <f t="shared" si="10"/>
        <v>75.115013724918938</v>
      </c>
      <c r="R191" s="191" t="s">
        <v>753</v>
      </c>
    </row>
    <row r="192" spans="1:18" s="190" customFormat="1" ht="11.25">
      <c r="A192" s="190" t="s">
        <v>728</v>
      </c>
      <c r="B192" s="190">
        <v>8</v>
      </c>
      <c r="C192" s="190">
        <v>18</v>
      </c>
      <c r="D192" s="191">
        <v>0.5</v>
      </c>
      <c r="E192" s="191" t="str">
        <f t="shared" si="11"/>
        <v>Darnley Bay-8-18-0.5</v>
      </c>
      <c r="F192" s="191">
        <v>0.04</v>
      </c>
      <c r="G192" s="191">
        <v>0.03</v>
      </c>
      <c r="H192" s="191">
        <v>34.340000000000003</v>
      </c>
      <c r="I192" s="191">
        <v>14.57</v>
      </c>
      <c r="J192" s="191">
        <v>0.08</v>
      </c>
      <c r="K192" s="191">
        <v>15.53</v>
      </c>
      <c r="L192" s="191">
        <v>0</v>
      </c>
      <c r="M192" s="191">
        <v>0</v>
      </c>
      <c r="N192" s="191">
        <v>36.17</v>
      </c>
      <c r="O192" s="191">
        <v>100.76</v>
      </c>
      <c r="P192" s="192">
        <f t="shared" si="9"/>
        <v>65.515799221582256</v>
      </c>
      <c r="Q192" s="192">
        <f t="shared" si="10"/>
        <v>41.403597370302982</v>
      </c>
      <c r="R192" s="191" t="s">
        <v>753</v>
      </c>
    </row>
    <row r="193" spans="1:18" s="190" customFormat="1" ht="11.25">
      <c r="A193" s="190" t="s">
        <v>728</v>
      </c>
      <c r="B193" s="190">
        <v>8</v>
      </c>
      <c r="C193" s="190">
        <v>19</v>
      </c>
      <c r="D193" s="191">
        <v>0.5</v>
      </c>
      <c r="E193" s="191" t="str">
        <f t="shared" si="11"/>
        <v>Darnley Bay-8-19-0.5</v>
      </c>
      <c r="F193" s="191">
        <v>0.09</v>
      </c>
      <c r="G193" s="191">
        <v>0.35</v>
      </c>
      <c r="H193" s="191">
        <v>5.48</v>
      </c>
      <c r="I193" s="191">
        <v>17.690000000000001</v>
      </c>
      <c r="J193" s="191">
        <v>0.25</v>
      </c>
      <c r="K193" s="191">
        <v>13.69</v>
      </c>
      <c r="L193" s="191">
        <v>0</v>
      </c>
      <c r="M193" s="191">
        <v>0.14000000000000001</v>
      </c>
      <c r="N193" s="191">
        <v>63.35</v>
      </c>
      <c r="O193" s="191">
        <v>101.05</v>
      </c>
      <c r="P193" s="192">
        <f t="shared" si="9"/>
        <v>57.972562671861972</v>
      </c>
      <c r="Q193" s="192">
        <f t="shared" si="10"/>
        <v>88.578029135056241</v>
      </c>
      <c r="R193" s="191" t="s">
        <v>753</v>
      </c>
    </row>
    <row r="194" spans="1:18" s="190" customFormat="1" ht="11.25">
      <c r="A194" s="190" t="s">
        <v>728</v>
      </c>
      <c r="B194" s="190">
        <v>8</v>
      </c>
      <c r="C194" s="190">
        <v>20</v>
      </c>
      <c r="D194" s="191">
        <v>0.5</v>
      </c>
      <c r="E194" s="191" t="str">
        <f t="shared" si="11"/>
        <v>Darnley Bay-8-20-0.5</v>
      </c>
      <c r="F194" s="191">
        <v>0</v>
      </c>
      <c r="G194" s="191">
        <v>0.06</v>
      </c>
      <c r="H194" s="191">
        <v>38.82</v>
      </c>
      <c r="I194" s="191">
        <v>12.07</v>
      </c>
      <c r="J194" s="191">
        <v>0.03</v>
      </c>
      <c r="K194" s="191">
        <v>17.47</v>
      </c>
      <c r="L194" s="191">
        <v>0</v>
      </c>
      <c r="M194" s="191">
        <v>0</v>
      </c>
      <c r="N194" s="191">
        <v>30.31</v>
      </c>
      <c r="O194" s="191">
        <v>98.76</v>
      </c>
      <c r="P194" s="192">
        <f t="shared" si="9"/>
        <v>72.066107569740325</v>
      </c>
      <c r="Q194" s="192">
        <f t="shared" si="10"/>
        <v>34.373749174962896</v>
      </c>
      <c r="R194" s="191" t="s">
        <v>753</v>
      </c>
    </row>
    <row r="195" spans="1:18" s="190" customFormat="1" ht="11.25">
      <c r="A195" s="190" t="s">
        <v>728</v>
      </c>
      <c r="B195" s="190">
        <v>8</v>
      </c>
      <c r="C195" s="190">
        <v>22</v>
      </c>
      <c r="D195" s="191">
        <v>0.5</v>
      </c>
      <c r="E195" s="191" t="str">
        <f t="shared" si="11"/>
        <v>Darnley Bay-8-22-0.5</v>
      </c>
      <c r="F195" s="191">
        <v>0</v>
      </c>
      <c r="G195" s="191">
        <v>0.25</v>
      </c>
      <c r="H195" s="191">
        <v>10.84</v>
      </c>
      <c r="I195" s="191">
        <v>20.59</v>
      </c>
      <c r="J195" s="191">
        <v>0.22</v>
      </c>
      <c r="K195" s="191">
        <v>11.48</v>
      </c>
      <c r="L195" s="191">
        <v>0</v>
      </c>
      <c r="M195" s="191">
        <v>0.01</v>
      </c>
      <c r="N195" s="191">
        <v>55.58</v>
      </c>
      <c r="O195" s="191">
        <v>98.97</v>
      </c>
      <c r="P195" s="192">
        <f t="shared" si="9"/>
        <v>49.844548132066748</v>
      </c>
      <c r="Q195" s="192">
        <f t="shared" si="10"/>
        <v>77.475457246530013</v>
      </c>
      <c r="R195" s="191" t="s">
        <v>753</v>
      </c>
    </row>
    <row r="196" spans="1:18" s="190" customFormat="1" ht="11.25">
      <c r="A196" s="190" t="s">
        <v>728</v>
      </c>
      <c r="B196" s="190">
        <v>8</v>
      </c>
      <c r="C196" s="190">
        <v>23</v>
      </c>
      <c r="D196" s="191">
        <v>0.5</v>
      </c>
      <c r="E196" s="191" t="str">
        <f t="shared" si="11"/>
        <v>Darnley Bay-8-23-0.5</v>
      </c>
      <c r="F196" s="191">
        <v>0</v>
      </c>
      <c r="G196" s="191">
        <v>3.91</v>
      </c>
      <c r="H196" s="191">
        <v>4.68</v>
      </c>
      <c r="I196" s="191">
        <v>29.66</v>
      </c>
      <c r="J196" s="191">
        <v>0.25</v>
      </c>
      <c r="K196" s="191">
        <v>10.5</v>
      </c>
      <c r="L196" s="191">
        <v>0</v>
      </c>
      <c r="M196" s="191">
        <v>0.01</v>
      </c>
      <c r="N196" s="191">
        <v>50.9</v>
      </c>
      <c r="O196" s="191">
        <v>99.9</v>
      </c>
      <c r="P196" s="192">
        <f t="shared" si="9"/>
        <v>38.688072673731071</v>
      </c>
      <c r="Q196" s="192">
        <f t="shared" si="10"/>
        <v>87.946144728090601</v>
      </c>
      <c r="R196" s="191" t="s">
        <v>753</v>
      </c>
    </row>
    <row r="197" spans="1:18" s="190" customFormat="1" ht="11.25">
      <c r="A197" s="190" t="s">
        <v>728</v>
      </c>
      <c r="B197" s="190">
        <v>8</v>
      </c>
      <c r="C197" s="190">
        <v>24</v>
      </c>
      <c r="D197" s="191">
        <v>0.5</v>
      </c>
      <c r="E197" s="191" t="str">
        <f t="shared" si="11"/>
        <v>Darnley Bay-8-24-0.5</v>
      </c>
      <c r="F197" s="191">
        <v>0.01</v>
      </c>
      <c r="G197" s="191">
        <v>0.03</v>
      </c>
      <c r="H197" s="191">
        <v>19.79</v>
      </c>
      <c r="I197" s="191">
        <v>19.440000000000001</v>
      </c>
      <c r="J197" s="191">
        <v>0.21</v>
      </c>
      <c r="K197" s="191">
        <v>13.666</v>
      </c>
      <c r="L197" s="191">
        <v>0</v>
      </c>
      <c r="M197" s="191">
        <v>0.01</v>
      </c>
      <c r="N197" s="191">
        <v>46.82</v>
      </c>
      <c r="O197" s="191">
        <v>99.96</v>
      </c>
      <c r="P197" s="192">
        <f t="shared" si="9"/>
        <v>55.615193977327472</v>
      </c>
      <c r="Q197" s="192">
        <f t="shared" si="10"/>
        <v>61.346694046377714</v>
      </c>
      <c r="R197" s="191" t="s">
        <v>753</v>
      </c>
    </row>
    <row r="198" spans="1:18" s="190" customFormat="1" ht="11.25">
      <c r="A198" s="190" t="s">
        <v>728</v>
      </c>
      <c r="B198" s="190">
        <v>8</v>
      </c>
      <c r="C198" s="190">
        <v>25</v>
      </c>
      <c r="D198" s="191">
        <v>0.5</v>
      </c>
      <c r="E198" s="191" t="str">
        <f t="shared" si="11"/>
        <v>Darnley Bay-8-25-0.5</v>
      </c>
      <c r="F198" s="191">
        <v>0</v>
      </c>
      <c r="G198" s="191">
        <v>0.02</v>
      </c>
      <c r="H198" s="191">
        <v>10.99</v>
      </c>
      <c r="I198" s="191">
        <v>19.43</v>
      </c>
      <c r="J198" s="191">
        <v>0.22</v>
      </c>
      <c r="K198" s="191">
        <v>12.39</v>
      </c>
      <c r="L198" s="191">
        <v>0</v>
      </c>
      <c r="M198" s="191">
        <v>0</v>
      </c>
      <c r="N198" s="191">
        <v>55.58</v>
      </c>
      <c r="O198" s="191">
        <v>98.64</v>
      </c>
      <c r="P198" s="192">
        <f t="shared" si="9"/>
        <v>53.196944410714956</v>
      </c>
      <c r="Q198" s="192">
        <f t="shared" si="10"/>
        <v>77.234727046611113</v>
      </c>
      <c r="R198" s="191" t="s">
        <v>753</v>
      </c>
    </row>
    <row r="199" spans="1:18" s="190" customFormat="1" ht="11.25">
      <c r="A199" s="190" t="s">
        <v>728</v>
      </c>
      <c r="B199" s="190">
        <v>8</v>
      </c>
      <c r="C199" s="190">
        <v>26</v>
      </c>
      <c r="D199" s="191">
        <v>0.5</v>
      </c>
      <c r="E199" s="191" t="str">
        <f t="shared" si="11"/>
        <v>Darnley Bay-8-26-0.5</v>
      </c>
      <c r="F199" s="191">
        <v>0</v>
      </c>
      <c r="G199" s="191">
        <v>0.05</v>
      </c>
      <c r="H199" s="191">
        <v>30.53</v>
      </c>
      <c r="I199" s="191">
        <v>14.45</v>
      </c>
      <c r="J199" s="191">
        <v>0.28999999999999998</v>
      </c>
      <c r="K199" s="191">
        <v>15.04</v>
      </c>
      <c r="L199" s="191">
        <v>0.06</v>
      </c>
      <c r="M199" s="191">
        <v>0</v>
      </c>
      <c r="N199" s="191">
        <v>40.69</v>
      </c>
      <c r="O199" s="191">
        <v>101.1</v>
      </c>
      <c r="P199" s="192">
        <f t="shared" si="9"/>
        <v>64.976352944961036</v>
      </c>
      <c r="Q199" s="192">
        <f t="shared" si="10"/>
        <v>47.204115243692897</v>
      </c>
      <c r="R199" s="191" t="s">
        <v>753</v>
      </c>
    </row>
    <row r="200" spans="1:18" s="190" customFormat="1" ht="11.25">
      <c r="A200" s="190" t="s">
        <v>728</v>
      </c>
      <c r="B200" s="190">
        <v>8</v>
      </c>
      <c r="C200" s="190">
        <v>27</v>
      </c>
      <c r="D200" s="191">
        <v>0.5</v>
      </c>
      <c r="E200" s="191" t="str">
        <f t="shared" si="11"/>
        <v>Darnley Bay-8-27-0.5</v>
      </c>
      <c r="F200" s="191">
        <v>0</v>
      </c>
      <c r="G200" s="191">
        <v>0.27</v>
      </c>
      <c r="H200" s="191">
        <v>10.67</v>
      </c>
      <c r="I200" s="191">
        <v>19.54</v>
      </c>
      <c r="J200" s="191">
        <v>0.18</v>
      </c>
      <c r="K200" s="191">
        <v>13.04</v>
      </c>
      <c r="L200" s="191">
        <v>0</v>
      </c>
      <c r="M200" s="191">
        <v>0</v>
      </c>
      <c r="N200" s="191">
        <v>55.96</v>
      </c>
      <c r="O200" s="191">
        <v>99.65</v>
      </c>
      <c r="P200" s="192">
        <f t="shared" si="9"/>
        <v>54.327618284645766</v>
      </c>
      <c r="Q200" s="192">
        <f t="shared" si="10"/>
        <v>77.867755237268284</v>
      </c>
      <c r="R200" s="191" t="s">
        <v>753</v>
      </c>
    </row>
    <row r="201" spans="1:18" s="190" customFormat="1" ht="11.25">
      <c r="A201" s="190" t="s">
        <v>728</v>
      </c>
      <c r="B201" s="190">
        <v>8</v>
      </c>
      <c r="C201" s="190">
        <v>28</v>
      </c>
      <c r="D201" s="191">
        <v>0.5</v>
      </c>
      <c r="E201" s="191" t="str">
        <f t="shared" si="11"/>
        <v>Darnley Bay-8-28-0.5</v>
      </c>
      <c r="F201" s="191">
        <v>0.23</v>
      </c>
      <c r="G201" s="191">
        <v>2.89</v>
      </c>
      <c r="H201" s="191">
        <v>5.25</v>
      </c>
      <c r="I201" s="191">
        <v>22.83</v>
      </c>
      <c r="J201" s="191">
        <v>0.23</v>
      </c>
      <c r="K201" s="191">
        <v>13.71</v>
      </c>
      <c r="L201" s="191">
        <v>0</v>
      </c>
      <c r="M201" s="191">
        <v>0</v>
      </c>
      <c r="N201" s="191">
        <v>54.03</v>
      </c>
      <c r="O201" s="191">
        <v>99.18</v>
      </c>
      <c r="P201" s="192">
        <f t="shared" si="9"/>
        <v>51.700121049210722</v>
      </c>
      <c r="Q201" s="192">
        <f t="shared" si="10"/>
        <v>87.348020005092295</v>
      </c>
      <c r="R201" s="191" t="s">
        <v>753</v>
      </c>
    </row>
    <row r="202" spans="1:18" s="190" customFormat="1" ht="11.25">
      <c r="A202" s="190" t="s">
        <v>728</v>
      </c>
      <c r="B202" s="190">
        <v>8</v>
      </c>
      <c r="C202" s="190">
        <v>29</v>
      </c>
      <c r="D202" s="191">
        <v>0.5</v>
      </c>
      <c r="E202" s="191" t="str">
        <f t="shared" si="11"/>
        <v>Darnley Bay-8-29-0.5</v>
      </c>
      <c r="F202" s="191">
        <v>0.22</v>
      </c>
      <c r="G202" s="191">
        <v>3.01</v>
      </c>
      <c r="H202" s="191">
        <v>3.89</v>
      </c>
      <c r="I202" s="191">
        <v>23.42</v>
      </c>
      <c r="J202" s="191">
        <v>0.14000000000000001</v>
      </c>
      <c r="K202" s="191">
        <v>13.31</v>
      </c>
      <c r="L202" s="191">
        <v>0</v>
      </c>
      <c r="M202" s="191">
        <v>0</v>
      </c>
      <c r="N202" s="191">
        <v>55.86</v>
      </c>
      <c r="O202" s="191">
        <v>99.58</v>
      </c>
      <c r="P202" s="192">
        <f t="shared" si="9"/>
        <v>50.322653262075434</v>
      </c>
      <c r="Q202" s="192">
        <f t="shared" si="10"/>
        <v>90.595486636384138</v>
      </c>
      <c r="R202" s="191" t="s">
        <v>753</v>
      </c>
    </row>
    <row r="203" spans="1:18" s="190" customFormat="1" ht="11.25">
      <c r="A203" s="190" t="s">
        <v>728</v>
      </c>
      <c r="B203" s="190">
        <v>8</v>
      </c>
      <c r="C203" s="190">
        <v>30</v>
      </c>
      <c r="D203" s="191">
        <v>0.5</v>
      </c>
      <c r="E203" s="191" t="str">
        <f t="shared" si="11"/>
        <v>Darnley Bay-8-30-0.5</v>
      </c>
      <c r="F203" s="191">
        <v>0</v>
      </c>
      <c r="G203" s="191">
        <v>0.62</v>
      </c>
      <c r="H203" s="191">
        <v>10.54</v>
      </c>
      <c r="I203" s="191">
        <v>19.93</v>
      </c>
      <c r="J203" s="191">
        <v>0.22</v>
      </c>
      <c r="K203" s="191">
        <v>11.96</v>
      </c>
      <c r="L203" s="191">
        <v>0</v>
      </c>
      <c r="M203" s="191">
        <v>0</v>
      </c>
      <c r="N203" s="191">
        <v>55.51</v>
      </c>
      <c r="O203" s="191">
        <v>98.77</v>
      </c>
      <c r="P203" s="192">
        <f t="shared" si="9"/>
        <v>51.682430844738889</v>
      </c>
      <c r="Q203" s="192">
        <f t="shared" si="10"/>
        <v>77.939787296667717</v>
      </c>
      <c r="R203" s="191" t="s">
        <v>753</v>
      </c>
    </row>
    <row r="204" spans="1:18" s="190" customFormat="1" ht="11.25">
      <c r="A204" s="190" t="s">
        <v>728</v>
      </c>
      <c r="B204" s="190">
        <v>8</v>
      </c>
      <c r="C204" s="190">
        <v>31</v>
      </c>
      <c r="D204" s="191">
        <v>0.5</v>
      </c>
      <c r="E204" s="191" t="str">
        <f t="shared" si="11"/>
        <v>Darnley Bay-8-31-0.5</v>
      </c>
      <c r="F204" s="191">
        <v>0.04</v>
      </c>
      <c r="G204" s="191">
        <v>3.34</v>
      </c>
      <c r="H204" s="191">
        <v>4.38</v>
      </c>
      <c r="I204" s="191">
        <v>27.38</v>
      </c>
      <c r="J204" s="191">
        <v>0.32</v>
      </c>
      <c r="K204" s="191">
        <v>10.55</v>
      </c>
      <c r="L204" s="191">
        <v>0</v>
      </c>
      <c r="M204" s="191">
        <v>0</v>
      </c>
      <c r="N204" s="191">
        <v>52.94</v>
      </c>
      <c r="O204" s="191">
        <v>98.96</v>
      </c>
      <c r="P204" s="192">
        <f t="shared" si="9"/>
        <v>40.716299190854748</v>
      </c>
      <c r="Q204" s="192">
        <f t="shared" si="10"/>
        <v>89.020978558087236</v>
      </c>
      <c r="R204" s="191" t="s">
        <v>753</v>
      </c>
    </row>
    <row r="205" spans="1:18" s="190" customFormat="1" ht="11.25">
      <c r="A205" s="190" t="s">
        <v>728</v>
      </c>
      <c r="B205" s="190">
        <v>8</v>
      </c>
      <c r="C205" s="190">
        <v>33</v>
      </c>
      <c r="D205" s="191">
        <v>0.5</v>
      </c>
      <c r="E205" s="191" t="str">
        <f t="shared" si="11"/>
        <v>Darnley Bay-8-33-0.5</v>
      </c>
      <c r="F205" s="191">
        <v>0</v>
      </c>
      <c r="G205" s="191">
        <v>0.28000000000000003</v>
      </c>
      <c r="H205" s="191">
        <v>11.48</v>
      </c>
      <c r="I205" s="191">
        <v>19.559999999999999</v>
      </c>
      <c r="J205" s="191">
        <v>0.2</v>
      </c>
      <c r="K205" s="191">
        <v>11.82</v>
      </c>
      <c r="L205" s="191">
        <v>0</v>
      </c>
      <c r="M205" s="191">
        <v>0</v>
      </c>
      <c r="N205" s="191">
        <v>55.26</v>
      </c>
      <c r="O205" s="191">
        <v>98.6</v>
      </c>
      <c r="P205" s="192">
        <f t="shared" si="9"/>
        <v>51.856330949669015</v>
      </c>
      <c r="Q205" s="192">
        <f t="shared" si="10"/>
        <v>76.354573210688613</v>
      </c>
      <c r="R205" s="191" t="s">
        <v>753</v>
      </c>
    </row>
    <row r="206" spans="1:18" s="190" customFormat="1" ht="11.25">
      <c r="A206" s="190" t="s">
        <v>728</v>
      </c>
      <c r="B206" s="190">
        <v>8</v>
      </c>
      <c r="C206" s="190">
        <v>34</v>
      </c>
      <c r="D206" s="191">
        <v>0.5</v>
      </c>
      <c r="E206" s="191" t="str">
        <f t="shared" si="11"/>
        <v>Darnley Bay-8-34-0.5</v>
      </c>
      <c r="F206" s="191">
        <v>0</v>
      </c>
      <c r="G206" s="191">
        <v>1.49</v>
      </c>
      <c r="H206" s="191">
        <v>4.5</v>
      </c>
      <c r="I206" s="191">
        <v>18.88</v>
      </c>
      <c r="J206" s="191">
        <v>0.21</v>
      </c>
      <c r="K206" s="191">
        <v>13.48</v>
      </c>
      <c r="L206" s="191">
        <v>0</v>
      </c>
      <c r="M206" s="191">
        <v>0</v>
      </c>
      <c r="N206" s="191">
        <v>61.52</v>
      </c>
      <c r="O206" s="191">
        <v>100.08</v>
      </c>
      <c r="P206" s="192">
        <f t="shared" si="9"/>
        <v>55.998100822460437</v>
      </c>
      <c r="Q206" s="192">
        <f t="shared" si="10"/>
        <v>90.168248023823693</v>
      </c>
      <c r="R206" s="191" t="s">
        <v>753</v>
      </c>
    </row>
    <row r="207" spans="1:18" s="190" customFormat="1" ht="11.25">
      <c r="A207" s="190" t="s">
        <v>728</v>
      </c>
      <c r="B207" s="190">
        <v>8</v>
      </c>
      <c r="C207" s="190">
        <v>35</v>
      </c>
      <c r="D207" s="191">
        <v>0.5</v>
      </c>
      <c r="E207" s="191" t="str">
        <f t="shared" si="11"/>
        <v>Darnley Bay-8-35-0.5</v>
      </c>
      <c r="F207" s="191">
        <v>0.12</v>
      </c>
      <c r="G207" s="191">
        <v>0.76</v>
      </c>
      <c r="H207" s="191">
        <v>10.210000000000001</v>
      </c>
      <c r="I207" s="191">
        <v>20.18</v>
      </c>
      <c r="J207" s="191">
        <v>0.19</v>
      </c>
      <c r="K207" s="191">
        <v>13.02</v>
      </c>
      <c r="L207" s="191">
        <v>0</v>
      </c>
      <c r="M207" s="191">
        <v>0</v>
      </c>
      <c r="N207" s="191">
        <v>55.67</v>
      </c>
      <c r="O207" s="191">
        <v>100.13</v>
      </c>
      <c r="P207" s="192">
        <f t="shared" si="9"/>
        <v>53.488713295826486</v>
      </c>
      <c r="Q207" s="192">
        <f t="shared" si="10"/>
        <v>78.530420460764176</v>
      </c>
      <c r="R207" s="191" t="s">
        <v>753</v>
      </c>
    </row>
    <row r="208" spans="1:18" s="190" customFormat="1" ht="11.25">
      <c r="A208" s="190" t="s">
        <v>728</v>
      </c>
      <c r="B208" s="190">
        <v>8</v>
      </c>
      <c r="C208" s="190">
        <v>36</v>
      </c>
      <c r="D208" s="191">
        <v>0.5</v>
      </c>
      <c r="E208" s="191" t="str">
        <f t="shared" si="11"/>
        <v>Darnley Bay-8-36-0.5</v>
      </c>
      <c r="F208" s="191">
        <v>7.0000000000000007E-2</v>
      </c>
      <c r="G208" s="191">
        <v>0.33</v>
      </c>
      <c r="H208" s="191">
        <v>10.79</v>
      </c>
      <c r="I208" s="191">
        <v>20.12</v>
      </c>
      <c r="J208" s="191">
        <v>0.18</v>
      </c>
      <c r="K208" s="191">
        <v>12.83</v>
      </c>
      <c r="L208" s="191">
        <v>0</v>
      </c>
      <c r="M208" s="191">
        <v>0</v>
      </c>
      <c r="N208" s="191">
        <v>56.21</v>
      </c>
      <c r="O208" s="191">
        <v>100.54</v>
      </c>
      <c r="P208" s="192">
        <f t="shared" si="9"/>
        <v>53.196954398323662</v>
      </c>
      <c r="Q208" s="192">
        <f t="shared" si="10"/>
        <v>77.751619676497683</v>
      </c>
      <c r="R208" s="191" t="s">
        <v>753</v>
      </c>
    </row>
    <row r="209" spans="1:18" s="190" customFormat="1" ht="11.25">
      <c r="A209" s="190" t="s">
        <v>728</v>
      </c>
      <c r="B209" s="190">
        <v>8</v>
      </c>
      <c r="C209" s="190">
        <v>37</v>
      </c>
      <c r="D209" s="191">
        <v>0.5</v>
      </c>
      <c r="E209" s="191" t="str">
        <f t="shared" si="11"/>
        <v>Darnley Bay-8-37-0.5</v>
      </c>
      <c r="F209" s="191">
        <v>0.02</v>
      </c>
      <c r="G209" s="191">
        <v>1.0900000000000001</v>
      </c>
      <c r="H209" s="191">
        <v>9</v>
      </c>
      <c r="I209" s="191">
        <v>27.2</v>
      </c>
      <c r="J209" s="191">
        <v>0.24</v>
      </c>
      <c r="K209" s="191">
        <v>11.4</v>
      </c>
      <c r="L209" s="191">
        <v>0</v>
      </c>
      <c r="M209" s="191">
        <v>0</v>
      </c>
      <c r="N209" s="191">
        <v>51.49</v>
      </c>
      <c r="O209" s="191">
        <v>100.44</v>
      </c>
      <c r="P209" s="192">
        <f t="shared" si="9"/>
        <v>42.76066784928598</v>
      </c>
      <c r="Q209" s="192">
        <f t="shared" si="10"/>
        <v>79.330087177867654</v>
      </c>
      <c r="R209" s="191" t="s">
        <v>753</v>
      </c>
    </row>
    <row r="210" spans="1:18" s="190" customFormat="1" ht="11.25">
      <c r="A210" s="190" t="s">
        <v>728</v>
      </c>
      <c r="B210" s="190">
        <v>8</v>
      </c>
      <c r="C210" s="190">
        <v>38</v>
      </c>
      <c r="D210" s="191">
        <v>0.5</v>
      </c>
      <c r="E210" s="191" t="str">
        <f t="shared" si="11"/>
        <v>Darnley Bay-8-38-0.5</v>
      </c>
      <c r="F210" s="191">
        <v>0</v>
      </c>
      <c r="G210" s="191">
        <v>2.35</v>
      </c>
      <c r="H210" s="191">
        <v>5.84</v>
      </c>
      <c r="I210" s="191">
        <v>20.85</v>
      </c>
      <c r="J210" s="191">
        <v>0.31</v>
      </c>
      <c r="K210" s="191">
        <v>13.53</v>
      </c>
      <c r="L210" s="191">
        <v>0</v>
      </c>
      <c r="M210" s="191">
        <v>0</v>
      </c>
      <c r="N210" s="191">
        <v>57.19</v>
      </c>
      <c r="O210" s="191">
        <v>100.07</v>
      </c>
      <c r="P210" s="192">
        <f t="shared" si="9"/>
        <v>53.632004740167957</v>
      </c>
      <c r="Q210" s="192">
        <f t="shared" si="10"/>
        <v>86.78892507030622</v>
      </c>
      <c r="R210" s="191" t="s">
        <v>753</v>
      </c>
    </row>
    <row r="211" spans="1:18" s="190" customFormat="1" ht="11.25">
      <c r="A211" s="190" t="s">
        <v>728</v>
      </c>
      <c r="B211" s="190">
        <v>8</v>
      </c>
      <c r="C211" s="190">
        <v>39</v>
      </c>
      <c r="D211" s="191">
        <v>0.5</v>
      </c>
      <c r="E211" s="191" t="str">
        <f t="shared" si="11"/>
        <v>Darnley Bay-8-39-0.5</v>
      </c>
      <c r="F211" s="191">
        <v>0.15</v>
      </c>
      <c r="G211" s="191">
        <v>2.62</v>
      </c>
      <c r="H211" s="191">
        <v>12.69</v>
      </c>
      <c r="I211" s="191">
        <v>20.57</v>
      </c>
      <c r="J211" s="191">
        <v>0.14000000000000001</v>
      </c>
      <c r="K211" s="191">
        <v>13.25</v>
      </c>
      <c r="L211" s="191">
        <v>0</v>
      </c>
      <c r="M211" s="191">
        <v>0</v>
      </c>
      <c r="N211" s="191">
        <v>48.52</v>
      </c>
      <c r="O211" s="191">
        <v>97.95</v>
      </c>
      <c r="P211" s="192">
        <f t="shared" si="9"/>
        <v>53.448140152657551</v>
      </c>
      <c r="Q211" s="192">
        <f t="shared" si="10"/>
        <v>71.949077158267656</v>
      </c>
      <c r="R211" s="191" t="s">
        <v>753</v>
      </c>
    </row>
    <row r="212" spans="1:18" s="190" customFormat="1" ht="11.25">
      <c r="A212" s="190" t="s">
        <v>728</v>
      </c>
      <c r="B212" s="190">
        <v>8</v>
      </c>
      <c r="C212" s="190">
        <v>40</v>
      </c>
      <c r="D212" s="191">
        <v>0.5</v>
      </c>
      <c r="E212" s="191" t="str">
        <f t="shared" si="11"/>
        <v>Darnley Bay-8-40-0.5</v>
      </c>
      <c r="F212" s="191">
        <v>0</v>
      </c>
      <c r="G212" s="191">
        <v>3.23</v>
      </c>
      <c r="H212" s="191">
        <v>4.13</v>
      </c>
      <c r="I212" s="191">
        <v>27.7</v>
      </c>
      <c r="J212" s="191">
        <v>0.24</v>
      </c>
      <c r="K212" s="191">
        <v>9.27</v>
      </c>
      <c r="L212" s="191">
        <v>0</v>
      </c>
      <c r="M212" s="191">
        <v>0</v>
      </c>
      <c r="N212" s="191">
        <v>53.88</v>
      </c>
      <c r="O212" s="191">
        <v>98.44</v>
      </c>
      <c r="P212" s="192">
        <f t="shared" si="9"/>
        <v>37.3631696647073</v>
      </c>
      <c r="Q212" s="192">
        <f t="shared" si="10"/>
        <v>89.74546286421014</v>
      </c>
      <c r="R212" s="191" t="s">
        <v>753</v>
      </c>
    </row>
    <row r="213" spans="1:18" s="190" customFormat="1" ht="11.25">
      <c r="A213" s="190" t="s">
        <v>728</v>
      </c>
      <c r="B213" s="190">
        <v>8</v>
      </c>
      <c r="C213" s="190">
        <v>42</v>
      </c>
      <c r="D213" s="191">
        <v>0.5</v>
      </c>
      <c r="E213" s="191" t="str">
        <f t="shared" si="11"/>
        <v>Darnley Bay-8-42-0.5</v>
      </c>
      <c r="F213" s="191">
        <v>0.06</v>
      </c>
      <c r="G213" s="191">
        <v>0.88</v>
      </c>
      <c r="H213" s="191">
        <v>10.35</v>
      </c>
      <c r="I213" s="191">
        <v>24.05</v>
      </c>
      <c r="J213" s="191">
        <v>0.27</v>
      </c>
      <c r="K213" s="191">
        <v>11.59</v>
      </c>
      <c r="L213" s="191">
        <v>0</v>
      </c>
      <c r="M213" s="191">
        <v>0.01</v>
      </c>
      <c r="N213" s="191">
        <v>53.03</v>
      </c>
      <c r="O213" s="191">
        <v>100.25</v>
      </c>
      <c r="P213" s="192">
        <f t="shared" si="9"/>
        <v>46.207018433611857</v>
      </c>
      <c r="Q213" s="192">
        <f t="shared" si="10"/>
        <v>77.463079344158174</v>
      </c>
      <c r="R213" s="191" t="s">
        <v>753</v>
      </c>
    </row>
    <row r="214" spans="1:18" s="190" customFormat="1" ht="11.25">
      <c r="A214" s="190" t="s">
        <v>728</v>
      </c>
      <c r="B214" s="190">
        <v>8</v>
      </c>
      <c r="C214" s="190">
        <v>43</v>
      </c>
      <c r="D214" s="191">
        <v>0.5</v>
      </c>
      <c r="E214" s="191" t="str">
        <f t="shared" si="11"/>
        <v>Darnley Bay-8-43-0.5</v>
      </c>
      <c r="F214" s="191">
        <v>0</v>
      </c>
      <c r="G214" s="191">
        <v>0.31</v>
      </c>
      <c r="H214" s="191">
        <v>10.6</v>
      </c>
      <c r="I214" s="191">
        <v>20.25</v>
      </c>
      <c r="J214" s="191">
        <v>0.21</v>
      </c>
      <c r="K214" s="191">
        <v>12.55</v>
      </c>
      <c r="L214" s="191">
        <v>0</v>
      </c>
      <c r="M214" s="191">
        <v>0</v>
      </c>
      <c r="N214" s="191">
        <v>56.77</v>
      </c>
      <c r="O214" s="191">
        <v>100.68</v>
      </c>
      <c r="P214" s="192">
        <f t="shared" si="9"/>
        <v>52.486619576890504</v>
      </c>
      <c r="Q214" s="192">
        <f t="shared" si="10"/>
        <v>78.226746268988421</v>
      </c>
      <c r="R214" s="191" t="s">
        <v>753</v>
      </c>
    </row>
    <row r="215" spans="1:18" s="190" customFormat="1" ht="11.25">
      <c r="A215" s="190" t="s">
        <v>728</v>
      </c>
      <c r="B215" s="190">
        <v>8</v>
      </c>
      <c r="C215" s="190">
        <v>45</v>
      </c>
      <c r="D215" s="191">
        <v>0.5</v>
      </c>
      <c r="E215" s="191" t="str">
        <f t="shared" si="11"/>
        <v>Darnley Bay-8-45-0.5</v>
      </c>
      <c r="F215" s="191">
        <v>0.04</v>
      </c>
      <c r="G215" s="191">
        <v>0.4</v>
      </c>
      <c r="H215" s="191">
        <v>11.02</v>
      </c>
      <c r="I215" s="191">
        <v>21.19</v>
      </c>
      <c r="J215" s="191">
        <v>0.19</v>
      </c>
      <c r="K215" s="191">
        <v>12.15</v>
      </c>
      <c r="L215" s="191">
        <v>0</v>
      </c>
      <c r="M215" s="191">
        <v>0</v>
      </c>
      <c r="N215" s="191">
        <v>56.19</v>
      </c>
      <c r="O215" s="191">
        <v>101.17</v>
      </c>
      <c r="P215" s="192">
        <f t="shared" si="9"/>
        <v>50.544499296643288</v>
      </c>
      <c r="Q215" s="192">
        <f t="shared" si="10"/>
        <v>77.378396586776347</v>
      </c>
      <c r="R215" s="191" t="s">
        <v>753</v>
      </c>
    </row>
    <row r="216" spans="1:18" s="190" customFormat="1" ht="11.25">
      <c r="A216" s="190" t="s">
        <v>728</v>
      </c>
      <c r="B216" s="190">
        <v>8</v>
      </c>
      <c r="C216" s="190">
        <v>46</v>
      </c>
      <c r="D216" s="191">
        <v>0.5</v>
      </c>
      <c r="E216" s="191" t="str">
        <f t="shared" si="11"/>
        <v>Darnley Bay-8-46-0.5</v>
      </c>
      <c r="F216" s="191">
        <v>0</v>
      </c>
      <c r="G216" s="191">
        <v>3.4</v>
      </c>
      <c r="H216" s="191">
        <v>8.0500000000000007</v>
      </c>
      <c r="I216" s="191">
        <v>26.61</v>
      </c>
      <c r="J216" s="191">
        <v>0.3</v>
      </c>
      <c r="K216" s="191">
        <v>12.14</v>
      </c>
      <c r="L216" s="191">
        <v>0</v>
      </c>
      <c r="M216" s="191">
        <v>0</v>
      </c>
      <c r="N216" s="191">
        <v>48.61</v>
      </c>
      <c r="O216" s="191">
        <v>99.11</v>
      </c>
      <c r="P216" s="192">
        <f t="shared" si="9"/>
        <v>44.848340134940052</v>
      </c>
      <c r="Q216" s="192">
        <f t="shared" si="10"/>
        <v>80.201443033212243</v>
      </c>
      <c r="R216" s="191" t="s">
        <v>753</v>
      </c>
    </row>
    <row r="217" spans="1:18" s="190" customFormat="1" ht="11.25">
      <c r="A217" s="190" t="s">
        <v>728</v>
      </c>
      <c r="B217" s="190">
        <v>8</v>
      </c>
      <c r="C217" s="190">
        <v>47</v>
      </c>
      <c r="D217" s="191">
        <v>0.5</v>
      </c>
      <c r="E217" s="191" t="str">
        <f t="shared" si="11"/>
        <v>Darnley Bay-8-47-0.5</v>
      </c>
      <c r="F217" s="191">
        <v>0.04</v>
      </c>
      <c r="G217" s="191">
        <v>0.71</v>
      </c>
      <c r="H217" s="191">
        <v>10.17</v>
      </c>
      <c r="I217" s="191">
        <v>22.25</v>
      </c>
      <c r="J217" s="191">
        <v>0.28999999999999998</v>
      </c>
      <c r="K217" s="191">
        <v>12.32</v>
      </c>
      <c r="L217" s="191">
        <v>0</v>
      </c>
      <c r="M217" s="191">
        <v>0</v>
      </c>
      <c r="N217" s="191">
        <v>54.77</v>
      </c>
      <c r="O217" s="191">
        <v>100.55</v>
      </c>
      <c r="P217" s="192">
        <f t="shared" si="9"/>
        <v>49.671579345481796</v>
      </c>
      <c r="Q217" s="192">
        <f t="shared" si="10"/>
        <v>78.321066998990759</v>
      </c>
      <c r="R217" s="191" t="s">
        <v>753</v>
      </c>
    </row>
    <row r="218" spans="1:18" s="190" customFormat="1" ht="11.25">
      <c r="A218" s="190" t="s">
        <v>728</v>
      </c>
      <c r="B218" s="190">
        <v>8</v>
      </c>
      <c r="C218" s="190">
        <v>48</v>
      </c>
      <c r="D218" s="191">
        <v>0.5</v>
      </c>
      <c r="E218" s="191" t="str">
        <f t="shared" si="11"/>
        <v>Darnley Bay-8-48-0.5</v>
      </c>
      <c r="F218" s="191">
        <v>0.39</v>
      </c>
      <c r="G218" s="191">
        <v>0.11</v>
      </c>
      <c r="H218" s="191">
        <v>4.7</v>
      </c>
      <c r="I218" s="191">
        <v>21.15</v>
      </c>
      <c r="J218" s="191">
        <v>0.11</v>
      </c>
      <c r="K218" s="191">
        <v>13.32</v>
      </c>
      <c r="L218" s="191">
        <v>0</v>
      </c>
      <c r="M218" s="191">
        <v>0</v>
      </c>
      <c r="N218" s="191">
        <v>61.35</v>
      </c>
      <c r="O218" s="191">
        <v>101.13</v>
      </c>
      <c r="P218" s="192">
        <f t="shared" si="9"/>
        <v>52.88698017819975</v>
      </c>
      <c r="Q218" s="192">
        <f t="shared" si="10"/>
        <v>89.750530001519323</v>
      </c>
      <c r="R218" s="191" t="s">
        <v>753</v>
      </c>
    </row>
    <row r="219" spans="1:18" s="190" customFormat="1" ht="11.25">
      <c r="A219" s="190" t="s">
        <v>728</v>
      </c>
      <c r="B219" s="190">
        <v>8</v>
      </c>
      <c r="C219" s="190">
        <v>49</v>
      </c>
      <c r="D219" s="191">
        <v>0.5</v>
      </c>
      <c r="E219" s="191" t="str">
        <f t="shared" si="11"/>
        <v>Darnley Bay-8-49-0.5</v>
      </c>
      <c r="F219" s="191">
        <v>0.01</v>
      </c>
      <c r="G219" s="191">
        <v>0.32</v>
      </c>
      <c r="H219" s="191">
        <v>9.5299999999999994</v>
      </c>
      <c r="I219" s="191">
        <v>25.04</v>
      </c>
      <c r="J219" s="191">
        <v>0.25</v>
      </c>
      <c r="K219" s="191">
        <v>10.69</v>
      </c>
      <c r="L219" s="191">
        <v>0</v>
      </c>
      <c r="M219" s="191">
        <v>0</v>
      </c>
      <c r="N219" s="191">
        <v>54.67</v>
      </c>
      <c r="O219" s="191">
        <v>100.5</v>
      </c>
      <c r="P219" s="192">
        <f t="shared" si="9"/>
        <v>43.212540245405897</v>
      </c>
      <c r="Q219" s="192">
        <f t="shared" si="10"/>
        <v>79.374445729595493</v>
      </c>
      <c r="R219" s="191" t="s">
        <v>753</v>
      </c>
    </row>
    <row r="220" spans="1:18" s="190" customFormat="1" ht="11.25">
      <c r="A220" s="190" t="s">
        <v>728</v>
      </c>
      <c r="B220" s="190">
        <v>8</v>
      </c>
      <c r="C220" s="190">
        <v>50</v>
      </c>
      <c r="D220" s="191">
        <v>0.5</v>
      </c>
      <c r="E220" s="191" t="str">
        <f t="shared" si="11"/>
        <v>Darnley Bay-8-50-0.5</v>
      </c>
      <c r="F220" s="191">
        <v>0.28000000000000003</v>
      </c>
      <c r="G220" s="191">
        <v>3.01</v>
      </c>
      <c r="H220" s="191">
        <v>3.54</v>
      </c>
      <c r="I220" s="191">
        <v>22.61</v>
      </c>
      <c r="J220" s="191">
        <v>0.14000000000000001</v>
      </c>
      <c r="K220" s="191">
        <v>13.04</v>
      </c>
      <c r="L220" s="191">
        <v>0</v>
      </c>
      <c r="M220" s="191">
        <v>0</v>
      </c>
      <c r="N220" s="191">
        <v>56.35</v>
      </c>
      <c r="O220" s="191">
        <v>98.98</v>
      </c>
      <c r="P220" s="192">
        <f t="shared" si="9"/>
        <v>50.690213793173967</v>
      </c>
      <c r="Q220" s="192">
        <f t="shared" si="10"/>
        <v>91.437244067953529</v>
      </c>
      <c r="R220" s="191" t="s">
        <v>753</v>
      </c>
    </row>
    <row r="221" spans="1:18" s="190" customFormat="1" ht="11.25">
      <c r="A221" s="190" t="s">
        <v>728</v>
      </c>
      <c r="B221" s="190">
        <v>8</v>
      </c>
      <c r="C221" s="190">
        <v>51</v>
      </c>
      <c r="D221" s="191">
        <v>0.5</v>
      </c>
      <c r="E221" s="191" t="str">
        <f t="shared" si="11"/>
        <v>Darnley Bay-8-51-0.5</v>
      </c>
      <c r="F221" s="191">
        <v>0</v>
      </c>
      <c r="G221" s="191">
        <v>1.74</v>
      </c>
      <c r="H221" s="191">
        <v>3.64</v>
      </c>
      <c r="I221" s="191">
        <v>19.28</v>
      </c>
      <c r="J221" s="191">
        <v>0.24</v>
      </c>
      <c r="K221" s="191">
        <v>12.42</v>
      </c>
      <c r="L221" s="191">
        <v>0</v>
      </c>
      <c r="M221" s="191">
        <v>0</v>
      </c>
      <c r="N221" s="191">
        <v>62</v>
      </c>
      <c r="O221" s="191">
        <v>99.33</v>
      </c>
      <c r="P221" s="192">
        <f t="shared" si="9"/>
        <v>53.450029582754389</v>
      </c>
      <c r="Q221" s="192">
        <f t="shared" si="10"/>
        <v>91.952613377634833</v>
      </c>
      <c r="R221" s="191" t="s">
        <v>753</v>
      </c>
    </row>
    <row r="222" spans="1:18" s="190" customFormat="1" ht="11.25">
      <c r="A222" s="190" t="s">
        <v>728</v>
      </c>
      <c r="B222" s="190">
        <v>8</v>
      </c>
      <c r="C222" s="190">
        <v>52</v>
      </c>
      <c r="D222" s="191">
        <v>0.5</v>
      </c>
      <c r="E222" s="191" t="str">
        <f t="shared" si="11"/>
        <v>Darnley Bay-8-52-0.5</v>
      </c>
      <c r="F222" s="191">
        <v>0</v>
      </c>
      <c r="G222" s="191">
        <v>0.61</v>
      </c>
      <c r="H222" s="191">
        <v>7.94</v>
      </c>
      <c r="I222" s="191">
        <v>25.77</v>
      </c>
      <c r="J222" s="191">
        <v>0.31</v>
      </c>
      <c r="K222" s="191">
        <v>11.05</v>
      </c>
      <c r="L222" s="191">
        <v>0</v>
      </c>
      <c r="M222" s="191">
        <v>0</v>
      </c>
      <c r="N222" s="191">
        <v>53.02</v>
      </c>
      <c r="O222" s="191">
        <v>98.7</v>
      </c>
      <c r="P222" s="192">
        <f t="shared" si="9"/>
        <v>43.320182468656611</v>
      </c>
      <c r="Q222" s="192">
        <f t="shared" si="10"/>
        <v>81.750454578368632</v>
      </c>
      <c r="R222" s="191" t="s">
        <v>753</v>
      </c>
    </row>
    <row r="223" spans="1:18" s="190" customFormat="1" ht="11.25">
      <c r="A223" s="190" t="s">
        <v>728</v>
      </c>
      <c r="B223" s="190">
        <v>8</v>
      </c>
      <c r="C223" s="190">
        <v>53</v>
      </c>
      <c r="D223" s="191">
        <v>0.5</v>
      </c>
      <c r="E223" s="191" t="str">
        <f t="shared" si="11"/>
        <v>Darnley Bay-8-53-0.5</v>
      </c>
      <c r="F223" s="191">
        <v>7.0000000000000007E-2</v>
      </c>
      <c r="G223" s="191">
        <v>0.26</v>
      </c>
      <c r="H223" s="191">
        <v>11.16</v>
      </c>
      <c r="I223" s="191">
        <v>20.3</v>
      </c>
      <c r="J223" s="191">
        <v>0.23</v>
      </c>
      <c r="K223" s="191">
        <v>12.63</v>
      </c>
      <c r="L223" s="191">
        <v>0</v>
      </c>
      <c r="M223" s="191">
        <v>0</v>
      </c>
      <c r="N223" s="191">
        <v>56.1</v>
      </c>
      <c r="O223" s="191">
        <v>100.76</v>
      </c>
      <c r="P223" s="192">
        <f t="shared" si="9"/>
        <v>52.58357412117627</v>
      </c>
      <c r="Q223" s="192">
        <f t="shared" si="10"/>
        <v>77.128391703932493</v>
      </c>
      <c r="R223" s="191" t="s">
        <v>753</v>
      </c>
    </row>
    <row r="224" spans="1:18" s="190" customFormat="1" ht="11.25">
      <c r="A224" s="190" t="s">
        <v>728</v>
      </c>
      <c r="B224" s="190">
        <v>8</v>
      </c>
      <c r="C224" s="190">
        <v>54</v>
      </c>
      <c r="D224" s="191">
        <v>0.5</v>
      </c>
      <c r="E224" s="191" t="str">
        <f t="shared" si="11"/>
        <v>Darnley Bay-8-54-0.5</v>
      </c>
      <c r="F224" s="191">
        <v>0.23</v>
      </c>
      <c r="G224" s="191">
        <v>0.32</v>
      </c>
      <c r="H224" s="191">
        <v>19.18</v>
      </c>
      <c r="I224" s="191">
        <v>17.18</v>
      </c>
      <c r="J224" s="191">
        <v>0.31</v>
      </c>
      <c r="K224" s="191">
        <v>12.95</v>
      </c>
      <c r="L224" s="191">
        <v>0.05</v>
      </c>
      <c r="M224" s="191">
        <v>0</v>
      </c>
      <c r="N224" s="191">
        <v>47.74</v>
      </c>
      <c r="O224" s="191">
        <v>97.96</v>
      </c>
      <c r="P224" s="192">
        <f t="shared" si="9"/>
        <v>57.330072342703694</v>
      </c>
      <c r="Q224" s="192">
        <f t="shared" si="10"/>
        <v>62.543377476463171</v>
      </c>
      <c r="R224" s="191" t="s">
        <v>753</v>
      </c>
    </row>
    <row r="225" spans="1:18" s="190" customFormat="1" ht="11.25">
      <c r="A225" s="190" t="s">
        <v>728</v>
      </c>
      <c r="B225" s="190">
        <v>8</v>
      </c>
      <c r="C225" s="190">
        <v>55</v>
      </c>
      <c r="D225" s="191">
        <v>0.5</v>
      </c>
      <c r="E225" s="191" t="str">
        <f t="shared" si="11"/>
        <v>Darnley Bay-8-55-0.5</v>
      </c>
      <c r="F225" s="191">
        <v>0.15</v>
      </c>
      <c r="G225" s="191">
        <v>0.06</v>
      </c>
      <c r="H225" s="191">
        <v>12.23</v>
      </c>
      <c r="I225" s="191">
        <v>17.68</v>
      </c>
      <c r="J225" s="191">
        <v>0.2</v>
      </c>
      <c r="K225" s="191">
        <v>12.84</v>
      </c>
      <c r="L225" s="191">
        <v>0</v>
      </c>
      <c r="M225" s="191">
        <v>0.01</v>
      </c>
      <c r="N225" s="191">
        <v>57.51</v>
      </c>
      <c r="O225" s="191">
        <v>100.69</v>
      </c>
      <c r="P225" s="192">
        <f t="shared" si="9"/>
        <v>56.417219105170702</v>
      </c>
      <c r="Q225" s="192">
        <f t="shared" si="10"/>
        <v>75.92993709335839</v>
      </c>
      <c r="R225" s="191" t="s">
        <v>753</v>
      </c>
    </row>
    <row r="226" spans="1:18" s="190" customFormat="1" ht="11.25">
      <c r="A226" s="190" t="s">
        <v>728</v>
      </c>
      <c r="B226" s="190">
        <v>8</v>
      </c>
      <c r="C226" s="190">
        <v>56</v>
      </c>
      <c r="D226" s="191">
        <v>0.5</v>
      </c>
      <c r="E226" s="191" t="str">
        <f t="shared" si="11"/>
        <v>Darnley Bay-8-56-0.5</v>
      </c>
      <c r="F226" s="191">
        <v>0.12</v>
      </c>
      <c r="G226" s="191">
        <v>1.1000000000000001</v>
      </c>
      <c r="H226" s="191">
        <v>10.37</v>
      </c>
      <c r="I226" s="191">
        <v>21.69</v>
      </c>
      <c r="J226" s="191">
        <v>0.22</v>
      </c>
      <c r="K226" s="191">
        <v>11.99</v>
      </c>
      <c r="L226" s="191">
        <v>0</v>
      </c>
      <c r="M226" s="191">
        <v>7.0000000000000007E-2</v>
      </c>
      <c r="N226" s="191">
        <v>55.14</v>
      </c>
      <c r="O226" s="191">
        <v>100.68</v>
      </c>
      <c r="P226" s="192">
        <f t="shared" si="9"/>
        <v>49.630073739832817</v>
      </c>
      <c r="Q226" s="192">
        <f t="shared" si="10"/>
        <v>78.103937691887921</v>
      </c>
      <c r="R226" s="191" t="s">
        <v>753</v>
      </c>
    </row>
    <row r="227" spans="1:18" s="190" customFormat="1" ht="11.25">
      <c r="A227" s="190" t="s">
        <v>728</v>
      </c>
      <c r="B227" s="190">
        <v>8</v>
      </c>
      <c r="C227" s="190">
        <v>57</v>
      </c>
      <c r="D227" s="191">
        <v>0.5</v>
      </c>
      <c r="E227" s="191" t="str">
        <f t="shared" si="11"/>
        <v>Darnley Bay-8-57-0.5</v>
      </c>
      <c r="F227" s="191">
        <v>0</v>
      </c>
      <c r="G227" s="191">
        <v>3.52</v>
      </c>
      <c r="H227" s="191">
        <v>4.38</v>
      </c>
      <c r="I227" s="191">
        <v>28.77</v>
      </c>
      <c r="J227" s="191">
        <v>0.3</v>
      </c>
      <c r="K227" s="191">
        <v>10.18</v>
      </c>
      <c r="L227" s="191">
        <v>0.01</v>
      </c>
      <c r="M227" s="191">
        <v>0</v>
      </c>
      <c r="N227" s="191">
        <v>51.89</v>
      </c>
      <c r="O227" s="191">
        <v>99.05</v>
      </c>
      <c r="P227" s="192">
        <f t="shared" si="9"/>
        <v>38.676590566478616</v>
      </c>
      <c r="Q227" s="192">
        <f t="shared" si="10"/>
        <v>88.82364640269617</v>
      </c>
      <c r="R227" s="191" t="s">
        <v>753</v>
      </c>
    </row>
    <row r="228" spans="1:18" s="190" customFormat="1" ht="11.25">
      <c r="A228" s="190" t="s">
        <v>728</v>
      </c>
      <c r="B228" s="190">
        <v>8</v>
      </c>
      <c r="C228" s="190">
        <v>58</v>
      </c>
      <c r="D228" s="191">
        <v>0.5</v>
      </c>
      <c r="E228" s="191" t="str">
        <f t="shared" si="11"/>
        <v>Darnley Bay-8-58-0.5</v>
      </c>
      <c r="F228" s="191">
        <v>0.1</v>
      </c>
      <c r="G228" s="191">
        <v>0.68</v>
      </c>
      <c r="H228" s="191">
        <v>7.93</v>
      </c>
      <c r="I228" s="191">
        <v>25.94</v>
      </c>
      <c r="J228" s="191">
        <v>0.26</v>
      </c>
      <c r="K228" s="191">
        <v>10</v>
      </c>
      <c r="L228" s="191">
        <v>0</v>
      </c>
      <c r="M228" s="191">
        <v>0</v>
      </c>
      <c r="N228" s="191">
        <v>54.3</v>
      </c>
      <c r="O228" s="191">
        <v>99.21</v>
      </c>
      <c r="P228" s="192">
        <f t="shared" si="9"/>
        <v>40.728027810015682</v>
      </c>
      <c r="Q228" s="192">
        <f t="shared" si="10"/>
        <v>82.122167737721725</v>
      </c>
      <c r="R228" s="191" t="s">
        <v>753</v>
      </c>
    </row>
    <row r="229" spans="1:18" s="190" customFormat="1" ht="11.25">
      <c r="A229" s="190" t="s">
        <v>728</v>
      </c>
      <c r="B229" s="190">
        <v>8</v>
      </c>
      <c r="C229" s="190">
        <v>59</v>
      </c>
      <c r="D229" s="191">
        <v>0.5</v>
      </c>
      <c r="E229" s="191" t="str">
        <f t="shared" si="11"/>
        <v>Darnley Bay-8-59-0.5</v>
      </c>
      <c r="F229" s="191">
        <v>0.06</v>
      </c>
      <c r="G229" s="191">
        <v>0.23</v>
      </c>
      <c r="H229" s="191">
        <v>9.82</v>
      </c>
      <c r="I229" s="191">
        <v>20.11</v>
      </c>
      <c r="J229" s="191">
        <v>0.16</v>
      </c>
      <c r="K229" s="191">
        <v>12.04</v>
      </c>
      <c r="L229" s="191">
        <v>0</v>
      </c>
      <c r="M229" s="191">
        <v>0</v>
      </c>
      <c r="N229" s="191">
        <v>56.98</v>
      </c>
      <c r="O229" s="191">
        <v>99.37</v>
      </c>
      <c r="P229" s="192">
        <f t="shared" si="9"/>
        <v>51.624384939119174</v>
      </c>
      <c r="Q229" s="192">
        <f t="shared" si="10"/>
        <v>79.560598299063528</v>
      </c>
      <c r="R229" s="191" t="s">
        <v>753</v>
      </c>
    </row>
    <row r="230" spans="1:18" s="190" customFormat="1" ht="11.25">
      <c r="A230" s="190" t="s">
        <v>728</v>
      </c>
      <c r="B230" s="190">
        <v>8</v>
      </c>
      <c r="C230" s="190">
        <v>60</v>
      </c>
      <c r="D230" s="191">
        <v>0.5</v>
      </c>
      <c r="E230" s="191" t="str">
        <f t="shared" si="11"/>
        <v>Darnley Bay-8-60-0.5</v>
      </c>
      <c r="F230" s="191">
        <v>0.25</v>
      </c>
      <c r="G230" s="191">
        <v>0.33</v>
      </c>
      <c r="H230" s="191">
        <v>11.12</v>
      </c>
      <c r="I230" s="191">
        <v>19.45</v>
      </c>
      <c r="J230" s="191">
        <v>0.28999999999999998</v>
      </c>
      <c r="K230" s="191">
        <v>11.62</v>
      </c>
      <c r="L230" s="191">
        <v>0</v>
      </c>
      <c r="M230" s="191">
        <v>0</v>
      </c>
      <c r="N230" s="191">
        <v>56.9</v>
      </c>
      <c r="O230" s="191">
        <v>99.96</v>
      </c>
      <c r="P230" s="192">
        <f t="shared" si="9"/>
        <v>51.571025614813273</v>
      </c>
      <c r="Q230" s="192">
        <f t="shared" si="10"/>
        <v>77.440005405511315</v>
      </c>
      <c r="R230" s="191" t="s">
        <v>753</v>
      </c>
    </row>
    <row r="231" spans="1:18" s="190" customFormat="1" ht="11.25">
      <c r="A231" s="190" t="s">
        <v>728</v>
      </c>
      <c r="B231" s="190">
        <v>8</v>
      </c>
      <c r="C231" s="190">
        <v>61</v>
      </c>
      <c r="D231" s="191">
        <v>0.5</v>
      </c>
      <c r="E231" s="191" t="str">
        <f t="shared" si="11"/>
        <v>Darnley Bay-8-61-0.5</v>
      </c>
      <c r="F231" s="191">
        <v>7.0000000000000007E-2</v>
      </c>
      <c r="G231" s="191">
        <v>0.35</v>
      </c>
      <c r="H231" s="191">
        <v>9.84</v>
      </c>
      <c r="I231" s="191">
        <v>19.78</v>
      </c>
      <c r="J231" s="191">
        <v>0.25</v>
      </c>
      <c r="K231" s="191">
        <v>13.28</v>
      </c>
      <c r="L231" s="191">
        <v>0</v>
      </c>
      <c r="M231" s="191">
        <v>0</v>
      </c>
      <c r="N231" s="191">
        <v>56.39</v>
      </c>
      <c r="O231" s="191">
        <v>99.96</v>
      </c>
      <c r="P231" s="192">
        <f t="shared" si="9"/>
        <v>54.477197199794134</v>
      </c>
      <c r="Q231" s="192">
        <f t="shared" si="10"/>
        <v>79.357508142151659</v>
      </c>
      <c r="R231" s="191" t="s">
        <v>753</v>
      </c>
    </row>
    <row r="232" spans="1:18" s="190" customFormat="1" ht="11.25">
      <c r="A232" s="190" t="s">
        <v>728</v>
      </c>
      <c r="B232" s="190">
        <v>8</v>
      </c>
      <c r="C232" s="190">
        <v>62</v>
      </c>
      <c r="D232" s="191">
        <v>0.5</v>
      </c>
      <c r="E232" s="191" t="str">
        <f t="shared" si="11"/>
        <v>Darnley Bay-8-62-0.5</v>
      </c>
      <c r="F232" s="191">
        <v>0</v>
      </c>
      <c r="G232" s="191">
        <v>0</v>
      </c>
      <c r="H232" s="191">
        <v>33.590000000000003</v>
      </c>
      <c r="I232" s="191">
        <v>15.02</v>
      </c>
      <c r="J232" s="191">
        <v>0.19</v>
      </c>
      <c r="K232" s="191">
        <v>15.84</v>
      </c>
      <c r="L232" s="191">
        <v>0</v>
      </c>
      <c r="M232" s="191">
        <v>0</v>
      </c>
      <c r="N232" s="191">
        <v>36.04</v>
      </c>
      <c r="O232" s="191">
        <v>100.66</v>
      </c>
      <c r="P232" s="192">
        <f t="shared" si="9"/>
        <v>65.274717787203443</v>
      </c>
      <c r="Q232" s="192">
        <f t="shared" si="10"/>
        <v>41.852686318523546</v>
      </c>
      <c r="R232" s="191" t="s">
        <v>753</v>
      </c>
    </row>
    <row r="233" spans="1:18" s="190" customFormat="1" ht="11.25">
      <c r="A233" s="190" t="s">
        <v>728</v>
      </c>
      <c r="B233" s="190">
        <v>8</v>
      </c>
      <c r="C233" s="190">
        <v>63</v>
      </c>
      <c r="D233" s="191">
        <v>0.5</v>
      </c>
      <c r="E233" s="191" t="str">
        <f t="shared" si="11"/>
        <v>Darnley Bay-8-63-0.5</v>
      </c>
      <c r="F233" s="191">
        <v>0</v>
      </c>
      <c r="G233" s="191">
        <v>0.39</v>
      </c>
      <c r="H233" s="191">
        <v>10.53</v>
      </c>
      <c r="I233" s="191">
        <v>20.53</v>
      </c>
      <c r="J233" s="191">
        <v>0.19</v>
      </c>
      <c r="K233" s="191">
        <v>12.12</v>
      </c>
      <c r="L233" s="191">
        <v>0</v>
      </c>
      <c r="M233" s="191">
        <v>0</v>
      </c>
      <c r="N233" s="191">
        <v>55.48</v>
      </c>
      <c r="O233" s="191">
        <v>99.24</v>
      </c>
      <c r="P233" s="192">
        <f t="shared" si="9"/>
        <v>51.273494139701889</v>
      </c>
      <c r="Q233" s="192">
        <f t="shared" si="10"/>
        <v>77.946812309811577</v>
      </c>
      <c r="R233" s="191" t="s">
        <v>753</v>
      </c>
    </row>
    <row r="234" spans="1:18" s="190" customFormat="1" ht="11.25">
      <c r="A234" s="190" t="s">
        <v>728</v>
      </c>
      <c r="B234" s="190">
        <v>8</v>
      </c>
      <c r="C234" s="190">
        <v>64</v>
      </c>
      <c r="D234" s="191">
        <v>0.5</v>
      </c>
      <c r="E234" s="191" t="str">
        <f t="shared" si="11"/>
        <v>Darnley Bay-8-64-0.5</v>
      </c>
      <c r="F234" s="191">
        <v>7.0000000000000007E-2</v>
      </c>
      <c r="G234" s="191">
        <v>1.94</v>
      </c>
      <c r="H234" s="191">
        <v>6.48</v>
      </c>
      <c r="I234" s="191">
        <v>24.45</v>
      </c>
      <c r="J234" s="191">
        <v>0.24</v>
      </c>
      <c r="K234" s="191">
        <v>12.07</v>
      </c>
      <c r="L234" s="191">
        <v>0</v>
      </c>
      <c r="M234" s="191">
        <v>0</v>
      </c>
      <c r="N234" s="191">
        <v>54.22</v>
      </c>
      <c r="O234" s="191">
        <v>99.47</v>
      </c>
      <c r="P234" s="192">
        <f t="shared" si="9"/>
        <v>46.806200747081867</v>
      </c>
      <c r="Q234" s="192">
        <f t="shared" si="10"/>
        <v>84.878517419283583</v>
      </c>
      <c r="R234" s="191" t="s">
        <v>753</v>
      </c>
    </row>
    <row r="235" spans="1:18" s="190" customFormat="1" ht="11.25">
      <c r="A235" s="190" t="s">
        <v>728</v>
      </c>
      <c r="B235" s="190">
        <v>8</v>
      </c>
      <c r="C235" s="190">
        <v>67</v>
      </c>
      <c r="D235" s="191">
        <v>0.5</v>
      </c>
      <c r="E235" s="191" t="str">
        <f t="shared" si="11"/>
        <v>Darnley Bay-8-67-0.5</v>
      </c>
      <c r="F235" s="191">
        <v>0</v>
      </c>
      <c r="G235" s="191">
        <v>1.24</v>
      </c>
      <c r="H235" s="191">
        <v>6.83</v>
      </c>
      <c r="I235" s="191">
        <v>19.190000000000001</v>
      </c>
      <c r="J235" s="191">
        <v>0.28000000000000003</v>
      </c>
      <c r="K235" s="191">
        <v>12.73</v>
      </c>
      <c r="L235" s="191">
        <v>0</v>
      </c>
      <c r="M235" s="191">
        <v>0</v>
      </c>
      <c r="N235" s="191">
        <v>59.69</v>
      </c>
      <c r="O235" s="191">
        <v>99.96</v>
      </c>
      <c r="P235" s="192">
        <f t="shared" si="9"/>
        <v>54.179056099652691</v>
      </c>
      <c r="Q235" s="192">
        <f t="shared" si="10"/>
        <v>85.428536092790168</v>
      </c>
      <c r="R235" s="191" t="s">
        <v>753</v>
      </c>
    </row>
    <row r="236" spans="1:18" s="190" customFormat="1" ht="11.25">
      <c r="A236" s="190" t="s">
        <v>728</v>
      </c>
      <c r="B236" s="190">
        <v>8</v>
      </c>
      <c r="C236" s="190">
        <v>68</v>
      </c>
      <c r="D236" s="191">
        <v>0.5</v>
      </c>
      <c r="E236" s="191" t="str">
        <f t="shared" si="11"/>
        <v>Darnley Bay-8-68-0.5</v>
      </c>
      <c r="F236" s="191">
        <v>0.05</v>
      </c>
      <c r="G236" s="191">
        <v>2.75</v>
      </c>
      <c r="H236" s="191">
        <v>3.66</v>
      </c>
      <c r="I236" s="191">
        <v>25.26</v>
      </c>
      <c r="J236" s="191">
        <v>0.42</v>
      </c>
      <c r="K236" s="191">
        <v>10.86</v>
      </c>
      <c r="L236" s="191">
        <v>0</v>
      </c>
      <c r="M236" s="191">
        <v>0.01</v>
      </c>
      <c r="N236" s="191">
        <v>56.08</v>
      </c>
      <c r="O236" s="191">
        <v>99.1</v>
      </c>
      <c r="P236" s="192">
        <f t="shared" si="9"/>
        <v>43.385133656443152</v>
      </c>
      <c r="Q236" s="192">
        <f t="shared" si="10"/>
        <v>91.133871965957965</v>
      </c>
      <c r="R236" s="191" t="s">
        <v>753</v>
      </c>
    </row>
    <row r="237" spans="1:18" s="190" customFormat="1" ht="11.25">
      <c r="A237" s="190" t="s">
        <v>728</v>
      </c>
      <c r="B237" s="190">
        <v>8</v>
      </c>
      <c r="C237" s="190">
        <v>70</v>
      </c>
      <c r="D237" s="191">
        <v>0.5</v>
      </c>
      <c r="E237" s="191" t="str">
        <f t="shared" si="11"/>
        <v>Darnley Bay-8-70-0.5</v>
      </c>
      <c r="F237" s="191">
        <v>0.1</v>
      </c>
      <c r="G237" s="191">
        <v>0.33</v>
      </c>
      <c r="H237" s="191">
        <v>9.31</v>
      </c>
      <c r="I237" s="191">
        <v>22.18</v>
      </c>
      <c r="J237" s="191">
        <v>0.23</v>
      </c>
      <c r="K237" s="191">
        <v>10.98</v>
      </c>
      <c r="L237" s="191">
        <v>0</v>
      </c>
      <c r="M237" s="191">
        <v>0</v>
      </c>
      <c r="N237" s="191">
        <v>56.38</v>
      </c>
      <c r="O237" s="191">
        <v>99.5</v>
      </c>
      <c r="P237" s="192">
        <f t="shared" si="9"/>
        <v>46.875713017222694</v>
      </c>
      <c r="Q237" s="192">
        <f t="shared" si="10"/>
        <v>80.246947187685819</v>
      </c>
      <c r="R237" s="191" t="s">
        <v>753</v>
      </c>
    </row>
    <row r="238" spans="1:18" s="190" customFormat="1" ht="11.25">
      <c r="A238" s="190" t="s">
        <v>728</v>
      </c>
      <c r="B238" s="190">
        <v>8</v>
      </c>
      <c r="C238" s="190">
        <v>71</v>
      </c>
      <c r="D238" s="191">
        <v>0.5</v>
      </c>
      <c r="E238" s="191" t="str">
        <f t="shared" si="11"/>
        <v>Darnley Bay-8-71-0.5</v>
      </c>
      <c r="F238" s="191">
        <v>0.02</v>
      </c>
      <c r="G238" s="191">
        <v>0.43</v>
      </c>
      <c r="H238" s="191">
        <v>11.09</v>
      </c>
      <c r="I238" s="191">
        <v>20.010000000000002</v>
      </c>
      <c r="J238" s="191">
        <v>0.17</v>
      </c>
      <c r="K238" s="191">
        <v>13.32</v>
      </c>
      <c r="L238" s="191">
        <v>0</v>
      </c>
      <c r="M238" s="191">
        <v>0</v>
      </c>
      <c r="N238" s="191">
        <v>54.79</v>
      </c>
      <c r="O238" s="191">
        <v>99.83</v>
      </c>
      <c r="P238" s="192">
        <f t="shared" ref="P238:P291" si="12">((K238/40.31)/(K238/40.31+I238/71.85))*100</f>
        <v>54.264999233689352</v>
      </c>
      <c r="Q238" s="192">
        <f t="shared" ref="Q238:Q291" si="13">((N238/151.99061)/(N238/151.99061+H238/101.96137))*100</f>
        <v>76.821139311013482</v>
      </c>
      <c r="R238" s="191" t="s">
        <v>753</v>
      </c>
    </row>
    <row r="239" spans="1:18" s="190" customFormat="1" ht="11.25">
      <c r="A239" s="190" t="s">
        <v>728</v>
      </c>
      <c r="B239" s="190">
        <v>8</v>
      </c>
      <c r="C239" s="190">
        <v>73</v>
      </c>
      <c r="D239" s="191">
        <v>0.5</v>
      </c>
      <c r="E239" s="191" t="str">
        <f t="shared" ref="E239:E245" si="14">CONCATENATE(A238,"-",B239,"-",C239,"-",D239)</f>
        <v>Darnley Bay-8-73-0.5</v>
      </c>
      <c r="F239" s="191">
        <v>0</v>
      </c>
      <c r="G239" s="191">
        <v>0</v>
      </c>
      <c r="H239" s="191">
        <v>42.4</v>
      </c>
      <c r="I239" s="191">
        <v>11.6</v>
      </c>
      <c r="J239" s="191">
        <v>0</v>
      </c>
      <c r="K239" s="191">
        <v>18.13</v>
      </c>
      <c r="L239" s="191">
        <v>0</v>
      </c>
      <c r="M239" s="191">
        <v>0</v>
      </c>
      <c r="N239" s="191">
        <v>27.83</v>
      </c>
      <c r="O239" s="191">
        <v>99.97</v>
      </c>
      <c r="P239" s="192">
        <f t="shared" si="12"/>
        <v>73.585676264160185</v>
      </c>
      <c r="Q239" s="192">
        <f t="shared" si="13"/>
        <v>30.570878745710001</v>
      </c>
      <c r="R239" s="191" t="s">
        <v>753</v>
      </c>
    </row>
    <row r="240" spans="1:18" s="190" customFormat="1" ht="11.25">
      <c r="A240" s="190" t="s">
        <v>728</v>
      </c>
      <c r="B240" s="190">
        <v>8</v>
      </c>
      <c r="C240" s="190">
        <v>74</v>
      </c>
      <c r="D240" s="191">
        <v>0.5</v>
      </c>
      <c r="E240" s="191" t="str">
        <f t="shared" si="14"/>
        <v>Darnley Bay-8-74-0.5</v>
      </c>
      <c r="F240" s="191">
        <v>0</v>
      </c>
      <c r="G240" s="191">
        <v>2.7</v>
      </c>
      <c r="H240" s="191">
        <v>6.64</v>
      </c>
      <c r="I240" s="191">
        <v>24.6</v>
      </c>
      <c r="J240" s="191">
        <v>0.3</v>
      </c>
      <c r="K240" s="191">
        <v>12.09</v>
      </c>
      <c r="L240" s="191">
        <v>0</v>
      </c>
      <c r="M240" s="191">
        <v>0</v>
      </c>
      <c r="N240" s="191">
        <v>52.8</v>
      </c>
      <c r="O240" s="191">
        <v>99.13</v>
      </c>
      <c r="P240" s="192">
        <f t="shared" si="12"/>
        <v>46.695156810017778</v>
      </c>
      <c r="Q240" s="192">
        <f t="shared" si="13"/>
        <v>84.213159716370413</v>
      </c>
      <c r="R240" s="191" t="s">
        <v>753</v>
      </c>
    </row>
    <row r="241" spans="1:18" s="190" customFormat="1" ht="11.25">
      <c r="A241" s="190" t="s">
        <v>728</v>
      </c>
      <c r="B241" s="190">
        <v>8</v>
      </c>
      <c r="C241" s="190">
        <v>75</v>
      </c>
      <c r="D241" s="191">
        <v>0.5</v>
      </c>
      <c r="E241" s="191" t="str">
        <f t="shared" si="14"/>
        <v>Darnley Bay-8-75-0.5</v>
      </c>
      <c r="F241" s="191">
        <v>0</v>
      </c>
      <c r="G241" s="191">
        <v>0.21</v>
      </c>
      <c r="H241" s="191">
        <v>10.61</v>
      </c>
      <c r="I241" s="191">
        <v>19.45</v>
      </c>
      <c r="J241" s="191">
        <v>0.21</v>
      </c>
      <c r="K241" s="191">
        <v>13.45</v>
      </c>
      <c r="L241" s="191">
        <v>0</v>
      </c>
      <c r="M241" s="191">
        <v>0</v>
      </c>
      <c r="N241" s="191">
        <v>57.35</v>
      </c>
      <c r="O241" s="191">
        <v>101.28</v>
      </c>
      <c r="P241" s="192">
        <f t="shared" si="12"/>
        <v>55.208859399958399</v>
      </c>
      <c r="Q241" s="192">
        <f t="shared" si="13"/>
        <v>78.383409017378582</v>
      </c>
      <c r="R241" s="191" t="s">
        <v>753</v>
      </c>
    </row>
    <row r="242" spans="1:18" s="190" customFormat="1" ht="11.25">
      <c r="A242" s="190" t="s">
        <v>728</v>
      </c>
      <c r="B242" s="190">
        <v>8</v>
      </c>
      <c r="C242" s="190">
        <v>76</v>
      </c>
      <c r="D242" s="191">
        <v>0.5</v>
      </c>
      <c r="E242" s="191" t="str">
        <f t="shared" si="14"/>
        <v>Darnley Bay-8-76-0.5</v>
      </c>
      <c r="F242" s="191">
        <v>0.02</v>
      </c>
      <c r="G242" s="191">
        <v>1.01</v>
      </c>
      <c r="H242" s="191">
        <v>10.67</v>
      </c>
      <c r="I242" s="191">
        <v>26.6</v>
      </c>
      <c r="J242" s="191">
        <v>0.16</v>
      </c>
      <c r="K242" s="191">
        <v>10.210000000000001</v>
      </c>
      <c r="L242" s="191">
        <v>0</v>
      </c>
      <c r="M242" s="191">
        <v>0</v>
      </c>
      <c r="N242" s="191">
        <v>50.19</v>
      </c>
      <c r="O242" s="191">
        <v>98.85</v>
      </c>
      <c r="P242" s="192">
        <f t="shared" si="12"/>
        <v>40.623240944837406</v>
      </c>
      <c r="Q242" s="192">
        <f t="shared" si="13"/>
        <v>75.935654255911118</v>
      </c>
      <c r="R242" s="191" t="s">
        <v>753</v>
      </c>
    </row>
    <row r="243" spans="1:18" s="190" customFormat="1" ht="11.25">
      <c r="A243" s="190" t="s">
        <v>728</v>
      </c>
      <c r="B243" s="190">
        <v>8</v>
      </c>
      <c r="C243" s="190">
        <v>89</v>
      </c>
      <c r="D243" s="191">
        <v>0.5</v>
      </c>
      <c r="E243" s="191" t="str">
        <f t="shared" si="14"/>
        <v>Darnley Bay-8-89-0.5</v>
      </c>
      <c r="F243" s="191">
        <v>0.02</v>
      </c>
      <c r="G243" s="191">
        <v>0.36</v>
      </c>
      <c r="H243" s="191">
        <v>15.52</v>
      </c>
      <c r="I243" s="191">
        <v>30.55</v>
      </c>
      <c r="J243" s="191">
        <v>1.03</v>
      </c>
      <c r="K243" s="191">
        <v>6.4</v>
      </c>
      <c r="L243" s="191">
        <v>0</v>
      </c>
      <c r="M243" s="191">
        <v>0.01</v>
      </c>
      <c r="N243" s="191">
        <v>47.12</v>
      </c>
      <c r="O243" s="191">
        <v>101.02</v>
      </c>
      <c r="P243" s="192">
        <f t="shared" si="12"/>
        <v>27.188384391866542</v>
      </c>
      <c r="Q243" s="192">
        <f t="shared" si="13"/>
        <v>67.069791159691249</v>
      </c>
      <c r="R243" s="191" t="s">
        <v>753</v>
      </c>
    </row>
    <row r="244" spans="1:18" s="190" customFormat="1" ht="11.25">
      <c r="A244" s="190" t="s">
        <v>728</v>
      </c>
      <c r="B244" s="190">
        <v>9</v>
      </c>
      <c r="C244" s="190">
        <v>2</v>
      </c>
      <c r="D244" s="191">
        <v>0.5</v>
      </c>
      <c r="E244" s="191" t="str">
        <f t="shared" si="14"/>
        <v>Darnley Bay-9-2-0.5</v>
      </c>
      <c r="F244" s="191">
        <v>0.01</v>
      </c>
      <c r="G244" s="191">
        <v>1.53</v>
      </c>
      <c r="H244" s="191">
        <v>18.690000000000001</v>
      </c>
      <c r="I244" s="191">
        <v>18.34</v>
      </c>
      <c r="J244" s="191">
        <v>0.1</v>
      </c>
      <c r="K244" s="191">
        <v>15.04</v>
      </c>
      <c r="L244" s="191">
        <v>0</v>
      </c>
      <c r="M244" s="191">
        <v>0</v>
      </c>
      <c r="N244" s="191">
        <v>45.63</v>
      </c>
      <c r="O244" s="191">
        <v>99.33</v>
      </c>
      <c r="P244" s="192">
        <f t="shared" si="12"/>
        <v>59.377900899901945</v>
      </c>
      <c r="Q244" s="192">
        <f t="shared" si="13"/>
        <v>62.089577040450969</v>
      </c>
      <c r="R244" s="191" t="s">
        <v>753</v>
      </c>
    </row>
    <row r="245" spans="1:18" s="190" customFormat="1" ht="11.25">
      <c r="A245" s="190" t="s">
        <v>728</v>
      </c>
      <c r="B245" s="190">
        <v>9</v>
      </c>
      <c r="C245" s="190">
        <v>4</v>
      </c>
      <c r="D245" s="191">
        <v>0.5</v>
      </c>
      <c r="E245" s="191" t="str">
        <f t="shared" si="14"/>
        <v>Darnley Bay-9-4-0.5</v>
      </c>
      <c r="F245" s="191">
        <v>0</v>
      </c>
      <c r="G245" s="191">
        <v>0.22</v>
      </c>
      <c r="H245" s="191">
        <v>27.16</v>
      </c>
      <c r="I245" s="191">
        <v>17.98</v>
      </c>
      <c r="J245" s="191">
        <v>0.12</v>
      </c>
      <c r="K245" s="191">
        <v>14</v>
      </c>
      <c r="L245" s="191">
        <v>0</v>
      </c>
      <c r="M245" s="191">
        <v>0</v>
      </c>
      <c r="N245" s="191">
        <v>41.4</v>
      </c>
      <c r="O245" s="191">
        <v>100.89</v>
      </c>
      <c r="P245" s="192">
        <f t="shared" si="12"/>
        <v>58.121871377494706</v>
      </c>
      <c r="Q245" s="192">
        <f t="shared" si="13"/>
        <v>50.557748153592911</v>
      </c>
      <c r="R245" s="191" t="s">
        <v>753</v>
      </c>
    </row>
    <row r="246" spans="1:18" s="190" customFormat="1" ht="11.25">
      <c r="A246" s="190" t="s">
        <v>728</v>
      </c>
      <c r="B246" s="190">
        <v>1</v>
      </c>
      <c r="C246" s="190">
        <v>4</v>
      </c>
      <c r="D246" s="191">
        <v>0.5</v>
      </c>
      <c r="E246" s="191" t="e">
        <f>CONCATENATE(#REF!,"-",B246,"-",C246,"-",D246)</f>
        <v>#REF!</v>
      </c>
      <c r="F246" s="191">
        <v>0</v>
      </c>
      <c r="G246" s="191">
        <v>0.63</v>
      </c>
      <c r="H246" s="191">
        <v>21.92</v>
      </c>
      <c r="I246" s="191">
        <v>15.47</v>
      </c>
      <c r="J246" s="191">
        <v>0.19</v>
      </c>
      <c r="K246" s="191">
        <v>12.23</v>
      </c>
      <c r="L246" s="191">
        <v>0.05</v>
      </c>
      <c r="M246" s="191">
        <v>0</v>
      </c>
      <c r="N246" s="191">
        <v>49.85</v>
      </c>
      <c r="O246" s="191">
        <v>100.33</v>
      </c>
      <c r="P246" s="192">
        <f t="shared" si="12"/>
        <v>58.491186838074292</v>
      </c>
      <c r="Q246" s="192">
        <f t="shared" si="13"/>
        <v>60.405604448834659</v>
      </c>
      <c r="R246" s="191" t="s">
        <v>753</v>
      </c>
    </row>
    <row r="247" spans="1:18" s="190" customFormat="1" ht="11.25">
      <c r="A247" s="190" t="s">
        <v>728</v>
      </c>
      <c r="B247" s="190">
        <v>1</v>
      </c>
      <c r="C247" s="190">
        <v>6</v>
      </c>
      <c r="D247" s="191">
        <v>0.5</v>
      </c>
      <c r="E247" s="191" t="str">
        <f t="shared" ref="E247:E253" si="15">CONCATENATE(A246,"-",B247,"-",C247,"-",D247)</f>
        <v>Darnley Bay-1-6-0.5</v>
      </c>
      <c r="F247" s="191">
        <v>0.28999999999999998</v>
      </c>
      <c r="G247" s="191">
        <v>0.12</v>
      </c>
      <c r="H247" s="191">
        <v>17.14</v>
      </c>
      <c r="I247" s="191">
        <v>36.36</v>
      </c>
      <c r="J247" s="191">
        <v>0.65</v>
      </c>
      <c r="K247" s="191">
        <v>5.98</v>
      </c>
      <c r="L247" s="191">
        <v>0.04</v>
      </c>
      <c r="M247" s="191">
        <v>0</v>
      </c>
      <c r="N247" s="191">
        <v>38.979999999999997</v>
      </c>
      <c r="O247" s="191">
        <v>99.55</v>
      </c>
      <c r="P247" s="192">
        <f t="shared" si="12"/>
        <v>22.669506481863412</v>
      </c>
      <c r="Q247" s="192">
        <f t="shared" si="13"/>
        <v>60.405957145739251</v>
      </c>
      <c r="R247" s="191" t="s">
        <v>753</v>
      </c>
    </row>
    <row r="248" spans="1:18" s="190" customFormat="1" ht="11.25">
      <c r="A248" s="190" t="s">
        <v>728</v>
      </c>
      <c r="B248" s="190">
        <v>1</v>
      </c>
      <c r="C248" s="190">
        <v>28</v>
      </c>
      <c r="D248" s="191">
        <v>0.5</v>
      </c>
      <c r="E248" s="191" t="str">
        <f t="shared" si="15"/>
        <v>Darnley Bay-1-28-0.5</v>
      </c>
      <c r="F248" s="191">
        <v>0.11</v>
      </c>
      <c r="G248" s="191">
        <v>1.99</v>
      </c>
      <c r="H248" s="191">
        <v>7.6</v>
      </c>
      <c r="I248" s="191">
        <v>22.48</v>
      </c>
      <c r="J248" s="191">
        <v>0.17</v>
      </c>
      <c r="K248" s="191">
        <v>15.74</v>
      </c>
      <c r="L248" s="191">
        <v>0</v>
      </c>
      <c r="M248" s="191">
        <v>0.1</v>
      </c>
      <c r="N248" s="191">
        <v>52.11</v>
      </c>
      <c r="O248" s="191">
        <v>100.3</v>
      </c>
      <c r="P248" s="192">
        <f t="shared" si="12"/>
        <v>55.516458348039777</v>
      </c>
      <c r="Q248" s="192">
        <f t="shared" si="13"/>
        <v>82.141795004701677</v>
      </c>
      <c r="R248" s="191" t="s">
        <v>753</v>
      </c>
    </row>
    <row r="249" spans="1:18" s="190" customFormat="1" ht="11.25">
      <c r="A249" s="190" t="s">
        <v>728</v>
      </c>
      <c r="B249" s="190">
        <v>1</v>
      </c>
      <c r="C249" s="190">
        <v>38</v>
      </c>
      <c r="D249" s="191">
        <v>0.5</v>
      </c>
      <c r="E249" s="191" t="str">
        <f t="shared" si="15"/>
        <v>Darnley Bay-1-38-0.5</v>
      </c>
      <c r="F249" s="191">
        <v>0.04</v>
      </c>
      <c r="G249" s="191">
        <v>0.47</v>
      </c>
      <c r="H249" s="191">
        <v>21.24</v>
      </c>
      <c r="I249" s="191">
        <v>20.32</v>
      </c>
      <c r="J249" s="191">
        <v>0.12</v>
      </c>
      <c r="K249" s="191">
        <v>11.7</v>
      </c>
      <c r="L249" s="191">
        <v>0</v>
      </c>
      <c r="M249" s="191">
        <v>0</v>
      </c>
      <c r="N249" s="191">
        <v>45.56</v>
      </c>
      <c r="O249" s="191">
        <v>99.46</v>
      </c>
      <c r="P249" s="192">
        <f t="shared" si="12"/>
        <v>50.649069898843436</v>
      </c>
      <c r="Q249" s="192">
        <f t="shared" si="13"/>
        <v>58.998883347249873</v>
      </c>
      <c r="R249" s="191" t="s">
        <v>753</v>
      </c>
    </row>
    <row r="250" spans="1:18" s="190" customFormat="1" ht="11.25">
      <c r="A250" s="190" t="s">
        <v>728</v>
      </c>
      <c r="B250" s="190">
        <v>1</v>
      </c>
      <c r="C250" s="190">
        <v>46</v>
      </c>
      <c r="D250" s="191">
        <v>0.5</v>
      </c>
      <c r="E250" s="191" t="str">
        <f t="shared" si="15"/>
        <v>Darnley Bay-1-46-0.5</v>
      </c>
      <c r="F250" s="191">
        <v>0</v>
      </c>
      <c r="G250" s="191">
        <v>2.98</v>
      </c>
      <c r="H250" s="191">
        <v>14.25</v>
      </c>
      <c r="I250" s="191">
        <v>29.71</v>
      </c>
      <c r="J250" s="191">
        <v>0.12</v>
      </c>
      <c r="K250" s="191">
        <v>9.98</v>
      </c>
      <c r="L250" s="191">
        <v>0</v>
      </c>
      <c r="M250" s="191">
        <v>0</v>
      </c>
      <c r="N250" s="191">
        <v>41.84</v>
      </c>
      <c r="O250" s="191">
        <v>98.89</v>
      </c>
      <c r="P250" s="192">
        <f t="shared" si="12"/>
        <v>37.450936141527237</v>
      </c>
      <c r="Q250" s="192">
        <f t="shared" si="13"/>
        <v>66.326340278966612</v>
      </c>
      <c r="R250" s="191" t="s">
        <v>753</v>
      </c>
    </row>
    <row r="251" spans="1:18" s="190" customFormat="1" ht="11.25">
      <c r="A251" s="190" t="s">
        <v>728</v>
      </c>
      <c r="B251" s="190">
        <v>1</v>
      </c>
      <c r="C251" s="190">
        <v>53</v>
      </c>
      <c r="D251" s="191">
        <v>0.5</v>
      </c>
      <c r="E251" s="191" t="str">
        <f t="shared" si="15"/>
        <v>Darnley Bay-1-53-0.5</v>
      </c>
      <c r="F251" s="191">
        <v>0.01</v>
      </c>
      <c r="G251" s="191">
        <v>2.39</v>
      </c>
      <c r="H251" s="191">
        <v>15.17</v>
      </c>
      <c r="I251" s="191">
        <v>28.63</v>
      </c>
      <c r="J251" s="191">
        <v>0.19</v>
      </c>
      <c r="K251" s="191">
        <v>9.77</v>
      </c>
      <c r="L251" s="191">
        <v>0.02</v>
      </c>
      <c r="M251" s="191">
        <v>0.1</v>
      </c>
      <c r="N251" s="191">
        <v>43.72</v>
      </c>
      <c r="O251" s="191">
        <v>99.99</v>
      </c>
      <c r="P251" s="192">
        <f t="shared" si="12"/>
        <v>37.820887133524103</v>
      </c>
      <c r="Q251" s="192">
        <f t="shared" si="13"/>
        <v>65.909439503678215</v>
      </c>
      <c r="R251" s="191" t="s">
        <v>753</v>
      </c>
    </row>
    <row r="252" spans="1:18" s="190" customFormat="1" ht="11.25">
      <c r="A252" s="190" t="s">
        <v>728</v>
      </c>
      <c r="B252" s="190">
        <v>1</v>
      </c>
      <c r="C252" s="190">
        <v>57</v>
      </c>
      <c r="D252" s="191">
        <v>0.5</v>
      </c>
      <c r="E252" s="191" t="str">
        <f t="shared" si="15"/>
        <v>Darnley Bay-1-57-0.5</v>
      </c>
      <c r="F252" s="191">
        <v>0</v>
      </c>
      <c r="G252" s="191">
        <v>1.41</v>
      </c>
      <c r="H252" s="191">
        <v>15.26</v>
      </c>
      <c r="I252" s="191">
        <v>28.53</v>
      </c>
      <c r="J252" s="191">
        <v>0.15</v>
      </c>
      <c r="K252" s="191">
        <v>9.92</v>
      </c>
      <c r="L252" s="191">
        <v>0</v>
      </c>
      <c r="M252" s="191">
        <v>0</v>
      </c>
      <c r="N252" s="191">
        <v>43.75</v>
      </c>
      <c r="O252" s="191">
        <v>99.02</v>
      </c>
      <c r="P252" s="192">
        <f t="shared" si="12"/>
        <v>38.262476686259248</v>
      </c>
      <c r="Q252" s="192">
        <f t="shared" si="13"/>
        <v>65.791845716605494</v>
      </c>
      <c r="R252" s="191" t="s">
        <v>753</v>
      </c>
    </row>
    <row r="253" spans="1:18" s="190" customFormat="1" ht="11.25">
      <c r="A253" s="190" t="s">
        <v>728</v>
      </c>
      <c r="B253" s="190">
        <v>1</v>
      </c>
      <c r="C253" s="190">
        <v>82</v>
      </c>
      <c r="D253" s="191">
        <v>0.5</v>
      </c>
      <c r="E253" s="191" t="str">
        <f t="shared" si="15"/>
        <v>Darnley Bay-1-82-0.5</v>
      </c>
      <c r="F253" s="191">
        <v>0.24</v>
      </c>
      <c r="G253" s="191">
        <v>0.51</v>
      </c>
      <c r="H253" s="191">
        <v>15.46</v>
      </c>
      <c r="I253" s="191">
        <v>22.88</v>
      </c>
      <c r="J253" s="191">
        <v>0.26</v>
      </c>
      <c r="K253" s="191">
        <v>13.49</v>
      </c>
      <c r="L253" s="191">
        <v>0</v>
      </c>
      <c r="M253" s="191">
        <v>0.05</v>
      </c>
      <c r="N253" s="191">
        <v>46.97</v>
      </c>
      <c r="O253" s="191">
        <v>99.86</v>
      </c>
      <c r="P253" s="192">
        <f t="shared" si="12"/>
        <v>51.241408299535209</v>
      </c>
      <c r="Q253" s="192">
        <f t="shared" si="13"/>
        <v>67.084919165595977</v>
      </c>
      <c r="R253" s="191" t="s">
        <v>753</v>
      </c>
    </row>
    <row r="254" spans="1:18" s="190" customFormat="1" ht="11.25">
      <c r="A254" s="190" t="s">
        <v>728</v>
      </c>
      <c r="B254" s="190">
        <v>2</v>
      </c>
      <c r="C254" s="190">
        <v>80</v>
      </c>
      <c r="D254" s="191">
        <v>0.3</v>
      </c>
      <c r="E254" s="191" t="str">
        <f>CONCATENATE([2]grt!A349,"-",B254,"-",C254,"-",D254)</f>
        <v>Darnley Bay-2-80-0.3</v>
      </c>
      <c r="F254" s="191">
        <v>0.03</v>
      </c>
      <c r="G254" s="191">
        <v>0.52</v>
      </c>
      <c r="H254" s="191">
        <v>19.53</v>
      </c>
      <c r="I254" s="191">
        <v>24.42</v>
      </c>
      <c r="J254" s="191">
        <v>0.22</v>
      </c>
      <c r="K254" s="191">
        <v>11.09</v>
      </c>
      <c r="L254" s="191">
        <v>0</v>
      </c>
      <c r="M254" s="191">
        <v>0</v>
      </c>
      <c r="N254" s="191">
        <v>43.56</v>
      </c>
      <c r="O254" s="191">
        <v>99.37</v>
      </c>
      <c r="P254" s="192">
        <f t="shared" si="12"/>
        <v>44.735147640615089</v>
      </c>
      <c r="Q254" s="192">
        <f t="shared" si="13"/>
        <v>59.939930244324948</v>
      </c>
      <c r="R254" s="191" t="s">
        <v>753</v>
      </c>
    </row>
    <row r="255" spans="1:18" s="190" customFormat="1" ht="11.25">
      <c r="A255" s="190" t="s">
        <v>728</v>
      </c>
      <c r="B255" s="190">
        <v>2</v>
      </c>
      <c r="C255" s="190">
        <v>83</v>
      </c>
      <c r="D255" s="191">
        <v>0.3</v>
      </c>
      <c r="E255" s="191" t="str">
        <f t="shared" ref="E255:E291" si="16">CONCATENATE(A254,"-",B255,"-",C255,"-",D255)</f>
        <v>Darnley Bay-2-83-0.3</v>
      </c>
      <c r="F255" s="191">
        <v>0</v>
      </c>
      <c r="G255" s="191">
        <v>1.48</v>
      </c>
      <c r="H255" s="191">
        <v>18.670000000000002</v>
      </c>
      <c r="I255" s="191">
        <v>23.35</v>
      </c>
      <c r="J255" s="191">
        <v>0.18</v>
      </c>
      <c r="K255" s="191">
        <v>11.29</v>
      </c>
      <c r="L255" s="191">
        <v>0</v>
      </c>
      <c r="M255" s="191">
        <v>0</v>
      </c>
      <c r="N255" s="191">
        <v>46.49</v>
      </c>
      <c r="O255" s="191">
        <v>101.43</v>
      </c>
      <c r="P255" s="192">
        <f t="shared" si="12"/>
        <v>46.289370443813574</v>
      </c>
      <c r="Q255" s="192">
        <f t="shared" si="13"/>
        <v>62.553162895129724</v>
      </c>
      <c r="R255" s="191" t="s">
        <v>753</v>
      </c>
    </row>
    <row r="256" spans="1:18" s="190" customFormat="1" ht="11.25">
      <c r="A256" s="190" t="s">
        <v>728</v>
      </c>
      <c r="B256" s="190">
        <v>2</v>
      </c>
      <c r="C256" s="190">
        <v>87</v>
      </c>
      <c r="D256" s="191">
        <v>0.3</v>
      </c>
      <c r="E256" s="191" t="str">
        <f t="shared" si="16"/>
        <v>Darnley Bay-2-87-0.3</v>
      </c>
      <c r="F256" s="191">
        <v>0</v>
      </c>
      <c r="G256" s="191">
        <v>1.1599999999999999</v>
      </c>
      <c r="H256" s="191">
        <v>16.829999999999998</v>
      </c>
      <c r="I256" s="191">
        <v>26.71</v>
      </c>
      <c r="J256" s="191">
        <v>0.14000000000000001</v>
      </c>
      <c r="K256" s="191">
        <v>9.0500000000000007</v>
      </c>
      <c r="L256" s="191">
        <v>0</v>
      </c>
      <c r="M256" s="191">
        <v>0</v>
      </c>
      <c r="N256" s="191">
        <v>46.24</v>
      </c>
      <c r="O256" s="191">
        <v>100.14</v>
      </c>
      <c r="P256" s="192">
        <f t="shared" si="12"/>
        <v>37.653250933191792</v>
      </c>
      <c r="Q256" s="192">
        <f t="shared" si="13"/>
        <v>64.827320343006718</v>
      </c>
      <c r="R256" s="191" t="s">
        <v>753</v>
      </c>
    </row>
    <row r="257" spans="1:18" s="190" customFormat="1" ht="11.25">
      <c r="A257" s="190" t="s">
        <v>728</v>
      </c>
      <c r="B257" s="190">
        <v>2</v>
      </c>
      <c r="C257" s="190">
        <v>93</v>
      </c>
      <c r="D257" s="191">
        <v>0.3</v>
      </c>
      <c r="E257" s="191" t="str">
        <f t="shared" si="16"/>
        <v>Darnley Bay-2-93-0.3</v>
      </c>
      <c r="F257" s="191">
        <v>0</v>
      </c>
      <c r="G257" s="191">
        <v>0</v>
      </c>
      <c r="H257" s="191">
        <v>40.97</v>
      </c>
      <c r="I257" s="191">
        <v>15.77</v>
      </c>
      <c r="J257" s="191">
        <v>0.14000000000000001</v>
      </c>
      <c r="K257" s="191">
        <v>13.09</v>
      </c>
      <c r="L257" s="191">
        <v>0</v>
      </c>
      <c r="M257" s="191">
        <v>0</v>
      </c>
      <c r="N257" s="191">
        <v>30.04</v>
      </c>
      <c r="O257" s="191">
        <v>100.02</v>
      </c>
      <c r="P257" s="192">
        <f t="shared" si="12"/>
        <v>59.669673720147607</v>
      </c>
      <c r="Q257" s="192">
        <f t="shared" si="13"/>
        <v>32.970159827224457</v>
      </c>
      <c r="R257" s="191" t="s">
        <v>753</v>
      </c>
    </row>
    <row r="258" spans="1:18" s="190" customFormat="1" ht="11.25">
      <c r="A258" s="190" t="s">
        <v>728</v>
      </c>
      <c r="B258" s="190">
        <v>2</v>
      </c>
      <c r="C258" s="190">
        <v>98</v>
      </c>
      <c r="D258" s="191">
        <v>0.3</v>
      </c>
      <c r="E258" s="191" t="str">
        <f t="shared" si="16"/>
        <v>Darnley Bay-2-98-0.3</v>
      </c>
      <c r="F258" s="191">
        <v>0.2</v>
      </c>
      <c r="G258" s="191">
        <v>1.42</v>
      </c>
      <c r="H258" s="191">
        <v>25.19</v>
      </c>
      <c r="I258" s="191">
        <v>17.329999999999998</v>
      </c>
      <c r="J258" s="191">
        <v>0.06</v>
      </c>
      <c r="K258" s="191">
        <v>15.34</v>
      </c>
      <c r="L258" s="191">
        <v>0</v>
      </c>
      <c r="M258" s="191">
        <v>0</v>
      </c>
      <c r="N258" s="191">
        <v>38.51</v>
      </c>
      <c r="O258" s="191">
        <v>98.05</v>
      </c>
      <c r="P258" s="192">
        <f t="shared" si="12"/>
        <v>61.206619703675905</v>
      </c>
      <c r="Q258" s="192">
        <f t="shared" si="13"/>
        <v>50.631119751595364</v>
      </c>
      <c r="R258" s="191" t="s">
        <v>753</v>
      </c>
    </row>
    <row r="259" spans="1:18" s="190" customFormat="1" ht="11.25">
      <c r="A259" s="190" t="s">
        <v>728</v>
      </c>
      <c r="B259" s="190">
        <v>2</v>
      </c>
      <c r="C259" s="190">
        <v>99</v>
      </c>
      <c r="D259" s="191">
        <v>0.3</v>
      </c>
      <c r="E259" s="191" t="str">
        <f t="shared" si="16"/>
        <v>Darnley Bay-2-99-0.3</v>
      </c>
      <c r="F259" s="191">
        <v>0</v>
      </c>
      <c r="G259" s="191">
        <v>1.2</v>
      </c>
      <c r="H259" s="191">
        <v>18.010000000000002</v>
      </c>
      <c r="I259" s="191">
        <v>23.62</v>
      </c>
      <c r="J259" s="191">
        <v>0.26</v>
      </c>
      <c r="K259" s="191">
        <v>10.86</v>
      </c>
      <c r="L259" s="191">
        <v>0</v>
      </c>
      <c r="M259" s="191">
        <v>0</v>
      </c>
      <c r="N259" s="191">
        <v>45.11</v>
      </c>
      <c r="O259" s="191">
        <v>99.07</v>
      </c>
      <c r="P259" s="192">
        <f t="shared" si="12"/>
        <v>45.040698142914167</v>
      </c>
      <c r="Q259" s="192">
        <f t="shared" si="13"/>
        <v>62.690269158610612</v>
      </c>
      <c r="R259" s="191" t="s">
        <v>753</v>
      </c>
    </row>
    <row r="260" spans="1:18" s="190" customFormat="1" ht="11.25">
      <c r="A260" s="190" t="s">
        <v>728</v>
      </c>
      <c r="B260" s="190">
        <v>2</v>
      </c>
      <c r="C260" s="190">
        <v>100</v>
      </c>
      <c r="D260" s="191">
        <v>0.3</v>
      </c>
      <c r="E260" s="191" t="str">
        <f t="shared" si="16"/>
        <v>Darnley Bay-2-100-0.3</v>
      </c>
      <c r="F260" s="191">
        <v>0.03</v>
      </c>
      <c r="G260" s="191">
        <v>4.46</v>
      </c>
      <c r="H260" s="191">
        <v>13.65</v>
      </c>
      <c r="I260" s="191">
        <v>39.5</v>
      </c>
      <c r="J260" s="191">
        <v>0.25</v>
      </c>
      <c r="K260" s="191">
        <v>7.47</v>
      </c>
      <c r="L260" s="191">
        <v>0.02</v>
      </c>
      <c r="M260" s="191">
        <v>0.08</v>
      </c>
      <c r="N260" s="191">
        <v>34.909999999999997</v>
      </c>
      <c r="O260" s="191">
        <v>100.39</v>
      </c>
      <c r="P260" s="192">
        <f t="shared" si="12"/>
        <v>25.210354611361531</v>
      </c>
      <c r="Q260" s="192">
        <f t="shared" si="13"/>
        <v>63.176800211431306</v>
      </c>
      <c r="R260" s="191" t="s">
        <v>753</v>
      </c>
    </row>
    <row r="261" spans="1:18" s="190" customFormat="1" ht="11.25">
      <c r="A261" s="190" t="s">
        <v>728</v>
      </c>
      <c r="B261" s="190">
        <v>3</v>
      </c>
      <c r="C261" s="190">
        <v>5</v>
      </c>
      <c r="D261" s="191">
        <v>0.3</v>
      </c>
      <c r="E261" s="191" t="str">
        <f t="shared" si="16"/>
        <v>Darnley Bay-3-5-0.3</v>
      </c>
      <c r="F261" s="191">
        <v>0.03</v>
      </c>
      <c r="G261" s="191">
        <v>0.26</v>
      </c>
      <c r="H261" s="191">
        <v>9.6300000000000008</v>
      </c>
      <c r="I261" s="191">
        <v>28.66</v>
      </c>
      <c r="J261" s="191">
        <v>0.34</v>
      </c>
      <c r="K261" s="191">
        <v>4.4800000000000004</v>
      </c>
      <c r="L261" s="191">
        <v>0</v>
      </c>
      <c r="M261" s="191">
        <v>0.01</v>
      </c>
      <c r="N261" s="191">
        <v>57.61</v>
      </c>
      <c r="O261" s="191">
        <v>101.02</v>
      </c>
      <c r="P261" s="192">
        <f t="shared" si="12"/>
        <v>21.790818486614224</v>
      </c>
      <c r="Q261" s="192">
        <f t="shared" si="13"/>
        <v>80.052649530522928</v>
      </c>
      <c r="R261" s="191" t="s">
        <v>753</v>
      </c>
    </row>
    <row r="262" spans="1:18" s="190" customFormat="1" ht="11.25">
      <c r="A262" s="190" t="s">
        <v>728</v>
      </c>
      <c r="B262" s="190">
        <v>3</v>
      </c>
      <c r="C262" s="190">
        <v>6</v>
      </c>
      <c r="D262" s="191">
        <v>0.3</v>
      </c>
      <c r="E262" s="191" t="str">
        <f t="shared" si="16"/>
        <v>Darnley Bay-3-6-0.3</v>
      </c>
      <c r="F262" s="191">
        <v>0.08</v>
      </c>
      <c r="G262" s="191">
        <v>1.55</v>
      </c>
      <c r="H262" s="191">
        <v>24</v>
      </c>
      <c r="I262" s="191">
        <v>21.53</v>
      </c>
      <c r="J262" s="191">
        <v>0.11</v>
      </c>
      <c r="K262" s="191">
        <v>15.05</v>
      </c>
      <c r="L262" s="191">
        <v>0</v>
      </c>
      <c r="M262" s="191">
        <v>0</v>
      </c>
      <c r="N262" s="191">
        <v>38.47</v>
      </c>
      <c r="O262" s="191">
        <v>100.78</v>
      </c>
      <c r="P262" s="192">
        <f t="shared" si="12"/>
        <v>55.475742872727132</v>
      </c>
      <c r="Q262" s="192">
        <f t="shared" si="13"/>
        <v>51.814207208587725</v>
      </c>
      <c r="R262" s="191" t="s">
        <v>753</v>
      </c>
    </row>
    <row r="263" spans="1:18" s="190" customFormat="1" ht="11.25">
      <c r="A263" s="190" t="s">
        <v>728</v>
      </c>
      <c r="B263" s="190">
        <v>3</v>
      </c>
      <c r="C263" s="190">
        <v>11</v>
      </c>
      <c r="D263" s="191">
        <v>0.3</v>
      </c>
      <c r="E263" s="191" t="str">
        <f t="shared" si="16"/>
        <v>Darnley Bay-3-11-0.3</v>
      </c>
      <c r="F263" s="191">
        <v>0.27</v>
      </c>
      <c r="G263" s="191">
        <v>0.87</v>
      </c>
      <c r="H263" s="191">
        <v>18.93</v>
      </c>
      <c r="I263" s="191">
        <v>14.91</v>
      </c>
      <c r="J263" s="191">
        <v>0.12</v>
      </c>
      <c r="K263" s="191">
        <v>14.21</v>
      </c>
      <c r="L263" s="191">
        <v>0.03</v>
      </c>
      <c r="M263" s="191">
        <v>0</v>
      </c>
      <c r="N263" s="191">
        <v>48.08</v>
      </c>
      <c r="O263" s="191">
        <v>97.42</v>
      </c>
      <c r="P263" s="192">
        <f t="shared" si="12"/>
        <v>62.945858676879176</v>
      </c>
      <c r="Q263" s="192">
        <f t="shared" si="13"/>
        <v>63.015774462783959</v>
      </c>
      <c r="R263" s="191" t="s">
        <v>753</v>
      </c>
    </row>
    <row r="264" spans="1:18" s="190" customFormat="1" ht="11.25">
      <c r="A264" s="190" t="s">
        <v>728</v>
      </c>
      <c r="B264" s="190">
        <v>3</v>
      </c>
      <c r="C264" s="190">
        <v>13</v>
      </c>
      <c r="D264" s="191">
        <v>0.3</v>
      </c>
      <c r="E264" s="191" t="str">
        <f t="shared" si="16"/>
        <v>Darnley Bay-3-13-0.3</v>
      </c>
      <c r="F264" s="191">
        <v>0</v>
      </c>
      <c r="G264" s="191">
        <v>0.39</v>
      </c>
      <c r="H264" s="191">
        <v>17.22</v>
      </c>
      <c r="I264" s="191">
        <v>20.5</v>
      </c>
      <c r="J264" s="191">
        <v>0.25</v>
      </c>
      <c r="K264" s="191">
        <v>11.78</v>
      </c>
      <c r="L264" s="191">
        <v>0</v>
      </c>
      <c r="M264" s="191">
        <v>0</v>
      </c>
      <c r="N264" s="191">
        <v>50.35</v>
      </c>
      <c r="O264" s="191">
        <v>100.5</v>
      </c>
      <c r="P264" s="192">
        <f t="shared" si="12"/>
        <v>50.598954534693796</v>
      </c>
      <c r="Q264" s="192">
        <f t="shared" si="13"/>
        <v>66.233169070451623</v>
      </c>
      <c r="R264" s="191" t="s">
        <v>753</v>
      </c>
    </row>
    <row r="265" spans="1:18" s="190" customFormat="1" ht="11.25">
      <c r="A265" s="190" t="s">
        <v>728</v>
      </c>
      <c r="B265" s="190">
        <v>3</v>
      </c>
      <c r="C265" s="190">
        <v>14</v>
      </c>
      <c r="D265" s="191">
        <v>0.3</v>
      </c>
      <c r="E265" s="191" t="str">
        <f t="shared" si="16"/>
        <v>Darnley Bay-3-14-0.3</v>
      </c>
      <c r="F265" s="191">
        <v>0.03</v>
      </c>
      <c r="G265" s="191">
        <v>0.45</v>
      </c>
      <c r="H265" s="191">
        <v>20.69</v>
      </c>
      <c r="I265" s="191">
        <v>22.16</v>
      </c>
      <c r="J265" s="191">
        <v>0.33</v>
      </c>
      <c r="K265" s="191">
        <v>11.99</v>
      </c>
      <c r="L265" s="191">
        <v>0.01</v>
      </c>
      <c r="M265" s="191">
        <v>0</v>
      </c>
      <c r="N265" s="191">
        <v>45.05</v>
      </c>
      <c r="O265" s="191">
        <v>100.72</v>
      </c>
      <c r="P265" s="192">
        <f t="shared" si="12"/>
        <v>49.094227665678616</v>
      </c>
      <c r="Q265" s="192">
        <f t="shared" si="13"/>
        <v>59.36072299487769</v>
      </c>
      <c r="R265" s="191" t="s">
        <v>753</v>
      </c>
    </row>
    <row r="266" spans="1:18" s="190" customFormat="1" ht="11.25">
      <c r="A266" s="190" t="s">
        <v>728</v>
      </c>
      <c r="B266" s="190">
        <v>3</v>
      </c>
      <c r="C266" s="190">
        <v>15</v>
      </c>
      <c r="D266" s="191">
        <v>0.3</v>
      </c>
      <c r="E266" s="191" t="str">
        <f t="shared" si="16"/>
        <v>Darnley Bay-3-15-0.3</v>
      </c>
      <c r="F266" s="191">
        <v>0</v>
      </c>
      <c r="G266" s="191">
        <v>0.12</v>
      </c>
      <c r="H266" s="191">
        <v>9.68</v>
      </c>
      <c r="I266" s="191">
        <v>27.31</v>
      </c>
      <c r="J266" s="191">
        <v>0.3</v>
      </c>
      <c r="K266" s="191">
        <v>5.48</v>
      </c>
      <c r="L266" s="191">
        <v>0.06</v>
      </c>
      <c r="M266" s="191">
        <v>0</v>
      </c>
      <c r="N266" s="191">
        <v>56.83</v>
      </c>
      <c r="O266" s="191">
        <v>99.79</v>
      </c>
      <c r="P266" s="192">
        <f t="shared" si="12"/>
        <v>26.343966271737113</v>
      </c>
      <c r="Q266" s="192">
        <f t="shared" si="13"/>
        <v>79.75057780791488</v>
      </c>
      <c r="R266" s="191" t="s">
        <v>753</v>
      </c>
    </row>
    <row r="267" spans="1:18" s="190" customFormat="1" ht="11.25">
      <c r="A267" s="190" t="s">
        <v>728</v>
      </c>
      <c r="B267" s="190">
        <v>3</v>
      </c>
      <c r="C267" s="190">
        <v>16</v>
      </c>
      <c r="D267" s="191">
        <v>0.3</v>
      </c>
      <c r="E267" s="191" t="str">
        <f t="shared" si="16"/>
        <v>Darnley Bay-3-16-0.3</v>
      </c>
      <c r="F267" s="191">
        <v>0</v>
      </c>
      <c r="G267" s="191">
        <v>0.5</v>
      </c>
      <c r="H267" s="191">
        <v>20.29</v>
      </c>
      <c r="I267" s="191">
        <v>27.88</v>
      </c>
      <c r="J267" s="191">
        <v>0.22</v>
      </c>
      <c r="K267" s="191">
        <v>8.17</v>
      </c>
      <c r="L267" s="191">
        <v>0</v>
      </c>
      <c r="M267" s="191">
        <v>0</v>
      </c>
      <c r="N267" s="191">
        <v>43.43</v>
      </c>
      <c r="O267" s="191">
        <v>100.5</v>
      </c>
      <c r="P267" s="192">
        <f t="shared" si="12"/>
        <v>34.311131618049032</v>
      </c>
      <c r="Q267" s="192">
        <f t="shared" si="13"/>
        <v>58.947550438048424</v>
      </c>
      <c r="R267" s="191" t="s">
        <v>753</v>
      </c>
    </row>
    <row r="268" spans="1:18" s="190" customFormat="1" ht="11.25">
      <c r="A268" s="190" t="s">
        <v>728</v>
      </c>
      <c r="B268" s="190">
        <v>3</v>
      </c>
      <c r="C268" s="190">
        <v>19</v>
      </c>
      <c r="D268" s="191">
        <v>0.3</v>
      </c>
      <c r="E268" s="191" t="str">
        <f t="shared" si="16"/>
        <v>Darnley Bay-3-19-0.3</v>
      </c>
      <c r="F268" s="191">
        <v>0.05</v>
      </c>
      <c r="G268" s="191">
        <v>1.0900000000000001</v>
      </c>
      <c r="H268" s="191">
        <v>30.26</v>
      </c>
      <c r="I268" s="191">
        <v>16.77</v>
      </c>
      <c r="J268" s="191">
        <v>0</v>
      </c>
      <c r="K268" s="191">
        <v>17.46</v>
      </c>
      <c r="L268" s="191">
        <v>0</v>
      </c>
      <c r="M268" s="191">
        <v>0</v>
      </c>
      <c r="N268" s="191">
        <v>34.29</v>
      </c>
      <c r="O268" s="191">
        <v>99.92</v>
      </c>
      <c r="P268" s="192">
        <f t="shared" si="12"/>
        <v>64.98322688162034</v>
      </c>
      <c r="Q268" s="192">
        <f t="shared" si="13"/>
        <v>43.187686521055333</v>
      </c>
      <c r="R268" s="191" t="s">
        <v>753</v>
      </c>
    </row>
    <row r="269" spans="1:18" s="190" customFormat="1" ht="11.25">
      <c r="A269" s="190" t="s">
        <v>728</v>
      </c>
      <c r="B269" s="190">
        <v>3</v>
      </c>
      <c r="C269" s="190">
        <v>20</v>
      </c>
      <c r="D269" s="191">
        <v>0.3</v>
      </c>
      <c r="E269" s="191" t="str">
        <f t="shared" si="16"/>
        <v>Darnley Bay-3-20-0.3</v>
      </c>
      <c r="F269" s="191">
        <v>0</v>
      </c>
      <c r="G269" s="191">
        <v>0.06</v>
      </c>
      <c r="H269" s="191">
        <v>18.260000000000002</v>
      </c>
      <c r="I269" s="191">
        <v>20.309999999999999</v>
      </c>
      <c r="J269" s="191">
        <v>0.16</v>
      </c>
      <c r="K269" s="191">
        <v>11.77</v>
      </c>
      <c r="L269" s="191">
        <v>0</v>
      </c>
      <c r="M269" s="191">
        <v>0</v>
      </c>
      <c r="N269" s="191">
        <v>50.2</v>
      </c>
      <c r="O269" s="191">
        <v>100.75</v>
      </c>
      <c r="P269" s="192">
        <f t="shared" si="12"/>
        <v>50.810468533870988</v>
      </c>
      <c r="Q269" s="192">
        <f t="shared" si="13"/>
        <v>64.84145450321401</v>
      </c>
      <c r="R269" s="191" t="s">
        <v>753</v>
      </c>
    </row>
    <row r="270" spans="1:18" s="190" customFormat="1" ht="11.25">
      <c r="A270" s="190" t="s">
        <v>728</v>
      </c>
      <c r="B270" s="190">
        <v>3</v>
      </c>
      <c r="C270" s="190">
        <v>21</v>
      </c>
      <c r="D270" s="191">
        <v>0.3</v>
      </c>
      <c r="E270" s="191" t="str">
        <f t="shared" si="16"/>
        <v>Darnley Bay-3-21-0.3</v>
      </c>
      <c r="F270" s="191">
        <v>0</v>
      </c>
      <c r="G270" s="191">
        <v>0.12</v>
      </c>
      <c r="H270" s="191">
        <v>20.28</v>
      </c>
      <c r="I270" s="191">
        <v>21.54</v>
      </c>
      <c r="J270" s="191">
        <v>0.3</v>
      </c>
      <c r="K270" s="191">
        <v>8.7200000000000006</v>
      </c>
      <c r="L270" s="191">
        <v>0</v>
      </c>
      <c r="M270" s="191">
        <v>0</v>
      </c>
      <c r="N270" s="191">
        <v>48.37</v>
      </c>
      <c r="O270" s="191">
        <v>99.32</v>
      </c>
      <c r="P270" s="192">
        <f t="shared" si="12"/>
        <v>41.913838647254963</v>
      </c>
      <c r="Q270" s="192">
        <f t="shared" si="13"/>
        <v>61.538846207642806</v>
      </c>
      <c r="R270" s="191" t="s">
        <v>753</v>
      </c>
    </row>
    <row r="271" spans="1:18" s="190" customFormat="1" ht="11.25">
      <c r="A271" s="190" t="s">
        <v>728</v>
      </c>
      <c r="B271" s="190">
        <v>3</v>
      </c>
      <c r="C271" s="190">
        <v>23</v>
      </c>
      <c r="D271" s="191">
        <v>0.3</v>
      </c>
      <c r="E271" s="191" t="str">
        <f t="shared" si="16"/>
        <v>Darnley Bay-3-23-0.3</v>
      </c>
      <c r="F271" s="191">
        <v>0.03</v>
      </c>
      <c r="G271" s="191">
        <v>5.57</v>
      </c>
      <c r="H271" s="191">
        <v>12.26</v>
      </c>
      <c r="I271" s="191">
        <v>26.76</v>
      </c>
      <c r="J271" s="191">
        <v>0.09</v>
      </c>
      <c r="K271" s="191">
        <v>12.69</v>
      </c>
      <c r="L271" s="191">
        <v>0</v>
      </c>
      <c r="M271" s="191">
        <v>0</v>
      </c>
      <c r="N271" s="191">
        <v>42.31</v>
      </c>
      <c r="O271" s="191">
        <v>99.71</v>
      </c>
      <c r="P271" s="192">
        <f t="shared" si="12"/>
        <v>45.807047483860721</v>
      </c>
      <c r="Q271" s="192">
        <f t="shared" si="13"/>
        <v>69.835080108607201</v>
      </c>
      <c r="R271" s="191" t="s">
        <v>753</v>
      </c>
    </row>
    <row r="272" spans="1:18" s="190" customFormat="1" ht="11.25">
      <c r="A272" s="190" t="s">
        <v>728</v>
      </c>
      <c r="B272" s="190">
        <v>3</v>
      </c>
      <c r="C272" s="190">
        <v>24</v>
      </c>
      <c r="D272" s="191">
        <v>0.3</v>
      </c>
      <c r="E272" s="191" t="str">
        <f t="shared" si="16"/>
        <v>Darnley Bay-3-24-0.3</v>
      </c>
      <c r="F272" s="191">
        <v>0.08</v>
      </c>
      <c r="G272" s="191">
        <v>1.63</v>
      </c>
      <c r="H272" s="191">
        <v>22.33</v>
      </c>
      <c r="I272" s="191">
        <v>17.22</v>
      </c>
      <c r="J272" s="191">
        <v>0.05</v>
      </c>
      <c r="K272" s="191">
        <v>16.38</v>
      </c>
      <c r="L272" s="191">
        <v>0</v>
      </c>
      <c r="M272" s="191">
        <v>0</v>
      </c>
      <c r="N272" s="191">
        <v>43.87</v>
      </c>
      <c r="O272" s="191">
        <v>101.56</v>
      </c>
      <c r="P272" s="192">
        <f t="shared" si="12"/>
        <v>62.900966584808501</v>
      </c>
      <c r="Q272" s="192">
        <f t="shared" si="13"/>
        <v>56.858367744718954</v>
      </c>
      <c r="R272" s="191" t="s">
        <v>753</v>
      </c>
    </row>
    <row r="273" spans="1:18" s="190" customFormat="1" ht="11.25">
      <c r="A273" s="190" t="s">
        <v>728</v>
      </c>
      <c r="B273" s="190">
        <v>3</v>
      </c>
      <c r="C273" s="190">
        <v>29</v>
      </c>
      <c r="D273" s="191">
        <v>0.3</v>
      </c>
      <c r="E273" s="191" t="str">
        <f t="shared" si="16"/>
        <v>Darnley Bay-3-29-0.3</v>
      </c>
      <c r="F273" s="191">
        <v>0.04</v>
      </c>
      <c r="G273" s="191">
        <v>2.11</v>
      </c>
      <c r="H273" s="191">
        <v>16.45</v>
      </c>
      <c r="I273" s="191">
        <v>27.66</v>
      </c>
      <c r="J273" s="191">
        <v>0.15</v>
      </c>
      <c r="K273" s="191">
        <v>13.08</v>
      </c>
      <c r="L273" s="191">
        <v>0</v>
      </c>
      <c r="M273" s="191">
        <v>0</v>
      </c>
      <c r="N273" s="191">
        <v>42.03</v>
      </c>
      <c r="O273" s="191">
        <v>101.54</v>
      </c>
      <c r="P273" s="192">
        <f t="shared" si="12"/>
        <v>45.737323925771648</v>
      </c>
      <c r="Q273" s="192">
        <f t="shared" si="13"/>
        <v>63.154100566487813</v>
      </c>
      <c r="R273" s="191" t="s">
        <v>753</v>
      </c>
    </row>
    <row r="274" spans="1:18" s="190" customFormat="1" ht="11.25">
      <c r="A274" s="190" t="s">
        <v>728</v>
      </c>
      <c r="B274" s="190">
        <v>3</v>
      </c>
      <c r="C274" s="190">
        <v>30</v>
      </c>
      <c r="D274" s="191">
        <v>0.3</v>
      </c>
      <c r="E274" s="191" t="str">
        <f t="shared" si="16"/>
        <v>Darnley Bay-3-30-0.3</v>
      </c>
      <c r="F274" s="191">
        <v>0.09</v>
      </c>
      <c r="G274" s="191">
        <v>1.63</v>
      </c>
      <c r="H274" s="191">
        <v>17.420000000000002</v>
      </c>
      <c r="I274" s="191">
        <v>26.54</v>
      </c>
      <c r="J274" s="191">
        <v>0.14000000000000001</v>
      </c>
      <c r="K274" s="191">
        <v>10.92</v>
      </c>
      <c r="L274" s="191">
        <v>0</v>
      </c>
      <c r="M274" s="191">
        <v>0</v>
      </c>
      <c r="N274" s="191">
        <v>42.96</v>
      </c>
      <c r="O274" s="191">
        <v>99.71</v>
      </c>
      <c r="P274" s="192">
        <f t="shared" si="12"/>
        <v>42.309618257777828</v>
      </c>
      <c r="Q274" s="192">
        <f t="shared" si="13"/>
        <v>62.326405730716097</v>
      </c>
      <c r="R274" s="191" t="s">
        <v>753</v>
      </c>
    </row>
    <row r="275" spans="1:18" s="190" customFormat="1" ht="11.25">
      <c r="A275" s="190" t="s">
        <v>728</v>
      </c>
      <c r="B275" s="190">
        <v>3</v>
      </c>
      <c r="C275" s="190">
        <v>32</v>
      </c>
      <c r="D275" s="191">
        <v>0.3</v>
      </c>
      <c r="E275" s="191" t="str">
        <f t="shared" si="16"/>
        <v>Darnley Bay-3-32-0.3</v>
      </c>
      <c r="F275" s="191">
        <v>0.18</v>
      </c>
      <c r="G275" s="191">
        <v>2.79</v>
      </c>
      <c r="H275" s="191">
        <v>7.79</v>
      </c>
      <c r="I275" s="191">
        <v>27.76</v>
      </c>
      <c r="J275" s="191">
        <v>0.22</v>
      </c>
      <c r="K275" s="191">
        <v>12.57</v>
      </c>
      <c r="L275" s="191">
        <v>0</v>
      </c>
      <c r="M275" s="191">
        <v>0</v>
      </c>
      <c r="N275" s="191">
        <v>47.41</v>
      </c>
      <c r="O275" s="191">
        <v>98.72</v>
      </c>
      <c r="P275" s="192">
        <f t="shared" si="12"/>
        <v>44.662858296927126</v>
      </c>
      <c r="Q275" s="192">
        <f t="shared" si="13"/>
        <v>80.325560714258444</v>
      </c>
      <c r="R275" s="191" t="s">
        <v>753</v>
      </c>
    </row>
    <row r="276" spans="1:18" s="190" customFormat="1" ht="11.25">
      <c r="A276" s="190" t="s">
        <v>728</v>
      </c>
      <c r="B276" s="190">
        <v>3</v>
      </c>
      <c r="C276" s="190">
        <v>34</v>
      </c>
      <c r="D276" s="191">
        <v>0.3</v>
      </c>
      <c r="E276" s="191" t="str">
        <f t="shared" si="16"/>
        <v>Darnley Bay-3-34-0.3</v>
      </c>
      <c r="F276" s="191">
        <v>0</v>
      </c>
      <c r="G276" s="191">
        <v>4.1500000000000004</v>
      </c>
      <c r="H276" s="191">
        <v>12.69</v>
      </c>
      <c r="I276" s="191">
        <v>39.19</v>
      </c>
      <c r="J276" s="191">
        <v>0.32</v>
      </c>
      <c r="K276" s="191">
        <v>6.41</v>
      </c>
      <c r="L276" s="191">
        <v>0</v>
      </c>
      <c r="M276" s="191">
        <v>0</v>
      </c>
      <c r="N276" s="191">
        <v>37.25</v>
      </c>
      <c r="O276" s="191">
        <v>100</v>
      </c>
      <c r="P276" s="192">
        <f t="shared" si="12"/>
        <v>22.572995618209298</v>
      </c>
      <c r="Q276" s="192">
        <f t="shared" si="13"/>
        <v>66.320572150869097</v>
      </c>
      <c r="R276" s="191" t="s">
        <v>753</v>
      </c>
    </row>
    <row r="277" spans="1:18" s="190" customFormat="1" ht="11.25">
      <c r="A277" s="190" t="s">
        <v>728</v>
      </c>
      <c r="B277" s="190">
        <v>3</v>
      </c>
      <c r="C277" s="190">
        <v>35</v>
      </c>
      <c r="D277" s="191">
        <v>0.3</v>
      </c>
      <c r="E277" s="191" t="str">
        <f t="shared" si="16"/>
        <v>Darnley Bay-3-35-0.3</v>
      </c>
      <c r="F277" s="191">
        <v>0</v>
      </c>
      <c r="G277" s="191">
        <v>2.2400000000000002</v>
      </c>
      <c r="H277" s="191">
        <v>16.809999999999999</v>
      </c>
      <c r="I277" s="191">
        <v>28.78</v>
      </c>
      <c r="J277" s="191">
        <v>0.23</v>
      </c>
      <c r="K277" s="191">
        <v>9.91</v>
      </c>
      <c r="L277" s="191">
        <v>0.02</v>
      </c>
      <c r="M277" s="191">
        <v>0.01</v>
      </c>
      <c r="N277" s="191">
        <v>42.95</v>
      </c>
      <c r="O277" s="191">
        <v>100.95</v>
      </c>
      <c r="P277" s="192">
        <f t="shared" si="12"/>
        <v>38.032822383912269</v>
      </c>
      <c r="Q277" s="192">
        <f t="shared" si="13"/>
        <v>63.154205959629174</v>
      </c>
      <c r="R277" s="191" t="s">
        <v>753</v>
      </c>
    </row>
    <row r="278" spans="1:18" s="190" customFormat="1" ht="11.25">
      <c r="A278" s="190" t="s">
        <v>728</v>
      </c>
      <c r="B278" s="190">
        <v>3</v>
      </c>
      <c r="C278" s="190">
        <v>36</v>
      </c>
      <c r="D278" s="191">
        <v>0.3</v>
      </c>
      <c r="E278" s="191" t="str">
        <f t="shared" si="16"/>
        <v>Darnley Bay-3-36-0.3</v>
      </c>
      <c r="F278" s="191">
        <v>0.11</v>
      </c>
      <c r="G278" s="191">
        <v>3.98</v>
      </c>
      <c r="H278" s="191">
        <v>5.67</v>
      </c>
      <c r="I278" s="191">
        <v>25.53</v>
      </c>
      <c r="J278" s="191">
        <v>0.25</v>
      </c>
      <c r="K278" s="191">
        <v>15.33</v>
      </c>
      <c r="L278" s="191">
        <v>0</v>
      </c>
      <c r="M278" s="191">
        <v>0</v>
      </c>
      <c r="N278" s="191">
        <v>48.68</v>
      </c>
      <c r="O278" s="191">
        <v>99.55</v>
      </c>
      <c r="P278" s="192">
        <f t="shared" si="12"/>
        <v>51.697809436214115</v>
      </c>
      <c r="Q278" s="192">
        <f t="shared" si="13"/>
        <v>85.206053737790626</v>
      </c>
      <c r="R278" s="191" t="s">
        <v>753</v>
      </c>
    </row>
    <row r="279" spans="1:18" s="190" customFormat="1" ht="11.25">
      <c r="A279" s="190" t="s">
        <v>728</v>
      </c>
      <c r="B279" s="190">
        <v>3</v>
      </c>
      <c r="C279" s="190">
        <v>41</v>
      </c>
      <c r="D279" s="191">
        <v>0.3</v>
      </c>
      <c r="E279" s="191" t="str">
        <f t="shared" si="16"/>
        <v>Darnley Bay-3-41-0.3</v>
      </c>
      <c r="F279" s="191">
        <v>0</v>
      </c>
      <c r="G279" s="191">
        <v>0.46</v>
      </c>
      <c r="H279" s="191">
        <v>28.98</v>
      </c>
      <c r="I279" s="191">
        <v>21.67</v>
      </c>
      <c r="J279" s="191">
        <v>0.14000000000000001</v>
      </c>
      <c r="K279" s="191">
        <v>11.56</v>
      </c>
      <c r="L279" s="191">
        <v>0.05</v>
      </c>
      <c r="M279" s="191">
        <v>0.01</v>
      </c>
      <c r="N279" s="191">
        <v>36.75</v>
      </c>
      <c r="O279" s="191">
        <v>99.611999999999995</v>
      </c>
      <c r="P279" s="192">
        <f t="shared" si="12"/>
        <v>48.740343677441686</v>
      </c>
      <c r="Q279" s="192">
        <f t="shared" si="13"/>
        <v>45.966473088261786</v>
      </c>
      <c r="R279" s="191" t="s">
        <v>753</v>
      </c>
    </row>
    <row r="280" spans="1:18" s="190" customFormat="1" ht="11.25">
      <c r="A280" s="190" t="s">
        <v>728</v>
      </c>
      <c r="B280" s="190">
        <v>3</v>
      </c>
      <c r="C280" s="190">
        <v>45</v>
      </c>
      <c r="D280" s="191">
        <v>0.3</v>
      </c>
      <c r="E280" s="191" t="str">
        <f t="shared" si="16"/>
        <v>Darnley Bay-3-45-0.3</v>
      </c>
      <c r="F280" s="191">
        <v>0.01</v>
      </c>
      <c r="G280" s="191">
        <v>1.53</v>
      </c>
      <c r="H280" s="191">
        <v>16.649999999999999</v>
      </c>
      <c r="I280" s="191">
        <v>25.14</v>
      </c>
      <c r="J280" s="191">
        <v>0.13</v>
      </c>
      <c r="K280" s="191">
        <v>10.199999999999999</v>
      </c>
      <c r="L280" s="191">
        <v>0</v>
      </c>
      <c r="M280" s="191">
        <v>0</v>
      </c>
      <c r="N280" s="191">
        <v>43.48</v>
      </c>
      <c r="O280" s="191">
        <v>97.14</v>
      </c>
      <c r="P280" s="192">
        <f t="shared" si="12"/>
        <v>41.967895564895876</v>
      </c>
      <c r="Q280" s="192">
        <f t="shared" si="13"/>
        <v>63.660665341232615</v>
      </c>
      <c r="R280" s="191" t="s">
        <v>753</v>
      </c>
    </row>
    <row r="281" spans="1:18" s="190" customFormat="1" ht="11.25">
      <c r="A281" s="190" t="s">
        <v>728</v>
      </c>
      <c r="B281" s="190">
        <v>3</v>
      </c>
      <c r="C281" s="190">
        <v>46</v>
      </c>
      <c r="D281" s="191">
        <v>0.3</v>
      </c>
      <c r="E281" s="191" t="str">
        <f t="shared" si="16"/>
        <v>Darnley Bay-3-46-0.3</v>
      </c>
      <c r="F281" s="191">
        <v>0</v>
      </c>
      <c r="G281" s="191">
        <v>1.88</v>
      </c>
      <c r="H281" s="191">
        <v>17.82</v>
      </c>
      <c r="I281" s="191">
        <v>23.97</v>
      </c>
      <c r="J281" s="191">
        <v>0.22</v>
      </c>
      <c r="K281" s="191">
        <v>11.91</v>
      </c>
      <c r="L281" s="191">
        <v>0</v>
      </c>
      <c r="M281" s="191">
        <v>0</v>
      </c>
      <c r="N281" s="191">
        <v>42.98</v>
      </c>
      <c r="O281" s="191">
        <v>98.79</v>
      </c>
      <c r="P281" s="192">
        <f t="shared" si="12"/>
        <v>46.967635258694983</v>
      </c>
      <c r="Q281" s="192">
        <f t="shared" si="13"/>
        <v>61.802853970759898</v>
      </c>
      <c r="R281" s="191" t="s">
        <v>753</v>
      </c>
    </row>
    <row r="282" spans="1:18" s="190" customFormat="1" ht="11.25">
      <c r="A282" s="190" t="s">
        <v>728</v>
      </c>
      <c r="B282" s="190">
        <v>3</v>
      </c>
      <c r="C282" s="190">
        <v>47</v>
      </c>
      <c r="D282" s="191">
        <v>0.3</v>
      </c>
      <c r="E282" s="191" t="str">
        <f t="shared" si="16"/>
        <v>Darnley Bay-3-47-0.3</v>
      </c>
      <c r="F282" s="191">
        <v>0.04</v>
      </c>
      <c r="G282" s="191">
        <v>0.14000000000000001</v>
      </c>
      <c r="H282" s="191">
        <v>11.19</v>
      </c>
      <c r="I282" s="191">
        <v>19.2</v>
      </c>
      <c r="J282" s="191">
        <v>0.19</v>
      </c>
      <c r="K282" s="191">
        <v>10.23</v>
      </c>
      <c r="L282" s="191">
        <v>0</v>
      </c>
      <c r="M282" s="191">
        <v>0</v>
      </c>
      <c r="N282" s="191">
        <v>57.82</v>
      </c>
      <c r="O282" s="191">
        <v>98.82</v>
      </c>
      <c r="P282" s="192">
        <f t="shared" si="12"/>
        <v>48.710169634736097</v>
      </c>
      <c r="Q282" s="192">
        <f t="shared" si="13"/>
        <v>77.610132645191328</v>
      </c>
      <c r="R282" s="191" t="s">
        <v>753</v>
      </c>
    </row>
    <row r="283" spans="1:18" s="190" customFormat="1" ht="11.25">
      <c r="A283" s="190" t="s">
        <v>728</v>
      </c>
      <c r="B283" s="190">
        <v>3</v>
      </c>
      <c r="C283" s="190">
        <v>48</v>
      </c>
      <c r="D283" s="191">
        <v>0.3</v>
      </c>
      <c r="E283" s="191" t="str">
        <f t="shared" si="16"/>
        <v>Darnley Bay-3-48-0.3</v>
      </c>
      <c r="F283" s="191">
        <v>0.04</v>
      </c>
      <c r="G283" s="191">
        <v>1.1299999999999999</v>
      </c>
      <c r="H283" s="191">
        <v>10.32</v>
      </c>
      <c r="I283" s="191">
        <v>35.31</v>
      </c>
      <c r="J283" s="191">
        <v>0.5</v>
      </c>
      <c r="K283" s="191">
        <v>8.15</v>
      </c>
      <c r="L283" s="191">
        <v>0.02</v>
      </c>
      <c r="M283" s="191">
        <v>0</v>
      </c>
      <c r="N283" s="191">
        <v>45.59</v>
      </c>
      <c r="O283" s="191">
        <v>101.06</v>
      </c>
      <c r="P283" s="192">
        <f t="shared" si="12"/>
        <v>29.148818800276917</v>
      </c>
      <c r="Q283" s="192">
        <f t="shared" si="13"/>
        <v>74.769942185074044</v>
      </c>
      <c r="R283" s="191" t="s">
        <v>753</v>
      </c>
    </row>
    <row r="284" spans="1:18" s="190" customFormat="1" ht="11.25">
      <c r="A284" s="190" t="s">
        <v>728</v>
      </c>
      <c r="B284" s="190">
        <v>3</v>
      </c>
      <c r="C284" s="190">
        <v>49</v>
      </c>
      <c r="D284" s="191">
        <v>0.3</v>
      </c>
      <c r="E284" s="191" t="str">
        <f t="shared" si="16"/>
        <v>Darnley Bay-3-49-0.3</v>
      </c>
      <c r="F284" s="191">
        <v>0</v>
      </c>
      <c r="G284" s="191">
        <v>0.11</v>
      </c>
      <c r="H284" s="191">
        <v>10.53</v>
      </c>
      <c r="I284" s="191">
        <v>20.86</v>
      </c>
      <c r="J284" s="191">
        <v>0.25</v>
      </c>
      <c r="K284" s="191">
        <v>8.1300000000000008</v>
      </c>
      <c r="L284" s="191">
        <v>0.03</v>
      </c>
      <c r="M284" s="191">
        <v>0</v>
      </c>
      <c r="N284" s="191">
        <v>58.76</v>
      </c>
      <c r="O284" s="191">
        <v>98.68</v>
      </c>
      <c r="P284" s="192">
        <f t="shared" si="12"/>
        <v>40.992111548075798</v>
      </c>
      <c r="Q284" s="192">
        <f t="shared" si="13"/>
        <v>78.918308718922475</v>
      </c>
      <c r="R284" s="191" t="s">
        <v>753</v>
      </c>
    </row>
    <row r="285" spans="1:18" s="190" customFormat="1" ht="11.25">
      <c r="A285" s="190" t="s">
        <v>728</v>
      </c>
      <c r="B285" s="190">
        <v>3</v>
      </c>
      <c r="C285" s="190">
        <v>50</v>
      </c>
      <c r="D285" s="191">
        <v>0.3</v>
      </c>
      <c r="E285" s="191" t="str">
        <f t="shared" si="16"/>
        <v>Darnley Bay-3-50-0.3</v>
      </c>
      <c r="F285" s="191">
        <v>0</v>
      </c>
      <c r="G285" s="191">
        <v>2.85</v>
      </c>
      <c r="H285" s="191">
        <v>7.1</v>
      </c>
      <c r="I285" s="191">
        <v>25.03</v>
      </c>
      <c r="J285" s="191">
        <v>0.22</v>
      </c>
      <c r="K285" s="191">
        <v>13.88</v>
      </c>
      <c r="L285" s="191">
        <v>0</v>
      </c>
      <c r="M285" s="191">
        <v>0</v>
      </c>
      <c r="N285" s="191">
        <v>50.32</v>
      </c>
      <c r="O285" s="191">
        <v>99.41</v>
      </c>
      <c r="P285" s="192">
        <f t="shared" si="12"/>
        <v>49.708875415684872</v>
      </c>
      <c r="Q285" s="192">
        <f t="shared" si="13"/>
        <v>82.622174468435659</v>
      </c>
      <c r="R285" s="191" t="s">
        <v>753</v>
      </c>
    </row>
    <row r="286" spans="1:18" s="190" customFormat="1" ht="11.25">
      <c r="A286" s="190" t="s">
        <v>728</v>
      </c>
      <c r="B286" s="190">
        <v>3</v>
      </c>
      <c r="C286" s="190">
        <v>53</v>
      </c>
      <c r="D286" s="191">
        <v>0.3</v>
      </c>
      <c r="E286" s="191" t="str">
        <f t="shared" si="16"/>
        <v>Darnley Bay-3-53-0.3</v>
      </c>
      <c r="F286" s="191">
        <v>0.03</v>
      </c>
      <c r="G286" s="191">
        <v>0.13</v>
      </c>
      <c r="H286" s="191">
        <v>9.6300000000000008</v>
      </c>
      <c r="I286" s="191">
        <v>25.61</v>
      </c>
      <c r="J286" s="191">
        <v>0.38</v>
      </c>
      <c r="K286" s="191">
        <v>6.27</v>
      </c>
      <c r="L286" s="191">
        <v>0.04</v>
      </c>
      <c r="M286" s="191">
        <v>0</v>
      </c>
      <c r="N286" s="191">
        <v>57.66</v>
      </c>
      <c r="O286" s="191">
        <v>99.74</v>
      </c>
      <c r="P286" s="192">
        <f t="shared" si="12"/>
        <v>30.3808856877613</v>
      </c>
      <c r="Q286" s="192">
        <f t="shared" si="13"/>
        <v>80.066498945328064</v>
      </c>
      <c r="R286" s="191" t="s">
        <v>753</v>
      </c>
    </row>
    <row r="287" spans="1:18" s="190" customFormat="1" ht="11.25">
      <c r="A287" s="190" t="s">
        <v>728</v>
      </c>
      <c r="B287" s="190">
        <v>3</v>
      </c>
      <c r="C287" s="190">
        <v>55</v>
      </c>
      <c r="D287" s="191">
        <v>0.3</v>
      </c>
      <c r="E287" s="191" t="str">
        <f t="shared" si="16"/>
        <v>Darnley Bay-3-55-0.3</v>
      </c>
      <c r="F287" s="191">
        <v>0</v>
      </c>
      <c r="G287" s="191">
        <v>0.14000000000000001</v>
      </c>
      <c r="H287" s="191">
        <v>23.83</v>
      </c>
      <c r="I287" s="191">
        <v>14.08</v>
      </c>
      <c r="J287" s="191">
        <v>0.37</v>
      </c>
      <c r="K287" s="191">
        <v>15.14</v>
      </c>
      <c r="L287" s="191">
        <v>0</v>
      </c>
      <c r="M287" s="191">
        <v>0</v>
      </c>
      <c r="N287" s="191">
        <v>44.49</v>
      </c>
      <c r="O287" s="191">
        <v>98.04</v>
      </c>
      <c r="P287" s="192">
        <f t="shared" si="12"/>
        <v>65.713798297399663</v>
      </c>
      <c r="Q287" s="192">
        <f t="shared" si="13"/>
        <v>55.603720093698904</v>
      </c>
      <c r="R287" s="191" t="s">
        <v>753</v>
      </c>
    </row>
    <row r="288" spans="1:18" s="190" customFormat="1" ht="11.25">
      <c r="A288" s="190" t="s">
        <v>728</v>
      </c>
      <c r="B288" s="190">
        <v>3</v>
      </c>
      <c r="C288" s="190">
        <v>58</v>
      </c>
      <c r="D288" s="191">
        <v>0.3</v>
      </c>
      <c r="E288" s="191" t="str">
        <f t="shared" si="16"/>
        <v>Darnley Bay-3-58-0.3</v>
      </c>
      <c r="F288" s="191">
        <v>0.01</v>
      </c>
      <c r="G288" s="191">
        <v>1.58</v>
      </c>
      <c r="H288" s="191">
        <v>26.98</v>
      </c>
      <c r="I288" s="191">
        <v>18.170000000000002</v>
      </c>
      <c r="J288" s="191">
        <v>0.09</v>
      </c>
      <c r="K288" s="191">
        <v>15.37</v>
      </c>
      <c r="L288" s="191">
        <v>0</v>
      </c>
      <c r="M288" s="191">
        <v>0</v>
      </c>
      <c r="N288" s="191">
        <v>37.08</v>
      </c>
      <c r="O288" s="191">
        <v>99.27</v>
      </c>
      <c r="P288" s="192">
        <f t="shared" si="12"/>
        <v>60.123814275429119</v>
      </c>
      <c r="Q288" s="192">
        <f t="shared" si="13"/>
        <v>47.970045503459183</v>
      </c>
      <c r="R288" s="191" t="s">
        <v>753</v>
      </c>
    </row>
    <row r="289" spans="1:18" s="190" customFormat="1" ht="11.25">
      <c r="A289" s="190" t="s">
        <v>728</v>
      </c>
      <c r="B289" s="190">
        <v>3</v>
      </c>
      <c r="C289" s="190">
        <v>72</v>
      </c>
      <c r="D289" s="191">
        <v>0.3</v>
      </c>
      <c r="E289" s="191" t="str">
        <f t="shared" si="16"/>
        <v>Darnley Bay-3-72-0.3</v>
      </c>
      <c r="F289" s="191">
        <v>0</v>
      </c>
      <c r="G289" s="191">
        <v>2.78</v>
      </c>
      <c r="H289" s="191">
        <v>14.4</v>
      </c>
      <c r="I289" s="191">
        <v>29.99</v>
      </c>
      <c r="J289" s="191">
        <v>0.18</v>
      </c>
      <c r="K289" s="191">
        <v>9.77</v>
      </c>
      <c r="L289" s="191">
        <v>0</v>
      </c>
      <c r="M289" s="191">
        <v>0</v>
      </c>
      <c r="N289" s="191">
        <v>39.19</v>
      </c>
      <c r="O289" s="191">
        <v>96.61</v>
      </c>
      <c r="P289" s="192">
        <f t="shared" si="12"/>
        <v>36.735831621112752</v>
      </c>
      <c r="Q289" s="192">
        <f t="shared" si="13"/>
        <v>64.610657970921281</v>
      </c>
      <c r="R289" s="191" t="s">
        <v>753</v>
      </c>
    </row>
    <row r="290" spans="1:18" s="190" customFormat="1" ht="11.25">
      <c r="A290" s="190" t="s">
        <v>728</v>
      </c>
      <c r="B290" s="190">
        <v>3</v>
      </c>
      <c r="C290" s="190">
        <v>73</v>
      </c>
      <c r="D290" s="191">
        <v>0.3</v>
      </c>
      <c r="E290" s="191" t="str">
        <f t="shared" si="16"/>
        <v>Darnley Bay-3-73-0.3</v>
      </c>
      <c r="F290" s="191">
        <v>0</v>
      </c>
      <c r="G290" s="191">
        <v>0.17</v>
      </c>
      <c r="H290" s="191">
        <v>26.31</v>
      </c>
      <c r="I290" s="191">
        <v>17.739999999999998</v>
      </c>
      <c r="J290" s="191">
        <v>0.25</v>
      </c>
      <c r="K290" s="191">
        <v>13.7</v>
      </c>
      <c r="L290" s="191">
        <v>0</v>
      </c>
      <c r="M290" s="191">
        <v>0.01</v>
      </c>
      <c r="N290" s="191">
        <v>41.38</v>
      </c>
      <c r="O290" s="191">
        <v>99.57</v>
      </c>
      <c r="P290" s="192">
        <f t="shared" si="12"/>
        <v>57.921577193110885</v>
      </c>
      <c r="Q290" s="192">
        <f t="shared" si="13"/>
        <v>51.340275117586643</v>
      </c>
      <c r="R290" s="191" t="s">
        <v>753</v>
      </c>
    </row>
    <row r="291" spans="1:18" s="190" customFormat="1" ht="11.25">
      <c r="A291" s="190" t="s">
        <v>728</v>
      </c>
      <c r="B291" s="190">
        <v>3</v>
      </c>
      <c r="C291" s="190">
        <v>75</v>
      </c>
      <c r="D291" s="191">
        <v>0.3</v>
      </c>
      <c r="E291" s="191" t="str">
        <f t="shared" si="16"/>
        <v>Darnley Bay-3-75-0.3</v>
      </c>
      <c r="F291" s="191">
        <v>0</v>
      </c>
      <c r="G291" s="191">
        <v>0.2</v>
      </c>
      <c r="H291" s="191">
        <v>26.44</v>
      </c>
      <c r="I291" s="191">
        <v>30.8</v>
      </c>
      <c r="J291" s="191">
        <v>0.22</v>
      </c>
      <c r="K291" s="191">
        <v>6.93</v>
      </c>
      <c r="L291" s="191">
        <v>0</v>
      </c>
      <c r="M291" s="191">
        <v>0</v>
      </c>
      <c r="N291" s="191">
        <v>35.94</v>
      </c>
      <c r="O291" s="191">
        <v>100.53</v>
      </c>
      <c r="P291" s="192">
        <f t="shared" si="12"/>
        <v>28.624864434164799</v>
      </c>
      <c r="Q291" s="192">
        <f t="shared" si="13"/>
        <v>47.695337731019961</v>
      </c>
      <c r="R291" s="191" t="s">
        <v>753</v>
      </c>
    </row>
    <row r="292" spans="1:18" s="190" customFormat="1" ht="11.25">
      <c r="A292" s="190" t="s">
        <v>728</v>
      </c>
      <c r="B292" s="190">
        <v>1</v>
      </c>
      <c r="C292" s="190">
        <v>5</v>
      </c>
      <c r="D292" s="191">
        <v>0.3</v>
      </c>
      <c r="E292" s="191" t="s">
        <v>755</v>
      </c>
      <c r="F292" s="191">
        <v>0</v>
      </c>
      <c r="G292" s="191">
        <v>1.1100000000000001</v>
      </c>
      <c r="H292" s="191">
        <v>9.2899999999999991</v>
      </c>
      <c r="I292" s="191">
        <v>40.89</v>
      </c>
      <c r="J292" s="191">
        <v>0.26</v>
      </c>
      <c r="K292" s="191">
        <v>5.01</v>
      </c>
      <c r="L292" s="191">
        <v>0</v>
      </c>
      <c r="M292" s="191">
        <v>0</v>
      </c>
      <c r="N292" s="191">
        <v>41.52</v>
      </c>
      <c r="O292" s="191">
        <v>98.08</v>
      </c>
      <c r="P292" s="192">
        <f t="shared" ref="P292:P351" si="17">((K292/40.31)/(K292/40.31+I292/71.85))*100</f>
        <v>17.924536475739703</v>
      </c>
      <c r="Q292" s="192">
        <f t="shared" ref="Q292:Q351" si="18">((N292/151.99061)/(N292/151.99061+H292/101.96137))*100</f>
        <v>74.988742138250871</v>
      </c>
      <c r="R292" s="191" t="s">
        <v>753</v>
      </c>
    </row>
    <row r="293" spans="1:18" s="190" customFormat="1" ht="11.25">
      <c r="A293" s="190" t="s">
        <v>728</v>
      </c>
      <c r="B293" s="190">
        <v>1</v>
      </c>
      <c r="C293" s="190">
        <v>12</v>
      </c>
      <c r="D293" s="191">
        <v>0.3</v>
      </c>
      <c r="E293" s="191" t="str">
        <f t="shared" ref="E293:E344" si="19">CONCATENATE(A292,"-",B293,"-",C293,"-",D293)</f>
        <v>Darnley Bay-1-12-0.3</v>
      </c>
      <c r="F293" s="191">
        <v>0</v>
      </c>
      <c r="G293" s="191">
        <v>1.2</v>
      </c>
      <c r="H293" s="191">
        <v>15.68</v>
      </c>
      <c r="I293" s="191">
        <v>28.69</v>
      </c>
      <c r="J293" s="191">
        <v>0.18</v>
      </c>
      <c r="K293" s="191">
        <v>9.09</v>
      </c>
      <c r="L293" s="191">
        <v>0.01</v>
      </c>
      <c r="M293" s="191">
        <v>0.01</v>
      </c>
      <c r="N293" s="191">
        <v>44</v>
      </c>
      <c r="O293" s="191">
        <v>98.84</v>
      </c>
      <c r="P293" s="192">
        <f t="shared" si="17"/>
        <v>36.091553187360105</v>
      </c>
      <c r="Q293" s="192">
        <f t="shared" si="18"/>
        <v>65.307398803121643</v>
      </c>
      <c r="R293" s="191" t="s">
        <v>753</v>
      </c>
    </row>
    <row r="294" spans="1:18" s="190" customFormat="1" ht="11.25">
      <c r="A294" s="190" t="s">
        <v>728</v>
      </c>
      <c r="B294" s="190">
        <v>1</v>
      </c>
      <c r="C294" s="190">
        <v>14</v>
      </c>
      <c r="D294" s="191">
        <v>0.3</v>
      </c>
      <c r="E294" s="191" t="str">
        <f t="shared" si="19"/>
        <v>Darnley Bay-1-14-0.3</v>
      </c>
      <c r="F294" s="191">
        <v>0.14000000000000001</v>
      </c>
      <c r="G294" s="191">
        <v>1.07</v>
      </c>
      <c r="H294" s="191">
        <v>7.73</v>
      </c>
      <c r="I294" s="191">
        <v>30.24</v>
      </c>
      <c r="J294" s="191">
        <v>0.17</v>
      </c>
      <c r="K294" s="191">
        <v>7.95</v>
      </c>
      <c r="L294" s="191">
        <v>0.03</v>
      </c>
      <c r="M294" s="191">
        <v>0</v>
      </c>
      <c r="N294" s="191">
        <v>51.61</v>
      </c>
      <c r="O294" s="191">
        <v>98.95</v>
      </c>
      <c r="P294" s="192">
        <f t="shared" si="17"/>
        <v>31.907791046261835</v>
      </c>
      <c r="Q294" s="192">
        <f t="shared" si="18"/>
        <v>81.748226515447016</v>
      </c>
      <c r="R294" s="191" t="s">
        <v>753</v>
      </c>
    </row>
    <row r="295" spans="1:18" s="190" customFormat="1" ht="11.25">
      <c r="A295" s="190" t="s">
        <v>728</v>
      </c>
      <c r="B295" s="190">
        <v>1</v>
      </c>
      <c r="C295" s="190">
        <v>18</v>
      </c>
      <c r="D295" s="191">
        <v>0.3</v>
      </c>
      <c r="E295" s="191" t="str">
        <f t="shared" si="19"/>
        <v>Darnley Bay-1-18-0.3</v>
      </c>
      <c r="F295" s="191">
        <v>0</v>
      </c>
      <c r="G295" s="191">
        <v>0.22</v>
      </c>
      <c r="H295" s="191">
        <v>17.38</v>
      </c>
      <c r="I295" s="191">
        <v>19.059999999999999</v>
      </c>
      <c r="J295" s="191">
        <v>0.19</v>
      </c>
      <c r="K295" s="191">
        <v>13.37</v>
      </c>
      <c r="L295" s="191">
        <v>0.01</v>
      </c>
      <c r="M295" s="191">
        <v>0</v>
      </c>
      <c r="N295" s="191">
        <v>50.49</v>
      </c>
      <c r="O295" s="191">
        <v>100.71</v>
      </c>
      <c r="P295" s="192">
        <f t="shared" si="17"/>
        <v>55.561949956594873</v>
      </c>
      <c r="Q295" s="192">
        <f t="shared" si="18"/>
        <v>66.088273361579269</v>
      </c>
      <c r="R295" s="191" t="s">
        <v>753</v>
      </c>
    </row>
    <row r="296" spans="1:18" s="190" customFormat="1" ht="11.25">
      <c r="A296" s="190" t="s">
        <v>728</v>
      </c>
      <c r="B296" s="190">
        <v>1</v>
      </c>
      <c r="C296" s="190">
        <v>21</v>
      </c>
      <c r="D296" s="191">
        <v>0.3</v>
      </c>
      <c r="E296" s="191" t="str">
        <f t="shared" si="19"/>
        <v>Darnley Bay-1-21-0.3</v>
      </c>
      <c r="F296" s="191">
        <v>0.04</v>
      </c>
      <c r="G296" s="191">
        <v>0.35</v>
      </c>
      <c r="H296" s="191">
        <v>18.32</v>
      </c>
      <c r="I296" s="191">
        <v>19.37</v>
      </c>
      <c r="J296" s="191">
        <v>0.12</v>
      </c>
      <c r="K296" s="191">
        <v>12.97</v>
      </c>
      <c r="L296" s="191">
        <v>0.03</v>
      </c>
      <c r="M296" s="191">
        <v>0</v>
      </c>
      <c r="N296" s="191">
        <v>48.93</v>
      </c>
      <c r="O296" s="191">
        <v>100.14</v>
      </c>
      <c r="P296" s="192">
        <f t="shared" si="17"/>
        <v>54.410867944587118</v>
      </c>
      <c r="Q296" s="192">
        <f t="shared" si="18"/>
        <v>64.179709885004627</v>
      </c>
      <c r="R296" s="191" t="s">
        <v>753</v>
      </c>
    </row>
    <row r="297" spans="1:18" s="190" customFormat="1" ht="11.25">
      <c r="A297" s="190" t="s">
        <v>728</v>
      </c>
      <c r="B297" s="190">
        <v>1</v>
      </c>
      <c r="C297" s="190">
        <v>22</v>
      </c>
      <c r="D297" s="191">
        <v>0.3</v>
      </c>
      <c r="E297" s="191" t="str">
        <f t="shared" si="19"/>
        <v>Darnley Bay-1-22-0.3</v>
      </c>
      <c r="F297" s="191">
        <v>0.04</v>
      </c>
      <c r="G297" s="191">
        <v>0.89</v>
      </c>
      <c r="H297" s="191">
        <v>17.23</v>
      </c>
      <c r="I297" s="191">
        <v>26.74</v>
      </c>
      <c r="J297" s="191">
        <v>0.19</v>
      </c>
      <c r="K297" s="191">
        <v>9.98</v>
      </c>
      <c r="L297" s="191">
        <v>0.01</v>
      </c>
      <c r="M297" s="191">
        <v>0</v>
      </c>
      <c r="N297" s="191">
        <v>44.96</v>
      </c>
      <c r="O297" s="191">
        <v>100.04</v>
      </c>
      <c r="P297" s="192">
        <f t="shared" si="17"/>
        <v>39.948858810963458</v>
      </c>
      <c r="Q297" s="192">
        <f t="shared" si="18"/>
        <v>63.642857549231522</v>
      </c>
      <c r="R297" s="191" t="s">
        <v>753</v>
      </c>
    </row>
    <row r="298" spans="1:18" s="190" customFormat="1" ht="11.25">
      <c r="A298" s="190" t="s">
        <v>728</v>
      </c>
      <c r="B298" s="190">
        <v>1</v>
      </c>
      <c r="C298" s="190">
        <v>26</v>
      </c>
      <c r="D298" s="191">
        <v>0.3</v>
      </c>
      <c r="E298" s="191" t="str">
        <f t="shared" si="19"/>
        <v>Darnley Bay-1-26-0.3</v>
      </c>
      <c r="F298" s="191">
        <v>0</v>
      </c>
      <c r="G298" s="191">
        <v>0.53</v>
      </c>
      <c r="H298" s="191">
        <v>17.77</v>
      </c>
      <c r="I298" s="191">
        <v>24.06</v>
      </c>
      <c r="J298" s="191">
        <v>0.22</v>
      </c>
      <c r="K298" s="191">
        <v>10.220000000000001</v>
      </c>
      <c r="L298" s="191">
        <v>0</v>
      </c>
      <c r="M298" s="191">
        <v>0.01</v>
      </c>
      <c r="N298" s="191">
        <v>46.39</v>
      </c>
      <c r="O298" s="191">
        <v>99.19</v>
      </c>
      <c r="P298" s="192">
        <f t="shared" si="17"/>
        <v>43.088946285501827</v>
      </c>
      <c r="Q298" s="192">
        <f t="shared" si="18"/>
        <v>63.653295283896469</v>
      </c>
      <c r="R298" s="191" t="s">
        <v>753</v>
      </c>
    </row>
    <row r="299" spans="1:18" s="190" customFormat="1" ht="11.25">
      <c r="A299" s="190" t="s">
        <v>728</v>
      </c>
      <c r="B299" s="190">
        <v>1</v>
      </c>
      <c r="C299" s="190">
        <v>32</v>
      </c>
      <c r="D299" s="191">
        <v>0.3</v>
      </c>
      <c r="E299" s="191" t="str">
        <f t="shared" si="19"/>
        <v>Darnley Bay-1-32-0.3</v>
      </c>
      <c r="F299" s="191">
        <v>0</v>
      </c>
      <c r="G299" s="191">
        <v>0.24</v>
      </c>
      <c r="H299" s="191">
        <v>29.98</v>
      </c>
      <c r="I299" s="191">
        <v>22.97</v>
      </c>
      <c r="J299" s="191">
        <v>0.23</v>
      </c>
      <c r="K299" s="191">
        <v>9.49</v>
      </c>
      <c r="L299" s="191">
        <v>0</v>
      </c>
      <c r="M299" s="191">
        <v>0.01</v>
      </c>
      <c r="N299" s="191">
        <v>35.950000000000003</v>
      </c>
      <c r="O299" s="191">
        <v>98.86</v>
      </c>
      <c r="P299" s="192">
        <f t="shared" si="17"/>
        <v>42.409887389869681</v>
      </c>
      <c r="Q299" s="192">
        <f t="shared" si="18"/>
        <v>44.580718369703611</v>
      </c>
      <c r="R299" s="191" t="s">
        <v>753</v>
      </c>
    </row>
    <row r="300" spans="1:18" s="190" customFormat="1" ht="11.25">
      <c r="A300" s="190" t="s">
        <v>728</v>
      </c>
      <c r="B300" s="190">
        <v>1</v>
      </c>
      <c r="C300" s="190">
        <v>38</v>
      </c>
      <c r="D300" s="191">
        <v>0.3</v>
      </c>
      <c r="E300" s="191" t="str">
        <f t="shared" si="19"/>
        <v>Darnley Bay-1-38-0.3</v>
      </c>
      <c r="F300" s="191">
        <v>0.06</v>
      </c>
      <c r="G300" s="191">
        <v>2.95</v>
      </c>
      <c r="H300" s="191">
        <v>7.62</v>
      </c>
      <c r="I300" s="191">
        <v>21.61</v>
      </c>
      <c r="J300" s="191">
        <v>0.13</v>
      </c>
      <c r="K300" s="191">
        <v>15.65</v>
      </c>
      <c r="L300" s="191">
        <v>0</v>
      </c>
      <c r="M300" s="191">
        <v>0</v>
      </c>
      <c r="N300" s="191">
        <v>52.52</v>
      </c>
      <c r="O300" s="191">
        <v>100.55</v>
      </c>
      <c r="P300" s="192">
        <f t="shared" si="17"/>
        <v>56.347954119552703</v>
      </c>
      <c r="Q300" s="192">
        <f t="shared" si="18"/>
        <v>82.218079045550823</v>
      </c>
      <c r="R300" s="191" t="s">
        <v>753</v>
      </c>
    </row>
    <row r="301" spans="1:18" s="190" customFormat="1" ht="11.25">
      <c r="A301" s="190" t="s">
        <v>728</v>
      </c>
      <c r="B301" s="190">
        <v>1</v>
      </c>
      <c r="C301" s="190">
        <v>46</v>
      </c>
      <c r="D301" s="191">
        <v>0.3</v>
      </c>
      <c r="E301" s="191" t="str">
        <f t="shared" si="19"/>
        <v>Darnley Bay-1-46-0.3</v>
      </c>
      <c r="F301" s="191">
        <v>0.31</v>
      </c>
      <c r="G301" s="191">
        <v>0.38</v>
      </c>
      <c r="H301" s="191">
        <v>12.8</v>
      </c>
      <c r="I301" s="191">
        <v>24.93</v>
      </c>
      <c r="J301" s="191">
        <v>0.32</v>
      </c>
      <c r="K301" s="191">
        <v>18.23</v>
      </c>
      <c r="L301" s="191">
        <v>0.02</v>
      </c>
      <c r="M301" s="191">
        <v>0</v>
      </c>
      <c r="N301" s="191">
        <v>41.89</v>
      </c>
      <c r="O301" s="191">
        <v>98.89</v>
      </c>
      <c r="P301" s="192">
        <f t="shared" si="17"/>
        <v>56.585953115186591</v>
      </c>
      <c r="Q301" s="192">
        <f t="shared" si="18"/>
        <v>68.705292438847408</v>
      </c>
      <c r="R301" s="191" t="s">
        <v>753</v>
      </c>
    </row>
    <row r="302" spans="1:18" s="190" customFormat="1" ht="11.25">
      <c r="A302" s="190" t="s">
        <v>728</v>
      </c>
      <c r="B302" s="190">
        <v>1</v>
      </c>
      <c r="C302" s="190">
        <v>55</v>
      </c>
      <c r="D302" s="191">
        <v>0.3</v>
      </c>
      <c r="E302" s="191" t="str">
        <f t="shared" si="19"/>
        <v>Darnley Bay-1-55-0.3</v>
      </c>
      <c r="F302" s="191">
        <v>0</v>
      </c>
      <c r="G302" s="191">
        <v>0.88</v>
      </c>
      <c r="H302" s="191">
        <v>6.32</v>
      </c>
      <c r="I302" s="191">
        <v>24.34</v>
      </c>
      <c r="J302" s="191">
        <v>0.28999999999999998</v>
      </c>
      <c r="K302" s="191">
        <v>8.94</v>
      </c>
      <c r="L302" s="191">
        <v>0.02</v>
      </c>
      <c r="M302" s="191">
        <v>0</v>
      </c>
      <c r="N302" s="191">
        <v>58.34</v>
      </c>
      <c r="O302" s="191">
        <v>99.13</v>
      </c>
      <c r="P302" s="192">
        <f t="shared" si="17"/>
        <v>39.565455633574295</v>
      </c>
      <c r="Q302" s="192">
        <f t="shared" si="18"/>
        <v>86.096690047620029</v>
      </c>
      <c r="R302" s="191" t="s">
        <v>753</v>
      </c>
    </row>
    <row r="303" spans="1:18" s="190" customFormat="1" ht="11.25">
      <c r="A303" s="190" t="s">
        <v>728</v>
      </c>
      <c r="B303" s="190">
        <v>1</v>
      </c>
      <c r="C303" s="190">
        <v>59</v>
      </c>
      <c r="D303" s="191">
        <v>0.3</v>
      </c>
      <c r="E303" s="191" t="str">
        <f t="shared" si="19"/>
        <v>Darnley Bay-1-59-0.3</v>
      </c>
      <c r="F303" s="191">
        <v>0</v>
      </c>
      <c r="G303" s="191">
        <v>4.0999999999999996</v>
      </c>
      <c r="H303" s="191">
        <v>5.82</v>
      </c>
      <c r="I303" s="191">
        <v>27.5</v>
      </c>
      <c r="J303" s="191">
        <v>0.19</v>
      </c>
      <c r="K303" s="191">
        <v>10.220000000000001</v>
      </c>
      <c r="L303" s="191">
        <v>0</v>
      </c>
      <c r="M303" s="191">
        <v>0</v>
      </c>
      <c r="N303" s="191">
        <v>50.35</v>
      </c>
      <c r="O303" s="191">
        <v>98.18</v>
      </c>
      <c r="P303" s="192">
        <f t="shared" si="17"/>
        <v>39.846659923422209</v>
      </c>
      <c r="Q303" s="192">
        <f t="shared" si="18"/>
        <v>85.301839016403818</v>
      </c>
      <c r="R303" s="191" t="s">
        <v>753</v>
      </c>
    </row>
    <row r="304" spans="1:18" s="190" customFormat="1" ht="11.25">
      <c r="A304" s="190" t="s">
        <v>728</v>
      </c>
      <c r="B304" s="190">
        <v>1</v>
      </c>
      <c r="C304" s="190">
        <v>62</v>
      </c>
      <c r="D304" s="191">
        <v>0.3</v>
      </c>
      <c r="E304" s="191" t="str">
        <f t="shared" si="19"/>
        <v>Darnley Bay-1-62-0.3</v>
      </c>
      <c r="F304" s="191">
        <v>0</v>
      </c>
      <c r="G304" s="191">
        <v>4.5999999999999996</v>
      </c>
      <c r="H304" s="191">
        <v>10.09</v>
      </c>
      <c r="I304" s="191">
        <v>32.119999999999997</v>
      </c>
      <c r="J304" s="191">
        <v>0.27</v>
      </c>
      <c r="K304" s="191">
        <v>12.05</v>
      </c>
      <c r="L304" s="191">
        <v>0.01</v>
      </c>
      <c r="M304" s="191">
        <v>0</v>
      </c>
      <c r="N304" s="191">
        <v>41.18</v>
      </c>
      <c r="O304" s="191">
        <v>100.31</v>
      </c>
      <c r="P304" s="192">
        <f t="shared" si="17"/>
        <v>40.072787957620228</v>
      </c>
      <c r="Q304" s="192">
        <f t="shared" si="18"/>
        <v>73.246852361893417</v>
      </c>
      <c r="R304" s="191" t="s">
        <v>753</v>
      </c>
    </row>
    <row r="305" spans="1:18" s="190" customFormat="1" ht="11.25">
      <c r="A305" s="190" t="s">
        <v>728</v>
      </c>
      <c r="B305" s="190">
        <v>1</v>
      </c>
      <c r="C305" s="190">
        <v>65</v>
      </c>
      <c r="D305" s="191">
        <v>0.3</v>
      </c>
      <c r="E305" s="191" t="str">
        <f t="shared" si="19"/>
        <v>Darnley Bay-1-65-0.3</v>
      </c>
      <c r="F305" s="191">
        <v>0</v>
      </c>
      <c r="G305" s="191">
        <v>0.37</v>
      </c>
      <c r="H305" s="191">
        <v>10.17</v>
      </c>
      <c r="I305" s="191">
        <v>21.25</v>
      </c>
      <c r="J305" s="191">
        <v>0.15</v>
      </c>
      <c r="K305" s="191">
        <v>12.77</v>
      </c>
      <c r="L305" s="191">
        <v>0</v>
      </c>
      <c r="M305" s="191">
        <v>0.04</v>
      </c>
      <c r="N305" s="191">
        <v>54.56</v>
      </c>
      <c r="O305" s="191">
        <v>99.31</v>
      </c>
      <c r="P305" s="192">
        <f t="shared" si="17"/>
        <v>51.717394392236791</v>
      </c>
      <c r="Q305" s="192">
        <f t="shared" si="18"/>
        <v>78.255769101115035</v>
      </c>
      <c r="R305" s="191" t="s">
        <v>753</v>
      </c>
    </row>
    <row r="306" spans="1:18" s="190" customFormat="1" ht="11.25">
      <c r="A306" s="190" t="s">
        <v>728</v>
      </c>
      <c r="B306" s="190">
        <v>1</v>
      </c>
      <c r="C306" s="190">
        <v>73</v>
      </c>
      <c r="D306" s="191">
        <v>0.3</v>
      </c>
      <c r="E306" s="191" t="str">
        <f t="shared" si="19"/>
        <v>Darnley Bay-1-73-0.3</v>
      </c>
      <c r="F306" s="191">
        <v>0</v>
      </c>
      <c r="G306" s="191">
        <v>3.85</v>
      </c>
      <c r="H306" s="191">
        <v>3.32</v>
      </c>
      <c r="I306" s="191">
        <v>31.78</v>
      </c>
      <c r="J306" s="191">
        <v>0.43</v>
      </c>
      <c r="K306" s="191">
        <v>8.9</v>
      </c>
      <c r="L306" s="191">
        <v>0.01</v>
      </c>
      <c r="M306" s="191">
        <v>0</v>
      </c>
      <c r="N306" s="191">
        <v>50.19</v>
      </c>
      <c r="O306" s="191">
        <v>98.48</v>
      </c>
      <c r="P306" s="192">
        <f t="shared" si="17"/>
        <v>33.296506440349802</v>
      </c>
      <c r="Q306" s="192">
        <f t="shared" si="18"/>
        <v>91.024469250514457</v>
      </c>
      <c r="R306" s="191" t="s">
        <v>753</v>
      </c>
    </row>
    <row r="307" spans="1:18" s="190" customFormat="1" ht="11.25">
      <c r="A307" s="190" t="s">
        <v>728</v>
      </c>
      <c r="B307" s="190">
        <v>1</v>
      </c>
      <c r="C307" s="190">
        <v>78</v>
      </c>
      <c r="D307" s="191">
        <v>0.3</v>
      </c>
      <c r="E307" s="191" t="str">
        <f t="shared" si="19"/>
        <v>Darnley Bay-1-78-0.3</v>
      </c>
      <c r="F307" s="191">
        <v>0.09</v>
      </c>
      <c r="G307" s="191">
        <v>4.16</v>
      </c>
      <c r="H307" s="191">
        <v>5.42</v>
      </c>
      <c r="I307" s="191">
        <v>30.28</v>
      </c>
      <c r="J307" s="191">
        <v>0.25</v>
      </c>
      <c r="K307" s="191">
        <v>10.039999999999999</v>
      </c>
      <c r="L307" s="191">
        <v>0.01</v>
      </c>
      <c r="M307" s="191">
        <v>0</v>
      </c>
      <c r="N307" s="191">
        <v>50.12</v>
      </c>
      <c r="O307" s="191">
        <v>100.38</v>
      </c>
      <c r="P307" s="192">
        <f t="shared" si="17"/>
        <v>37.14668184857284</v>
      </c>
      <c r="Q307" s="192">
        <f t="shared" si="18"/>
        <v>86.117691275121587</v>
      </c>
      <c r="R307" s="191" t="s">
        <v>753</v>
      </c>
    </row>
    <row r="308" spans="1:18" s="190" customFormat="1" ht="11.25">
      <c r="A308" s="190" t="s">
        <v>728</v>
      </c>
      <c r="B308" s="190">
        <v>1</v>
      </c>
      <c r="C308" s="190">
        <v>78</v>
      </c>
      <c r="D308" s="191">
        <v>0.3</v>
      </c>
      <c r="E308" s="191" t="str">
        <f t="shared" si="19"/>
        <v>Darnley Bay-1-78-0.3</v>
      </c>
      <c r="F308" s="191">
        <v>0</v>
      </c>
      <c r="G308" s="191">
        <v>4.1399999999999997</v>
      </c>
      <c r="H308" s="191">
        <v>4.92</v>
      </c>
      <c r="I308" s="191">
        <v>30.11</v>
      </c>
      <c r="J308" s="191">
        <v>0.27</v>
      </c>
      <c r="K308" s="191">
        <v>10.49</v>
      </c>
      <c r="L308" s="191">
        <v>0.01</v>
      </c>
      <c r="M308" s="191">
        <v>0</v>
      </c>
      <c r="N308" s="191">
        <v>48.56</v>
      </c>
      <c r="O308" s="191">
        <v>98.5</v>
      </c>
      <c r="P308" s="192">
        <f t="shared" si="17"/>
        <v>38.308983762965958</v>
      </c>
      <c r="Q308" s="192">
        <f t="shared" si="18"/>
        <v>86.878595815733718</v>
      </c>
      <c r="R308" s="191" t="s">
        <v>753</v>
      </c>
    </row>
    <row r="309" spans="1:18" s="190" customFormat="1" ht="11.25">
      <c r="A309" s="190" t="s">
        <v>728</v>
      </c>
      <c r="B309" s="190">
        <v>1</v>
      </c>
      <c r="C309" s="190">
        <v>79</v>
      </c>
      <c r="D309" s="191">
        <v>0.3</v>
      </c>
      <c r="E309" s="191" t="str">
        <f t="shared" si="19"/>
        <v>Darnley Bay-1-79-0.3</v>
      </c>
      <c r="F309" s="191">
        <v>0.09</v>
      </c>
      <c r="G309" s="191">
        <v>2.73</v>
      </c>
      <c r="H309" s="191">
        <v>4.5199999999999996</v>
      </c>
      <c r="I309" s="191">
        <v>23.59</v>
      </c>
      <c r="J309" s="191">
        <v>0.22</v>
      </c>
      <c r="K309" s="191">
        <v>13.5</v>
      </c>
      <c r="L309" s="191">
        <v>0</v>
      </c>
      <c r="M309" s="191">
        <v>0</v>
      </c>
      <c r="N309" s="191">
        <v>55.2</v>
      </c>
      <c r="O309" s="191">
        <v>99.84</v>
      </c>
      <c r="P309" s="192">
        <f t="shared" si="17"/>
        <v>50.496179397038212</v>
      </c>
      <c r="Q309" s="192">
        <f t="shared" si="18"/>
        <v>89.121635632259242</v>
      </c>
      <c r="R309" s="191" t="s">
        <v>753</v>
      </c>
    </row>
    <row r="310" spans="1:18" s="190" customFormat="1" ht="11.25">
      <c r="A310" s="190" t="s">
        <v>728</v>
      </c>
      <c r="B310" s="190">
        <v>1</v>
      </c>
      <c r="C310" s="190">
        <v>80</v>
      </c>
      <c r="D310" s="191">
        <v>0.3</v>
      </c>
      <c r="E310" s="191" t="str">
        <f t="shared" si="19"/>
        <v>Darnley Bay-1-80-0.3</v>
      </c>
      <c r="F310" s="191">
        <v>0.01</v>
      </c>
      <c r="G310" s="191">
        <v>1.06</v>
      </c>
      <c r="H310" s="191">
        <v>17.03</v>
      </c>
      <c r="I310" s="191">
        <v>26.65</v>
      </c>
      <c r="J310" s="191">
        <v>0.3</v>
      </c>
      <c r="K310" s="191">
        <v>7</v>
      </c>
      <c r="L310" s="191">
        <v>0.12</v>
      </c>
      <c r="M310" s="191">
        <v>0</v>
      </c>
      <c r="N310" s="191">
        <v>46.06</v>
      </c>
      <c r="O310" s="191">
        <v>98.25</v>
      </c>
      <c r="P310" s="192">
        <f t="shared" si="17"/>
        <v>31.888557748913193</v>
      </c>
      <c r="Q310" s="192">
        <f t="shared" si="18"/>
        <v>64.468192311310219</v>
      </c>
      <c r="R310" s="191" t="s">
        <v>753</v>
      </c>
    </row>
    <row r="311" spans="1:18" s="190" customFormat="1" ht="11.25">
      <c r="A311" s="190" t="s">
        <v>728</v>
      </c>
      <c r="B311" s="190">
        <v>2</v>
      </c>
      <c r="C311" s="190">
        <v>29</v>
      </c>
      <c r="D311" s="191">
        <v>0.3</v>
      </c>
      <c r="E311" s="191" t="str">
        <f t="shared" si="19"/>
        <v>Darnley Bay-2-29-0.3</v>
      </c>
      <c r="F311" s="191">
        <v>0</v>
      </c>
      <c r="G311" s="191">
        <v>4.03</v>
      </c>
      <c r="H311" s="191">
        <v>9.17</v>
      </c>
      <c r="I311" s="191">
        <v>32.17</v>
      </c>
      <c r="J311" s="191">
        <v>0.31</v>
      </c>
      <c r="K311" s="191">
        <v>11.3</v>
      </c>
      <c r="L311" s="191">
        <v>0</v>
      </c>
      <c r="M311" s="191">
        <v>0.01</v>
      </c>
      <c r="N311" s="191">
        <v>42.4</v>
      </c>
      <c r="O311" s="191">
        <v>99.4</v>
      </c>
      <c r="P311" s="192">
        <f t="shared" si="17"/>
        <v>38.503039132058916</v>
      </c>
      <c r="Q311" s="192">
        <f t="shared" si="18"/>
        <v>75.620528652835844</v>
      </c>
      <c r="R311" s="191" t="s">
        <v>753</v>
      </c>
    </row>
    <row r="312" spans="1:18" s="190" customFormat="1" ht="11.25">
      <c r="A312" s="190" t="s">
        <v>728</v>
      </c>
      <c r="B312" s="190">
        <v>2</v>
      </c>
      <c r="C312" s="190">
        <v>30</v>
      </c>
      <c r="D312" s="191">
        <v>0.3</v>
      </c>
      <c r="E312" s="191" t="str">
        <f t="shared" si="19"/>
        <v>Darnley Bay-2-30-0.3</v>
      </c>
      <c r="F312" s="191">
        <v>0.03</v>
      </c>
      <c r="G312" s="191">
        <v>0.42</v>
      </c>
      <c r="H312" s="191">
        <v>10.09</v>
      </c>
      <c r="I312" s="191">
        <v>21.08</v>
      </c>
      <c r="J312" s="191">
        <v>0.31</v>
      </c>
      <c r="K312" s="191">
        <v>11.27</v>
      </c>
      <c r="L312" s="191">
        <v>0</v>
      </c>
      <c r="M312" s="191">
        <v>0</v>
      </c>
      <c r="N312" s="191">
        <v>55.38</v>
      </c>
      <c r="O312" s="191">
        <v>98.57</v>
      </c>
      <c r="P312" s="192">
        <f t="shared" si="17"/>
        <v>48.795249222906172</v>
      </c>
      <c r="Q312" s="192">
        <f t="shared" si="18"/>
        <v>78.641486458576637</v>
      </c>
      <c r="R312" s="191" t="s">
        <v>753</v>
      </c>
    </row>
    <row r="313" spans="1:18" s="190" customFormat="1" ht="11.25">
      <c r="A313" s="190" t="s">
        <v>728</v>
      </c>
      <c r="B313" s="190">
        <v>2</v>
      </c>
      <c r="C313" s="190">
        <v>31</v>
      </c>
      <c r="D313" s="191">
        <v>0.3</v>
      </c>
      <c r="E313" s="191" t="str">
        <f t="shared" si="19"/>
        <v>Darnley Bay-2-31-0.3</v>
      </c>
      <c r="F313" s="191">
        <v>0</v>
      </c>
      <c r="G313" s="191">
        <v>3.68</v>
      </c>
      <c r="H313" s="191">
        <v>4.84</v>
      </c>
      <c r="I313" s="191">
        <v>29.07</v>
      </c>
      <c r="J313" s="191">
        <v>0.26</v>
      </c>
      <c r="K313" s="191">
        <v>9.32</v>
      </c>
      <c r="L313" s="191">
        <v>0.04</v>
      </c>
      <c r="M313" s="191">
        <v>0</v>
      </c>
      <c r="N313" s="191">
        <v>50.74</v>
      </c>
      <c r="O313" s="191">
        <v>97.96</v>
      </c>
      <c r="P313" s="192">
        <f t="shared" si="17"/>
        <v>36.36485674334358</v>
      </c>
      <c r="Q313" s="192">
        <f t="shared" si="18"/>
        <v>87.550933782357788</v>
      </c>
      <c r="R313" s="191" t="s">
        <v>753</v>
      </c>
    </row>
    <row r="314" spans="1:18" s="190" customFormat="1" ht="11.25">
      <c r="A314" s="190" t="s">
        <v>728</v>
      </c>
      <c r="B314" s="190">
        <v>2</v>
      </c>
      <c r="C314" s="190">
        <v>32</v>
      </c>
      <c r="D314" s="191">
        <v>0.3</v>
      </c>
      <c r="E314" s="191" t="str">
        <f t="shared" si="19"/>
        <v>Darnley Bay-2-32-0.3</v>
      </c>
      <c r="F314" s="191">
        <v>0</v>
      </c>
      <c r="G314" s="191">
        <v>3.62</v>
      </c>
      <c r="H314" s="191">
        <v>5.25</v>
      </c>
      <c r="I314" s="191">
        <v>25.5</v>
      </c>
      <c r="J314" s="191">
        <v>0.21</v>
      </c>
      <c r="K314" s="191">
        <v>12.13</v>
      </c>
      <c r="L314" s="191">
        <v>0</v>
      </c>
      <c r="M314" s="191">
        <v>0</v>
      </c>
      <c r="N314" s="191">
        <v>52.55</v>
      </c>
      <c r="O314" s="191">
        <v>99.27</v>
      </c>
      <c r="P314" s="192">
        <f t="shared" si="17"/>
        <v>45.883943498247248</v>
      </c>
      <c r="Q314" s="192">
        <f t="shared" si="18"/>
        <v>87.037881418779435</v>
      </c>
      <c r="R314" s="191" t="s">
        <v>753</v>
      </c>
    </row>
    <row r="315" spans="1:18" s="190" customFormat="1" ht="11.25">
      <c r="A315" s="190" t="s">
        <v>728</v>
      </c>
      <c r="B315" s="190">
        <v>2</v>
      </c>
      <c r="C315" s="190">
        <v>35</v>
      </c>
      <c r="D315" s="191">
        <v>0.3</v>
      </c>
      <c r="E315" s="191" t="str">
        <f t="shared" si="19"/>
        <v>Darnley Bay-2-35-0.3</v>
      </c>
      <c r="F315" s="191">
        <v>0</v>
      </c>
      <c r="G315" s="191">
        <v>1.34</v>
      </c>
      <c r="H315" s="191">
        <v>16.309999999999999</v>
      </c>
      <c r="I315" s="191">
        <v>26.68</v>
      </c>
      <c r="J315" s="191">
        <v>0.22</v>
      </c>
      <c r="K315" s="191">
        <v>11.35</v>
      </c>
      <c r="L315" s="191">
        <v>0.01</v>
      </c>
      <c r="M315" s="191">
        <v>0</v>
      </c>
      <c r="N315" s="191">
        <v>44.52</v>
      </c>
      <c r="O315" s="191">
        <v>100.44</v>
      </c>
      <c r="P315" s="192">
        <f t="shared" si="17"/>
        <v>43.125921254206105</v>
      </c>
      <c r="Q315" s="192">
        <f t="shared" si="18"/>
        <v>64.678463071664609</v>
      </c>
      <c r="R315" s="191" t="s">
        <v>753</v>
      </c>
    </row>
    <row r="316" spans="1:18" s="190" customFormat="1" ht="11.25">
      <c r="A316" s="190" t="s">
        <v>728</v>
      </c>
      <c r="B316" s="190">
        <v>2</v>
      </c>
      <c r="C316" s="190">
        <v>73</v>
      </c>
      <c r="D316" s="191">
        <v>0.3</v>
      </c>
      <c r="E316" s="191" t="str">
        <f t="shared" si="19"/>
        <v>Darnley Bay-2-73-0.3</v>
      </c>
      <c r="F316" s="191">
        <v>0</v>
      </c>
      <c r="G316" s="191">
        <v>7.0000000000000007E-2</v>
      </c>
      <c r="H316" s="191">
        <v>15.32</v>
      </c>
      <c r="I316" s="191">
        <v>16.98</v>
      </c>
      <c r="J316" s="191">
        <v>0.09</v>
      </c>
      <c r="K316" s="191">
        <v>13.35</v>
      </c>
      <c r="L316" s="191">
        <v>0</v>
      </c>
      <c r="M316" s="191">
        <v>0</v>
      </c>
      <c r="N316" s="191">
        <v>53.16</v>
      </c>
      <c r="O316" s="191">
        <v>98.96</v>
      </c>
      <c r="P316" s="192">
        <f t="shared" si="17"/>
        <v>58.35736961136702</v>
      </c>
      <c r="Q316" s="192">
        <f t="shared" si="18"/>
        <v>69.950090445501885</v>
      </c>
      <c r="R316" s="191" t="s">
        <v>753</v>
      </c>
    </row>
    <row r="317" spans="1:18" s="190" customFormat="1" ht="11.25">
      <c r="A317" s="190" t="s">
        <v>728</v>
      </c>
      <c r="B317" s="190">
        <v>2</v>
      </c>
      <c r="C317" s="190">
        <v>74</v>
      </c>
      <c r="D317" s="191">
        <v>0.3</v>
      </c>
      <c r="E317" s="191" t="str">
        <f t="shared" si="19"/>
        <v>Darnley Bay-2-74-0.3</v>
      </c>
      <c r="F317" s="191">
        <v>0</v>
      </c>
      <c r="G317" s="191">
        <v>0.54</v>
      </c>
      <c r="H317" s="191">
        <v>10.95</v>
      </c>
      <c r="I317" s="191">
        <v>22.16</v>
      </c>
      <c r="J317" s="191">
        <v>0.21</v>
      </c>
      <c r="K317" s="191">
        <v>11.64</v>
      </c>
      <c r="L317" s="191">
        <v>0.03</v>
      </c>
      <c r="M317" s="191">
        <v>7.0000000000000007E-2</v>
      </c>
      <c r="N317" s="191">
        <v>54.45</v>
      </c>
      <c r="O317" s="191">
        <v>100.05</v>
      </c>
      <c r="P317" s="192">
        <f t="shared" si="17"/>
        <v>48.354085294457064</v>
      </c>
      <c r="Q317" s="192">
        <f t="shared" si="18"/>
        <v>76.936314422142289</v>
      </c>
      <c r="R317" s="191" t="s">
        <v>753</v>
      </c>
    </row>
    <row r="318" spans="1:18" s="190" customFormat="1" ht="11.25">
      <c r="A318" s="190" t="s">
        <v>728</v>
      </c>
      <c r="B318" s="190">
        <v>2</v>
      </c>
      <c r="C318" s="190">
        <v>78</v>
      </c>
      <c r="D318" s="191">
        <v>0.3</v>
      </c>
      <c r="E318" s="191" t="str">
        <f t="shared" si="19"/>
        <v>Darnley Bay-2-78-0.3</v>
      </c>
      <c r="F318" s="191">
        <v>0</v>
      </c>
      <c r="G318" s="191">
        <v>3.57</v>
      </c>
      <c r="H318" s="191">
        <v>6.11</v>
      </c>
      <c r="I318" s="191">
        <v>29.88</v>
      </c>
      <c r="J318" s="191">
        <v>0.23</v>
      </c>
      <c r="K318" s="191">
        <v>10.5</v>
      </c>
      <c r="L318" s="191">
        <v>0</v>
      </c>
      <c r="M318" s="191">
        <v>0</v>
      </c>
      <c r="N318" s="191">
        <v>49.57</v>
      </c>
      <c r="O318" s="191">
        <v>99.87</v>
      </c>
      <c r="P318" s="192">
        <f t="shared" si="17"/>
        <v>38.512925548875231</v>
      </c>
      <c r="Q318" s="192">
        <f t="shared" si="18"/>
        <v>84.47802018410529</v>
      </c>
      <c r="R318" s="191" t="s">
        <v>753</v>
      </c>
    </row>
    <row r="319" spans="1:18" s="190" customFormat="1" ht="11.25">
      <c r="A319" s="190" t="s">
        <v>728</v>
      </c>
      <c r="B319" s="190">
        <v>2</v>
      </c>
      <c r="C319" s="190">
        <v>79</v>
      </c>
      <c r="D319" s="191">
        <v>0.3</v>
      </c>
      <c r="E319" s="191" t="str">
        <f t="shared" si="19"/>
        <v>Darnley Bay-2-79-0.3</v>
      </c>
      <c r="F319" s="191">
        <v>0</v>
      </c>
      <c r="G319" s="191">
        <v>2.1</v>
      </c>
      <c r="H319" s="191">
        <v>2.79</v>
      </c>
      <c r="I319" s="191">
        <v>22.52</v>
      </c>
      <c r="J319" s="191">
        <v>0.24</v>
      </c>
      <c r="K319" s="191">
        <v>10.33</v>
      </c>
      <c r="L319" s="191">
        <v>0.05</v>
      </c>
      <c r="M319" s="191">
        <v>0</v>
      </c>
      <c r="N319" s="191">
        <v>62.03</v>
      </c>
      <c r="O319" s="191">
        <v>100.05</v>
      </c>
      <c r="P319" s="192">
        <f t="shared" si="17"/>
        <v>44.982680821970192</v>
      </c>
      <c r="Q319" s="192">
        <f t="shared" si="18"/>
        <v>93.716527670854234</v>
      </c>
      <c r="R319" s="191" t="s">
        <v>753</v>
      </c>
    </row>
    <row r="320" spans="1:18" s="190" customFormat="1" ht="11.25">
      <c r="A320" s="190" t="s">
        <v>728</v>
      </c>
      <c r="B320" s="190">
        <v>2</v>
      </c>
      <c r="C320" s="190">
        <v>80</v>
      </c>
      <c r="D320" s="191">
        <v>0.3</v>
      </c>
      <c r="E320" s="191" t="str">
        <f t="shared" si="19"/>
        <v>Darnley Bay-2-80-0.3</v>
      </c>
      <c r="F320" s="191">
        <v>0</v>
      </c>
      <c r="G320" s="191">
        <v>0.87</v>
      </c>
      <c r="H320" s="191">
        <v>8.33</v>
      </c>
      <c r="I320" s="191">
        <v>24.48</v>
      </c>
      <c r="J320" s="191">
        <v>0.2</v>
      </c>
      <c r="K320" s="191">
        <v>10.82</v>
      </c>
      <c r="L320" s="191">
        <v>0.02</v>
      </c>
      <c r="M320" s="191">
        <v>0</v>
      </c>
      <c r="N320" s="191">
        <v>54.23</v>
      </c>
      <c r="O320" s="191">
        <v>98.95</v>
      </c>
      <c r="P320" s="192">
        <f t="shared" si="17"/>
        <v>44.066117456364786</v>
      </c>
      <c r="Q320" s="192">
        <f t="shared" si="18"/>
        <v>81.368675168413233</v>
      </c>
      <c r="R320" s="191" t="s">
        <v>753</v>
      </c>
    </row>
    <row r="321" spans="1:18" s="190" customFormat="1" ht="11.25">
      <c r="A321" s="190" t="s">
        <v>728</v>
      </c>
      <c r="B321" s="190">
        <v>2</v>
      </c>
      <c r="C321" s="190">
        <v>81</v>
      </c>
      <c r="D321" s="191">
        <v>0.3</v>
      </c>
      <c r="E321" s="191" t="str">
        <f t="shared" si="19"/>
        <v>Darnley Bay-2-81-0.3</v>
      </c>
      <c r="F321" s="191">
        <v>7.0000000000000007E-2</v>
      </c>
      <c r="G321" s="191">
        <v>2.8</v>
      </c>
      <c r="H321" s="191">
        <v>9.2100000000000009</v>
      </c>
      <c r="I321" s="191">
        <v>20.99</v>
      </c>
      <c r="J321" s="191">
        <v>0.06</v>
      </c>
      <c r="K321" s="191">
        <v>14.25</v>
      </c>
      <c r="L321" s="191">
        <v>0</v>
      </c>
      <c r="M321" s="191">
        <v>0</v>
      </c>
      <c r="N321" s="191">
        <v>52.2</v>
      </c>
      <c r="O321" s="191">
        <v>99.59</v>
      </c>
      <c r="P321" s="192">
        <f t="shared" si="17"/>
        <v>54.752901304160375</v>
      </c>
      <c r="Q321" s="192">
        <f t="shared" si="18"/>
        <v>79.176014231383775</v>
      </c>
      <c r="R321" s="191" t="s">
        <v>753</v>
      </c>
    </row>
    <row r="322" spans="1:18" s="190" customFormat="1" ht="11.25">
      <c r="A322" s="190" t="s">
        <v>728</v>
      </c>
      <c r="B322" s="190">
        <v>2</v>
      </c>
      <c r="C322" s="190">
        <v>82</v>
      </c>
      <c r="D322" s="191">
        <v>0.3</v>
      </c>
      <c r="E322" s="191" t="str">
        <f t="shared" si="19"/>
        <v>Darnley Bay-2-82-0.3</v>
      </c>
      <c r="F322" s="191">
        <v>0.06</v>
      </c>
      <c r="G322" s="191">
        <v>0.3</v>
      </c>
      <c r="H322" s="191">
        <v>11.08</v>
      </c>
      <c r="I322" s="191">
        <v>19.510000000000002</v>
      </c>
      <c r="J322" s="191">
        <v>0.09</v>
      </c>
      <c r="K322" s="191">
        <v>12.18</v>
      </c>
      <c r="L322" s="191">
        <v>0.01</v>
      </c>
      <c r="M322" s="191">
        <v>0</v>
      </c>
      <c r="N322" s="191">
        <v>56.21</v>
      </c>
      <c r="O322" s="191">
        <v>99.44</v>
      </c>
      <c r="P322" s="192">
        <f t="shared" si="17"/>
        <v>52.668690080791116</v>
      </c>
      <c r="Q322" s="192">
        <f t="shared" si="18"/>
        <v>77.289456640688343</v>
      </c>
      <c r="R322" s="191" t="s">
        <v>753</v>
      </c>
    </row>
    <row r="323" spans="1:18" s="190" customFormat="1" ht="11.25">
      <c r="A323" s="190" t="s">
        <v>728</v>
      </c>
      <c r="B323" s="190">
        <v>2</v>
      </c>
      <c r="C323" s="190">
        <v>84</v>
      </c>
      <c r="D323" s="191">
        <v>0.3</v>
      </c>
      <c r="E323" s="191" t="str">
        <f t="shared" si="19"/>
        <v>Darnley Bay-2-84-0.3</v>
      </c>
      <c r="F323" s="191">
        <v>0</v>
      </c>
      <c r="G323" s="191">
        <v>0.39</v>
      </c>
      <c r="H323" s="191">
        <v>11.12</v>
      </c>
      <c r="I323" s="191">
        <v>17.48</v>
      </c>
      <c r="J323" s="191">
        <v>0.25</v>
      </c>
      <c r="K323" s="191">
        <v>12.51</v>
      </c>
      <c r="L323" s="191">
        <v>0.01</v>
      </c>
      <c r="M323" s="191">
        <v>0</v>
      </c>
      <c r="N323" s="191">
        <v>58.82</v>
      </c>
      <c r="O323" s="191">
        <v>100.58</v>
      </c>
      <c r="P323" s="192">
        <f t="shared" si="17"/>
        <v>56.05641616893643</v>
      </c>
      <c r="Q323" s="192">
        <f t="shared" si="18"/>
        <v>78.014506106844067</v>
      </c>
      <c r="R323" s="191" t="s">
        <v>753</v>
      </c>
    </row>
    <row r="324" spans="1:18" s="190" customFormat="1" ht="11.25">
      <c r="A324" s="190" t="s">
        <v>728</v>
      </c>
      <c r="B324" s="190">
        <v>2</v>
      </c>
      <c r="C324" s="190">
        <v>85</v>
      </c>
      <c r="D324" s="191">
        <v>0.3</v>
      </c>
      <c r="E324" s="191" t="str">
        <f t="shared" si="19"/>
        <v>Darnley Bay-2-85-0.3</v>
      </c>
      <c r="F324" s="191">
        <v>0.04</v>
      </c>
      <c r="G324" s="191">
        <v>2.08</v>
      </c>
      <c r="H324" s="191">
        <v>5.59</v>
      </c>
      <c r="I324" s="191">
        <v>26.96</v>
      </c>
      <c r="J324" s="191">
        <v>0.21</v>
      </c>
      <c r="K324" s="191">
        <v>9.6999999999999993</v>
      </c>
      <c r="L324" s="191">
        <v>0.03</v>
      </c>
      <c r="M324" s="191">
        <v>0.01</v>
      </c>
      <c r="N324" s="191">
        <v>53.28</v>
      </c>
      <c r="O324" s="191">
        <v>97.9</v>
      </c>
      <c r="P324" s="192">
        <f t="shared" si="17"/>
        <v>39.072937383171379</v>
      </c>
      <c r="Q324" s="192">
        <f t="shared" si="18"/>
        <v>86.475485160315927</v>
      </c>
      <c r="R324" s="191" t="s">
        <v>753</v>
      </c>
    </row>
    <row r="325" spans="1:18" s="190" customFormat="1" ht="11.25">
      <c r="A325" s="190" t="s">
        <v>728</v>
      </c>
      <c r="B325" s="190">
        <v>2</v>
      </c>
      <c r="C325" s="190">
        <v>86</v>
      </c>
      <c r="D325" s="191">
        <v>0.3</v>
      </c>
      <c r="E325" s="191" t="str">
        <f t="shared" si="19"/>
        <v>Darnley Bay-2-86-0.3</v>
      </c>
      <c r="F325" s="191">
        <v>0.11</v>
      </c>
      <c r="G325" s="191">
        <v>2.77</v>
      </c>
      <c r="H325" s="191">
        <v>16.37</v>
      </c>
      <c r="I325" s="191">
        <v>19.61</v>
      </c>
      <c r="J325" s="191">
        <v>0.15</v>
      </c>
      <c r="K325" s="191">
        <v>15</v>
      </c>
      <c r="L325" s="191">
        <v>0.03</v>
      </c>
      <c r="M325" s="191">
        <v>0</v>
      </c>
      <c r="N325" s="191">
        <v>45.67</v>
      </c>
      <c r="O325" s="191">
        <v>99.7</v>
      </c>
      <c r="P325" s="192">
        <f t="shared" si="17"/>
        <v>57.688320988041554</v>
      </c>
      <c r="Q325" s="192">
        <f t="shared" si="18"/>
        <v>65.175591693013374</v>
      </c>
      <c r="R325" s="191" t="s">
        <v>753</v>
      </c>
    </row>
    <row r="326" spans="1:18" s="190" customFormat="1" ht="11.25">
      <c r="A326" s="190" t="s">
        <v>728</v>
      </c>
      <c r="B326" s="190">
        <v>3</v>
      </c>
      <c r="C326" s="190">
        <v>6</v>
      </c>
      <c r="D326" s="191">
        <v>0.3</v>
      </c>
      <c r="E326" s="191" t="str">
        <f t="shared" si="19"/>
        <v>Darnley Bay-3-6-0.3</v>
      </c>
      <c r="F326" s="191">
        <v>0.01</v>
      </c>
      <c r="G326" s="191">
        <v>4.82</v>
      </c>
      <c r="H326" s="191">
        <v>4.0599999999999996</v>
      </c>
      <c r="I326" s="191">
        <v>34.01</v>
      </c>
      <c r="J326" s="191">
        <v>0.28999999999999998</v>
      </c>
      <c r="K326" s="191">
        <v>9.2899999999999991</v>
      </c>
      <c r="L326" s="191">
        <v>0.01</v>
      </c>
      <c r="M326" s="191">
        <v>0</v>
      </c>
      <c r="N326" s="191">
        <v>46.94</v>
      </c>
      <c r="O326" s="191">
        <v>99.41</v>
      </c>
      <c r="P326" s="192">
        <f t="shared" si="17"/>
        <v>32.745133803002069</v>
      </c>
      <c r="Q326" s="192">
        <f t="shared" si="18"/>
        <v>88.579216970237653</v>
      </c>
      <c r="R326" s="191" t="s">
        <v>753</v>
      </c>
    </row>
    <row r="327" spans="1:18" s="190" customFormat="1" ht="11.25">
      <c r="A327" s="190" t="s">
        <v>728</v>
      </c>
      <c r="B327" s="190">
        <v>3</v>
      </c>
      <c r="C327" s="190">
        <v>7</v>
      </c>
      <c r="D327" s="191">
        <v>0.3</v>
      </c>
      <c r="E327" s="191" t="str">
        <f t="shared" si="19"/>
        <v>Darnley Bay-3-7-0.3</v>
      </c>
      <c r="F327" s="191">
        <v>7.0000000000000007E-2</v>
      </c>
      <c r="G327" s="191">
        <v>3.52</v>
      </c>
      <c r="H327" s="191">
        <v>13.81</v>
      </c>
      <c r="I327" s="191">
        <v>20.74</v>
      </c>
      <c r="J327" s="191">
        <v>0.1</v>
      </c>
      <c r="K327" s="191">
        <v>13.74</v>
      </c>
      <c r="L327" s="191">
        <v>0</v>
      </c>
      <c r="M327" s="191">
        <v>0</v>
      </c>
      <c r="N327" s="191">
        <v>47.96</v>
      </c>
      <c r="O327" s="191">
        <v>99.94</v>
      </c>
      <c r="P327" s="192">
        <f t="shared" si="17"/>
        <v>54.146160226988272</v>
      </c>
      <c r="Q327" s="192">
        <f t="shared" si="18"/>
        <v>69.967477227538211</v>
      </c>
      <c r="R327" s="191" t="s">
        <v>753</v>
      </c>
    </row>
    <row r="328" spans="1:18" s="190" customFormat="1" ht="11.25">
      <c r="A328" s="190" t="s">
        <v>728</v>
      </c>
      <c r="B328" s="190">
        <v>3</v>
      </c>
      <c r="C328" s="190">
        <v>7</v>
      </c>
      <c r="D328" s="191">
        <v>0.3</v>
      </c>
      <c r="E328" s="191" t="str">
        <f t="shared" si="19"/>
        <v>Darnley Bay-3-7-0.3</v>
      </c>
      <c r="F328" s="191">
        <v>0.11</v>
      </c>
      <c r="G328" s="191">
        <v>3.53</v>
      </c>
      <c r="H328" s="191">
        <v>13.94</v>
      </c>
      <c r="I328" s="191">
        <v>21.16</v>
      </c>
      <c r="J328" s="191">
        <v>0.15</v>
      </c>
      <c r="K328" s="191">
        <v>13.79</v>
      </c>
      <c r="L328" s="191">
        <v>0.01</v>
      </c>
      <c r="M328" s="191">
        <v>0</v>
      </c>
      <c r="N328" s="191">
        <v>47.17</v>
      </c>
      <c r="O328" s="191">
        <v>99.87</v>
      </c>
      <c r="P328" s="192">
        <f t="shared" si="17"/>
        <v>53.738313828652586</v>
      </c>
      <c r="Q328" s="192">
        <f t="shared" si="18"/>
        <v>69.418772025697564</v>
      </c>
      <c r="R328" s="191" t="s">
        <v>753</v>
      </c>
    </row>
    <row r="329" spans="1:18" s="190" customFormat="1" ht="11.25">
      <c r="A329" s="190" t="s">
        <v>728</v>
      </c>
      <c r="B329" s="190">
        <v>3</v>
      </c>
      <c r="C329" s="190">
        <v>8</v>
      </c>
      <c r="D329" s="191">
        <v>0.3</v>
      </c>
      <c r="E329" s="191" t="str">
        <f t="shared" si="19"/>
        <v>Darnley Bay-3-8-0.3</v>
      </c>
      <c r="F329" s="191">
        <v>0.11</v>
      </c>
      <c r="G329" s="191">
        <v>3.22</v>
      </c>
      <c r="H329" s="191">
        <v>12.79</v>
      </c>
      <c r="I329" s="191">
        <v>20.45</v>
      </c>
      <c r="J329" s="191">
        <v>0.03</v>
      </c>
      <c r="K329" s="191">
        <v>14.24</v>
      </c>
      <c r="L329" s="191">
        <v>0.01</v>
      </c>
      <c r="M329" s="191">
        <v>0</v>
      </c>
      <c r="N329" s="191">
        <v>49.27</v>
      </c>
      <c r="O329" s="191">
        <v>100.12</v>
      </c>
      <c r="P329" s="192">
        <f t="shared" si="17"/>
        <v>55.380413410999338</v>
      </c>
      <c r="Q329" s="192">
        <f t="shared" si="18"/>
        <v>72.099993541563521</v>
      </c>
      <c r="R329" s="191" t="s">
        <v>753</v>
      </c>
    </row>
    <row r="330" spans="1:18" s="190" customFormat="1" ht="11.25">
      <c r="A330" s="190" t="s">
        <v>728</v>
      </c>
      <c r="B330" s="190">
        <v>3</v>
      </c>
      <c r="C330" s="190">
        <v>9</v>
      </c>
      <c r="D330" s="191">
        <v>0.3</v>
      </c>
      <c r="E330" s="191" t="str">
        <f t="shared" si="19"/>
        <v>Darnley Bay-3-9-0.3</v>
      </c>
      <c r="F330" s="191">
        <v>0</v>
      </c>
      <c r="G330" s="191">
        <v>0.35</v>
      </c>
      <c r="H330" s="191">
        <v>10.71</v>
      </c>
      <c r="I330" s="191">
        <v>20.39</v>
      </c>
      <c r="J330" s="191">
        <v>0.22</v>
      </c>
      <c r="K330" s="191">
        <v>11.91</v>
      </c>
      <c r="L330" s="191">
        <v>0</v>
      </c>
      <c r="M330" s="191">
        <v>0.01</v>
      </c>
      <c r="N330" s="191">
        <v>56.25</v>
      </c>
      <c r="O330" s="191">
        <v>99.84</v>
      </c>
      <c r="P330" s="192">
        <f t="shared" si="17"/>
        <v>51.007734370082417</v>
      </c>
      <c r="Q330" s="192">
        <f t="shared" si="18"/>
        <v>77.892339449272967</v>
      </c>
      <c r="R330" s="191" t="s">
        <v>753</v>
      </c>
    </row>
    <row r="331" spans="1:18" s="190" customFormat="1" ht="11.25">
      <c r="A331" s="190" t="s">
        <v>728</v>
      </c>
      <c r="B331" s="190">
        <v>3</v>
      </c>
      <c r="C331" s="190">
        <v>10</v>
      </c>
      <c r="D331" s="191">
        <v>0.3</v>
      </c>
      <c r="E331" s="191" t="str">
        <f t="shared" si="19"/>
        <v>Darnley Bay-3-10-0.3</v>
      </c>
      <c r="F331" s="191">
        <v>0</v>
      </c>
      <c r="G331" s="191">
        <v>3.44</v>
      </c>
      <c r="H331" s="191">
        <v>4.2699999999999996</v>
      </c>
      <c r="I331" s="191">
        <v>27.44</v>
      </c>
      <c r="J331" s="191">
        <v>0.4</v>
      </c>
      <c r="K331" s="191">
        <v>9.4600000000000009</v>
      </c>
      <c r="L331" s="191">
        <v>0.02</v>
      </c>
      <c r="M331" s="191">
        <v>0</v>
      </c>
      <c r="N331" s="191">
        <v>52.87</v>
      </c>
      <c r="O331" s="191">
        <v>97.9</v>
      </c>
      <c r="P331" s="192">
        <f t="shared" si="17"/>
        <v>38.061271333067602</v>
      </c>
      <c r="Q331" s="192">
        <f t="shared" si="18"/>
        <v>89.25443036232987</v>
      </c>
      <c r="R331" s="191" t="s">
        <v>753</v>
      </c>
    </row>
    <row r="332" spans="1:18" s="190" customFormat="1" ht="11.25">
      <c r="A332" s="190" t="s">
        <v>728</v>
      </c>
      <c r="B332" s="190">
        <v>5</v>
      </c>
      <c r="C332" s="190">
        <v>11</v>
      </c>
      <c r="D332" s="191">
        <v>0.3</v>
      </c>
      <c r="E332" s="191" t="str">
        <f t="shared" si="19"/>
        <v>Darnley Bay-5-11-0.3</v>
      </c>
      <c r="F332" s="191">
        <v>0</v>
      </c>
      <c r="G332" s="191">
        <v>0.23</v>
      </c>
      <c r="H332" s="191">
        <v>10.58</v>
      </c>
      <c r="I332" s="191">
        <v>19.239999999999998</v>
      </c>
      <c r="J332" s="191">
        <v>0.17</v>
      </c>
      <c r="K332" s="191">
        <v>12.22</v>
      </c>
      <c r="L332" s="191">
        <v>0</v>
      </c>
      <c r="M332" s="191">
        <v>0.01</v>
      </c>
      <c r="N332" s="191">
        <v>56.93</v>
      </c>
      <c r="O332" s="191">
        <v>99.39</v>
      </c>
      <c r="P332" s="192">
        <f t="shared" si="17"/>
        <v>53.097616468209353</v>
      </c>
      <c r="Q332" s="192">
        <f t="shared" si="18"/>
        <v>78.306743817339068</v>
      </c>
      <c r="R332" s="191" t="s">
        <v>753</v>
      </c>
    </row>
    <row r="333" spans="1:18" s="190" customFormat="1" ht="11.25">
      <c r="A333" s="190" t="s">
        <v>728</v>
      </c>
      <c r="B333" s="190">
        <v>5</v>
      </c>
      <c r="C333" s="190">
        <v>12</v>
      </c>
      <c r="D333" s="191">
        <v>0.3</v>
      </c>
      <c r="E333" s="191" t="str">
        <f t="shared" si="19"/>
        <v>Darnley Bay-5-12-0.3</v>
      </c>
      <c r="F333" s="191">
        <v>0</v>
      </c>
      <c r="G333" s="191">
        <v>0.57999999999999996</v>
      </c>
      <c r="H333" s="191">
        <v>11.56</v>
      </c>
      <c r="I333" s="191">
        <v>21.3</v>
      </c>
      <c r="J333" s="191">
        <v>0.04</v>
      </c>
      <c r="K333" s="191">
        <v>11.44</v>
      </c>
      <c r="L333" s="191">
        <v>0.01</v>
      </c>
      <c r="M333" s="191">
        <v>0</v>
      </c>
      <c r="N333" s="191">
        <v>55.39</v>
      </c>
      <c r="O333" s="191">
        <v>100.31</v>
      </c>
      <c r="P333" s="192">
        <f t="shared" si="17"/>
        <v>48.909921472931458</v>
      </c>
      <c r="Q333" s="192">
        <f t="shared" si="18"/>
        <v>76.271518036675843</v>
      </c>
      <c r="R333" s="191" t="s">
        <v>753</v>
      </c>
    </row>
    <row r="334" spans="1:18" s="190" customFormat="1" ht="11.25">
      <c r="A334" s="190" t="s">
        <v>728</v>
      </c>
      <c r="B334" s="190">
        <v>5</v>
      </c>
      <c r="C334" s="190">
        <v>13</v>
      </c>
      <c r="D334" s="191">
        <v>0.3</v>
      </c>
      <c r="E334" s="191" t="str">
        <f t="shared" si="19"/>
        <v>Darnley Bay-5-13-0.3</v>
      </c>
      <c r="F334" s="191">
        <v>0.09</v>
      </c>
      <c r="G334" s="191">
        <v>3.18</v>
      </c>
      <c r="H334" s="191">
        <v>13.44</v>
      </c>
      <c r="I334" s="191">
        <v>21.71</v>
      </c>
      <c r="J334" s="191">
        <v>0.16</v>
      </c>
      <c r="K334" s="191">
        <v>15.65</v>
      </c>
      <c r="L334" s="191">
        <v>0</v>
      </c>
      <c r="M334" s="191">
        <v>0.04</v>
      </c>
      <c r="N334" s="191">
        <v>46.93</v>
      </c>
      <c r="O334" s="191">
        <v>101.21</v>
      </c>
      <c r="P334" s="192">
        <f t="shared" si="17"/>
        <v>56.234361111163899</v>
      </c>
      <c r="Q334" s="192">
        <f t="shared" si="18"/>
        <v>70.081819453114647</v>
      </c>
      <c r="R334" s="191" t="s">
        <v>753</v>
      </c>
    </row>
    <row r="335" spans="1:18" s="190" customFormat="1" ht="11.25">
      <c r="A335" s="190" t="s">
        <v>728</v>
      </c>
      <c r="B335" s="190">
        <v>5</v>
      </c>
      <c r="C335" s="190">
        <v>14</v>
      </c>
      <c r="D335" s="191">
        <v>0.3</v>
      </c>
      <c r="E335" s="191" t="str">
        <f t="shared" si="19"/>
        <v>Darnley Bay-5-14-0.3</v>
      </c>
      <c r="F335" s="191">
        <v>0</v>
      </c>
      <c r="G335" s="191">
        <v>0.65</v>
      </c>
      <c r="H335" s="191">
        <v>9.89</v>
      </c>
      <c r="I335" s="191">
        <v>20.5</v>
      </c>
      <c r="J335" s="191">
        <v>0.2</v>
      </c>
      <c r="K335" s="191">
        <v>12.48</v>
      </c>
      <c r="L335" s="191">
        <v>0.03</v>
      </c>
      <c r="M335" s="191">
        <v>0</v>
      </c>
      <c r="N335" s="191">
        <v>56.62</v>
      </c>
      <c r="O335" s="191">
        <v>100.36</v>
      </c>
      <c r="P335" s="192">
        <f t="shared" si="17"/>
        <v>52.040953127693271</v>
      </c>
      <c r="Q335" s="192">
        <f t="shared" si="18"/>
        <v>79.341154867298329</v>
      </c>
      <c r="R335" s="191" t="s">
        <v>753</v>
      </c>
    </row>
    <row r="336" spans="1:18" s="190" customFormat="1" ht="11.25">
      <c r="A336" s="190" t="s">
        <v>728</v>
      </c>
      <c r="B336" s="190">
        <v>5</v>
      </c>
      <c r="C336" s="190">
        <v>15</v>
      </c>
      <c r="D336" s="191">
        <v>0.3</v>
      </c>
      <c r="E336" s="191" t="str">
        <f t="shared" si="19"/>
        <v>Darnley Bay-5-15-0.3</v>
      </c>
      <c r="F336" s="191">
        <v>0.06</v>
      </c>
      <c r="G336" s="191">
        <v>2.56</v>
      </c>
      <c r="H336" s="191">
        <v>7.46</v>
      </c>
      <c r="I336" s="191">
        <v>20.079999999999998</v>
      </c>
      <c r="J336" s="191">
        <v>0.24</v>
      </c>
      <c r="K336" s="191">
        <v>12.93</v>
      </c>
      <c r="L336" s="191">
        <v>0.03</v>
      </c>
      <c r="M336" s="191">
        <v>0</v>
      </c>
      <c r="N336" s="191">
        <v>55.94</v>
      </c>
      <c r="O336" s="191">
        <v>99.29</v>
      </c>
      <c r="P336" s="192">
        <f t="shared" si="17"/>
        <v>53.439731465810269</v>
      </c>
      <c r="Q336" s="192">
        <f t="shared" si="18"/>
        <v>83.417352680117943</v>
      </c>
      <c r="R336" s="191" t="s">
        <v>753</v>
      </c>
    </row>
    <row r="337" spans="1:18" s="190" customFormat="1" ht="11.25">
      <c r="A337" s="190" t="s">
        <v>728</v>
      </c>
      <c r="B337" s="190">
        <v>5</v>
      </c>
      <c r="C337" s="190">
        <v>16</v>
      </c>
      <c r="D337" s="191">
        <v>0.3</v>
      </c>
      <c r="E337" s="191" t="str">
        <f t="shared" si="19"/>
        <v>Darnley Bay-5-16-0.3</v>
      </c>
      <c r="F337" s="191">
        <v>0.28000000000000003</v>
      </c>
      <c r="G337" s="191">
        <v>2.5099999999999998</v>
      </c>
      <c r="H337" s="191">
        <v>6.47</v>
      </c>
      <c r="I337" s="191">
        <v>20.65</v>
      </c>
      <c r="J337" s="191">
        <v>0.16</v>
      </c>
      <c r="K337" s="191">
        <v>13.7</v>
      </c>
      <c r="L337" s="191">
        <v>0.04</v>
      </c>
      <c r="M337" s="191">
        <v>0</v>
      </c>
      <c r="N337" s="191">
        <v>55.6</v>
      </c>
      <c r="O337" s="191">
        <v>99.4</v>
      </c>
      <c r="P337" s="192">
        <f t="shared" si="17"/>
        <v>54.181747425961731</v>
      </c>
      <c r="Q337" s="192">
        <f t="shared" si="18"/>
        <v>85.21774694383592</v>
      </c>
      <c r="R337" s="191" t="s">
        <v>753</v>
      </c>
    </row>
    <row r="338" spans="1:18" s="190" customFormat="1" ht="11.25">
      <c r="A338" s="190" t="s">
        <v>728</v>
      </c>
      <c r="B338" s="190">
        <v>5</v>
      </c>
      <c r="C338" s="190">
        <v>17</v>
      </c>
      <c r="D338" s="191">
        <v>0.3</v>
      </c>
      <c r="E338" s="191" t="str">
        <f t="shared" si="19"/>
        <v>Darnley Bay-5-17-0.3</v>
      </c>
      <c r="F338" s="191">
        <v>0</v>
      </c>
      <c r="G338" s="191">
        <v>0.13</v>
      </c>
      <c r="H338" s="191">
        <v>8.42</v>
      </c>
      <c r="I338" s="191">
        <v>24.05</v>
      </c>
      <c r="J338" s="191">
        <v>0.22</v>
      </c>
      <c r="K338" s="191">
        <v>10.51</v>
      </c>
      <c r="L338" s="191">
        <v>0.02</v>
      </c>
      <c r="M338" s="191">
        <v>0</v>
      </c>
      <c r="N338" s="191">
        <v>55.6</v>
      </c>
      <c r="O338" s="191">
        <v>98.97</v>
      </c>
      <c r="P338" s="192">
        <f t="shared" si="17"/>
        <v>43.786613583795408</v>
      </c>
      <c r="Q338" s="192">
        <f t="shared" si="18"/>
        <v>81.583028406825207</v>
      </c>
      <c r="R338" s="191" t="s">
        <v>753</v>
      </c>
    </row>
    <row r="339" spans="1:18" s="190" customFormat="1" ht="11.25">
      <c r="A339" s="190" t="s">
        <v>728</v>
      </c>
      <c r="B339" s="190">
        <v>5</v>
      </c>
      <c r="C339" s="190">
        <v>18</v>
      </c>
      <c r="D339" s="191">
        <v>0.3</v>
      </c>
      <c r="E339" s="191" t="str">
        <f t="shared" si="19"/>
        <v>Darnley Bay-5-18-0.3</v>
      </c>
      <c r="F339" s="191">
        <v>0</v>
      </c>
      <c r="G339" s="191">
        <v>0.06</v>
      </c>
      <c r="H339" s="191">
        <v>10.97</v>
      </c>
      <c r="I339" s="191">
        <v>18.559999999999999</v>
      </c>
      <c r="J339" s="191">
        <v>0.26</v>
      </c>
      <c r="K339" s="191">
        <v>12.54</v>
      </c>
      <c r="L339" s="191">
        <v>0.01</v>
      </c>
      <c r="M339" s="191">
        <v>0</v>
      </c>
      <c r="N339" s="191">
        <v>57.94</v>
      </c>
      <c r="O339" s="191">
        <v>100.35</v>
      </c>
      <c r="P339" s="192">
        <f t="shared" si="17"/>
        <v>54.634058728100719</v>
      </c>
      <c r="Q339" s="192">
        <f t="shared" si="18"/>
        <v>77.988888913941395</v>
      </c>
      <c r="R339" s="191" t="s">
        <v>753</v>
      </c>
    </row>
    <row r="340" spans="1:18" s="190" customFormat="1" ht="11.25">
      <c r="A340" s="190" t="s">
        <v>728</v>
      </c>
      <c r="B340" s="190">
        <v>5</v>
      </c>
      <c r="C340" s="190">
        <v>19</v>
      </c>
      <c r="D340" s="191">
        <v>0.3</v>
      </c>
      <c r="E340" s="191" t="str">
        <f t="shared" si="19"/>
        <v>Darnley Bay-5-19-0.3</v>
      </c>
      <c r="F340" s="191">
        <v>0</v>
      </c>
      <c r="G340" s="191">
        <v>0.15</v>
      </c>
      <c r="H340" s="191">
        <v>10.029999999999999</v>
      </c>
      <c r="I340" s="191">
        <v>22.11</v>
      </c>
      <c r="J340" s="191">
        <v>0.28000000000000003</v>
      </c>
      <c r="K340" s="191">
        <v>11.65</v>
      </c>
      <c r="L340" s="191">
        <v>0</v>
      </c>
      <c r="M340" s="191">
        <v>0</v>
      </c>
      <c r="N340" s="191">
        <v>55.74</v>
      </c>
      <c r="O340" s="191">
        <v>99.96</v>
      </c>
      <c r="P340" s="192">
        <f t="shared" si="17"/>
        <v>48.431944887556412</v>
      </c>
      <c r="Q340" s="192">
        <f t="shared" si="18"/>
        <v>78.84975461022708</v>
      </c>
      <c r="R340" s="191" t="s">
        <v>753</v>
      </c>
    </row>
    <row r="341" spans="1:18" s="190" customFormat="1" ht="11.25">
      <c r="A341" s="190" t="s">
        <v>728</v>
      </c>
      <c r="B341" s="190">
        <v>5</v>
      </c>
      <c r="C341" s="190">
        <v>20</v>
      </c>
      <c r="D341" s="191">
        <v>0.3</v>
      </c>
      <c r="E341" s="191" t="str">
        <f t="shared" si="19"/>
        <v>Darnley Bay-5-20-0.3</v>
      </c>
      <c r="F341" s="191">
        <v>0</v>
      </c>
      <c r="G341" s="191">
        <v>0.33</v>
      </c>
      <c r="H341" s="191">
        <v>10.64</v>
      </c>
      <c r="I341" s="191">
        <v>19.809999999999999</v>
      </c>
      <c r="J341" s="191">
        <v>0.18</v>
      </c>
      <c r="K341" s="191">
        <v>12.09</v>
      </c>
      <c r="L341" s="191">
        <v>0.02</v>
      </c>
      <c r="M341" s="191">
        <v>0</v>
      </c>
      <c r="N341" s="191">
        <v>56.58</v>
      </c>
      <c r="O341" s="191">
        <v>99.66</v>
      </c>
      <c r="P341" s="192">
        <f t="shared" si="17"/>
        <v>52.103079424541974</v>
      </c>
      <c r="Q341" s="192">
        <f t="shared" si="18"/>
        <v>78.105249339151868</v>
      </c>
      <c r="R341" s="191" t="s">
        <v>753</v>
      </c>
    </row>
    <row r="342" spans="1:18" s="190" customFormat="1" ht="11.25">
      <c r="A342" s="190" t="s">
        <v>728</v>
      </c>
      <c r="B342" s="190">
        <v>5</v>
      </c>
      <c r="C342" s="190">
        <v>21</v>
      </c>
      <c r="D342" s="191">
        <v>0.3</v>
      </c>
      <c r="E342" s="191" t="str">
        <f t="shared" si="19"/>
        <v>Darnley Bay-5-21-0.3</v>
      </c>
      <c r="F342" s="191">
        <v>0.19</v>
      </c>
      <c r="G342" s="191">
        <v>2.33</v>
      </c>
      <c r="H342" s="191">
        <v>6.45</v>
      </c>
      <c r="I342" s="191">
        <v>20.239999999999998</v>
      </c>
      <c r="J342" s="191">
        <v>0.19</v>
      </c>
      <c r="K342" s="191">
        <v>13.1</v>
      </c>
      <c r="L342" s="191">
        <v>0</v>
      </c>
      <c r="M342" s="191">
        <v>0</v>
      </c>
      <c r="N342" s="191">
        <v>56.9</v>
      </c>
      <c r="O342" s="191">
        <v>99.4</v>
      </c>
      <c r="P342" s="192">
        <f t="shared" si="17"/>
        <v>53.567239467275051</v>
      </c>
      <c r="Q342" s="192">
        <f t="shared" si="18"/>
        <v>85.544855396319207</v>
      </c>
      <c r="R342" s="191" t="s">
        <v>753</v>
      </c>
    </row>
    <row r="343" spans="1:18" s="190" customFormat="1" ht="11.25">
      <c r="A343" s="190" t="s">
        <v>728</v>
      </c>
      <c r="B343" s="190">
        <v>5</v>
      </c>
      <c r="C343" s="190">
        <v>22</v>
      </c>
      <c r="D343" s="191">
        <v>0.3</v>
      </c>
      <c r="E343" s="191" t="str">
        <f t="shared" si="19"/>
        <v>Darnley Bay-5-22-0.3</v>
      </c>
      <c r="F343" s="191">
        <v>0</v>
      </c>
      <c r="G343" s="191">
        <v>0.39</v>
      </c>
      <c r="H343" s="191">
        <v>10.93</v>
      </c>
      <c r="I343" s="191">
        <v>20.239999999999998</v>
      </c>
      <c r="J343" s="191">
        <v>0.17</v>
      </c>
      <c r="K343" s="191">
        <v>12.52</v>
      </c>
      <c r="L343" s="191">
        <v>0</v>
      </c>
      <c r="M343" s="191">
        <v>0</v>
      </c>
      <c r="N343" s="191">
        <v>54.9</v>
      </c>
      <c r="O343" s="191">
        <v>99.14</v>
      </c>
      <c r="P343" s="192">
        <f t="shared" si="17"/>
        <v>52.439251026735825</v>
      </c>
      <c r="Q343" s="192">
        <f t="shared" si="18"/>
        <v>77.114314901049283</v>
      </c>
      <c r="R343" s="191" t="s">
        <v>753</v>
      </c>
    </row>
    <row r="344" spans="1:18" s="190" customFormat="1" ht="11.25">
      <c r="A344" s="190" t="s">
        <v>728</v>
      </c>
      <c r="B344" s="190">
        <v>5</v>
      </c>
      <c r="C344" s="190">
        <v>23</v>
      </c>
      <c r="D344" s="191">
        <v>0.3</v>
      </c>
      <c r="E344" s="191" t="str">
        <f t="shared" si="19"/>
        <v>Darnley Bay-5-23-0.3</v>
      </c>
      <c r="F344" s="191">
        <v>0.01</v>
      </c>
      <c r="G344" s="191">
        <v>0.17</v>
      </c>
      <c r="H344" s="191">
        <v>11.84</v>
      </c>
      <c r="I344" s="191">
        <v>19.98</v>
      </c>
      <c r="J344" s="191">
        <v>0.17</v>
      </c>
      <c r="K344" s="191">
        <v>12.32</v>
      </c>
      <c r="L344" s="191">
        <v>0.01</v>
      </c>
      <c r="M344" s="191">
        <v>0</v>
      </c>
      <c r="N344" s="191">
        <v>55.91</v>
      </c>
      <c r="O344" s="191">
        <v>100.41</v>
      </c>
      <c r="P344" s="192">
        <f t="shared" si="17"/>
        <v>52.3600754247433</v>
      </c>
      <c r="Q344" s="192">
        <f t="shared" si="18"/>
        <v>76.006481697862313</v>
      </c>
      <c r="R344" s="191" t="s">
        <v>753</v>
      </c>
    </row>
    <row r="345" spans="1:18" s="190" customFormat="1" ht="11.25">
      <c r="A345" s="190" t="s">
        <v>728</v>
      </c>
      <c r="B345" s="190">
        <v>5</v>
      </c>
      <c r="C345" s="190">
        <v>24</v>
      </c>
      <c r="D345" s="191">
        <v>0.3</v>
      </c>
      <c r="E345" s="191" t="str">
        <f t="shared" ref="E345:E408" si="20">CONCATENATE(A344,"-",B345,"-",C345,"-",D345)</f>
        <v>Darnley Bay-5-24-0.3</v>
      </c>
      <c r="F345" s="191">
        <v>0.03</v>
      </c>
      <c r="G345" s="191">
        <v>0.7</v>
      </c>
      <c r="H345" s="191">
        <v>9.3800000000000008</v>
      </c>
      <c r="I345" s="191">
        <v>20.65</v>
      </c>
      <c r="J345" s="191">
        <v>0.24</v>
      </c>
      <c r="K345" s="191">
        <v>12.65</v>
      </c>
      <c r="L345" s="191">
        <v>0.02</v>
      </c>
      <c r="M345" s="191">
        <v>0</v>
      </c>
      <c r="N345" s="191">
        <v>56.95</v>
      </c>
      <c r="O345" s="191">
        <v>100.61</v>
      </c>
      <c r="P345" s="192">
        <f t="shared" si="17"/>
        <v>52.196658366373704</v>
      </c>
      <c r="Q345" s="192">
        <f t="shared" si="18"/>
        <v>80.287629936943048</v>
      </c>
      <c r="R345" s="191" t="s">
        <v>753</v>
      </c>
    </row>
    <row r="346" spans="1:18" s="190" customFormat="1" ht="11.25">
      <c r="A346" s="190" t="s">
        <v>728</v>
      </c>
      <c r="B346" s="190">
        <v>5</v>
      </c>
      <c r="C346" s="190">
        <v>25</v>
      </c>
      <c r="D346" s="191">
        <v>0.3</v>
      </c>
      <c r="E346" s="191" t="str">
        <f t="shared" si="20"/>
        <v>Darnley Bay-5-25-0.3</v>
      </c>
      <c r="F346" s="191">
        <v>0</v>
      </c>
      <c r="G346" s="191">
        <v>0.26</v>
      </c>
      <c r="H346" s="191">
        <v>10.46</v>
      </c>
      <c r="I346" s="191">
        <v>19.350000000000001</v>
      </c>
      <c r="J346" s="191">
        <v>0.23</v>
      </c>
      <c r="K346" s="191">
        <v>13.18</v>
      </c>
      <c r="L346" s="191">
        <v>0</v>
      </c>
      <c r="M346" s="191">
        <v>0</v>
      </c>
      <c r="N346" s="191">
        <v>57.26</v>
      </c>
      <c r="O346" s="191">
        <v>100.75</v>
      </c>
      <c r="P346" s="192">
        <f t="shared" si="17"/>
        <v>54.834576977228757</v>
      </c>
      <c r="Q346" s="192">
        <f t="shared" si="18"/>
        <v>78.597280639009952</v>
      </c>
      <c r="R346" s="191" t="s">
        <v>753</v>
      </c>
    </row>
    <row r="347" spans="1:18" s="190" customFormat="1" ht="11.25">
      <c r="A347" s="190" t="s">
        <v>728</v>
      </c>
      <c r="B347" s="190">
        <v>5</v>
      </c>
      <c r="C347" s="190">
        <v>26</v>
      </c>
      <c r="D347" s="191">
        <v>0.3</v>
      </c>
      <c r="E347" s="191" t="str">
        <f t="shared" si="20"/>
        <v>Darnley Bay-5-26-0.3</v>
      </c>
      <c r="F347" s="191">
        <v>0.01</v>
      </c>
      <c r="G347" s="191">
        <v>0.08</v>
      </c>
      <c r="H347" s="191">
        <v>9.6</v>
      </c>
      <c r="I347" s="191">
        <v>20.48</v>
      </c>
      <c r="J347" s="191">
        <v>0.18</v>
      </c>
      <c r="K347" s="191">
        <v>12.14</v>
      </c>
      <c r="L347" s="191">
        <v>0.02</v>
      </c>
      <c r="M347" s="191">
        <v>0</v>
      </c>
      <c r="N347" s="191">
        <v>57.38</v>
      </c>
      <c r="O347" s="191">
        <v>99.9</v>
      </c>
      <c r="P347" s="192">
        <f t="shared" si="17"/>
        <v>51.375603292669524</v>
      </c>
      <c r="Q347" s="192">
        <f t="shared" si="18"/>
        <v>80.038590029063201</v>
      </c>
      <c r="R347" s="191" t="s">
        <v>753</v>
      </c>
    </row>
    <row r="348" spans="1:18" s="190" customFormat="1" ht="11.25">
      <c r="A348" s="190" t="s">
        <v>728</v>
      </c>
      <c r="B348" s="190">
        <v>5</v>
      </c>
      <c r="C348" s="190">
        <v>27</v>
      </c>
      <c r="D348" s="191">
        <v>0.3</v>
      </c>
      <c r="E348" s="191" t="str">
        <f t="shared" si="20"/>
        <v>Darnley Bay-5-27-0.3</v>
      </c>
      <c r="F348" s="191">
        <v>0</v>
      </c>
      <c r="G348" s="191">
        <v>0.35</v>
      </c>
      <c r="H348" s="191">
        <v>9.81</v>
      </c>
      <c r="I348" s="191">
        <v>20.350000000000001</v>
      </c>
      <c r="J348" s="191">
        <v>0.25</v>
      </c>
      <c r="K348" s="191">
        <v>11.27</v>
      </c>
      <c r="L348" s="191">
        <v>0</v>
      </c>
      <c r="M348" s="191">
        <v>0</v>
      </c>
      <c r="N348" s="191">
        <v>56.25</v>
      </c>
      <c r="O348" s="191">
        <v>98.26</v>
      </c>
      <c r="P348" s="192">
        <f t="shared" si="17"/>
        <v>49.6761158191917</v>
      </c>
      <c r="Q348" s="192">
        <f t="shared" si="18"/>
        <v>79.366805324148544</v>
      </c>
      <c r="R348" s="191" t="s">
        <v>753</v>
      </c>
    </row>
    <row r="349" spans="1:18" s="190" customFormat="1" ht="11.25">
      <c r="A349" s="190" t="s">
        <v>728</v>
      </c>
      <c r="B349" s="190">
        <v>5</v>
      </c>
      <c r="C349" s="190">
        <v>28</v>
      </c>
      <c r="D349" s="191">
        <v>0.3</v>
      </c>
      <c r="E349" s="191" t="str">
        <f t="shared" si="20"/>
        <v>Darnley Bay-5-28-0.3</v>
      </c>
      <c r="F349" s="191">
        <v>0</v>
      </c>
      <c r="G349" s="191">
        <v>1.25</v>
      </c>
      <c r="H349" s="191">
        <v>5.26</v>
      </c>
      <c r="I349" s="191">
        <v>24.78</v>
      </c>
      <c r="J349" s="191">
        <v>0.28000000000000003</v>
      </c>
      <c r="K349" s="191">
        <v>11.88</v>
      </c>
      <c r="L349" s="191">
        <v>0.03</v>
      </c>
      <c r="M349" s="191">
        <v>0</v>
      </c>
      <c r="N349" s="191">
        <v>56.9</v>
      </c>
      <c r="O349" s="191">
        <v>100.38</v>
      </c>
      <c r="P349" s="192">
        <f t="shared" si="17"/>
        <v>46.07808493334106</v>
      </c>
      <c r="Q349" s="192">
        <f t="shared" si="18"/>
        <v>87.8887771473577</v>
      </c>
      <c r="R349" s="191" t="s">
        <v>753</v>
      </c>
    </row>
    <row r="350" spans="1:18" s="190" customFormat="1" ht="11.25">
      <c r="A350" s="190" t="s">
        <v>728</v>
      </c>
      <c r="B350" s="190">
        <v>5</v>
      </c>
      <c r="C350" s="190">
        <v>29</v>
      </c>
      <c r="D350" s="191">
        <v>0.3</v>
      </c>
      <c r="E350" s="191" t="str">
        <f t="shared" si="20"/>
        <v>Darnley Bay-5-29-0.3</v>
      </c>
      <c r="F350" s="191">
        <v>0</v>
      </c>
      <c r="G350" s="191">
        <v>3.84</v>
      </c>
      <c r="H350" s="191">
        <v>13.29</v>
      </c>
      <c r="I350" s="191">
        <v>20.76</v>
      </c>
      <c r="J350" s="191">
        <v>0.18</v>
      </c>
      <c r="K350" s="191">
        <v>14.69</v>
      </c>
      <c r="L350" s="191">
        <v>0</v>
      </c>
      <c r="M350" s="191">
        <v>0.01</v>
      </c>
      <c r="N350" s="191">
        <v>47.4</v>
      </c>
      <c r="O350" s="191">
        <v>100.17</v>
      </c>
      <c r="P350" s="192">
        <f t="shared" si="17"/>
        <v>55.777083494842095</v>
      </c>
      <c r="Q350" s="192">
        <f t="shared" si="18"/>
        <v>70.524185527381519</v>
      </c>
      <c r="R350" s="191" t="s">
        <v>753</v>
      </c>
    </row>
    <row r="351" spans="1:18" s="190" customFormat="1" ht="11.25">
      <c r="A351" s="190" t="s">
        <v>728</v>
      </c>
      <c r="B351" s="190">
        <v>5</v>
      </c>
      <c r="C351" s="190">
        <v>30</v>
      </c>
      <c r="D351" s="191">
        <v>0.3</v>
      </c>
      <c r="E351" s="191" t="str">
        <f t="shared" si="20"/>
        <v>Darnley Bay-5-30-0.3</v>
      </c>
      <c r="F351" s="191">
        <v>7.0000000000000007E-2</v>
      </c>
      <c r="G351" s="191">
        <v>2.79</v>
      </c>
      <c r="H351" s="191">
        <v>6.57</v>
      </c>
      <c r="I351" s="191">
        <v>22.26</v>
      </c>
      <c r="J351" s="191">
        <v>0.17</v>
      </c>
      <c r="K351" s="191">
        <v>13.18</v>
      </c>
      <c r="L351" s="191">
        <v>0</v>
      </c>
      <c r="M351" s="191">
        <v>0</v>
      </c>
      <c r="N351" s="191">
        <v>55.16</v>
      </c>
      <c r="O351" s="191">
        <v>100.21</v>
      </c>
      <c r="P351" s="192">
        <f t="shared" si="17"/>
        <v>51.346929506937002</v>
      </c>
      <c r="Q351" s="192">
        <f t="shared" si="18"/>
        <v>84.922038842779713</v>
      </c>
      <c r="R351" s="191" t="s">
        <v>753</v>
      </c>
    </row>
    <row r="352" spans="1:18" s="190" customFormat="1" ht="11.25">
      <c r="A352" s="190" t="s">
        <v>728</v>
      </c>
      <c r="B352" s="190">
        <v>5</v>
      </c>
      <c r="C352" s="190">
        <v>31</v>
      </c>
      <c r="D352" s="191">
        <v>0.3</v>
      </c>
      <c r="E352" s="191" t="str">
        <f t="shared" si="20"/>
        <v>Darnley Bay-5-31-0.3</v>
      </c>
      <c r="F352" s="191">
        <v>0</v>
      </c>
      <c r="G352" s="191">
        <v>2.94</v>
      </c>
      <c r="H352" s="191">
        <v>4.2</v>
      </c>
      <c r="I352" s="191">
        <v>26.79</v>
      </c>
      <c r="J352" s="191">
        <v>0.28000000000000003</v>
      </c>
      <c r="K352" s="191">
        <v>10.7</v>
      </c>
      <c r="L352" s="191">
        <v>0.05</v>
      </c>
      <c r="M352" s="191">
        <v>0</v>
      </c>
      <c r="N352" s="191">
        <v>54.36</v>
      </c>
      <c r="O352" s="191">
        <v>99.32</v>
      </c>
      <c r="P352" s="192">
        <f t="shared" ref="P352:P415" si="21">((K352/40.31)/(K352/40.31+I352/71.85))*100</f>
        <v>41.585711125964785</v>
      </c>
      <c r="Q352" s="192">
        <f t="shared" ref="Q352:Q415" si="22">((N352/151.99061)/(N352/151.99061+H352/101.96137))*100</f>
        <v>89.672179874426277</v>
      </c>
      <c r="R352" s="191" t="s">
        <v>753</v>
      </c>
    </row>
    <row r="353" spans="1:18" s="190" customFormat="1" ht="11.25">
      <c r="A353" s="190" t="s">
        <v>728</v>
      </c>
      <c r="B353" s="190">
        <v>5</v>
      </c>
      <c r="C353" s="190">
        <v>32</v>
      </c>
      <c r="D353" s="191">
        <v>0.3</v>
      </c>
      <c r="E353" s="191" t="str">
        <f t="shared" si="20"/>
        <v>Darnley Bay-5-32-0.3</v>
      </c>
      <c r="F353" s="191">
        <v>7.0000000000000007E-2</v>
      </c>
      <c r="G353" s="191">
        <v>0.32</v>
      </c>
      <c r="H353" s="191">
        <v>11.24</v>
      </c>
      <c r="I353" s="191">
        <v>20.23</v>
      </c>
      <c r="J353" s="191">
        <v>0.19</v>
      </c>
      <c r="K353" s="191">
        <v>12.04</v>
      </c>
      <c r="L353" s="191">
        <v>0.01</v>
      </c>
      <c r="M353" s="191">
        <v>0</v>
      </c>
      <c r="N353" s="191">
        <v>55.83</v>
      </c>
      <c r="O353" s="191">
        <v>99.92</v>
      </c>
      <c r="P353" s="192">
        <f t="shared" si="21"/>
        <v>51.475791815906426</v>
      </c>
      <c r="Q353" s="192">
        <f t="shared" si="22"/>
        <v>76.916596711782987</v>
      </c>
      <c r="R353" s="191" t="s">
        <v>753</v>
      </c>
    </row>
    <row r="354" spans="1:18" s="190" customFormat="1" ht="11.25">
      <c r="A354" s="190" t="s">
        <v>728</v>
      </c>
      <c r="B354" s="190">
        <v>5</v>
      </c>
      <c r="C354" s="190">
        <v>33</v>
      </c>
      <c r="D354" s="191">
        <v>0.3</v>
      </c>
      <c r="E354" s="191" t="str">
        <f t="shared" si="20"/>
        <v>Darnley Bay-5-33-0.3</v>
      </c>
      <c r="F354" s="191">
        <v>0.34</v>
      </c>
      <c r="G354" s="191">
        <v>1.55</v>
      </c>
      <c r="H354" s="191">
        <v>11.88</v>
      </c>
      <c r="I354" s="191">
        <v>18.93</v>
      </c>
      <c r="J354" s="191">
        <v>0.2</v>
      </c>
      <c r="K354" s="191">
        <v>14.67</v>
      </c>
      <c r="L354" s="191">
        <v>0.02</v>
      </c>
      <c r="M354" s="191">
        <v>0</v>
      </c>
      <c r="N354" s="191">
        <v>52.04</v>
      </c>
      <c r="O354" s="191">
        <v>99.62</v>
      </c>
      <c r="P354" s="192">
        <f t="shared" si="21"/>
        <v>58.006437482685392</v>
      </c>
      <c r="Q354" s="192">
        <f t="shared" si="22"/>
        <v>74.610236080113211</v>
      </c>
      <c r="R354" s="191" t="s">
        <v>753</v>
      </c>
    </row>
    <row r="355" spans="1:18" s="190" customFormat="1" ht="11.25">
      <c r="A355" s="190" t="s">
        <v>728</v>
      </c>
      <c r="B355" s="190">
        <v>5</v>
      </c>
      <c r="C355" s="190">
        <v>34</v>
      </c>
      <c r="D355" s="191">
        <v>0.3</v>
      </c>
      <c r="E355" s="191" t="str">
        <f t="shared" si="20"/>
        <v>Darnley Bay-5-34-0.3</v>
      </c>
      <c r="F355" s="191">
        <v>0.01</v>
      </c>
      <c r="G355" s="191">
        <v>0.6</v>
      </c>
      <c r="H355" s="191">
        <v>10.39</v>
      </c>
      <c r="I355" s="191">
        <v>20.6</v>
      </c>
      <c r="J355" s="191">
        <v>0.15</v>
      </c>
      <c r="K355" s="191">
        <v>12.67</v>
      </c>
      <c r="L355" s="191">
        <v>0.02</v>
      </c>
      <c r="M355" s="191">
        <v>0</v>
      </c>
      <c r="N355" s="191">
        <v>55.55</v>
      </c>
      <c r="O355" s="191">
        <v>99.98</v>
      </c>
      <c r="P355" s="192">
        <f t="shared" si="21"/>
        <v>52.296556809215453</v>
      </c>
      <c r="Q355" s="192">
        <f t="shared" si="22"/>
        <v>78.197533225091391</v>
      </c>
      <c r="R355" s="191" t="s">
        <v>753</v>
      </c>
    </row>
    <row r="356" spans="1:18" s="190" customFormat="1" ht="11.25">
      <c r="A356" s="190" t="s">
        <v>728</v>
      </c>
      <c r="B356" s="190">
        <v>5</v>
      </c>
      <c r="C356" s="190">
        <v>35</v>
      </c>
      <c r="D356" s="191">
        <v>0.3</v>
      </c>
      <c r="E356" s="191" t="str">
        <f t="shared" si="20"/>
        <v>Darnley Bay-5-35-0.3</v>
      </c>
      <c r="F356" s="191">
        <v>0.01</v>
      </c>
      <c r="G356" s="191">
        <v>0.83</v>
      </c>
      <c r="H356" s="191">
        <v>10.17</v>
      </c>
      <c r="I356" s="191">
        <v>20.83</v>
      </c>
      <c r="J356" s="191">
        <v>0.16</v>
      </c>
      <c r="K356" s="191">
        <v>12.19</v>
      </c>
      <c r="L356" s="191">
        <v>0.02</v>
      </c>
      <c r="M356" s="191">
        <v>0</v>
      </c>
      <c r="N356" s="191">
        <v>55.26</v>
      </c>
      <c r="O356" s="191">
        <v>99.46</v>
      </c>
      <c r="P356" s="192">
        <f t="shared" si="21"/>
        <v>51.054911522459115</v>
      </c>
      <c r="Q356" s="192">
        <f t="shared" si="22"/>
        <v>78.471914232403989</v>
      </c>
      <c r="R356" s="191" t="s">
        <v>753</v>
      </c>
    </row>
    <row r="357" spans="1:18" s="190" customFormat="1" ht="11.25">
      <c r="A357" s="190" t="s">
        <v>728</v>
      </c>
      <c r="B357" s="190">
        <v>5</v>
      </c>
      <c r="C357" s="190">
        <v>36</v>
      </c>
      <c r="D357" s="191">
        <v>0.3</v>
      </c>
      <c r="E357" s="191" t="str">
        <f t="shared" si="20"/>
        <v>Darnley Bay-5-36-0.3</v>
      </c>
      <c r="F357" s="191">
        <v>0.04</v>
      </c>
      <c r="G357" s="191">
        <v>0.43</v>
      </c>
      <c r="H357" s="191">
        <v>8.52</v>
      </c>
      <c r="I357" s="191">
        <v>25.54</v>
      </c>
      <c r="J357" s="191">
        <v>0.12</v>
      </c>
      <c r="K357" s="191">
        <v>9.26</v>
      </c>
      <c r="L357" s="191">
        <v>0</v>
      </c>
      <c r="M357" s="191">
        <v>0</v>
      </c>
      <c r="N357" s="191">
        <v>55.62</v>
      </c>
      <c r="O357" s="191">
        <v>99.54</v>
      </c>
      <c r="P357" s="192">
        <f t="shared" si="21"/>
        <v>39.256077416717623</v>
      </c>
      <c r="Q357" s="192">
        <f t="shared" si="22"/>
        <v>81.410415693572887</v>
      </c>
      <c r="R357" s="191" t="s">
        <v>753</v>
      </c>
    </row>
    <row r="358" spans="1:18" s="190" customFormat="1" ht="11.25">
      <c r="A358" s="190" t="s">
        <v>728</v>
      </c>
      <c r="B358" s="190">
        <v>5</v>
      </c>
      <c r="C358" s="190">
        <v>37</v>
      </c>
      <c r="D358" s="191">
        <v>0.3</v>
      </c>
      <c r="E358" s="191" t="str">
        <f t="shared" si="20"/>
        <v>Darnley Bay-5-37-0.3</v>
      </c>
      <c r="F358" s="191">
        <v>0</v>
      </c>
      <c r="G358" s="191">
        <v>0.54</v>
      </c>
      <c r="H358" s="191">
        <v>11.35</v>
      </c>
      <c r="I358" s="191">
        <v>21.53</v>
      </c>
      <c r="J358" s="191">
        <v>0.25</v>
      </c>
      <c r="K358" s="191">
        <v>12</v>
      </c>
      <c r="L358" s="191">
        <v>0</v>
      </c>
      <c r="M358" s="191">
        <v>0</v>
      </c>
      <c r="N358" s="191">
        <v>54.95</v>
      </c>
      <c r="O358" s="191">
        <v>100.61</v>
      </c>
      <c r="P358" s="192">
        <f t="shared" si="21"/>
        <v>49.83600993321501</v>
      </c>
      <c r="Q358" s="192">
        <f t="shared" si="22"/>
        <v>76.458462588280611</v>
      </c>
      <c r="R358" s="191" t="s">
        <v>753</v>
      </c>
    </row>
    <row r="359" spans="1:18" s="190" customFormat="1" ht="11.25">
      <c r="A359" s="190" t="s">
        <v>728</v>
      </c>
      <c r="B359" s="190">
        <v>5</v>
      </c>
      <c r="C359" s="190">
        <v>38</v>
      </c>
      <c r="D359" s="191">
        <v>0.3</v>
      </c>
      <c r="E359" s="191" t="str">
        <f t="shared" si="20"/>
        <v>Darnley Bay-5-38-0.3</v>
      </c>
      <c r="F359" s="191">
        <v>0.27</v>
      </c>
      <c r="G359" s="191">
        <v>0.72</v>
      </c>
      <c r="H359" s="191">
        <v>12.74</v>
      </c>
      <c r="I359" s="191">
        <v>16.11</v>
      </c>
      <c r="J359" s="191">
        <v>0.2</v>
      </c>
      <c r="K359" s="191">
        <v>15.15</v>
      </c>
      <c r="L359" s="191">
        <v>0</v>
      </c>
      <c r="M359" s="191">
        <v>0</v>
      </c>
      <c r="N359" s="191">
        <v>55.47</v>
      </c>
      <c r="O359" s="191">
        <v>100.66</v>
      </c>
      <c r="P359" s="192">
        <f t="shared" si="21"/>
        <v>62.633866798134044</v>
      </c>
      <c r="Q359" s="192">
        <f t="shared" si="22"/>
        <v>74.495255732703086</v>
      </c>
      <c r="R359" s="191" t="s">
        <v>753</v>
      </c>
    </row>
    <row r="360" spans="1:18" s="190" customFormat="1" ht="11.25">
      <c r="A360" s="190" t="s">
        <v>728</v>
      </c>
      <c r="B360" s="190">
        <v>5</v>
      </c>
      <c r="C360" s="190">
        <v>39</v>
      </c>
      <c r="D360" s="191">
        <v>0.3</v>
      </c>
      <c r="E360" s="191" t="str">
        <f t="shared" si="20"/>
        <v>Darnley Bay-5-39-0.3</v>
      </c>
      <c r="F360" s="191">
        <v>0</v>
      </c>
      <c r="G360" s="191">
        <v>7.0000000000000007E-2</v>
      </c>
      <c r="H360" s="191">
        <v>19.829999999999998</v>
      </c>
      <c r="I360" s="191">
        <v>17.82</v>
      </c>
      <c r="J360" s="191">
        <v>0.13</v>
      </c>
      <c r="K360" s="191">
        <v>11.75</v>
      </c>
      <c r="L360" s="191">
        <v>0</v>
      </c>
      <c r="M360" s="191">
        <v>0</v>
      </c>
      <c r="N360" s="191">
        <v>50.83</v>
      </c>
      <c r="O360" s="191">
        <v>100.43</v>
      </c>
      <c r="P360" s="192">
        <f t="shared" si="21"/>
        <v>54.029066500222036</v>
      </c>
      <c r="Q360" s="192">
        <f t="shared" si="22"/>
        <v>63.229290547537431</v>
      </c>
      <c r="R360" s="191" t="s">
        <v>753</v>
      </c>
    </row>
    <row r="361" spans="1:18" s="190" customFormat="1" ht="11.25">
      <c r="A361" s="190" t="s">
        <v>728</v>
      </c>
      <c r="B361" s="190">
        <v>5</v>
      </c>
      <c r="C361" s="190">
        <v>40</v>
      </c>
      <c r="D361" s="191">
        <v>0.3</v>
      </c>
      <c r="E361" s="191" t="str">
        <f t="shared" si="20"/>
        <v>Darnley Bay-5-40-0.3</v>
      </c>
      <c r="F361" s="191">
        <v>0</v>
      </c>
      <c r="G361" s="191">
        <v>0.43</v>
      </c>
      <c r="H361" s="191">
        <v>10.92</v>
      </c>
      <c r="I361" s="191">
        <v>20.079999999999998</v>
      </c>
      <c r="J361" s="191">
        <v>0.17</v>
      </c>
      <c r="K361" s="191">
        <v>12.76</v>
      </c>
      <c r="L361" s="191">
        <v>0</v>
      </c>
      <c r="M361" s="191">
        <v>0</v>
      </c>
      <c r="N361" s="191">
        <v>56.02</v>
      </c>
      <c r="O361" s="191">
        <v>100.39</v>
      </c>
      <c r="P361" s="192">
        <f t="shared" si="21"/>
        <v>53.110279343874524</v>
      </c>
      <c r="Q361" s="192">
        <f t="shared" si="22"/>
        <v>77.484746293617519</v>
      </c>
      <c r="R361" s="191" t="s">
        <v>753</v>
      </c>
    </row>
    <row r="362" spans="1:18" s="190" customFormat="1" ht="11.25">
      <c r="A362" s="190" t="s">
        <v>728</v>
      </c>
      <c r="B362" s="190">
        <v>5</v>
      </c>
      <c r="C362" s="190">
        <v>41</v>
      </c>
      <c r="D362" s="191">
        <v>0.3</v>
      </c>
      <c r="E362" s="191" t="str">
        <f t="shared" si="20"/>
        <v>Darnley Bay-5-41-0.3</v>
      </c>
      <c r="F362" s="191">
        <v>0</v>
      </c>
      <c r="G362" s="191">
        <v>3.84</v>
      </c>
      <c r="H362" s="191">
        <v>4.42</v>
      </c>
      <c r="I362" s="191">
        <v>29.58</v>
      </c>
      <c r="J362" s="191">
        <v>0.3</v>
      </c>
      <c r="K362" s="191">
        <v>10.66</v>
      </c>
      <c r="L362" s="191">
        <v>0.04</v>
      </c>
      <c r="M362" s="191">
        <v>0</v>
      </c>
      <c r="N362" s="191">
        <v>50.83</v>
      </c>
      <c r="O362" s="191">
        <v>99.67</v>
      </c>
      <c r="P362" s="192">
        <f t="shared" si="21"/>
        <v>39.111709047502039</v>
      </c>
      <c r="Q362" s="192">
        <f t="shared" si="22"/>
        <v>88.525081943809496</v>
      </c>
      <c r="R362" s="191" t="s">
        <v>753</v>
      </c>
    </row>
    <row r="363" spans="1:18" s="190" customFormat="1" ht="11.25">
      <c r="A363" s="190" t="s">
        <v>728</v>
      </c>
      <c r="B363" s="190">
        <v>5</v>
      </c>
      <c r="C363" s="190">
        <v>42</v>
      </c>
      <c r="D363" s="191">
        <v>0.3</v>
      </c>
      <c r="E363" s="191" t="str">
        <f t="shared" si="20"/>
        <v>Darnley Bay-5-42-0.3</v>
      </c>
      <c r="F363" s="191">
        <v>0</v>
      </c>
      <c r="G363" s="191">
        <v>0.27</v>
      </c>
      <c r="H363" s="191">
        <v>9.6999999999999993</v>
      </c>
      <c r="I363" s="191">
        <v>20.23</v>
      </c>
      <c r="J363" s="191">
        <v>0.23</v>
      </c>
      <c r="K363" s="191">
        <v>12.76</v>
      </c>
      <c r="L363" s="191">
        <v>0</v>
      </c>
      <c r="M363" s="191">
        <v>0</v>
      </c>
      <c r="N363" s="191">
        <v>56.94</v>
      </c>
      <c r="O363" s="191">
        <v>100.13</v>
      </c>
      <c r="P363" s="192">
        <f t="shared" si="21"/>
        <v>52.924898340467777</v>
      </c>
      <c r="Q363" s="192">
        <f t="shared" si="22"/>
        <v>79.748474191059287</v>
      </c>
      <c r="R363" s="191" t="s">
        <v>753</v>
      </c>
    </row>
    <row r="364" spans="1:18" s="190" customFormat="1" ht="11.25">
      <c r="A364" s="190" t="s">
        <v>728</v>
      </c>
      <c r="B364" s="190">
        <v>5</v>
      </c>
      <c r="C364" s="190">
        <v>43</v>
      </c>
      <c r="D364" s="191">
        <v>0.3</v>
      </c>
      <c r="E364" s="191" t="str">
        <f t="shared" si="20"/>
        <v>Darnley Bay-5-43-0.3</v>
      </c>
      <c r="F364" s="191">
        <v>0.04</v>
      </c>
      <c r="G364" s="191">
        <v>2.2000000000000002</v>
      </c>
      <c r="H364" s="191">
        <v>5.92</v>
      </c>
      <c r="I364" s="191">
        <v>20.9</v>
      </c>
      <c r="J364" s="191">
        <v>0.18</v>
      </c>
      <c r="K364" s="191">
        <v>12.82</v>
      </c>
      <c r="L364" s="191">
        <v>0</v>
      </c>
      <c r="M364" s="191">
        <v>0</v>
      </c>
      <c r="N364" s="191">
        <v>56.95</v>
      </c>
      <c r="O364" s="191">
        <v>99.03</v>
      </c>
      <c r="P364" s="192">
        <f t="shared" si="21"/>
        <v>52.229478860237833</v>
      </c>
      <c r="Q364" s="192">
        <f t="shared" si="22"/>
        <v>86.583366885744766</v>
      </c>
      <c r="R364" s="191" t="s">
        <v>753</v>
      </c>
    </row>
    <row r="365" spans="1:18" s="190" customFormat="1" ht="11.25">
      <c r="A365" s="190" t="s">
        <v>728</v>
      </c>
      <c r="B365" s="190">
        <v>5</v>
      </c>
      <c r="C365" s="190">
        <v>44</v>
      </c>
      <c r="D365" s="191">
        <v>0.3</v>
      </c>
      <c r="E365" s="191" t="str">
        <f t="shared" si="20"/>
        <v>Darnley Bay-5-44-0.3</v>
      </c>
      <c r="F365" s="191">
        <v>0</v>
      </c>
      <c r="G365" s="191">
        <v>0.12</v>
      </c>
      <c r="H365" s="191">
        <v>13</v>
      </c>
      <c r="I365" s="191">
        <v>18.420000000000002</v>
      </c>
      <c r="J365" s="191">
        <v>0.2</v>
      </c>
      <c r="K365" s="191">
        <v>11.25</v>
      </c>
      <c r="L365" s="191">
        <v>0.3</v>
      </c>
      <c r="M365" s="191">
        <v>0</v>
      </c>
      <c r="N365" s="191">
        <v>55.71</v>
      </c>
      <c r="O365" s="191">
        <v>98.73</v>
      </c>
      <c r="P365" s="192">
        <f t="shared" si="21"/>
        <v>52.121528785979201</v>
      </c>
      <c r="Q365" s="192">
        <f t="shared" si="22"/>
        <v>74.192263731454503</v>
      </c>
      <c r="R365" s="191" t="s">
        <v>753</v>
      </c>
    </row>
    <row r="366" spans="1:18" s="190" customFormat="1" ht="11.25">
      <c r="A366" s="190" t="s">
        <v>728</v>
      </c>
      <c r="B366" s="190">
        <v>5</v>
      </c>
      <c r="C366" s="190">
        <v>45</v>
      </c>
      <c r="D366" s="191">
        <v>0.3</v>
      </c>
      <c r="E366" s="191" t="str">
        <f t="shared" si="20"/>
        <v>Darnley Bay-5-45-0.3</v>
      </c>
      <c r="F366" s="191">
        <v>0.01</v>
      </c>
      <c r="G366" s="191">
        <v>3.5</v>
      </c>
      <c r="H366" s="191">
        <v>4.76</v>
      </c>
      <c r="I366" s="191">
        <v>28.15</v>
      </c>
      <c r="J366" s="191">
        <v>0.24</v>
      </c>
      <c r="K366" s="191">
        <v>10.67</v>
      </c>
      <c r="L366" s="191">
        <v>0.03</v>
      </c>
      <c r="M366" s="191">
        <v>0</v>
      </c>
      <c r="N366" s="191">
        <v>52.75</v>
      </c>
      <c r="O366" s="191">
        <v>100.11</v>
      </c>
      <c r="P366" s="192">
        <f t="shared" si="21"/>
        <v>40.320459080471615</v>
      </c>
      <c r="Q366" s="192">
        <f t="shared" si="22"/>
        <v>88.143515151211574</v>
      </c>
      <c r="R366" s="191" t="s">
        <v>753</v>
      </c>
    </row>
    <row r="367" spans="1:18" s="190" customFormat="1" ht="11.25">
      <c r="A367" s="190" t="s">
        <v>728</v>
      </c>
      <c r="B367" s="190">
        <v>5</v>
      </c>
      <c r="C367" s="190">
        <v>46</v>
      </c>
      <c r="D367" s="191">
        <v>0.3</v>
      </c>
      <c r="E367" s="191" t="str">
        <f t="shared" si="20"/>
        <v>Darnley Bay-5-46-0.3</v>
      </c>
      <c r="F367" s="191">
        <v>0</v>
      </c>
      <c r="G367" s="191">
        <v>0.63</v>
      </c>
      <c r="H367" s="191">
        <v>10.53</v>
      </c>
      <c r="I367" s="191">
        <v>20.7</v>
      </c>
      <c r="J367" s="191">
        <v>0.26</v>
      </c>
      <c r="K367" s="191">
        <v>12.61</v>
      </c>
      <c r="L367" s="191">
        <v>0</v>
      </c>
      <c r="M367" s="191">
        <v>0</v>
      </c>
      <c r="N367" s="191">
        <v>55.24</v>
      </c>
      <c r="O367" s="191">
        <v>99.98</v>
      </c>
      <c r="P367" s="192">
        <f t="shared" si="21"/>
        <v>52.057274990799762</v>
      </c>
      <c r="Q367" s="192">
        <f t="shared" si="22"/>
        <v>77.872199844683877</v>
      </c>
      <c r="R367" s="191" t="s">
        <v>753</v>
      </c>
    </row>
    <row r="368" spans="1:18" s="190" customFormat="1" ht="11.25">
      <c r="A368" s="190" t="s">
        <v>728</v>
      </c>
      <c r="B368" s="190">
        <v>5</v>
      </c>
      <c r="C368" s="190">
        <v>47</v>
      </c>
      <c r="D368" s="191">
        <v>0.3</v>
      </c>
      <c r="E368" s="191" t="str">
        <f t="shared" si="20"/>
        <v>Darnley Bay-5-47-0.3</v>
      </c>
      <c r="F368" s="191">
        <v>0.19</v>
      </c>
      <c r="G368" s="191">
        <v>0.76</v>
      </c>
      <c r="H368" s="191">
        <v>8.59</v>
      </c>
      <c r="I368" s="191">
        <v>23.33</v>
      </c>
      <c r="J368" s="191">
        <v>0.22</v>
      </c>
      <c r="K368" s="191">
        <v>10.130000000000001</v>
      </c>
      <c r="L368" s="191">
        <v>0.1</v>
      </c>
      <c r="M368" s="191">
        <v>0</v>
      </c>
      <c r="N368" s="191">
        <v>54.78</v>
      </c>
      <c r="O368" s="191">
        <v>98.1</v>
      </c>
      <c r="P368" s="192">
        <f t="shared" si="21"/>
        <v>43.628386196789883</v>
      </c>
      <c r="Q368" s="192">
        <f t="shared" si="22"/>
        <v>81.053676429153327</v>
      </c>
      <c r="R368" s="191" t="s">
        <v>753</v>
      </c>
    </row>
    <row r="369" spans="1:18" s="190" customFormat="1" ht="11.25">
      <c r="A369" s="190" t="s">
        <v>728</v>
      </c>
      <c r="B369" s="190">
        <v>5</v>
      </c>
      <c r="C369" s="190">
        <v>48</v>
      </c>
      <c r="D369" s="191">
        <v>0.3</v>
      </c>
      <c r="E369" s="191" t="str">
        <f t="shared" si="20"/>
        <v>Darnley Bay-5-48-0.3</v>
      </c>
      <c r="F369" s="191">
        <v>0</v>
      </c>
      <c r="G369" s="191">
        <v>0.16</v>
      </c>
      <c r="H369" s="191">
        <v>10.61</v>
      </c>
      <c r="I369" s="191">
        <v>19.309999999999999</v>
      </c>
      <c r="J369" s="191">
        <v>0.13</v>
      </c>
      <c r="K369" s="191">
        <v>13.3</v>
      </c>
      <c r="L369" s="191">
        <v>0.02</v>
      </c>
      <c r="M369" s="191">
        <v>0</v>
      </c>
      <c r="N369" s="191">
        <v>56.44</v>
      </c>
      <c r="O369" s="191">
        <v>99.97</v>
      </c>
      <c r="P369" s="192">
        <f t="shared" si="21"/>
        <v>55.110144452298513</v>
      </c>
      <c r="Q369" s="192">
        <f t="shared" si="22"/>
        <v>78.111167272122046</v>
      </c>
      <c r="R369" s="191" t="s">
        <v>753</v>
      </c>
    </row>
    <row r="370" spans="1:18" s="190" customFormat="1" ht="11.25">
      <c r="A370" s="190" t="s">
        <v>728</v>
      </c>
      <c r="B370" s="190">
        <v>5</v>
      </c>
      <c r="C370" s="190">
        <v>49</v>
      </c>
      <c r="D370" s="191">
        <v>0.3</v>
      </c>
      <c r="E370" s="191" t="str">
        <f t="shared" si="20"/>
        <v>Darnley Bay-5-49-0.3</v>
      </c>
      <c r="F370" s="191">
        <v>0</v>
      </c>
      <c r="G370" s="191">
        <v>1.61</v>
      </c>
      <c r="H370" s="191">
        <v>3.27</v>
      </c>
      <c r="I370" s="191">
        <v>17.8</v>
      </c>
      <c r="J370" s="191">
        <v>0.23</v>
      </c>
      <c r="K370" s="191">
        <v>12.9</v>
      </c>
      <c r="L370" s="191">
        <v>0.03</v>
      </c>
      <c r="M370" s="191">
        <v>0.04</v>
      </c>
      <c r="N370" s="191">
        <v>64.239999999999995</v>
      </c>
      <c r="O370" s="191">
        <v>100.11</v>
      </c>
      <c r="P370" s="192">
        <f t="shared" si="21"/>
        <v>56.365518252134692</v>
      </c>
      <c r="Q370" s="192">
        <f t="shared" si="22"/>
        <v>92.947229297718053</v>
      </c>
      <c r="R370" s="191" t="s">
        <v>753</v>
      </c>
    </row>
    <row r="371" spans="1:18" s="190" customFormat="1" ht="11.25">
      <c r="A371" s="190" t="s">
        <v>728</v>
      </c>
      <c r="B371" s="190">
        <v>5</v>
      </c>
      <c r="C371" s="190">
        <v>50</v>
      </c>
      <c r="D371" s="191">
        <v>0.3</v>
      </c>
      <c r="E371" s="191" t="str">
        <f t="shared" si="20"/>
        <v>Darnley Bay-5-50-0.3</v>
      </c>
      <c r="F371" s="191">
        <v>0</v>
      </c>
      <c r="G371" s="191">
        <v>0.55000000000000004</v>
      </c>
      <c r="H371" s="191">
        <v>10.94</v>
      </c>
      <c r="I371" s="191">
        <v>19.100000000000001</v>
      </c>
      <c r="J371" s="191">
        <v>0.24</v>
      </c>
      <c r="K371" s="191">
        <v>13.03</v>
      </c>
      <c r="L371" s="191">
        <v>0</v>
      </c>
      <c r="M371" s="191">
        <v>0</v>
      </c>
      <c r="N371" s="191">
        <v>56.2</v>
      </c>
      <c r="O371" s="191">
        <v>100.06</v>
      </c>
      <c r="P371" s="192">
        <f t="shared" si="21"/>
        <v>54.873158584665319</v>
      </c>
      <c r="Q371" s="192">
        <f t="shared" si="22"/>
        <v>77.508780416809103</v>
      </c>
      <c r="R371" s="191" t="s">
        <v>753</v>
      </c>
    </row>
    <row r="372" spans="1:18" s="190" customFormat="1" ht="11.25">
      <c r="A372" s="190" t="s">
        <v>728</v>
      </c>
      <c r="B372" s="190">
        <v>5</v>
      </c>
      <c r="C372" s="190">
        <v>51</v>
      </c>
      <c r="D372" s="191">
        <v>0.3</v>
      </c>
      <c r="E372" s="191" t="str">
        <f t="shared" si="20"/>
        <v>Darnley Bay-5-51-0.3</v>
      </c>
      <c r="F372" s="191">
        <v>0</v>
      </c>
      <c r="G372" s="191">
        <v>0.59</v>
      </c>
      <c r="H372" s="191">
        <v>10.31</v>
      </c>
      <c r="I372" s="191">
        <v>20.47</v>
      </c>
      <c r="J372" s="191">
        <v>0.28000000000000003</v>
      </c>
      <c r="K372" s="191">
        <v>12.75</v>
      </c>
      <c r="L372" s="191">
        <v>0</v>
      </c>
      <c r="M372" s="191">
        <v>0</v>
      </c>
      <c r="N372" s="191">
        <v>55.81</v>
      </c>
      <c r="O372" s="191">
        <v>100.22</v>
      </c>
      <c r="P372" s="192">
        <f t="shared" si="21"/>
        <v>52.611419309027653</v>
      </c>
      <c r="Q372" s="192">
        <f t="shared" si="22"/>
        <v>78.40818543140945</v>
      </c>
      <c r="R372" s="191" t="s">
        <v>753</v>
      </c>
    </row>
    <row r="373" spans="1:18" s="190" customFormat="1" ht="11.25">
      <c r="A373" s="190" t="s">
        <v>728</v>
      </c>
      <c r="B373" s="190">
        <v>5</v>
      </c>
      <c r="C373" s="190">
        <v>52</v>
      </c>
      <c r="D373" s="191">
        <v>0.3</v>
      </c>
      <c r="E373" s="191" t="str">
        <f t="shared" si="20"/>
        <v>Darnley Bay-5-52-0.3</v>
      </c>
      <c r="F373" s="191">
        <v>0</v>
      </c>
      <c r="G373" s="191">
        <v>3.39</v>
      </c>
      <c r="H373" s="191">
        <v>4.43</v>
      </c>
      <c r="I373" s="191">
        <v>32.5</v>
      </c>
      <c r="J373" s="191">
        <v>0.32</v>
      </c>
      <c r="K373" s="191">
        <v>9.39</v>
      </c>
      <c r="L373" s="191">
        <v>0.04</v>
      </c>
      <c r="M373" s="191">
        <v>0.08</v>
      </c>
      <c r="N373" s="191">
        <v>49.93</v>
      </c>
      <c r="O373" s="191">
        <v>100.08</v>
      </c>
      <c r="P373" s="192">
        <f t="shared" si="21"/>
        <v>33.99282981478995</v>
      </c>
      <c r="Q373" s="192">
        <f t="shared" si="22"/>
        <v>88.319062353711757</v>
      </c>
      <c r="R373" s="191" t="s">
        <v>753</v>
      </c>
    </row>
    <row r="374" spans="1:18" s="190" customFormat="1" ht="11.25">
      <c r="A374" s="190" t="s">
        <v>728</v>
      </c>
      <c r="B374" s="190">
        <v>5</v>
      </c>
      <c r="C374" s="190">
        <v>53</v>
      </c>
      <c r="D374" s="191">
        <v>0.3</v>
      </c>
      <c r="E374" s="191" t="str">
        <f t="shared" si="20"/>
        <v>Darnley Bay-5-53-0.3</v>
      </c>
      <c r="F374" s="191">
        <v>0.46</v>
      </c>
      <c r="G374" s="191">
        <v>1.8</v>
      </c>
      <c r="H374" s="191">
        <v>15.49</v>
      </c>
      <c r="I374" s="191">
        <v>18.809999999999999</v>
      </c>
      <c r="J374" s="191">
        <v>0.11</v>
      </c>
      <c r="K374" s="191">
        <v>15.28</v>
      </c>
      <c r="L374" s="191">
        <v>0.04</v>
      </c>
      <c r="M374" s="191">
        <v>0</v>
      </c>
      <c r="N374" s="191">
        <v>48.88</v>
      </c>
      <c r="O374" s="191">
        <v>100.86</v>
      </c>
      <c r="P374" s="192">
        <f t="shared" si="21"/>
        <v>59.149212453149723</v>
      </c>
      <c r="Q374" s="192">
        <f t="shared" si="22"/>
        <v>67.916757201989128</v>
      </c>
      <c r="R374" s="191" t="s">
        <v>753</v>
      </c>
    </row>
    <row r="375" spans="1:18" s="190" customFormat="1" ht="11.25">
      <c r="A375" s="190" t="s">
        <v>728</v>
      </c>
      <c r="B375" s="190">
        <v>5</v>
      </c>
      <c r="C375" s="190">
        <v>54</v>
      </c>
      <c r="D375" s="191">
        <v>0.3</v>
      </c>
      <c r="E375" s="191" t="str">
        <f t="shared" si="20"/>
        <v>Darnley Bay-5-54-0.3</v>
      </c>
      <c r="F375" s="191">
        <v>0</v>
      </c>
      <c r="G375" s="191">
        <v>0.85</v>
      </c>
      <c r="H375" s="191">
        <v>10.45</v>
      </c>
      <c r="I375" s="191">
        <v>21.26</v>
      </c>
      <c r="J375" s="191">
        <v>0.24</v>
      </c>
      <c r="K375" s="191">
        <v>11.89</v>
      </c>
      <c r="L375" s="191">
        <v>0.03</v>
      </c>
      <c r="M375" s="191">
        <v>0</v>
      </c>
      <c r="N375" s="191">
        <v>54.55</v>
      </c>
      <c r="O375" s="191">
        <v>99.27</v>
      </c>
      <c r="P375" s="192">
        <f t="shared" si="21"/>
        <v>49.921284394652417</v>
      </c>
      <c r="Q375" s="192">
        <f t="shared" si="22"/>
        <v>77.786903035814049</v>
      </c>
      <c r="R375" s="191" t="s">
        <v>753</v>
      </c>
    </row>
    <row r="376" spans="1:18" s="190" customFormat="1" ht="11.25">
      <c r="A376" s="190" t="s">
        <v>728</v>
      </c>
      <c r="B376" s="190">
        <v>5</v>
      </c>
      <c r="C376" s="190">
        <v>55</v>
      </c>
      <c r="D376" s="191">
        <v>0.3</v>
      </c>
      <c r="E376" s="191" t="str">
        <f t="shared" si="20"/>
        <v>Darnley Bay-5-55-0.3</v>
      </c>
      <c r="F376" s="191">
        <v>0.11</v>
      </c>
      <c r="G376" s="191">
        <v>3.54</v>
      </c>
      <c r="H376" s="191">
        <v>4.5</v>
      </c>
      <c r="I376" s="191">
        <v>28.88</v>
      </c>
      <c r="J376" s="191">
        <v>0.26</v>
      </c>
      <c r="K376" s="191">
        <v>10.38</v>
      </c>
      <c r="L376" s="191">
        <v>0.02</v>
      </c>
      <c r="M376" s="191">
        <v>0</v>
      </c>
      <c r="N376" s="191">
        <v>52.18</v>
      </c>
      <c r="O376" s="191">
        <v>99.88</v>
      </c>
      <c r="P376" s="192">
        <f t="shared" si="21"/>
        <v>39.048181114976586</v>
      </c>
      <c r="Q376" s="192">
        <f t="shared" si="22"/>
        <v>88.608871748949284</v>
      </c>
      <c r="R376" s="191" t="s">
        <v>753</v>
      </c>
    </row>
    <row r="377" spans="1:18" s="190" customFormat="1" ht="11.25">
      <c r="A377" s="190" t="s">
        <v>728</v>
      </c>
      <c r="B377" s="190">
        <v>5</v>
      </c>
      <c r="C377" s="190">
        <v>56</v>
      </c>
      <c r="D377" s="191">
        <v>0.3</v>
      </c>
      <c r="E377" s="191" t="str">
        <f t="shared" si="20"/>
        <v>Darnley Bay-5-56-0.3</v>
      </c>
      <c r="F377" s="191">
        <v>0</v>
      </c>
      <c r="G377" s="191">
        <v>0.65</v>
      </c>
      <c r="H377" s="191">
        <v>9.7200000000000006</v>
      </c>
      <c r="I377" s="191">
        <v>21.61</v>
      </c>
      <c r="J377" s="191">
        <v>0.22</v>
      </c>
      <c r="K377" s="191">
        <v>12.27</v>
      </c>
      <c r="L377" s="191">
        <v>0</v>
      </c>
      <c r="M377" s="191">
        <v>0</v>
      </c>
      <c r="N377" s="191">
        <v>55.25</v>
      </c>
      <c r="O377" s="191">
        <v>99.73</v>
      </c>
      <c r="P377" s="192">
        <f t="shared" si="21"/>
        <v>50.299549506115881</v>
      </c>
      <c r="Q377" s="192">
        <f t="shared" si="22"/>
        <v>79.223624496977024</v>
      </c>
      <c r="R377" s="191" t="s">
        <v>753</v>
      </c>
    </row>
    <row r="378" spans="1:18" s="190" customFormat="1" ht="11.25">
      <c r="A378" s="190" t="s">
        <v>728</v>
      </c>
      <c r="B378" s="190">
        <v>5</v>
      </c>
      <c r="C378" s="190">
        <v>57</v>
      </c>
      <c r="D378" s="191">
        <v>0.3</v>
      </c>
      <c r="E378" s="191" t="str">
        <f t="shared" si="20"/>
        <v>Darnley Bay-5-57-0.3</v>
      </c>
      <c r="F378" s="191">
        <v>0.06</v>
      </c>
      <c r="G378" s="191">
        <v>2.96</v>
      </c>
      <c r="H378" s="191">
        <v>15.26</v>
      </c>
      <c r="I378" s="191">
        <v>19.66</v>
      </c>
      <c r="J378" s="191">
        <v>0.21</v>
      </c>
      <c r="K378" s="191">
        <v>15.74</v>
      </c>
      <c r="L378" s="191">
        <v>0</v>
      </c>
      <c r="M378" s="191">
        <v>0</v>
      </c>
      <c r="N378" s="191">
        <v>47.07</v>
      </c>
      <c r="O378" s="191">
        <v>100.95</v>
      </c>
      <c r="P378" s="192">
        <f t="shared" si="21"/>
        <v>58.797494205094523</v>
      </c>
      <c r="Q378" s="192">
        <f t="shared" si="22"/>
        <v>67.418528218698228</v>
      </c>
      <c r="R378" s="191" t="s">
        <v>753</v>
      </c>
    </row>
    <row r="379" spans="1:18" s="190" customFormat="1" ht="11.25">
      <c r="A379" s="190" t="s">
        <v>728</v>
      </c>
      <c r="B379" s="190">
        <v>5</v>
      </c>
      <c r="C379" s="190">
        <v>58</v>
      </c>
      <c r="D379" s="191">
        <v>0.3</v>
      </c>
      <c r="E379" s="191" t="str">
        <f t="shared" si="20"/>
        <v>Darnley Bay-5-58-0.3</v>
      </c>
      <c r="F379" s="191">
        <v>0</v>
      </c>
      <c r="G379" s="191">
        <v>3.22</v>
      </c>
      <c r="H379" s="191">
        <v>4.93</v>
      </c>
      <c r="I379" s="191">
        <v>26.48</v>
      </c>
      <c r="J379" s="191">
        <v>0.28000000000000003</v>
      </c>
      <c r="K379" s="191">
        <v>11.17</v>
      </c>
      <c r="L379" s="191">
        <v>0</v>
      </c>
      <c r="M379" s="191">
        <v>0</v>
      </c>
      <c r="N379" s="191">
        <v>53.03</v>
      </c>
      <c r="O379" s="191">
        <v>99.11</v>
      </c>
      <c r="P379" s="192">
        <f t="shared" si="21"/>
        <v>42.918500494097962</v>
      </c>
      <c r="Q379" s="192">
        <f t="shared" si="22"/>
        <v>87.828555379704113</v>
      </c>
      <c r="R379" s="191" t="s">
        <v>753</v>
      </c>
    </row>
    <row r="380" spans="1:18" s="190" customFormat="1" ht="11.25">
      <c r="A380" s="190" t="s">
        <v>728</v>
      </c>
      <c r="B380" s="190">
        <v>5</v>
      </c>
      <c r="C380" s="190">
        <v>59</v>
      </c>
      <c r="D380" s="191">
        <v>0.3</v>
      </c>
      <c r="E380" s="191" t="str">
        <f t="shared" si="20"/>
        <v>Darnley Bay-5-59-0.3</v>
      </c>
      <c r="F380" s="191">
        <v>0</v>
      </c>
      <c r="G380" s="191">
        <v>2.31</v>
      </c>
      <c r="H380" s="191">
        <v>5.33</v>
      </c>
      <c r="I380" s="191">
        <v>25.28</v>
      </c>
      <c r="J380" s="191">
        <v>0.23</v>
      </c>
      <c r="K380" s="191">
        <v>10.74</v>
      </c>
      <c r="L380" s="191">
        <v>0.02</v>
      </c>
      <c r="M380" s="191">
        <v>0.04</v>
      </c>
      <c r="N380" s="191">
        <v>54.99</v>
      </c>
      <c r="O380" s="191">
        <v>98.94</v>
      </c>
      <c r="P380" s="192">
        <f t="shared" si="21"/>
        <v>43.093008354582871</v>
      </c>
      <c r="Q380" s="192">
        <f t="shared" si="22"/>
        <v>87.375498160050341</v>
      </c>
      <c r="R380" s="191" t="s">
        <v>753</v>
      </c>
    </row>
    <row r="381" spans="1:18" s="190" customFormat="1" ht="11.25">
      <c r="A381" s="190" t="s">
        <v>728</v>
      </c>
      <c r="B381" s="190">
        <v>5</v>
      </c>
      <c r="C381" s="190">
        <v>60</v>
      </c>
      <c r="D381" s="191">
        <v>0.3</v>
      </c>
      <c r="E381" s="191" t="str">
        <f t="shared" si="20"/>
        <v>Darnley Bay-5-60-0.3</v>
      </c>
      <c r="F381" s="191">
        <v>0.28000000000000003</v>
      </c>
      <c r="G381" s="191">
        <v>2.99</v>
      </c>
      <c r="H381" s="191">
        <v>4</v>
      </c>
      <c r="I381" s="191">
        <v>23.56</v>
      </c>
      <c r="J381" s="191">
        <v>0.18</v>
      </c>
      <c r="K381" s="191">
        <v>12.43</v>
      </c>
      <c r="L381" s="191">
        <v>0</v>
      </c>
      <c r="M381" s="191">
        <v>0</v>
      </c>
      <c r="N381" s="191">
        <v>55.42</v>
      </c>
      <c r="O381" s="191">
        <v>98.85</v>
      </c>
      <c r="P381" s="192">
        <f t="shared" si="21"/>
        <v>48.464072942080335</v>
      </c>
      <c r="Q381" s="192">
        <f t="shared" si="22"/>
        <v>90.286063024065371</v>
      </c>
      <c r="R381" s="191" t="s">
        <v>753</v>
      </c>
    </row>
    <row r="382" spans="1:18" s="190" customFormat="1" ht="11.25">
      <c r="A382" s="190" t="s">
        <v>728</v>
      </c>
      <c r="B382" s="190">
        <v>5</v>
      </c>
      <c r="C382" s="190">
        <v>61</v>
      </c>
      <c r="D382" s="191">
        <v>0.3</v>
      </c>
      <c r="E382" s="191" t="str">
        <f t="shared" si="20"/>
        <v>Darnley Bay-5-61-0.3</v>
      </c>
      <c r="F382" s="191">
        <v>0</v>
      </c>
      <c r="G382" s="191">
        <v>0.08</v>
      </c>
      <c r="H382" s="191">
        <v>12.12</v>
      </c>
      <c r="I382" s="191">
        <v>18.39</v>
      </c>
      <c r="J382" s="191">
        <v>0.25</v>
      </c>
      <c r="K382" s="191">
        <v>12.79</v>
      </c>
      <c r="L382" s="191">
        <v>0.01</v>
      </c>
      <c r="M382" s="191">
        <v>0</v>
      </c>
      <c r="N382" s="191">
        <v>56.86</v>
      </c>
      <c r="O382" s="191">
        <v>100.49</v>
      </c>
      <c r="P382" s="192">
        <f t="shared" si="21"/>
        <v>55.350377145203069</v>
      </c>
      <c r="Q382" s="192">
        <f t="shared" si="22"/>
        <v>75.887294998961892</v>
      </c>
      <c r="R382" s="191" t="s">
        <v>753</v>
      </c>
    </row>
    <row r="383" spans="1:18" s="190" customFormat="1" ht="11.25">
      <c r="A383" s="190" t="s">
        <v>728</v>
      </c>
      <c r="B383" s="190">
        <v>5</v>
      </c>
      <c r="C383" s="190">
        <v>62</v>
      </c>
      <c r="D383" s="191">
        <v>0.3</v>
      </c>
      <c r="E383" s="191" t="str">
        <f t="shared" si="20"/>
        <v>Darnley Bay-5-62-0.3</v>
      </c>
      <c r="F383" s="191">
        <v>0</v>
      </c>
      <c r="G383" s="191">
        <v>0.33</v>
      </c>
      <c r="H383" s="191">
        <v>11.75</v>
      </c>
      <c r="I383" s="191">
        <v>20.04</v>
      </c>
      <c r="J383" s="191">
        <v>0.37</v>
      </c>
      <c r="K383" s="191">
        <v>12.4</v>
      </c>
      <c r="L383" s="191">
        <v>0.05</v>
      </c>
      <c r="M383" s="191">
        <v>0</v>
      </c>
      <c r="N383" s="191">
        <v>54.89</v>
      </c>
      <c r="O383" s="191">
        <v>99.81</v>
      </c>
      <c r="P383" s="192">
        <f t="shared" si="21"/>
        <v>52.446725020079441</v>
      </c>
      <c r="Q383" s="192">
        <f t="shared" si="22"/>
        <v>75.809309183599908</v>
      </c>
      <c r="R383" s="191" t="s">
        <v>753</v>
      </c>
    </row>
    <row r="384" spans="1:18" s="190" customFormat="1" ht="11.25">
      <c r="A384" s="190" t="s">
        <v>728</v>
      </c>
      <c r="B384" s="190">
        <v>5</v>
      </c>
      <c r="C384" s="190">
        <v>63</v>
      </c>
      <c r="D384" s="191">
        <v>0.3</v>
      </c>
      <c r="E384" s="191" t="str">
        <f t="shared" si="20"/>
        <v>Darnley Bay-5-63-0.3</v>
      </c>
      <c r="F384" s="191">
        <v>0.12</v>
      </c>
      <c r="G384" s="191">
        <v>2.88</v>
      </c>
      <c r="H384" s="191">
        <v>3.24</v>
      </c>
      <c r="I384" s="191">
        <v>23.33</v>
      </c>
      <c r="J384" s="191">
        <v>0.18</v>
      </c>
      <c r="K384" s="191">
        <v>13.25</v>
      </c>
      <c r="L384" s="191">
        <v>0</v>
      </c>
      <c r="M384" s="191">
        <v>0</v>
      </c>
      <c r="N384" s="191">
        <v>56.14</v>
      </c>
      <c r="O384" s="191">
        <v>99.15</v>
      </c>
      <c r="P384" s="192">
        <f t="shared" si="21"/>
        <v>50.305958725982393</v>
      </c>
      <c r="Q384" s="192">
        <f t="shared" si="22"/>
        <v>92.07842430475111</v>
      </c>
      <c r="R384" s="191" t="s">
        <v>753</v>
      </c>
    </row>
    <row r="385" spans="1:18" s="190" customFormat="1" ht="11.25">
      <c r="A385" s="190" t="s">
        <v>728</v>
      </c>
      <c r="B385" s="190">
        <v>5</v>
      </c>
      <c r="C385" s="190">
        <v>64</v>
      </c>
      <c r="D385" s="191">
        <v>0.3</v>
      </c>
      <c r="E385" s="191" t="str">
        <f t="shared" si="20"/>
        <v>Darnley Bay-5-64-0.3</v>
      </c>
      <c r="F385" s="191">
        <v>0</v>
      </c>
      <c r="G385" s="191">
        <v>4.25</v>
      </c>
      <c r="H385" s="191">
        <v>4.24</v>
      </c>
      <c r="I385" s="191">
        <v>31.36</v>
      </c>
      <c r="J385" s="191">
        <v>0.32</v>
      </c>
      <c r="K385" s="191">
        <v>10.09</v>
      </c>
      <c r="L385" s="191">
        <v>0</v>
      </c>
      <c r="M385" s="191">
        <v>0</v>
      </c>
      <c r="N385" s="191">
        <v>50.05</v>
      </c>
      <c r="O385" s="191">
        <v>100.3</v>
      </c>
      <c r="P385" s="192">
        <f t="shared" si="21"/>
        <v>36.447178986189698</v>
      </c>
      <c r="Q385" s="192">
        <f t="shared" si="22"/>
        <v>88.787677830418787</v>
      </c>
      <c r="R385" s="191" t="s">
        <v>753</v>
      </c>
    </row>
    <row r="386" spans="1:18" s="190" customFormat="1" ht="11.25">
      <c r="A386" s="190" t="s">
        <v>728</v>
      </c>
      <c r="B386" s="190">
        <v>5</v>
      </c>
      <c r="C386" s="190">
        <v>65</v>
      </c>
      <c r="D386" s="191">
        <v>0.3</v>
      </c>
      <c r="E386" s="191" t="str">
        <f t="shared" si="20"/>
        <v>Darnley Bay-5-65-0.3</v>
      </c>
      <c r="F386" s="191">
        <v>0.04</v>
      </c>
      <c r="G386" s="191">
        <v>4.3600000000000003</v>
      </c>
      <c r="H386" s="191">
        <v>4.43</v>
      </c>
      <c r="I386" s="191">
        <v>31.32</v>
      </c>
      <c r="J386" s="191">
        <v>0.26</v>
      </c>
      <c r="K386" s="191">
        <v>9.73</v>
      </c>
      <c r="L386" s="191">
        <v>0.02</v>
      </c>
      <c r="M386" s="191">
        <v>0</v>
      </c>
      <c r="N386" s="191">
        <v>50.48</v>
      </c>
      <c r="O386" s="191">
        <v>100.64</v>
      </c>
      <c r="P386" s="192">
        <f t="shared" si="21"/>
        <v>35.639123317956681</v>
      </c>
      <c r="Q386" s="192">
        <f t="shared" si="22"/>
        <v>88.431607966675458</v>
      </c>
      <c r="R386" s="191" t="s">
        <v>753</v>
      </c>
    </row>
    <row r="387" spans="1:18" s="190" customFormat="1" ht="11.25">
      <c r="A387" s="190" t="s">
        <v>728</v>
      </c>
      <c r="B387" s="190">
        <v>5</v>
      </c>
      <c r="C387" s="190">
        <v>66</v>
      </c>
      <c r="D387" s="191">
        <v>0.3</v>
      </c>
      <c r="E387" s="191" t="str">
        <f t="shared" si="20"/>
        <v>Darnley Bay-5-66-0.3</v>
      </c>
      <c r="F387" s="191">
        <v>0</v>
      </c>
      <c r="G387" s="191">
        <v>3.15</v>
      </c>
      <c r="H387" s="191">
        <v>4.5</v>
      </c>
      <c r="I387" s="191">
        <v>27.03</v>
      </c>
      <c r="J387" s="191">
        <v>0.21</v>
      </c>
      <c r="K387" s="191">
        <v>10.77</v>
      </c>
      <c r="L387" s="191">
        <v>0</v>
      </c>
      <c r="M387" s="191">
        <v>0</v>
      </c>
      <c r="N387" s="191">
        <v>53.43</v>
      </c>
      <c r="O387" s="191">
        <v>99.1</v>
      </c>
      <c r="P387" s="192">
        <f t="shared" si="21"/>
        <v>41.52747246732028</v>
      </c>
      <c r="Q387" s="192">
        <f t="shared" si="22"/>
        <v>88.845642314678614</v>
      </c>
      <c r="R387" s="191" t="s">
        <v>753</v>
      </c>
    </row>
    <row r="388" spans="1:18" s="190" customFormat="1" ht="11.25">
      <c r="A388" s="190" t="s">
        <v>728</v>
      </c>
      <c r="B388" s="190">
        <v>5</v>
      </c>
      <c r="C388" s="190">
        <v>67</v>
      </c>
      <c r="D388" s="191">
        <v>0.3</v>
      </c>
      <c r="E388" s="191" t="str">
        <f t="shared" si="20"/>
        <v>Darnley Bay-5-67-0.3</v>
      </c>
      <c r="F388" s="191">
        <v>0.27</v>
      </c>
      <c r="G388" s="191">
        <v>2.2200000000000002</v>
      </c>
      <c r="H388" s="191">
        <v>11.98</v>
      </c>
      <c r="I388" s="191">
        <v>18.14</v>
      </c>
      <c r="J388" s="191">
        <v>0.15</v>
      </c>
      <c r="K388" s="191">
        <v>14.55</v>
      </c>
      <c r="L388" s="191">
        <v>0</v>
      </c>
      <c r="M388" s="191">
        <v>0</v>
      </c>
      <c r="N388" s="191">
        <v>53.06</v>
      </c>
      <c r="O388" s="191">
        <v>100.36</v>
      </c>
      <c r="P388" s="192">
        <f t="shared" si="21"/>
        <v>58.84236369882062</v>
      </c>
      <c r="Q388" s="192">
        <f t="shared" si="22"/>
        <v>74.818583779226472</v>
      </c>
      <c r="R388" s="191" t="s">
        <v>753</v>
      </c>
    </row>
    <row r="389" spans="1:18" s="190" customFormat="1" ht="11.25">
      <c r="A389" s="190" t="s">
        <v>728</v>
      </c>
      <c r="B389" s="190">
        <v>5</v>
      </c>
      <c r="C389" s="190">
        <v>68</v>
      </c>
      <c r="D389" s="191">
        <v>0.3</v>
      </c>
      <c r="E389" s="191" t="str">
        <f t="shared" si="20"/>
        <v>Darnley Bay-5-68-0.3</v>
      </c>
      <c r="F389" s="191">
        <v>0</v>
      </c>
      <c r="G389" s="191">
        <v>0.71</v>
      </c>
      <c r="H389" s="191">
        <v>9.98</v>
      </c>
      <c r="I389" s="191">
        <v>21.31</v>
      </c>
      <c r="J389" s="191">
        <v>0.21</v>
      </c>
      <c r="K389" s="191">
        <v>11.04</v>
      </c>
      <c r="L389" s="191">
        <v>0</v>
      </c>
      <c r="M389" s="191">
        <v>0</v>
      </c>
      <c r="N389" s="191">
        <v>56.5</v>
      </c>
      <c r="O389" s="191">
        <v>99.75</v>
      </c>
      <c r="P389" s="192">
        <f t="shared" si="21"/>
        <v>48.009293620785634</v>
      </c>
      <c r="Q389" s="192">
        <f t="shared" si="22"/>
        <v>79.157293009303558</v>
      </c>
      <c r="R389" s="191" t="s">
        <v>753</v>
      </c>
    </row>
    <row r="390" spans="1:18" s="190" customFormat="1" ht="11.25">
      <c r="A390" s="190" t="s">
        <v>728</v>
      </c>
      <c r="B390" s="190">
        <v>5</v>
      </c>
      <c r="C390" s="190">
        <v>69</v>
      </c>
      <c r="D390" s="191">
        <v>0.3</v>
      </c>
      <c r="E390" s="191" t="str">
        <f t="shared" si="20"/>
        <v>Darnley Bay-5-69-0.3</v>
      </c>
      <c r="F390" s="191">
        <v>0</v>
      </c>
      <c r="G390" s="191">
        <v>0.23</v>
      </c>
      <c r="H390" s="191">
        <v>15.17</v>
      </c>
      <c r="I390" s="191">
        <v>18.68</v>
      </c>
      <c r="J390" s="191">
        <v>0.22</v>
      </c>
      <c r="K390" s="191">
        <v>12.34</v>
      </c>
      <c r="L390" s="191">
        <v>0</v>
      </c>
      <c r="M390" s="191">
        <v>0</v>
      </c>
      <c r="N390" s="191">
        <v>53.78</v>
      </c>
      <c r="O390" s="191">
        <v>100.42</v>
      </c>
      <c r="P390" s="192">
        <f t="shared" si="21"/>
        <v>54.075280135065448</v>
      </c>
      <c r="Q390" s="192">
        <f t="shared" si="22"/>
        <v>70.398712776713538</v>
      </c>
      <c r="R390" s="191" t="s">
        <v>753</v>
      </c>
    </row>
    <row r="391" spans="1:18" s="190" customFormat="1" ht="11.25">
      <c r="A391" s="190" t="s">
        <v>728</v>
      </c>
      <c r="B391" s="190">
        <v>5</v>
      </c>
      <c r="C391" s="190">
        <v>70</v>
      </c>
      <c r="D391" s="191">
        <v>0.3</v>
      </c>
      <c r="E391" s="191" t="str">
        <f t="shared" si="20"/>
        <v>Darnley Bay-5-70-0.3</v>
      </c>
      <c r="F391" s="191">
        <v>0</v>
      </c>
      <c r="G391" s="191">
        <v>3.81</v>
      </c>
      <c r="H391" s="191">
        <v>4.5999999999999996</v>
      </c>
      <c r="I391" s="191">
        <v>32.020000000000003</v>
      </c>
      <c r="J391" s="191">
        <v>0.26</v>
      </c>
      <c r="K391" s="191">
        <v>9.2200000000000006</v>
      </c>
      <c r="L391" s="191">
        <v>0</v>
      </c>
      <c r="M391" s="191">
        <v>0</v>
      </c>
      <c r="N391" s="191">
        <v>49.72</v>
      </c>
      <c r="O391" s="191">
        <v>99.63</v>
      </c>
      <c r="P391" s="192">
        <f t="shared" si="21"/>
        <v>33.916787733992379</v>
      </c>
      <c r="Q391" s="192">
        <f t="shared" si="22"/>
        <v>87.880116838503966</v>
      </c>
      <c r="R391" s="191" t="s">
        <v>753</v>
      </c>
    </row>
    <row r="392" spans="1:18" s="190" customFormat="1" ht="11.25">
      <c r="A392" s="190" t="s">
        <v>728</v>
      </c>
      <c r="B392" s="190">
        <v>5</v>
      </c>
      <c r="C392" s="190">
        <v>71</v>
      </c>
      <c r="D392" s="191">
        <v>0.3</v>
      </c>
      <c r="E392" s="191" t="str">
        <f t="shared" si="20"/>
        <v>Darnley Bay-5-71-0.3</v>
      </c>
      <c r="F392" s="191">
        <v>0</v>
      </c>
      <c r="G392" s="191">
        <v>4.5199999999999996</v>
      </c>
      <c r="H392" s="191">
        <v>3.25</v>
      </c>
      <c r="I392" s="191">
        <v>34.229999999999997</v>
      </c>
      <c r="J392" s="191">
        <v>0.4</v>
      </c>
      <c r="K392" s="191">
        <v>9.2799999999999994</v>
      </c>
      <c r="L392" s="191">
        <v>0</v>
      </c>
      <c r="M392" s="191">
        <v>0.05</v>
      </c>
      <c r="N392" s="191">
        <v>46.91</v>
      </c>
      <c r="O392" s="191">
        <v>98.65</v>
      </c>
      <c r="P392" s="192">
        <f t="shared" si="21"/>
        <v>32.579631778744165</v>
      </c>
      <c r="Q392" s="192">
        <f t="shared" si="22"/>
        <v>90.639158559684034</v>
      </c>
      <c r="R392" s="191" t="s">
        <v>753</v>
      </c>
    </row>
    <row r="393" spans="1:18" s="190" customFormat="1" ht="11.25">
      <c r="A393" s="190" t="s">
        <v>728</v>
      </c>
      <c r="B393" s="190">
        <v>5</v>
      </c>
      <c r="C393" s="190">
        <v>72</v>
      </c>
      <c r="D393" s="191">
        <v>0.3</v>
      </c>
      <c r="E393" s="191" t="str">
        <f t="shared" si="20"/>
        <v>Darnley Bay-5-72-0.3</v>
      </c>
      <c r="F393" s="191">
        <v>0.03</v>
      </c>
      <c r="G393" s="191">
        <v>0.11</v>
      </c>
      <c r="H393" s="191">
        <v>12.96</v>
      </c>
      <c r="I393" s="191">
        <v>18.96</v>
      </c>
      <c r="J393" s="191">
        <v>0.21</v>
      </c>
      <c r="K393" s="191">
        <v>11.84</v>
      </c>
      <c r="L393" s="191">
        <v>0</v>
      </c>
      <c r="M393" s="191">
        <v>7.0000000000000007E-2</v>
      </c>
      <c r="N393" s="191">
        <v>54.71</v>
      </c>
      <c r="O393" s="191">
        <v>98.88</v>
      </c>
      <c r="P393" s="192">
        <f t="shared" si="21"/>
        <v>52.675770423638255</v>
      </c>
      <c r="Q393" s="192">
        <f t="shared" si="22"/>
        <v>73.903405655076682</v>
      </c>
      <c r="R393" s="191" t="s">
        <v>753</v>
      </c>
    </row>
    <row r="394" spans="1:18" s="190" customFormat="1" ht="11.25">
      <c r="A394" s="190" t="s">
        <v>728</v>
      </c>
      <c r="B394" s="190">
        <v>5</v>
      </c>
      <c r="C394" s="190">
        <v>73</v>
      </c>
      <c r="D394" s="191">
        <v>0.3</v>
      </c>
      <c r="E394" s="191" t="str">
        <f t="shared" si="20"/>
        <v>Darnley Bay-5-73-0.3</v>
      </c>
      <c r="F394" s="191">
        <v>0</v>
      </c>
      <c r="G394" s="191">
        <v>0.75</v>
      </c>
      <c r="H394" s="191">
        <v>9.84</v>
      </c>
      <c r="I394" s="191">
        <v>20.56</v>
      </c>
      <c r="J394" s="191">
        <v>0.22</v>
      </c>
      <c r="K394" s="191">
        <v>11.64</v>
      </c>
      <c r="L394" s="191">
        <v>0</v>
      </c>
      <c r="M394" s="191">
        <v>0</v>
      </c>
      <c r="N394" s="191">
        <v>57.96</v>
      </c>
      <c r="O394" s="191">
        <v>100.98</v>
      </c>
      <c r="P394" s="192">
        <f t="shared" si="21"/>
        <v>50.227024367674503</v>
      </c>
      <c r="Q394" s="192">
        <f t="shared" si="22"/>
        <v>79.803735939232737</v>
      </c>
      <c r="R394" s="191" t="s">
        <v>753</v>
      </c>
    </row>
    <row r="395" spans="1:18" s="190" customFormat="1" ht="11.25">
      <c r="A395" s="190" t="s">
        <v>728</v>
      </c>
      <c r="B395" s="190">
        <v>5</v>
      </c>
      <c r="C395" s="190">
        <v>74</v>
      </c>
      <c r="D395" s="191">
        <v>0.3</v>
      </c>
      <c r="E395" s="191" t="str">
        <f t="shared" si="20"/>
        <v>Darnley Bay-5-74-0.3</v>
      </c>
      <c r="F395" s="191">
        <v>0.18</v>
      </c>
      <c r="G395" s="191">
        <v>2.82</v>
      </c>
      <c r="H395" s="191">
        <v>12.5</v>
      </c>
      <c r="I395" s="191">
        <v>21.17</v>
      </c>
      <c r="J395" s="191">
        <v>0.15</v>
      </c>
      <c r="K395" s="191">
        <v>14.14</v>
      </c>
      <c r="L395" s="191">
        <v>0</v>
      </c>
      <c r="M395" s="191">
        <v>0</v>
      </c>
      <c r="N395" s="191">
        <v>49.09</v>
      </c>
      <c r="O395" s="191">
        <v>100.05</v>
      </c>
      <c r="P395" s="192">
        <f t="shared" si="21"/>
        <v>54.349072179496972</v>
      </c>
      <c r="Q395" s="192">
        <f t="shared" si="22"/>
        <v>72.486069872487761</v>
      </c>
      <c r="R395" s="191" t="s">
        <v>753</v>
      </c>
    </row>
    <row r="396" spans="1:18" s="190" customFormat="1" ht="11.25">
      <c r="A396" s="190" t="s">
        <v>728</v>
      </c>
      <c r="B396" s="190">
        <v>5</v>
      </c>
      <c r="C396" s="190">
        <v>75</v>
      </c>
      <c r="D396" s="191">
        <v>0.3</v>
      </c>
      <c r="E396" s="191" t="str">
        <f t="shared" si="20"/>
        <v>Darnley Bay-5-75-0.3</v>
      </c>
      <c r="F396" s="191">
        <v>0</v>
      </c>
      <c r="G396" s="191">
        <v>0.39</v>
      </c>
      <c r="H396" s="191">
        <v>10.97</v>
      </c>
      <c r="I396" s="191">
        <v>20.51</v>
      </c>
      <c r="J396" s="191">
        <v>0.28000000000000003</v>
      </c>
      <c r="K396" s="191">
        <v>11.69</v>
      </c>
      <c r="L396" s="191">
        <v>0</v>
      </c>
      <c r="M396" s="191">
        <v>0</v>
      </c>
      <c r="N396" s="191">
        <v>55.49</v>
      </c>
      <c r="O396" s="191">
        <v>99.34</v>
      </c>
      <c r="P396" s="192">
        <f t="shared" si="21"/>
        <v>50.395047749286206</v>
      </c>
      <c r="Q396" s="192">
        <f t="shared" si="22"/>
        <v>77.238259114235106</v>
      </c>
      <c r="R396" s="191" t="s">
        <v>753</v>
      </c>
    </row>
    <row r="397" spans="1:18" s="190" customFormat="1" ht="11.25">
      <c r="A397" s="190" t="s">
        <v>728</v>
      </c>
      <c r="B397" s="190">
        <v>5</v>
      </c>
      <c r="C397" s="190">
        <v>76</v>
      </c>
      <c r="D397" s="191">
        <v>0.3</v>
      </c>
      <c r="E397" s="191" t="str">
        <f t="shared" si="20"/>
        <v>Darnley Bay-5-76-0.3</v>
      </c>
      <c r="F397" s="191">
        <v>0</v>
      </c>
      <c r="G397" s="191">
        <v>4.01</v>
      </c>
      <c r="H397" s="191">
        <v>3.95</v>
      </c>
      <c r="I397" s="191">
        <v>29.35</v>
      </c>
      <c r="J397" s="191">
        <v>0.3</v>
      </c>
      <c r="K397" s="191">
        <v>9.39</v>
      </c>
      <c r="L397" s="191">
        <v>0.02</v>
      </c>
      <c r="M397" s="191">
        <v>0</v>
      </c>
      <c r="N397" s="191">
        <v>50.82</v>
      </c>
      <c r="O397" s="191">
        <v>97.84</v>
      </c>
      <c r="P397" s="192">
        <f t="shared" si="21"/>
        <v>36.316201682662545</v>
      </c>
      <c r="Q397" s="192">
        <f t="shared" si="22"/>
        <v>89.61676264374465</v>
      </c>
      <c r="R397" s="191" t="s">
        <v>753</v>
      </c>
    </row>
    <row r="398" spans="1:18" s="190" customFormat="1" ht="11.25">
      <c r="A398" s="190" t="s">
        <v>728</v>
      </c>
      <c r="B398" s="190">
        <v>5</v>
      </c>
      <c r="C398" s="190">
        <v>77</v>
      </c>
      <c r="D398" s="191">
        <v>0.3</v>
      </c>
      <c r="E398" s="191" t="str">
        <f t="shared" si="20"/>
        <v>Darnley Bay-5-77-0.3</v>
      </c>
      <c r="F398" s="191">
        <v>0.04</v>
      </c>
      <c r="G398" s="191">
        <v>3.82</v>
      </c>
      <c r="H398" s="191">
        <v>12.12</v>
      </c>
      <c r="I398" s="191">
        <v>21.74</v>
      </c>
      <c r="J398" s="191">
        <v>0.13</v>
      </c>
      <c r="K398" s="191">
        <v>14.47</v>
      </c>
      <c r="L398" s="191">
        <v>0</v>
      </c>
      <c r="M398" s="191">
        <v>7.0000000000000007E-2</v>
      </c>
      <c r="N398" s="191">
        <v>46.47</v>
      </c>
      <c r="O398" s="191">
        <v>98.87</v>
      </c>
      <c r="P398" s="192">
        <f t="shared" si="21"/>
        <v>54.262247946760588</v>
      </c>
      <c r="Q398" s="192">
        <f t="shared" si="22"/>
        <v>72.005314413114078</v>
      </c>
      <c r="R398" s="191" t="s">
        <v>753</v>
      </c>
    </row>
    <row r="399" spans="1:18" s="190" customFormat="1" ht="11.25">
      <c r="A399" s="190" t="s">
        <v>728</v>
      </c>
      <c r="B399" s="190">
        <v>5</v>
      </c>
      <c r="C399" s="190">
        <v>78</v>
      </c>
      <c r="D399" s="191">
        <v>0.3</v>
      </c>
      <c r="E399" s="191" t="str">
        <f t="shared" si="20"/>
        <v>Darnley Bay-5-78-0.3</v>
      </c>
      <c r="F399" s="191">
        <v>0</v>
      </c>
      <c r="G399" s="191">
        <v>2.38</v>
      </c>
      <c r="H399" s="191">
        <v>4.68</v>
      </c>
      <c r="I399" s="191">
        <v>24.79</v>
      </c>
      <c r="J399" s="191">
        <v>0.3</v>
      </c>
      <c r="K399" s="191">
        <v>11.3</v>
      </c>
      <c r="L399" s="191">
        <v>0.03</v>
      </c>
      <c r="M399" s="191">
        <v>0</v>
      </c>
      <c r="N399" s="191">
        <v>57.14</v>
      </c>
      <c r="O399" s="191">
        <v>100.6</v>
      </c>
      <c r="P399" s="192">
        <f t="shared" si="21"/>
        <v>44.827160310467725</v>
      </c>
      <c r="Q399" s="192">
        <f t="shared" si="22"/>
        <v>89.119263310476697</v>
      </c>
      <c r="R399" s="191" t="s">
        <v>753</v>
      </c>
    </row>
    <row r="400" spans="1:18" s="190" customFormat="1" ht="11.25">
      <c r="A400" s="190" t="s">
        <v>728</v>
      </c>
      <c r="B400" s="190">
        <v>5</v>
      </c>
      <c r="C400" s="190">
        <v>79</v>
      </c>
      <c r="D400" s="191">
        <v>0.3</v>
      </c>
      <c r="E400" s="191" t="str">
        <f t="shared" si="20"/>
        <v>Darnley Bay-5-79-0.3</v>
      </c>
      <c r="F400" s="191">
        <v>0</v>
      </c>
      <c r="G400" s="191">
        <v>2.2000000000000002</v>
      </c>
      <c r="H400" s="191">
        <v>4.7</v>
      </c>
      <c r="I400" s="191">
        <v>24.23</v>
      </c>
      <c r="J400" s="191">
        <v>0.42</v>
      </c>
      <c r="K400" s="191">
        <v>10.8</v>
      </c>
      <c r="L400" s="191">
        <v>0</v>
      </c>
      <c r="M400" s="191">
        <v>0</v>
      </c>
      <c r="N400" s="191">
        <v>56.91</v>
      </c>
      <c r="O400" s="191">
        <v>99.26</v>
      </c>
      <c r="P400" s="192">
        <f t="shared" si="21"/>
        <v>44.273626507988034</v>
      </c>
      <c r="Q400" s="192">
        <f t="shared" si="22"/>
        <v>89.03854011668065</v>
      </c>
      <c r="R400" s="191" t="s">
        <v>753</v>
      </c>
    </row>
    <row r="401" spans="1:18" s="190" customFormat="1" ht="11.25">
      <c r="A401" s="190" t="s">
        <v>728</v>
      </c>
      <c r="B401" s="190">
        <v>5</v>
      </c>
      <c r="C401" s="190">
        <v>80</v>
      </c>
      <c r="D401" s="191">
        <v>0.3</v>
      </c>
      <c r="E401" s="191" t="str">
        <f t="shared" si="20"/>
        <v>Darnley Bay-5-80-0.3</v>
      </c>
      <c r="F401" s="191">
        <v>0</v>
      </c>
      <c r="G401" s="191">
        <v>1.34</v>
      </c>
      <c r="H401" s="191">
        <v>10.62</v>
      </c>
      <c r="I401" s="191">
        <v>22.97</v>
      </c>
      <c r="J401" s="191">
        <v>0.17</v>
      </c>
      <c r="K401" s="191">
        <v>10.9</v>
      </c>
      <c r="L401" s="191">
        <v>0.02</v>
      </c>
      <c r="M401" s="191">
        <v>0</v>
      </c>
      <c r="N401" s="191">
        <v>53.97</v>
      </c>
      <c r="O401" s="191">
        <v>100</v>
      </c>
      <c r="P401" s="192">
        <f t="shared" si="21"/>
        <v>45.823623707108432</v>
      </c>
      <c r="Q401" s="192">
        <f t="shared" si="22"/>
        <v>77.319919662703356</v>
      </c>
      <c r="R401" s="191" t="s">
        <v>753</v>
      </c>
    </row>
    <row r="402" spans="1:18" s="190" customFormat="1" ht="11.25">
      <c r="A402" s="190" t="s">
        <v>728</v>
      </c>
      <c r="B402" s="190">
        <v>5</v>
      </c>
      <c r="C402" s="190">
        <v>81</v>
      </c>
      <c r="D402" s="191">
        <v>0.3</v>
      </c>
      <c r="E402" s="191" t="str">
        <f t="shared" si="20"/>
        <v>Darnley Bay-5-81-0.3</v>
      </c>
      <c r="F402" s="191">
        <v>0</v>
      </c>
      <c r="G402" s="191">
        <v>3.55</v>
      </c>
      <c r="H402" s="191">
        <v>4.71</v>
      </c>
      <c r="I402" s="191">
        <v>25.99</v>
      </c>
      <c r="J402" s="191">
        <v>0.34</v>
      </c>
      <c r="K402" s="191">
        <v>11.48</v>
      </c>
      <c r="L402" s="191">
        <v>0</v>
      </c>
      <c r="M402" s="191">
        <v>0</v>
      </c>
      <c r="N402" s="191">
        <v>54.09</v>
      </c>
      <c r="O402" s="191">
        <v>100.17</v>
      </c>
      <c r="P402" s="192">
        <f t="shared" si="21"/>
        <v>44.050213434493195</v>
      </c>
      <c r="Q402" s="192">
        <f t="shared" si="22"/>
        <v>88.510999075514107</v>
      </c>
      <c r="R402" s="191" t="s">
        <v>753</v>
      </c>
    </row>
    <row r="403" spans="1:18" s="190" customFormat="1" ht="11.25">
      <c r="A403" s="190" t="s">
        <v>728</v>
      </c>
      <c r="B403" s="190">
        <v>5</v>
      </c>
      <c r="C403" s="190">
        <v>82</v>
      </c>
      <c r="D403" s="191">
        <v>0.3</v>
      </c>
      <c r="E403" s="191" t="str">
        <f t="shared" si="20"/>
        <v>Darnley Bay-5-82-0.3</v>
      </c>
      <c r="F403" s="191">
        <v>0</v>
      </c>
      <c r="G403" s="191">
        <v>0.09</v>
      </c>
      <c r="H403" s="191">
        <v>12.53</v>
      </c>
      <c r="I403" s="191">
        <v>18.809999999999999</v>
      </c>
      <c r="J403" s="191">
        <v>0.25</v>
      </c>
      <c r="K403" s="191">
        <v>12.26</v>
      </c>
      <c r="L403" s="191">
        <v>0</v>
      </c>
      <c r="M403" s="191">
        <v>0</v>
      </c>
      <c r="N403" s="191">
        <v>55.2</v>
      </c>
      <c r="O403" s="191">
        <v>99.14</v>
      </c>
      <c r="P403" s="192">
        <f t="shared" si="21"/>
        <v>53.741351796500069</v>
      </c>
      <c r="Q403" s="192">
        <f t="shared" si="22"/>
        <v>74.717699850819812</v>
      </c>
      <c r="R403" s="191" t="s">
        <v>753</v>
      </c>
    </row>
    <row r="404" spans="1:18" s="190" customFormat="1" ht="11.25">
      <c r="A404" s="190" t="s">
        <v>728</v>
      </c>
      <c r="B404" s="190">
        <v>5</v>
      </c>
      <c r="C404" s="190">
        <v>83</v>
      </c>
      <c r="D404" s="191">
        <v>0.3</v>
      </c>
      <c r="E404" s="191" t="str">
        <f t="shared" si="20"/>
        <v>Darnley Bay-5-83-0.3</v>
      </c>
      <c r="F404" s="191">
        <v>0</v>
      </c>
      <c r="G404" s="191">
        <v>0.34</v>
      </c>
      <c r="H404" s="191">
        <v>10.84</v>
      </c>
      <c r="I404" s="191">
        <v>19.88</v>
      </c>
      <c r="J404" s="191">
        <v>0.12</v>
      </c>
      <c r="K404" s="191">
        <v>13.25</v>
      </c>
      <c r="L404" s="191">
        <v>0</v>
      </c>
      <c r="M404" s="191">
        <v>0.01</v>
      </c>
      <c r="N404" s="191">
        <v>56.24</v>
      </c>
      <c r="O404" s="191">
        <v>100.69</v>
      </c>
      <c r="P404" s="192">
        <f t="shared" si="21"/>
        <v>54.295991280360802</v>
      </c>
      <c r="Q404" s="192">
        <f t="shared" si="22"/>
        <v>77.680794745171255</v>
      </c>
      <c r="R404" s="191" t="s">
        <v>753</v>
      </c>
    </row>
    <row r="405" spans="1:18" s="190" customFormat="1" ht="11.25">
      <c r="A405" s="190" t="s">
        <v>728</v>
      </c>
      <c r="B405" s="190">
        <v>5</v>
      </c>
      <c r="C405" s="190">
        <v>84</v>
      </c>
      <c r="D405" s="191">
        <v>0.3</v>
      </c>
      <c r="E405" s="191" t="str">
        <f t="shared" si="20"/>
        <v>Darnley Bay-5-84-0.3</v>
      </c>
      <c r="F405" s="191">
        <v>0</v>
      </c>
      <c r="G405" s="191">
        <v>0.43</v>
      </c>
      <c r="H405" s="191">
        <v>10.59</v>
      </c>
      <c r="I405" s="191">
        <v>17.760000000000002</v>
      </c>
      <c r="J405" s="191">
        <v>0.2</v>
      </c>
      <c r="K405" s="191">
        <v>12.48</v>
      </c>
      <c r="L405" s="191">
        <v>0</v>
      </c>
      <c r="M405" s="191">
        <v>0</v>
      </c>
      <c r="N405" s="191">
        <v>56.77</v>
      </c>
      <c r="O405" s="191">
        <v>98.23</v>
      </c>
      <c r="P405" s="192">
        <f t="shared" si="21"/>
        <v>55.605330444074689</v>
      </c>
      <c r="Q405" s="192">
        <f t="shared" si="22"/>
        <v>78.242817973973104</v>
      </c>
      <c r="R405" s="191" t="s">
        <v>753</v>
      </c>
    </row>
    <row r="406" spans="1:18" s="190" customFormat="1" ht="11.25">
      <c r="A406" s="190" t="s">
        <v>728</v>
      </c>
      <c r="B406" s="190">
        <v>5</v>
      </c>
      <c r="C406" s="190">
        <v>85</v>
      </c>
      <c r="D406" s="191">
        <v>0.3</v>
      </c>
      <c r="E406" s="191" t="str">
        <f t="shared" si="20"/>
        <v>Darnley Bay-5-85-0.3</v>
      </c>
      <c r="F406" s="191">
        <v>0</v>
      </c>
      <c r="G406" s="191">
        <v>0.22</v>
      </c>
      <c r="H406" s="191">
        <v>11.6</v>
      </c>
      <c r="I406" s="191">
        <v>18.5</v>
      </c>
      <c r="J406" s="191">
        <v>0.17</v>
      </c>
      <c r="K406" s="191">
        <v>12.29</v>
      </c>
      <c r="L406" s="191">
        <v>0</v>
      </c>
      <c r="M406" s="191">
        <v>0</v>
      </c>
      <c r="N406" s="191">
        <v>57.81</v>
      </c>
      <c r="O406" s="191">
        <v>100.58</v>
      </c>
      <c r="P406" s="192">
        <f t="shared" si="21"/>
        <v>54.214879128226393</v>
      </c>
      <c r="Q406" s="192">
        <f t="shared" si="22"/>
        <v>76.975564218148932</v>
      </c>
      <c r="R406" s="191" t="s">
        <v>753</v>
      </c>
    </row>
    <row r="407" spans="1:18" s="190" customFormat="1" ht="11.25">
      <c r="A407" s="190" t="s">
        <v>728</v>
      </c>
      <c r="B407" s="190">
        <v>5</v>
      </c>
      <c r="C407" s="190">
        <v>86</v>
      </c>
      <c r="D407" s="191">
        <v>0.3</v>
      </c>
      <c r="E407" s="191" t="str">
        <f t="shared" si="20"/>
        <v>Darnley Bay-5-86-0.3</v>
      </c>
      <c r="F407" s="191">
        <v>0</v>
      </c>
      <c r="G407" s="191">
        <v>0</v>
      </c>
      <c r="H407" s="191">
        <v>38.96</v>
      </c>
      <c r="I407" s="191">
        <v>15.52</v>
      </c>
      <c r="J407" s="191">
        <v>0.2</v>
      </c>
      <c r="K407" s="191">
        <v>15.08</v>
      </c>
      <c r="L407" s="191">
        <v>0</v>
      </c>
      <c r="M407" s="191">
        <v>0</v>
      </c>
      <c r="N407" s="191">
        <v>30.15</v>
      </c>
      <c r="O407" s="191">
        <v>99.91</v>
      </c>
      <c r="P407" s="192">
        <f t="shared" si="21"/>
        <v>63.395481107936234</v>
      </c>
      <c r="Q407" s="192">
        <f t="shared" si="22"/>
        <v>34.173426232376301</v>
      </c>
      <c r="R407" s="191" t="s">
        <v>753</v>
      </c>
    </row>
    <row r="408" spans="1:18" s="190" customFormat="1" ht="11.25">
      <c r="A408" s="190" t="s">
        <v>728</v>
      </c>
      <c r="B408" s="190">
        <v>5</v>
      </c>
      <c r="C408" s="190">
        <v>87</v>
      </c>
      <c r="D408" s="191">
        <v>0.3</v>
      </c>
      <c r="E408" s="191" t="str">
        <f t="shared" si="20"/>
        <v>Darnley Bay-5-87-0.3</v>
      </c>
      <c r="F408" s="191">
        <v>0</v>
      </c>
      <c r="G408" s="191">
        <v>4.4800000000000004</v>
      </c>
      <c r="H408" s="191">
        <v>4.1100000000000003</v>
      </c>
      <c r="I408" s="191">
        <v>33.57</v>
      </c>
      <c r="J408" s="191">
        <v>0.27</v>
      </c>
      <c r="K408" s="191">
        <v>9.41</v>
      </c>
      <c r="L408" s="191">
        <v>0</v>
      </c>
      <c r="M408" s="191">
        <v>0</v>
      </c>
      <c r="N408" s="191">
        <v>47.74</v>
      </c>
      <c r="O408" s="191">
        <v>99.58</v>
      </c>
      <c r="P408" s="192">
        <f t="shared" si="21"/>
        <v>33.317076617767405</v>
      </c>
      <c r="Q408" s="192">
        <f t="shared" si="22"/>
        <v>88.626268601888768</v>
      </c>
      <c r="R408" s="191" t="s">
        <v>753</v>
      </c>
    </row>
    <row r="409" spans="1:18" s="190" customFormat="1" ht="11.25">
      <c r="A409" s="190" t="s">
        <v>728</v>
      </c>
      <c r="B409" s="190">
        <v>5</v>
      </c>
      <c r="C409" s="190">
        <v>88</v>
      </c>
      <c r="D409" s="191">
        <v>0.3</v>
      </c>
      <c r="E409" s="191" t="str">
        <f t="shared" ref="E409:E472" si="23">CONCATENATE(A408,"-",B409,"-",C409,"-",D409)</f>
        <v>Darnley Bay-5-88-0.3</v>
      </c>
      <c r="F409" s="191">
        <v>0</v>
      </c>
      <c r="G409" s="191">
        <v>3.39</v>
      </c>
      <c r="H409" s="191">
        <v>4.6100000000000003</v>
      </c>
      <c r="I409" s="191">
        <v>28.7</v>
      </c>
      <c r="J409" s="191">
        <v>0.28999999999999998</v>
      </c>
      <c r="K409" s="191">
        <v>9.98</v>
      </c>
      <c r="L409" s="191">
        <v>0.01</v>
      </c>
      <c r="M409" s="191">
        <v>0.14000000000000001</v>
      </c>
      <c r="N409" s="191">
        <v>52.66</v>
      </c>
      <c r="O409" s="191">
        <v>99.79</v>
      </c>
      <c r="P409" s="192">
        <f t="shared" si="21"/>
        <v>38.264584089308194</v>
      </c>
      <c r="Q409" s="192">
        <f t="shared" si="22"/>
        <v>88.456654927531403</v>
      </c>
      <c r="R409" s="191" t="s">
        <v>753</v>
      </c>
    </row>
    <row r="410" spans="1:18" s="190" customFormat="1" ht="11.25">
      <c r="A410" s="190" t="s">
        <v>728</v>
      </c>
      <c r="B410" s="190">
        <v>5</v>
      </c>
      <c r="C410" s="190">
        <v>89</v>
      </c>
      <c r="D410" s="191">
        <v>0.3</v>
      </c>
      <c r="E410" s="191" t="str">
        <f t="shared" si="23"/>
        <v>Darnley Bay-5-89-0.3</v>
      </c>
      <c r="F410" s="191">
        <v>0</v>
      </c>
      <c r="G410" s="191">
        <v>4.2</v>
      </c>
      <c r="H410" s="191">
        <v>5.98</v>
      </c>
      <c r="I410" s="191">
        <v>31.64</v>
      </c>
      <c r="J410" s="191">
        <v>0.31</v>
      </c>
      <c r="K410" s="191">
        <v>10.09</v>
      </c>
      <c r="L410" s="191">
        <v>0.01</v>
      </c>
      <c r="M410" s="191">
        <v>0</v>
      </c>
      <c r="N410" s="191">
        <v>47.82</v>
      </c>
      <c r="O410" s="191">
        <v>100.04</v>
      </c>
      <c r="P410" s="192">
        <f t="shared" si="21"/>
        <v>36.241531524915658</v>
      </c>
      <c r="Q410" s="192">
        <f t="shared" si="22"/>
        <v>84.287786953315077</v>
      </c>
      <c r="R410" s="191" t="s">
        <v>753</v>
      </c>
    </row>
    <row r="411" spans="1:18" s="190" customFormat="1" ht="11.25">
      <c r="A411" s="190" t="s">
        <v>728</v>
      </c>
      <c r="B411" s="190">
        <v>5</v>
      </c>
      <c r="C411" s="190">
        <v>90</v>
      </c>
      <c r="D411" s="191">
        <v>0.3</v>
      </c>
      <c r="E411" s="191" t="str">
        <f t="shared" si="23"/>
        <v>Darnley Bay-5-90-0.3</v>
      </c>
      <c r="F411" s="191">
        <v>0</v>
      </c>
      <c r="G411" s="191">
        <v>2.67</v>
      </c>
      <c r="H411" s="191">
        <v>5.22</v>
      </c>
      <c r="I411" s="191">
        <v>28.67</v>
      </c>
      <c r="J411" s="191">
        <v>0.26</v>
      </c>
      <c r="K411" s="191">
        <v>10.71</v>
      </c>
      <c r="L411" s="191">
        <v>0</v>
      </c>
      <c r="M411" s="191">
        <v>0</v>
      </c>
      <c r="N411" s="191">
        <v>52.34</v>
      </c>
      <c r="O411" s="191">
        <v>99.87</v>
      </c>
      <c r="P411" s="192">
        <f t="shared" si="21"/>
        <v>39.970549571649968</v>
      </c>
      <c r="Q411" s="192">
        <f t="shared" si="22"/>
        <v>87.057346971425304</v>
      </c>
      <c r="R411" s="191" t="s">
        <v>753</v>
      </c>
    </row>
    <row r="412" spans="1:18" s="190" customFormat="1" ht="11.25">
      <c r="A412" s="190" t="s">
        <v>728</v>
      </c>
      <c r="B412" s="190">
        <v>5</v>
      </c>
      <c r="C412" s="190">
        <v>91</v>
      </c>
      <c r="D412" s="191">
        <v>0.3</v>
      </c>
      <c r="E412" s="191" t="str">
        <f t="shared" si="23"/>
        <v>Darnley Bay-5-91-0.3</v>
      </c>
      <c r="F412" s="191">
        <v>0</v>
      </c>
      <c r="G412" s="191">
        <v>2.38</v>
      </c>
      <c r="H412" s="191">
        <v>6.1</v>
      </c>
      <c r="I412" s="191">
        <v>19.54</v>
      </c>
      <c r="J412" s="191">
        <v>0.13</v>
      </c>
      <c r="K412" s="191">
        <v>12.5</v>
      </c>
      <c r="L412" s="191">
        <v>0</v>
      </c>
      <c r="M412" s="191">
        <v>0.04</v>
      </c>
      <c r="N412" s="191">
        <v>58.62</v>
      </c>
      <c r="O412" s="191">
        <v>99.32</v>
      </c>
      <c r="P412" s="192">
        <f t="shared" si="21"/>
        <v>53.276448965180791</v>
      </c>
      <c r="Q412" s="192">
        <f t="shared" si="22"/>
        <v>86.571163904499286</v>
      </c>
      <c r="R412" s="191" t="s">
        <v>753</v>
      </c>
    </row>
    <row r="413" spans="1:18" s="190" customFormat="1" ht="11.25">
      <c r="A413" s="190" t="s">
        <v>728</v>
      </c>
      <c r="B413" s="190">
        <v>5</v>
      </c>
      <c r="C413" s="190">
        <v>92</v>
      </c>
      <c r="D413" s="191">
        <v>0.3</v>
      </c>
      <c r="E413" s="191" t="str">
        <f t="shared" si="23"/>
        <v>Darnley Bay-5-92-0.3</v>
      </c>
      <c r="F413" s="191">
        <v>0</v>
      </c>
      <c r="G413" s="191">
        <v>0</v>
      </c>
      <c r="H413" s="191">
        <v>27.92</v>
      </c>
      <c r="I413" s="191">
        <v>13.35</v>
      </c>
      <c r="J413" s="191">
        <v>0.15</v>
      </c>
      <c r="K413" s="191">
        <v>15.59</v>
      </c>
      <c r="L413" s="191">
        <v>0</v>
      </c>
      <c r="M413" s="191">
        <v>0</v>
      </c>
      <c r="N413" s="191">
        <v>41.78</v>
      </c>
      <c r="O413" s="191">
        <v>98.8</v>
      </c>
      <c r="P413" s="192">
        <f t="shared" si="21"/>
        <v>67.548393516173377</v>
      </c>
      <c r="Q413" s="192">
        <f t="shared" si="22"/>
        <v>50.096243672920892</v>
      </c>
      <c r="R413" s="191" t="s">
        <v>753</v>
      </c>
    </row>
    <row r="414" spans="1:18" s="190" customFormat="1" ht="11.25">
      <c r="A414" s="190" t="s">
        <v>728</v>
      </c>
      <c r="B414" s="190">
        <v>5</v>
      </c>
      <c r="C414" s="190">
        <v>93</v>
      </c>
      <c r="D414" s="191">
        <v>0.3</v>
      </c>
      <c r="E414" s="191" t="str">
        <f t="shared" si="23"/>
        <v>Darnley Bay-5-93-0.3</v>
      </c>
      <c r="F414" s="191">
        <v>0</v>
      </c>
      <c r="G414" s="191">
        <v>4.24</v>
      </c>
      <c r="H414" s="191">
        <v>2.97</v>
      </c>
      <c r="I414" s="191">
        <v>34.21</v>
      </c>
      <c r="J414" s="191">
        <v>0.28000000000000003</v>
      </c>
      <c r="K414" s="191">
        <v>7.95</v>
      </c>
      <c r="L414" s="191">
        <v>0.04</v>
      </c>
      <c r="M414" s="191">
        <v>0</v>
      </c>
      <c r="N414" s="191">
        <v>48.62</v>
      </c>
      <c r="O414" s="191">
        <v>98.32</v>
      </c>
      <c r="P414" s="192">
        <f t="shared" si="21"/>
        <v>29.289499001288366</v>
      </c>
      <c r="Q414" s="192">
        <f t="shared" si="22"/>
        <v>91.654076907540727</v>
      </c>
      <c r="R414" s="191" t="s">
        <v>753</v>
      </c>
    </row>
    <row r="415" spans="1:18" s="190" customFormat="1" ht="11.25">
      <c r="A415" s="190" t="s">
        <v>728</v>
      </c>
      <c r="B415" s="190">
        <v>5</v>
      </c>
      <c r="C415" s="190">
        <v>94</v>
      </c>
      <c r="D415" s="191">
        <v>0.3</v>
      </c>
      <c r="E415" s="191" t="str">
        <f t="shared" si="23"/>
        <v>Darnley Bay-5-94-0.3</v>
      </c>
      <c r="F415" s="191">
        <v>0</v>
      </c>
      <c r="G415" s="191">
        <v>3.67</v>
      </c>
      <c r="H415" s="191">
        <v>5.6</v>
      </c>
      <c r="I415" s="191">
        <v>26.79</v>
      </c>
      <c r="J415" s="191">
        <v>0.3</v>
      </c>
      <c r="K415" s="191">
        <v>11.99</v>
      </c>
      <c r="L415" s="191">
        <v>0.01</v>
      </c>
      <c r="M415" s="191">
        <v>0.04</v>
      </c>
      <c r="N415" s="191">
        <v>50.76</v>
      </c>
      <c r="O415" s="191">
        <v>99.17</v>
      </c>
      <c r="P415" s="192">
        <f t="shared" si="21"/>
        <v>44.374551094001689</v>
      </c>
      <c r="Q415" s="192">
        <f t="shared" si="22"/>
        <v>85.877072196535778</v>
      </c>
      <c r="R415" s="191" t="s">
        <v>753</v>
      </c>
    </row>
    <row r="416" spans="1:18" s="190" customFormat="1" ht="11.25">
      <c r="A416" s="190" t="s">
        <v>728</v>
      </c>
      <c r="B416" s="190">
        <v>5</v>
      </c>
      <c r="C416" s="190">
        <v>95</v>
      </c>
      <c r="D416" s="191">
        <v>0.3</v>
      </c>
      <c r="E416" s="191" t="str">
        <f t="shared" si="23"/>
        <v>Darnley Bay-5-95-0.3</v>
      </c>
      <c r="F416" s="191">
        <v>0</v>
      </c>
      <c r="G416" s="191">
        <v>0.39</v>
      </c>
      <c r="H416" s="191">
        <v>11.1</v>
      </c>
      <c r="I416" s="191">
        <v>20.75</v>
      </c>
      <c r="J416" s="191">
        <v>0.2</v>
      </c>
      <c r="K416" s="191">
        <v>11.63</v>
      </c>
      <c r="L416" s="191">
        <v>0.03</v>
      </c>
      <c r="M416" s="191">
        <v>0</v>
      </c>
      <c r="N416" s="191">
        <v>55.75</v>
      </c>
      <c r="O416" s="191">
        <v>99.85</v>
      </c>
      <c r="P416" s="192">
        <f t="shared" ref="P416:P479" si="24">((K416/40.31)/(K416/40.31+I416/71.85))*100</f>
        <v>49.97556888318995</v>
      </c>
      <c r="Q416" s="192">
        <f t="shared" ref="Q416:Q479" si="25">((N416/151.99061)/(N416/151.99061+H416/101.96137))*100</f>
        <v>77.113084020563022</v>
      </c>
      <c r="R416" s="191" t="s">
        <v>753</v>
      </c>
    </row>
    <row r="417" spans="1:18" s="190" customFormat="1" ht="11.25">
      <c r="A417" s="190" t="s">
        <v>728</v>
      </c>
      <c r="B417" s="190">
        <v>5</v>
      </c>
      <c r="C417" s="190">
        <v>96</v>
      </c>
      <c r="D417" s="191">
        <v>0.3</v>
      </c>
      <c r="E417" s="191" t="str">
        <f t="shared" si="23"/>
        <v>Darnley Bay-5-96-0.3</v>
      </c>
      <c r="F417" s="191">
        <v>0</v>
      </c>
      <c r="G417" s="191">
        <v>3.06</v>
      </c>
      <c r="H417" s="191">
        <v>4.82</v>
      </c>
      <c r="I417" s="191">
        <v>27.31</v>
      </c>
      <c r="J417" s="191">
        <v>0.23</v>
      </c>
      <c r="K417" s="191">
        <v>10.88</v>
      </c>
      <c r="L417" s="191">
        <v>0.02</v>
      </c>
      <c r="M417" s="191">
        <v>0</v>
      </c>
      <c r="N417" s="191">
        <v>53.7</v>
      </c>
      <c r="O417" s="191">
        <v>100.02</v>
      </c>
      <c r="P417" s="192">
        <f t="shared" si="24"/>
        <v>41.523980129333246</v>
      </c>
      <c r="Q417" s="192">
        <f t="shared" si="25"/>
        <v>88.199031177730959</v>
      </c>
      <c r="R417" s="191" t="s">
        <v>753</v>
      </c>
    </row>
    <row r="418" spans="1:18" s="190" customFormat="1" ht="11.25">
      <c r="A418" s="190" t="s">
        <v>728</v>
      </c>
      <c r="B418" s="190">
        <v>5</v>
      </c>
      <c r="C418" s="190">
        <v>97</v>
      </c>
      <c r="D418" s="191">
        <v>0.3</v>
      </c>
      <c r="E418" s="191" t="str">
        <f t="shared" si="23"/>
        <v>Darnley Bay-5-97-0.3</v>
      </c>
      <c r="F418" s="191">
        <v>0.04</v>
      </c>
      <c r="G418" s="191">
        <v>4.09</v>
      </c>
      <c r="H418" s="191">
        <v>4.4800000000000004</v>
      </c>
      <c r="I418" s="191">
        <v>28.65</v>
      </c>
      <c r="J418" s="191">
        <v>0.25</v>
      </c>
      <c r="K418" s="191">
        <v>9.35</v>
      </c>
      <c r="L418" s="191">
        <v>0</v>
      </c>
      <c r="M418" s="191">
        <v>0</v>
      </c>
      <c r="N418" s="191">
        <v>51.36</v>
      </c>
      <c r="O418" s="191">
        <v>98.23</v>
      </c>
      <c r="P418" s="192">
        <f t="shared" si="24"/>
        <v>36.776987089685704</v>
      </c>
      <c r="Q418" s="192">
        <f t="shared" si="25"/>
        <v>88.493447829717425</v>
      </c>
      <c r="R418" s="191" t="s">
        <v>753</v>
      </c>
    </row>
    <row r="419" spans="1:18" s="190" customFormat="1" ht="11.25">
      <c r="A419" s="190" t="s">
        <v>728</v>
      </c>
      <c r="B419" s="190">
        <v>5</v>
      </c>
      <c r="C419" s="190">
        <v>98</v>
      </c>
      <c r="D419" s="191">
        <v>0.3</v>
      </c>
      <c r="E419" s="191" t="str">
        <f t="shared" si="23"/>
        <v>Darnley Bay-5-98-0.3</v>
      </c>
      <c r="F419" s="191">
        <v>0</v>
      </c>
      <c r="G419" s="191">
        <v>0.04</v>
      </c>
      <c r="H419" s="191">
        <v>22.11</v>
      </c>
      <c r="I419" s="191">
        <v>17.760000000000002</v>
      </c>
      <c r="J419" s="191">
        <v>0.14000000000000001</v>
      </c>
      <c r="K419" s="191">
        <v>14.3</v>
      </c>
      <c r="L419" s="191">
        <v>0.02</v>
      </c>
      <c r="M419" s="191">
        <v>0</v>
      </c>
      <c r="N419" s="191">
        <v>46.5</v>
      </c>
      <c r="O419" s="191">
        <v>100.87</v>
      </c>
      <c r="P419" s="192">
        <f t="shared" si="24"/>
        <v>58.935311489774399</v>
      </c>
      <c r="Q419" s="192">
        <f t="shared" si="25"/>
        <v>58.520980630550092</v>
      </c>
      <c r="R419" s="191" t="s">
        <v>753</v>
      </c>
    </row>
    <row r="420" spans="1:18" s="190" customFormat="1" ht="11.25">
      <c r="A420" s="190" t="s">
        <v>728</v>
      </c>
      <c r="B420" s="190">
        <v>5</v>
      </c>
      <c r="C420" s="190">
        <v>99</v>
      </c>
      <c r="D420" s="191">
        <v>0.3</v>
      </c>
      <c r="E420" s="191" t="str">
        <f t="shared" si="23"/>
        <v>Darnley Bay-5-99-0.3</v>
      </c>
      <c r="F420" s="191">
        <v>0</v>
      </c>
      <c r="G420" s="191">
        <v>0.36</v>
      </c>
      <c r="H420" s="191">
        <v>9.35</v>
      </c>
      <c r="I420" s="191">
        <v>21.43</v>
      </c>
      <c r="J420" s="191">
        <v>0.31</v>
      </c>
      <c r="K420" s="191">
        <v>10.53</v>
      </c>
      <c r="L420" s="191">
        <v>0</v>
      </c>
      <c r="M420" s="191">
        <v>0.23</v>
      </c>
      <c r="N420" s="191">
        <v>57.07</v>
      </c>
      <c r="O420" s="191">
        <v>99.26</v>
      </c>
      <c r="P420" s="192">
        <f t="shared" si="24"/>
        <v>46.690285590720144</v>
      </c>
      <c r="Q420" s="192">
        <f t="shared" si="25"/>
        <v>80.371507425163614</v>
      </c>
      <c r="R420" s="191" t="s">
        <v>753</v>
      </c>
    </row>
    <row r="421" spans="1:18" s="190" customFormat="1" ht="11.25">
      <c r="A421" s="190" t="s">
        <v>728</v>
      </c>
      <c r="B421" s="190">
        <v>5</v>
      </c>
      <c r="C421" s="190">
        <v>100</v>
      </c>
      <c r="D421" s="191">
        <v>0.3</v>
      </c>
      <c r="E421" s="191" t="str">
        <f t="shared" si="23"/>
        <v>Darnley Bay-5-100-0.3</v>
      </c>
      <c r="F421" s="191">
        <v>0.04</v>
      </c>
      <c r="G421" s="191">
        <v>4.1900000000000004</v>
      </c>
      <c r="H421" s="191">
        <v>4.7</v>
      </c>
      <c r="I421" s="191">
        <v>31.74</v>
      </c>
      <c r="J421" s="191">
        <v>0.28999999999999998</v>
      </c>
      <c r="K421" s="191">
        <v>10.02</v>
      </c>
      <c r="L421" s="191">
        <v>0.02</v>
      </c>
      <c r="M421" s="191">
        <v>0</v>
      </c>
      <c r="N421" s="191">
        <v>47.6</v>
      </c>
      <c r="O421" s="191">
        <v>98.58</v>
      </c>
      <c r="P421" s="192">
        <f t="shared" si="24"/>
        <v>36.008077318507901</v>
      </c>
      <c r="Q421" s="192">
        <f t="shared" si="25"/>
        <v>87.169680914743907</v>
      </c>
      <c r="R421" s="191" t="s">
        <v>753</v>
      </c>
    </row>
    <row r="422" spans="1:18" s="190" customFormat="1" ht="11.25">
      <c r="A422" s="190" t="s">
        <v>728</v>
      </c>
      <c r="B422" s="190">
        <v>6</v>
      </c>
      <c r="C422" s="190">
        <v>1</v>
      </c>
      <c r="D422" s="191">
        <v>0.3</v>
      </c>
      <c r="E422" s="191" t="str">
        <f t="shared" si="23"/>
        <v>Darnley Bay-6-1-0.3</v>
      </c>
      <c r="F422" s="191">
        <v>0.01</v>
      </c>
      <c r="G422" s="191">
        <v>2.34</v>
      </c>
      <c r="H422" s="191">
        <v>3.84</v>
      </c>
      <c r="I422" s="191">
        <v>25.54</v>
      </c>
      <c r="J422" s="191">
        <v>0.28999999999999998</v>
      </c>
      <c r="K422" s="191">
        <v>10.88</v>
      </c>
      <c r="L422" s="191">
        <v>0.02</v>
      </c>
      <c r="M422" s="191">
        <v>0</v>
      </c>
      <c r="N422" s="191">
        <v>57.18</v>
      </c>
      <c r="O422" s="191">
        <v>100.1</v>
      </c>
      <c r="P422" s="192">
        <f t="shared" si="24"/>
        <v>43.159695533250215</v>
      </c>
      <c r="Q422" s="192">
        <f t="shared" si="25"/>
        <v>90.900177894504878</v>
      </c>
      <c r="R422" s="191" t="s">
        <v>753</v>
      </c>
    </row>
    <row r="423" spans="1:18" s="190" customFormat="1" ht="11.25">
      <c r="A423" s="190" t="s">
        <v>728</v>
      </c>
      <c r="B423" s="190">
        <v>6</v>
      </c>
      <c r="C423" s="190">
        <v>2</v>
      </c>
      <c r="D423" s="191">
        <v>0.3</v>
      </c>
      <c r="E423" s="191" t="str">
        <f t="shared" si="23"/>
        <v>Darnley Bay-6-2-0.3</v>
      </c>
      <c r="F423" s="191">
        <v>0</v>
      </c>
      <c r="G423" s="191">
        <v>0</v>
      </c>
      <c r="H423" s="191">
        <v>39.14</v>
      </c>
      <c r="I423" s="191">
        <v>13</v>
      </c>
      <c r="J423" s="191">
        <v>0.06</v>
      </c>
      <c r="K423" s="191">
        <v>17.559999999999999</v>
      </c>
      <c r="L423" s="191">
        <v>0</v>
      </c>
      <c r="M423" s="191">
        <v>0</v>
      </c>
      <c r="N423" s="191">
        <v>31.37</v>
      </c>
      <c r="O423" s="191">
        <v>101.13</v>
      </c>
      <c r="P423" s="192">
        <f t="shared" si="24"/>
        <v>70.65434817182576</v>
      </c>
      <c r="Q423" s="192">
        <f t="shared" si="25"/>
        <v>34.966372545918333</v>
      </c>
      <c r="R423" s="191" t="s">
        <v>753</v>
      </c>
    </row>
    <row r="424" spans="1:18" s="190" customFormat="1" ht="11.25">
      <c r="A424" s="190" t="s">
        <v>728</v>
      </c>
      <c r="B424" s="190">
        <v>6</v>
      </c>
      <c r="C424" s="190">
        <v>3</v>
      </c>
      <c r="D424" s="191">
        <v>0.3</v>
      </c>
      <c r="E424" s="191" t="str">
        <f t="shared" si="23"/>
        <v>Darnley Bay-6-3-0.3</v>
      </c>
      <c r="F424" s="191">
        <v>0</v>
      </c>
      <c r="G424" s="191">
        <v>0.55000000000000004</v>
      </c>
      <c r="H424" s="191">
        <v>9.92</v>
      </c>
      <c r="I424" s="191">
        <v>22.62</v>
      </c>
      <c r="J424" s="191">
        <v>0.22</v>
      </c>
      <c r="K424" s="191">
        <v>11.33</v>
      </c>
      <c r="L424" s="191">
        <v>0.02</v>
      </c>
      <c r="M424" s="191">
        <v>0</v>
      </c>
      <c r="N424" s="191">
        <v>55.84</v>
      </c>
      <c r="O424" s="191">
        <v>100.51</v>
      </c>
      <c r="P424" s="192">
        <f t="shared" si="24"/>
        <v>47.168050111691315</v>
      </c>
      <c r="Q424" s="192">
        <f t="shared" si="25"/>
        <v>79.062763885754237</v>
      </c>
      <c r="R424" s="191" t="s">
        <v>753</v>
      </c>
    </row>
    <row r="425" spans="1:18" s="190" customFormat="1" ht="11.25">
      <c r="A425" s="190" t="s">
        <v>728</v>
      </c>
      <c r="B425" s="190">
        <v>6</v>
      </c>
      <c r="C425" s="190">
        <v>4</v>
      </c>
      <c r="D425" s="191">
        <v>0.3</v>
      </c>
      <c r="E425" s="191" t="str">
        <f t="shared" si="23"/>
        <v>Darnley Bay-6-4-0.3</v>
      </c>
      <c r="F425" s="191">
        <v>0</v>
      </c>
      <c r="G425" s="191">
        <v>0</v>
      </c>
      <c r="H425" s="191">
        <v>15.88</v>
      </c>
      <c r="I425" s="191">
        <v>16.579999999999998</v>
      </c>
      <c r="J425" s="191">
        <v>0.18</v>
      </c>
      <c r="K425" s="191">
        <v>12.49</v>
      </c>
      <c r="L425" s="191">
        <v>0.03</v>
      </c>
      <c r="M425" s="191">
        <v>0</v>
      </c>
      <c r="N425" s="191">
        <v>53.57</v>
      </c>
      <c r="O425" s="191">
        <v>98.72</v>
      </c>
      <c r="P425" s="192">
        <f t="shared" si="24"/>
        <v>57.314936653530658</v>
      </c>
      <c r="Q425" s="192">
        <f t="shared" si="25"/>
        <v>69.353624906820542</v>
      </c>
      <c r="R425" s="191" t="s">
        <v>753</v>
      </c>
    </row>
    <row r="426" spans="1:18" s="190" customFormat="1" ht="11.25">
      <c r="A426" s="190" t="s">
        <v>728</v>
      </c>
      <c r="B426" s="190">
        <v>6</v>
      </c>
      <c r="C426" s="190">
        <v>5</v>
      </c>
      <c r="D426" s="191">
        <v>0.3</v>
      </c>
      <c r="E426" s="191" t="str">
        <f t="shared" si="23"/>
        <v>Darnley Bay-6-5-0.3</v>
      </c>
      <c r="F426" s="191">
        <v>0</v>
      </c>
      <c r="G426" s="191">
        <v>4.9000000000000004</v>
      </c>
      <c r="H426" s="191">
        <v>5.47</v>
      </c>
      <c r="I426" s="191">
        <v>36</v>
      </c>
      <c r="J426" s="191">
        <v>0.37</v>
      </c>
      <c r="K426" s="191">
        <v>9.23</v>
      </c>
      <c r="L426" s="191">
        <v>0.01</v>
      </c>
      <c r="M426" s="191">
        <v>0</v>
      </c>
      <c r="N426" s="191">
        <v>43.88</v>
      </c>
      <c r="O426" s="191">
        <v>99.85</v>
      </c>
      <c r="P426" s="192">
        <f t="shared" si="24"/>
        <v>31.36567020702249</v>
      </c>
      <c r="Q426" s="192">
        <f t="shared" si="25"/>
        <v>84.329546409098626</v>
      </c>
      <c r="R426" s="191" t="s">
        <v>753</v>
      </c>
    </row>
    <row r="427" spans="1:18" s="190" customFormat="1" ht="11.25">
      <c r="A427" s="190" t="s">
        <v>728</v>
      </c>
      <c r="B427" s="190">
        <v>6</v>
      </c>
      <c r="C427" s="190">
        <v>6</v>
      </c>
      <c r="D427" s="191">
        <v>0.3</v>
      </c>
      <c r="E427" s="191" t="str">
        <f t="shared" si="23"/>
        <v>Darnley Bay-6-6-0.3</v>
      </c>
      <c r="F427" s="191">
        <v>0</v>
      </c>
      <c r="G427" s="191">
        <v>4.12</v>
      </c>
      <c r="H427" s="191">
        <v>10.69</v>
      </c>
      <c r="I427" s="191">
        <v>22.04</v>
      </c>
      <c r="J427" s="191">
        <v>0.26</v>
      </c>
      <c r="K427" s="191">
        <v>13.45</v>
      </c>
      <c r="L427" s="191">
        <v>0.03</v>
      </c>
      <c r="M427" s="191">
        <v>0.04</v>
      </c>
      <c r="N427" s="191">
        <v>48.4</v>
      </c>
      <c r="O427" s="191">
        <v>99.03</v>
      </c>
      <c r="P427" s="192">
        <f t="shared" si="24"/>
        <v>52.101290538479063</v>
      </c>
      <c r="Q427" s="192">
        <f t="shared" si="25"/>
        <v>75.230922731175411</v>
      </c>
      <c r="R427" s="191" t="s">
        <v>753</v>
      </c>
    </row>
    <row r="428" spans="1:18" s="190" customFormat="1" ht="11.25">
      <c r="A428" s="190" t="s">
        <v>728</v>
      </c>
      <c r="B428" s="190">
        <v>6</v>
      </c>
      <c r="C428" s="190">
        <v>7</v>
      </c>
      <c r="D428" s="191">
        <v>0.3</v>
      </c>
      <c r="E428" s="191" t="str">
        <f t="shared" si="23"/>
        <v>Darnley Bay-6-7-0.3</v>
      </c>
      <c r="F428" s="191">
        <v>0</v>
      </c>
      <c r="G428" s="191">
        <v>3.04</v>
      </c>
      <c r="H428" s="191">
        <v>3.82</v>
      </c>
      <c r="I428" s="191">
        <v>27.12</v>
      </c>
      <c r="J428" s="191">
        <v>0.34</v>
      </c>
      <c r="K428" s="191">
        <v>9.8000000000000007</v>
      </c>
      <c r="L428" s="191">
        <v>0</v>
      </c>
      <c r="M428" s="191">
        <v>0</v>
      </c>
      <c r="N428" s="191">
        <v>54.87</v>
      </c>
      <c r="O428" s="191">
        <v>99</v>
      </c>
      <c r="P428" s="192">
        <f t="shared" si="24"/>
        <v>39.176288122228819</v>
      </c>
      <c r="Q428" s="192">
        <f t="shared" si="25"/>
        <v>90.59784579487669</v>
      </c>
      <c r="R428" s="191" t="s">
        <v>753</v>
      </c>
    </row>
    <row r="429" spans="1:18" s="190" customFormat="1" ht="11.25">
      <c r="A429" s="190" t="s">
        <v>728</v>
      </c>
      <c r="B429" s="190">
        <v>6</v>
      </c>
      <c r="C429" s="190">
        <v>9</v>
      </c>
      <c r="D429" s="191">
        <v>0.3</v>
      </c>
      <c r="E429" s="191" t="str">
        <f t="shared" si="23"/>
        <v>Darnley Bay-6-9-0.3</v>
      </c>
      <c r="F429" s="191">
        <v>0.01</v>
      </c>
      <c r="G429" s="191">
        <v>3.77</v>
      </c>
      <c r="H429" s="191">
        <v>12.71</v>
      </c>
      <c r="I429" s="191">
        <v>21.7</v>
      </c>
      <c r="J429" s="191">
        <v>0.23</v>
      </c>
      <c r="K429" s="191">
        <v>13.48</v>
      </c>
      <c r="L429" s="191">
        <v>0.03</v>
      </c>
      <c r="M429" s="191">
        <v>0</v>
      </c>
      <c r="N429" s="191">
        <v>46.36</v>
      </c>
      <c r="O429" s="191">
        <v>98.29</v>
      </c>
      <c r="P429" s="192">
        <f t="shared" si="24"/>
        <v>52.544696503215761</v>
      </c>
      <c r="Q429" s="192">
        <f t="shared" si="25"/>
        <v>70.988450937341042</v>
      </c>
      <c r="R429" s="191" t="s">
        <v>753</v>
      </c>
    </row>
    <row r="430" spans="1:18" s="190" customFormat="1" ht="11.25">
      <c r="A430" s="190" t="s">
        <v>728</v>
      </c>
      <c r="B430" s="190">
        <v>6</v>
      </c>
      <c r="C430" s="190">
        <v>10</v>
      </c>
      <c r="D430" s="191">
        <v>0.3</v>
      </c>
      <c r="E430" s="191" t="str">
        <f t="shared" si="23"/>
        <v>Darnley Bay-6-10-0.3</v>
      </c>
      <c r="F430" s="191">
        <v>0</v>
      </c>
      <c r="G430" s="191">
        <v>0.12</v>
      </c>
      <c r="H430" s="191">
        <v>15.45</v>
      </c>
      <c r="I430" s="191">
        <v>20.6</v>
      </c>
      <c r="J430" s="191">
        <v>0.14000000000000001</v>
      </c>
      <c r="K430" s="191">
        <v>12.3</v>
      </c>
      <c r="L430" s="191">
        <v>0</v>
      </c>
      <c r="M430" s="191">
        <v>0</v>
      </c>
      <c r="N430" s="191">
        <v>51.44</v>
      </c>
      <c r="O430" s="191">
        <v>100.04</v>
      </c>
      <c r="P430" s="192">
        <f t="shared" si="24"/>
        <v>51.55672724705844</v>
      </c>
      <c r="Q430" s="192">
        <f t="shared" si="25"/>
        <v>69.074025856114616</v>
      </c>
      <c r="R430" s="191" t="s">
        <v>753</v>
      </c>
    </row>
    <row r="431" spans="1:18" s="190" customFormat="1" ht="11.25">
      <c r="A431" s="190" t="s">
        <v>728</v>
      </c>
      <c r="B431" s="190">
        <v>8</v>
      </c>
      <c r="C431" s="190">
        <v>11</v>
      </c>
      <c r="D431" s="191">
        <v>0.3</v>
      </c>
      <c r="E431" s="191" t="str">
        <f t="shared" si="23"/>
        <v>Darnley Bay-8-11-0.3</v>
      </c>
      <c r="F431" s="191">
        <v>0</v>
      </c>
      <c r="G431" s="191">
        <v>0.67</v>
      </c>
      <c r="H431" s="191">
        <v>11.08</v>
      </c>
      <c r="I431" s="191">
        <v>21.13</v>
      </c>
      <c r="J431" s="191">
        <v>0.2</v>
      </c>
      <c r="K431" s="191">
        <v>12.68</v>
      </c>
      <c r="L431" s="191">
        <v>0.02</v>
      </c>
      <c r="M431" s="191">
        <v>7.0000000000000007E-2</v>
      </c>
      <c r="N431" s="191">
        <v>54.7</v>
      </c>
      <c r="O431" s="191">
        <v>100.56</v>
      </c>
      <c r="P431" s="192">
        <f t="shared" si="24"/>
        <v>51.682193690601522</v>
      </c>
      <c r="Q431" s="192">
        <f t="shared" si="25"/>
        <v>76.807926818740029</v>
      </c>
      <c r="R431" s="191" t="s">
        <v>753</v>
      </c>
    </row>
    <row r="432" spans="1:18" s="190" customFormat="1" ht="11.25">
      <c r="A432" s="190" t="s">
        <v>728</v>
      </c>
      <c r="B432" s="190">
        <v>8</v>
      </c>
      <c r="C432" s="190">
        <v>12</v>
      </c>
      <c r="D432" s="191">
        <v>0.3</v>
      </c>
      <c r="E432" s="191" t="str">
        <f t="shared" si="23"/>
        <v>Darnley Bay-8-12-0.3</v>
      </c>
      <c r="F432" s="191">
        <v>0.37</v>
      </c>
      <c r="G432" s="191">
        <v>1.1000000000000001</v>
      </c>
      <c r="H432" s="191">
        <v>19.8</v>
      </c>
      <c r="I432" s="191">
        <v>20.59</v>
      </c>
      <c r="J432" s="191">
        <v>0.19</v>
      </c>
      <c r="K432" s="191">
        <v>14.96</v>
      </c>
      <c r="L432" s="191">
        <v>0</v>
      </c>
      <c r="M432" s="191">
        <v>0</v>
      </c>
      <c r="N432" s="191">
        <v>42.99</v>
      </c>
      <c r="O432" s="191">
        <v>99.99</v>
      </c>
      <c r="P432" s="192">
        <f t="shared" si="24"/>
        <v>56.428116539235532</v>
      </c>
      <c r="Q432" s="192">
        <f t="shared" si="25"/>
        <v>59.292268155349859</v>
      </c>
      <c r="R432" s="191" t="s">
        <v>753</v>
      </c>
    </row>
    <row r="433" spans="1:18" s="190" customFormat="1" ht="11.25">
      <c r="A433" s="190" t="s">
        <v>728</v>
      </c>
      <c r="B433" s="190">
        <v>8</v>
      </c>
      <c r="C433" s="190">
        <v>13</v>
      </c>
      <c r="D433" s="191">
        <v>0.3</v>
      </c>
      <c r="E433" s="191" t="str">
        <f t="shared" si="23"/>
        <v>Darnley Bay-8-13-0.3</v>
      </c>
      <c r="F433" s="191">
        <v>0</v>
      </c>
      <c r="G433" s="191">
        <v>1.23</v>
      </c>
      <c r="H433" s="191">
        <v>10.17</v>
      </c>
      <c r="I433" s="191">
        <v>18.88</v>
      </c>
      <c r="J433" s="191">
        <v>0.2</v>
      </c>
      <c r="K433" s="191">
        <v>14.1</v>
      </c>
      <c r="L433" s="191">
        <v>0.04</v>
      </c>
      <c r="M433" s="191">
        <v>0</v>
      </c>
      <c r="N433" s="191">
        <v>55.67</v>
      </c>
      <c r="O433" s="191">
        <v>100.28</v>
      </c>
      <c r="P433" s="192">
        <f t="shared" si="24"/>
        <v>57.102948823930141</v>
      </c>
      <c r="Q433" s="192">
        <f t="shared" si="25"/>
        <v>78.59652954764492</v>
      </c>
      <c r="R433" s="191" t="s">
        <v>753</v>
      </c>
    </row>
    <row r="434" spans="1:18" s="190" customFormat="1" ht="11.25">
      <c r="A434" s="190" t="s">
        <v>728</v>
      </c>
      <c r="B434" s="190">
        <v>8</v>
      </c>
      <c r="C434" s="190">
        <v>14</v>
      </c>
      <c r="D434" s="191">
        <v>0.3</v>
      </c>
      <c r="E434" s="191" t="str">
        <f t="shared" si="23"/>
        <v>Darnley Bay-8-14-0.3</v>
      </c>
      <c r="F434" s="191">
        <v>0.03</v>
      </c>
      <c r="G434" s="191">
        <v>1.23</v>
      </c>
      <c r="H434" s="191">
        <v>10.77</v>
      </c>
      <c r="I434" s="191">
        <v>21.3</v>
      </c>
      <c r="J434" s="191">
        <v>0.2</v>
      </c>
      <c r="K434" s="191">
        <v>12.16</v>
      </c>
      <c r="L434" s="191">
        <v>0</v>
      </c>
      <c r="M434" s="191">
        <v>0.04</v>
      </c>
      <c r="N434" s="191">
        <v>54.65</v>
      </c>
      <c r="O434" s="191">
        <v>100.38</v>
      </c>
      <c r="P434" s="192">
        <f t="shared" si="24"/>
        <v>50.435634956782863</v>
      </c>
      <c r="Q434" s="192">
        <f t="shared" si="25"/>
        <v>77.293523867360577</v>
      </c>
      <c r="R434" s="191" t="s">
        <v>753</v>
      </c>
    </row>
    <row r="435" spans="1:18" s="190" customFormat="1" ht="11.25">
      <c r="A435" s="190" t="s">
        <v>728</v>
      </c>
      <c r="B435" s="190">
        <v>8</v>
      </c>
      <c r="C435" s="190">
        <v>15</v>
      </c>
      <c r="D435" s="191">
        <v>0.3</v>
      </c>
      <c r="E435" s="191" t="str">
        <f t="shared" si="23"/>
        <v>Darnley Bay-8-15-0.3</v>
      </c>
      <c r="F435" s="191">
        <v>0</v>
      </c>
      <c r="G435" s="191">
        <v>0.01</v>
      </c>
      <c r="H435" s="191">
        <v>10.67</v>
      </c>
      <c r="I435" s="191">
        <v>19.559999999999999</v>
      </c>
      <c r="J435" s="191">
        <v>0.11</v>
      </c>
      <c r="K435" s="191">
        <v>12.58</v>
      </c>
      <c r="L435" s="191">
        <v>0</v>
      </c>
      <c r="M435" s="191">
        <v>7.0000000000000007E-2</v>
      </c>
      <c r="N435" s="191">
        <v>56.8</v>
      </c>
      <c r="O435" s="191">
        <v>99.79</v>
      </c>
      <c r="P435" s="192">
        <f t="shared" si="24"/>
        <v>53.409764936833483</v>
      </c>
      <c r="Q435" s="192">
        <f t="shared" si="25"/>
        <v>78.123459448894479</v>
      </c>
      <c r="R435" s="191" t="s">
        <v>753</v>
      </c>
    </row>
    <row r="436" spans="1:18" s="190" customFormat="1" ht="11.25">
      <c r="A436" s="190" t="s">
        <v>728</v>
      </c>
      <c r="B436" s="190">
        <v>8</v>
      </c>
      <c r="C436" s="190">
        <v>16</v>
      </c>
      <c r="D436" s="191">
        <v>0.3</v>
      </c>
      <c r="E436" s="191" t="str">
        <f t="shared" si="23"/>
        <v>Darnley Bay-8-16-0.3</v>
      </c>
      <c r="F436" s="191">
        <v>0</v>
      </c>
      <c r="G436" s="191">
        <v>3</v>
      </c>
      <c r="H436" s="191">
        <v>6.39</v>
      </c>
      <c r="I436" s="191">
        <v>24</v>
      </c>
      <c r="J436" s="191">
        <v>0.32</v>
      </c>
      <c r="K436" s="191">
        <v>12.66</v>
      </c>
      <c r="L436" s="191">
        <v>0.01</v>
      </c>
      <c r="M436" s="191">
        <v>0</v>
      </c>
      <c r="N436" s="191">
        <v>54.02</v>
      </c>
      <c r="O436" s="191">
        <v>100.41</v>
      </c>
      <c r="P436" s="192">
        <f t="shared" si="24"/>
        <v>48.459852929659718</v>
      </c>
      <c r="Q436" s="192">
        <f t="shared" si="25"/>
        <v>85.010124484625052</v>
      </c>
      <c r="R436" s="191" t="s">
        <v>753</v>
      </c>
    </row>
    <row r="437" spans="1:18" s="190" customFormat="1" ht="11.25">
      <c r="A437" s="190" t="s">
        <v>728</v>
      </c>
      <c r="B437" s="190">
        <v>8</v>
      </c>
      <c r="C437" s="190">
        <v>17</v>
      </c>
      <c r="D437" s="191">
        <v>0.3</v>
      </c>
      <c r="E437" s="191" t="str">
        <f t="shared" si="23"/>
        <v>Darnley Bay-8-17-0.3</v>
      </c>
      <c r="F437" s="191">
        <v>0.04</v>
      </c>
      <c r="G437" s="191">
        <v>0.77</v>
      </c>
      <c r="H437" s="191">
        <v>8.43</v>
      </c>
      <c r="I437" s="191">
        <v>22.29</v>
      </c>
      <c r="J437" s="191">
        <v>0.15</v>
      </c>
      <c r="K437" s="191">
        <v>11.48</v>
      </c>
      <c r="L437" s="191">
        <v>0</v>
      </c>
      <c r="M437" s="191">
        <v>0</v>
      </c>
      <c r="N437" s="191">
        <v>56.27</v>
      </c>
      <c r="O437" s="191">
        <v>99.43</v>
      </c>
      <c r="P437" s="192">
        <f t="shared" si="24"/>
        <v>47.86253547528041</v>
      </c>
      <c r="Q437" s="192">
        <f t="shared" si="25"/>
        <v>81.744618041534437</v>
      </c>
      <c r="R437" s="191" t="s">
        <v>753</v>
      </c>
    </row>
    <row r="438" spans="1:18" s="190" customFormat="1" ht="11.25">
      <c r="A438" s="190" t="s">
        <v>728</v>
      </c>
      <c r="B438" s="190">
        <v>8</v>
      </c>
      <c r="C438" s="190">
        <v>18</v>
      </c>
      <c r="D438" s="191">
        <v>0.3</v>
      </c>
      <c r="E438" s="191" t="str">
        <f t="shared" si="23"/>
        <v>Darnley Bay-8-18-0.3</v>
      </c>
      <c r="F438" s="191">
        <v>0</v>
      </c>
      <c r="G438" s="191">
        <v>0.69</v>
      </c>
      <c r="H438" s="191">
        <v>10.039999999999999</v>
      </c>
      <c r="I438" s="191">
        <v>21.13</v>
      </c>
      <c r="J438" s="191">
        <v>0.15</v>
      </c>
      <c r="K438" s="191">
        <v>12.12</v>
      </c>
      <c r="L438" s="191">
        <v>0.02</v>
      </c>
      <c r="M438" s="191">
        <v>0</v>
      </c>
      <c r="N438" s="191">
        <v>56.07</v>
      </c>
      <c r="O438" s="191">
        <v>100.23</v>
      </c>
      <c r="P438" s="192">
        <f t="shared" si="24"/>
        <v>50.553581988982401</v>
      </c>
      <c r="Q438" s="192">
        <f t="shared" si="25"/>
        <v>78.931462011180614</v>
      </c>
      <c r="R438" s="191" t="s">
        <v>753</v>
      </c>
    </row>
    <row r="439" spans="1:18" s="190" customFormat="1" ht="11.25">
      <c r="A439" s="190" t="s">
        <v>728</v>
      </c>
      <c r="B439" s="190">
        <v>8</v>
      </c>
      <c r="C439" s="190">
        <v>19</v>
      </c>
      <c r="D439" s="191">
        <v>0.3</v>
      </c>
      <c r="E439" s="191" t="str">
        <f t="shared" si="23"/>
        <v>Darnley Bay-8-19-0.3</v>
      </c>
      <c r="F439" s="191">
        <v>0</v>
      </c>
      <c r="G439" s="191">
        <v>0.56000000000000005</v>
      </c>
      <c r="H439" s="191">
        <v>11.76</v>
      </c>
      <c r="I439" s="191">
        <v>19.72</v>
      </c>
      <c r="J439" s="191">
        <v>0.37</v>
      </c>
      <c r="K439" s="191">
        <v>12.49</v>
      </c>
      <c r="L439" s="191">
        <v>0.03</v>
      </c>
      <c r="M439" s="191">
        <v>0</v>
      </c>
      <c r="N439" s="191">
        <v>55.45</v>
      </c>
      <c r="O439" s="191">
        <v>100.39</v>
      </c>
      <c r="P439" s="192">
        <f t="shared" si="24"/>
        <v>53.028189649981613</v>
      </c>
      <c r="Q439" s="192">
        <f t="shared" si="25"/>
        <v>75.979447257869708</v>
      </c>
      <c r="R439" s="191" t="s">
        <v>753</v>
      </c>
    </row>
    <row r="440" spans="1:18" s="190" customFormat="1" ht="11.25">
      <c r="A440" s="190" t="s">
        <v>728</v>
      </c>
      <c r="B440" s="190">
        <v>8</v>
      </c>
      <c r="C440" s="190">
        <v>20</v>
      </c>
      <c r="D440" s="191">
        <v>0.3</v>
      </c>
      <c r="E440" s="191" t="str">
        <f t="shared" si="23"/>
        <v>Darnley Bay-8-20-0.3</v>
      </c>
      <c r="F440" s="191">
        <v>0</v>
      </c>
      <c r="G440" s="191">
        <v>3.36</v>
      </c>
      <c r="H440" s="191">
        <v>3.96</v>
      </c>
      <c r="I440" s="191">
        <v>26.85</v>
      </c>
      <c r="J440" s="191">
        <v>0.31</v>
      </c>
      <c r="K440" s="191">
        <v>11.44</v>
      </c>
      <c r="L440" s="191">
        <v>0.01</v>
      </c>
      <c r="M440" s="191">
        <v>0</v>
      </c>
      <c r="N440" s="191">
        <v>54.39</v>
      </c>
      <c r="O440" s="191">
        <v>100.31</v>
      </c>
      <c r="P440" s="192">
        <f t="shared" si="24"/>
        <v>43.163860499005523</v>
      </c>
      <c r="Q440" s="192">
        <f t="shared" si="25"/>
        <v>90.209405906855523</v>
      </c>
      <c r="R440" s="191" t="s">
        <v>753</v>
      </c>
    </row>
    <row r="441" spans="1:18" s="190" customFormat="1" ht="11.25">
      <c r="A441" s="190" t="s">
        <v>728</v>
      </c>
      <c r="B441" s="190">
        <v>8</v>
      </c>
      <c r="C441" s="190">
        <v>21</v>
      </c>
      <c r="D441" s="191">
        <v>0.3</v>
      </c>
      <c r="E441" s="191" t="str">
        <f t="shared" si="23"/>
        <v>Darnley Bay-8-21-0.3</v>
      </c>
      <c r="F441" s="191">
        <v>0</v>
      </c>
      <c r="G441" s="191">
        <v>1.42</v>
      </c>
      <c r="H441" s="191">
        <v>5.94</v>
      </c>
      <c r="I441" s="191">
        <v>26.05</v>
      </c>
      <c r="J441" s="191">
        <v>0.37</v>
      </c>
      <c r="K441" s="191">
        <v>9.34</v>
      </c>
      <c r="L441" s="191">
        <v>0.04</v>
      </c>
      <c r="M441" s="191">
        <v>0.08</v>
      </c>
      <c r="N441" s="191">
        <v>55.4</v>
      </c>
      <c r="O441" s="191">
        <v>98.65</v>
      </c>
      <c r="P441" s="192">
        <f t="shared" si="24"/>
        <v>38.990049992606707</v>
      </c>
      <c r="Q441" s="192">
        <f t="shared" si="25"/>
        <v>86.219546492511782</v>
      </c>
      <c r="R441" s="191" t="s">
        <v>753</v>
      </c>
    </row>
    <row r="442" spans="1:18" s="190" customFormat="1" ht="11.25">
      <c r="A442" s="190" t="s">
        <v>728</v>
      </c>
      <c r="B442" s="190">
        <v>8</v>
      </c>
      <c r="C442" s="190">
        <v>22</v>
      </c>
      <c r="D442" s="191">
        <v>0.3</v>
      </c>
      <c r="E442" s="191" t="str">
        <f t="shared" si="23"/>
        <v>Darnley Bay-8-22-0.3</v>
      </c>
      <c r="F442" s="191">
        <v>0.03</v>
      </c>
      <c r="G442" s="191">
        <v>7.0000000000000007E-2</v>
      </c>
      <c r="H442" s="191">
        <v>7.79</v>
      </c>
      <c r="I442" s="191">
        <v>18.420000000000002</v>
      </c>
      <c r="J442" s="191">
        <v>0.28999999999999998</v>
      </c>
      <c r="K442" s="191">
        <v>13.73</v>
      </c>
      <c r="L442" s="191">
        <v>0.02</v>
      </c>
      <c r="M442" s="191">
        <v>0</v>
      </c>
      <c r="N442" s="191">
        <v>59.08</v>
      </c>
      <c r="O442" s="191">
        <v>99.43</v>
      </c>
      <c r="P442" s="192">
        <f t="shared" si="24"/>
        <v>57.055777618958622</v>
      </c>
      <c r="Q442" s="192">
        <f t="shared" si="25"/>
        <v>83.573448813314016</v>
      </c>
      <c r="R442" s="191" t="s">
        <v>753</v>
      </c>
    </row>
    <row r="443" spans="1:18" s="190" customFormat="1" ht="11.25">
      <c r="A443" s="190" t="s">
        <v>728</v>
      </c>
      <c r="B443" s="190">
        <v>8</v>
      </c>
      <c r="C443" s="190">
        <v>23</v>
      </c>
      <c r="D443" s="191">
        <v>0.3</v>
      </c>
      <c r="E443" s="191" t="str">
        <f t="shared" si="23"/>
        <v>Darnley Bay-8-23-0.3</v>
      </c>
      <c r="F443" s="191">
        <v>0</v>
      </c>
      <c r="G443" s="191">
        <v>0.33</v>
      </c>
      <c r="H443" s="191">
        <v>12.12</v>
      </c>
      <c r="I443" s="191">
        <v>18.829999999999998</v>
      </c>
      <c r="J443" s="191">
        <v>0.11</v>
      </c>
      <c r="K443" s="191">
        <v>11.74</v>
      </c>
      <c r="L443" s="191">
        <v>0</v>
      </c>
      <c r="M443" s="191">
        <v>0.01</v>
      </c>
      <c r="N443" s="191">
        <v>56.18</v>
      </c>
      <c r="O443" s="191">
        <v>99.31</v>
      </c>
      <c r="P443" s="192">
        <f t="shared" si="24"/>
        <v>52.635841873386916</v>
      </c>
      <c r="Q443" s="192">
        <f t="shared" si="25"/>
        <v>75.666455627716402</v>
      </c>
      <c r="R443" s="191" t="s">
        <v>753</v>
      </c>
    </row>
    <row r="444" spans="1:18" s="190" customFormat="1" ht="11.25">
      <c r="A444" s="190" t="s">
        <v>728</v>
      </c>
      <c r="B444" s="190">
        <v>8</v>
      </c>
      <c r="C444" s="190">
        <v>24</v>
      </c>
      <c r="D444" s="191">
        <v>0.3</v>
      </c>
      <c r="E444" s="191" t="str">
        <f t="shared" si="23"/>
        <v>Darnley Bay-8-24-0.3</v>
      </c>
      <c r="F444" s="191">
        <v>0</v>
      </c>
      <c r="G444" s="191">
        <v>3.68</v>
      </c>
      <c r="H444" s="191">
        <v>4.68</v>
      </c>
      <c r="I444" s="191">
        <v>29.27</v>
      </c>
      <c r="J444" s="191">
        <v>0.2</v>
      </c>
      <c r="K444" s="191">
        <v>10.039999999999999</v>
      </c>
      <c r="L444" s="191">
        <v>0</v>
      </c>
      <c r="M444" s="191">
        <v>0</v>
      </c>
      <c r="N444" s="191">
        <v>51.65</v>
      </c>
      <c r="O444" s="191">
        <v>99.52</v>
      </c>
      <c r="P444" s="192">
        <f t="shared" si="24"/>
        <v>37.942136629540691</v>
      </c>
      <c r="Q444" s="192">
        <f t="shared" si="25"/>
        <v>88.100348336258577</v>
      </c>
      <c r="R444" s="191" t="s">
        <v>753</v>
      </c>
    </row>
    <row r="445" spans="1:18" s="190" customFormat="1" ht="11.25">
      <c r="A445" s="190" t="s">
        <v>728</v>
      </c>
      <c r="B445" s="190">
        <v>8</v>
      </c>
      <c r="C445" s="190">
        <v>25</v>
      </c>
      <c r="D445" s="191">
        <v>0.3</v>
      </c>
      <c r="E445" s="191" t="str">
        <f t="shared" si="23"/>
        <v>Darnley Bay-8-25-0.3</v>
      </c>
      <c r="F445" s="191">
        <v>0.06</v>
      </c>
      <c r="G445" s="191">
        <v>1.6</v>
      </c>
      <c r="H445" s="191">
        <v>7.98</v>
      </c>
      <c r="I445" s="191">
        <v>24.47</v>
      </c>
      <c r="J445" s="191">
        <v>0.26</v>
      </c>
      <c r="K445" s="191">
        <v>11.63</v>
      </c>
      <c r="L445" s="191">
        <v>0</v>
      </c>
      <c r="M445" s="191">
        <v>0.01</v>
      </c>
      <c r="N445" s="191">
        <v>53.48</v>
      </c>
      <c r="O445" s="191">
        <v>99.49</v>
      </c>
      <c r="P445" s="192">
        <f t="shared" si="24"/>
        <v>45.862510957731537</v>
      </c>
      <c r="Q445" s="192">
        <f t="shared" si="25"/>
        <v>81.80430159531204</v>
      </c>
      <c r="R445" s="191" t="s">
        <v>753</v>
      </c>
    </row>
    <row r="446" spans="1:18" s="190" customFormat="1" ht="11.25">
      <c r="A446" s="190" t="s">
        <v>728</v>
      </c>
      <c r="B446" s="190">
        <v>8</v>
      </c>
      <c r="C446" s="190">
        <v>26</v>
      </c>
      <c r="D446" s="191">
        <v>0.3</v>
      </c>
      <c r="E446" s="191" t="str">
        <f t="shared" si="23"/>
        <v>Darnley Bay-8-26-0.3</v>
      </c>
      <c r="F446" s="191">
        <v>0.01</v>
      </c>
      <c r="G446" s="191">
        <v>0.13</v>
      </c>
      <c r="H446" s="191">
        <v>9.8800000000000008</v>
      </c>
      <c r="I446" s="191">
        <v>19.37</v>
      </c>
      <c r="J446" s="191">
        <v>0.23</v>
      </c>
      <c r="K446" s="191">
        <v>12</v>
      </c>
      <c r="L446" s="191">
        <v>0</v>
      </c>
      <c r="M446" s="191">
        <v>0</v>
      </c>
      <c r="N446" s="191">
        <v>57.51</v>
      </c>
      <c r="O446" s="191">
        <v>99.14</v>
      </c>
      <c r="P446" s="192">
        <f t="shared" si="24"/>
        <v>52.477025780875728</v>
      </c>
      <c r="Q446" s="192">
        <f t="shared" si="25"/>
        <v>79.612052989021237</v>
      </c>
      <c r="R446" s="191" t="s">
        <v>753</v>
      </c>
    </row>
    <row r="447" spans="1:18" s="190" customFormat="1" ht="11.25">
      <c r="A447" s="190" t="s">
        <v>728</v>
      </c>
      <c r="B447" s="190">
        <v>8</v>
      </c>
      <c r="C447" s="190">
        <v>27</v>
      </c>
      <c r="D447" s="191">
        <v>0.3</v>
      </c>
      <c r="E447" s="191" t="str">
        <f t="shared" si="23"/>
        <v>Darnley Bay-8-27-0.3</v>
      </c>
      <c r="F447" s="191">
        <v>0.23</v>
      </c>
      <c r="G447" s="191">
        <v>1.05</v>
      </c>
      <c r="H447" s="191">
        <v>17.260000000000002</v>
      </c>
      <c r="I447" s="191">
        <v>22.98</v>
      </c>
      <c r="J447" s="191">
        <v>0.18</v>
      </c>
      <c r="K447" s="191">
        <v>16.07</v>
      </c>
      <c r="L447" s="191">
        <v>0</v>
      </c>
      <c r="M447" s="191">
        <v>0</v>
      </c>
      <c r="N447" s="191">
        <v>42.71</v>
      </c>
      <c r="O447" s="191">
        <v>100.48</v>
      </c>
      <c r="P447" s="192">
        <f t="shared" si="24"/>
        <v>55.485603641369551</v>
      </c>
      <c r="Q447" s="192">
        <f t="shared" si="25"/>
        <v>62.405993225207745</v>
      </c>
      <c r="R447" s="191" t="s">
        <v>753</v>
      </c>
    </row>
    <row r="448" spans="1:18" s="190" customFormat="1" ht="11.25">
      <c r="A448" s="190" t="s">
        <v>728</v>
      </c>
      <c r="B448" s="190">
        <v>8</v>
      </c>
      <c r="C448" s="190">
        <v>28</v>
      </c>
      <c r="D448" s="191">
        <v>0.3</v>
      </c>
      <c r="E448" s="191" t="str">
        <f t="shared" si="23"/>
        <v>Darnley Bay-8-28-0.3</v>
      </c>
      <c r="F448" s="191">
        <v>0.06</v>
      </c>
      <c r="G448" s="191">
        <v>4.68</v>
      </c>
      <c r="H448" s="191">
        <v>7.5</v>
      </c>
      <c r="I448" s="191">
        <v>27.65</v>
      </c>
      <c r="J448" s="191">
        <v>0.31</v>
      </c>
      <c r="K448" s="191">
        <v>10.78</v>
      </c>
      <c r="L448" s="191">
        <v>0</v>
      </c>
      <c r="M448" s="191">
        <v>7.0000000000000007E-2</v>
      </c>
      <c r="N448" s="191">
        <v>47.88</v>
      </c>
      <c r="O448" s="191">
        <v>98.93</v>
      </c>
      <c r="P448" s="192">
        <f t="shared" si="24"/>
        <v>41.000320520540171</v>
      </c>
      <c r="Q448" s="192">
        <f t="shared" si="25"/>
        <v>81.070078571244053</v>
      </c>
      <c r="R448" s="191" t="s">
        <v>753</v>
      </c>
    </row>
    <row r="449" spans="1:18" s="190" customFormat="1" ht="11.25">
      <c r="A449" s="190" t="s">
        <v>728</v>
      </c>
      <c r="B449" s="190">
        <v>8</v>
      </c>
      <c r="C449" s="190">
        <v>29</v>
      </c>
      <c r="D449" s="191">
        <v>0.3</v>
      </c>
      <c r="E449" s="191" t="str">
        <f t="shared" si="23"/>
        <v>Darnley Bay-8-29-0.3</v>
      </c>
      <c r="F449" s="191">
        <v>0</v>
      </c>
      <c r="G449" s="191">
        <v>1.74</v>
      </c>
      <c r="H449" s="191">
        <v>5.03</v>
      </c>
      <c r="I449" s="191">
        <v>21.51</v>
      </c>
      <c r="J449" s="191">
        <v>0.25</v>
      </c>
      <c r="K449" s="191">
        <v>12.32</v>
      </c>
      <c r="L449" s="191">
        <v>0.05</v>
      </c>
      <c r="M449" s="191">
        <v>0</v>
      </c>
      <c r="N449" s="191">
        <v>59.31</v>
      </c>
      <c r="O449" s="191">
        <v>100.2</v>
      </c>
      <c r="P449" s="192">
        <f t="shared" si="24"/>
        <v>50.517157812359017</v>
      </c>
      <c r="Q449" s="192">
        <f t="shared" si="25"/>
        <v>88.776709579996052</v>
      </c>
      <c r="R449" s="191" t="s">
        <v>753</v>
      </c>
    </row>
    <row r="450" spans="1:18" s="190" customFormat="1" ht="11.25">
      <c r="A450" s="190" t="s">
        <v>728</v>
      </c>
      <c r="B450" s="190">
        <v>8</v>
      </c>
      <c r="C450" s="190">
        <v>30</v>
      </c>
      <c r="D450" s="191">
        <v>0.3</v>
      </c>
      <c r="E450" s="191" t="str">
        <f t="shared" si="23"/>
        <v>Darnley Bay-8-30-0.3</v>
      </c>
      <c r="F450" s="191">
        <v>0.03</v>
      </c>
      <c r="G450" s="191">
        <v>4.1500000000000004</v>
      </c>
      <c r="H450" s="191">
        <v>14</v>
      </c>
      <c r="I450" s="191">
        <v>22.56</v>
      </c>
      <c r="J450" s="191">
        <v>0.1</v>
      </c>
      <c r="K450" s="191">
        <v>13.6</v>
      </c>
      <c r="L450" s="191">
        <v>0.01</v>
      </c>
      <c r="M450" s="191">
        <v>0.01</v>
      </c>
      <c r="N450" s="191">
        <v>45.63</v>
      </c>
      <c r="O450" s="191">
        <v>100.09</v>
      </c>
      <c r="P450" s="192">
        <f t="shared" si="24"/>
        <v>51.796036963911341</v>
      </c>
      <c r="Q450" s="192">
        <f t="shared" si="25"/>
        <v>68.617201695287093</v>
      </c>
      <c r="R450" s="191" t="s">
        <v>753</v>
      </c>
    </row>
    <row r="451" spans="1:18" s="190" customFormat="1" ht="11.25">
      <c r="A451" s="190" t="s">
        <v>728</v>
      </c>
      <c r="B451" s="190">
        <v>8</v>
      </c>
      <c r="C451" s="190">
        <v>32</v>
      </c>
      <c r="D451" s="191">
        <v>0.3</v>
      </c>
      <c r="E451" s="191" t="str">
        <f t="shared" si="23"/>
        <v>Darnley Bay-8-32-0.3</v>
      </c>
      <c r="F451" s="191">
        <v>0</v>
      </c>
      <c r="G451" s="191">
        <v>4.22</v>
      </c>
      <c r="H451" s="191">
        <v>5.56</v>
      </c>
      <c r="I451" s="191">
        <v>28.46</v>
      </c>
      <c r="J451" s="191">
        <v>0.28000000000000003</v>
      </c>
      <c r="K451" s="191">
        <v>9.86</v>
      </c>
      <c r="L451" s="191">
        <v>0</v>
      </c>
      <c r="M451" s="191">
        <v>0</v>
      </c>
      <c r="N451" s="191">
        <v>50.75</v>
      </c>
      <c r="O451" s="191">
        <v>99.13</v>
      </c>
      <c r="P451" s="192">
        <f t="shared" si="24"/>
        <v>38.177232123322348</v>
      </c>
      <c r="Q451" s="192">
        <f t="shared" si="25"/>
        <v>85.961413314808269</v>
      </c>
      <c r="R451" s="191" t="s">
        <v>753</v>
      </c>
    </row>
    <row r="452" spans="1:18" s="190" customFormat="1" ht="11.25">
      <c r="A452" s="190" t="s">
        <v>728</v>
      </c>
      <c r="B452" s="190">
        <v>8</v>
      </c>
      <c r="C452" s="190">
        <v>33</v>
      </c>
      <c r="D452" s="191">
        <v>0.3</v>
      </c>
      <c r="E452" s="191" t="str">
        <f t="shared" si="23"/>
        <v>Darnley Bay-8-33-0.3</v>
      </c>
      <c r="F452" s="191">
        <v>0.13</v>
      </c>
      <c r="G452" s="191">
        <v>2.52</v>
      </c>
      <c r="H452" s="191">
        <v>10.51</v>
      </c>
      <c r="I452" s="191">
        <v>20.3</v>
      </c>
      <c r="J452" s="191">
        <v>0.12</v>
      </c>
      <c r="K452" s="191">
        <v>13.36</v>
      </c>
      <c r="L452" s="191">
        <v>0</v>
      </c>
      <c r="M452" s="191">
        <v>0</v>
      </c>
      <c r="N452" s="191">
        <v>51.81</v>
      </c>
      <c r="O452" s="191">
        <v>98.74</v>
      </c>
      <c r="P452" s="192">
        <f t="shared" si="24"/>
        <v>53.982180947233985</v>
      </c>
      <c r="Q452" s="192">
        <f t="shared" si="25"/>
        <v>76.781801610829703</v>
      </c>
      <c r="R452" s="191" t="s">
        <v>753</v>
      </c>
    </row>
    <row r="453" spans="1:18" s="190" customFormat="1" ht="11.25">
      <c r="A453" s="190" t="s">
        <v>728</v>
      </c>
      <c r="B453" s="190">
        <v>8</v>
      </c>
      <c r="C453" s="190">
        <v>34</v>
      </c>
      <c r="D453" s="191">
        <v>0.3</v>
      </c>
      <c r="E453" s="191" t="str">
        <f t="shared" si="23"/>
        <v>Darnley Bay-8-34-0.3</v>
      </c>
      <c r="F453" s="191">
        <v>0</v>
      </c>
      <c r="G453" s="191">
        <v>0.24</v>
      </c>
      <c r="H453" s="191">
        <v>10.44</v>
      </c>
      <c r="I453" s="191">
        <v>20.68</v>
      </c>
      <c r="J453" s="191">
        <v>0.09</v>
      </c>
      <c r="K453" s="191">
        <v>11.66</v>
      </c>
      <c r="L453" s="191">
        <v>0</v>
      </c>
      <c r="M453" s="191">
        <v>0</v>
      </c>
      <c r="N453" s="191">
        <v>57.59</v>
      </c>
      <c r="O453" s="191">
        <v>100.7</v>
      </c>
      <c r="P453" s="192">
        <f t="shared" si="24"/>
        <v>50.124453909932484</v>
      </c>
      <c r="Q453" s="192">
        <f t="shared" si="25"/>
        <v>78.725863217031559</v>
      </c>
      <c r="R453" s="191" t="s">
        <v>753</v>
      </c>
    </row>
    <row r="454" spans="1:18" s="190" customFormat="1" ht="11.25">
      <c r="A454" s="190" t="s">
        <v>728</v>
      </c>
      <c r="B454" s="190">
        <v>8</v>
      </c>
      <c r="C454" s="190">
        <v>35</v>
      </c>
      <c r="D454" s="191">
        <v>0.3</v>
      </c>
      <c r="E454" s="191" t="str">
        <f t="shared" si="23"/>
        <v>Darnley Bay-8-35-0.3</v>
      </c>
      <c r="F454" s="191">
        <v>0</v>
      </c>
      <c r="G454" s="191">
        <v>2.33</v>
      </c>
      <c r="H454" s="191">
        <v>5.97</v>
      </c>
      <c r="I454" s="191">
        <v>27.21</v>
      </c>
      <c r="J454" s="191">
        <v>0.28000000000000003</v>
      </c>
      <c r="K454" s="191">
        <v>9.52</v>
      </c>
      <c r="L454" s="191">
        <v>0</v>
      </c>
      <c r="M454" s="191">
        <v>0</v>
      </c>
      <c r="N454" s="191">
        <v>54.14</v>
      </c>
      <c r="O454" s="191">
        <v>99.46</v>
      </c>
      <c r="P454" s="192">
        <f t="shared" si="24"/>
        <v>38.409361477467655</v>
      </c>
      <c r="Q454" s="192">
        <f t="shared" si="25"/>
        <v>85.882945080834219</v>
      </c>
      <c r="R454" s="191" t="s">
        <v>753</v>
      </c>
    </row>
    <row r="455" spans="1:18" s="190" customFormat="1" ht="11.25">
      <c r="A455" s="190" t="s">
        <v>728</v>
      </c>
      <c r="B455" s="190">
        <v>8</v>
      </c>
      <c r="C455" s="190">
        <v>36</v>
      </c>
      <c r="D455" s="191">
        <v>0.3</v>
      </c>
      <c r="E455" s="191" t="str">
        <f t="shared" si="23"/>
        <v>Darnley Bay-8-36-0.3</v>
      </c>
      <c r="F455" s="191">
        <v>0.12</v>
      </c>
      <c r="G455" s="191">
        <v>0.56999999999999995</v>
      </c>
      <c r="H455" s="191">
        <v>10.89</v>
      </c>
      <c r="I455" s="191">
        <v>20.74</v>
      </c>
      <c r="J455" s="191">
        <v>0.22</v>
      </c>
      <c r="K455" s="191">
        <v>11.72</v>
      </c>
      <c r="L455" s="191">
        <v>0.02</v>
      </c>
      <c r="M455" s="191">
        <v>0.04</v>
      </c>
      <c r="N455" s="191">
        <v>56.3</v>
      </c>
      <c r="O455" s="191">
        <v>100.62</v>
      </c>
      <c r="P455" s="192">
        <f t="shared" si="24"/>
        <v>50.180339636570018</v>
      </c>
      <c r="Q455" s="192">
        <f t="shared" si="25"/>
        <v>77.61943453262846</v>
      </c>
      <c r="R455" s="191" t="s">
        <v>753</v>
      </c>
    </row>
    <row r="456" spans="1:18" s="190" customFormat="1" ht="11.25">
      <c r="A456" s="190" t="s">
        <v>728</v>
      </c>
      <c r="B456" s="190">
        <v>8</v>
      </c>
      <c r="C456" s="190">
        <v>37</v>
      </c>
      <c r="D456" s="191">
        <v>0.3</v>
      </c>
      <c r="E456" s="191" t="str">
        <f t="shared" si="23"/>
        <v>Darnley Bay-8-37-0.3</v>
      </c>
      <c r="F456" s="191">
        <v>0.12</v>
      </c>
      <c r="G456" s="191">
        <v>0.28999999999999998</v>
      </c>
      <c r="H456" s="191">
        <v>10.01</v>
      </c>
      <c r="I456" s="191">
        <v>19.84</v>
      </c>
      <c r="J456" s="191">
        <v>0.24</v>
      </c>
      <c r="K456" s="191">
        <v>12.36</v>
      </c>
      <c r="L456" s="191">
        <v>0.03</v>
      </c>
      <c r="M456" s="191">
        <v>0</v>
      </c>
      <c r="N456" s="191">
        <v>57.43</v>
      </c>
      <c r="O456" s="191">
        <v>100.31</v>
      </c>
      <c r="P456" s="192">
        <f t="shared" si="24"/>
        <v>52.616267977962529</v>
      </c>
      <c r="Q456" s="192">
        <f t="shared" si="25"/>
        <v>79.376276424848882</v>
      </c>
      <c r="R456" s="191" t="s">
        <v>753</v>
      </c>
    </row>
    <row r="457" spans="1:18" s="190" customFormat="1" ht="11.25">
      <c r="A457" s="190" t="s">
        <v>728</v>
      </c>
      <c r="B457" s="190">
        <v>8</v>
      </c>
      <c r="C457" s="190">
        <v>38</v>
      </c>
      <c r="D457" s="191">
        <v>0.3</v>
      </c>
      <c r="E457" s="191" t="str">
        <f t="shared" si="23"/>
        <v>Darnley Bay-8-38-0.3</v>
      </c>
      <c r="F457" s="191">
        <v>0.32</v>
      </c>
      <c r="G457" s="191">
        <v>2.44</v>
      </c>
      <c r="H457" s="191">
        <v>7.01</v>
      </c>
      <c r="I457" s="191">
        <v>20.86</v>
      </c>
      <c r="J457" s="191">
        <v>0.16</v>
      </c>
      <c r="K457" s="191">
        <v>13.84</v>
      </c>
      <c r="L457" s="191">
        <v>0</v>
      </c>
      <c r="M457" s="191">
        <v>0</v>
      </c>
      <c r="N457" s="191">
        <v>55.64</v>
      </c>
      <c r="O457" s="191">
        <v>100.29</v>
      </c>
      <c r="P457" s="192">
        <f t="shared" si="24"/>
        <v>54.182963536821227</v>
      </c>
      <c r="Q457" s="192">
        <f t="shared" si="25"/>
        <v>84.188754653032277</v>
      </c>
      <c r="R457" s="191" t="s">
        <v>753</v>
      </c>
    </row>
    <row r="458" spans="1:18" s="190" customFormat="1" ht="11.25">
      <c r="A458" s="190" t="s">
        <v>728</v>
      </c>
      <c r="B458" s="190">
        <v>8</v>
      </c>
      <c r="C458" s="190">
        <v>39</v>
      </c>
      <c r="D458" s="191">
        <v>0.3</v>
      </c>
      <c r="E458" s="191" t="str">
        <f t="shared" si="23"/>
        <v>Darnley Bay-8-39-0.3</v>
      </c>
      <c r="F458" s="191">
        <v>0.16</v>
      </c>
      <c r="G458" s="191">
        <v>0.62</v>
      </c>
      <c r="H458" s="191">
        <v>10.66</v>
      </c>
      <c r="I458" s="191">
        <v>20.22</v>
      </c>
      <c r="J458" s="191">
        <v>0.23</v>
      </c>
      <c r="K458" s="191">
        <v>11.32</v>
      </c>
      <c r="L458" s="191">
        <v>7.0000000000000007E-2</v>
      </c>
      <c r="M458" s="191">
        <v>0.02</v>
      </c>
      <c r="N458" s="191">
        <v>55.18</v>
      </c>
      <c r="O458" s="191">
        <v>98.5</v>
      </c>
      <c r="P458" s="192">
        <f t="shared" si="24"/>
        <v>49.946997384319992</v>
      </c>
      <c r="Q458" s="192">
        <f t="shared" si="25"/>
        <v>77.64118592029601</v>
      </c>
      <c r="R458" s="191" t="s">
        <v>753</v>
      </c>
    </row>
    <row r="459" spans="1:18" s="190" customFormat="1" ht="11.25">
      <c r="A459" s="190" t="s">
        <v>728</v>
      </c>
      <c r="B459" s="190">
        <v>8</v>
      </c>
      <c r="C459" s="190">
        <v>40</v>
      </c>
      <c r="D459" s="191">
        <v>0.3</v>
      </c>
      <c r="E459" s="191" t="str">
        <f t="shared" si="23"/>
        <v>Darnley Bay-8-40-0.3</v>
      </c>
      <c r="F459" s="191">
        <v>0.04</v>
      </c>
      <c r="G459" s="191">
        <v>3.79</v>
      </c>
      <c r="H459" s="191">
        <v>14.07</v>
      </c>
      <c r="I459" s="191">
        <v>20.59</v>
      </c>
      <c r="J459" s="191">
        <v>0.26</v>
      </c>
      <c r="K459" s="191">
        <v>14.94</v>
      </c>
      <c r="L459" s="191">
        <v>0</v>
      </c>
      <c r="M459" s="191">
        <v>0</v>
      </c>
      <c r="N459" s="191">
        <v>47.35</v>
      </c>
      <c r="O459" s="191">
        <v>101.05</v>
      </c>
      <c r="P459" s="192">
        <f t="shared" si="24"/>
        <v>56.39522167943953</v>
      </c>
      <c r="Q459" s="192">
        <f t="shared" si="25"/>
        <v>69.302445951210245</v>
      </c>
      <c r="R459" s="191" t="s">
        <v>753</v>
      </c>
    </row>
    <row r="460" spans="1:18" s="190" customFormat="1" ht="11.25">
      <c r="A460" s="190" t="s">
        <v>728</v>
      </c>
      <c r="B460" s="190">
        <v>8</v>
      </c>
      <c r="C460" s="190">
        <v>42</v>
      </c>
      <c r="D460" s="191">
        <v>0.3</v>
      </c>
      <c r="E460" s="191" t="str">
        <f t="shared" si="23"/>
        <v>Darnley Bay-8-42-0.3</v>
      </c>
      <c r="F460" s="191">
        <v>0</v>
      </c>
      <c r="G460" s="191">
        <v>0.6</v>
      </c>
      <c r="H460" s="191">
        <v>8.94</v>
      </c>
      <c r="I460" s="191">
        <v>21.18</v>
      </c>
      <c r="J460" s="191">
        <v>0.28999999999999998</v>
      </c>
      <c r="K460" s="191">
        <v>12.21</v>
      </c>
      <c r="L460" s="191">
        <v>0</v>
      </c>
      <c r="M460" s="191">
        <v>0.01</v>
      </c>
      <c r="N460" s="191">
        <v>57.18</v>
      </c>
      <c r="O460" s="191">
        <v>100.41</v>
      </c>
      <c r="P460" s="192">
        <f t="shared" si="24"/>
        <v>50.679432759561614</v>
      </c>
      <c r="Q460" s="192">
        <f t="shared" si="25"/>
        <v>81.098817149608251</v>
      </c>
      <c r="R460" s="191" t="s">
        <v>753</v>
      </c>
    </row>
    <row r="461" spans="1:18" s="190" customFormat="1" ht="11.25">
      <c r="A461" s="190" t="s">
        <v>728</v>
      </c>
      <c r="B461" s="190">
        <v>8</v>
      </c>
      <c r="C461" s="190">
        <v>43</v>
      </c>
      <c r="D461" s="191">
        <v>0.3</v>
      </c>
      <c r="E461" s="191" t="str">
        <f t="shared" si="23"/>
        <v>Darnley Bay-8-43-0.3</v>
      </c>
      <c r="F461" s="191">
        <v>0</v>
      </c>
      <c r="G461" s="191">
        <v>4.3099999999999996</v>
      </c>
      <c r="H461" s="191">
        <v>14.25</v>
      </c>
      <c r="I461" s="191">
        <v>21.73</v>
      </c>
      <c r="J461" s="191">
        <v>0.21</v>
      </c>
      <c r="K461" s="191">
        <v>13.84</v>
      </c>
      <c r="L461" s="191">
        <v>0</v>
      </c>
      <c r="M461" s="191">
        <v>0</v>
      </c>
      <c r="N461" s="191">
        <v>45.39</v>
      </c>
      <c r="O461" s="191">
        <v>99.73</v>
      </c>
      <c r="P461" s="192">
        <f t="shared" si="24"/>
        <v>53.167009233560321</v>
      </c>
      <c r="Q461" s="192">
        <f t="shared" si="25"/>
        <v>68.120394836137706</v>
      </c>
      <c r="R461" s="191" t="s">
        <v>753</v>
      </c>
    </row>
    <row r="462" spans="1:18" s="190" customFormat="1" ht="11.25">
      <c r="A462" s="190" t="s">
        <v>728</v>
      </c>
      <c r="B462" s="190">
        <v>8</v>
      </c>
      <c r="C462" s="190">
        <v>44</v>
      </c>
      <c r="D462" s="191">
        <v>0.3</v>
      </c>
      <c r="E462" s="191" t="str">
        <f t="shared" si="23"/>
        <v>Darnley Bay-8-44-0.3</v>
      </c>
      <c r="F462" s="191">
        <v>0.06</v>
      </c>
      <c r="G462" s="191">
        <v>2.0299999999999998</v>
      </c>
      <c r="H462" s="191">
        <v>4.74</v>
      </c>
      <c r="I462" s="191">
        <v>25.84</v>
      </c>
      <c r="J462" s="191">
        <v>0.32</v>
      </c>
      <c r="K462" s="191">
        <v>10.76</v>
      </c>
      <c r="L462" s="191">
        <v>0.02</v>
      </c>
      <c r="M462" s="191">
        <v>0</v>
      </c>
      <c r="N462" s="191">
        <v>55.21</v>
      </c>
      <c r="O462" s="191">
        <v>98.97</v>
      </c>
      <c r="P462" s="192">
        <f t="shared" si="24"/>
        <v>42.602028614498657</v>
      </c>
      <c r="Q462" s="192">
        <f t="shared" si="25"/>
        <v>88.654063773551357</v>
      </c>
      <c r="R462" s="191" t="s">
        <v>753</v>
      </c>
    </row>
    <row r="463" spans="1:18" s="190" customFormat="1" ht="11.25">
      <c r="A463" s="190" t="s">
        <v>728</v>
      </c>
      <c r="B463" s="190">
        <v>8</v>
      </c>
      <c r="C463" s="190">
        <v>45</v>
      </c>
      <c r="D463" s="191">
        <v>0.3</v>
      </c>
      <c r="E463" s="191" t="str">
        <f t="shared" si="23"/>
        <v>Darnley Bay-8-45-0.3</v>
      </c>
      <c r="F463" s="191">
        <v>0.17</v>
      </c>
      <c r="G463" s="191">
        <v>0.76</v>
      </c>
      <c r="H463" s="191">
        <v>8.67</v>
      </c>
      <c r="I463" s="191">
        <v>20.100000000000001</v>
      </c>
      <c r="J463" s="191">
        <v>0.14000000000000001</v>
      </c>
      <c r="K463" s="191">
        <v>12.76</v>
      </c>
      <c r="L463" s="191">
        <v>0</v>
      </c>
      <c r="M463" s="191">
        <v>0</v>
      </c>
      <c r="N463" s="191">
        <v>57.15</v>
      </c>
      <c r="O463" s="191">
        <v>99.74</v>
      </c>
      <c r="P463" s="192">
        <f t="shared" si="24"/>
        <v>53.085486877235397</v>
      </c>
      <c r="Q463" s="192">
        <f t="shared" si="25"/>
        <v>81.556527770032687</v>
      </c>
      <c r="R463" s="191" t="s">
        <v>753</v>
      </c>
    </row>
    <row r="464" spans="1:18" s="190" customFormat="1" ht="11.25">
      <c r="A464" s="190" t="s">
        <v>728</v>
      </c>
      <c r="B464" s="190">
        <v>8</v>
      </c>
      <c r="C464" s="190">
        <v>46</v>
      </c>
      <c r="D464" s="191">
        <v>0.3</v>
      </c>
      <c r="E464" s="191" t="str">
        <f t="shared" si="23"/>
        <v>Darnley Bay-8-46-0.3</v>
      </c>
      <c r="F464" s="191">
        <v>0</v>
      </c>
      <c r="G464" s="191">
        <v>3.85</v>
      </c>
      <c r="H464" s="191">
        <v>5.32</v>
      </c>
      <c r="I464" s="191">
        <v>29.07</v>
      </c>
      <c r="J464" s="191">
        <v>0.28000000000000003</v>
      </c>
      <c r="K464" s="191">
        <v>9.74</v>
      </c>
      <c r="L464" s="191">
        <v>0.04</v>
      </c>
      <c r="M464" s="191">
        <v>0.08</v>
      </c>
      <c r="N464" s="191">
        <v>50.17</v>
      </c>
      <c r="O464" s="191">
        <v>98.54</v>
      </c>
      <c r="P464" s="192">
        <f t="shared" si="24"/>
        <v>37.390869897571136</v>
      </c>
      <c r="Q464" s="192">
        <f t="shared" si="25"/>
        <v>86.350588451347988</v>
      </c>
      <c r="R464" s="191" t="s">
        <v>753</v>
      </c>
    </row>
    <row r="465" spans="1:18" s="190" customFormat="1" ht="11.25">
      <c r="A465" s="190" t="s">
        <v>728</v>
      </c>
      <c r="B465" s="190">
        <v>8</v>
      </c>
      <c r="C465" s="190">
        <v>47</v>
      </c>
      <c r="D465" s="191">
        <v>0.3</v>
      </c>
      <c r="E465" s="191" t="str">
        <f t="shared" si="23"/>
        <v>Darnley Bay-8-47-0.3</v>
      </c>
      <c r="F465" s="191">
        <v>0</v>
      </c>
      <c r="G465" s="191">
        <v>3.85</v>
      </c>
      <c r="H465" s="191">
        <v>4.99</v>
      </c>
      <c r="I465" s="191">
        <v>28.4</v>
      </c>
      <c r="J465" s="191">
        <v>0.28000000000000003</v>
      </c>
      <c r="K465" s="191">
        <v>11.13</v>
      </c>
      <c r="L465" s="191">
        <v>0.04</v>
      </c>
      <c r="M465" s="191">
        <v>0</v>
      </c>
      <c r="N465" s="191">
        <v>51.89</v>
      </c>
      <c r="O465" s="191">
        <v>100.57</v>
      </c>
      <c r="P465" s="192">
        <f t="shared" si="24"/>
        <v>41.125881302312763</v>
      </c>
      <c r="Q465" s="192">
        <f t="shared" si="25"/>
        <v>87.462274986888772</v>
      </c>
      <c r="R465" s="191" t="s">
        <v>753</v>
      </c>
    </row>
    <row r="466" spans="1:18" s="190" customFormat="1" ht="11.25">
      <c r="A466" s="190" t="s">
        <v>728</v>
      </c>
      <c r="B466" s="190">
        <v>8</v>
      </c>
      <c r="C466" s="190">
        <v>48</v>
      </c>
      <c r="D466" s="191">
        <v>0.3</v>
      </c>
      <c r="E466" s="191" t="str">
        <f t="shared" si="23"/>
        <v>Darnley Bay-8-48-0.3</v>
      </c>
      <c r="F466" s="191">
        <v>0</v>
      </c>
      <c r="G466" s="191">
        <v>1.42</v>
      </c>
      <c r="H466" s="191">
        <v>6.69</v>
      </c>
      <c r="I466" s="191">
        <v>22.71</v>
      </c>
      <c r="J466" s="191">
        <v>0.2</v>
      </c>
      <c r="K466" s="191">
        <v>11.34</v>
      </c>
      <c r="L466" s="191">
        <v>0</v>
      </c>
      <c r="M466" s="191">
        <v>0</v>
      </c>
      <c r="N466" s="191">
        <v>56.34</v>
      </c>
      <c r="O466" s="191">
        <v>98.7</v>
      </c>
      <c r="P466" s="192">
        <f t="shared" si="24"/>
        <v>47.091088059309946</v>
      </c>
      <c r="Q466" s="192">
        <f t="shared" si="25"/>
        <v>84.961263989901227</v>
      </c>
      <c r="R466" s="191" t="s">
        <v>753</v>
      </c>
    </row>
    <row r="467" spans="1:18" s="190" customFormat="1" ht="11.25">
      <c r="A467" s="190" t="s">
        <v>728</v>
      </c>
      <c r="B467" s="190">
        <v>8</v>
      </c>
      <c r="C467" s="190">
        <v>49</v>
      </c>
      <c r="D467" s="191">
        <v>0.3</v>
      </c>
      <c r="E467" s="191" t="str">
        <f t="shared" si="23"/>
        <v>Darnley Bay-8-49-0.3</v>
      </c>
      <c r="F467" s="191">
        <v>0.03</v>
      </c>
      <c r="G467" s="191">
        <v>0.84</v>
      </c>
      <c r="H467" s="191">
        <v>10</v>
      </c>
      <c r="I467" s="191">
        <v>20.100000000000001</v>
      </c>
      <c r="J467" s="191">
        <v>0.2</v>
      </c>
      <c r="K467" s="191">
        <v>12.94</v>
      </c>
      <c r="L467" s="191">
        <v>0.02</v>
      </c>
      <c r="M467" s="191">
        <v>0</v>
      </c>
      <c r="N467" s="191">
        <v>56.48</v>
      </c>
      <c r="O467" s="191">
        <v>100.61</v>
      </c>
      <c r="P467" s="192">
        <f t="shared" si="24"/>
        <v>53.434197141330017</v>
      </c>
      <c r="Q467" s="192">
        <f t="shared" si="25"/>
        <v>79.118395000625597</v>
      </c>
      <c r="R467" s="191" t="s">
        <v>753</v>
      </c>
    </row>
    <row r="468" spans="1:18" s="190" customFormat="1" ht="11.25">
      <c r="A468" s="190" t="s">
        <v>728</v>
      </c>
      <c r="B468" s="190">
        <v>8</v>
      </c>
      <c r="C468" s="190">
        <v>50</v>
      </c>
      <c r="D468" s="191">
        <v>0.3</v>
      </c>
      <c r="E468" s="191" t="str">
        <f t="shared" si="23"/>
        <v>Darnley Bay-8-50-0.3</v>
      </c>
      <c r="F468" s="191">
        <v>0.01</v>
      </c>
      <c r="G468" s="191">
        <v>0.37</v>
      </c>
      <c r="H468" s="191">
        <v>9.9600000000000009</v>
      </c>
      <c r="I468" s="191">
        <v>21.67</v>
      </c>
      <c r="J468" s="191">
        <v>0.22</v>
      </c>
      <c r="K468" s="191">
        <v>11.2</v>
      </c>
      <c r="L468" s="191">
        <v>0</v>
      </c>
      <c r="M468" s="191">
        <v>0</v>
      </c>
      <c r="N468" s="191">
        <v>55.3</v>
      </c>
      <c r="O468" s="191">
        <v>98.73</v>
      </c>
      <c r="P468" s="192">
        <f t="shared" si="24"/>
        <v>47.950299293121581</v>
      </c>
      <c r="Q468" s="192">
        <f t="shared" si="25"/>
        <v>78.834381358667699</v>
      </c>
      <c r="R468" s="191" t="s">
        <v>753</v>
      </c>
    </row>
    <row r="469" spans="1:18" s="190" customFormat="1" ht="11.25">
      <c r="A469" s="190" t="s">
        <v>728</v>
      </c>
      <c r="B469" s="190">
        <v>8</v>
      </c>
      <c r="C469" s="190">
        <v>51</v>
      </c>
      <c r="D469" s="191">
        <v>0.3</v>
      </c>
      <c r="E469" s="191" t="str">
        <f t="shared" si="23"/>
        <v>Darnley Bay-8-51-0.3</v>
      </c>
      <c r="F469" s="191">
        <v>0.18</v>
      </c>
      <c r="G469" s="191">
        <v>1.79</v>
      </c>
      <c r="H469" s="191">
        <v>14.2</v>
      </c>
      <c r="I469" s="191">
        <v>20.440000000000001</v>
      </c>
      <c r="J469" s="191">
        <v>0.17</v>
      </c>
      <c r="K469" s="191">
        <v>14.9</v>
      </c>
      <c r="L469" s="191">
        <v>0.04</v>
      </c>
      <c r="M469" s="191">
        <v>0</v>
      </c>
      <c r="N469" s="191">
        <v>48.68</v>
      </c>
      <c r="O469" s="191">
        <v>100.4</v>
      </c>
      <c r="P469" s="192">
        <f t="shared" si="24"/>
        <v>56.509063545690708</v>
      </c>
      <c r="Q469" s="192">
        <f t="shared" si="25"/>
        <v>69.694698246033255</v>
      </c>
      <c r="R469" s="191" t="s">
        <v>753</v>
      </c>
    </row>
    <row r="470" spans="1:18" s="190" customFormat="1" ht="11.25">
      <c r="A470" s="190" t="s">
        <v>728</v>
      </c>
      <c r="B470" s="190">
        <v>8</v>
      </c>
      <c r="C470" s="190">
        <v>52</v>
      </c>
      <c r="D470" s="191">
        <v>0.3</v>
      </c>
      <c r="E470" s="191" t="str">
        <f t="shared" si="23"/>
        <v>Darnley Bay-8-52-0.3</v>
      </c>
      <c r="F470" s="191">
        <v>0</v>
      </c>
      <c r="G470" s="191">
        <v>4.32</v>
      </c>
      <c r="H470" s="191">
        <v>13.41</v>
      </c>
      <c r="I470" s="191">
        <v>22.24</v>
      </c>
      <c r="J470" s="191">
        <v>0.19</v>
      </c>
      <c r="K470" s="191">
        <v>13.99</v>
      </c>
      <c r="L470" s="191">
        <v>0.03</v>
      </c>
      <c r="M470" s="191">
        <v>0</v>
      </c>
      <c r="N470" s="191">
        <v>45.71</v>
      </c>
      <c r="O470" s="191">
        <v>99.9</v>
      </c>
      <c r="P470" s="192">
        <f t="shared" si="24"/>
        <v>52.857666230086828</v>
      </c>
      <c r="Q470" s="192">
        <f t="shared" si="25"/>
        <v>69.573962747475989</v>
      </c>
      <c r="R470" s="191" t="s">
        <v>753</v>
      </c>
    </row>
    <row r="471" spans="1:18" s="190" customFormat="1" ht="11.25">
      <c r="A471" s="190" t="s">
        <v>728</v>
      </c>
      <c r="B471" s="190">
        <v>8</v>
      </c>
      <c r="C471" s="190">
        <v>53</v>
      </c>
      <c r="D471" s="191">
        <v>0.3</v>
      </c>
      <c r="E471" s="191" t="str">
        <f t="shared" si="23"/>
        <v>Darnley Bay-8-53-0.3</v>
      </c>
      <c r="F471" s="191">
        <v>0</v>
      </c>
      <c r="G471" s="191">
        <v>0.62</v>
      </c>
      <c r="H471" s="191">
        <v>10.67</v>
      </c>
      <c r="I471" s="191">
        <v>20.28</v>
      </c>
      <c r="J471" s="191">
        <v>0.28000000000000003</v>
      </c>
      <c r="K471" s="191">
        <v>12.23</v>
      </c>
      <c r="L471" s="191">
        <v>0.01</v>
      </c>
      <c r="M471" s="191">
        <v>0</v>
      </c>
      <c r="N471" s="191">
        <v>56.06</v>
      </c>
      <c r="O471" s="191">
        <v>100.15</v>
      </c>
      <c r="P471" s="192">
        <f t="shared" si="24"/>
        <v>51.805160238491368</v>
      </c>
      <c r="Q471" s="192">
        <f t="shared" si="25"/>
        <v>77.898509230720776</v>
      </c>
      <c r="R471" s="191" t="s">
        <v>753</v>
      </c>
    </row>
    <row r="472" spans="1:18" s="190" customFormat="1" ht="11.25">
      <c r="A472" s="190" t="s">
        <v>728</v>
      </c>
      <c r="B472" s="190">
        <v>8</v>
      </c>
      <c r="C472" s="190">
        <v>54</v>
      </c>
      <c r="D472" s="191">
        <v>0.3</v>
      </c>
      <c r="E472" s="191" t="str">
        <f t="shared" si="23"/>
        <v>Darnley Bay-8-54-0.3</v>
      </c>
      <c r="F472" s="191">
        <v>0</v>
      </c>
      <c r="G472" s="191">
        <v>0.48</v>
      </c>
      <c r="H472" s="191">
        <v>10.36</v>
      </c>
      <c r="I472" s="191">
        <v>19.47</v>
      </c>
      <c r="J472" s="191">
        <v>0.21</v>
      </c>
      <c r="K472" s="191">
        <v>12.61</v>
      </c>
      <c r="L472" s="191">
        <v>0</v>
      </c>
      <c r="M472" s="191">
        <v>0</v>
      </c>
      <c r="N472" s="191">
        <v>57.61</v>
      </c>
      <c r="O472" s="191">
        <v>100.75</v>
      </c>
      <c r="P472" s="192">
        <f t="shared" si="24"/>
        <v>53.583753207383531</v>
      </c>
      <c r="Q472" s="192">
        <f t="shared" si="25"/>
        <v>78.860200923955773</v>
      </c>
      <c r="R472" s="191" t="s">
        <v>753</v>
      </c>
    </row>
    <row r="473" spans="1:18" s="190" customFormat="1" ht="11.25">
      <c r="A473" s="190" t="s">
        <v>728</v>
      </c>
      <c r="B473" s="190">
        <v>8</v>
      </c>
      <c r="C473" s="190">
        <v>55</v>
      </c>
      <c r="D473" s="191">
        <v>0.3</v>
      </c>
      <c r="E473" s="191" t="str">
        <f t="shared" ref="E473:E536" si="26">CONCATENATE(A472,"-",B473,"-",C473,"-",D473)</f>
        <v>Darnley Bay-8-55-0.3</v>
      </c>
      <c r="F473" s="191">
        <v>0</v>
      </c>
      <c r="G473" s="191">
        <v>3.58</v>
      </c>
      <c r="H473" s="191">
        <v>7.85</v>
      </c>
      <c r="I473" s="191">
        <v>25.95</v>
      </c>
      <c r="J473" s="191">
        <v>0.06</v>
      </c>
      <c r="K473" s="191">
        <v>11.53</v>
      </c>
      <c r="L473" s="191">
        <v>0.02</v>
      </c>
      <c r="M473" s="191">
        <v>0</v>
      </c>
      <c r="N473" s="191">
        <v>50.46</v>
      </c>
      <c r="O473" s="191">
        <v>99.44</v>
      </c>
      <c r="P473" s="192">
        <f t="shared" si="24"/>
        <v>44.195334693714244</v>
      </c>
      <c r="Q473" s="192">
        <f t="shared" si="25"/>
        <v>81.175323050755068</v>
      </c>
      <c r="R473" s="191" t="s">
        <v>753</v>
      </c>
    </row>
    <row r="474" spans="1:18" s="190" customFormat="1" ht="11.25">
      <c r="A474" s="190" t="s">
        <v>728</v>
      </c>
      <c r="B474" s="190">
        <v>8</v>
      </c>
      <c r="C474" s="190">
        <v>56</v>
      </c>
      <c r="D474" s="191">
        <v>0.3</v>
      </c>
      <c r="E474" s="191" t="str">
        <f t="shared" si="26"/>
        <v>Darnley Bay-8-56-0.3</v>
      </c>
      <c r="F474" s="191">
        <v>0</v>
      </c>
      <c r="G474" s="191">
        <v>4.74</v>
      </c>
      <c r="H474" s="191">
        <v>4.3899999999999997</v>
      </c>
      <c r="I474" s="191">
        <v>35.33</v>
      </c>
      <c r="J474" s="191">
        <v>0.28000000000000003</v>
      </c>
      <c r="K474" s="191">
        <v>9.73</v>
      </c>
      <c r="L474" s="191">
        <v>0</v>
      </c>
      <c r="M474" s="191">
        <v>0</v>
      </c>
      <c r="N474" s="191">
        <v>44.84</v>
      </c>
      <c r="O474" s="191">
        <v>99.31</v>
      </c>
      <c r="P474" s="192">
        <f t="shared" si="24"/>
        <v>32.925919136901641</v>
      </c>
      <c r="Q474" s="192">
        <f t="shared" si="25"/>
        <v>87.264458631956202</v>
      </c>
      <c r="R474" s="191" t="s">
        <v>753</v>
      </c>
    </row>
    <row r="475" spans="1:18" s="190" customFormat="1" ht="11.25">
      <c r="A475" s="190" t="s">
        <v>728</v>
      </c>
      <c r="B475" s="190">
        <v>8</v>
      </c>
      <c r="C475" s="190">
        <v>57</v>
      </c>
      <c r="D475" s="191">
        <v>0.3</v>
      </c>
      <c r="E475" s="191" t="str">
        <f t="shared" si="26"/>
        <v>Darnley Bay-8-57-0.3</v>
      </c>
      <c r="F475" s="191">
        <v>0</v>
      </c>
      <c r="G475" s="191">
        <v>3.36</v>
      </c>
      <c r="H475" s="191">
        <v>5.61</v>
      </c>
      <c r="I475" s="191">
        <v>33.61</v>
      </c>
      <c r="J475" s="191">
        <v>0.26</v>
      </c>
      <c r="K475" s="191">
        <v>8</v>
      </c>
      <c r="L475" s="191"/>
      <c r="M475" s="191">
        <v>0</v>
      </c>
      <c r="N475" s="191">
        <v>48.29</v>
      </c>
      <c r="O475" s="191">
        <v>99.13</v>
      </c>
      <c r="P475" s="192">
        <f t="shared" si="24"/>
        <v>29.788262357063111</v>
      </c>
      <c r="Q475" s="192">
        <f t="shared" si="25"/>
        <v>85.238730057982821</v>
      </c>
      <c r="R475" s="191" t="s">
        <v>753</v>
      </c>
    </row>
    <row r="476" spans="1:18" s="190" customFormat="1" ht="11.25">
      <c r="A476" s="190" t="s">
        <v>728</v>
      </c>
      <c r="B476" s="190">
        <v>8</v>
      </c>
      <c r="C476" s="190">
        <v>58</v>
      </c>
      <c r="D476" s="191">
        <v>0.3</v>
      </c>
      <c r="E476" s="191" t="str">
        <f t="shared" si="26"/>
        <v>Darnley Bay-8-58-0.3</v>
      </c>
      <c r="F476" s="191">
        <v>0.04</v>
      </c>
      <c r="G476" s="191">
        <v>3.83</v>
      </c>
      <c r="H476" s="191">
        <v>5.33</v>
      </c>
      <c r="I476" s="191">
        <v>29.13</v>
      </c>
      <c r="J476" s="191">
        <v>0.27</v>
      </c>
      <c r="K476" s="191">
        <v>11.02</v>
      </c>
      <c r="L476" s="191">
        <v>0.01</v>
      </c>
      <c r="M476" s="191">
        <v>0</v>
      </c>
      <c r="N476" s="191">
        <v>50.01</v>
      </c>
      <c r="O476" s="191">
        <v>99.64</v>
      </c>
      <c r="P476" s="192">
        <f t="shared" si="24"/>
        <v>40.273653746587065</v>
      </c>
      <c r="Q476" s="192">
        <f t="shared" si="25"/>
        <v>86.290695583580856</v>
      </c>
      <c r="R476" s="191" t="s">
        <v>753</v>
      </c>
    </row>
    <row r="477" spans="1:18" s="190" customFormat="1" ht="11.25">
      <c r="A477" s="190" t="s">
        <v>728</v>
      </c>
      <c r="B477" s="190">
        <v>8</v>
      </c>
      <c r="C477" s="190">
        <v>59</v>
      </c>
      <c r="D477" s="191">
        <v>0.3</v>
      </c>
      <c r="E477" s="191" t="str">
        <f t="shared" si="26"/>
        <v>Darnley Bay-8-59-0.3</v>
      </c>
      <c r="F477" s="191">
        <v>0</v>
      </c>
      <c r="G477" s="191">
        <v>0.3</v>
      </c>
      <c r="H477" s="191">
        <v>10.93</v>
      </c>
      <c r="I477" s="191">
        <v>19.59</v>
      </c>
      <c r="J477" s="191">
        <v>0.2</v>
      </c>
      <c r="K477" s="191">
        <v>12.36</v>
      </c>
      <c r="L477" s="191">
        <v>0</v>
      </c>
      <c r="M477" s="191">
        <v>0.01</v>
      </c>
      <c r="N477" s="191">
        <v>55.96</v>
      </c>
      <c r="O477" s="191">
        <v>99.35</v>
      </c>
      <c r="P477" s="192">
        <f t="shared" si="24"/>
        <v>52.932312650079218</v>
      </c>
      <c r="Q477" s="192">
        <f t="shared" si="25"/>
        <v>77.450063225449526</v>
      </c>
      <c r="R477" s="191" t="s">
        <v>753</v>
      </c>
    </row>
    <row r="478" spans="1:18" s="190" customFormat="1" ht="11.25">
      <c r="A478" s="190" t="s">
        <v>728</v>
      </c>
      <c r="B478" s="190">
        <v>8</v>
      </c>
      <c r="C478" s="190">
        <v>60</v>
      </c>
      <c r="D478" s="191">
        <v>0.3</v>
      </c>
      <c r="E478" s="191" t="str">
        <f t="shared" si="26"/>
        <v>Darnley Bay-8-60-0.3</v>
      </c>
      <c r="F478" s="191">
        <v>0</v>
      </c>
      <c r="G478" s="191">
        <v>3.98</v>
      </c>
      <c r="H478" s="191">
        <v>5.82</v>
      </c>
      <c r="I478" s="191">
        <v>28.67</v>
      </c>
      <c r="J478" s="191">
        <v>0.32</v>
      </c>
      <c r="K478" s="191">
        <v>10.32</v>
      </c>
      <c r="L478" s="191">
        <v>0</v>
      </c>
      <c r="M478" s="191">
        <v>0</v>
      </c>
      <c r="N478" s="191">
        <v>49.44</v>
      </c>
      <c r="O478" s="191">
        <v>98.56</v>
      </c>
      <c r="P478" s="192">
        <f t="shared" si="24"/>
        <v>39.083909658109867</v>
      </c>
      <c r="Q478" s="192">
        <f t="shared" si="25"/>
        <v>85.071689013159826</v>
      </c>
      <c r="R478" s="191" t="s">
        <v>753</v>
      </c>
    </row>
    <row r="479" spans="1:18" s="190" customFormat="1" ht="11.25">
      <c r="A479" s="190" t="s">
        <v>728</v>
      </c>
      <c r="B479" s="190">
        <v>8</v>
      </c>
      <c r="C479" s="190">
        <v>61</v>
      </c>
      <c r="D479" s="191">
        <v>0.3</v>
      </c>
      <c r="E479" s="191" t="str">
        <f t="shared" si="26"/>
        <v>Darnley Bay-8-61-0.3</v>
      </c>
      <c r="F479" s="191">
        <v>0.09</v>
      </c>
      <c r="G479" s="191">
        <v>3.87</v>
      </c>
      <c r="H479" s="191">
        <v>12.6</v>
      </c>
      <c r="I479" s="191">
        <v>21</v>
      </c>
      <c r="J479" s="191">
        <v>0.11</v>
      </c>
      <c r="K479" s="191">
        <v>15.09</v>
      </c>
      <c r="L479" s="191">
        <v>0.02</v>
      </c>
      <c r="M479" s="191">
        <v>0</v>
      </c>
      <c r="N479" s="191">
        <v>47.12</v>
      </c>
      <c r="O479" s="191">
        <v>99.89</v>
      </c>
      <c r="P479" s="192">
        <f t="shared" si="24"/>
        <v>56.155882254684954</v>
      </c>
      <c r="Q479" s="192">
        <f t="shared" si="25"/>
        <v>71.499646171874346</v>
      </c>
      <c r="R479" s="191" t="s">
        <v>753</v>
      </c>
    </row>
    <row r="480" spans="1:18" s="190" customFormat="1" ht="11.25">
      <c r="A480" s="190" t="s">
        <v>728</v>
      </c>
      <c r="B480" s="190">
        <v>8</v>
      </c>
      <c r="C480" s="190">
        <v>62</v>
      </c>
      <c r="D480" s="191">
        <v>0.3</v>
      </c>
      <c r="E480" s="191" t="str">
        <f t="shared" si="26"/>
        <v>Darnley Bay-8-62-0.3</v>
      </c>
      <c r="F480" s="191">
        <v>0</v>
      </c>
      <c r="G480" s="191">
        <v>0.13</v>
      </c>
      <c r="H480" s="191">
        <v>11.6</v>
      </c>
      <c r="I480" s="191">
        <v>18.47</v>
      </c>
      <c r="J480" s="191">
        <v>0.11</v>
      </c>
      <c r="K480" s="191">
        <v>12.41</v>
      </c>
      <c r="L480" s="191">
        <v>0</v>
      </c>
      <c r="M480" s="191">
        <v>0</v>
      </c>
      <c r="N480" s="191">
        <v>56.95</v>
      </c>
      <c r="O480" s="191">
        <v>99.66</v>
      </c>
      <c r="P480" s="192">
        <f t="shared" ref="P480:P543" si="27">((K480/40.31)/(K480/40.31+I480/71.85))*100</f>
        <v>54.496217479670086</v>
      </c>
      <c r="Q480" s="192">
        <f t="shared" ref="Q480:Q543" si="28">((N480/151.99061)/(N480/151.99061+H480/101.96137))*100</f>
        <v>76.708854269673594</v>
      </c>
      <c r="R480" s="191" t="s">
        <v>753</v>
      </c>
    </row>
    <row r="481" spans="1:18" s="190" customFormat="1" ht="11.25">
      <c r="A481" s="190" t="s">
        <v>728</v>
      </c>
      <c r="B481" s="190">
        <v>8</v>
      </c>
      <c r="C481" s="190">
        <v>63</v>
      </c>
      <c r="D481" s="191">
        <v>0.3</v>
      </c>
      <c r="E481" s="191" t="str">
        <f t="shared" si="26"/>
        <v>Darnley Bay-8-63-0.3</v>
      </c>
      <c r="F481" s="191">
        <v>0</v>
      </c>
      <c r="G481" s="191">
        <v>3.14</v>
      </c>
      <c r="H481" s="191">
        <v>5.28</v>
      </c>
      <c r="I481" s="191">
        <v>27.07</v>
      </c>
      <c r="J481" s="191">
        <v>0.15</v>
      </c>
      <c r="K481" s="191">
        <v>9.9700000000000006</v>
      </c>
      <c r="L481" s="191">
        <v>0.01</v>
      </c>
      <c r="M481" s="191">
        <v>0</v>
      </c>
      <c r="N481" s="191">
        <v>52.57</v>
      </c>
      <c r="O481" s="191">
        <v>98.19</v>
      </c>
      <c r="P481" s="192">
        <f t="shared" si="27"/>
        <v>39.630990516261861</v>
      </c>
      <c r="Q481" s="192">
        <f t="shared" si="28"/>
        <v>86.977771346300031</v>
      </c>
      <c r="R481" s="191" t="s">
        <v>753</v>
      </c>
    </row>
    <row r="482" spans="1:18" s="190" customFormat="1" ht="11.25">
      <c r="A482" s="190" t="s">
        <v>728</v>
      </c>
      <c r="B482" s="190">
        <v>8</v>
      </c>
      <c r="C482" s="190">
        <v>64</v>
      </c>
      <c r="D482" s="191">
        <v>0.3</v>
      </c>
      <c r="E482" s="191" t="str">
        <f t="shared" si="26"/>
        <v>Darnley Bay-8-64-0.3</v>
      </c>
      <c r="F482" s="191">
        <v>0</v>
      </c>
      <c r="G482" s="191">
        <v>3.97</v>
      </c>
      <c r="H482" s="191">
        <v>13.3</v>
      </c>
      <c r="I482" s="191">
        <v>21.86</v>
      </c>
      <c r="J482" s="191">
        <v>0.03</v>
      </c>
      <c r="K482" s="191">
        <v>13.35</v>
      </c>
      <c r="L482" s="191">
        <v>0</v>
      </c>
      <c r="M482" s="191">
        <v>0</v>
      </c>
      <c r="N482" s="191">
        <v>46.56</v>
      </c>
      <c r="O482" s="191">
        <v>99.07</v>
      </c>
      <c r="P482" s="192">
        <f t="shared" si="27"/>
        <v>52.119702184463478</v>
      </c>
      <c r="Q482" s="192">
        <f t="shared" si="28"/>
        <v>70.135383550971426</v>
      </c>
      <c r="R482" s="191" t="s">
        <v>753</v>
      </c>
    </row>
    <row r="483" spans="1:18" s="190" customFormat="1" ht="11.25">
      <c r="A483" s="190" t="s">
        <v>728</v>
      </c>
      <c r="B483" s="190">
        <v>8</v>
      </c>
      <c r="C483" s="190">
        <v>65</v>
      </c>
      <c r="D483" s="191">
        <v>0.3</v>
      </c>
      <c r="E483" s="191" t="str">
        <f t="shared" si="26"/>
        <v>Darnley Bay-8-65-0.3</v>
      </c>
      <c r="F483" s="191">
        <v>0</v>
      </c>
      <c r="G483" s="191">
        <v>2.61</v>
      </c>
      <c r="H483" s="191">
        <v>4.76</v>
      </c>
      <c r="I483" s="191">
        <v>22.82</v>
      </c>
      <c r="J483" s="191">
        <v>0.33</v>
      </c>
      <c r="K483" s="191">
        <v>11.16</v>
      </c>
      <c r="L483" s="191">
        <v>0.02</v>
      </c>
      <c r="M483" s="191">
        <v>0</v>
      </c>
      <c r="N483" s="191">
        <v>57.12</v>
      </c>
      <c r="O483" s="191">
        <v>98.8</v>
      </c>
      <c r="P483" s="192">
        <f t="shared" si="27"/>
        <v>46.57237569728229</v>
      </c>
      <c r="Q483" s="192">
        <f t="shared" si="28"/>
        <v>88.950372877072823</v>
      </c>
      <c r="R483" s="191" t="s">
        <v>753</v>
      </c>
    </row>
    <row r="484" spans="1:18" s="190" customFormat="1" ht="11.25">
      <c r="A484" s="190" t="s">
        <v>728</v>
      </c>
      <c r="B484" s="190">
        <v>8</v>
      </c>
      <c r="C484" s="190">
        <v>67</v>
      </c>
      <c r="D484" s="191">
        <v>0.3</v>
      </c>
      <c r="E484" s="191" t="str">
        <f t="shared" si="26"/>
        <v>Darnley Bay-8-67-0.3</v>
      </c>
      <c r="F484" s="191">
        <v>0.06</v>
      </c>
      <c r="G484" s="191">
        <v>2.74</v>
      </c>
      <c r="H484" s="191">
        <v>3.67</v>
      </c>
      <c r="I484" s="191">
        <v>26.16</v>
      </c>
      <c r="J484" s="191">
        <v>0.27</v>
      </c>
      <c r="K484" s="191">
        <v>10.66</v>
      </c>
      <c r="L484" s="191">
        <v>0.01</v>
      </c>
      <c r="M484" s="191">
        <v>0</v>
      </c>
      <c r="N484" s="191">
        <v>56.6</v>
      </c>
      <c r="O484" s="191">
        <v>100.16</v>
      </c>
      <c r="P484" s="192">
        <f t="shared" si="27"/>
        <v>42.073617088176832</v>
      </c>
      <c r="Q484" s="192">
        <f t="shared" si="28"/>
        <v>91.186261898352399</v>
      </c>
      <c r="R484" s="191" t="s">
        <v>753</v>
      </c>
    </row>
    <row r="485" spans="1:18" s="190" customFormat="1" ht="11.25">
      <c r="A485" s="190" t="s">
        <v>728</v>
      </c>
      <c r="B485" s="190">
        <v>8</v>
      </c>
      <c r="C485" s="190">
        <v>68</v>
      </c>
      <c r="D485" s="191">
        <v>0.3</v>
      </c>
      <c r="E485" s="191" t="str">
        <f t="shared" si="26"/>
        <v>Darnley Bay-8-68-0.3</v>
      </c>
      <c r="F485" s="191">
        <v>0.09</v>
      </c>
      <c r="G485" s="191">
        <v>4.59</v>
      </c>
      <c r="H485" s="191">
        <v>13.61</v>
      </c>
      <c r="I485" s="191">
        <v>21.61</v>
      </c>
      <c r="J485" s="191">
        <v>0.13</v>
      </c>
      <c r="K485" s="191">
        <v>14.35</v>
      </c>
      <c r="L485" s="191">
        <v>0</v>
      </c>
      <c r="M485" s="191">
        <v>0</v>
      </c>
      <c r="N485" s="191">
        <v>43.62</v>
      </c>
      <c r="O485" s="191">
        <v>98.01</v>
      </c>
      <c r="P485" s="192">
        <f t="shared" si="27"/>
        <v>54.204418313499069</v>
      </c>
      <c r="Q485" s="192">
        <f t="shared" si="28"/>
        <v>68.254366409615955</v>
      </c>
      <c r="R485" s="191" t="s">
        <v>753</v>
      </c>
    </row>
    <row r="486" spans="1:18" s="190" customFormat="1" ht="11.25">
      <c r="A486" s="190" t="s">
        <v>728</v>
      </c>
      <c r="B486" s="190">
        <v>8</v>
      </c>
      <c r="C486" s="190">
        <v>69</v>
      </c>
      <c r="D486" s="191">
        <v>0.3</v>
      </c>
      <c r="E486" s="191" t="str">
        <f t="shared" si="26"/>
        <v>Darnley Bay-8-69-0.3</v>
      </c>
      <c r="F486" s="191">
        <v>0</v>
      </c>
      <c r="G486" s="191">
        <v>0.24</v>
      </c>
      <c r="H486" s="191">
        <v>10.76</v>
      </c>
      <c r="I486" s="191">
        <v>21.11</v>
      </c>
      <c r="J486" s="191">
        <v>0.23</v>
      </c>
      <c r="K486" s="191">
        <v>12.73</v>
      </c>
      <c r="L486" s="191">
        <v>0</v>
      </c>
      <c r="M486" s="191">
        <v>0</v>
      </c>
      <c r="N486" s="191">
        <v>55.81</v>
      </c>
      <c r="O486" s="191">
        <v>100.87</v>
      </c>
      <c r="P486" s="192">
        <f t="shared" si="27"/>
        <v>51.804106106803907</v>
      </c>
      <c r="Q486" s="192">
        <f t="shared" si="28"/>
        <v>77.676152371003695</v>
      </c>
      <c r="R486" s="191" t="s">
        <v>753</v>
      </c>
    </row>
    <row r="487" spans="1:18" s="190" customFormat="1" ht="11.25">
      <c r="A487" s="190" t="s">
        <v>728</v>
      </c>
      <c r="B487" s="190">
        <v>8</v>
      </c>
      <c r="C487" s="190">
        <v>70</v>
      </c>
      <c r="D487" s="191">
        <v>0.3</v>
      </c>
      <c r="E487" s="191" t="str">
        <f t="shared" si="26"/>
        <v>Darnley Bay-8-70-0.3</v>
      </c>
      <c r="F487" s="191">
        <v>0</v>
      </c>
      <c r="G487" s="191">
        <v>1.07</v>
      </c>
      <c r="H487" s="191">
        <v>9.1199999999999992</v>
      </c>
      <c r="I487" s="191">
        <v>24.77</v>
      </c>
      <c r="J487" s="191">
        <v>0.26</v>
      </c>
      <c r="K487" s="191">
        <v>10.95</v>
      </c>
      <c r="L487" s="191">
        <v>0.03</v>
      </c>
      <c r="M487" s="191">
        <v>0.04</v>
      </c>
      <c r="N487" s="191">
        <v>53.56</v>
      </c>
      <c r="O487" s="191">
        <v>99.81</v>
      </c>
      <c r="P487" s="192">
        <f t="shared" si="27"/>
        <v>44.070218831547322</v>
      </c>
      <c r="Q487" s="192">
        <f t="shared" si="28"/>
        <v>79.755910706790289</v>
      </c>
      <c r="R487" s="191" t="s">
        <v>753</v>
      </c>
    </row>
    <row r="488" spans="1:18" s="190" customFormat="1" ht="11.25">
      <c r="A488" s="190" t="s">
        <v>728</v>
      </c>
      <c r="B488" s="190">
        <v>8</v>
      </c>
      <c r="C488" s="190">
        <v>71</v>
      </c>
      <c r="D488" s="191">
        <v>0.3</v>
      </c>
      <c r="E488" s="191" t="str">
        <f t="shared" si="26"/>
        <v>Darnley Bay-8-71-0.3</v>
      </c>
      <c r="F488" s="191">
        <v>0.03</v>
      </c>
      <c r="G488" s="191">
        <v>0.4</v>
      </c>
      <c r="H488" s="191">
        <v>10.039999999999999</v>
      </c>
      <c r="I488" s="191">
        <v>20.48</v>
      </c>
      <c r="J488" s="191">
        <v>0.25</v>
      </c>
      <c r="K488" s="191">
        <v>12.72</v>
      </c>
      <c r="L488" s="191">
        <v>0</v>
      </c>
      <c r="M488" s="191">
        <v>0</v>
      </c>
      <c r="N488" s="191">
        <v>56.72</v>
      </c>
      <c r="O488" s="191">
        <v>100.64</v>
      </c>
      <c r="P488" s="192">
        <f t="shared" si="27"/>
        <v>52.540505189824458</v>
      </c>
      <c r="Q488" s="192">
        <f t="shared" si="28"/>
        <v>79.12249638327755</v>
      </c>
      <c r="R488" s="191" t="s">
        <v>753</v>
      </c>
    </row>
    <row r="489" spans="1:18" s="190" customFormat="1" ht="11.25">
      <c r="A489" s="190" t="s">
        <v>728</v>
      </c>
      <c r="B489" s="190">
        <v>8</v>
      </c>
      <c r="C489" s="190">
        <v>72</v>
      </c>
      <c r="D489" s="191">
        <v>0.3</v>
      </c>
      <c r="E489" s="191" t="str">
        <f t="shared" si="26"/>
        <v>Darnley Bay-8-72-0.3</v>
      </c>
      <c r="F489" s="191">
        <v>0.28000000000000003</v>
      </c>
      <c r="G489" s="191">
        <v>0.84</v>
      </c>
      <c r="H489" s="191">
        <v>21.31</v>
      </c>
      <c r="I489" s="191">
        <v>19.059999999999999</v>
      </c>
      <c r="J489" s="191">
        <v>0</v>
      </c>
      <c r="K489" s="191">
        <v>15.7</v>
      </c>
      <c r="L489" s="191">
        <v>0.02</v>
      </c>
      <c r="M489" s="191">
        <v>0</v>
      </c>
      <c r="N489" s="191">
        <v>41.46</v>
      </c>
      <c r="O489" s="191">
        <v>98.67</v>
      </c>
      <c r="P489" s="192">
        <f t="shared" si="27"/>
        <v>59.4849504860275</v>
      </c>
      <c r="Q489" s="192">
        <f t="shared" si="28"/>
        <v>56.619119705787234</v>
      </c>
      <c r="R489" s="191" t="s">
        <v>753</v>
      </c>
    </row>
    <row r="490" spans="1:18" s="190" customFormat="1" ht="11.25">
      <c r="A490" s="190" t="s">
        <v>728</v>
      </c>
      <c r="B490" s="190">
        <v>8</v>
      </c>
      <c r="C490" s="190">
        <v>73</v>
      </c>
      <c r="D490" s="191">
        <v>0.3</v>
      </c>
      <c r="E490" s="191" t="str">
        <f t="shared" si="26"/>
        <v>Darnley Bay-8-73-0.3</v>
      </c>
      <c r="F490" s="191">
        <v>0</v>
      </c>
      <c r="G490" s="191">
        <v>0.79</v>
      </c>
      <c r="H490" s="191">
        <v>8.6999999999999993</v>
      </c>
      <c r="I490" s="191">
        <v>22.72</v>
      </c>
      <c r="J490" s="191">
        <v>0.31</v>
      </c>
      <c r="K490" s="191">
        <v>10.89</v>
      </c>
      <c r="L490" s="191">
        <v>0.02</v>
      </c>
      <c r="M490" s="191">
        <v>0</v>
      </c>
      <c r="N490" s="191">
        <v>55.38</v>
      </c>
      <c r="O490" s="191">
        <v>98.81</v>
      </c>
      <c r="P490" s="192">
        <f t="shared" si="27"/>
        <v>46.072616468203279</v>
      </c>
      <c r="Q490" s="192">
        <f t="shared" si="28"/>
        <v>81.025543325170759</v>
      </c>
      <c r="R490" s="191" t="s">
        <v>753</v>
      </c>
    </row>
    <row r="491" spans="1:18" s="190" customFormat="1" ht="11.25">
      <c r="A491" s="190" t="s">
        <v>728</v>
      </c>
      <c r="B491" s="190">
        <v>8</v>
      </c>
      <c r="C491" s="190">
        <v>76</v>
      </c>
      <c r="D491" s="191">
        <v>0.3</v>
      </c>
      <c r="E491" s="191" t="str">
        <f t="shared" si="26"/>
        <v>Darnley Bay-8-76-0.3</v>
      </c>
      <c r="F491" s="191">
        <v>0</v>
      </c>
      <c r="G491" s="191">
        <v>3.12</v>
      </c>
      <c r="H491" s="191">
        <v>4.9400000000000004</v>
      </c>
      <c r="I491" s="191">
        <v>26.84</v>
      </c>
      <c r="J491" s="191">
        <v>0.36</v>
      </c>
      <c r="K491" s="191">
        <v>10.54</v>
      </c>
      <c r="L491" s="191">
        <v>0.02</v>
      </c>
      <c r="M491" s="191">
        <v>0</v>
      </c>
      <c r="N491" s="191">
        <v>54.25</v>
      </c>
      <c r="O491" s="191">
        <v>100.06</v>
      </c>
      <c r="P491" s="192">
        <f t="shared" si="27"/>
        <v>41.175022403526192</v>
      </c>
      <c r="Q491" s="192">
        <f t="shared" si="28"/>
        <v>88.048309837019332</v>
      </c>
      <c r="R491" s="191" t="s">
        <v>753</v>
      </c>
    </row>
    <row r="492" spans="1:18" s="190" customFormat="1" ht="11.25">
      <c r="A492" s="190" t="s">
        <v>728</v>
      </c>
      <c r="B492" s="190">
        <v>8</v>
      </c>
      <c r="C492" s="190">
        <v>77</v>
      </c>
      <c r="D492" s="191">
        <v>0.3</v>
      </c>
      <c r="E492" s="191" t="str">
        <f t="shared" si="26"/>
        <v>Darnley Bay-8-77-0.3</v>
      </c>
      <c r="F492" s="191">
        <v>0</v>
      </c>
      <c r="G492" s="191">
        <v>0.51</v>
      </c>
      <c r="H492" s="191">
        <v>10.36</v>
      </c>
      <c r="I492" s="191">
        <v>19.05</v>
      </c>
      <c r="J492" s="191">
        <v>0.24</v>
      </c>
      <c r="K492" s="191">
        <v>12.47</v>
      </c>
      <c r="L492" s="191">
        <v>0</v>
      </c>
      <c r="M492" s="191">
        <v>0</v>
      </c>
      <c r="N492" s="191">
        <v>57.64</v>
      </c>
      <c r="O492" s="191">
        <v>100.27</v>
      </c>
      <c r="P492" s="192">
        <f t="shared" si="27"/>
        <v>53.848366013071889</v>
      </c>
      <c r="Q492" s="192">
        <f t="shared" si="28"/>
        <v>78.868878607407083</v>
      </c>
      <c r="R492" s="191" t="s">
        <v>753</v>
      </c>
    </row>
    <row r="493" spans="1:18" s="190" customFormat="1" ht="11.25">
      <c r="A493" s="190" t="s">
        <v>728</v>
      </c>
      <c r="B493" s="190">
        <v>8</v>
      </c>
      <c r="C493" s="190">
        <v>78</v>
      </c>
      <c r="D493" s="191">
        <v>0.3</v>
      </c>
      <c r="E493" s="191" t="str">
        <f t="shared" si="26"/>
        <v>Darnley Bay-8-78-0.3</v>
      </c>
      <c r="F493" s="191">
        <v>0</v>
      </c>
      <c r="G493" s="191">
        <v>0.47</v>
      </c>
      <c r="H493" s="191">
        <v>10.54</v>
      </c>
      <c r="I493" s="191">
        <v>18.920000000000002</v>
      </c>
      <c r="J493" s="191">
        <v>0.17</v>
      </c>
      <c r="K493" s="191">
        <v>11.98</v>
      </c>
      <c r="L493" s="191">
        <v>0</v>
      </c>
      <c r="M493" s="191">
        <v>0</v>
      </c>
      <c r="N493" s="191">
        <v>56.42</v>
      </c>
      <c r="O493" s="191">
        <v>98.49</v>
      </c>
      <c r="P493" s="192">
        <f t="shared" si="27"/>
        <v>53.021316249157181</v>
      </c>
      <c r="Q493" s="192">
        <f t="shared" si="28"/>
        <v>78.218095008463877</v>
      </c>
      <c r="R493" s="191" t="s">
        <v>753</v>
      </c>
    </row>
    <row r="494" spans="1:18" s="190" customFormat="1" ht="11.25">
      <c r="A494" s="190" t="s">
        <v>728</v>
      </c>
      <c r="B494" s="190">
        <v>8</v>
      </c>
      <c r="C494" s="190">
        <v>79</v>
      </c>
      <c r="D494" s="191">
        <v>0.3</v>
      </c>
      <c r="E494" s="191" t="str">
        <f t="shared" si="26"/>
        <v>Darnley Bay-8-79-0.3</v>
      </c>
      <c r="F494" s="191">
        <v>0.01</v>
      </c>
      <c r="G494" s="191">
        <v>4.26</v>
      </c>
      <c r="H494" s="191">
        <v>13.93</v>
      </c>
      <c r="I494" s="191">
        <v>22.01</v>
      </c>
      <c r="J494" s="191">
        <v>0.14000000000000001</v>
      </c>
      <c r="K494" s="191">
        <v>14.76</v>
      </c>
      <c r="L494" s="191">
        <v>0</v>
      </c>
      <c r="M494" s="191">
        <v>0</v>
      </c>
      <c r="N494" s="191">
        <v>45.6</v>
      </c>
      <c r="O494" s="191">
        <v>100.7</v>
      </c>
      <c r="P494" s="192">
        <f t="shared" si="27"/>
        <v>54.448331649406477</v>
      </c>
      <c r="Q494" s="192">
        <f t="shared" si="28"/>
        <v>68.710903198249966</v>
      </c>
      <c r="R494" s="191" t="s">
        <v>753</v>
      </c>
    </row>
    <row r="495" spans="1:18" s="190" customFormat="1" ht="11.25">
      <c r="A495" s="190" t="s">
        <v>728</v>
      </c>
      <c r="B495" s="190">
        <v>8</v>
      </c>
      <c r="C495" s="190">
        <v>80</v>
      </c>
      <c r="D495" s="191">
        <v>0.3</v>
      </c>
      <c r="E495" s="191" t="str">
        <f t="shared" si="26"/>
        <v>Darnley Bay-8-80-0.3</v>
      </c>
      <c r="F495" s="191">
        <v>0</v>
      </c>
      <c r="G495" s="191">
        <v>3.08</v>
      </c>
      <c r="H495" s="191">
        <v>3.79</v>
      </c>
      <c r="I495" s="191">
        <v>30.7</v>
      </c>
      <c r="J495" s="191">
        <v>0.35</v>
      </c>
      <c r="K495" s="191">
        <v>11</v>
      </c>
      <c r="L495" s="191">
        <v>0</v>
      </c>
      <c r="M495" s="191">
        <v>0</v>
      </c>
      <c r="N495" s="191">
        <v>51.48</v>
      </c>
      <c r="O495" s="191">
        <v>100.41</v>
      </c>
      <c r="P495" s="192">
        <f t="shared" si="27"/>
        <v>38.974449507783298</v>
      </c>
      <c r="Q495" s="192">
        <f t="shared" si="28"/>
        <v>90.110852267852479</v>
      </c>
      <c r="R495" s="191" t="s">
        <v>753</v>
      </c>
    </row>
    <row r="496" spans="1:18" s="190" customFormat="1" ht="11.25">
      <c r="A496" s="190" t="s">
        <v>728</v>
      </c>
      <c r="B496" s="190">
        <v>8</v>
      </c>
      <c r="C496" s="190">
        <v>81</v>
      </c>
      <c r="D496" s="191">
        <v>0.3</v>
      </c>
      <c r="E496" s="191" t="str">
        <f t="shared" si="26"/>
        <v>Darnley Bay-8-81-0.3</v>
      </c>
      <c r="F496" s="191">
        <v>0.04</v>
      </c>
      <c r="G496" s="191">
        <v>0.39</v>
      </c>
      <c r="H496" s="191">
        <v>10.23</v>
      </c>
      <c r="I496" s="191">
        <v>19.64</v>
      </c>
      <c r="J496" s="191">
        <v>0.28999999999999998</v>
      </c>
      <c r="K496" s="191">
        <v>13.25</v>
      </c>
      <c r="L496" s="191">
        <v>0</v>
      </c>
      <c r="M496" s="191">
        <v>0</v>
      </c>
      <c r="N496" s="191">
        <v>56.59</v>
      </c>
      <c r="O496" s="191">
        <v>100.43</v>
      </c>
      <c r="P496" s="192">
        <f t="shared" si="27"/>
        <v>54.597236257663219</v>
      </c>
      <c r="Q496" s="192">
        <f t="shared" si="28"/>
        <v>78.772776643689596</v>
      </c>
      <c r="R496" s="191" t="s">
        <v>753</v>
      </c>
    </row>
    <row r="497" spans="1:18" s="190" customFormat="1" ht="11.25">
      <c r="A497" s="190" t="s">
        <v>728</v>
      </c>
      <c r="B497" s="190">
        <v>8</v>
      </c>
      <c r="C497" s="190">
        <v>82</v>
      </c>
      <c r="D497" s="191">
        <v>0.3</v>
      </c>
      <c r="E497" s="191" t="str">
        <f t="shared" si="26"/>
        <v>Darnley Bay-8-82-0.3</v>
      </c>
      <c r="F497" s="191">
        <v>0</v>
      </c>
      <c r="G497" s="191">
        <v>3.36</v>
      </c>
      <c r="H497" s="191">
        <v>14.23</v>
      </c>
      <c r="I497" s="191">
        <v>21.32</v>
      </c>
      <c r="J497" s="191">
        <v>0.2</v>
      </c>
      <c r="K497" s="191">
        <v>14.11</v>
      </c>
      <c r="L497" s="191">
        <v>0</v>
      </c>
      <c r="M497" s="191">
        <v>0</v>
      </c>
      <c r="N497" s="191">
        <v>45.58</v>
      </c>
      <c r="O497" s="191">
        <v>98.8</v>
      </c>
      <c r="P497" s="192">
        <f t="shared" si="27"/>
        <v>54.12110968498132</v>
      </c>
      <c r="Q497" s="192">
        <f t="shared" si="28"/>
        <v>68.241487148500184</v>
      </c>
      <c r="R497" s="191" t="s">
        <v>753</v>
      </c>
    </row>
    <row r="498" spans="1:18" s="190" customFormat="1" ht="11.25">
      <c r="A498" s="190" t="s">
        <v>728</v>
      </c>
      <c r="B498" s="190">
        <v>8</v>
      </c>
      <c r="C498" s="190">
        <v>83</v>
      </c>
      <c r="D498" s="191">
        <v>0.3</v>
      </c>
      <c r="E498" s="191" t="str">
        <f t="shared" si="26"/>
        <v>Darnley Bay-8-83-0.3</v>
      </c>
      <c r="F498" s="191">
        <v>0</v>
      </c>
      <c r="G498" s="191">
        <v>4.07</v>
      </c>
      <c r="H498" s="191">
        <v>5.12</v>
      </c>
      <c r="I498" s="191">
        <v>29.41</v>
      </c>
      <c r="J498" s="191">
        <v>0.24</v>
      </c>
      <c r="K498" s="191">
        <v>10.63</v>
      </c>
      <c r="L498" s="191">
        <v>0.01</v>
      </c>
      <c r="M498" s="191">
        <v>0</v>
      </c>
      <c r="N498" s="191">
        <v>49.83</v>
      </c>
      <c r="O498" s="191">
        <v>99.3</v>
      </c>
      <c r="P498" s="192">
        <f t="shared" si="27"/>
        <v>39.181876450341264</v>
      </c>
      <c r="Q498" s="192">
        <f t="shared" si="28"/>
        <v>86.7178422859959</v>
      </c>
      <c r="R498" s="191" t="s">
        <v>753</v>
      </c>
    </row>
    <row r="499" spans="1:18" s="190" customFormat="1" ht="11.25">
      <c r="A499" s="190" t="s">
        <v>728</v>
      </c>
      <c r="B499" s="190">
        <v>8</v>
      </c>
      <c r="C499" s="190">
        <v>84</v>
      </c>
      <c r="D499" s="191">
        <v>0.3</v>
      </c>
      <c r="E499" s="191" t="str">
        <f t="shared" si="26"/>
        <v>Darnley Bay-8-84-0.3</v>
      </c>
      <c r="F499" s="191">
        <v>0.03</v>
      </c>
      <c r="G499" s="191">
        <v>3.02</v>
      </c>
      <c r="H499" s="191">
        <v>3.1</v>
      </c>
      <c r="I499" s="191">
        <v>25.6</v>
      </c>
      <c r="J499" s="191">
        <v>0.23</v>
      </c>
      <c r="K499" s="191">
        <v>10.81</v>
      </c>
      <c r="L499" s="191">
        <v>0.01</v>
      </c>
      <c r="M499" s="191">
        <v>0</v>
      </c>
      <c r="N499" s="191">
        <v>57.27</v>
      </c>
      <c r="O499" s="191">
        <v>100.07</v>
      </c>
      <c r="P499" s="192">
        <f t="shared" si="27"/>
        <v>42.943917082196535</v>
      </c>
      <c r="Q499" s="192">
        <f t="shared" si="28"/>
        <v>92.533539351929633</v>
      </c>
      <c r="R499" s="191" t="s">
        <v>753</v>
      </c>
    </row>
    <row r="500" spans="1:18" s="190" customFormat="1" ht="11.25">
      <c r="A500" s="190" t="s">
        <v>728</v>
      </c>
      <c r="B500" s="190">
        <v>8</v>
      </c>
      <c r="C500" s="190">
        <v>85</v>
      </c>
      <c r="D500" s="191">
        <v>0.3</v>
      </c>
      <c r="E500" s="191" t="str">
        <f t="shared" si="26"/>
        <v>Darnley Bay-8-85-0.3</v>
      </c>
      <c r="F500" s="191">
        <v>0</v>
      </c>
      <c r="G500" s="191">
        <v>0.09</v>
      </c>
      <c r="H500" s="191">
        <v>16.36</v>
      </c>
      <c r="I500" s="191">
        <v>17.18</v>
      </c>
      <c r="J500" s="191">
        <v>0.34</v>
      </c>
      <c r="K500" s="191">
        <v>11.64</v>
      </c>
      <c r="L500" s="191">
        <v>0.05</v>
      </c>
      <c r="M500" s="191">
        <v>0</v>
      </c>
      <c r="N500" s="191">
        <v>55.4</v>
      </c>
      <c r="O500" s="191">
        <v>101.05</v>
      </c>
      <c r="P500" s="192">
        <f t="shared" si="27"/>
        <v>54.703119278824644</v>
      </c>
      <c r="Q500" s="192">
        <f t="shared" si="28"/>
        <v>69.434576313548206</v>
      </c>
      <c r="R500" s="191" t="s">
        <v>753</v>
      </c>
    </row>
    <row r="501" spans="1:18" s="190" customFormat="1" ht="11.25">
      <c r="A501" s="190" t="s">
        <v>728</v>
      </c>
      <c r="B501" s="190">
        <v>8</v>
      </c>
      <c r="C501" s="190">
        <v>86</v>
      </c>
      <c r="D501" s="191">
        <v>0.3</v>
      </c>
      <c r="E501" s="191" t="str">
        <f t="shared" si="26"/>
        <v>Darnley Bay-8-86-0.3</v>
      </c>
      <c r="F501" s="191">
        <v>0.01</v>
      </c>
      <c r="G501" s="191">
        <v>1</v>
      </c>
      <c r="H501" s="191">
        <v>6.28</v>
      </c>
      <c r="I501" s="191">
        <v>24.34</v>
      </c>
      <c r="J501" s="191">
        <v>0.25</v>
      </c>
      <c r="K501" s="191">
        <v>11.18</v>
      </c>
      <c r="L501" s="191">
        <v>0</v>
      </c>
      <c r="M501" s="191">
        <v>0</v>
      </c>
      <c r="N501" s="191">
        <v>56.56</v>
      </c>
      <c r="O501" s="191">
        <v>99.63</v>
      </c>
      <c r="P501" s="192">
        <f t="shared" si="27"/>
        <v>45.016264031664136</v>
      </c>
      <c r="Q501" s="192">
        <f t="shared" si="28"/>
        <v>85.799150448758311</v>
      </c>
      <c r="R501" s="191" t="s">
        <v>753</v>
      </c>
    </row>
    <row r="502" spans="1:18" s="190" customFormat="1" ht="11.25">
      <c r="A502" s="190" t="s">
        <v>728</v>
      </c>
      <c r="B502" s="190">
        <v>8</v>
      </c>
      <c r="C502" s="190">
        <v>87</v>
      </c>
      <c r="D502" s="191">
        <v>0.3</v>
      </c>
      <c r="E502" s="191" t="str">
        <f t="shared" si="26"/>
        <v>Darnley Bay-8-87-0.3</v>
      </c>
      <c r="F502" s="191">
        <v>0.16</v>
      </c>
      <c r="G502" s="191">
        <v>0.28000000000000003</v>
      </c>
      <c r="H502" s="191">
        <v>20.54</v>
      </c>
      <c r="I502" s="191">
        <v>19.91</v>
      </c>
      <c r="J502" s="191">
        <v>0.35</v>
      </c>
      <c r="K502" s="191">
        <v>17.190000000000001</v>
      </c>
      <c r="L502" s="191">
        <v>0</v>
      </c>
      <c r="M502" s="191">
        <v>0</v>
      </c>
      <c r="N502" s="191">
        <v>39.56</v>
      </c>
      <c r="O502" s="191">
        <v>97.99</v>
      </c>
      <c r="P502" s="192">
        <f t="shared" si="27"/>
        <v>60.613314124499617</v>
      </c>
      <c r="Q502" s="192">
        <f t="shared" si="28"/>
        <v>56.370675374437909</v>
      </c>
      <c r="R502" s="191" t="s">
        <v>753</v>
      </c>
    </row>
    <row r="503" spans="1:18" s="190" customFormat="1" ht="11.25">
      <c r="A503" s="190" t="s">
        <v>728</v>
      </c>
      <c r="B503" s="190">
        <v>8</v>
      </c>
      <c r="C503" s="190">
        <v>88</v>
      </c>
      <c r="D503" s="191">
        <v>0.3</v>
      </c>
      <c r="E503" s="191" t="str">
        <f t="shared" si="26"/>
        <v>Darnley Bay-8-88-0.3</v>
      </c>
      <c r="F503" s="191">
        <v>0</v>
      </c>
      <c r="G503" s="191">
        <v>0.23</v>
      </c>
      <c r="H503" s="191">
        <v>11.63</v>
      </c>
      <c r="I503" s="191">
        <v>18.97</v>
      </c>
      <c r="J503" s="191">
        <v>0.13</v>
      </c>
      <c r="K503" s="191">
        <v>12.55</v>
      </c>
      <c r="L503" s="191">
        <v>0.02</v>
      </c>
      <c r="M503" s="191">
        <v>0.01</v>
      </c>
      <c r="N503" s="191">
        <v>55.32</v>
      </c>
      <c r="O503" s="191">
        <v>98.86</v>
      </c>
      <c r="P503" s="192">
        <f t="shared" si="27"/>
        <v>54.111766323319365</v>
      </c>
      <c r="Q503" s="192">
        <f t="shared" si="28"/>
        <v>76.13911851522397</v>
      </c>
      <c r="R503" s="191" t="s">
        <v>753</v>
      </c>
    </row>
    <row r="504" spans="1:18" s="190" customFormat="1" ht="11.25">
      <c r="A504" s="190" t="s">
        <v>728</v>
      </c>
      <c r="B504" s="190">
        <v>8</v>
      </c>
      <c r="C504" s="190">
        <v>89</v>
      </c>
      <c r="D504" s="191">
        <v>0.3</v>
      </c>
      <c r="E504" s="191" t="str">
        <f t="shared" si="26"/>
        <v>Darnley Bay-8-89-0.3</v>
      </c>
      <c r="F504" s="191">
        <v>0</v>
      </c>
      <c r="G504" s="191">
        <v>2.71</v>
      </c>
      <c r="H504" s="191">
        <v>4.33</v>
      </c>
      <c r="I504" s="191">
        <v>25.98</v>
      </c>
      <c r="J504" s="191">
        <v>0.26</v>
      </c>
      <c r="K504" s="191">
        <v>10.92</v>
      </c>
      <c r="L504" s="191">
        <v>0</v>
      </c>
      <c r="M504" s="191">
        <v>0.01</v>
      </c>
      <c r="N504" s="191">
        <v>55.86</v>
      </c>
      <c r="O504" s="191">
        <v>100.06</v>
      </c>
      <c r="P504" s="192">
        <f t="shared" si="27"/>
        <v>42.83099139135296</v>
      </c>
      <c r="Q504" s="192">
        <f t="shared" si="28"/>
        <v>89.641921074274592</v>
      </c>
      <c r="R504" s="191" t="s">
        <v>753</v>
      </c>
    </row>
    <row r="505" spans="1:18" s="190" customFormat="1" ht="11.25">
      <c r="A505" s="190" t="s">
        <v>728</v>
      </c>
      <c r="B505" s="190">
        <v>8</v>
      </c>
      <c r="C505" s="190">
        <v>90</v>
      </c>
      <c r="D505" s="191">
        <v>0.3</v>
      </c>
      <c r="E505" s="191" t="str">
        <f t="shared" si="26"/>
        <v>Darnley Bay-8-90-0.3</v>
      </c>
      <c r="F505" s="191">
        <v>0.01</v>
      </c>
      <c r="G505" s="191">
        <v>0.98</v>
      </c>
      <c r="H505" s="191">
        <v>10.69</v>
      </c>
      <c r="I505" s="191">
        <v>20.77</v>
      </c>
      <c r="J505" s="191">
        <v>0.16</v>
      </c>
      <c r="K505" s="191">
        <v>11.77</v>
      </c>
      <c r="L505" s="191">
        <v>0</v>
      </c>
      <c r="M505" s="191">
        <v>0</v>
      </c>
      <c r="N505" s="191">
        <v>55.79</v>
      </c>
      <c r="O505" s="191">
        <v>100.17</v>
      </c>
      <c r="P505" s="192">
        <f t="shared" si="27"/>
        <v>50.250630870326532</v>
      </c>
      <c r="Q505" s="192">
        <f t="shared" si="28"/>
        <v>77.782931800996565</v>
      </c>
      <c r="R505" s="191" t="s">
        <v>753</v>
      </c>
    </row>
    <row r="506" spans="1:18" s="190" customFormat="1" ht="11.25">
      <c r="A506" s="190" t="s">
        <v>728</v>
      </c>
      <c r="B506" s="190">
        <v>8</v>
      </c>
      <c r="C506" s="190">
        <v>91</v>
      </c>
      <c r="D506" s="191">
        <v>0.3</v>
      </c>
      <c r="E506" s="191" t="str">
        <f t="shared" si="26"/>
        <v>Darnley Bay-8-91-0.3</v>
      </c>
      <c r="F506" s="191">
        <v>0</v>
      </c>
      <c r="G506" s="191">
        <v>4.5</v>
      </c>
      <c r="H506" s="191">
        <v>5.04</v>
      </c>
      <c r="I506" s="191">
        <v>36.42</v>
      </c>
      <c r="J506" s="191">
        <v>0.39</v>
      </c>
      <c r="K506" s="191">
        <v>8.23</v>
      </c>
      <c r="L506" s="191">
        <v>0.02</v>
      </c>
      <c r="M506" s="191">
        <v>0</v>
      </c>
      <c r="N506" s="191">
        <v>44.87</v>
      </c>
      <c r="O506" s="191">
        <v>99.46</v>
      </c>
      <c r="P506" s="192">
        <f t="shared" si="27"/>
        <v>28.713265612183104</v>
      </c>
      <c r="Q506" s="192">
        <f t="shared" si="28"/>
        <v>85.657610350115306</v>
      </c>
      <c r="R506" s="191" t="s">
        <v>753</v>
      </c>
    </row>
    <row r="507" spans="1:18" s="190" customFormat="1" ht="11.25">
      <c r="A507" s="190" t="s">
        <v>728</v>
      </c>
      <c r="B507" s="190">
        <v>8</v>
      </c>
      <c r="C507" s="190">
        <v>92</v>
      </c>
      <c r="D507" s="191">
        <v>0.3</v>
      </c>
      <c r="E507" s="191" t="str">
        <f t="shared" si="26"/>
        <v>Darnley Bay-8-92-0.3</v>
      </c>
      <c r="F507" s="191">
        <v>0</v>
      </c>
      <c r="G507" s="191">
        <v>0.44</v>
      </c>
      <c r="H507" s="191">
        <v>11.25</v>
      </c>
      <c r="I507" s="191">
        <v>19.68</v>
      </c>
      <c r="J507" s="191">
        <v>0.19</v>
      </c>
      <c r="K507" s="191">
        <v>12.1</v>
      </c>
      <c r="L507" s="191">
        <v>0</v>
      </c>
      <c r="M507" s="191">
        <v>0</v>
      </c>
      <c r="N507" s="191">
        <v>55.37</v>
      </c>
      <c r="O507" s="191">
        <v>99.03</v>
      </c>
      <c r="P507" s="192">
        <f t="shared" si="27"/>
        <v>52.28799091205326</v>
      </c>
      <c r="Q507" s="192">
        <f t="shared" si="28"/>
        <v>76.7535119661664</v>
      </c>
      <c r="R507" s="191" t="s">
        <v>753</v>
      </c>
    </row>
    <row r="508" spans="1:18" s="190" customFormat="1" ht="11.25">
      <c r="A508" s="190" t="s">
        <v>728</v>
      </c>
      <c r="B508" s="190">
        <v>8</v>
      </c>
      <c r="C508" s="190">
        <v>93</v>
      </c>
      <c r="D508" s="191">
        <v>0.3</v>
      </c>
      <c r="E508" s="191" t="str">
        <f t="shared" si="26"/>
        <v>Darnley Bay-8-93-0.3</v>
      </c>
      <c r="F508" s="191">
        <v>0.01</v>
      </c>
      <c r="G508" s="191">
        <v>0.61</v>
      </c>
      <c r="H508" s="191">
        <v>9.56</v>
      </c>
      <c r="I508" s="191">
        <v>22.53</v>
      </c>
      <c r="J508" s="191">
        <v>0.24</v>
      </c>
      <c r="K508" s="191">
        <v>11.44</v>
      </c>
      <c r="L508" s="191">
        <v>0</v>
      </c>
      <c r="M508" s="191">
        <v>0</v>
      </c>
      <c r="N508" s="191">
        <v>54.86</v>
      </c>
      <c r="O508" s="191">
        <v>99.23</v>
      </c>
      <c r="P508" s="192">
        <f t="shared" si="27"/>
        <v>47.508297410112185</v>
      </c>
      <c r="Q508" s="192">
        <f t="shared" si="28"/>
        <v>79.379788246280214</v>
      </c>
      <c r="R508" s="191" t="s">
        <v>753</v>
      </c>
    </row>
    <row r="509" spans="1:18" s="190" customFormat="1" ht="11.25">
      <c r="A509" s="190" t="s">
        <v>728</v>
      </c>
      <c r="B509" s="190">
        <v>8</v>
      </c>
      <c r="C509" s="190">
        <v>94</v>
      </c>
      <c r="D509" s="191">
        <v>0.3</v>
      </c>
      <c r="E509" s="191" t="str">
        <f t="shared" si="26"/>
        <v>Darnley Bay-8-94-0.3</v>
      </c>
      <c r="F509" s="191">
        <v>0</v>
      </c>
      <c r="G509" s="191">
        <v>0.49</v>
      </c>
      <c r="H509" s="191">
        <v>12.33</v>
      </c>
      <c r="I509" s="191">
        <v>18.260000000000002</v>
      </c>
      <c r="J509" s="191">
        <v>0.26</v>
      </c>
      <c r="K509" s="191">
        <v>12.96</v>
      </c>
      <c r="L509" s="191">
        <v>0</v>
      </c>
      <c r="M509" s="191">
        <v>0</v>
      </c>
      <c r="N509" s="191">
        <v>56.77</v>
      </c>
      <c r="O509" s="191">
        <v>101.07</v>
      </c>
      <c r="P509" s="192">
        <f t="shared" si="27"/>
        <v>55.851461034384677</v>
      </c>
      <c r="Q509" s="192">
        <f t="shared" si="28"/>
        <v>75.54230561564917</v>
      </c>
      <c r="R509" s="191" t="s">
        <v>753</v>
      </c>
    </row>
    <row r="510" spans="1:18" s="190" customFormat="1" ht="11.25">
      <c r="A510" s="190" t="s">
        <v>728</v>
      </c>
      <c r="B510" s="190">
        <v>8</v>
      </c>
      <c r="C510" s="190">
        <v>95</v>
      </c>
      <c r="D510" s="191">
        <v>0.3</v>
      </c>
      <c r="E510" s="191" t="str">
        <f t="shared" si="26"/>
        <v>Darnley Bay-8-95-0.3</v>
      </c>
      <c r="F510" s="191">
        <v>0</v>
      </c>
      <c r="G510" s="191">
        <v>0.36</v>
      </c>
      <c r="H510" s="191">
        <v>9.94</v>
      </c>
      <c r="I510" s="191">
        <v>20.78</v>
      </c>
      <c r="J510" s="191">
        <v>0.16</v>
      </c>
      <c r="K510" s="191">
        <v>12.02</v>
      </c>
      <c r="L510" s="191">
        <v>0.03</v>
      </c>
      <c r="M510" s="191">
        <v>0.01</v>
      </c>
      <c r="N510" s="191">
        <v>57</v>
      </c>
      <c r="O510" s="191">
        <v>100.29</v>
      </c>
      <c r="P510" s="192">
        <f t="shared" si="27"/>
        <v>50.763990005635762</v>
      </c>
      <c r="Q510" s="192">
        <f t="shared" si="28"/>
        <v>79.368123220444588</v>
      </c>
      <c r="R510" s="191" t="s">
        <v>753</v>
      </c>
    </row>
    <row r="511" spans="1:18" s="190" customFormat="1" ht="11.25">
      <c r="A511" s="190" t="s">
        <v>728</v>
      </c>
      <c r="B511" s="190">
        <v>8</v>
      </c>
      <c r="C511" s="190">
        <v>96</v>
      </c>
      <c r="D511" s="191">
        <v>0.3</v>
      </c>
      <c r="E511" s="191" t="str">
        <f t="shared" si="26"/>
        <v>Darnley Bay-8-96-0.3</v>
      </c>
      <c r="F511" s="191">
        <v>0.03</v>
      </c>
      <c r="G511" s="191">
        <v>0.51</v>
      </c>
      <c r="H511" s="191">
        <v>11</v>
      </c>
      <c r="I511" s="191">
        <v>20.22</v>
      </c>
      <c r="J511" s="191">
        <v>0.17</v>
      </c>
      <c r="K511" s="191">
        <v>11.22</v>
      </c>
      <c r="L511" s="191">
        <v>0</v>
      </c>
      <c r="M511" s="191">
        <v>0</v>
      </c>
      <c r="N511" s="191">
        <v>55.23</v>
      </c>
      <c r="O511" s="191">
        <v>98.37</v>
      </c>
      <c r="P511" s="192">
        <f t="shared" si="27"/>
        <v>49.725170815257492</v>
      </c>
      <c r="Q511" s="192">
        <f t="shared" si="28"/>
        <v>77.107413125477876</v>
      </c>
      <c r="R511" s="191" t="s">
        <v>753</v>
      </c>
    </row>
    <row r="512" spans="1:18" s="190" customFormat="1" ht="11.25">
      <c r="A512" s="190" t="s">
        <v>728</v>
      </c>
      <c r="B512" s="190">
        <v>8</v>
      </c>
      <c r="C512" s="190">
        <v>97</v>
      </c>
      <c r="D512" s="191">
        <v>0.3</v>
      </c>
      <c r="E512" s="191" t="str">
        <f t="shared" si="26"/>
        <v>Darnley Bay-8-97-0.3</v>
      </c>
      <c r="F512" s="191">
        <v>0.01</v>
      </c>
      <c r="G512" s="191">
        <v>0.54</v>
      </c>
      <c r="H512" s="191">
        <v>8.77</v>
      </c>
      <c r="I512" s="191">
        <v>23.41</v>
      </c>
      <c r="J512" s="191">
        <v>0.35</v>
      </c>
      <c r="K512" s="191">
        <v>10.97</v>
      </c>
      <c r="L512" s="191">
        <v>0.03</v>
      </c>
      <c r="M512" s="191">
        <v>0.01</v>
      </c>
      <c r="N512" s="191">
        <v>56.04</v>
      </c>
      <c r="O512" s="191">
        <v>100.14</v>
      </c>
      <c r="P512" s="192">
        <f t="shared" si="27"/>
        <v>45.511665087239571</v>
      </c>
      <c r="Q512" s="192">
        <f t="shared" si="28"/>
        <v>81.084408887504239</v>
      </c>
      <c r="R512" s="191" t="s">
        <v>753</v>
      </c>
    </row>
    <row r="513" spans="1:18" s="190" customFormat="1" ht="11.25">
      <c r="A513" s="190" t="s">
        <v>728</v>
      </c>
      <c r="B513" s="190">
        <v>8</v>
      </c>
      <c r="C513" s="190">
        <v>98</v>
      </c>
      <c r="D513" s="191">
        <v>0.3</v>
      </c>
      <c r="E513" s="191" t="str">
        <f t="shared" si="26"/>
        <v>Darnley Bay-8-98-0.3</v>
      </c>
      <c r="F513" s="191">
        <v>0</v>
      </c>
      <c r="G513" s="191">
        <v>3.04</v>
      </c>
      <c r="H513" s="191">
        <v>5.59</v>
      </c>
      <c r="I513" s="191">
        <v>30.68</v>
      </c>
      <c r="J513" s="191">
        <v>0.33</v>
      </c>
      <c r="K513" s="191">
        <v>8.01</v>
      </c>
      <c r="L513" s="191">
        <v>0.02</v>
      </c>
      <c r="M513" s="191">
        <v>0</v>
      </c>
      <c r="N513" s="191">
        <v>50.89</v>
      </c>
      <c r="O513" s="191">
        <v>98.55</v>
      </c>
      <c r="P513" s="192">
        <f t="shared" si="27"/>
        <v>31.757487863152857</v>
      </c>
      <c r="Q513" s="192">
        <f t="shared" si="28"/>
        <v>85.929689113968266</v>
      </c>
      <c r="R513" s="191" t="s">
        <v>753</v>
      </c>
    </row>
    <row r="514" spans="1:18" s="190" customFormat="1" ht="11.25">
      <c r="A514" s="190" t="s">
        <v>728</v>
      </c>
      <c r="B514" s="190">
        <v>8</v>
      </c>
      <c r="C514" s="190">
        <v>99</v>
      </c>
      <c r="D514" s="191">
        <v>0.3</v>
      </c>
      <c r="E514" s="191" t="str">
        <f t="shared" si="26"/>
        <v>Darnley Bay-8-99-0.3</v>
      </c>
      <c r="F514" s="191">
        <v>0.06</v>
      </c>
      <c r="G514" s="191">
        <v>0.42</v>
      </c>
      <c r="H514" s="191">
        <v>9.6999999999999993</v>
      </c>
      <c r="I514" s="191">
        <v>20.07</v>
      </c>
      <c r="J514" s="191">
        <v>0.15</v>
      </c>
      <c r="K514" s="191">
        <v>10.72</v>
      </c>
      <c r="L514" s="191">
        <v>0</v>
      </c>
      <c r="M514" s="191">
        <v>0</v>
      </c>
      <c r="N514" s="191">
        <v>57.38</v>
      </c>
      <c r="O514" s="191">
        <v>98.49</v>
      </c>
      <c r="P514" s="192">
        <f t="shared" si="27"/>
        <v>48.771897764114783</v>
      </c>
      <c r="Q514" s="192">
        <f t="shared" si="28"/>
        <v>79.872510037576959</v>
      </c>
      <c r="R514" s="191" t="s">
        <v>753</v>
      </c>
    </row>
    <row r="515" spans="1:18" s="190" customFormat="1" ht="11.25">
      <c r="A515" s="190" t="s">
        <v>728</v>
      </c>
      <c r="B515" s="190">
        <v>8</v>
      </c>
      <c r="C515" s="190">
        <v>100</v>
      </c>
      <c r="D515" s="191">
        <v>0.3</v>
      </c>
      <c r="E515" s="191" t="str">
        <f t="shared" si="26"/>
        <v>Darnley Bay-8-100-0.3</v>
      </c>
      <c r="F515" s="191">
        <v>0</v>
      </c>
      <c r="G515" s="191">
        <v>0.93</v>
      </c>
      <c r="H515" s="191">
        <v>10</v>
      </c>
      <c r="I515" s="191">
        <v>20.71</v>
      </c>
      <c r="J515" s="191">
        <v>0.26</v>
      </c>
      <c r="K515" s="191">
        <v>11.77</v>
      </c>
      <c r="L515" s="191">
        <v>0</v>
      </c>
      <c r="M515" s="191">
        <v>0</v>
      </c>
      <c r="N515" s="191">
        <v>55.42</v>
      </c>
      <c r="O515" s="191">
        <v>99.06</v>
      </c>
      <c r="P515" s="192">
        <f t="shared" si="27"/>
        <v>50.322952540281896</v>
      </c>
      <c r="Q515" s="192">
        <f t="shared" si="28"/>
        <v>78.803656703675045</v>
      </c>
      <c r="R515" s="191" t="s">
        <v>753</v>
      </c>
    </row>
    <row r="516" spans="1:18" s="190" customFormat="1" ht="11.25">
      <c r="A516" s="190" t="s">
        <v>728</v>
      </c>
      <c r="B516" s="190">
        <v>9</v>
      </c>
      <c r="C516" s="190">
        <v>3</v>
      </c>
      <c r="D516" s="191">
        <v>0.3</v>
      </c>
      <c r="E516" s="191" t="str">
        <f t="shared" si="26"/>
        <v>Darnley Bay-9-3-0.3</v>
      </c>
      <c r="F516" s="191">
        <v>0</v>
      </c>
      <c r="G516" s="191">
        <v>0.98</v>
      </c>
      <c r="H516" s="191">
        <v>8.42</v>
      </c>
      <c r="I516" s="191">
        <v>23.12</v>
      </c>
      <c r="J516" s="191">
        <v>0.28000000000000003</v>
      </c>
      <c r="K516" s="191">
        <v>11.46</v>
      </c>
      <c r="L516" s="191">
        <v>0.05</v>
      </c>
      <c r="M516" s="191">
        <v>0.01</v>
      </c>
      <c r="N516" s="191">
        <v>55.63</v>
      </c>
      <c r="O516" s="191">
        <v>99.95</v>
      </c>
      <c r="P516" s="192">
        <f t="shared" si="27"/>
        <v>46.90759465734881</v>
      </c>
      <c r="Q516" s="192">
        <f t="shared" si="28"/>
        <v>81.591131920534551</v>
      </c>
      <c r="R516" s="191" t="s">
        <v>753</v>
      </c>
    </row>
    <row r="517" spans="1:18" s="190" customFormat="1" ht="11.25">
      <c r="A517" s="190" t="s">
        <v>728</v>
      </c>
      <c r="B517" s="190">
        <v>9</v>
      </c>
      <c r="C517" s="190">
        <v>4</v>
      </c>
      <c r="D517" s="191">
        <v>0.3</v>
      </c>
      <c r="E517" s="191" t="str">
        <f t="shared" si="26"/>
        <v>Darnley Bay-9-4-0.3</v>
      </c>
      <c r="F517" s="191">
        <v>0.08</v>
      </c>
      <c r="G517" s="191">
        <v>3.73</v>
      </c>
      <c r="H517" s="191">
        <v>13.35</v>
      </c>
      <c r="I517" s="191">
        <v>22.17</v>
      </c>
      <c r="J517" s="191">
        <v>0.17</v>
      </c>
      <c r="K517" s="191">
        <v>14.31</v>
      </c>
      <c r="L517" s="191">
        <v>0.03</v>
      </c>
      <c r="M517" s="191">
        <v>0</v>
      </c>
      <c r="N517" s="191">
        <v>46.81</v>
      </c>
      <c r="O517" s="191">
        <v>100.64</v>
      </c>
      <c r="P517" s="192">
        <f t="shared" si="27"/>
        <v>53.499260242573001</v>
      </c>
      <c r="Q517" s="192">
        <f t="shared" si="28"/>
        <v>70.168942376121962</v>
      </c>
      <c r="R517" s="191" t="s">
        <v>753</v>
      </c>
    </row>
    <row r="518" spans="1:18" s="190" customFormat="1" ht="11.25">
      <c r="A518" s="190" t="s">
        <v>728</v>
      </c>
      <c r="B518" s="190">
        <v>9</v>
      </c>
      <c r="C518" s="190">
        <v>5</v>
      </c>
      <c r="D518" s="191">
        <v>0.3</v>
      </c>
      <c r="E518" s="191" t="str">
        <f t="shared" si="26"/>
        <v>Darnley Bay-9-5-0.3</v>
      </c>
      <c r="F518" s="191">
        <v>0.06</v>
      </c>
      <c r="G518" s="191">
        <v>2.31</v>
      </c>
      <c r="H518" s="191">
        <v>7.29</v>
      </c>
      <c r="I518" s="191">
        <v>19.760000000000002</v>
      </c>
      <c r="J518" s="191">
        <v>0.11</v>
      </c>
      <c r="K518" s="191">
        <v>14</v>
      </c>
      <c r="L518" s="191">
        <v>0</v>
      </c>
      <c r="M518" s="191">
        <v>0</v>
      </c>
      <c r="N518" s="191">
        <v>55.54</v>
      </c>
      <c r="O518" s="191">
        <v>99.07</v>
      </c>
      <c r="P518" s="192">
        <f t="shared" si="27"/>
        <v>55.808128779351549</v>
      </c>
      <c r="Q518" s="192">
        <f t="shared" si="28"/>
        <v>83.635794157945782</v>
      </c>
      <c r="R518" s="191" t="s">
        <v>753</v>
      </c>
    </row>
    <row r="519" spans="1:18" s="190" customFormat="1" ht="11.25">
      <c r="A519" s="190" t="s">
        <v>728</v>
      </c>
      <c r="B519" s="190">
        <v>9</v>
      </c>
      <c r="C519" s="190">
        <v>6</v>
      </c>
      <c r="D519" s="191">
        <v>0.3</v>
      </c>
      <c r="E519" s="191" t="str">
        <f t="shared" si="26"/>
        <v>Darnley Bay-9-6-0.3</v>
      </c>
      <c r="F519" s="191">
        <v>0</v>
      </c>
      <c r="G519" s="191">
        <v>4.18</v>
      </c>
      <c r="H519" s="191">
        <v>13.05</v>
      </c>
      <c r="I519" s="191">
        <v>21.38</v>
      </c>
      <c r="J519" s="191">
        <v>0.13</v>
      </c>
      <c r="K519" s="191">
        <v>14</v>
      </c>
      <c r="L519" s="191">
        <v>0</v>
      </c>
      <c r="M519" s="191">
        <v>0</v>
      </c>
      <c r="N519" s="191">
        <v>47.2</v>
      </c>
      <c r="O519" s="191">
        <v>99.93</v>
      </c>
      <c r="P519" s="192">
        <f t="shared" si="27"/>
        <v>53.856884284744275</v>
      </c>
      <c r="Q519" s="192">
        <f t="shared" si="28"/>
        <v>70.814278047764532</v>
      </c>
      <c r="R519" s="191" t="s">
        <v>753</v>
      </c>
    </row>
    <row r="520" spans="1:18" s="190" customFormat="1" ht="11.25">
      <c r="A520" s="190" t="s">
        <v>728</v>
      </c>
      <c r="B520" s="190">
        <v>9</v>
      </c>
      <c r="C520" s="190">
        <v>7</v>
      </c>
      <c r="D520" s="191">
        <v>0.3</v>
      </c>
      <c r="E520" s="191" t="str">
        <f t="shared" si="26"/>
        <v>Darnley Bay-9-7-0.3</v>
      </c>
      <c r="F520" s="191">
        <v>0.01</v>
      </c>
      <c r="G520" s="191">
        <v>0.64</v>
      </c>
      <c r="H520" s="191">
        <v>10.84</v>
      </c>
      <c r="I520" s="191">
        <v>18.89</v>
      </c>
      <c r="J520" s="191">
        <v>0.25</v>
      </c>
      <c r="K520" s="191">
        <v>12.26</v>
      </c>
      <c r="L520" s="191">
        <v>0</v>
      </c>
      <c r="M520" s="191">
        <v>0</v>
      </c>
      <c r="N520" s="191">
        <v>58.21</v>
      </c>
      <c r="O520" s="191">
        <v>101.1</v>
      </c>
      <c r="P520" s="192">
        <f t="shared" si="27"/>
        <v>53.635828312692709</v>
      </c>
      <c r="Q520" s="192">
        <f t="shared" si="28"/>
        <v>78.272021259023731</v>
      </c>
      <c r="R520" s="191" t="s">
        <v>753</v>
      </c>
    </row>
    <row r="521" spans="1:18" s="190" customFormat="1" ht="11.25">
      <c r="A521" s="190" t="s">
        <v>728</v>
      </c>
      <c r="B521" s="190">
        <v>9</v>
      </c>
      <c r="C521" s="190">
        <v>8</v>
      </c>
      <c r="D521" s="191">
        <v>0.3</v>
      </c>
      <c r="E521" s="191" t="str">
        <f t="shared" si="26"/>
        <v>Darnley Bay-9-8-0.3</v>
      </c>
      <c r="F521" s="191">
        <v>0.18</v>
      </c>
      <c r="G521" s="191">
        <v>2.27</v>
      </c>
      <c r="H521" s="191">
        <v>10.210000000000001</v>
      </c>
      <c r="I521" s="191">
        <v>20.48</v>
      </c>
      <c r="J521" s="191">
        <v>0.18</v>
      </c>
      <c r="K521" s="191">
        <v>15.61</v>
      </c>
      <c r="L521" s="191">
        <v>0.01</v>
      </c>
      <c r="M521" s="191">
        <v>0</v>
      </c>
      <c r="N521" s="191">
        <v>51.54</v>
      </c>
      <c r="O521" s="191">
        <v>100.47</v>
      </c>
      <c r="P521" s="192">
        <f t="shared" si="27"/>
        <v>57.601703802314304</v>
      </c>
      <c r="Q521" s="192">
        <f t="shared" si="28"/>
        <v>77.202234013246823</v>
      </c>
      <c r="R521" s="191" t="s">
        <v>753</v>
      </c>
    </row>
    <row r="522" spans="1:18" s="190" customFormat="1" ht="11.25">
      <c r="A522" s="190" t="s">
        <v>728</v>
      </c>
      <c r="B522" s="190">
        <v>9</v>
      </c>
      <c r="C522" s="190">
        <v>9</v>
      </c>
      <c r="D522" s="191">
        <v>0.3</v>
      </c>
      <c r="E522" s="191" t="str">
        <f t="shared" si="26"/>
        <v>Darnley Bay-9-9-0.3</v>
      </c>
      <c r="F522" s="191">
        <v>0.25</v>
      </c>
      <c r="G522" s="191">
        <v>2.12</v>
      </c>
      <c r="H522" s="191">
        <v>7.39</v>
      </c>
      <c r="I522" s="191">
        <v>19.61</v>
      </c>
      <c r="J522" s="191">
        <v>0.11</v>
      </c>
      <c r="K522" s="191">
        <v>13.84</v>
      </c>
      <c r="L522" s="191">
        <v>0</v>
      </c>
      <c r="M522" s="191">
        <v>0</v>
      </c>
      <c r="N522" s="191">
        <v>54.48</v>
      </c>
      <c r="O522" s="191">
        <v>97.81</v>
      </c>
      <c r="P522" s="192">
        <f t="shared" si="27"/>
        <v>55.712556189254073</v>
      </c>
      <c r="Q522" s="192">
        <f t="shared" si="28"/>
        <v>83.180600487518788</v>
      </c>
      <c r="R522" s="191" t="s">
        <v>753</v>
      </c>
    </row>
    <row r="523" spans="1:18" s="190" customFormat="1" ht="11.25">
      <c r="A523" s="190" t="s">
        <v>728</v>
      </c>
      <c r="B523" s="190">
        <v>9</v>
      </c>
      <c r="C523" s="190">
        <v>10</v>
      </c>
      <c r="D523" s="191">
        <v>0.3</v>
      </c>
      <c r="E523" s="191" t="str">
        <f t="shared" si="26"/>
        <v>Darnley Bay-9-10-0.3</v>
      </c>
      <c r="F523" s="191">
        <v>0.03</v>
      </c>
      <c r="G523" s="191">
        <v>3.85</v>
      </c>
      <c r="H523" s="191">
        <v>11.74</v>
      </c>
      <c r="I523" s="191">
        <v>21.92</v>
      </c>
      <c r="J523" s="191">
        <v>0.24</v>
      </c>
      <c r="K523" s="191">
        <v>13.74</v>
      </c>
      <c r="L523" s="191">
        <v>0</v>
      </c>
      <c r="M523" s="191">
        <v>0</v>
      </c>
      <c r="N523" s="191">
        <v>47.14</v>
      </c>
      <c r="O523" s="191">
        <v>98.67</v>
      </c>
      <c r="P523" s="192">
        <f t="shared" si="27"/>
        <v>52.769484003275146</v>
      </c>
      <c r="Q523" s="192">
        <f t="shared" si="28"/>
        <v>72.926473575254107</v>
      </c>
      <c r="R523" s="191" t="s">
        <v>753</v>
      </c>
    </row>
    <row r="524" spans="1:18" s="190" customFormat="1" ht="11.25">
      <c r="A524" s="190" t="s">
        <v>728</v>
      </c>
      <c r="B524" s="190">
        <v>9</v>
      </c>
      <c r="C524" s="190">
        <v>42</v>
      </c>
      <c r="D524" s="191">
        <v>0.3</v>
      </c>
      <c r="E524" s="191" t="str">
        <f t="shared" si="26"/>
        <v>Darnley Bay-9-42-0.3</v>
      </c>
      <c r="F524" s="191">
        <v>0.03</v>
      </c>
      <c r="G524" s="191">
        <v>0.53</v>
      </c>
      <c r="H524" s="191">
        <v>10.98</v>
      </c>
      <c r="I524" s="191">
        <v>20.170000000000002</v>
      </c>
      <c r="J524" s="191">
        <v>0.22</v>
      </c>
      <c r="K524" s="191">
        <v>13.09</v>
      </c>
      <c r="L524" s="191">
        <v>0.02</v>
      </c>
      <c r="M524" s="191">
        <v>0</v>
      </c>
      <c r="N524" s="191">
        <v>55.41</v>
      </c>
      <c r="O524" s="191">
        <v>100.44</v>
      </c>
      <c r="P524" s="192">
        <f t="shared" si="27"/>
        <v>53.634410321531647</v>
      </c>
      <c r="Q524" s="192">
        <f t="shared" si="28"/>
        <v>77.196849145497168</v>
      </c>
      <c r="R524" s="191" t="s">
        <v>753</v>
      </c>
    </row>
    <row r="525" spans="1:18" s="190" customFormat="1" ht="11.25">
      <c r="A525" s="190" t="s">
        <v>728</v>
      </c>
      <c r="B525" s="190">
        <v>9</v>
      </c>
      <c r="C525" s="190">
        <v>56</v>
      </c>
      <c r="D525" s="191">
        <v>0.3</v>
      </c>
      <c r="E525" s="191" t="str">
        <f t="shared" si="26"/>
        <v>Darnley Bay-9-56-0.3</v>
      </c>
      <c r="F525" s="191">
        <v>0.01</v>
      </c>
      <c r="G525" s="191">
        <v>0.77</v>
      </c>
      <c r="H525" s="191">
        <v>10.66</v>
      </c>
      <c r="I525" s="191">
        <v>19.239999999999998</v>
      </c>
      <c r="J525" s="191">
        <v>0.16</v>
      </c>
      <c r="K525" s="191">
        <v>12.32</v>
      </c>
      <c r="L525" s="191">
        <v>0.02</v>
      </c>
      <c r="M525" s="191">
        <v>0</v>
      </c>
      <c r="N525" s="191">
        <v>56.8</v>
      </c>
      <c r="O525" s="191">
        <v>99.99</v>
      </c>
      <c r="P525" s="192">
        <f t="shared" si="27"/>
        <v>53.300532215320672</v>
      </c>
      <c r="Q525" s="192">
        <f t="shared" si="28"/>
        <v>78.139480269032703</v>
      </c>
      <c r="R525" s="191" t="s">
        <v>753</v>
      </c>
    </row>
    <row r="526" spans="1:18" s="190" customFormat="1" ht="11.25">
      <c r="A526" s="190" t="s">
        <v>728</v>
      </c>
      <c r="B526" s="190">
        <v>9</v>
      </c>
      <c r="C526" s="190">
        <v>61</v>
      </c>
      <c r="D526" s="191">
        <v>0.3</v>
      </c>
      <c r="E526" s="191" t="str">
        <f t="shared" si="26"/>
        <v>Darnley Bay-9-61-0.3</v>
      </c>
      <c r="F526" s="191">
        <v>0</v>
      </c>
      <c r="G526" s="191">
        <v>3.26</v>
      </c>
      <c r="H526" s="191">
        <v>11.86</v>
      </c>
      <c r="I526" s="191">
        <v>26.05</v>
      </c>
      <c r="J526" s="191">
        <v>0.25</v>
      </c>
      <c r="K526" s="191">
        <v>11.83</v>
      </c>
      <c r="L526" s="191">
        <v>0</v>
      </c>
      <c r="M526" s="191">
        <v>7.0000000000000007E-2</v>
      </c>
      <c r="N526" s="191">
        <v>46.06</v>
      </c>
      <c r="O526" s="191">
        <v>99.4</v>
      </c>
      <c r="P526" s="192">
        <f t="shared" si="27"/>
        <v>44.734642729891299</v>
      </c>
      <c r="Q526" s="192">
        <f t="shared" si="28"/>
        <v>72.263076057651162</v>
      </c>
      <c r="R526" s="191" t="s">
        <v>753</v>
      </c>
    </row>
    <row r="527" spans="1:18" s="190" customFormat="1" ht="11.25">
      <c r="A527" s="190" t="s">
        <v>728</v>
      </c>
      <c r="B527" s="190">
        <v>9</v>
      </c>
      <c r="C527" s="190">
        <v>64</v>
      </c>
      <c r="D527" s="191">
        <v>0.3</v>
      </c>
      <c r="E527" s="191" t="str">
        <f t="shared" si="26"/>
        <v>Darnley Bay-9-64-0.3</v>
      </c>
      <c r="F527" s="191">
        <v>0</v>
      </c>
      <c r="G527" s="191">
        <v>1.32</v>
      </c>
      <c r="H527" s="191">
        <v>15.51</v>
      </c>
      <c r="I527" s="191">
        <v>25.77</v>
      </c>
      <c r="J527" s="191">
        <v>0.21</v>
      </c>
      <c r="K527" s="191">
        <v>9.8800000000000008</v>
      </c>
      <c r="L527" s="191">
        <v>0.02</v>
      </c>
      <c r="M527" s="191">
        <v>0</v>
      </c>
      <c r="N527" s="191">
        <v>45.66</v>
      </c>
      <c r="O527" s="191">
        <v>98.36</v>
      </c>
      <c r="P527" s="192">
        <f t="shared" si="27"/>
        <v>40.595386187659429</v>
      </c>
      <c r="Q527" s="192">
        <f t="shared" si="28"/>
        <v>66.385317008960044</v>
      </c>
      <c r="R527" s="191" t="s">
        <v>753</v>
      </c>
    </row>
    <row r="528" spans="1:18" s="190" customFormat="1" ht="11.25">
      <c r="A528" s="190" t="s">
        <v>728</v>
      </c>
      <c r="B528" s="190">
        <v>9</v>
      </c>
      <c r="C528" s="190">
        <v>68</v>
      </c>
      <c r="D528" s="191">
        <v>0.3</v>
      </c>
      <c r="E528" s="191" t="str">
        <f t="shared" si="26"/>
        <v>Darnley Bay-9-68-0.3</v>
      </c>
      <c r="F528" s="191">
        <v>0.05</v>
      </c>
      <c r="G528" s="191">
        <v>1.71</v>
      </c>
      <c r="H528" s="191">
        <v>19.11</v>
      </c>
      <c r="I528" s="191">
        <v>21.97</v>
      </c>
      <c r="J528" s="191">
        <v>0.31</v>
      </c>
      <c r="K528" s="191">
        <v>7.5</v>
      </c>
      <c r="L528" s="191">
        <v>0.1</v>
      </c>
      <c r="M528" s="191">
        <v>0</v>
      </c>
      <c r="N528" s="191">
        <v>47.69</v>
      </c>
      <c r="O528" s="191">
        <v>98.43</v>
      </c>
      <c r="P528" s="192">
        <f t="shared" si="27"/>
        <v>37.829442584084902</v>
      </c>
      <c r="Q528" s="192">
        <f t="shared" si="28"/>
        <v>62.604464024238546</v>
      </c>
      <c r="R528" s="191" t="s">
        <v>753</v>
      </c>
    </row>
    <row r="529" spans="1:18" s="190" customFormat="1" ht="11.25">
      <c r="A529" s="190" t="s">
        <v>728</v>
      </c>
      <c r="B529" s="190">
        <v>9</v>
      </c>
      <c r="C529" s="190">
        <v>72</v>
      </c>
      <c r="D529" s="191">
        <v>0.3</v>
      </c>
      <c r="E529" s="191" t="str">
        <f t="shared" si="26"/>
        <v>Darnley Bay-9-72-0.3</v>
      </c>
      <c r="F529" s="191">
        <v>0</v>
      </c>
      <c r="G529" s="191">
        <v>4.91</v>
      </c>
      <c r="H529" s="191">
        <v>12.04</v>
      </c>
      <c r="I529" s="191">
        <v>33.35</v>
      </c>
      <c r="J529" s="191">
        <v>0.08</v>
      </c>
      <c r="K529" s="191">
        <v>11.49</v>
      </c>
      <c r="L529" s="191">
        <v>0.01</v>
      </c>
      <c r="M529" s="191">
        <v>0</v>
      </c>
      <c r="N529" s="191">
        <v>38.229999999999997</v>
      </c>
      <c r="O529" s="191">
        <v>100.11</v>
      </c>
      <c r="P529" s="192">
        <f t="shared" si="27"/>
        <v>38.045919272591526</v>
      </c>
      <c r="Q529" s="192">
        <f t="shared" si="28"/>
        <v>68.05197485623809</v>
      </c>
      <c r="R529" s="191" t="s">
        <v>753</v>
      </c>
    </row>
    <row r="530" spans="1:18" s="190" customFormat="1" ht="11.25">
      <c r="A530" s="190" t="s">
        <v>728</v>
      </c>
      <c r="B530" s="190">
        <v>9</v>
      </c>
      <c r="C530" s="190">
        <v>75</v>
      </c>
      <c r="D530" s="191">
        <v>0.3</v>
      </c>
      <c r="E530" s="191" t="str">
        <f t="shared" si="26"/>
        <v>Darnley Bay-9-75-0.3</v>
      </c>
      <c r="F530" s="191">
        <v>0.01</v>
      </c>
      <c r="G530" s="191">
        <v>1.36</v>
      </c>
      <c r="H530" s="191">
        <v>16.96</v>
      </c>
      <c r="I530" s="191">
        <v>26.05</v>
      </c>
      <c r="J530" s="191">
        <v>0.28000000000000003</v>
      </c>
      <c r="K530" s="191">
        <v>9.99</v>
      </c>
      <c r="L530" s="191">
        <v>0.01</v>
      </c>
      <c r="M530" s="191">
        <v>0</v>
      </c>
      <c r="N530" s="191">
        <v>43.61</v>
      </c>
      <c r="O530" s="191">
        <v>98.27</v>
      </c>
      <c r="P530" s="192">
        <f t="shared" si="27"/>
        <v>40.601785099134148</v>
      </c>
      <c r="Q530" s="192">
        <f t="shared" si="28"/>
        <v>63.302219722874341</v>
      </c>
      <c r="R530" s="191" t="s">
        <v>753</v>
      </c>
    </row>
    <row r="531" spans="1:18" s="190" customFormat="1" ht="11.25">
      <c r="A531" s="190" t="s">
        <v>728</v>
      </c>
      <c r="B531" s="190">
        <v>9</v>
      </c>
      <c r="C531" s="190">
        <v>76</v>
      </c>
      <c r="D531" s="191">
        <v>0.3</v>
      </c>
      <c r="E531" s="191" t="str">
        <f t="shared" si="26"/>
        <v>Darnley Bay-9-76-0.3</v>
      </c>
      <c r="F531" s="191">
        <v>0</v>
      </c>
      <c r="G531" s="191">
        <v>1.57</v>
      </c>
      <c r="H531" s="191">
        <v>16.649999999999999</v>
      </c>
      <c r="I531" s="191">
        <v>27.47</v>
      </c>
      <c r="J531" s="191">
        <v>0.16</v>
      </c>
      <c r="K531" s="191">
        <v>10.130000000000001</v>
      </c>
      <c r="L531" s="191">
        <v>0</v>
      </c>
      <c r="M531" s="191">
        <v>0</v>
      </c>
      <c r="N531" s="191">
        <v>44.89</v>
      </c>
      <c r="O531" s="191">
        <v>100.87</v>
      </c>
      <c r="P531" s="192">
        <f t="shared" si="27"/>
        <v>39.660956380715703</v>
      </c>
      <c r="Q531" s="192">
        <f t="shared" si="28"/>
        <v>64.395692346538269</v>
      </c>
      <c r="R531" s="191" t="s">
        <v>753</v>
      </c>
    </row>
    <row r="532" spans="1:18" s="190" customFormat="1" ht="11.25">
      <c r="A532" s="190" t="s">
        <v>728</v>
      </c>
      <c r="B532" s="190">
        <v>9</v>
      </c>
      <c r="C532" s="190">
        <v>77</v>
      </c>
      <c r="D532" s="191">
        <v>0.3</v>
      </c>
      <c r="E532" s="191" t="str">
        <f t="shared" si="26"/>
        <v>Darnley Bay-9-77-0.3</v>
      </c>
      <c r="F532" s="191">
        <v>0</v>
      </c>
      <c r="G532" s="191">
        <v>2.29</v>
      </c>
      <c r="H532" s="191">
        <v>9.02</v>
      </c>
      <c r="I532" s="191">
        <v>27.51</v>
      </c>
      <c r="J532" s="191">
        <v>0.28000000000000003</v>
      </c>
      <c r="K532" s="191">
        <v>10.74</v>
      </c>
      <c r="L532" s="191">
        <v>0.02</v>
      </c>
      <c r="M532" s="191">
        <v>0</v>
      </c>
      <c r="N532" s="191">
        <v>49.62</v>
      </c>
      <c r="O532" s="191">
        <v>99.47</v>
      </c>
      <c r="P532" s="192">
        <f t="shared" si="27"/>
        <v>41.033191000879448</v>
      </c>
      <c r="Q532" s="192">
        <f t="shared" si="28"/>
        <v>78.679690061279047</v>
      </c>
      <c r="R532" s="191" t="s">
        <v>753</v>
      </c>
    </row>
    <row r="533" spans="1:18" s="190" customFormat="1" ht="11.25">
      <c r="A533" s="190" t="s">
        <v>728</v>
      </c>
      <c r="B533" s="190">
        <v>9</v>
      </c>
      <c r="C533" s="190">
        <v>81</v>
      </c>
      <c r="D533" s="191">
        <v>0.3</v>
      </c>
      <c r="E533" s="191" t="str">
        <f t="shared" si="26"/>
        <v>Darnley Bay-9-81-0.3</v>
      </c>
      <c r="F533" s="191">
        <v>0</v>
      </c>
      <c r="G533" s="191">
        <v>5.64</v>
      </c>
      <c r="H533" s="191">
        <v>9.99</v>
      </c>
      <c r="I533" s="191">
        <v>34.58</v>
      </c>
      <c r="J533" s="191">
        <v>0.15</v>
      </c>
      <c r="K533" s="191">
        <v>10.07</v>
      </c>
      <c r="L533" s="191">
        <v>0.02</v>
      </c>
      <c r="M533" s="191">
        <v>0</v>
      </c>
      <c r="N533" s="191">
        <v>38.799999999999997</v>
      </c>
      <c r="O533" s="191">
        <v>99.31</v>
      </c>
      <c r="P533" s="192">
        <f t="shared" si="27"/>
        <v>34.169861823846261</v>
      </c>
      <c r="Q533" s="192">
        <f t="shared" si="28"/>
        <v>72.264321810374881</v>
      </c>
      <c r="R533" s="191" t="s">
        <v>753</v>
      </c>
    </row>
    <row r="534" spans="1:18" s="190" customFormat="1" ht="11.25">
      <c r="A534" s="190" t="s">
        <v>728</v>
      </c>
      <c r="B534" s="190">
        <v>9</v>
      </c>
      <c r="C534" s="190">
        <v>83</v>
      </c>
      <c r="D534" s="191">
        <v>0.3</v>
      </c>
      <c r="E534" s="191" t="str">
        <f t="shared" si="26"/>
        <v>Darnley Bay-9-83-0.3</v>
      </c>
      <c r="F534" s="191">
        <v>0.01</v>
      </c>
      <c r="G534" s="191">
        <v>1.44</v>
      </c>
      <c r="H534" s="191">
        <v>17.82</v>
      </c>
      <c r="I534" s="191">
        <v>27.83</v>
      </c>
      <c r="J534" s="191">
        <v>0.12</v>
      </c>
      <c r="K534" s="191">
        <v>9.75</v>
      </c>
      <c r="L534" s="191">
        <v>0</v>
      </c>
      <c r="M534" s="191">
        <v>0</v>
      </c>
      <c r="N534" s="191">
        <v>41.94</v>
      </c>
      <c r="O534" s="191">
        <v>98.9</v>
      </c>
      <c r="P534" s="192">
        <f t="shared" si="27"/>
        <v>38.441123314058743</v>
      </c>
      <c r="Q534" s="192">
        <f t="shared" si="28"/>
        <v>61.222957939442516</v>
      </c>
      <c r="R534" s="191" t="s">
        <v>753</v>
      </c>
    </row>
    <row r="535" spans="1:18" s="190" customFormat="1" ht="11.25">
      <c r="A535" s="190" t="s">
        <v>728</v>
      </c>
      <c r="B535" s="190">
        <v>10</v>
      </c>
      <c r="C535" s="190">
        <v>3</v>
      </c>
      <c r="D535" s="191">
        <v>0.3</v>
      </c>
      <c r="E535" s="191" t="str">
        <f t="shared" si="26"/>
        <v>Darnley Bay-10-3-0.3</v>
      </c>
      <c r="F535" s="191">
        <v>0</v>
      </c>
      <c r="G535" s="191">
        <v>2.92</v>
      </c>
      <c r="H535" s="191">
        <v>15.64</v>
      </c>
      <c r="I535" s="191">
        <v>28.78</v>
      </c>
      <c r="J535" s="191">
        <v>0.21</v>
      </c>
      <c r="K535" s="191">
        <v>10.72</v>
      </c>
      <c r="L535" s="191">
        <v>0</v>
      </c>
      <c r="M535" s="191">
        <v>0</v>
      </c>
      <c r="N535" s="191">
        <v>42.45</v>
      </c>
      <c r="O535" s="191">
        <v>100.71</v>
      </c>
      <c r="P535" s="192">
        <f t="shared" si="27"/>
        <v>39.901079273654389</v>
      </c>
      <c r="Q535" s="192">
        <f t="shared" si="28"/>
        <v>64.548937919883343</v>
      </c>
      <c r="R535" s="191" t="s">
        <v>753</v>
      </c>
    </row>
    <row r="536" spans="1:18" s="190" customFormat="1" ht="11.25">
      <c r="A536" s="190" t="s">
        <v>728</v>
      </c>
      <c r="B536" s="190">
        <v>10</v>
      </c>
      <c r="C536" s="190">
        <v>8</v>
      </c>
      <c r="D536" s="191">
        <v>0.3</v>
      </c>
      <c r="E536" s="191" t="str">
        <f t="shared" si="26"/>
        <v>Darnley Bay-10-8-0.3</v>
      </c>
      <c r="F536" s="191">
        <v>0.06</v>
      </c>
      <c r="G536" s="191">
        <v>4.4000000000000004</v>
      </c>
      <c r="H536" s="191">
        <v>8.01</v>
      </c>
      <c r="I536" s="191">
        <v>32.25</v>
      </c>
      <c r="J536" s="191">
        <v>0.15</v>
      </c>
      <c r="K536" s="191">
        <v>10.67</v>
      </c>
      <c r="L536" s="191">
        <v>0.02</v>
      </c>
      <c r="M536" s="191">
        <v>0</v>
      </c>
      <c r="N536" s="191">
        <v>43.33</v>
      </c>
      <c r="O536" s="191">
        <v>98.88</v>
      </c>
      <c r="P536" s="192">
        <f t="shared" si="27"/>
        <v>37.09599218440394</v>
      </c>
      <c r="Q536" s="192">
        <f t="shared" si="28"/>
        <v>78.396598285196603</v>
      </c>
      <c r="R536" s="191" t="s">
        <v>753</v>
      </c>
    </row>
    <row r="537" spans="1:18" s="190" customFormat="1" ht="11.25">
      <c r="A537" s="190" t="s">
        <v>728</v>
      </c>
      <c r="B537" s="190">
        <v>10</v>
      </c>
      <c r="C537" s="190">
        <v>22</v>
      </c>
      <c r="D537" s="191">
        <v>0.3</v>
      </c>
      <c r="E537" s="191" t="str">
        <f t="shared" ref="E537:E600" si="29">CONCATENATE(A536,"-",B537,"-",C537,"-",D537)</f>
        <v>Darnley Bay-10-22-0.3</v>
      </c>
      <c r="F537" s="191">
        <v>0</v>
      </c>
      <c r="G537" s="191">
        <v>0.18</v>
      </c>
      <c r="H537" s="191">
        <v>7.54</v>
      </c>
      <c r="I537" s="191">
        <v>27.71</v>
      </c>
      <c r="J537" s="191">
        <v>0.35</v>
      </c>
      <c r="K537" s="191">
        <v>8.57</v>
      </c>
      <c r="L537" s="191">
        <v>0.02</v>
      </c>
      <c r="M537" s="191">
        <v>0</v>
      </c>
      <c r="N537" s="191">
        <v>53.39</v>
      </c>
      <c r="O537" s="191">
        <v>97.76</v>
      </c>
      <c r="P537" s="192">
        <f t="shared" si="27"/>
        <v>35.536368141040512</v>
      </c>
      <c r="Q537" s="192">
        <f t="shared" si="28"/>
        <v>82.609154461592453</v>
      </c>
      <c r="R537" s="191" t="s">
        <v>753</v>
      </c>
    </row>
    <row r="538" spans="1:18" s="190" customFormat="1" ht="11.25">
      <c r="A538" s="190" t="s">
        <v>728</v>
      </c>
      <c r="B538" s="190">
        <v>10</v>
      </c>
      <c r="C538" s="190">
        <v>23</v>
      </c>
      <c r="D538" s="191">
        <v>0.3</v>
      </c>
      <c r="E538" s="191" t="str">
        <f t="shared" si="29"/>
        <v>Darnley Bay-10-23-0.3</v>
      </c>
      <c r="F538" s="191">
        <v>0.03</v>
      </c>
      <c r="G538" s="191">
        <v>2.94</v>
      </c>
      <c r="H538" s="191">
        <v>4.2</v>
      </c>
      <c r="I538" s="191">
        <v>25.14</v>
      </c>
      <c r="J538" s="191">
        <v>0.38</v>
      </c>
      <c r="K538" s="191">
        <v>7.32</v>
      </c>
      <c r="L538" s="191">
        <v>0.11</v>
      </c>
      <c r="M538" s="191">
        <v>0.03</v>
      </c>
      <c r="N538" s="191">
        <v>57.3</v>
      </c>
      <c r="O538" s="191">
        <v>97.45</v>
      </c>
      <c r="P538" s="192">
        <f t="shared" si="27"/>
        <v>34.16682290292291</v>
      </c>
      <c r="Q538" s="192">
        <f t="shared" si="28"/>
        <v>90.149892353544544</v>
      </c>
      <c r="R538" s="191" t="s">
        <v>753</v>
      </c>
    </row>
    <row r="539" spans="1:18" s="190" customFormat="1" ht="11.25">
      <c r="A539" s="190" t="s">
        <v>728</v>
      </c>
      <c r="B539" s="190">
        <v>10</v>
      </c>
      <c r="C539" s="190">
        <v>24</v>
      </c>
      <c r="D539" s="191">
        <v>0.3</v>
      </c>
      <c r="E539" s="191" t="str">
        <f t="shared" si="29"/>
        <v>Darnley Bay-10-24-0.3</v>
      </c>
      <c r="F539" s="191">
        <v>0</v>
      </c>
      <c r="G539" s="191">
        <v>0.36</v>
      </c>
      <c r="H539" s="191">
        <v>8.81</v>
      </c>
      <c r="I539" s="191">
        <v>20.67</v>
      </c>
      <c r="J539" s="191">
        <v>0.13</v>
      </c>
      <c r="K539" s="191">
        <v>10.78</v>
      </c>
      <c r="L539" s="191">
        <v>0</v>
      </c>
      <c r="M539" s="191">
        <v>0</v>
      </c>
      <c r="N539" s="191">
        <v>57.78</v>
      </c>
      <c r="O539" s="191">
        <v>98.53</v>
      </c>
      <c r="P539" s="192">
        <f t="shared" si="27"/>
        <v>48.175566025255023</v>
      </c>
      <c r="Q539" s="192">
        <f t="shared" si="28"/>
        <v>81.480364670320128</v>
      </c>
      <c r="R539" s="191" t="s">
        <v>753</v>
      </c>
    </row>
    <row r="540" spans="1:18" s="190" customFormat="1" ht="11.25">
      <c r="A540" s="190" t="s">
        <v>728</v>
      </c>
      <c r="B540" s="190">
        <v>10</v>
      </c>
      <c r="C540" s="190">
        <v>25</v>
      </c>
      <c r="D540" s="191">
        <v>0.3</v>
      </c>
      <c r="E540" s="191" t="str">
        <f t="shared" si="29"/>
        <v>Darnley Bay-10-25-0.3</v>
      </c>
      <c r="F540" s="191">
        <v>0</v>
      </c>
      <c r="G540" s="191">
        <v>2.83</v>
      </c>
      <c r="H540" s="191">
        <v>5.28</v>
      </c>
      <c r="I540" s="191">
        <v>36.729999999999997</v>
      </c>
      <c r="J540" s="191">
        <v>0.4</v>
      </c>
      <c r="K540" s="191">
        <v>7.92</v>
      </c>
      <c r="L540" s="191">
        <v>0</v>
      </c>
      <c r="M540" s="191">
        <v>0</v>
      </c>
      <c r="N540" s="191">
        <v>45.68</v>
      </c>
      <c r="O540" s="191">
        <v>98.83</v>
      </c>
      <c r="P540" s="192">
        <f t="shared" si="27"/>
        <v>27.763532716967671</v>
      </c>
      <c r="Q540" s="192">
        <f t="shared" si="28"/>
        <v>85.302291753261358</v>
      </c>
      <c r="R540" s="191" t="s">
        <v>753</v>
      </c>
    </row>
    <row r="541" spans="1:18" s="190" customFormat="1" ht="11.25">
      <c r="A541" s="190" t="s">
        <v>728</v>
      </c>
      <c r="B541" s="190">
        <v>10</v>
      </c>
      <c r="C541" s="190">
        <v>25</v>
      </c>
      <c r="D541" s="191">
        <v>0.3</v>
      </c>
      <c r="E541" s="191" t="str">
        <f t="shared" si="29"/>
        <v>Darnley Bay-10-25-0.3</v>
      </c>
      <c r="F541" s="191">
        <v>0.09</v>
      </c>
      <c r="G541" s="191">
        <v>2.92</v>
      </c>
      <c r="H541" s="191">
        <v>3.95</v>
      </c>
      <c r="I541" s="191">
        <v>32.69</v>
      </c>
      <c r="J541" s="191">
        <v>0.6</v>
      </c>
      <c r="K541" s="191">
        <v>6.78</v>
      </c>
      <c r="L541" s="191">
        <v>0.11</v>
      </c>
      <c r="M541" s="191">
        <v>0</v>
      </c>
      <c r="N541" s="191">
        <v>49.96</v>
      </c>
      <c r="O541" s="191">
        <v>97.11</v>
      </c>
      <c r="P541" s="192">
        <f t="shared" si="27"/>
        <v>26.990372584412821</v>
      </c>
      <c r="Q541" s="192">
        <f t="shared" si="28"/>
        <v>89.456872198192912</v>
      </c>
      <c r="R541" s="191" t="s">
        <v>753</v>
      </c>
    </row>
    <row r="542" spans="1:18" s="190" customFormat="1" ht="11.25">
      <c r="A542" s="190" t="s">
        <v>728</v>
      </c>
      <c r="B542" s="190">
        <v>10</v>
      </c>
      <c r="C542" s="190">
        <v>27</v>
      </c>
      <c r="D542" s="191">
        <v>0.3</v>
      </c>
      <c r="E542" s="191" t="str">
        <f t="shared" si="29"/>
        <v>Darnley Bay-10-27-0.3</v>
      </c>
      <c r="F542" s="191">
        <v>0</v>
      </c>
      <c r="G542" s="191">
        <v>7.0000000000000007E-2</v>
      </c>
      <c r="H542" s="191">
        <v>21.61</v>
      </c>
      <c r="I542" s="191">
        <v>17.420000000000002</v>
      </c>
      <c r="J542" s="191">
        <v>0.25</v>
      </c>
      <c r="K542" s="191">
        <v>12.73</v>
      </c>
      <c r="L542" s="191">
        <v>0</v>
      </c>
      <c r="M542" s="191">
        <v>0</v>
      </c>
      <c r="N542" s="191">
        <v>48.24</v>
      </c>
      <c r="O542" s="191">
        <v>100.32</v>
      </c>
      <c r="P542" s="192">
        <f t="shared" si="27"/>
        <v>56.569879952428501</v>
      </c>
      <c r="Q542" s="192">
        <f t="shared" si="28"/>
        <v>59.960214548357747</v>
      </c>
      <c r="R542" s="191" t="s">
        <v>753</v>
      </c>
    </row>
    <row r="543" spans="1:18" s="190" customFormat="1" ht="11.25">
      <c r="A543" s="190" t="s">
        <v>728</v>
      </c>
      <c r="B543" s="190">
        <v>10</v>
      </c>
      <c r="C543" s="190">
        <v>28</v>
      </c>
      <c r="D543" s="191">
        <v>0.3</v>
      </c>
      <c r="E543" s="191" t="str">
        <f t="shared" si="29"/>
        <v>Darnley Bay-10-28-0.3</v>
      </c>
      <c r="F543" s="191">
        <v>0.06</v>
      </c>
      <c r="G543" s="191">
        <v>0.08</v>
      </c>
      <c r="H543" s="191">
        <v>20.22</v>
      </c>
      <c r="I543" s="191">
        <v>16.98</v>
      </c>
      <c r="J543" s="191">
        <v>0.19</v>
      </c>
      <c r="K543" s="191">
        <v>12.25</v>
      </c>
      <c r="L543" s="191">
        <v>0.08</v>
      </c>
      <c r="M543" s="191">
        <v>0</v>
      </c>
      <c r="N543" s="191">
        <v>51.38</v>
      </c>
      <c r="O543" s="191">
        <v>101.24</v>
      </c>
      <c r="P543" s="192">
        <f t="shared" si="27"/>
        <v>56.253847963568035</v>
      </c>
      <c r="Q543" s="192">
        <f t="shared" si="28"/>
        <v>63.026458485026971</v>
      </c>
      <c r="R543" s="191" t="s">
        <v>753</v>
      </c>
    </row>
    <row r="544" spans="1:18" s="190" customFormat="1" ht="11.25">
      <c r="A544" s="190" t="s">
        <v>728</v>
      </c>
      <c r="B544" s="190">
        <v>10</v>
      </c>
      <c r="C544" s="190">
        <v>29</v>
      </c>
      <c r="D544" s="191">
        <v>0.3</v>
      </c>
      <c r="E544" s="191" t="str">
        <f t="shared" si="29"/>
        <v>Darnley Bay-10-29-0.3</v>
      </c>
      <c r="F544" s="191">
        <v>0.25</v>
      </c>
      <c r="G544" s="191">
        <v>2.58</v>
      </c>
      <c r="H544" s="191">
        <v>7.18</v>
      </c>
      <c r="I544" s="191">
        <v>19.79</v>
      </c>
      <c r="J544" s="191">
        <v>0.14000000000000001</v>
      </c>
      <c r="K544" s="191">
        <v>11.56</v>
      </c>
      <c r="L544" s="191">
        <v>0</v>
      </c>
      <c r="M544" s="191">
        <v>0</v>
      </c>
      <c r="N544" s="191">
        <v>56.64</v>
      </c>
      <c r="O544" s="191">
        <v>98.15</v>
      </c>
      <c r="P544" s="192">
        <f t="shared" ref="P544:P607" si="30">((K544/40.31)/(K544/40.31+I544/71.85))*100</f>
        <v>51.008741581588744</v>
      </c>
      <c r="Q544" s="192">
        <f t="shared" ref="Q544:Q607" si="31">((N544/151.99061)/(N544/151.99061+H544/101.96137))*100</f>
        <v>84.106736702179148</v>
      </c>
      <c r="R544" s="191" t="s">
        <v>753</v>
      </c>
    </row>
    <row r="545" spans="1:18" s="190" customFormat="1" ht="11.25">
      <c r="A545" s="190" t="s">
        <v>728</v>
      </c>
      <c r="B545" s="190">
        <v>10</v>
      </c>
      <c r="C545" s="190">
        <v>30</v>
      </c>
      <c r="D545" s="191">
        <v>0.3</v>
      </c>
      <c r="E545" s="191" t="str">
        <f t="shared" si="29"/>
        <v>Darnley Bay-10-30-0.3</v>
      </c>
      <c r="F545" s="191">
        <v>0</v>
      </c>
      <c r="G545" s="191">
        <v>0.35</v>
      </c>
      <c r="H545" s="191">
        <v>11.24</v>
      </c>
      <c r="I545" s="191">
        <v>19.670000000000002</v>
      </c>
      <c r="J545" s="191">
        <v>6.9000000000000006E-2</v>
      </c>
      <c r="K545" s="191">
        <v>11.3</v>
      </c>
      <c r="L545" s="191">
        <v>0</v>
      </c>
      <c r="M545" s="191">
        <v>0.1</v>
      </c>
      <c r="N545" s="191">
        <v>55.93</v>
      </c>
      <c r="O545" s="191">
        <v>98.69</v>
      </c>
      <c r="P545" s="192">
        <f t="shared" si="30"/>
        <v>50.59220052408935</v>
      </c>
      <c r="Q545" s="192">
        <f t="shared" si="31"/>
        <v>76.948354800576595</v>
      </c>
      <c r="R545" s="191" t="s">
        <v>753</v>
      </c>
    </row>
    <row r="546" spans="1:18" s="190" customFormat="1" ht="11.25">
      <c r="A546" s="190" t="s">
        <v>728</v>
      </c>
      <c r="B546" s="190">
        <v>10</v>
      </c>
      <c r="C546" s="190">
        <v>30</v>
      </c>
      <c r="D546" s="191">
        <v>0.3</v>
      </c>
      <c r="E546" s="191" t="str">
        <f t="shared" si="29"/>
        <v>Darnley Bay-10-30-0.3</v>
      </c>
      <c r="F546" s="191">
        <v>0</v>
      </c>
      <c r="G546" s="191">
        <v>0.39</v>
      </c>
      <c r="H546" s="191">
        <v>11.53</v>
      </c>
      <c r="I546" s="191">
        <v>18.489999999999998</v>
      </c>
      <c r="J546" s="191">
        <v>0.16</v>
      </c>
      <c r="K546" s="191">
        <v>13.09</v>
      </c>
      <c r="L546" s="191">
        <v>0.02</v>
      </c>
      <c r="M546" s="191">
        <v>0</v>
      </c>
      <c r="N546" s="191">
        <v>55.53</v>
      </c>
      <c r="O546" s="191">
        <v>99.2</v>
      </c>
      <c r="P546" s="192">
        <f t="shared" si="30"/>
        <v>55.788913166806694</v>
      </c>
      <c r="Q546" s="192">
        <f t="shared" si="31"/>
        <v>76.364107338876039</v>
      </c>
      <c r="R546" s="191" t="s">
        <v>753</v>
      </c>
    </row>
    <row r="547" spans="1:18" s="190" customFormat="1" ht="11.25">
      <c r="A547" s="190" t="s">
        <v>728</v>
      </c>
      <c r="B547" s="190">
        <v>10</v>
      </c>
      <c r="C547" s="190">
        <v>31</v>
      </c>
      <c r="D547" s="191">
        <v>0.3</v>
      </c>
      <c r="E547" s="191" t="str">
        <f t="shared" si="29"/>
        <v>Darnley Bay-10-31-0.3</v>
      </c>
      <c r="F547" s="191">
        <v>0</v>
      </c>
      <c r="G547" s="191">
        <v>2.06</v>
      </c>
      <c r="H547" s="191">
        <v>3.75</v>
      </c>
      <c r="I547" s="191">
        <v>23.83</v>
      </c>
      <c r="J547" s="191">
        <v>0.28000000000000003</v>
      </c>
      <c r="K547" s="191">
        <v>11.21</v>
      </c>
      <c r="L547" s="191">
        <v>0.02</v>
      </c>
      <c r="M547" s="191">
        <v>0</v>
      </c>
      <c r="N547" s="191">
        <v>59.68</v>
      </c>
      <c r="O547" s="191">
        <v>100.83</v>
      </c>
      <c r="P547" s="192">
        <f t="shared" si="30"/>
        <v>45.607402791057758</v>
      </c>
      <c r="Q547" s="192">
        <f t="shared" si="31"/>
        <v>91.435565283862317</v>
      </c>
      <c r="R547" s="191" t="s">
        <v>753</v>
      </c>
    </row>
    <row r="548" spans="1:18" s="190" customFormat="1" ht="11.25">
      <c r="A548" s="190" t="s">
        <v>728</v>
      </c>
      <c r="B548" s="190">
        <v>10</v>
      </c>
      <c r="C548" s="190">
        <v>32</v>
      </c>
      <c r="D548" s="191">
        <v>0.3</v>
      </c>
      <c r="E548" s="191" t="str">
        <f t="shared" si="29"/>
        <v>Darnley Bay-10-32-0.3</v>
      </c>
      <c r="F548" s="191">
        <v>0.04</v>
      </c>
      <c r="G548" s="191">
        <v>5.0599999999999996</v>
      </c>
      <c r="H548" s="191">
        <v>12.85</v>
      </c>
      <c r="I548" s="191">
        <v>22.2</v>
      </c>
      <c r="J548" s="191">
        <v>0.16</v>
      </c>
      <c r="K548" s="191">
        <v>15.09</v>
      </c>
      <c r="L548" s="191">
        <v>0</v>
      </c>
      <c r="M548" s="191">
        <v>0</v>
      </c>
      <c r="N548" s="191">
        <v>45.11</v>
      </c>
      <c r="O548" s="191">
        <v>100.5</v>
      </c>
      <c r="P548" s="192">
        <f t="shared" si="30"/>
        <v>54.783352117138172</v>
      </c>
      <c r="Q548" s="192">
        <f t="shared" si="31"/>
        <v>70.193629506236803</v>
      </c>
      <c r="R548" s="191" t="s">
        <v>753</v>
      </c>
    </row>
    <row r="549" spans="1:18" s="190" customFormat="1" ht="11.25">
      <c r="A549" s="190" t="s">
        <v>728</v>
      </c>
      <c r="B549" s="190">
        <v>10</v>
      </c>
      <c r="C549" s="190">
        <v>32</v>
      </c>
      <c r="D549" s="191">
        <v>0.3</v>
      </c>
      <c r="E549" s="191" t="str">
        <f t="shared" si="29"/>
        <v>Darnley Bay-10-32-0.3</v>
      </c>
      <c r="F549" s="191">
        <v>0.18</v>
      </c>
      <c r="G549" s="191">
        <v>4.91</v>
      </c>
      <c r="H549" s="191">
        <v>13.91</v>
      </c>
      <c r="I549" s="191">
        <v>21.29</v>
      </c>
      <c r="J549" s="191">
        <v>0.13</v>
      </c>
      <c r="K549" s="191">
        <v>14.1</v>
      </c>
      <c r="L549" s="191">
        <v>0</v>
      </c>
      <c r="M549" s="191">
        <v>0</v>
      </c>
      <c r="N549" s="191">
        <v>44.36</v>
      </c>
      <c r="O549" s="191">
        <v>98.88</v>
      </c>
      <c r="P549" s="192">
        <f t="shared" si="30"/>
        <v>54.138469241108069</v>
      </c>
      <c r="Q549" s="192">
        <f t="shared" si="31"/>
        <v>68.146345804910951</v>
      </c>
      <c r="R549" s="191" t="s">
        <v>753</v>
      </c>
    </row>
    <row r="550" spans="1:18" s="190" customFormat="1" ht="11.25">
      <c r="A550" s="190" t="s">
        <v>728</v>
      </c>
      <c r="B550" s="190">
        <v>10</v>
      </c>
      <c r="C550" s="190">
        <v>33</v>
      </c>
      <c r="D550" s="191">
        <v>0.3</v>
      </c>
      <c r="E550" s="191" t="str">
        <f t="shared" si="29"/>
        <v>Darnley Bay-10-33-0.3</v>
      </c>
      <c r="F550" s="191">
        <v>0</v>
      </c>
      <c r="G550" s="191">
        <v>3.37</v>
      </c>
      <c r="H550" s="191">
        <v>6.09</v>
      </c>
      <c r="I550" s="191">
        <v>30.84</v>
      </c>
      <c r="J550" s="191">
        <v>0.37</v>
      </c>
      <c r="K550" s="191">
        <v>11.03</v>
      </c>
      <c r="L550" s="191">
        <v>0.05</v>
      </c>
      <c r="M550" s="191">
        <v>0</v>
      </c>
      <c r="N550" s="191">
        <v>47.58</v>
      </c>
      <c r="O550" s="191">
        <v>99.33</v>
      </c>
      <c r="P550" s="192">
        <f t="shared" si="30"/>
        <v>38.931020065719032</v>
      </c>
      <c r="Q550" s="192">
        <f t="shared" si="31"/>
        <v>83.977295144310304</v>
      </c>
      <c r="R550" s="191" t="s">
        <v>753</v>
      </c>
    </row>
    <row r="551" spans="1:18" s="190" customFormat="1" ht="11.25">
      <c r="A551" s="190" t="s">
        <v>728</v>
      </c>
      <c r="B551" s="190">
        <v>10</v>
      </c>
      <c r="C551" s="190">
        <v>37</v>
      </c>
      <c r="D551" s="191">
        <v>0.3</v>
      </c>
      <c r="E551" s="191" t="str">
        <f t="shared" si="29"/>
        <v>Darnley Bay-10-37-0.3</v>
      </c>
      <c r="F551" s="191">
        <v>0</v>
      </c>
      <c r="G551" s="191">
        <v>0.12</v>
      </c>
      <c r="H551" s="191">
        <v>15.87</v>
      </c>
      <c r="I551" s="191">
        <v>17.29</v>
      </c>
      <c r="J551" s="191">
        <v>0.13</v>
      </c>
      <c r="K551" s="191">
        <v>13.25</v>
      </c>
      <c r="L551" s="191">
        <v>0</v>
      </c>
      <c r="M551" s="191">
        <v>0</v>
      </c>
      <c r="N551" s="191">
        <v>53.79</v>
      </c>
      <c r="O551" s="191">
        <v>100.46</v>
      </c>
      <c r="P551" s="192">
        <f t="shared" si="30"/>
        <v>57.733683110766435</v>
      </c>
      <c r="Q551" s="192">
        <f t="shared" si="31"/>
        <v>69.45402962516313</v>
      </c>
      <c r="R551" s="191" t="s">
        <v>753</v>
      </c>
    </row>
    <row r="552" spans="1:18" s="190" customFormat="1" ht="11.25">
      <c r="A552" s="190" t="s">
        <v>728</v>
      </c>
      <c r="B552" s="190">
        <v>10</v>
      </c>
      <c r="C552" s="190">
        <v>39</v>
      </c>
      <c r="D552" s="191">
        <v>0.3</v>
      </c>
      <c r="E552" s="191" t="str">
        <f t="shared" si="29"/>
        <v>Darnley Bay-10-39-0.3</v>
      </c>
      <c r="F552" s="191">
        <v>0</v>
      </c>
      <c r="G552" s="191">
        <v>7.0000000000000007E-2</v>
      </c>
      <c r="H552" s="191">
        <v>28.19</v>
      </c>
      <c r="I552" s="191">
        <v>20.81</v>
      </c>
      <c r="J552" s="191">
        <v>0.18</v>
      </c>
      <c r="K552" s="191">
        <v>13.69</v>
      </c>
      <c r="L552" s="191">
        <v>0</v>
      </c>
      <c r="M552" s="191">
        <v>0</v>
      </c>
      <c r="N552" s="191">
        <v>37.83</v>
      </c>
      <c r="O552" s="191">
        <v>100.77</v>
      </c>
      <c r="P552" s="192">
        <f t="shared" si="30"/>
        <v>53.971939078976881</v>
      </c>
      <c r="Q552" s="192">
        <f t="shared" si="31"/>
        <v>47.375175404140705</v>
      </c>
      <c r="R552" s="191" t="s">
        <v>753</v>
      </c>
    </row>
    <row r="553" spans="1:18" s="190" customFormat="1" ht="11.25">
      <c r="A553" s="190" t="s">
        <v>728</v>
      </c>
      <c r="B553" s="190">
        <v>10</v>
      </c>
      <c r="C553" s="190">
        <v>39</v>
      </c>
      <c r="D553" s="191">
        <v>0.3</v>
      </c>
      <c r="E553" s="191" t="str">
        <f t="shared" si="29"/>
        <v>Darnley Bay-10-39-0.3</v>
      </c>
      <c r="F553" s="191">
        <v>0.1</v>
      </c>
      <c r="G553" s="191">
        <v>0.33</v>
      </c>
      <c r="H553" s="191">
        <v>26.32</v>
      </c>
      <c r="I553" s="191">
        <v>19.22</v>
      </c>
      <c r="J553" s="191">
        <v>0.26</v>
      </c>
      <c r="K553" s="191">
        <v>13.29</v>
      </c>
      <c r="L553" s="191">
        <v>0.08</v>
      </c>
      <c r="M553" s="191">
        <v>0.02</v>
      </c>
      <c r="N553" s="191">
        <v>37.53</v>
      </c>
      <c r="O553" s="191">
        <v>97.16</v>
      </c>
      <c r="P553" s="192">
        <f t="shared" si="30"/>
        <v>55.207089641011244</v>
      </c>
      <c r="Q553" s="192">
        <f t="shared" si="31"/>
        <v>48.889851980911928</v>
      </c>
      <c r="R553" s="191" t="s">
        <v>753</v>
      </c>
    </row>
    <row r="554" spans="1:18" s="190" customFormat="1" ht="11.25">
      <c r="A554" s="190" t="s">
        <v>728</v>
      </c>
      <c r="B554" s="190">
        <v>10</v>
      </c>
      <c r="C554" s="190">
        <v>40</v>
      </c>
      <c r="D554" s="191">
        <v>0.3</v>
      </c>
      <c r="E554" s="191" t="str">
        <f t="shared" si="29"/>
        <v>Darnley Bay-10-40-0.3</v>
      </c>
      <c r="F554" s="191">
        <v>0</v>
      </c>
      <c r="G554" s="191">
        <v>0.2</v>
      </c>
      <c r="H554" s="191">
        <v>18.55</v>
      </c>
      <c r="I554" s="191">
        <v>24.81</v>
      </c>
      <c r="J554" s="191">
        <v>0.23</v>
      </c>
      <c r="K554" s="191">
        <v>10.77</v>
      </c>
      <c r="L554" s="191">
        <v>0</v>
      </c>
      <c r="M554" s="191">
        <v>0</v>
      </c>
      <c r="N554" s="191">
        <v>46.32</v>
      </c>
      <c r="O554" s="191">
        <v>100.89</v>
      </c>
      <c r="P554" s="192">
        <f t="shared" si="30"/>
        <v>43.622396691251822</v>
      </c>
      <c r="Q554" s="192">
        <f t="shared" si="31"/>
        <v>62.618370922139952</v>
      </c>
      <c r="R554" s="191" t="s">
        <v>753</v>
      </c>
    </row>
    <row r="555" spans="1:18" s="190" customFormat="1" ht="11.25">
      <c r="A555" s="190" t="s">
        <v>728</v>
      </c>
      <c r="B555" s="190">
        <v>10</v>
      </c>
      <c r="C555" s="190">
        <v>42</v>
      </c>
      <c r="D555" s="191">
        <v>0.3</v>
      </c>
      <c r="E555" s="191" t="str">
        <f t="shared" si="29"/>
        <v>Darnley Bay-10-42-0.3</v>
      </c>
      <c r="F555" s="191">
        <v>0.06</v>
      </c>
      <c r="G555" s="191">
        <v>3.03</v>
      </c>
      <c r="H555" s="191">
        <v>14.21</v>
      </c>
      <c r="I555" s="191">
        <v>20.9</v>
      </c>
      <c r="J555" s="191">
        <v>0.15</v>
      </c>
      <c r="K555" s="191">
        <v>13.68</v>
      </c>
      <c r="L555" s="191">
        <v>0.01</v>
      </c>
      <c r="M555" s="191">
        <v>0</v>
      </c>
      <c r="N555" s="191">
        <v>47.72</v>
      </c>
      <c r="O555" s="191">
        <v>99.74</v>
      </c>
      <c r="P555" s="192">
        <f t="shared" si="30"/>
        <v>53.846554182756854</v>
      </c>
      <c r="Q555" s="192">
        <f t="shared" si="31"/>
        <v>69.257383922315412</v>
      </c>
      <c r="R555" s="191" t="s">
        <v>753</v>
      </c>
    </row>
    <row r="556" spans="1:18" s="190" customFormat="1" ht="11.25">
      <c r="A556" s="190" t="s">
        <v>728</v>
      </c>
      <c r="B556" s="190">
        <v>10</v>
      </c>
      <c r="C556" s="190">
        <v>44</v>
      </c>
      <c r="D556" s="191">
        <v>0.3</v>
      </c>
      <c r="E556" s="191" t="str">
        <f t="shared" si="29"/>
        <v>Darnley Bay-10-44-0.3</v>
      </c>
      <c r="F556" s="191">
        <v>0</v>
      </c>
      <c r="G556" s="191">
        <v>1.48</v>
      </c>
      <c r="H556" s="191">
        <v>15.71</v>
      </c>
      <c r="I556" s="191">
        <v>26.27</v>
      </c>
      <c r="J556" s="191">
        <v>0.17</v>
      </c>
      <c r="K556" s="191">
        <v>10.44</v>
      </c>
      <c r="L556" s="191">
        <v>0.03</v>
      </c>
      <c r="M556" s="191">
        <v>0.01</v>
      </c>
      <c r="N556" s="191">
        <v>44.86</v>
      </c>
      <c r="O556" s="191">
        <v>98.97</v>
      </c>
      <c r="P556" s="192">
        <f t="shared" si="30"/>
        <v>41.464349091795135</v>
      </c>
      <c r="Q556" s="192">
        <f t="shared" si="31"/>
        <v>65.701594992835382</v>
      </c>
      <c r="R556" s="191" t="s">
        <v>753</v>
      </c>
    </row>
    <row r="557" spans="1:18" s="190" customFormat="1" ht="11.25">
      <c r="A557" s="190" t="s">
        <v>728</v>
      </c>
      <c r="B557" s="190">
        <v>10</v>
      </c>
      <c r="C557" s="190">
        <v>48</v>
      </c>
      <c r="D557" s="191">
        <v>0.3</v>
      </c>
      <c r="E557" s="191" t="str">
        <f t="shared" si="29"/>
        <v>Darnley Bay-10-48-0.3</v>
      </c>
      <c r="F557" s="191">
        <v>0.03</v>
      </c>
      <c r="G557" s="191">
        <v>3.95</v>
      </c>
      <c r="H557" s="191">
        <v>8.06</v>
      </c>
      <c r="I557" s="191">
        <v>37.15</v>
      </c>
      <c r="J557" s="191">
        <v>0.4</v>
      </c>
      <c r="K557" s="191">
        <v>9.57</v>
      </c>
      <c r="L557" s="191">
        <v>0</v>
      </c>
      <c r="M557" s="191">
        <v>0</v>
      </c>
      <c r="N557" s="191">
        <v>40.369999999999997</v>
      </c>
      <c r="O557" s="191">
        <v>99.52</v>
      </c>
      <c r="P557" s="192">
        <f t="shared" si="30"/>
        <v>31.467570903396197</v>
      </c>
      <c r="Q557" s="192">
        <f t="shared" si="31"/>
        <v>77.064355890616625</v>
      </c>
      <c r="R557" s="191" t="s">
        <v>753</v>
      </c>
    </row>
    <row r="558" spans="1:18" s="190" customFormat="1" ht="11.25">
      <c r="A558" s="190" t="s">
        <v>728</v>
      </c>
      <c r="B558" s="190">
        <v>10</v>
      </c>
      <c r="C558" s="190">
        <v>49</v>
      </c>
      <c r="D558" s="191">
        <v>0.3</v>
      </c>
      <c r="E558" s="191" t="str">
        <f t="shared" si="29"/>
        <v>Darnley Bay-10-49-0.3</v>
      </c>
      <c r="F558" s="191">
        <v>0</v>
      </c>
      <c r="G558" s="191">
        <v>4.78</v>
      </c>
      <c r="H558" s="191">
        <v>7.24</v>
      </c>
      <c r="I558" s="191">
        <v>34.700000000000003</v>
      </c>
      <c r="J558" s="191">
        <v>0.27</v>
      </c>
      <c r="K558" s="191">
        <v>13.05</v>
      </c>
      <c r="L558" s="191">
        <v>0.02</v>
      </c>
      <c r="M558" s="191">
        <v>0</v>
      </c>
      <c r="N558" s="191">
        <v>39.17</v>
      </c>
      <c r="O558" s="191">
        <v>99.22</v>
      </c>
      <c r="P558" s="192">
        <f t="shared" si="30"/>
        <v>40.131942332636171</v>
      </c>
      <c r="Q558" s="192">
        <f t="shared" si="31"/>
        <v>78.398892504404756</v>
      </c>
      <c r="R558" s="191" t="s">
        <v>753</v>
      </c>
    </row>
    <row r="559" spans="1:18" s="190" customFormat="1" ht="11.25">
      <c r="A559" s="190" t="s">
        <v>728</v>
      </c>
      <c r="B559" s="190">
        <v>12</v>
      </c>
      <c r="C559" s="190">
        <v>58</v>
      </c>
      <c r="D559" s="191">
        <v>0.3</v>
      </c>
      <c r="E559" s="191" t="str">
        <f t="shared" si="29"/>
        <v>Darnley Bay-12-58-0.3</v>
      </c>
      <c r="F559" s="191">
        <v>0.03</v>
      </c>
      <c r="G559" s="191">
        <v>2.0499999999999998</v>
      </c>
      <c r="H559" s="191">
        <v>7.77</v>
      </c>
      <c r="I559" s="191">
        <v>33.79</v>
      </c>
      <c r="J559" s="191">
        <v>0.34</v>
      </c>
      <c r="K559" s="191">
        <v>8.85</v>
      </c>
      <c r="L559" s="191">
        <v>0.04</v>
      </c>
      <c r="M559" s="191">
        <v>0</v>
      </c>
      <c r="N559" s="191">
        <v>47.12</v>
      </c>
      <c r="O559" s="191">
        <v>99.98</v>
      </c>
      <c r="P559" s="192">
        <f t="shared" si="30"/>
        <v>31.826288319702513</v>
      </c>
      <c r="Q559" s="192">
        <f t="shared" si="31"/>
        <v>80.26916086920032</v>
      </c>
      <c r="R559" s="191" t="s">
        <v>753</v>
      </c>
    </row>
    <row r="560" spans="1:18" s="190" customFormat="1" ht="11.25">
      <c r="A560" s="190" t="s">
        <v>728</v>
      </c>
      <c r="B560" s="190">
        <v>12</v>
      </c>
      <c r="C560" s="190">
        <v>59</v>
      </c>
      <c r="D560" s="191">
        <v>0.3</v>
      </c>
      <c r="E560" s="191" t="str">
        <f t="shared" si="29"/>
        <v>Darnley Bay-12-59-0.3</v>
      </c>
      <c r="F560" s="191">
        <v>0.11</v>
      </c>
      <c r="G560" s="191">
        <v>0.55000000000000004</v>
      </c>
      <c r="H560" s="191">
        <v>10.88</v>
      </c>
      <c r="I560" s="191">
        <v>21.03</v>
      </c>
      <c r="J560" s="191">
        <v>0.17</v>
      </c>
      <c r="K560" s="191">
        <v>12.41</v>
      </c>
      <c r="L560" s="191">
        <v>0</v>
      </c>
      <c r="M560" s="191">
        <v>0.04</v>
      </c>
      <c r="N560" s="191">
        <v>54.29</v>
      </c>
      <c r="O560" s="191">
        <v>99.48</v>
      </c>
      <c r="P560" s="192">
        <f t="shared" si="30"/>
        <v>51.263072346904735</v>
      </c>
      <c r="Q560" s="192">
        <f t="shared" si="31"/>
        <v>76.997837077262133</v>
      </c>
      <c r="R560" s="191" t="s">
        <v>753</v>
      </c>
    </row>
    <row r="561" spans="1:18" s="190" customFormat="1" ht="11.25">
      <c r="A561" s="190" t="s">
        <v>728</v>
      </c>
      <c r="B561" s="190">
        <v>12</v>
      </c>
      <c r="C561" s="190">
        <v>60</v>
      </c>
      <c r="D561" s="191">
        <v>0.3</v>
      </c>
      <c r="E561" s="191" t="str">
        <f t="shared" si="29"/>
        <v>Darnley Bay-12-60-0.3</v>
      </c>
      <c r="F561" s="191">
        <v>0.25</v>
      </c>
      <c r="G561" s="191">
        <v>2.12</v>
      </c>
      <c r="H561" s="191">
        <v>19.89</v>
      </c>
      <c r="I561" s="191">
        <v>20.94</v>
      </c>
      <c r="J561" s="191">
        <v>0.11</v>
      </c>
      <c r="K561" s="191">
        <v>15.97</v>
      </c>
      <c r="L561" s="191">
        <v>0</v>
      </c>
      <c r="M561" s="191">
        <v>0</v>
      </c>
      <c r="N561" s="191">
        <v>41.16</v>
      </c>
      <c r="O561" s="191">
        <v>100.45</v>
      </c>
      <c r="P561" s="192">
        <f t="shared" si="30"/>
        <v>57.61605904267153</v>
      </c>
      <c r="Q561" s="192">
        <f t="shared" si="31"/>
        <v>58.127877374528211</v>
      </c>
      <c r="R561" s="191" t="s">
        <v>753</v>
      </c>
    </row>
    <row r="562" spans="1:18" s="190" customFormat="1" ht="11.25">
      <c r="A562" s="190" t="s">
        <v>728</v>
      </c>
      <c r="B562" s="190">
        <v>12</v>
      </c>
      <c r="C562" s="190">
        <v>61</v>
      </c>
      <c r="D562" s="191">
        <v>0.3</v>
      </c>
      <c r="E562" s="191" t="str">
        <f t="shared" si="29"/>
        <v>Darnley Bay-12-61-0.3</v>
      </c>
      <c r="F562" s="191">
        <v>0.01</v>
      </c>
      <c r="G562" s="191">
        <v>0.19</v>
      </c>
      <c r="H562" s="191">
        <v>11.17</v>
      </c>
      <c r="I562" s="191">
        <v>19.23</v>
      </c>
      <c r="J562" s="191">
        <v>0.18</v>
      </c>
      <c r="K562" s="191">
        <v>12.28</v>
      </c>
      <c r="L562" s="191">
        <v>0.03</v>
      </c>
      <c r="M562" s="191">
        <v>0.16</v>
      </c>
      <c r="N562" s="191">
        <v>56.99</v>
      </c>
      <c r="O562" s="191">
        <v>100.24</v>
      </c>
      <c r="P562" s="192">
        <f t="shared" si="30"/>
        <v>53.232520007942178</v>
      </c>
      <c r="Q562" s="192">
        <f t="shared" si="31"/>
        <v>77.38919836329417</v>
      </c>
      <c r="R562" s="191" t="s">
        <v>753</v>
      </c>
    </row>
    <row r="563" spans="1:18" s="190" customFormat="1" ht="11.25">
      <c r="A563" s="190" t="s">
        <v>728</v>
      </c>
      <c r="B563" s="190">
        <v>12</v>
      </c>
      <c r="C563" s="190">
        <v>62</v>
      </c>
      <c r="D563" s="191">
        <v>0.3</v>
      </c>
      <c r="E563" s="191" t="str">
        <f t="shared" si="29"/>
        <v>Darnley Bay-12-62-0.3</v>
      </c>
      <c r="F563" s="191">
        <v>0</v>
      </c>
      <c r="G563" s="191">
        <v>0.32</v>
      </c>
      <c r="H563" s="191">
        <v>11.51</v>
      </c>
      <c r="I563" s="191">
        <v>20.89</v>
      </c>
      <c r="J563" s="191">
        <v>0.17</v>
      </c>
      <c r="K563" s="191">
        <v>13.28</v>
      </c>
      <c r="L563" s="191">
        <v>0</v>
      </c>
      <c r="M563" s="191">
        <v>0</v>
      </c>
      <c r="N563" s="191">
        <v>54.54</v>
      </c>
      <c r="O563" s="191">
        <v>100.72</v>
      </c>
      <c r="P563" s="192">
        <f t="shared" si="30"/>
        <v>53.120180394210372</v>
      </c>
      <c r="Q563" s="192">
        <f t="shared" si="31"/>
        <v>76.069496869009981</v>
      </c>
      <c r="R563" s="191" t="s">
        <v>753</v>
      </c>
    </row>
    <row r="564" spans="1:18" s="190" customFormat="1" ht="11.25">
      <c r="A564" s="190" t="s">
        <v>728</v>
      </c>
      <c r="B564" s="190">
        <v>12</v>
      </c>
      <c r="C564" s="190">
        <v>63</v>
      </c>
      <c r="D564" s="191">
        <v>0.3</v>
      </c>
      <c r="E564" s="191" t="str">
        <f t="shared" si="29"/>
        <v>Darnley Bay-12-63-0.3</v>
      </c>
      <c r="F564" s="191">
        <v>0</v>
      </c>
      <c r="G564" s="191">
        <v>1.5</v>
      </c>
      <c r="H564" s="191">
        <v>5.12</v>
      </c>
      <c r="I564" s="191">
        <v>23.57</v>
      </c>
      <c r="J564" s="191">
        <v>0.33</v>
      </c>
      <c r="K564" s="191">
        <v>11.2</v>
      </c>
      <c r="L564" s="191">
        <v>0</v>
      </c>
      <c r="M564" s="191">
        <v>0</v>
      </c>
      <c r="N564" s="191">
        <v>59.14</v>
      </c>
      <c r="O564" s="191">
        <v>100.88</v>
      </c>
      <c r="P564" s="192">
        <f t="shared" si="30"/>
        <v>45.857519719753519</v>
      </c>
      <c r="Q564" s="192">
        <f t="shared" si="31"/>
        <v>88.569763378037592</v>
      </c>
      <c r="R564" s="191" t="s">
        <v>753</v>
      </c>
    </row>
    <row r="565" spans="1:18" s="190" customFormat="1" ht="11.25">
      <c r="A565" s="190" t="s">
        <v>728</v>
      </c>
      <c r="B565" s="190">
        <v>12</v>
      </c>
      <c r="C565" s="190">
        <v>64</v>
      </c>
      <c r="D565" s="191">
        <v>0.3</v>
      </c>
      <c r="E565" s="191" t="str">
        <f t="shared" si="29"/>
        <v>Darnley Bay-12-64-0.3</v>
      </c>
      <c r="F565" s="191">
        <v>0.33</v>
      </c>
      <c r="G565" s="191">
        <v>2.1</v>
      </c>
      <c r="H565" s="191">
        <v>17.54</v>
      </c>
      <c r="I565" s="191">
        <v>20.21</v>
      </c>
      <c r="J565" s="191">
        <v>0.11</v>
      </c>
      <c r="K565" s="191">
        <v>16.23</v>
      </c>
      <c r="L565" s="191">
        <v>0</v>
      </c>
      <c r="M565" s="191">
        <v>0</v>
      </c>
      <c r="N565" s="191">
        <v>44.03</v>
      </c>
      <c r="O565" s="191">
        <v>100.55</v>
      </c>
      <c r="P565" s="192">
        <f t="shared" si="30"/>
        <v>58.871720211111658</v>
      </c>
      <c r="Q565" s="192">
        <f t="shared" si="31"/>
        <v>62.741955895330847</v>
      </c>
      <c r="R565" s="191" t="s">
        <v>753</v>
      </c>
    </row>
    <row r="566" spans="1:18" s="190" customFormat="1" ht="11.25">
      <c r="A566" s="190" t="s">
        <v>728</v>
      </c>
      <c r="B566" s="190">
        <v>12</v>
      </c>
      <c r="C566" s="190">
        <v>65</v>
      </c>
      <c r="D566" s="191">
        <v>0.3</v>
      </c>
      <c r="E566" s="191" t="str">
        <f t="shared" si="29"/>
        <v>Darnley Bay-12-65-0.3</v>
      </c>
      <c r="F566" s="191">
        <v>0.03</v>
      </c>
      <c r="G566" s="191">
        <v>0.27</v>
      </c>
      <c r="H566" s="191">
        <v>9.9499999999999993</v>
      </c>
      <c r="I566" s="191">
        <v>20.22</v>
      </c>
      <c r="J566" s="191">
        <v>0.19</v>
      </c>
      <c r="K566" s="191">
        <v>11.96</v>
      </c>
      <c r="L566" s="191">
        <v>0.03</v>
      </c>
      <c r="M566" s="191">
        <v>0</v>
      </c>
      <c r="N566" s="191">
        <v>57.28</v>
      </c>
      <c r="O566" s="191">
        <v>99.92</v>
      </c>
      <c r="P566" s="192">
        <f t="shared" si="30"/>
        <v>51.321606345745828</v>
      </c>
      <c r="Q566" s="192">
        <f t="shared" si="31"/>
        <v>79.431826905339705</v>
      </c>
      <c r="R566" s="191" t="s">
        <v>753</v>
      </c>
    </row>
    <row r="567" spans="1:18" s="190" customFormat="1" ht="11.25">
      <c r="A567" s="190" t="s">
        <v>728</v>
      </c>
      <c r="B567" s="190">
        <v>12</v>
      </c>
      <c r="C567" s="190">
        <v>66</v>
      </c>
      <c r="D567" s="191">
        <v>0.3</v>
      </c>
      <c r="E567" s="191" t="str">
        <f t="shared" si="29"/>
        <v>Darnley Bay-12-66-0.3</v>
      </c>
      <c r="F567" s="191">
        <v>0.16</v>
      </c>
      <c r="G567" s="191">
        <v>0.7</v>
      </c>
      <c r="H567" s="191">
        <v>21.34</v>
      </c>
      <c r="I567" s="191">
        <v>18.88</v>
      </c>
      <c r="J567" s="191">
        <v>0.15</v>
      </c>
      <c r="K567" s="191">
        <v>15.54</v>
      </c>
      <c r="L567" s="191">
        <v>0</v>
      </c>
      <c r="M567" s="191">
        <v>0.01</v>
      </c>
      <c r="N567" s="191">
        <v>42.67</v>
      </c>
      <c r="O567" s="191">
        <v>99.46</v>
      </c>
      <c r="P567" s="192">
        <f t="shared" si="30"/>
        <v>59.466762334803889</v>
      </c>
      <c r="Q567" s="192">
        <f t="shared" si="31"/>
        <v>57.289880622663873</v>
      </c>
      <c r="R567" s="191" t="s">
        <v>753</v>
      </c>
    </row>
    <row r="568" spans="1:18" s="190" customFormat="1" ht="11.25">
      <c r="A568" s="190" t="s">
        <v>728</v>
      </c>
      <c r="B568" s="190">
        <v>12</v>
      </c>
      <c r="C568" s="190">
        <v>67</v>
      </c>
      <c r="D568" s="191">
        <v>0.3</v>
      </c>
      <c r="E568" s="191" t="str">
        <f t="shared" si="29"/>
        <v>Darnley Bay-12-67-0.3</v>
      </c>
      <c r="F568" s="191">
        <v>0.06</v>
      </c>
      <c r="G568" s="191">
        <v>0.22</v>
      </c>
      <c r="H568" s="191">
        <v>10.9</v>
      </c>
      <c r="I568" s="191">
        <v>19.88</v>
      </c>
      <c r="J568" s="191">
        <v>0.17</v>
      </c>
      <c r="K568" s="191">
        <v>12.58</v>
      </c>
      <c r="L568" s="191">
        <v>0</v>
      </c>
      <c r="M568" s="191">
        <v>0</v>
      </c>
      <c r="N568" s="191">
        <v>55.95</v>
      </c>
      <c r="O568" s="191">
        <v>99.76</v>
      </c>
      <c r="P568" s="192">
        <f t="shared" si="30"/>
        <v>53.005748530496476</v>
      </c>
      <c r="Q568" s="192">
        <f t="shared" si="31"/>
        <v>77.494912930409043</v>
      </c>
      <c r="R568" s="191" t="s">
        <v>753</v>
      </c>
    </row>
    <row r="569" spans="1:18" s="190" customFormat="1" ht="11.25">
      <c r="A569" s="190" t="s">
        <v>728</v>
      </c>
      <c r="B569" s="190">
        <v>12</v>
      </c>
      <c r="C569" s="190">
        <v>68</v>
      </c>
      <c r="D569" s="191">
        <v>0.3</v>
      </c>
      <c r="E569" s="191" t="str">
        <f t="shared" si="29"/>
        <v>Darnley Bay-12-68-0.3</v>
      </c>
      <c r="F569" s="191">
        <v>0.24</v>
      </c>
      <c r="G569" s="191">
        <v>2.96</v>
      </c>
      <c r="H569" s="191">
        <v>5.41</v>
      </c>
      <c r="I569" s="191">
        <v>22.98</v>
      </c>
      <c r="J569" s="191">
        <v>0.19</v>
      </c>
      <c r="K569" s="191">
        <v>12.99</v>
      </c>
      <c r="L569" s="191">
        <v>0.01</v>
      </c>
      <c r="M569" s="191">
        <v>0</v>
      </c>
      <c r="N569" s="191">
        <v>54.82</v>
      </c>
      <c r="O569" s="191">
        <v>99.59</v>
      </c>
      <c r="P569" s="192">
        <f t="shared" si="30"/>
        <v>50.188413949617441</v>
      </c>
      <c r="Q569" s="192">
        <f t="shared" si="31"/>
        <v>87.175671578666453</v>
      </c>
      <c r="R569" s="191" t="s">
        <v>753</v>
      </c>
    </row>
    <row r="570" spans="1:18" s="190" customFormat="1" ht="11.25">
      <c r="A570" s="190" t="s">
        <v>728</v>
      </c>
      <c r="B570" s="190">
        <v>12</v>
      </c>
      <c r="C570" s="190">
        <v>69</v>
      </c>
      <c r="D570" s="191">
        <v>0.3</v>
      </c>
      <c r="E570" s="191" t="str">
        <f t="shared" si="29"/>
        <v>Darnley Bay-12-69-0.3</v>
      </c>
      <c r="F570" s="191">
        <v>0.01</v>
      </c>
      <c r="G570" s="191">
        <v>0.48</v>
      </c>
      <c r="H570" s="191">
        <v>9.57</v>
      </c>
      <c r="I570" s="191">
        <v>21.88</v>
      </c>
      <c r="J570" s="191">
        <v>0.26</v>
      </c>
      <c r="K570" s="191">
        <v>11.28</v>
      </c>
      <c r="L570" s="191">
        <v>0</v>
      </c>
      <c r="M570" s="191">
        <v>0</v>
      </c>
      <c r="N570" s="191">
        <v>57.16</v>
      </c>
      <c r="O570" s="191">
        <v>100.64</v>
      </c>
      <c r="P570" s="192">
        <f t="shared" si="30"/>
        <v>47.887241389823551</v>
      </c>
      <c r="Q570" s="192">
        <f t="shared" si="31"/>
        <v>80.027219053516887</v>
      </c>
      <c r="R570" s="191" t="s">
        <v>753</v>
      </c>
    </row>
    <row r="571" spans="1:18" s="190" customFormat="1" ht="11.25">
      <c r="A571" s="190" t="s">
        <v>728</v>
      </c>
      <c r="B571" s="190">
        <v>12</v>
      </c>
      <c r="C571" s="190">
        <v>70</v>
      </c>
      <c r="D571" s="191">
        <v>0.3</v>
      </c>
      <c r="E571" s="191" t="str">
        <f t="shared" si="29"/>
        <v>Darnley Bay-12-70-0.3</v>
      </c>
      <c r="F571" s="191">
        <v>0.27</v>
      </c>
      <c r="G571" s="191">
        <v>0.83</v>
      </c>
      <c r="H571" s="191">
        <v>19.98</v>
      </c>
      <c r="I571" s="191">
        <v>20.57</v>
      </c>
      <c r="J571" s="191">
        <v>0.13</v>
      </c>
      <c r="K571" s="191">
        <v>15.42</v>
      </c>
      <c r="L571" s="191">
        <v>0</v>
      </c>
      <c r="M571" s="191">
        <v>0</v>
      </c>
      <c r="N571" s="191">
        <v>42.78</v>
      </c>
      <c r="O571" s="191">
        <v>99.98</v>
      </c>
      <c r="P571" s="192">
        <f t="shared" si="30"/>
        <v>57.195027813947185</v>
      </c>
      <c r="Q571" s="192">
        <f t="shared" si="31"/>
        <v>58.955212668108544</v>
      </c>
      <c r="R571" s="191" t="s">
        <v>753</v>
      </c>
    </row>
    <row r="572" spans="1:18" s="190" customFormat="1" ht="11.25">
      <c r="A572" s="190" t="s">
        <v>728</v>
      </c>
      <c r="B572" s="190">
        <v>12</v>
      </c>
      <c r="C572" s="190">
        <v>71</v>
      </c>
      <c r="D572" s="191">
        <v>0.3</v>
      </c>
      <c r="E572" s="191" t="str">
        <f t="shared" si="29"/>
        <v>Darnley Bay-12-71-0.3</v>
      </c>
      <c r="F572" s="191">
        <v>0</v>
      </c>
      <c r="G572" s="191">
        <v>0.27</v>
      </c>
      <c r="H572" s="191">
        <v>9.0500000000000007</v>
      </c>
      <c r="I572" s="191">
        <v>22.07</v>
      </c>
      <c r="J572" s="191">
        <v>0.26</v>
      </c>
      <c r="K572" s="191">
        <v>11.17</v>
      </c>
      <c r="L572" s="191">
        <v>0</v>
      </c>
      <c r="M572" s="191">
        <v>0</v>
      </c>
      <c r="N572" s="191">
        <v>57.18</v>
      </c>
      <c r="O572" s="191">
        <v>100</v>
      </c>
      <c r="P572" s="192">
        <f t="shared" si="30"/>
        <v>47.427110242238797</v>
      </c>
      <c r="Q572" s="192">
        <f t="shared" si="31"/>
        <v>80.910647391779918</v>
      </c>
      <c r="R572" s="191" t="s">
        <v>753</v>
      </c>
    </row>
    <row r="573" spans="1:18" s="190" customFormat="1" ht="11.25">
      <c r="A573" s="190" t="s">
        <v>728</v>
      </c>
      <c r="B573" s="190">
        <v>12</v>
      </c>
      <c r="C573" s="190">
        <v>72</v>
      </c>
      <c r="D573" s="191">
        <v>0.3</v>
      </c>
      <c r="E573" s="191" t="str">
        <f t="shared" si="29"/>
        <v>Darnley Bay-12-72-0.3</v>
      </c>
      <c r="F573" s="191">
        <v>0.16</v>
      </c>
      <c r="G573" s="191">
        <v>0.84</v>
      </c>
      <c r="H573" s="191">
        <v>11.69</v>
      </c>
      <c r="I573" s="191">
        <v>18.12</v>
      </c>
      <c r="J573" s="191">
        <v>0.13</v>
      </c>
      <c r="K573" s="191">
        <v>13.81</v>
      </c>
      <c r="L573" s="191">
        <v>0</v>
      </c>
      <c r="M573" s="191">
        <v>0.01</v>
      </c>
      <c r="N573" s="191">
        <v>53.55</v>
      </c>
      <c r="O573" s="191">
        <v>98.32</v>
      </c>
      <c r="P573" s="192">
        <f t="shared" si="30"/>
        <v>57.599596950238222</v>
      </c>
      <c r="Q573" s="192">
        <f t="shared" si="31"/>
        <v>75.448128462235232</v>
      </c>
      <c r="R573" s="191" t="s">
        <v>753</v>
      </c>
    </row>
    <row r="574" spans="1:18" s="190" customFormat="1" ht="11.25">
      <c r="A574" s="190" t="s">
        <v>728</v>
      </c>
      <c r="B574" s="190">
        <v>12</v>
      </c>
      <c r="C574" s="190">
        <v>73</v>
      </c>
      <c r="D574" s="191">
        <v>0.3</v>
      </c>
      <c r="E574" s="191" t="str">
        <f t="shared" si="29"/>
        <v>Darnley Bay-12-73-0.3</v>
      </c>
      <c r="F574" s="191">
        <v>0</v>
      </c>
      <c r="G574" s="191">
        <v>0.49</v>
      </c>
      <c r="H574" s="191">
        <v>6.72</v>
      </c>
      <c r="I574" s="191">
        <v>25.13</v>
      </c>
      <c r="J574" s="191">
        <v>0.25</v>
      </c>
      <c r="K574" s="191">
        <v>10.7</v>
      </c>
      <c r="L574" s="191">
        <v>0.03</v>
      </c>
      <c r="M574" s="191">
        <v>0</v>
      </c>
      <c r="N574" s="191">
        <v>54.95</v>
      </c>
      <c r="O574" s="191">
        <v>98.26</v>
      </c>
      <c r="P574" s="192">
        <f t="shared" si="30"/>
        <v>43.147454409911226</v>
      </c>
      <c r="Q574" s="192">
        <f t="shared" si="31"/>
        <v>84.581021646871349</v>
      </c>
      <c r="R574" s="191" t="s">
        <v>753</v>
      </c>
    </row>
    <row r="575" spans="1:18" s="190" customFormat="1" ht="11.25">
      <c r="A575" s="190" t="s">
        <v>728</v>
      </c>
      <c r="B575" s="190">
        <v>12</v>
      </c>
      <c r="C575" s="190">
        <v>74</v>
      </c>
      <c r="D575" s="191">
        <v>0.3</v>
      </c>
      <c r="E575" s="191" t="str">
        <f t="shared" si="29"/>
        <v>Darnley Bay-12-74-0.3</v>
      </c>
      <c r="F575" s="191">
        <v>0</v>
      </c>
      <c r="G575" s="191">
        <v>2.73</v>
      </c>
      <c r="H575" s="191">
        <v>4.82</v>
      </c>
      <c r="I575" s="191">
        <v>26.78</v>
      </c>
      <c r="J575" s="191">
        <v>0.22</v>
      </c>
      <c r="K575" s="191">
        <v>11.65</v>
      </c>
      <c r="L575" s="191">
        <v>0.04</v>
      </c>
      <c r="M575" s="191">
        <v>0</v>
      </c>
      <c r="N575" s="191">
        <v>54.13</v>
      </c>
      <c r="O575" s="191">
        <v>100.37</v>
      </c>
      <c r="P575" s="192">
        <f t="shared" si="30"/>
        <v>43.674864834249675</v>
      </c>
      <c r="Q575" s="192">
        <f t="shared" si="31"/>
        <v>88.281790938464141</v>
      </c>
      <c r="R575" s="191" t="s">
        <v>753</v>
      </c>
    </row>
    <row r="576" spans="1:18" s="190" customFormat="1" ht="11.25">
      <c r="A576" s="190" t="s">
        <v>728</v>
      </c>
      <c r="B576" s="190">
        <v>12</v>
      </c>
      <c r="C576" s="190">
        <v>75</v>
      </c>
      <c r="D576" s="191">
        <v>0.3</v>
      </c>
      <c r="E576" s="191" t="str">
        <f t="shared" si="29"/>
        <v>Darnley Bay-12-75-0.3</v>
      </c>
      <c r="F576" s="191">
        <v>0</v>
      </c>
      <c r="G576" s="191">
        <v>1.49</v>
      </c>
      <c r="H576" s="191">
        <v>6.48</v>
      </c>
      <c r="I576" s="191">
        <v>22.24</v>
      </c>
      <c r="J576" s="191">
        <v>0.21</v>
      </c>
      <c r="K576" s="191">
        <v>12.29</v>
      </c>
      <c r="L576" s="191">
        <v>0</v>
      </c>
      <c r="M576" s="191">
        <v>7.0000000000000007E-2</v>
      </c>
      <c r="N576" s="191">
        <v>57.75</v>
      </c>
      <c r="O576" s="191">
        <v>100.53</v>
      </c>
      <c r="P576" s="192">
        <f t="shared" si="30"/>
        <v>49.621869448853062</v>
      </c>
      <c r="Q576" s="192">
        <f t="shared" si="31"/>
        <v>85.670376250558306</v>
      </c>
      <c r="R576" s="191" t="s">
        <v>753</v>
      </c>
    </row>
    <row r="577" spans="1:18" s="190" customFormat="1" ht="11.25">
      <c r="A577" s="190" t="s">
        <v>728</v>
      </c>
      <c r="B577" s="190">
        <v>12</v>
      </c>
      <c r="C577" s="190">
        <v>76</v>
      </c>
      <c r="D577" s="191">
        <v>0.3</v>
      </c>
      <c r="E577" s="191" t="str">
        <f t="shared" si="29"/>
        <v>Darnley Bay-12-76-0.3</v>
      </c>
      <c r="F577" s="191">
        <v>0</v>
      </c>
      <c r="G577" s="191">
        <v>0.74</v>
      </c>
      <c r="H577" s="191">
        <v>11.53</v>
      </c>
      <c r="I577" s="191">
        <v>21.49</v>
      </c>
      <c r="J577" s="191">
        <v>0.19</v>
      </c>
      <c r="K577" s="191">
        <v>11.69</v>
      </c>
      <c r="L577" s="191">
        <v>0</v>
      </c>
      <c r="M577" s="191">
        <v>0</v>
      </c>
      <c r="N577" s="191">
        <v>54.65</v>
      </c>
      <c r="O577" s="191">
        <v>100.29</v>
      </c>
      <c r="P577" s="192">
        <f t="shared" si="30"/>
        <v>49.228238804108621</v>
      </c>
      <c r="Q577" s="192">
        <f t="shared" si="31"/>
        <v>76.074570370171699</v>
      </c>
      <c r="R577" s="191" t="s">
        <v>753</v>
      </c>
    </row>
    <row r="578" spans="1:18" s="190" customFormat="1" ht="11.25">
      <c r="A578" s="190" t="s">
        <v>728</v>
      </c>
      <c r="B578" s="190">
        <v>12</v>
      </c>
      <c r="C578" s="190">
        <v>77</v>
      </c>
      <c r="D578" s="191">
        <v>0.3</v>
      </c>
      <c r="E578" s="191" t="str">
        <f t="shared" si="29"/>
        <v>Darnley Bay-12-77-0.3</v>
      </c>
      <c r="F578" s="191">
        <v>0</v>
      </c>
      <c r="G578" s="191">
        <v>0.2</v>
      </c>
      <c r="H578" s="191">
        <v>11.3</v>
      </c>
      <c r="I578" s="191">
        <v>20.23</v>
      </c>
      <c r="J578" s="191">
        <v>0.11</v>
      </c>
      <c r="K578" s="191">
        <v>12.72</v>
      </c>
      <c r="L578" s="191">
        <v>0</v>
      </c>
      <c r="M578" s="191">
        <v>0</v>
      </c>
      <c r="N578" s="191">
        <v>53.78</v>
      </c>
      <c r="O578" s="191">
        <v>98.34</v>
      </c>
      <c r="P578" s="192">
        <f t="shared" si="30"/>
        <v>52.846666824331834</v>
      </c>
      <c r="Q578" s="192">
        <f t="shared" si="31"/>
        <v>76.149152498630031</v>
      </c>
      <c r="R578" s="191" t="s">
        <v>753</v>
      </c>
    </row>
    <row r="579" spans="1:18" s="190" customFormat="1" ht="11.25">
      <c r="A579" s="190" t="s">
        <v>728</v>
      </c>
      <c r="B579" s="190">
        <v>12</v>
      </c>
      <c r="C579" s="190">
        <v>78</v>
      </c>
      <c r="D579" s="191">
        <v>0.3</v>
      </c>
      <c r="E579" s="191" t="str">
        <f t="shared" si="29"/>
        <v>Darnley Bay-12-78-0.3</v>
      </c>
      <c r="F579" s="191">
        <v>0</v>
      </c>
      <c r="G579" s="191">
        <v>0.31</v>
      </c>
      <c r="H579" s="191">
        <v>10.24</v>
      </c>
      <c r="I579" s="191">
        <v>19.62</v>
      </c>
      <c r="J579" s="191">
        <v>0.28000000000000003</v>
      </c>
      <c r="K579" s="191">
        <v>12.99</v>
      </c>
      <c r="L579" s="191">
        <v>0.02</v>
      </c>
      <c r="M579" s="191">
        <v>0</v>
      </c>
      <c r="N579" s="191">
        <v>56.57</v>
      </c>
      <c r="O579" s="191">
        <v>100.03</v>
      </c>
      <c r="P579" s="192">
        <f t="shared" si="30"/>
        <v>54.130848165746507</v>
      </c>
      <c r="Q579" s="192">
        <f t="shared" si="31"/>
        <v>78.750520113877926</v>
      </c>
      <c r="R579" s="191" t="s">
        <v>753</v>
      </c>
    </row>
    <row r="580" spans="1:18" s="190" customFormat="1" ht="11.25">
      <c r="A580" s="190" t="s">
        <v>728</v>
      </c>
      <c r="B580" s="190">
        <v>12</v>
      </c>
      <c r="C580" s="190">
        <v>79</v>
      </c>
      <c r="D580" s="191">
        <v>0.3</v>
      </c>
      <c r="E580" s="191" t="str">
        <f t="shared" si="29"/>
        <v>Darnley Bay-12-79-0.3</v>
      </c>
      <c r="F580" s="191">
        <v>0</v>
      </c>
      <c r="G580" s="191">
        <v>0.49</v>
      </c>
      <c r="H580" s="191">
        <v>11.3</v>
      </c>
      <c r="I580" s="191">
        <v>20.51</v>
      </c>
      <c r="J580" s="191">
        <v>0.21</v>
      </c>
      <c r="K580" s="191">
        <v>12.28</v>
      </c>
      <c r="L580" s="191">
        <v>0</v>
      </c>
      <c r="M580" s="191">
        <v>0</v>
      </c>
      <c r="N580" s="191">
        <v>56.12</v>
      </c>
      <c r="O580" s="191">
        <v>100.91</v>
      </c>
      <c r="P580" s="192">
        <f t="shared" si="30"/>
        <v>51.625436690618976</v>
      </c>
      <c r="Q580" s="192">
        <f t="shared" si="31"/>
        <v>76.914057913896812</v>
      </c>
      <c r="R580" s="191" t="s">
        <v>753</v>
      </c>
    </row>
    <row r="581" spans="1:18" s="190" customFormat="1" ht="11.25">
      <c r="A581" s="190" t="s">
        <v>728</v>
      </c>
      <c r="B581" s="190">
        <v>12</v>
      </c>
      <c r="C581" s="190">
        <v>80</v>
      </c>
      <c r="D581" s="191">
        <v>0.3</v>
      </c>
      <c r="E581" s="191" t="str">
        <f t="shared" si="29"/>
        <v>Darnley Bay-12-80-0.3</v>
      </c>
      <c r="F581" s="191">
        <v>0</v>
      </c>
      <c r="G581" s="191">
        <v>0</v>
      </c>
      <c r="H581" s="191">
        <v>30.34</v>
      </c>
      <c r="I581" s="191">
        <v>14.51</v>
      </c>
      <c r="J581" s="191">
        <v>0.13</v>
      </c>
      <c r="K581" s="191">
        <v>15.39</v>
      </c>
      <c r="L581" s="191">
        <v>0.02</v>
      </c>
      <c r="M581" s="191">
        <v>0</v>
      </c>
      <c r="N581" s="191">
        <v>40.64</v>
      </c>
      <c r="O581" s="191">
        <v>101.03</v>
      </c>
      <c r="P581" s="192">
        <f t="shared" si="30"/>
        <v>65.404352216423604</v>
      </c>
      <c r="Q581" s="192">
        <f t="shared" si="31"/>
        <v>47.329072462521573</v>
      </c>
      <c r="R581" s="191" t="s">
        <v>753</v>
      </c>
    </row>
    <row r="582" spans="1:18" s="190" customFormat="1" ht="11.25">
      <c r="A582" s="190" t="s">
        <v>728</v>
      </c>
      <c r="B582" s="190">
        <v>12</v>
      </c>
      <c r="C582" s="190">
        <v>81</v>
      </c>
      <c r="D582" s="191">
        <v>0.3</v>
      </c>
      <c r="E582" s="191" t="str">
        <f t="shared" si="29"/>
        <v>Darnley Bay-12-81-0.3</v>
      </c>
      <c r="F582" s="191">
        <v>0.04</v>
      </c>
      <c r="G582" s="191">
        <v>3.45</v>
      </c>
      <c r="H582" s="191">
        <v>6.08</v>
      </c>
      <c r="I582" s="191">
        <v>24.97</v>
      </c>
      <c r="J582" s="191">
        <v>0.28000000000000003</v>
      </c>
      <c r="K582" s="191">
        <v>10.92</v>
      </c>
      <c r="L582" s="191">
        <v>0.01</v>
      </c>
      <c r="M582" s="191">
        <v>0</v>
      </c>
      <c r="N582" s="191">
        <v>52.02</v>
      </c>
      <c r="O582" s="191">
        <v>97.79</v>
      </c>
      <c r="P582" s="192">
        <f t="shared" si="30"/>
        <v>43.804550022731291</v>
      </c>
      <c r="Q582" s="192">
        <f t="shared" si="31"/>
        <v>85.162441890995154</v>
      </c>
      <c r="R582" s="191" t="s">
        <v>753</v>
      </c>
    </row>
    <row r="583" spans="1:18" s="190" customFormat="1" ht="11.25">
      <c r="A583" s="190" t="s">
        <v>728</v>
      </c>
      <c r="B583" s="190">
        <v>12</v>
      </c>
      <c r="C583" s="190">
        <v>82</v>
      </c>
      <c r="D583" s="191">
        <v>0.3</v>
      </c>
      <c r="E583" s="191" t="str">
        <f t="shared" si="29"/>
        <v>Darnley Bay-12-82-0.3</v>
      </c>
      <c r="F583" s="191">
        <v>0</v>
      </c>
      <c r="G583" s="191">
        <v>3.56</v>
      </c>
      <c r="H583" s="191">
        <v>5.1100000000000003</v>
      </c>
      <c r="I583" s="191">
        <v>27.56</v>
      </c>
      <c r="J583" s="191">
        <v>0.18</v>
      </c>
      <c r="K583" s="191">
        <v>10.89</v>
      </c>
      <c r="L583" s="191">
        <v>0.22</v>
      </c>
      <c r="M583" s="191">
        <v>0</v>
      </c>
      <c r="N583" s="191">
        <v>51.66</v>
      </c>
      <c r="O583" s="191">
        <v>99.19</v>
      </c>
      <c r="P583" s="192">
        <f t="shared" si="30"/>
        <v>41.325160620624359</v>
      </c>
      <c r="Q583" s="192">
        <f t="shared" si="31"/>
        <v>87.149694228507869</v>
      </c>
      <c r="R583" s="191" t="s">
        <v>753</v>
      </c>
    </row>
    <row r="584" spans="1:18" s="190" customFormat="1" ht="11.25">
      <c r="A584" s="190" t="s">
        <v>728</v>
      </c>
      <c r="B584" s="190">
        <v>12</v>
      </c>
      <c r="C584" s="190">
        <v>83</v>
      </c>
      <c r="D584" s="191">
        <v>0.3</v>
      </c>
      <c r="E584" s="191" t="str">
        <f t="shared" si="29"/>
        <v>Darnley Bay-12-83-0.3</v>
      </c>
      <c r="F584" s="191">
        <v>0.11</v>
      </c>
      <c r="G584" s="191">
        <v>4.62</v>
      </c>
      <c r="H584" s="191">
        <v>5.85</v>
      </c>
      <c r="I584" s="191">
        <v>33.44</v>
      </c>
      <c r="J584" s="191">
        <v>0.16</v>
      </c>
      <c r="K584" s="191">
        <v>9.6999999999999993</v>
      </c>
      <c r="L584" s="191">
        <v>0.01</v>
      </c>
      <c r="M584" s="191">
        <v>0</v>
      </c>
      <c r="N584" s="191">
        <v>44.62</v>
      </c>
      <c r="O584" s="191">
        <v>98.51</v>
      </c>
      <c r="P584" s="192">
        <f t="shared" si="30"/>
        <v>34.081916703090407</v>
      </c>
      <c r="Q584" s="192">
        <f t="shared" si="31"/>
        <v>83.651398690800633</v>
      </c>
      <c r="R584" s="191" t="s">
        <v>753</v>
      </c>
    </row>
    <row r="585" spans="1:18" s="190" customFormat="1" ht="11.25">
      <c r="A585" s="190" t="s">
        <v>728</v>
      </c>
      <c r="B585" s="190">
        <v>12</v>
      </c>
      <c r="C585" s="190">
        <v>84</v>
      </c>
      <c r="D585" s="191">
        <v>0.3</v>
      </c>
      <c r="E585" s="191" t="str">
        <f t="shared" si="29"/>
        <v>Darnley Bay-12-84-0.3</v>
      </c>
      <c r="F585" s="191">
        <v>0</v>
      </c>
      <c r="G585" s="191">
        <v>0.36</v>
      </c>
      <c r="H585" s="191">
        <v>10.23</v>
      </c>
      <c r="I585" s="191">
        <v>21.45</v>
      </c>
      <c r="J585" s="191">
        <v>0.17</v>
      </c>
      <c r="K585" s="191">
        <v>12.52</v>
      </c>
      <c r="L585" s="191">
        <v>0.01</v>
      </c>
      <c r="M585" s="191">
        <v>0</v>
      </c>
      <c r="N585" s="191">
        <v>55.11</v>
      </c>
      <c r="O585" s="191">
        <v>99.85</v>
      </c>
      <c r="P585" s="192">
        <f t="shared" si="30"/>
        <v>50.989464698535301</v>
      </c>
      <c r="Q585" s="192">
        <f t="shared" si="31"/>
        <v>78.326265896374181</v>
      </c>
      <c r="R585" s="191" t="s">
        <v>753</v>
      </c>
    </row>
    <row r="586" spans="1:18" s="190" customFormat="1" ht="11.25">
      <c r="A586" s="190" t="s">
        <v>728</v>
      </c>
      <c r="B586" s="190">
        <v>12</v>
      </c>
      <c r="C586" s="190">
        <v>85</v>
      </c>
      <c r="D586" s="191">
        <v>0.3</v>
      </c>
      <c r="E586" s="191" t="str">
        <f t="shared" si="29"/>
        <v>Darnley Bay-12-85-0.3</v>
      </c>
      <c r="F586" s="191">
        <v>0</v>
      </c>
      <c r="G586" s="191">
        <v>0.72</v>
      </c>
      <c r="H586" s="191">
        <v>11.25</v>
      </c>
      <c r="I586" s="191">
        <v>17.68</v>
      </c>
      <c r="J586" s="191">
        <v>0.15</v>
      </c>
      <c r="K586" s="191">
        <v>12.52</v>
      </c>
      <c r="L586" s="191">
        <v>0</v>
      </c>
      <c r="M586" s="191">
        <v>0</v>
      </c>
      <c r="N586" s="191">
        <v>57.82</v>
      </c>
      <c r="O586" s="191">
        <v>100.13</v>
      </c>
      <c r="P586" s="192">
        <f t="shared" si="30"/>
        <v>55.795690326543856</v>
      </c>
      <c r="Q586" s="192">
        <f t="shared" si="31"/>
        <v>77.51707114702964</v>
      </c>
      <c r="R586" s="191" t="s">
        <v>753</v>
      </c>
    </row>
    <row r="587" spans="1:18" s="190" customFormat="1" ht="11.25">
      <c r="A587" s="190" t="s">
        <v>728</v>
      </c>
      <c r="B587" s="190">
        <v>12</v>
      </c>
      <c r="C587" s="190">
        <v>86</v>
      </c>
      <c r="D587" s="191">
        <v>0.3</v>
      </c>
      <c r="E587" s="191" t="str">
        <f t="shared" si="29"/>
        <v>Darnley Bay-12-86-0.3</v>
      </c>
      <c r="F587" s="191">
        <v>0.28999999999999998</v>
      </c>
      <c r="G587" s="191">
        <v>1.43</v>
      </c>
      <c r="H587" s="191">
        <v>23.99</v>
      </c>
      <c r="I587" s="191">
        <v>18.84</v>
      </c>
      <c r="J587" s="191">
        <v>0.18</v>
      </c>
      <c r="K587" s="191">
        <v>16.41</v>
      </c>
      <c r="L587" s="191">
        <v>0.01</v>
      </c>
      <c r="M587" s="191">
        <v>0</v>
      </c>
      <c r="N587" s="191">
        <v>38.86</v>
      </c>
      <c r="O587" s="191">
        <v>100</v>
      </c>
      <c r="P587" s="192">
        <f t="shared" si="30"/>
        <v>60.823274132371182</v>
      </c>
      <c r="Q587" s="192">
        <f t="shared" si="31"/>
        <v>52.076396147701878</v>
      </c>
      <c r="R587" s="191" t="s">
        <v>753</v>
      </c>
    </row>
    <row r="588" spans="1:18" s="190" customFormat="1" ht="11.25">
      <c r="A588" s="190" t="s">
        <v>728</v>
      </c>
      <c r="B588" s="190">
        <v>12</v>
      </c>
      <c r="C588" s="190">
        <v>87</v>
      </c>
      <c r="D588" s="191">
        <v>0.3</v>
      </c>
      <c r="E588" s="191" t="str">
        <f t="shared" si="29"/>
        <v>Darnley Bay-12-87-0.3</v>
      </c>
      <c r="F588" s="191">
        <v>0.01</v>
      </c>
      <c r="G588" s="191">
        <v>1.07</v>
      </c>
      <c r="H588" s="191">
        <v>7.65</v>
      </c>
      <c r="I588" s="191">
        <v>22.28</v>
      </c>
      <c r="J588" s="191">
        <v>0.3</v>
      </c>
      <c r="K588" s="191">
        <v>11.48</v>
      </c>
      <c r="L588" s="191">
        <v>0</v>
      </c>
      <c r="M588" s="191">
        <v>0</v>
      </c>
      <c r="N588" s="191">
        <v>58.08</v>
      </c>
      <c r="O588" s="191">
        <v>100.87</v>
      </c>
      <c r="P588" s="192">
        <f t="shared" si="30"/>
        <v>47.87373338948526</v>
      </c>
      <c r="Q588" s="192">
        <f t="shared" si="31"/>
        <v>83.588052151730594</v>
      </c>
      <c r="R588" s="191" t="s">
        <v>753</v>
      </c>
    </row>
    <row r="589" spans="1:18" s="190" customFormat="1" ht="11.25">
      <c r="A589" s="190" t="s">
        <v>728</v>
      </c>
      <c r="B589" s="190">
        <v>12</v>
      </c>
      <c r="C589" s="190">
        <v>88</v>
      </c>
      <c r="D589" s="191">
        <v>0.3</v>
      </c>
      <c r="E589" s="191" t="str">
        <f t="shared" si="29"/>
        <v>Darnley Bay-12-88-0.3</v>
      </c>
      <c r="F589" s="191">
        <v>0.01</v>
      </c>
      <c r="G589" s="191">
        <v>0.1</v>
      </c>
      <c r="H589" s="191">
        <v>10.62</v>
      </c>
      <c r="I589" s="191">
        <v>19.170000000000002</v>
      </c>
      <c r="J589" s="191">
        <v>0.16</v>
      </c>
      <c r="K589" s="191">
        <v>11.9</v>
      </c>
      <c r="L589" s="191">
        <v>0</v>
      </c>
      <c r="M589" s="191">
        <v>7.0000000000000007E-2</v>
      </c>
      <c r="N589" s="191">
        <v>58.09</v>
      </c>
      <c r="O589" s="191">
        <v>100.13</v>
      </c>
      <c r="P589" s="192">
        <f t="shared" si="30"/>
        <v>52.527166666144474</v>
      </c>
      <c r="Q589" s="192">
        <f t="shared" si="31"/>
        <v>78.583999654545622</v>
      </c>
      <c r="R589" s="191" t="s">
        <v>753</v>
      </c>
    </row>
    <row r="590" spans="1:18" s="190" customFormat="1" ht="11.25">
      <c r="A590" s="190" t="s">
        <v>728</v>
      </c>
      <c r="B590" s="190">
        <v>12</v>
      </c>
      <c r="C590" s="190">
        <v>89</v>
      </c>
      <c r="D590" s="191">
        <v>0.3</v>
      </c>
      <c r="E590" s="191" t="str">
        <f t="shared" si="29"/>
        <v>Darnley Bay-12-89-0.3</v>
      </c>
      <c r="F590" s="191">
        <v>0.06</v>
      </c>
      <c r="G590" s="191">
        <v>0.4</v>
      </c>
      <c r="H590" s="191">
        <v>10.49</v>
      </c>
      <c r="I590" s="191">
        <v>20.62</v>
      </c>
      <c r="J590" s="191">
        <v>0.23</v>
      </c>
      <c r="K590" s="191">
        <v>12.63</v>
      </c>
      <c r="L590" s="191">
        <v>0</v>
      </c>
      <c r="M590" s="191">
        <v>0</v>
      </c>
      <c r="N590" s="191">
        <v>56.16</v>
      </c>
      <c r="O590" s="191">
        <v>100.59</v>
      </c>
      <c r="P590" s="192">
        <f t="shared" si="30"/>
        <v>52.193453605042549</v>
      </c>
      <c r="Q590" s="192">
        <f t="shared" si="31"/>
        <v>78.220414983474171</v>
      </c>
      <c r="R590" s="191" t="s">
        <v>753</v>
      </c>
    </row>
    <row r="591" spans="1:18" s="190" customFormat="1" ht="11.25">
      <c r="A591" s="190" t="s">
        <v>728</v>
      </c>
      <c r="B591" s="190">
        <v>12</v>
      </c>
      <c r="C591" s="190">
        <v>90</v>
      </c>
      <c r="D591" s="191">
        <v>0.3</v>
      </c>
      <c r="E591" s="191" t="str">
        <f t="shared" si="29"/>
        <v>Darnley Bay-12-90-0.3</v>
      </c>
      <c r="F591" s="191">
        <v>0</v>
      </c>
      <c r="G591" s="191">
        <v>1.01</v>
      </c>
      <c r="H591" s="191">
        <v>9.61</v>
      </c>
      <c r="I591" s="191">
        <v>19.13</v>
      </c>
      <c r="J591" s="191">
        <v>0.12</v>
      </c>
      <c r="K591" s="191">
        <v>13.95</v>
      </c>
      <c r="L591" s="191">
        <v>0.01</v>
      </c>
      <c r="M591" s="191">
        <v>0.01</v>
      </c>
      <c r="N591" s="191">
        <v>57</v>
      </c>
      <c r="O591" s="191">
        <v>100.84</v>
      </c>
      <c r="P591" s="192">
        <f t="shared" si="30"/>
        <v>56.517770174967509</v>
      </c>
      <c r="Q591" s="192">
        <f t="shared" si="31"/>
        <v>79.915513886078287</v>
      </c>
      <c r="R591" s="191" t="s">
        <v>753</v>
      </c>
    </row>
    <row r="592" spans="1:18" s="190" customFormat="1" ht="11.25">
      <c r="A592" s="190" t="s">
        <v>728</v>
      </c>
      <c r="B592" s="190">
        <v>12</v>
      </c>
      <c r="C592" s="190">
        <v>92</v>
      </c>
      <c r="D592" s="191">
        <v>0.3</v>
      </c>
      <c r="E592" s="191" t="str">
        <f t="shared" si="29"/>
        <v>Darnley Bay-12-92-0.3</v>
      </c>
      <c r="F592" s="191">
        <v>0</v>
      </c>
      <c r="G592" s="191">
        <v>1.08</v>
      </c>
      <c r="H592" s="191">
        <v>11.71</v>
      </c>
      <c r="I592" s="191">
        <v>17.82</v>
      </c>
      <c r="J592" s="191">
        <v>0.22</v>
      </c>
      <c r="K592" s="191">
        <v>12.39</v>
      </c>
      <c r="L592" s="191">
        <v>0.01</v>
      </c>
      <c r="M592" s="191">
        <v>0</v>
      </c>
      <c r="N592" s="191">
        <v>57.83</v>
      </c>
      <c r="O592" s="191">
        <v>101.05</v>
      </c>
      <c r="P592" s="192">
        <f t="shared" si="30"/>
        <v>55.343251982209765</v>
      </c>
      <c r="Q592" s="192">
        <f t="shared" si="31"/>
        <v>76.8140267336303</v>
      </c>
      <c r="R592" s="191" t="s">
        <v>753</v>
      </c>
    </row>
    <row r="593" spans="1:18" s="190" customFormat="1" ht="11.25">
      <c r="A593" s="190" t="s">
        <v>728</v>
      </c>
      <c r="B593" s="190">
        <v>12</v>
      </c>
      <c r="C593" s="190">
        <v>93</v>
      </c>
      <c r="D593" s="191">
        <v>0.3</v>
      </c>
      <c r="E593" s="191" t="str">
        <f t="shared" si="29"/>
        <v>Darnley Bay-12-93-0.3</v>
      </c>
      <c r="F593" s="191">
        <v>0.32</v>
      </c>
      <c r="G593" s="191">
        <v>0.43</v>
      </c>
      <c r="H593" s="191">
        <v>18.57</v>
      </c>
      <c r="I593" s="191">
        <v>17.89</v>
      </c>
      <c r="J593" s="191">
        <v>0.27</v>
      </c>
      <c r="K593" s="191">
        <v>16.12</v>
      </c>
      <c r="L593" s="191">
        <v>0.01</v>
      </c>
      <c r="M593" s="191">
        <v>0</v>
      </c>
      <c r="N593" s="191">
        <v>47.36</v>
      </c>
      <c r="O593" s="191">
        <v>100.97</v>
      </c>
      <c r="P593" s="192">
        <f t="shared" si="30"/>
        <v>61.628274059592059</v>
      </c>
      <c r="Q593" s="192">
        <f t="shared" si="31"/>
        <v>63.111563665437544</v>
      </c>
      <c r="R593" s="191" t="s">
        <v>753</v>
      </c>
    </row>
    <row r="594" spans="1:18" s="190" customFormat="1" ht="11.25">
      <c r="A594" s="190" t="s">
        <v>728</v>
      </c>
      <c r="B594" s="190">
        <v>12</v>
      </c>
      <c r="C594" s="190">
        <v>94</v>
      </c>
      <c r="D594" s="191">
        <v>0.3</v>
      </c>
      <c r="E594" s="191" t="str">
        <f t="shared" si="29"/>
        <v>Darnley Bay-12-94-0.3</v>
      </c>
      <c r="F594" s="191">
        <v>0</v>
      </c>
      <c r="G594" s="191">
        <v>0.64</v>
      </c>
      <c r="H594" s="191">
        <v>9.83</v>
      </c>
      <c r="I594" s="191">
        <v>18.010000000000002</v>
      </c>
      <c r="J594" s="191">
        <v>0.18</v>
      </c>
      <c r="K594" s="191">
        <v>13.65</v>
      </c>
      <c r="L594" s="191">
        <v>0.01</v>
      </c>
      <c r="M594" s="191">
        <v>0</v>
      </c>
      <c r="N594" s="191">
        <v>57.63</v>
      </c>
      <c r="O594" s="191">
        <v>99.95</v>
      </c>
      <c r="P594" s="192">
        <f t="shared" si="30"/>
        <v>57.463645804306175</v>
      </c>
      <c r="Q594" s="192">
        <f t="shared" si="31"/>
        <v>79.727990088635309</v>
      </c>
      <c r="R594" s="191" t="s">
        <v>753</v>
      </c>
    </row>
    <row r="595" spans="1:18" s="190" customFormat="1" ht="11.25">
      <c r="A595" s="190" t="s">
        <v>728</v>
      </c>
      <c r="B595" s="190">
        <v>12</v>
      </c>
      <c r="C595" s="190">
        <v>95</v>
      </c>
      <c r="D595" s="191">
        <v>0.3</v>
      </c>
      <c r="E595" s="191" t="str">
        <f t="shared" si="29"/>
        <v>Darnley Bay-12-95-0.3</v>
      </c>
      <c r="F595" s="191">
        <v>0</v>
      </c>
      <c r="G595" s="191">
        <v>0.62</v>
      </c>
      <c r="H595" s="191">
        <v>10.49</v>
      </c>
      <c r="I595" s="191">
        <v>21.21</v>
      </c>
      <c r="J595" s="191">
        <v>0.24</v>
      </c>
      <c r="K595" s="191">
        <v>11.17</v>
      </c>
      <c r="L595" s="191">
        <v>0.02</v>
      </c>
      <c r="M595" s="191">
        <v>0</v>
      </c>
      <c r="N595" s="191">
        <v>54.96</v>
      </c>
      <c r="O595" s="191">
        <v>98.72</v>
      </c>
      <c r="P595" s="192">
        <f t="shared" si="30"/>
        <v>48.41902419706895</v>
      </c>
      <c r="Q595" s="192">
        <f t="shared" si="31"/>
        <v>77.850208599903027</v>
      </c>
      <c r="R595" s="191" t="s">
        <v>753</v>
      </c>
    </row>
    <row r="596" spans="1:18" s="190" customFormat="1" ht="11.25">
      <c r="A596" s="190" t="s">
        <v>728</v>
      </c>
      <c r="B596" s="190">
        <v>12</v>
      </c>
      <c r="C596" s="190">
        <v>96</v>
      </c>
      <c r="D596" s="191">
        <v>0.3</v>
      </c>
      <c r="E596" s="191" t="str">
        <f t="shared" si="29"/>
        <v>Darnley Bay-12-96-0.3</v>
      </c>
      <c r="F596" s="191">
        <v>0</v>
      </c>
      <c r="G596" s="191">
        <v>7.0000000000000007E-2</v>
      </c>
      <c r="H596" s="191">
        <v>37.619999999999997</v>
      </c>
      <c r="I596" s="191">
        <v>12.87</v>
      </c>
      <c r="J596" s="191">
        <v>0.23</v>
      </c>
      <c r="K596" s="191">
        <v>16.77</v>
      </c>
      <c r="L596" s="191">
        <v>0.03</v>
      </c>
      <c r="M596" s="191">
        <v>0</v>
      </c>
      <c r="N596" s="191">
        <v>33.450000000000003</v>
      </c>
      <c r="O596" s="191">
        <v>101.05</v>
      </c>
      <c r="P596" s="192">
        <f t="shared" si="30"/>
        <v>69.902800591884656</v>
      </c>
      <c r="Q596" s="192">
        <f t="shared" si="31"/>
        <v>37.362215627017413</v>
      </c>
      <c r="R596" s="191" t="s">
        <v>753</v>
      </c>
    </row>
    <row r="597" spans="1:18" s="190" customFormat="1" ht="11.25">
      <c r="A597" s="190" t="s">
        <v>728</v>
      </c>
      <c r="B597" s="190">
        <v>12</v>
      </c>
      <c r="C597" s="190">
        <v>97</v>
      </c>
      <c r="D597" s="191">
        <v>0.3</v>
      </c>
      <c r="E597" s="191" t="str">
        <f t="shared" si="29"/>
        <v>Darnley Bay-12-97-0.3</v>
      </c>
      <c r="F597" s="191">
        <v>0</v>
      </c>
      <c r="G597" s="191">
        <v>1.73</v>
      </c>
      <c r="H597" s="191">
        <v>4.43</v>
      </c>
      <c r="I597" s="191">
        <v>23.53</v>
      </c>
      <c r="J597" s="191">
        <v>0.24</v>
      </c>
      <c r="K597" s="191">
        <v>11.65</v>
      </c>
      <c r="L597" s="191">
        <v>0.04</v>
      </c>
      <c r="M597" s="191">
        <v>0</v>
      </c>
      <c r="N597" s="191">
        <v>57.14</v>
      </c>
      <c r="O597" s="191">
        <v>98.75</v>
      </c>
      <c r="P597" s="192">
        <f t="shared" si="30"/>
        <v>46.879336906767158</v>
      </c>
      <c r="Q597" s="192">
        <f t="shared" si="31"/>
        <v>89.640284857650826</v>
      </c>
      <c r="R597" s="191" t="s">
        <v>753</v>
      </c>
    </row>
    <row r="598" spans="1:18" s="190" customFormat="1" ht="11.25">
      <c r="A598" s="190" t="s">
        <v>728</v>
      </c>
      <c r="B598" s="190">
        <v>12</v>
      </c>
      <c r="C598" s="190">
        <v>98</v>
      </c>
      <c r="D598" s="191">
        <v>0.3</v>
      </c>
      <c r="E598" s="191" t="str">
        <f t="shared" si="29"/>
        <v>Darnley Bay-12-98-0.3</v>
      </c>
      <c r="F598" s="191">
        <v>0.06</v>
      </c>
      <c r="G598" s="191">
        <v>2.52</v>
      </c>
      <c r="H598" s="191">
        <v>7.49</v>
      </c>
      <c r="I598" s="191">
        <v>20.8</v>
      </c>
      <c r="J598" s="191">
        <v>0.16</v>
      </c>
      <c r="K598" s="191">
        <v>12.99</v>
      </c>
      <c r="L598" s="191">
        <v>0.03</v>
      </c>
      <c r="M598" s="191">
        <v>0</v>
      </c>
      <c r="N598" s="191">
        <v>54.85</v>
      </c>
      <c r="O598" s="191">
        <v>98.9</v>
      </c>
      <c r="P598" s="192">
        <f t="shared" si="30"/>
        <v>52.677632854426861</v>
      </c>
      <c r="Q598" s="192">
        <f t="shared" si="31"/>
        <v>83.087041708129149</v>
      </c>
      <c r="R598" s="191" t="s">
        <v>753</v>
      </c>
    </row>
    <row r="599" spans="1:18" s="190" customFormat="1" ht="11.25">
      <c r="A599" s="190" t="s">
        <v>728</v>
      </c>
      <c r="B599" s="190">
        <v>12</v>
      </c>
      <c r="C599" s="190">
        <v>99</v>
      </c>
      <c r="D599" s="191">
        <v>0.3</v>
      </c>
      <c r="E599" s="191" t="str">
        <f t="shared" si="29"/>
        <v>Darnley Bay-12-99-0.3</v>
      </c>
      <c r="F599" s="191">
        <v>0</v>
      </c>
      <c r="G599" s="191">
        <v>0.24</v>
      </c>
      <c r="H599" s="191">
        <v>11.03</v>
      </c>
      <c r="I599" s="191">
        <v>20.09</v>
      </c>
      <c r="J599" s="191">
        <v>0.19</v>
      </c>
      <c r="K599" s="191">
        <v>12.23</v>
      </c>
      <c r="L599" s="191">
        <v>0.02</v>
      </c>
      <c r="M599" s="191">
        <v>0.01</v>
      </c>
      <c r="N599" s="191">
        <v>56.26</v>
      </c>
      <c r="O599" s="191">
        <v>100.08</v>
      </c>
      <c r="P599" s="192">
        <f t="shared" si="30"/>
        <v>52.040136841393348</v>
      </c>
      <c r="Q599" s="192">
        <f t="shared" si="31"/>
        <v>77.384311917278708</v>
      </c>
      <c r="R599" s="191" t="s">
        <v>753</v>
      </c>
    </row>
    <row r="600" spans="1:18" s="190" customFormat="1" ht="11.25">
      <c r="A600" s="190" t="s">
        <v>728</v>
      </c>
      <c r="B600" s="190">
        <v>12</v>
      </c>
      <c r="C600" s="190">
        <v>100</v>
      </c>
      <c r="D600" s="191">
        <v>0.3</v>
      </c>
      <c r="E600" s="191" t="str">
        <f t="shared" si="29"/>
        <v>Darnley Bay-12-100-0.3</v>
      </c>
      <c r="F600" s="191">
        <v>0</v>
      </c>
      <c r="G600" s="191">
        <v>1.34</v>
      </c>
      <c r="H600" s="191">
        <v>5.72</v>
      </c>
      <c r="I600" s="191">
        <v>25.91</v>
      </c>
      <c r="J600" s="191">
        <v>0.28999999999999998</v>
      </c>
      <c r="K600" s="191">
        <v>11.07</v>
      </c>
      <c r="L600" s="191">
        <v>0.02</v>
      </c>
      <c r="M600" s="191">
        <v>0</v>
      </c>
      <c r="N600" s="191">
        <v>56.11</v>
      </c>
      <c r="O600" s="191">
        <v>100.45</v>
      </c>
      <c r="P600" s="192">
        <f t="shared" si="30"/>
        <v>43.231573276307209</v>
      </c>
      <c r="Q600" s="192">
        <f t="shared" si="31"/>
        <v>86.808370112019801</v>
      </c>
      <c r="R600" s="191" t="s">
        <v>753</v>
      </c>
    </row>
    <row r="601" spans="1:18" s="190" customFormat="1" ht="11.25">
      <c r="A601" s="190" t="s">
        <v>728</v>
      </c>
      <c r="B601" s="190">
        <v>13</v>
      </c>
      <c r="C601" s="190">
        <v>1</v>
      </c>
      <c r="D601" s="191">
        <v>0.3</v>
      </c>
      <c r="E601" s="191" t="str">
        <f t="shared" ref="E601:E664" si="32">CONCATENATE(A600,"-",B601,"-",C601,"-",D601)</f>
        <v>Darnley Bay-13-1-0.3</v>
      </c>
      <c r="F601" s="191">
        <v>0</v>
      </c>
      <c r="G601" s="191">
        <v>3.57</v>
      </c>
      <c r="H601" s="191">
        <v>5.56</v>
      </c>
      <c r="I601" s="191">
        <v>27.82</v>
      </c>
      <c r="J601" s="191">
        <v>0.34</v>
      </c>
      <c r="K601" s="191">
        <v>10.3</v>
      </c>
      <c r="L601" s="191">
        <v>0.04</v>
      </c>
      <c r="M601" s="191">
        <v>0</v>
      </c>
      <c r="N601" s="191">
        <v>51.24</v>
      </c>
      <c r="O601" s="191">
        <v>98.87</v>
      </c>
      <c r="P601" s="192">
        <f t="shared" si="30"/>
        <v>39.756286291031344</v>
      </c>
      <c r="Q601" s="192">
        <f t="shared" si="31"/>
        <v>86.076970597503916</v>
      </c>
      <c r="R601" s="191" t="s">
        <v>753</v>
      </c>
    </row>
    <row r="602" spans="1:18" s="190" customFormat="1" ht="11.25">
      <c r="A602" s="190" t="s">
        <v>728</v>
      </c>
      <c r="B602" s="190">
        <v>13</v>
      </c>
      <c r="C602" s="190">
        <v>2</v>
      </c>
      <c r="D602" s="191">
        <v>0.3</v>
      </c>
      <c r="E602" s="191" t="str">
        <f t="shared" si="32"/>
        <v>Darnley Bay-13-2-0.3</v>
      </c>
      <c r="F602" s="191">
        <v>0</v>
      </c>
      <c r="G602" s="191">
        <v>1.1100000000000001</v>
      </c>
      <c r="H602" s="191">
        <v>3.28</v>
      </c>
      <c r="I602" s="191">
        <v>22.71</v>
      </c>
      <c r="J602" s="191">
        <v>0.23</v>
      </c>
      <c r="K602" s="191">
        <v>12.04</v>
      </c>
      <c r="L602" s="191">
        <v>0</v>
      </c>
      <c r="M602" s="191">
        <v>0</v>
      </c>
      <c r="N602" s="191">
        <v>61.21</v>
      </c>
      <c r="O602" s="191">
        <v>100.59</v>
      </c>
      <c r="P602" s="192">
        <f t="shared" si="30"/>
        <v>48.585630408655568</v>
      </c>
      <c r="Q602" s="192">
        <f t="shared" si="31"/>
        <v>92.602968490480308</v>
      </c>
      <c r="R602" s="191" t="s">
        <v>753</v>
      </c>
    </row>
    <row r="603" spans="1:18" s="190" customFormat="1" ht="11.25">
      <c r="A603" s="190" t="s">
        <v>728</v>
      </c>
      <c r="B603" s="190">
        <v>13</v>
      </c>
      <c r="C603" s="190">
        <v>3</v>
      </c>
      <c r="D603" s="191">
        <v>0.3</v>
      </c>
      <c r="E603" s="191" t="str">
        <f t="shared" si="32"/>
        <v>Darnley Bay-13-3-0.3</v>
      </c>
      <c r="F603" s="191">
        <v>0</v>
      </c>
      <c r="G603" s="191">
        <v>0.22</v>
      </c>
      <c r="H603" s="191">
        <v>10.33</v>
      </c>
      <c r="I603" s="191">
        <v>20.71</v>
      </c>
      <c r="J603" s="191">
        <v>0.28000000000000003</v>
      </c>
      <c r="K603" s="191">
        <v>10.73</v>
      </c>
      <c r="L603" s="191">
        <v>0</v>
      </c>
      <c r="M603" s="191">
        <v>0.04</v>
      </c>
      <c r="N603" s="191">
        <v>56.87</v>
      </c>
      <c r="O603" s="191">
        <v>99.17</v>
      </c>
      <c r="P603" s="192">
        <f t="shared" si="30"/>
        <v>48.01124768382234</v>
      </c>
      <c r="Q603" s="192">
        <f t="shared" si="31"/>
        <v>78.692537269872304</v>
      </c>
      <c r="R603" s="191" t="s">
        <v>753</v>
      </c>
    </row>
    <row r="604" spans="1:18" s="190" customFormat="1" ht="11.25">
      <c r="A604" s="190" t="s">
        <v>728</v>
      </c>
      <c r="B604" s="190">
        <v>13</v>
      </c>
      <c r="C604" s="190">
        <v>4</v>
      </c>
      <c r="D604" s="191">
        <v>0.3</v>
      </c>
      <c r="E604" s="191" t="str">
        <f t="shared" si="32"/>
        <v>Darnley Bay-13-4-0.3</v>
      </c>
      <c r="F604" s="191">
        <v>0.01</v>
      </c>
      <c r="G604" s="191">
        <v>1.28</v>
      </c>
      <c r="H604" s="191">
        <v>9.75</v>
      </c>
      <c r="I604" s="191">
        <v>20.53</v>
      </c>
      <c r="J604" s="191">
        <v>0.17</v>
      </c>
      <c r="K604" s="191">
        <v>12.59</v>
      </c>
      <c r="L604" s="191">
        <v>0.02</v>
      </c>
      <c r="M604" s="191">
        <v>0</v>
      </c>
      <c r="N604" s="191">
        <v>56.47</v>
      </c>
      <c r="O604" s="191">
        <v>100.82</v>
      </c>
      <c r="P604" s="192">
        <f t="shared" si="30"/>
        <v>52.223448953032971</v>
      </c>
      <c r="Q604" s="192">
        <f t="shared" si="31"/>
        <v>79.530709835597406</v>
      </c>
      <c r="R604" s="191" t="s">
        <v>753</v>
      </c>
    </row>
    <row r="605" spans="1:18" s="190" customFormat="1" ht="11.25">
      <c r="A605" s="190" t="s">
        <v>728</v>
      </c>
      <c r="B605" s="190">
        <v>13</v>
      </c>
      <c r="C605" s="190">
        <v>5</v>
      </c>
      <c r="D605" s="191">
        <v>0.3</v>
      </c>
      <c r="E605" s="191" t="str">
        <f t="shared" si="32"/>
        <v>Darnley Bay-13-5-0.3</v>
      </c>
      <c r="F605" s="191">
        <v>0</v>
      </c>
      <c r="G605" s="191">
        <v>0.13</v>
      </c>
      <c r="H605" s="191">
        <v>11.28</v>
      </c>
      <c r="I605" s="191">
        <v>21.03</v>
      </c>
      <c r="J605" s="191">
        <v>0.22</v>
      </c>
      <c r="K605" s="191">
        <v>11.8</v>
      </c>
      <c r="L605" s="191">
        <v>0</v>
      </c>
      <c r="M605" s="191">
        <v>0</v>
      </c>
      <c r="N605" s="191">
        <v>54.6</v>
      </c>
      <c r="O605" s="191">
        <v>99.06</v>
      </c>
      <c r="P605" s="192">
        <f t="shared" si="30"/>
        <v>50.00326442881962</v>
      </c>
      <c r="Q605" s="192">
        <f t="shared" si="31"/>
        <v>76.454803089248628</v>
      </c>
      <c r="R605" s="191" t="s">
        <v>753</v>
      </c>
    </row>
    <row r="606" spans="1:18" s="190" customFormat="1" ht="11.25">
      <c r="A606" s="190" t="s">
        <v>728</v>
      </c>
      <c r="B606" s="190">
        <v>13</v>
      </c>
      <c r="C606" s="190">
        <v>6</v>
      </c>
      <c r="D606" s="191">
        <v>0.3</v>
      </c>
      <c r="E606" s="191" t="str">
        <f t="shared" si="32"/>
        <v>Darnley Bay-13-6-0.3</v>
      </c>
      <c r="F606" s="191">
        <v>0.24</v>
      </c>
      <c r="G606" s="191">
        <v>2.95</v>
      </c>
      <c r="H606" s="191">
        <v>12.21</v>
      </c>
      <c r="I606" s="191">
        <v>21.03</v>
      </c>
      <c r="J606" s="191">
        <v>0.13</v>
      </c>
      <c r="K606" s="191">
        <v>14.35</v>
      </c>
      <c r="L606" s="191">
        <v>0</v>
      </c>
      <c r="M606" s="191">
        <v>0</v>
      </c>
      <c r="N606" s="191">
        <v>49.8</v>
      </c>
      <c r="O606" s="191">
        <v>100.71</v>
      </c>
      <c r="P606" s="192">
        <f t="shared" si="30"/>
        <v>54.87895038383688</v>
      </c>
      <c r="Q606" s="192">
        <f t="shared" si="31"/>
        <v>73.234148987539598</v>
      </c>
      <c r="R606" s="191" t="s">
        <v>753</v>
      </c>
    </row>
    <row r="607" spans="1:18" s="190" customFormat="1" ht="11.25">
      <c r="A607" s="190" t="s">
        <v>728</v>
      </c>
      <c r="B607" s="190">
        <v>13</v>
      </c>
      <c r="C607" s="190">
        <v>7</v>
      </c>
      <c r="D607" s="191">
        <v>0.3</v>
      </c>
      <c r="E607" s="191" t="str">
        <f t="shared" si="32"/>
        <v>Darnley Bay-13-7-0.3</v>
      </c>
      <c r="F607" s="191">
        <v>0</v>
      </c>
      <c r="G607" s="191">
        <v>4.46</v>
      </c>
      <c r="H607" s="191">
        <v>14.65</v>
      </c>
      <c r="I607" s="191">
        <v>22.48</v>
      </c>
      <c r="J607" s="191">
        <v>0.18</v>
      </c>
      <c r="K607" s="191">
        <v>14.2</v>
      </c>
      <c r="L607" s="191">
        <v>0</v>
      </c>
      <c r="M607" s="191">
        <v>0</v>
      </c>
      <c r="N607" s="191">
        <v>44.44</v>
      </c>
      <c r="O607" s="191">
        <v>100.41</v>
      </c>
      <c r="P607" s="192">
        <f t="shared" si="30"/>
        <v>52.961454057092283</v>
      </c>
      <c r="Q607" s="192">
        <f t="shared" si="31"/>
        <v>67.050608746230793</v>
      </c>
      <c r="R607" s="191" t="s">
        <v>753</v>
      </c>
    </row>
    <row r="608" spans="1:18" s="190" customFormat="1" ht="11.25">
      <c r="A608" s="190" t="s">
        <v>728</v>
      </c>
      <c r="B608" s="190">
        <v>13</v>
      </c>
      <c r="C608" s="190">
        <v>8</v>
      </c>
      <c r="D608" s="191">
        <v>0.3</v>
      </c>
      <c r="E608" s="191" t="str">
        <f t="shared" si="32"/>
        <v>Darnley Bay-13-8-0.3</v>
      </c>
      <c r="F608" s="191">
        <v>0.03</v>
      </c>
      <c r="G608" s="191">
        <v>0.65</v>
      </c>
      <c r="H608" s="191">
        <v>10.32</v>
      </c>
      <c r="I608" s="191">
        <v>19.97</v>
      </c>
      <c r="J608" s="191">
        <v>0.15</v>
      </c>
      <c r="K608" s="191">
        <v>12.55</v>
      </c>
      <c r="L608" s="191">
        <v>0</v>
      </c>
      <c r="M608" s="191">
        <v>0</v>
      </c>
      <c r="N608" s="191">
        <v>56.73</v>
      </c>
      <c r="O608" s="191">
        <v>100.4</v>
      </c>
      <c r="P608" s="192">
        <f t="shared" ref="P608:P671" si="33">((K608/40.31)/(K608/40.31+I608/71.85))*100</f>
        <v>52.833724007419661</v>
      </c>
      <c r="Q608" s="192">
        <f t="shared" ref="Q608:Q671" si="34">((N608/151.99061)/(N608/151.99061+H608/101.96137))*100</f>
        <v>78.667438018728546</v>
      </c>
      <c r="R608" s="191" t="s">
        <v>753</v>
      </c>
    </row>
    <row r="609" spans="1:18" s="190" customFormat="1" ht="11.25">
      <c r="A609" s="190" t="s">
        <v>728</v>
      </c>
      <c r="B609" s="190">
        <v>13</v>
      </c>
      <c r="C609" s="190">
        <v>9</v>
      </c>
      <c r="D609" s="191">
        <v>0.3</v>
      </c>
      <c r="E609" s="191" t="str">
        <f t="shared" si="32"/>
        <v>Darnley Bay-13-9-0.3</v>
      </c>
      <c r="F609" s="191">
        <v>0</v>
      </c>
      <c r="G609" s="191">
        <v>0.36</v>
      </c>
      <c r="H609" s="191">
        <v>9.68</v>
      </c>
      <c r="I609" s="191">
        <v>20.76</v>
      </c>
      <c r="J609" s="191">
        <v>0.25</v>
      </c>
      <c r="K609" s="191">
        <v>12.44</v>
      </c>
      <c r="L609" s="191">
        <v>0</v>
      </c>
      <c r="M609" s="191">
        <v>0</v>
      </c>
      <c r="N609" s="191">
        <v>56.32</v>
      </c>
      <c r="O609" s="191">
        <v>99.82</v>
      </c>
      <c r="P609" s="192">
        <f t="shared" si="33"/>
        <v>51.646156449000415</v>
      </c>
      <c r="Q609" s="192">
        <f t="shared" si="34"/>
        <v>79.604609564443933</v>
      </c>
      <c r="R609" s="191" t="s">
        <v>753</v>
      </c>
    </row>
    <row r="610" spans="1:18" s="190" customFormat="1" ht="11.25">
      <c r="A610" s="190" t="s">
        <v>728</v>
      </c>
      <c r="B610" s="190">
        <v>13</v>
      </c>
      <c r="C610" s="190">
        <v>10</v>
      </c>
      <c r="D610" s="191">
        <v>0.3</v>
      </c>
      <c r="E610" s="191" t="str">
        <f t="shared" si="32"/>
        <v>Darnley Bay-13-10-0.3</v>
      </c>
      <c r="F610" s="191">
        <v>7.0000000000000007E-2</v>
      </c>
      <c r="G610" s="191">
        <v>0.45</v>
      </c>
      <c r="H610" s="191">
        <v>10.19</v>
      </c>
      <c r="I610" s="191">
        <v>19.739999999999998</v>
      </c>
      <c r="J610" s="191">
        <v>0.15</v>
      </c>
      <c r="K610" s="191">
        <v>12</v>
      </c>
      <c r="L610" s="191">
        <v>0.03</v>
      </c>
      <c r="M610" s="191">
        <v>0</v>
      </c>
      <c r="N610" s="191">
        <v>56.8</v>
      </c>
      <c r="O610" s="191">
        <v>99.44</v>
      </c>
      <c r="P610" s="192">
        <f t="shared" si="33"/>
        <v>52.004940650311468</v>
      </c>
      <c r="Q610" s="192">
        <f t="shared" si="34"/>
        <v>78.899942807079597</v>
      </c>
      <c r="R610" s="191" t="s">
        <v>753</v>
      </c>
    </row>
    <row r="611" spans="1:18" s="190" customFormat="1" ht="11.25">
      <c r="A611" s="190" t="s">
        <v>728</v>
      </c>
      <c r="B611" s="190">
        <v>13</v>
      </c>
      <c r="C611" s="190">
        <v>11</v>
      </c>
      <c r="D611" s="191">
        <v>0.3</v>
      </c>
      <c r="E611" s="191" t="str">
        <f t="shared" si="32"/>
        <v>Darnley Bay-13-11-0.3</v>
      </c>
      <c r="F611" s="191">
        <v>0</v>
      </c>
      <c r="G611" s="191">
        <v>0.28000000000000003</v>
      </c>
      <c r="H611" s="191">
        <v>12.87</v>
      </c>
      <c r="I611" s="191">
        <v>19.22</v>
      </c>
      <c r="J611" s="191">
        <v>0.18</v>
      </c>
      <c r="K611" s="191">
        <v>12.51</v>
      </c>
      <c r="L611" s="191">
        <v>0</v>
      </c>
      <c r="M611" s="191">
        <v>0.16</v>
      </c>
      <c r="N611" s="191">
        <v>55.41</v>
      </c>
      <c r="O611" s="191">
        <v>100.63</v>
      </c>
      <c r="P611" s="192">
        <f t="shared" si="33"/>
        <v>53.707133543184135</v>
      </c>
      <c r="Q611" s="192">
        <f t="shared" si="34"/>
        <v>74.281213091134475</v>
      </c>
      <c r="R611" s="191" t="s">
        <v>753</v>
      </c>
    </row>
    <row r="612" spans="1:18" s="190" customFormat="1" ht="11.25">
      <c r="A612" s="190" t="s">
        <v>728</v>
      </c>
      <c r="B612" s="190">
        <v>13</v>
      </c>
      <c r="C612" s="190">
        <v>12</v>
      </c>
      <c r="D612" s="191">
        <v>0.3</v>
      </c>
      <c r="E612" s="191" t="str">
        <f t="shared" si="32"/>
        <v>Darnley Bay-13-12-0.3</v>
      </c>
      <c r="F612" s="191">
        <v>0.01</v>
      </c>
      <c r="G612" s="191">
        <v>0.25</v>
      </c>
      <c r="H612" s="191">
        <v>9.3699999999999992</v>
      </c>
      <c r="I612" s="191">
        <v>20.36</v>
      </c>
      <c r="J612" s="191">
        <v>0.21</v>
      </c>
      <c r="K612" s="191">
        <v>12.46</v>
      </c>
      <c r="L612" s="191">
        <v>0</v>
      </c>
      <c r="M612" s="191">
        <v>0</v>
      </c>
      <c r="N612" s="191">
        <v>58.36</v>
      </c>
      <c r="O612" s="191">
        <v>101.01</v>
      </c>
      <c r="P612" s="192">
        <f t="shared" si="33"/>
        <v>52.171941276575609</v>
      </c>
      <c r="Q612" s="192">
        <f t="shared" si="34"/>
        <v>80.688462792892636</v>
      </c>
      <c r="R612" s="191" t="s">
        <v>753</v>
      </c>
    </row>
    <row r="613" spans="1:18" s="190" customFormat="1" ht="11.25">
      <c r="A613" s="190" t="s">
        <v>728</v>
      </c>
      <c r="B613" s="190">
        <v>13</v>
      </c>
      <c r="C613" s="190">
        <v>13</v>
      </c>
      <c r="D613" s="191">
        <v>0.3</v>
      </c>
      <c r="E613" s="191" t="str">
        <f t="shared" si="32"/>
        <v>Darnley Bay-13-13-0.3</v>
      </c>
      <c r="F613" s="191">
        <v>0</v>
      </c>
      <c r="G613" s="191">
        <v>0.53</v>
      </c>
      <c r="H613" s="191">
        <v>3.43</v>
      </c>
      <c r="I613" s="191">
        <v>20.85</v>
      </c>
      <c r="J613" s="191">
        <v>0.32</v>
      </c>
      <c r="K613" s="191">
        <v>10.57</v>
      </c>
      <c r="L613" s="191">
        <v>0</v>
      </c>
      <c r="M613" s="191">
        <v>0</v>
      </c>
      <c r="N613" s="191">
        <v>63.98</v>
      </c>
      <c r="O613" s="191">
        <v>99.69</v>
      </c>
      <c r="P613" s="192">
        <f t="shared" si="33"/>
        <v>47.468339002373867</v>
      </c>
      <c r="Q613" s="192">
        <f t="shared" si="34"/>
        <v>92.599838318317978</v>
      </c>
      <c r="R613" s="191" t="s">
        <v>753</v>
      </c>
    </row>
    <row r="614" spans="1:18" s="190" customFormat="1" ht="11.25">
      <c r="A614" s="190" t="s">
        <v>728</v>
      </c>
      <c r="B614" s="190">
        <v>13</v>
      </c>
      <c r="C614" s="190">
        <v>14</v>
      </c>
      <c r="D614" s="191">
        <v>0.3</v>
      </c>
      <c r="E614" s="191" t="str">
        <f t="shared" si="32"/>
        <v>Darnley Bay-13-14-0.3</v>
      </c>
      <c r="F614" s="191">
        <v>0</v>
      </c>
      <c r="G614" s="191">
        <v>0</v>
      </c>
      <c r="H614" s="191">
        <v>33.119999999999997</v>
      </c>
      <c r="I614" s="191">
        <v>14.04</v>
      </c>
      <c r="J614" s="191">
        <v>0.11</v>
      </c>
      <c r="K614" s="191">
        <v>16.21</v>
      </c>
      <c r="L614" s="191">
        <v>0</v>
      </c>
      <c r="M614" s="191">
        <v>0.08</v>
      </c>
      <c r="N614" s="191">
        <v>36.93</v>
      </c>
      <c r="O614" s="191">
        <v>100.5</v>
      </c>
      <c r="P614" s="192">
        <f t="shared" si="33"/>
        <v>67.298103263363302</v>
      </c>
      <c r="Q614" s="192">
        <f t="shared" si="34"/>
        <v>42.792116338513203</v>
      </c>
      <c r="R614" s="191" t="s">
        <v>753</v>
      </c>
    </row>
    <row r="615" spans="1:18" s="190" customFormat="1" ht="11.25">
      <c r="A615" s="190" t="s">
        <v>728</v>
      </c>
      <c r="B615" s="190">
        <v>13</v>
      </c>
      <c r="C615" s="190">
        <v>15</v>
      </c>
      <c r="D615" s="191">
        <v>0.3</v>
      </c>
      <c r="E615" s="191" t="str">
        <f t="shared" si="32"/>
        <v>Darnley Bay-13-15-0.3</v>
      </c>
      <c r="F615" s="191">
        <v>0.01</v>
      </c>
      <c r="G615" s="191">
        <v>2.97</v>
      </c>
      <c r="H615" s="191">
        <v>5.08</v>
      </c>
      <c r="I615" s="191">
        <v>23.32</v>
      </c>
      <c r="J615" s="191">
        <v>0.32</v>
      </c>
      <c r="K615" s="191">
        <v>10.45</v>
      </c>
      <c r="L615" s="191">
        <v>0</v>
      </c>
      <c r="M615" s="191">
        <v>0</v>
      </c>
      <c r="N615" s="191">
        <v>55.8</v>
      </c>
      <c r="O615" s="191">
        <v>97.95</v>
      </c>
      <c r="P615" s="192">
        <f t="shared" si="33"/>
        <v>44.405317123215923</v>
      </c>
      <c r="Q615" s="192">
        <f t="shared" si="34"/>
        <v>88.050676805997796</v>
      </c>
      <c r="R615" s="191" t="s">
        <v>753</v>
      </c>
    </row>
    <row r="616" spans="1:18" s="190" customFormat="1" ht="11.25">
      <c r="A616" s="190" t="s">
        <v>728</v>
      </c>
      <c r="B616" s="190">
        <v>13</v>
      </c>
      <c r="C616" s="190">
        <v>16</v>
      </c>
      <c r="D616" s="191">
        <v>0.3</v>
      </c>
      <c r="E616" s="191" t="str">
        <f t="shared" si="32"/>
        <v>Darnley Bay-13-16-0.3</v>
      </c>
      <c r="F616" s="191">
        <v>0</v>
      </c>
      <c r="G616" s="191">
        <v>0.73</v>
      </c>
      <c r="H616" s="191">
        <v>10.029999999999999</v>
      </c>
      <c r="I616" s="191">
        <v>20.37</v>
      </c>
      <c r="J616" s="191">
        <v>0.26</v>
      </c>
      <c r="K616" s="191">
        <v>12.41</v>
      </c>
      <c r="L616" s="191">
        <v>0.03</v>
      </c>
      <c r="M616" s="191">
        <v>0.04</v>
      </c>
      <c r="N616" s="191">
        <v>56.36</v>
      </c>
      <c r="O616" s="191">
        <v>100.23</v>
      </c>
      <c r="P616" s="192">
        <f t="shared" si="33"/>
        <v>52.059344459616717</v>
      </c>
      <c r="Q616" s="192">
        <f t="shared" si="34"/>
        <v>79.03364037149403</v>
      </c>
      <c r="R616" s="191" t="s">
        <v>753</v>
      </c>
    </row>
    <row r="617" spans="1:18" s="190" customFormat="1" ht="11.25">
      <c r="A617" s="190" t="s">
        <v>728</v>
      </c>
      <c r="B617" s="190">
        <v>13</v>
      </c>
      <c r="C617" s="190">
        <v>17</v>
      </c>
      <c r="D617" s="191">
        <v>0.3</v>
      </c>
      <c r="E617" s="191" t="str">
        <f t="shared" si="32"/>
        <v>Darnley Bay-13-17-0.3</v>
      </c>
      <c r="F617" s="191">
        <v>0</v>
      </c>
      <c r="G617" s="191">
        <v>0</v>
      </c>
      <c r="H617" s="191">
        <v>39.1</v>
      </c>
      <c r="I617" s="191">
        <v>12.76</v>
      </c>
      <c r="J617" s="191">
        <v>0.15</v>
      </c>
      <c r="K617" s="191">
        <v>17.22</v>
      </c>
      <c r="L617" s="191">
        <v>0</v>
      </c>
      <c r="M617" s="191">
        <v>0</v>
      </c>
      <c r="N617" s="191">
        <v>30.71</v>
      </c>
      <c r="O617" s="191">
        <v>99.93</v>
      </c>
      <c r="P617" s="192">
        <f t="shared" si="33"/>
        <v>70.635310570385244</v>
      </c>
      <c r="Q617" s="192">
        <f t="shared" si="34"/>
        <v>34.507501840786844</v>
      </c>
      <c r="R617" s="191" t="s">
        <v>753</v>
      </c>
    </row>
    <row r="618" spans="1:18" s="190" customFormat="1" ht="11.25">
      <c r="A618" s="190" t="s">
        <v>728</v>
      </c>
      <c r="B618" s="190">
        <v>13</v>
      </c>
      <c r="C618" s="190">
        <v>18</v>
      </c>
      <c r="D618" s="191">
        <v>0.3</v>
      </c>
      <c r="E618" s="191" t="str">
        <f t="shared" si="32"/>
        <v>Darnley Bay-13-18-0.3</v>
      </c>
      <c r="F618" s="191">
        <v>0.14000000000000001</v>
      </c>
      <c r="G618" s="191">
        <v>0.05</v>
      </c>
      <c r="H618" s="191">
        <v>38.24</v>
      </c>
      <c r="I618" s="191">
        <v>12.5</v>
      </c>
      <c r="J618" s="191">
        <v>0.23</v>
      </c>
      <c r="K618" s="191">
        <v>16.77</v>
      </c>
      <c r="L618" s="191">
        <v>0.04</v>
      </c>
      <c r="M618" s="191">
        <v>7.0000000000000007E-2</v>
      </c>
      <c r="N618" s="191">
        <v>32.21</v>
      </c>
      <c r="O618" s="191">
        <v>100.25</v>
      </c>
      <c r="P618" s="192">
        <f t="shared" si="33"/>
        <v>70.512924424427794</v>
      </c>
      <c r="Q618" s="192">
        <f t="shared" si="34"/>
        <v>36.104536302910859</v>
      </c>
      <c r="R618" s="191" t="s">
        <v>753</v>
      </c>
    </row>
    <row r="619" spans="1:18" s="190" customFormat="1" ht="11.25">
      <c r="A619" s="190" t="s">
        <v>728</v>
      </c>
      <c r="B619" s="190">
        <v>13</v>
      </c>
      <c r="C619" s="190">
        <v>19</v>
      </c>
      <c r="D619" s="191">
        <v>0.3</v>
      </c>
      <c r="E619" s="191" t="str">
        <f t="shared" si="32"/>
        <v>Darnley Bay-13-19-0.3</v>
      </c>
      <c r="F619" s="191">
        <v>0</v>
      </c>
      <c r="G619" s="191">
        <v>0.3</v>
      </c>
      <c r="H619" s="191">
        <v>10.69</v>
      </c>
      <c r="I619" s="191">
        <v>20.329999999999998</v>
      </c>
      <c r="J619" s="191">
        <v>0.23</v>
      </c>
      <c r="K619" s="191">
        <v>12.39</v>
      </c>
      <c r="L619" s="191">
        <v>0</v>
      </c>
      <c r="M619" s="191">
        <v>0</v>
      </c>
      <c r="N619" s="191">
        <v>56.96</v>
      </c>
      <c r="O619" s="191">
        <v>100.9</v>
      </c>
      <c r="P619" s="192">
        <f t="shared" si="33"/>
        <v>52.068146913554116</v>
      </c>
      <c r="Q619" s="192">
        <f t="shared" si="34"/>
        <v>78.139525280591045</v>
      </c>
      <c r="R619" s="191" t="s">
        <v>753</v>
      </c>
    </row>
    <row r="620" spans="1:18" s="190" customFormat="1" ht="11.25">
      <c r="A620" s="190" t="s">
        <v>728</v>
      </c>
      <c r="B620" s="190">
        <v>13</v>
      </c>
      <c r="C620" s="190">
        <v>20</v>
      </c>
      <c r="D620" s="191">
        <v>0.3</v>
      </c>
      <c r="E620" s="191" t="str">
        <f t="shared" si="32"/>
        <v>Darnley Bay-13-20-0.3</v>
      </c>
      <c r="F620" s="191">
        <v>0.04</v>
      </c>
      <c r="G620" s="191">
        <v>0.24</v>
      </c>
      <c r="H620" s="191">
        <v>13.2</v>
      </c>
      <c r="I620" s="191">
        <v>17.77</v>
      </c>
      <c r="J620" s="191">
        <v>0.26</v>
      </c>
      <c r="K620" s="191">
        <v>12.08</v>
      </c>
      <c r="L620" s="191">
        <v>0</v>
      </c>
      <c r="M620" s="191">
        <v>0</v>
      </c>
      <c r="N620" s="191">
        <v>57.61</v>
      </c>
      <c r="O620" s="191">
        <v>101.19</v>
      </c>
      <c r="P620" s="192">
        <f t="shared" si="33"/>
        <v>54.785818485097771</v>
      </c>
      <c r="Q620" s="192">
        <f t="shared" si="34"/>
        <v>74.540518219292323</v>
      </c>
      <c r="R620" s="191" t="s">
        <v>753</v>
      </c>
    </row>
    <row r="621" spans="1:18" s="190" customFormat="1" ht="11.25">
      <c r="A621" s="190" t="s">
        <v>728</v>
      </c>
      <c r="B621" s="190">
        <v>13</v>
      </c>
      <c r="C621" s="190">
        <v>21</v>
      </c>
      <c r="D621" s="191">
        <v>0.3</v>
      </c>
      <c r="E621" s="191" t="str">
        <f t="shared" si="32"/>
        <v>Darnley Bay-13-21-0.3</v>
      </c>
      <c r="F621" s="191">
        <v>0</v>
      </c>
      <c r="G621" s="191">
        <v>0.09</v>
      </c>
      <c r="H621" s="191">
        <v>9.24</v>
      </c>
      <c r="I621" s="191">
        <v>21.17</v>
      </c>
      <c r="J621" s="191">
        <v>0.32</v>
      </c>
      <c r="K621" s="191">
        <v>12.05</v>
      </c>
      <c r="L621" s="191">
        <v>0.01</v>
      </c>
      <c r="M621" s="191">
        <v>0</v>
      </c>
      <c r="N621" s="191">
        <v>56.28</v>
      </c>
      <c r="O621" s="191">
        <v>99.16</v>
      </c>
      <c r="P621" s="192">
        <f t="shared" si="33"/>
        <v>50.361508955096078</v>
      </c>
      <c r="Q621" s="192">
        <f t="shared" si="34"/>
        <v>80.338279976552656</v>
      </c>
      <c r="R621" s="191" t="s">
        <v>753</v>
      </c>
    </row>
    <row r="622" spans="1:18" s="190" customFormat="1" ht="11.25">
      <c r="A622" s="190" t="s">
        <v>728</v>
      </c>
      <c r="B622" s="190">
        <v>13</v>
      </c>
      <c r="C622" s="190">
        <v>22</v>
      </c>
      <c r="D622" s="191">
        <v>0.3</v>
      </c>
      <c r="E622" s="191" t="str">
        <f t="shared" si="32"/>
        <v>Darnley Bay-13-22-0.3</v>
      </c>
      <c r="F622" s="191">
        <v>0</v>
      </c>
      <c r="G622" s="191">
        <v>1.63</v>
      </c>
      <c r="H622" s="191">
        <v>6.59</v>
      </c>
      <c r="I622" s="191">
        <v>23.23</v>
      </c>
      <c r="J622" s="191">
        <v>0.2</v>
      </c>
      <c r="K622" s="191">
        <v>11.68</v>
      </c>
      <c r="L622" s="191">
        <v>0.04</v>
      </c>
      <c r="M622" s="191">
        <v>0</v>
      </c>
      <c r="N622" s="191">
        <v>57.1</v>
      </c>
      <c r="O622" s="191">
        <v>100.46</v>
      </c>
      <c r="P622" s="192">
        <f t="shared" si="33"/>
        <v>47.263100052472126</v>
      </c>
      <c r="Q622" s="192">
        <f t="shared" si="34"/>
        <v>85.321292169314972</v>
      </c>
      <c r="R622" s="191" t="s">
        <v>753</v>
      </c>
    </row>
    <row r="623" spans="1:18" s="190" customFormat="1" ht="11.25">
      <c r="A623" s="190" t="s">
        <v>728</v>
      </c>
      <c r="B623" s="190">
        <v>13</v>
      </c>
      <c r="C623" s="190">
        <v>23</v>
      </c>
      <c r="D623" s="191">
        <v>0.3</v>
      </c>
      <c r="E623" s="191" t="str">
        <f t="shared" si="32"/>
        <v>Darnley Bay-13-23-0.3</v>
      </c>
      <c r="F623" s="191">
        <v>0</v>
      </c>
      <c r="G623" s="191">
        <v>0.06</v>
      </c>
      <c r="H623" s="191">
        <v>12.68</v>
      </c>
      <c r="I623" s="191">
        <v>17.18</v>
      </c>
      <c r="J623" s="191">
        <v>0.12</v>
      </c>
      <c r="K623" s="191">
        <v>11.91</v>
      </c>
      <c r="L623" s="191">
        <v>0</v>
      </c>
      <c r="M623" s="191">
        <v>0</v>
      </c>
      <c r="N623" s="191">
        <v>56.91</v>
      </c>
      <c r="O623" s="191">
        <v>98.86</v>
      </c>
      <c r="P623" s="192">
        <f t="shared" si="33"/>
        <v>55.27068366390565</v>
      </c>
      <c r="Q623" s="192">
        <f t="shared" si="34"/>
        <v>75.067590989800735</v>
      </c>
      <c r="R623" s="191" t="s">
        <v>753</v>
      </c>
    </row>
    <row r="624" spans="1:18" s="190" customFormat="1" ht="11.25">
      <c r="A624" s="190" t="s">
        <v>728</v>
      </c>
      <c r="B624" s="190">
        <v>13</v>
      </c>
      <c r="C624" s="190">
        <v>24</v>
      </c>
      <c r="D624" s="191">
        <v>0.3</v>
      </c>
      <c r="E624" s="191" t="str">
        <f t="shared" si="32"/>
        <v>Darnley Bay-13-24-0.3</v>
      </c>
      <c r="F624" s="191">
        <v>0</v>
      </c>
      <c r="G624" s="191">
        <v>0.41</v>
      </c>
      <c r="H624" s="191">
        <v>8.3699999999999992</v>
      </c>
      <c r="I624" s="191">
        <v>23.33</v>
      </c>
      <c r="J624" s="191">
        <v>0.22</v>
      </c>
      <c r="K624" s="191">
        <v>10.43</v>
      </c>
      <c r="L624" s="191">
        <v>0</v>
      </c>
      <c r="M624" s="191">
        <v>0</v>
      </c>
      <c r="N624" s="191">
        <v>55.73</v>
      </c>
      <c r="O624" s="191">
        <v>98.49</v>
      </c>
      <c r="P624" s="192">
        <f t="shared" si="33"/>
        <v>44.347447710352498</v>
      </c>
      <c r="Q624" s="192">
        <f t="shared" si="34"/>
        <v>81.707280786552374</v>
      </c>
      <c r="R624" s="191" t="s">
        <v>753</v>
      </c>
    </row>
    <row r="625" spans="1:18" s="190" customFormat="1" ht="11.25">
      <c r="A625" s="190" t="s">
        <v>728</v>
      </c>
      <c r="B625" s="190">
        <v>13</v>
      </c>
      <c r="C625" s="190">
        <v>25</v>
      </c>
      <c r="D625" s="191">
        <v>0.3</v>
      </c>
      <c r="E625" s="191" t="str">
        <f t="shared" si="32"/>
        <v>Darnley Bay-13-25-0.3</v>
      </c>
      <c r="F625" s="191">
        <v>0</v>
      </c>
      <c r="G625" s="191">
        <v>1.66</v>
      </c>
      <c r="H625" s="191">
        <v>4.6900000000000004</v>
      </c>
      <c r="I625" s="191">
        <v>19.18</v>
      </c>
      <c r="J625" s="191">
        <v>0.3</v>
      </c>
      <c r="K625" s="191">
        <v>12.62</v>
      </c>
      <c r="L625" s="191">
        <v>0</v>
      </c>
      <c r="M625" s="191">
        <v>0</v>
      </c>
      <c r="N625" s="191">
        <v>60.93</v>
      </c>
      <c r="O625" s="191">
        <v>99.38</v>
      </c>
      <c r="P625" s="192">
        <f t="shared" si="33"/>
        <v>53.976479927766817</v>
      </c>
      <c r="Q625" s="192">
        <f t="shared" si="34"/>
        <v>89.706848604572968</v>
      </c>
      <c r="R625" s="191" t="s">
        <v>753</v>
      </c>
    </row>
    <row r="626" spans="1:18" s="190" customFormat="1" ht="11.25">
      <c r="A626" s="190" t="s">
        <v>728</v>
      </c>
      <c r="B626" s="190">
        <v>13</v>
      </c>
      <c r="C626" s="190">
        <v>26</v>
      </c>
      <c r="D626" s="191">
        <v>0.3</v>
      </c>
      <c r="E626" s="191" t="str">
        <f t="shared" si="32"/>
        <v>Darnley Bay-13-26-0.3</v>
      </c>
      <c r="F626" s="191">
        <v>0</v>
      </c>
      <c r="G626" s="191">
        <v>0.46</v>
      </c>
      <c r="H626" s="191">
        <v>25.69</v>
      </c>
      <c r="I626" s="191">
        <v>16.079999999999998</v>
      </c>
      <c r="J626" s="191">
        <v>0.06</v>
      </c>
      <c r="K626" s="191">
        <v>15.67</v>
      </c>
      <c r="L626" s="191">
        <v>0</v>
      </c>
      <c r="M626" s="191">
        <v>0</v>
      </c>
      <c r="N626" s="191">
        <v>42.9</v>
      </c>
      <c r="O626" s="191">
        <v>100.85</v>
      </c>
      <c r="P626" s="192">
        <f t="shared" si="33"/>
        <v>63.463491918010426</v>
      </c>
      <c r="Q626" s="192">
        <f t="shared" si="34"/>
        <v>52.835586369868281</v>
      </c>
      <c r="R626" s="191" t="s">
        <v>753</v>
      </c>
    </row>
    <row r="627" spans="1:18" s="190" customFormat="1" ht="11.25">
      <c r="A627" s="190" t="s">
        <v>728</v>
      </c>
      <c r="B627" s="190">
        <v>13</v>
      </c>
      <c r="C627" s="190">
        <v>27</v>
      </c>
      <c r="D627" s="191">
        <v>0.3</v>
      </c>
      <c r="E627" s="191" t="str">
        <f t="shared" si="32"/>
        <v>Darnley Bay-13-27-0.3</v>
      </c>
      <c r="F627" s="191">
        <v>0</v>
      </c>
      <c r="G627" s="191">
        <v>0.31</v>
      </c>
      <c r="H627" s="191">
        <v>6.96</v>
      </c>
      <c r="I627" s="191">
        <v>22.72</v>
      </c>
      <c r="J627" s="191">
        <v>0.34</v>
      </c>
      <c r="K627" s="191">
        <v>10.63</v>
      </c>
      <c r="L627" s="191">
        <v>0.05</v>
      </c>
      <c r="M627" s="191">
        <v>0</v>
      </c>
      <c r="N627" s="191">
        <v>57.84</v>
      </c>
      <c r="O627" s="191">
        <v>98.84</v>
      </c>
      <c r="P627" s="192">
        <f t="shared" si="33"/>
        <v>45.472823521335656</v>
      </c>
      <c r="Q627" s="192">
        <f t="shared" si="34"/>
        <v>84.790668956903716</v>
      </c>
      <c r="R627" s="191" t="s">
        <v>753</v>
      </c>
    </row>
    <row r="628" spans="1:18" s="190" customFormat="1" ht="11.25">
      <c r="A628" s="190" t="s">
        <v>728</v>
      </c>
      <c r="B628" s="190">
        <v>13</v>
      </c>
      <c r="C628" s="190">
        <v>29</v>
      </c>
      <c r="D628" s="191">
        <v>0.3</v>
      </c>
      <c r="E628" s="191" t="str">
        <f t="shared" si="32"/>
        <v>Darnley Bay-13-29-0.3</v>
      </c>
      <c r="F628" s="191">
        <v>0.01</v>
      </c>
      <c r="G628" s="191">
        <v>0.28999999999999998</v>
      </c>
      <c r="H628" s="191">
        <v>11.49</v>
      </c>
      <c r="I628" s="191">
        <v>20.58</v>
      </c>
      <c r="J628" s="191">
        <v>0.16</v>
      </c>
      <c r="K628" s="191">
        <v>12.11</v>
      </c>
      <c r="L628" s="191">
        <v>0</v>
      </c>
      <c r="M628" s="191">
        <v>0</v>
      </c>
      <c r="N628" s="191">
        <v>55.73</v>
      </c>
      <c r="O628" s="191">
        <v>100.37</v>
      </c>
      <c r="P628" s="192">
        <f t="shared" si="33"/>
        <v>51.192095609811538</v>
      </c>
      <c r="Q628" s="192">
        <f t="shared" si="34"/>
        <v>76.491485928885211</v>
      </c>
      <c r="R628" s="191" t="s">
        <v>753</v>
      </c>
    </row>
    <row r="629" spans="1:18" s="190" customFormat="1" ht="11.25">
      <c r="A629" s="190" t="s">
        <v>728</v>
      </c>
      <c r="B629" s="190">
        <v>13</v>
      </c>
      <c r="C629" s="190">
        <v>30</v>
      </c>
      <c r="D629" s="191">
        <v>0.3</v>
      </c>
      <c r="E629" s="191" t="str">
        <f t="shared" si="32"/>
        <v>Darnley Bay-13-30-0.3</v>
      </c>
      <c r="F629" s="191">
        <v>0</v>
      </c>
      <c r="G629" s="191">
        <v>0.98</v>
      </c>
      <c r="H629" s="191">
        <v>3.77</v>
      </c>
      <c r="I629" s="191">
        <v>21.66</v>
      </c>
      <c r="J629" s="191">
        <v>0.23</v>
      </c>
      <c r="K629" s="191">
        <v>10.79</v>
      </c>
      <c r="L629" s="191">
        <v>0.01</v>
      </c>
      <c r="M629" s="191">
        <v>0</v>
      </c>
      <c r="N629" s="191">
        <v>61.89</v>
      </c>
      <c r="O629" s="191">
        <v>99.33</v>
      </c>
      <c r="P629" s="192">
        <f t="shared" si="33"/>
        <v>47.031833329784376</v>
      </c>
      <c r="Q629" s="192">
        <f t="shared" si="34"/>
        <v>91.675551083308804</v>
      </c>
      <c r="R629" s="191" t="s">
        <v>753</v>
      </c>
    </row>
    <row r="630" spans="1:18" s="190" customFormat="1" ht="11.25">
      <c r="A630" s="190" t="s">
        <v>728</v>
      </c>
      <c r="B630" s="190">
        <v>13</v>
      </c>
      <c r="C630" s="190">
        <v>31</v>
      </c>
      <c r="D630" s="191">
        <v>0.3</v>
      </c>
      <c r="E630" s="191" t="str">
        <f t="shared" si="32"/>
        <v>Darnley Bay-13-31-0.3</v>
      </c>
      <c r="F630" s="191">
        <v>0</v>
      </c>
      <c r="G630" s="191">
        <v>0.56999999999999995</v>
      </c>
      <c r="H630" s="191">
        <v>9.74</v>
      </c>
      <c r="I630" s="191">
        <v>24.3</v>
      </c>
      <c r="J630" s="191">
        <v>0.21</v>
      </c>
      <c r="K630" s="191">
        <v>10.79</v>
      </c>
      <c r="L630" s="191">
        <v>0.03</v>
      </c>
      <c r="M630" s="191">
        <v>0</v>
      </c>
      <c r="N630" s="191">
        <v>54.71</v>
      </c>
      <c r="O630" s="191">
        <v>100.35</v>
      </c>
      <c r="P630" s="192">
        <f t="shared" si="33"/>
        <v>44.179617613344455</v>
      </c>
      <c r="Q630" s="192">
        <f t="shared" si="34"/>
        <v>79.02744740118635</v>
      </c>
      <c r="R630" s="191" t="s">
        <v>753</v>
      </c>
    </row>
    <row r="631" spans="1:18" s="190" customFormat="1" ht="11.25">
      <c r="A631" s="190" t="s">
        <v>728</v>
      </c>
      <c r="B631" s="190">
        <v>13</v>
      </c>
      <c r="C631" s="190">
        <v>32</v>
      </c>
      <c r="D631" s="191">
        <v>0.3</v>
      </c>
      <c r="E631" s="191" t="str">
        <f t="shared" si="32"/>
        <v>Darnley Bay-13-32-0.3</v>
      </c>
      <c r="F631" s="191">
        <v>0.03</v>
      </c>
      <c r="G631" s="191">
        <v>0</v>
      </c>
      <c r="H631" s="191">
        <v>12.55</v>
      </c>
      <c r="I631" s="191">
        <v>16.89</v>
      </c>
      <c r="J631" s="191">
        <v>0.28999999999999998</v>
      </c>
      <c r="K631" s="191">
        <v>12.12</v>
      </c>
      <c r="L631" s="191">
        <v>0</v>
      </c>
      <c r="M631" s="191">
        <v>0</v>
      </c>
      <c r="N631" s="191">
        <v>58.68</v>
      </c>
      <c r="O631" s="191">
        <v>100.55</v>
      </c>
      <c r="P631" s="192">
        <f t="shared" si="33"/>
        <v>56.122035662628974</v>
      </c>
      <c r="Q631" s="192">
        <f t="shared" si="34"/>
        <v>75.825816602827928</v>
      </c>
      <c r="R631" s="191" t="s">
        <v>753</v>
      </c>
    </row>
    <row r="632" spans="1:18" s="190" customFormat="1" ht="11.25">
      <c r="A632" s="190" t="s">
        <v>728</v>
      </c>
      <c r="B632" s="190">
        <v>13</v>
      </c>
      <c r="C632" s="190">
        <v>33</v>
      </c>
      <c r="D632" s="191">
        <v>0.3</v>
      </c>
      <c r="E632" s="191" t="str">
        <f t="shared" si="32"/>
        <v>Darnley Bay-13-33-0.3</v>
      </c>
      <c r="F632" s="191">
        <v>7.0000000000000007E-2</v>
      </c>
      <c r="G632" s="191">
        <v>1.43</v>
      </c>
      <c r="H632" s="191">
        <v>6.5</v>
      </c>
      <c r="I632" s="191">
        <v>29.36</v>
      </c>
      <c r="J632" s="191">
        <v>0.2</v>
      </c>
      <c r="K632" s="191">
        <v>9.6300000000000008</v>
      </c>
      <c r="L632" s="191">
        <v>0</v>
      </c>
      <c r="M632" s="191">
        <v>0</v>
      </c>
      <c r="N632" s="191">
        <v>51.54</v>
      </c>
      <c r="O632" s="191">
        <v>98.73</v>
      </c>
      <c r="P632" s="192">
        <f t="shared" si="33"/>
        <v>36.893952817215968</v>
      </c>
      <c r="Q632" s="192">
        <f t="shared" si="34"/>
        <v>84.175323753348238</v>
      </c>
      <c r="R632" s="191" t="s">
        <v>753</v>
      </c>
    </row>
    <row r="633" spans="1:18" s="190" customFormat="1" ht="11.25">
      <c r="A633" s="190" t="s">
        <v>728</v>
      </c>
      <c r="B633" s="190">
        <v>13</v>
      </c>
      <c r="C633" s="190">
        <v>34</v>
      </c>
      <c r="D633" s="191">
        <v>0.3</v>
      </c>
      <c r="E633" s="191" t="str">
        <f t="shared" si="32"/>
        <v>Darnley Bay-13-34-0.3</v>
      </c>
      <c r="F633" s="191">
        <v>0.06</v>
      </c>
      <c r="G633" s="191">
        <v>0.77</v>
      </c>
      <c r="H633" s="191">
        <v>9.99</v>
      </c>
      <c r="I633" s="191">
        <v>20.84</v>
      </c>
      <c r="J633" s="191">
        <v>0.28000000000000003</v>
      </c>
      <c r="K633" s="191">
        <v>11.38</v>
      </c>
      <c r="L633" s="191">
        <v>0</v>
      </c>
      <c r="M633" s="191">
        <v>0</v>
      </c>
      <c r="N633" s="191">
        <v>56.27</v>
      </c>
      <c r="O633" s="191">
        <v>99.59</v>
      </c>
      <c r="P633" s="192">
        <f t="shared" si="33"/>
        <v>49.324147346579927</v>
      </c>
      <c r="Q633" s="192">
        <f t="shared" si="34"/>
        <v>79.073346323622289</v>
      </c>
      <c r="R633" s="191" t="s">
        <v>753</v>
      </c>
    </row>
    <row r="634" spans="1:18" s="190" customFormat="1" ht="11.25">
      <c r="A634" s="190" t="s">
        <v>728</v>
      </c>
      <c r="B634" s="190">
        <v>13</v>
      </c>
      <c r="C634" s="190">
        <v>35</v>
      </c>
      <c r="D634" s="191">
        <v>0.3</v>
      </c>
      <c r="E634" s="191" t="str">
        <f t="shared" si="32"/>
        <v>Darnley Bay-13-35-0.3</v>
      </c>
      <c r="F634" s="191">
        <v>0</v>
      </c>
      <c r="G634" s="191">
        <v>0.43</v>
      </c>
      <c r="H634" s="191">
        <v>10.07</v>
      </c>
      <c r="I634" s="191">
        <v>21.63</v>
      </c>
      <c r="J634" s="191">
        <v>0.17</v>
      </c>
      <c r="K634" s="191">
        <v>12.4</v>
      </c>
      <c r="L634" s="191">
        <v>0</v>
      </c>
      <c r="M634" s="191">
        <v>0</v>
      </c>
      <c r="N634" s="191">
        <v>54.87</v>
      </c>
      <c r="O634" s="191">
        <v>99.58</v>
      </c>
      <c r="P634" s="192">
        <f t="shared" si="33"/>
        <v>50.539885717708756</v>
      </c>
      <c r="Q634" s="192">
        <f t="shared" si="34"/>
        <v>78.519160360257203</v>
      </c>
      <c r="R634" s="191" t="s">
        <v>753</v>
      </c>
    </row>
    <row r="635" spans="1:18" s="190" customFormat="1" ht="11.25">
      <c r="A635" s="190" t="s">
        <v>728</v>
      </c>
      <c r="B635" s="190">
        <v>13</v>
      </c>
      <c r="C635" s="190">
        <v>36</v>
      </c>
      <c r="D635" s="191">
        <v>0.3</v>
      </c>
      <c r="E635" s="191" t="str">
        <f t="shared" si="32"/>
        <v>Darnley Bay-13-36-0.3</v>
      </c>
      <c r="F635" s="191">
        <v>0</v>
      </c>
      <c r="G635" s="191">
        <v>0.36</v>
      </c>
      <c r="H635" s="191">
        <v>10.95</v>
      </c>
      <c r="I635" s="191">
        <v>20.93</v>
      </c>
      <c r="J635" s="191">
        <v>0.21</v>
      </c>
      <c r="K635" s="191">
        <v>11.4</v>
      </c>
      <c r="L635" s="191">
        <v>0.01</v>
      </c>
      <c r="M635" s="191">
        <v>0</v>
      </c>
      <c r="N635" s="191">
        <v>55.3</v>
      </c>
      <c r="O635" s="191">
        <v>99.15</v>
      </c>
      <c r="P635" s="192">
        <f t="shared" si="33"/>
        <v>49.260325324187832</v>
      </c>
      <c r="Q635" s="192">
        <f t="shared" si="34"/>
        <v>77.210027918755202</v>
      </c>
      <c r="R635" s="191" t="s">
        <v>753</v>
      </c>
    </row>
    <row r="636" spans="1:18" s="190" customFormat="1" ht="11.25">
      <c r="A636" s="190" t="s">
        <v>728</v>
      </c>
      <c r="B636" s="190">
        <v>13</v>
      </c>
      <c r="C636" s="190">
        <v>37</v>
      </c>
      <c r="D636" s="191">
        <v>0.3</v>
      </c>
      <c r="E636" s="191" t="str">
        <f t="shared" si="32"/>
        <v>Darnley Bay-13-37-0.3</v>
      </c>
      <c r="F636" s="191">
        <v>0.13</v>
      </c>
      <c r="G636" s="191">
        <v>0.28999999999999998</v>
      </c>
      <c r="H636" s="191">
        <v>11.62</v>
      </c>
      <c r="I636" s="191">
        <v>17.47</v>
      </c>
      <c r="J636" s="191">
        <v>0.16</v>
      </c>
      <c r="K636" s="191">
        <v>11.95</v>
      </c>
      <c r="L636" s="191">
        <v>0</v>
      </c>
      <c r="M636" s="191">
        <v>0</v>
      </c>
      <c r="N636" s="191">
        <v>57.71</v>
      </c>
      <c r="O636" s="191">
        <v>99.33</v>
      </c>
      <c r="P636" s="192">
        <f t="shared" si="33"/>
        <v>54.939515871021115</v>
      </c>
      <c r="Q636" s="192">
        <f t="shared" si="34"/>
        <v>76.914292079759321</v>
      </c>
      <c r="R636" s="191" t="s">
        <v>753</v>
      </c>
    </row>
    <row r="637" spans="1:18" s="190" customFormat="1" ht="11.25">
      <c r="A637" s="190" t="s">
        <v>728</v>
      </c>
      <c r="B637" s="190">
        <v>13</v>
      </c>
      <c r="C637" s="190">
        <v>39</v>
      </c>
      <c r="D637" s="191">
        <v>0.3</v>
      </c>
      <c r="E637" s="191" t="str">
        <f t="shared" si="32"/>
        <v>Darnley Bay-13-39-0.3</v>
      </c>
      <c r="F637" s="191">
        <v>0</v>
      </c>
      <c r="G637" s="191">
        <v>0.6</v>
      </c>
      <c r="H637" s="191">
        <v>11.39</v>
      </c>
      <c r="I637" s="191">
        <v>21.93</v>
      </c>
      <c r="J637" s="191">
        <v>0.11</v>
      </c>
      <c r="K637" s="191">
        <v>11.57</v>
      </c>
      <c r="L637" s="191">
        <v>0</v>
      </c>
      <c r="M637" s="191">
        <v>7.0000000000000007E-2</v>
      </c>
      <c r="N637" s="191">
        <v>54.39</v>
      </c>
      <c r="O637" s="191">
        <v>100.07</v>
      </c>
      <c r="P637" s="192">
        <f t="shared" si="33"/>
        <v>48.464008803576831</v>
      </c>
      <c r="Q637" s="192">
        <f t="shared" si="34"/>
        <v>76.209863043900413</v>
      </c>
      <c r="R637" s="191" t="s">
        <v>753</v>
      </c>
    </row>
    <row r="638" spans="1:18" s="190" customFormat="1" ht="11.25">
      <c r="A638" s="190" t="s">
        <v>728</v>
      </c>
      <c r="B638" s="190">
        <v>13</v>
      </c>
      <c r="C638" s="190">
        <v>40</v>
      </c>
      <c r="D638" s="191">
        <v>0.3</v>
      </c>
      <c r="E638" s="191" t="str">
        <f t="shared" si="32"/>
        <v>Darnley Bay-13-40-0.3</v>
      </c>
      <c r="F638" s="191">
        <v>0</v>
      </c>
      <c r="G638" s="191">
        <v>3.59</v>
      </c>
      <c r="H638" s="191">
        <v>4.6399999999999997</v>
      </c>
      <c r="I638" s="191">
        <v>28.72</v>
      </c>
      <c r="J638" s="191">
        <v>0.41</v>
      </c>
      <c r="K638" s="191">
        <v>9.99</v>
      </c>
      <c r="L638" s="191">
        <v>0</v>
      </c>
      <c r="M638" s="191">
        <v>0.08</v>
      </c>
      <c r="N638" s="191">
        <v>51.95</v>
      </c>
      <c r="O638" s="191">
        <v>99.37</v>
      </c>
      <c r="P638" s="192">
        <f t="shared" si="33"/>
        <v>38.271786488047596</v>
      </c>
      <c r="Q638" s="192">
        <f t="shared" si="34"/>
        <v>88.250229882127925</v>
      </c>
      <c r="R638" s="191" t="s">
        <v>753</v>
      </c>
    </row>
    <row r="639" spans="1:18" s="190" customFormat="1" ht="11.25">
      <c r="A639" s="190" t="s">
        <v>728</v>
      </c>
      <c r="B639" s="190">
        <v>13</v>
      </c>
      <c r="C639" s="190">
        <v>41</v>
      </c>
      <c r="D639" s="191">
        <v>0.3</v>
      </c>
      <c r="E639" s="191" t="str">
        <f t="shared" si="32"/>
        <v>Darnley Bay-13-41-0.3</v>
      </c>
      <c r="F639" s="191">
        <v>0</v>
      </c>
      <c r="G639" s="191">
        <v>3.73</v>
      </c>
      <c r="H639" s="191">
        <v>4.5999999999999996</v>
      </c>
      <c r="I639" s="191">
        <v>29.08</v>
      </c>
      <c r="J639" s="191">
        <v>0.34</v>
      </c>
      <c r="K639" s="191">
        <v>10.08</v>
      </c>
      <c r="L639" s="191">
        <v>0</v>
      </c>
      <c r="M639" s="191">
        <v>0</v>
      </c>
      <c r="N639" s="191">
        <v>52.87</v>
      </c>
      <c r="O639" s="191">
        <v>100.7</v>
      </c>
      <c r="P639" s="192">
        <f t="shared" si="33"/>
        <v>38.189412415577038</v>
      </c>
      <c r="Q639" s="192">
        <f t="shared" si="34"/>
        <v>88.519318267300079</v>
      </c>
      <c r="R639" s="191" t="s">
        <v>753</v>
      </c>
    </row>
    <row r="640" spans="1:18" s="190" customFormat="1" ht="11.25">
      <c r="A640" s="190" t="s">
        <v>728</v>
      </c>
      <c r="B640" s="190">
        <v>13</v>
      </c>
      <c r="C640" s="190">
        <v>42</v>
      </c>
      <c r="D640" s="191">
        <v>0.3</v>
      </c>
      <c r="E640" s="191" t="str">
        <f t="shared" si="32"/>
        <v>Darnley Bay-13-42-0.3</v>
      </c>
      <c r="F640" s="191">
        <v>0</v>
      </c>
      <c r="G640" s="191">
        <v>0.63</v>
      </c>
      <c r="H640" s="191">
        <v>10.91</v>
      </c>
      <c r="I640" s="191">
        <v>21.81</v>
      </c>
      <c r="J640" s="191">
        <v>0.24</v>
      </c>
      <c r="K640" s="191">
        <v>11.67</v>
      </c>
      <c r="L640" s="191">
        <v>0</v>
      </c>
      <c r="M640" s="191">
        <v>0</v>
      </c>
      <c r="N640" s="191">
        <v>54.9</v>
      </c>
      <c r="O640" s="191">
        <v>100.17</v>
      </c>
      <c r="P640" s="192">
        <f t="shared" si="33"/>
        <v>48.816068879200451</v>
      </c>
      <c r="Q640" s="192">
        <f t="shared" si="34"/>
        <v>77.146621457044048</v>
      </c>
      <c r="R640" s="191" t="s">
        <v>753</v>
      </c>
    </row>
    <row r="641" spans="1:18" s="190" customFormat="1" ht="11.25">
      <c r="A641" s="190" t="s">
        <v>728</v>
      </c>
      <c r="B641" s="190">
        <v>13</v>
      </c>
      <c r="C641" s="190">
        <v>44</v>
      </c>
      <c r="D641" s="191">
        <v>0.3</v>
      </c>
      <c r="E641" s="191" t="str">
        <f t="shared" si="32"/>
        <v>Darnley Bay-13-44-0.3</v>
      </c>
      <c r="F641" s="191">
        <v>0</v>
      </c>
      <c r="G641" s="191">
        <v>0.27</v>
      </c>
      <c r="H641" s="191">
        <v>11.87</v>
      </c>
      <c r="I641" s="191">
        <v>18.12</v>
      </c>
      <c r="J641" s="191">
        <v>0.17</v>
      </c>
      <c r="K641" s="191">
        <v>11.53</v>
      </c>
      <c r="L641" s="191">
        <v>0.01</v>
      </c>
      <c r="M641" s="191">
        <v>0</v>
      </c>
      <c r="N641" s="191">
        <v>58.38</v>
      </c>
      <c r="O641" s="191">
        <v>100.35</v>
      </c>
      <c r="P641" s="192">
        <f t="shared" si="33"/>
        <v>53.143774083895423</v>
      </c>
      <c r="Q641" s="192">
        <f t="shared" si="34"/>
        <v>76.740829868213609</v>
      </c>
      <c r="R641" s="191" t="s">
        <v>753</v>
      </c>
    </row>
    <row r="642" spans="1:18" s="190" customFormat="1" ht="11.25">
      <c r="A642" s="190" t="s">
        <v>728</v>
      </c>
      <c r="B642" s="190">
        <v>13</v>
      </c>
      <c r="C642" s="190">
        <v>45</v>
      </c>
      <c r="D642" s="191">
        <v>0.3</v>
      </c>
      <c r="E642" s="191" t="str">
        <f t="shared" si="32"/>
        <v>Darnley Bay-13-45-0.3</v>
      </c>
      <c r="F642" s="191">
        <v>0.04</v>
      </c>
      <c r="G642" s="191">
        <v>0.37</v>
      </c>
      <c r="H642" s="191">
        <v>10.8</v>
      </c>
      <c r="I642" s="191">
        <v>20.38</v>
      </c>
      <c r="J642" s="191">
        <v>0.25</v>
      </c>
      <c r="K642" s="191">
        <v>11.75</v>
      </c>
      <c r="L642" s="191">
        <v>0.03</v>
      </c>
      <c r="M642" s="191">
        <v>0</v>
      </c>
      <c r="N642" s="191">
        <v>56.17</v>
      </c>
      <c r="O642" s="191">
        <v>99.79</v>
      </c>
      <c r="P642" s="192">
        <f t="shared" si="33"/>
        <v>50.681963911506088</v>
      </c>
      <c r="Q642" s="192">
        <f t="shared" si="34"/>
        <v>77.723267991559766</v>
      </c>
      <c r="R642" s="191" t="s">
        <v>753</v>
      </c>
    </row>
    <row r="643" spans="1:18" s="190" customFormat="1" ht="11.25">
      <c r="A643" s="190" t="s">
        <v>728</v>
      </c>
      <c r="B643" s="190">
        <v>13</v>
      </c>
      <c r="C643" s="190">
        <v>46</v>
      </c>
      <c r="D643" s="191">
        <v>0.3</v>
      </c>
      <c r="E643" s="191" t="str">
        <f t="shared" si="32"/>
        <v>Darnley Bay-13-46-0.3</v>
      </c>
      <c r="F643" s="191">
        <v>0</v>
      </c>
      <c r="G643" s="191">
        <v>0.5</v>
      </c>
      <c r="H643" s="191">
        <v>8.0299999999999994</v>
      </c>
      <c r="I643" s="191">
        <v>25.05</v>
      </c>
      <c r="J643" s="191">
        <v>0.15</v>
      </c>
      <c r="K643" s="191">
        <v>10.15</v>
      </c>
      <c r="L643" s="191">
        <v>0</v>
      </c>
      <c r="M643" s="191">
        <v>0</v>
      </c>
      <c r="N643" s="191">
        <v>54.58</v>
      </c>
      <c r="O643" s="191">
        <v>98.45</v>
      </c>
      <c r="P643" s="192">
        <f t="shared" si="33"/>
        <v>41.935564560508269</v>
      </c>
      <c r="Q643" s="192">
        <f t="shared" si="34"/>
        <v>82.013439068022976</v>
      </c>
      <c r="R643" s="191" t="s">
        <v>753</v>
      </c>
    </row>
    <row r="644" spans="1:18" s="190" customFormat="1" ht="11.25">
      <c r="A644" s="190" t="s">
        <v>728</v>
      </c>
      <c r="B644" s="190">
        <v>13</v>
      </c>
      <c r="C644" s="190">
        <v>47</v>
      </c>
      <c r="D644" s="191">
        <v>0.3</v>
      </c>
      <c r="E644" s="191" t="str">
        <f t="shared" si="32"/>
        <v>Darnley Bay-13-47-0.3</v>
      </c>
      <c r="F644" s="191">
        <v>0</v>
      </c>
      <c r="G644" s="191">
        <v>0</v>
      </c>
      <c r="H644" s="191">
        <v>42.04</v>
      </c>
      <c r="I644" s="191">
        <v>11.96</v>
      </c>
      <c r="J644" s="191">
        <v>0.03</v>
      </c>
      <c r="K644" s="191">
        <v>17.920000000000002</v>
      </c>
      <c r="L644" s="191">
        <v>0</v>
      </c>
      <c r="M644" s="191">
        <v>0.01</v>
      </c>
      <c r="N644" s="191">
        <v>28.32</v>
      </c>
      <c r="O644" s="191">
        <v>100.28</v>
      </c>
      <c r="P644" s="192">
        <f t="shared" si="33"/>
        <v>72.757043218933177</v>
      </c>
      <c r="Q644" s="192">
        <f t="shared" si="34"/>
        <v>31.12508379739921</v>
      </c>
      <c r="R644" s="191" t="s">
        <v>753</v>
      </c>
    </row>
    <row r="645" spans="1:18" s="190" customFormat="1" ht="11.25">
      <c r="A645" s="190" t="s">
        <v>728</v>
      </c>
      <c r="B645" s="190">
        <v>13</v>
      </c>
      <c r="C645" s="190">
        <v>48</v>
      </c>
      <c r="D645" s="191">
        <v>0.3</v>
      </c>
      <c r="E645" s="191" t="str">
        <f t="shared" si="32"/>
        <v>Darnley Bay-13-48-0.3</v>
      </c>
      <c r="F645" s="191">
        <v>0.16</v>
      </c>
      <c r="G645" s="191">
        <v>1.33</v>
      </c>
      <c r="H645" s="191">
        <v>8.24</v>
      </c>
      <c r="I645" s="191">
        <v>25.31</v>
      </c>
      <c r="J645" s="191">
        <v>0.23</v>
      </c>
      <c r="K645" s="191">
        <v>9.81</v>
      </c>
      <c r="L645" s="191">
        <v>0.02</v>
      </c>
      <c r="M645" s="191">
        <v>0</v>
      </c>
      <c r="N645" s="191">
        <v>54.18</v>
      </c>
      <c r="O645" s="191">
        <v>99.29</v>
      </c>
      <c r="P645" s="192">
        <f t="shared" si="33"/>
        <v>40.858541902571602</v>
      </c>
      <c r="Q645" s="192">
        <f t="shared" si="34"/>
        <v>81.518906918451208</v>
      </c>
      <c r="R645" s="191" t="s">
        <v>753</v>
      </c>
    </row>
    <row r="646" spans="1:18" s="190" customFormat="1" ht="11.25">
      <c r="A646" s="190" t="s">
        <v>728</v>
      </c>
      <c r="B646" s="190">
        <v>13</v>
      </c>
      <c r="C646" s="190">
        <v>50</v>
      </c>
      <c r="D646" s="191">
        <v>0.3</v>
      </c>
      <c r="E646" s="191" t="str">
        <f t="shared" si="32"/>
        <v>Darnley Bay-13-50-0.3</v>
      </c>
      <c r="F646" s="191">
        <v>0</v>
      </c>
      <c r="G646" s="191">
        <v>0.63</v>
      </c>
      <c r="H646" s="191">
        <v>10.84</v>
      </c>
      <c r="I646" s="191">
        <v>17.100000000000001</v>
      </c>
      <c r="J646" s="191">
        <v>0.11</v>
      </c>
      <c r="K646" s="191">
        <v>12.43</v>
      </c>
      <c r="L646" s="191">
        <v>0.01</v>
      </c>
      <c r="M646" s="191">
        <v>0</v>
      </c>
      <c r="N646" s="191">
        <v>57.83</v>
      </c>
      <c r="O646" s="191">
        <v>98.94</v>
      </c>
      <c r="P646" s="192">
        <f t="shared" si="33"/>
        <v>56.439425896101248</v>
      </c>
      <c r="Q646" s="192">
        <f t="shared" si="34"/>
        <v>78.160428333624608</v>
      </c>
      <c r="R646" s="191" t="s">
        <v>753</v>
      </c>
    </row>
    <row r="647" spans="1:18" s="190" customFormat="1" ht="11.25">
      <c r="A647" s="190" t="s">
        <v>728</v>
      </c>
      <c r="B647" s="190">
        <v>13</v>
      </c>
      <c r="C647" s="190">
        <v>51</v>
      </c>
      <c r="D647" s="191">
        <v>0.3</v>
      </c>
      <c r="E647" s="191" t="str">
        <f t="shared" si="32"/>
        <v>Darnley Bay-13-51-0.3</v>
      </c>
      <c r="F647" s="191">
        <v>0</v>
      </c>
      <c r="G647" s="191">
        <v>0.92</v>
      </c>
      <c r="H647" s="191">
        <v>10.24</v>
      </c>
      <c r="I647" s="191">
        <v>20.84</v>
      </c>
      <c r="J647" s="191">
        <v>0.24</v>
      </c>
      <c r="K647" s="191">
        <v>12.41</v>
      </c>
      <c r="L647" s="191">
        <v>0.03</v>
      </c>
      <c r="M647" s="191">
        <v>0</v>
      </c>
      <c r="N647" s="191">
        <v>55.65</v>
      </c>
      <c r="O647" s="191">
        <v>100.33</v>
      </c>
      <c r="P647" s="192">
        <f t="shared" si="33"/>
        <v>51.489794330939041</v>
      </c>
      <c r="Q647" s="192">
        <f t="shared" si="34"/>
        <v>78.474842553888308</v>
      </c>
      <c r="R647" s="191" t="s">
        <v>753</v>
      </c>
    </row>
    <row r="648" spans="1:18" s="190" customFormat="1" ht="11.25">
      <c r="A648" s="190" t="s">
        <v>728</v>
      </c>
      <c r="B648" s="190">
        <v>13</v>
      </c>
      <c r="C648" s="190">
        <v>52</v>
      </c>
      <c r="D648" s="191">
        <v>0.3</v>
      </c>
      <c r="E648" s="191" t="str">
        <f t="shared" si="32"/>
        <v>Darnley Bay-13-52-0.3</v>
      </c>
      <c r="F648" s="191">
        <v>0</v>
      </c>
      <c r="G648" s="191">
        <v>0</v>
      </c>
      <c r="H648" s="191">
        <v>12.23</v>
      </c>
      <c r="I648" s="191">
        <v>20.5</v>
      </c>
      <c r="J648" s="191">
        <v>0.14000000000000001</v>
      </c>
      <c r="K648" s="191">
        <v>11.38</v>
      </c>
      <c r="L648" s="191">
        <v>0.03</v>
      </c>
      <c r="M648" s="191">
        <v>0</v>
      </c>
      <c r="N648" s="191">
        <v>55.14</v>
      </c>
      <c r="O648" s="191">
        <v>99.42</v>
      </c>
      <c r="P648" s="192">
        <f t="shared" si="33"/>
        <v>49.735341920477275</v>
      </c>
      <c r="Q648" s="192">
        <f t="shared" si="34"/>
        <v>75.152434469871508</v>
      </c>
      <c r="R648" s="191" t="s">
        <v>753</v>
      </c>
    </row>
    <row r="649" spans="1:18" s="190" customFormat="1" ht="11.25">
      <c r="A649" s="190" t="s">
        <v>728</v>
      </c>
      <c r="B649" s="190">
        <v>13</v>
      </c>
      <c r="C649" s="190">
        <v>53</v>
      </c>
      <c r="D649" s="191">
        <v>0.3</v>
      </c>
      <c r="E649" s="191" t="str">
        <f t="shared" si="32"/>
        <v>Darnley Bay-13-53-0.3</v>
      </c>
      <c r="F649" s="191">
        <v>0</v>
      </c>
      <c r="G649" s="191">
        <v>3.45</v>
      </c>
      <c r="H649" s="191">
        <v>13.02</v>
      </c>
      <c r="I649" s="191">
        <v>21.55</v>
      </c>
      <c r="J649" s="191">
        <v>0.12</v>
      </c>
      <c r="K649" s="191">
        <v>13.55</v>
      </c>
      <c r="L649" s="191">
        <v>0</v>
      </c>
      <c r="M649" s="191">
        <v>0</v>
      </c>
      <c r="N649" s="191">
        <v>48.97</v>
      </c>
      <c r="O649" s="191">
        <v>100.66</v>
      </c>
      <c r="P649" s="192">
        <f t="shared" si="33"/>
        <v>52.846712277608653</v>
      </c>
      <c r="Q649" s="192">
        <f t="shared" si="34"/>
        <v>71.616073093692677</v>
      </c>
      <c r="R649" s="191" t="s">
        <v>753</v>
      </c>
    </row>
    <row r="650" spans="1:18" s="190" customFormat="1" ht="11.25">
      <c r="A650" s="190" t="s">
        <v>728</v>
      </c>
      <c r="B650" s="190">
        <v>13</v>
      </c>
      <c r="C650" s="190">
        <v>54</v>
      </c>
      <c r="D650" s="191">
        <v>0.3</v>
      </c>
      <c r="E650" s="191" t="str">
        <f t="shared" si="32"/>
        <v>Darnley Bay-13-54-0.3</v>
      </c>
      <c r="F650" s="191">
        <v>0.11</v>
      </c>
      <c r="G650" s="191">
        <v>1.19</v>
      </c>
      <c r="H650" s="191">
        <v>10.210000000000001</v>
      </c>
      <c r="I650" s="191">
        <v>22.84</v>
      </c>
      <c r="J650" s="191">
        <v>0.23</v>
      </c>
      <c r="K650" s="191">
        <v>11.14</v>
      </c>
      <c r="L650" s="191">
        <v>0.01</v>
      </c>
      <c r="M650" s="191">
        <v>0</v>
      </c>
      <c r="N650" s="191">
        <v>54.28</v>
      </c>
      <c r="O650" s="191">
        <v>100.01</v>
      </c>
      <c r="P650" s="192">
        <f t="shared" si="33"/>
        <v>46.505951404964783</v>
      </c>
      <c r="Q650" s="192">
        <f t="shared" si="34"/>
        <v>78.101027177974927</v>
      </c>
      <c r="R650" s="191" t="s">
        <v>753</v>
      </c>
    </row>
    <row r="651" spans="1:18" s="190" customFormat="1" ht="11.25">
      <c r="A651" s="190" t="s">
        <v>728</v>
      </c>
      <c r="B651" s="190">
        <v>13</v>
      </c>
      <c r="C651" s="190">
        <v>55</v>
      </c>
      <c r="D651" s="191">
        <v>0.3</v>
      </c>
      <c r="E651" s="191" t="str">
        <f t="shared" si="32"/>
        <v>Darnley Bay-13-55-0.3</v>
      </c>
      <c r="F651" s="191">
        <v>0</v>
      </c>
      <c r="G651" s="191">
        <v>0.18</v>
      </c>
      <c r="H651" s="191">
        <v>10.39</v>
      </c>
      <c r="I651" s="191">
        <v>18.59</v>
      </c>
      <c r="J651" s="191">
        <v>0.1</v>
      </c>
      <c r="K651" s="191">
        <v>11.99</v>
      </c>
      <c r="L651" s="191">
        <v>0.03</v>
      </c>
      <c r="M651" s="191">
        <v>0.1</v>
      </c>
      <c r="N651" s="191">
        <v>57.56</v>
      </c>
      <c r="O651" s="191">
        <v>98.95</v>
      </c>
      <c r="P651" s="192">
        <f t="shared" si="33"/>
        <v>53.480118874299706</v>
      </c>
      <c r="Q651" s="192">
        <f t="shared" si="34"/>
        <v>78.797452871519326</v>
      </c>
      <c r="R651" s="191" t="s">
        <v>753</v>
      </c>
    </row>
    <row r="652" spans="1:18" s="190" customFormat="1" ht="11.25">
      <c r="A652" s="190" t="s">
        <v>728</v>
      </c>
      <c r="B652" s="190">
        <v>13</v>
      </c>
      <c r="C652" s="190">
        <v>56</v>
      </c>
      <c r="D652" s="191">
        <v>0.3</v>
      </c>
      <c r="E652" s="191" t="str">
        <f t="shared" si="32"/>
        <v>Darnley Bay-13-56-0.3</v>
      </c>
      <c r="F652" s="191">
        <v>0</v>
      </c>
      <c r="G652" s="191">
        <v>4.1500000000000004</v>
      </c>
      <c r="H652" s="191">
        <v>5.62</v>
      </c>
      <c r="I652" s="191">
        <v>28.04</v>
      </c>
      <c r="J652" s="191">
        <v>0.23</v>
      </c>
      <c r="K652" s="191">
        <v>11.47</v>
      </c>
      <c r="L652" s="191">
        <v>0</v>
      </c>
      <c r="M652" s="191">
        <v>0</v>
      </c>
      <c r="N652" s="191">
        <v>50.87</v>
      </c>
      <c r="O652" s="191">
        <v>100.38</v>
      </c>
      <c r="P652" s="192">
        <f t="shared" si="33"/>
        <v>42.167134778497811</v>
      </c>
      <c r="Q652" s="192">
        <f t="shared" si="34"/>
        <v>85.860079715483124</v>
      </c>
      <c r="R652" s="191" t="s">
        <v>753</v>
      </c>
    </row>
    <row r="653" spans="1:18" s="190" customFormat="1" ht="11.25">
      <c r="A653" s="190" t="s">
        <v>728</v>
      </c>
      <c r="B653" s="190">
        <v>13</v>
      </c>
      <c r="C653" s="190">
        <v>57</v>
      </c>
      <c r="D653" s="191">
        <v>0.3</v>
      </c>
      <c r="E653" s="191" t="str">
        <f t="shared" si="32"/>
        <v>Darnley Bay-13-57-0.3</v>
      </c>
      <c r="F653" s="191">
        <v>0</v>
      </c>
      <c r="G653" s="191">
        <v>0.04</v>
      </c>
      <c r="H653" s="191">
        <v>13.07</v>
      </c>
      <c r="I653" s="191">
        <v>17.32</v>
      </c>
      <c r="J653" s="191">
        <v>0.28999999999999998</v>
      </c>
      <c r="K653" s="191">
        <v>12.67</v>
      </c>
      <c r="L653" s="191">
        <v>0</v>
      </c>
      <c r="M653" s="191">
        <v>7.0000000000000007E-2</v>
      </c>
      <c r="N653" s="191">
        <v>57.65</v>
      </c>
      <c r="O653" s="191">
        <v>101.12</v>
      </c>
      <c r="P653" s="192">
        <f t="shared" si="33"/>
        <v>56.595248754327521</v>
      </c>
      <c r="Q653" s="192">
        <f t="shared" si="34"/>
        <v>74.740994651416059</v>
      </c>
      <c r="R653" s="191" t="s">
        <v>753</v>
      </c>
    </row>
    <row r="654" spans="1:18" s="190" customFormat="1" ht="11.25">
      <c r="A654" s="190" t="s">
        <v>728</v>
      </c>
      <c r="B654" s="190">
        <v>13</v>
      </c>
      <c r="C654" s="190">
        <v>62</v>
      </c>
      <c r="D654" s="191">
        <v>0.3</v>
      </c>
      <c r="E654" s="191" t="str">
        <f t="shared" si="32"/>
        <v>Darnley Bay-13-62-0.3</v>
      </c>
      <c r="F654" s="191">
        <v>0.01</v>
      </c>
      <c r="G654" s="191">
        <v>4.0999999999999996</v>
      </c>
      <c r="H654" s="191">
        <v>10.63</v>
      </c>
      <c r="I654" s="191">
        <v>32.03</v>
      </c>
      <c r="J654" s="191">
        <v>0.23</v>
      </c>
      <c r="K654" s="191">
        <v>11.93</v>
      </c>
      <c r="L654" s="191">
        <v>0.02</v>
      </c>
      <c r="M654" s="191">
        <v>0</v>
      </c>
      <c r="N654" s="191">
        <v>40.67</v>
      </c>
      <c r="O654" s="191">
        <v>99.61</v>
      </c>
      <c r="P654" s="192">
        <f t="shared" si="33"/>
        <v>39.899947856439773</v>
      </c>
      <c r="Q654" s="192">
        <f t="shared" si="34"/>
        <v>71.96216811269457</v>
      </c>
      <c r="R654" s="191" t="s">
        <v>753</v>
      </c>
    </row>
    <row r="655" spans="1:18" s="190" customFormat="1" ht="11.25">
      <c r="A655" s="190" t="s">
        <v>728</v>
      </c>
      <c r="B655" s="190">
        <v>13</v>
      </c>
      <c r="C655" s="190">
        <v>91</v>
      </c>
      <c r="D655" s="191">
        <v>0.3</v>
      </c>
      <c r="E655" s="191" t="str">
        <f t="shared" si="32"/>
        <v>Darnley Bay-13-91-0.3</v>
      </c>
      <c r="F655" s="191">
        <v>0</v>
      </c>
      <c r="G655" s="191">
        <v>0.1</v>
      </c>
      <c r="H655" s="191">
        <v>18.16</v>
      </c>
      <c r="I655" s="191">
        <v>21.91</v>
      </c>
      <c r="J655" s="191">
        <v>0.19</v>
      </c>
      <c r="K655" s="191">
        <v>12.63</v>
      </c>
      <c r="L655" s="191">
        <v>0</v>
      </c>
      <c r="M655" s="191">
        <v>0.01</v>
      </c>
      <c r="N655" s="191">
        <v>46.06</v>
      </c>
      <c r="O655" s="191">
        <v>99.06</v>
      </c>
      <c r="P655" s="192">
        <f t="shared" si="33"/>
        <v>50.677778934398177</v>
      </c>
      <c r="Q655" s="192">
        <f t="shared" si="34"/>
        <v>62.983261413293604</v>
      </c>
      <c r="R655" s="191" t="s">
        <v>753</v>
      </c>
    </row>
    <row r="656" spans="1:18" s="190" customFormat="1" ht="11.25">
      <c r="A656" s="190" t="s">
        <v>728</v>
      </c>
      <c r="B656" s="190">
        <v>13</v>
      </c>
      <c r="C656" s="190">
        <v>92</v>
      </c>
      <c r="D656" s="191">
        <v>0.3</v>
      </c>
      <c r="E656" s="191" t="str">
        <f t="shared" si="32"/>
        <v>Darnley Bay-13-92-0.3</v>
      </c>
      <c r="F656" s="191">
        <v>0.09</v>
      </c>
      <c r="G656" s="191">
        <v>1.95</v>
      </c>
      <c r="H656" s="191">
        <v>7.67</v>
      </c>
      <c r="I656" s="191">
        <v>20.76</v>
      </c>
      <c r="J656" s="191">
        <v>0.16</v>
      </c>
      <c r="K656" s="191">
        <v>13.15</v>
      </c>
      <c r="L656" s="191">
        <v>0</v>
      </c>
      <c r="M656" s="191">
        <v>0</v>
      </c>
      <c r="N656" s="191">
        <v>55.16</v>
      </c>
      <c r="O656" s="191">
        <v>98.94</v>
      </c>
      <c r="P656" s="192">
        <f t="shared" si="33"/>
        <v>53.030648723656007</v>
      </c>
      <c r="Q656" s="192">
        <f t="shared" si="34"/>
        <v>82.830996524616523</v>
      </c>
      <c r="R656" s="191" t="s">
        <v>753</v>
      </c>
    </row>
    <row r="657" spans="1:18" s="190" customFormat="1" ht="11.25">
      <c r="A657" s="190" t="s">
        <v>728</v>
      </c>
      <c r="B657" s="190">
        <v>13</v>
      </c>
      <c r="C657" s="190">
        <v>93</v>
      </c>
      <c r="D657" s="191">
        <v>0.3</v>
      </c>
      <c r="E657" s="191" t="str">
        <f t="shared" si="32"/>
        <v>Darnley Bay-13-93-0.3</v>
      </c>
      <c r="F657" s="191">
        <v>0</v>
      </c>
      <c r="G657" s="191">
        <v>2.95</v>
      </c>
      <c r="H657" s="191">
        <v>8.7799999999999994</v>
      </c>
      <c r="I657" s="191">
        <v>28.43</v>
      </c>
      <c r="J657" s="191">
        <v>0.2</v>
      </c>
      <c r="K657" s="191">
        <v>11.41</v>
      </c>
      <c r="L657" s="191">
        <v>0.01</v>
      </c>
      <c r="M657" s="191">
        <v>0.04</v>
      </c>
      <c r="N657" s="191">
        <v>48.23</v>
      </c>
      <c r="O657" s="191">
        <v>100.06</v>
      </c>
      <c r="P657" s="192">
        <f t="shared" si="33"/>
        <v>41.703093332264395</v>
      </c>
      <c r="Q657" s="192">
        <f t="shared" si="34"/>
        <v>78.655443556389343</v>
      </c>
      <c r="R657" s="191" t="s">
        <v>753</v>
      </c>
    </row>
    <row r="658" spans="1:18" s="190" customFormat="1" ht="11.25">
      <c r="A658" s="190" t="s">
        <v>728</v>
      </c>
      <c r="B658" s="190">
        <v>13</v>
      </c>
      <c r="C658" s="190">
        <v>94</v>
      </c>
      <c r="D658" s="191">
        <v>0.3</v>
      </c>
      <c r="E658" s="191" t="str">
        <f t="shared" si="32"/>
        <v>Darnley Bay-13-94-0.3</v>
      </c>
      <c r="F658" s="191">
        <v>0</v>
      </c>
      <c r="G658" s="191">
        <v>0.12</v>
      </c>
      <c r="H658" s="191">
        <v>25.3</v>
      </c>
      <c r="I658" s="191">
        <v>18.239999999999998</v>
      </c>
      <c r="J658" s="191">
        <v>0.2</v>
      </c>
      <c r="K658" s="191">
        <v>12.16</v>
      </c>
      <c r="L658" s="191">
        <v>0</v>
      </c>
      <c r="M658" s="191">
        <v>0</v>
      </c>
      <c r="N658" s="191">
        <v>44.08</v>
      </c>
      <c r="O658" s="191">
        <v>100.09</v>
      </c>
      <c r="P658" s="192">
        <f t="shared" si="33"/>
        <v>54.302233306881305</v>
      </c>
      <c r="Q658" s="192">
        <f t="shared" si="34"/>
        <v>53.891539541460972</v>
      </c>
      <c r="R658" s="191" t="s">
        <v>753</v>
      </c>
    </row>
    <row r="659" spans="1:18" s="190" customFormat="1" ht="11.25">
      <c r="A659" s="190" t="s">
        <v>728</v>
      </c>
      <c r="B659" s="190">
        <v>13</v>
      </c>
      <c r="C659" s="190">
        <v>99</v>
      </c>
      <c r="D659" s="191">
        <v>0.3</v>
      </c>
      <c r="E659" s="191" t="str">
        <f t="shared" si="32"/>
        <v>Darnley Bay-13-99-0.3</v>
      </c>
      <c r="F659" s="191">
        <v>0</v>
      </c>
      <c r="G659" s="191">
        <v>2.56</v>
      </c>
      <c r="H659" s="191">
        <v>6.1</v>
      </c>
      <c r="I659" s="191">
        <v>28.07</v>
      </c>
      <c r="J659" s="191">
        <v>0.35</v>
      </c>
      <c r="K659" s="191">
        <v>10.65</v>
      </c>
      <c r="L659" s="191">
        <v>0</v>
      </c>
      <c r="M659" s="191">
        <v>0</v>
      </c>
      <c r="N659" s="191">
        <v>52.9</v>
      </c>
      <c r="O659" s="191">
        <v>100.63</v>
      </c>
      <c r="P659" s="192">
        <f t="shared" si="33"/>
        <v>40.343797414483504</v>
      </c>
      <c r="Q659" s="192">
        <f t="shared" si="34"/>
        <v>85.332107148931073</v>
      </c>
      <c r="R659" s="191" t="s">
        <v>753</v>
      </c>
    </row>
    <row r="660" spans="1:18" s="190" customFormat="1" ht="11.25">
      <c r="A660" s="190" t="s">
        <v>728</v>
      </c>
      <c r="B660" s="190">
        <v>14</v>
      </c>
      <c r="C660" s="190">
        <v>5</v>
      </c>
      <c r="D660" s="191">
        <v>0.3</v>
      </c>
      <c r="E660" s="191" t="str">
        <f t="shared" si="32"/>
        <v>Darnley Bay-14-5-0.3</v>
      </c>
      <c r="F660" s="191">
        <v>0</v>
      </c>
      <c r="G660" s="191">
        <v>2.11</v>
      </c>
      <c r="H660" s="191">
        <v>10.66</v>
      </c>
      <c r="I660" s="191">
        <v>21.91</v>
      </c>
      <c r="J660" s="191">
        <v>0.12</v>
      </c>
      <c r="K660" s="191">
        <v>10.62</v>
      </c>
      <c r="L660" s="191">
        <v>0.02</v>
      </c>
      <c r="M660" s="191">
        <v>0.01</v>
      </c>
      <c r="N660" s="191">
        <v>53.29</v>
      </c>
      <c r="O660" s="191">
        <v>98.73</v>
      </c>
      <c r="P660" s="192">
        <f t="shared" si="33"/>
        <v>46.350921928655438</v>
      </c>
      <c r="Q660" s="192">
        <f t="shared" si="34"/>
        <v>77.030346997188502</v>
      </c>
      <c r="R660" s="191" t="s">
        <v>753</v>
      </c>
    </row>
    <row r="661" spans="1:18" s="190" customFormat="1" ht="11.25">
      <c r="A661" s="190" t="s">
        <v>728</v>
      </c>
      <c r="B661" s="190">
        <v>14</v>
      </c>
      <c r="C661" s="190">
        <v>8</v>
      </c>
      <c r="D661" s="191">
        <v>0.3</v>
      </c>
      <c r="E661" s="191" t="str">
        <f t="shared" si="32"/>
        <v>Darnley Bay-14-8-0.3</v>
      </c>
      <c r="F661" s="191">
        <v>0</v>
      </c>
      <c r="G661" s="191">
        <v>0.15</v>
      </c>
      <c r="H661" s="191">
        <v>12.48</v>
      </c>
      <c r="I661" s="191">
        <v>24.63</v>
      </c>
      <c r="J661" s="191">
        <v>0.33</v>
      </c>
      <c r="K661" s="191">
        <v>9.24</v>
      </c>
      <c r="L661" s="191">
        <v>0</v>
      </c>
      <c r="M661" s="191">
        <v>0</v>
      </c>
      <c r="N661" s="191">
        <v>52.78</v>
      </c>
      <c r="O661" s="191">
        <v>99.61</v>
      </c>
      <c r="P661" s="192">
        <f t="shared" si="33"/>
        <v>40.07256948977723</v>
      </c>
      <c r="Q661" s="192">
        <f t="shared" si="34"/>
        <v>73.938609922720929</v>
      </c>
      <c r="R661" s="191" t="s">
        <v>753</v>
      </c>
    </row>
    <row r="662" spans="1:18" s="190" customFormat="1" ht="11.25">
      <c r="A662" s="190" t="s">
        <v>728</v>
      </c>
      <c r="B662" s="190">
        <v>14</v>
      </c>
      <c r="C662" s="190">
        <v>17</v>
      </c>
      <c r="D662" s="191">
        <v>0.3</v>
      </c>
      <c r="E662" s="191" t="str">
        <f t="shared" si="32"/>
        <v>Darnley Bay-14-17-0.3</v>
      </c>
      <c r="F662" s="191">
        <v>0</v>
      </c>
      <c r="G662" s="191">
        <v>2.4500000000000002</v>
      </c>
      <c r="H662" s="191">
        <v>15.55</v>
      </c>
      <c r="I662" s="191">
        <v>28.25</v>
      </c>
      <c r="J662" s="191">
        <v>0.28999999999999998</v>
      </c>
      <c r="K662" s="191">
        <v>9.44</v>
      </c>
      <c r="L662" s="191">
        <v>0</v>
      </c>
      <c r="M662" s="191">
        <v>0</v>
      </c>
      <c r="N662" s="191">
        <v>44.96</v>
      </c>
      <c r="O662" s="191">
        <v>100.95</v>
      </c>
      <c r="P662" s="192">
        <f t="shared" si="33"/>
        <v>37.328342014665203</v>
      </c>
      <c r="Q662" s="192">
        <f t="shared" si="34"/>
        <v>65.981902565875302</v>
      </c>
      <c r="R662" s="191" t="s">
        <v>753</v>
      </c>
    </row>
    <row r="663" spans="1:18" s="190" customFormat="1" ht="11.25">
      <c r="A663" s="190" t="s">
        <v>728</v>
      </c>
      <c r="B663" s="190">
        <v>14</v>
      </c>
      <c r="C663" s="190">
        <v>18</v>
      </c>
      <c r="D663" s="191">
        <v>0.3</v>
      </c>
      <c r="E663" s="191" t="str">
        <f t="shared" si="32"/>
        <v>Darnley Bay-14-18-0.3</v>
      </c>
      <c r="F663" s="191">
        <v>0.14000000000000001</v>
      </c>
      <c r="G663" s="191">
        <v>3.12</v>
      </c>
      <c r="H663" s="191">
        <v>15.69</v>
      </c>
      <c r="I663" s="191">
        <v>19.07</v>
      </c>
      <c r="J663" s="191">
        <v>0.1</v>
      </c>
      <c r="K663" s="191">
        <v>13.49</v>
      </c>
      <c r="L663" s="191">
        <v>0</v>
      </c>
      <c r="M663" s="191">
        <v>0</v>
      </c>
      <c r="N663" s="191">
        <v>47.24</v>
      </c>
      <c r="O663" s="191">
        <v>98.86</v>
      </c>
      <c r="P663" s="192">
        <f t="shared" si="33"/>
        <v>55.769518682792928</v>
      </c>
      <c r="Q663" s="192">
        <f t="shared" si="34"/>
        <v>66.885095754587269</v>
      </c>
      <c r="R663" s="191" t="s">
        <v>753</v>
      </c>
    </row>
    <row r="664" spans="1:18" s="190" customFormat="1" ht="11.25">
      <c r="A664" s="190" t="s">
        <v>728</v>
      </c>
      <c r="B664" s="190">
        <v>14</v>
      </c>
      <c r="C664" s="190">
        <v>19</v>
      </c>
      <c r="D664" s="191">
        <v>0.3</v>
      </c>
      <c r="E664" s="191" t="str">
        <f t="shared" si="32"/>
        <v>Darnley Bay-14-19-0.3</v>
      </c>
      <c r="F664" s="191">
        <v>0</v>
      </c>
      <c r="G664" s="191">
        <v>3.69</v>
      </c>
      <c r="H664" s="191">
        <v>11.79</v>
      </c>
      <c r="I664" s="191">
        <v>33.78</v>
      </c>
      <c r="J664" s="191">
        <v>0.2</v>
      </c>
      <c r="K664" s="191">
        <v>9.84</v>
      </c>
      <c r="L664" s="191">
        <v>0.01</v>
      </c>
      <c r="M664" s="191">
        <v>0</v>
      </c>
      <c r="N664" s="191">
        <v>38.94</v>
      </c>
      <c r="O664" s="191">
        <v>98.25</v>
      </c>
      <c r="P664" s="192">
        <f t="shared" si="33"/>
        <v>34.176645755705174</v>
      </c>
      <c r="Q664" s="192">
        <f t="shared" si="34"/>
        <v>68.902082753564272</v>
      </c>
      <c r="R664" s="191" t="s">
        <v>753</v>
      </c>
    </row>
    <row r="665" spans="1:18" s="190" customFormat="1" ht="11.25">
      <c r="A665" s="190" t="s">
        <v>728</v>
      </c>
      <c r="B665" s="190">
        <v>14</v>
      </c>
      <c r="C665" s="190">
        <v>23</v>
      </c>
      <c r="D665" s="191">
        <v>0.3</v>
      </c>
      <c r="E665" s="191" t="str">
        <f t="shared" ref="E665:E728" si="35">CONCATENATE(A664,"-",B665,"-",C665,"-",D665)</f>
        <v>Darnley Bay-14-23-0.3</v>
      </c>
      <c r="F665" s="191">
        <v>0.01</v>
      </c>
      <c r="G665" s="191">
        <v>0.63</v>
      </c>
      <c r="H665" s="191">
        <v>9.59</v>
      </c>
      <c r="I665" s="191">
        <v>22.08</v>
      </c>
      <c r="J665" s="191">
        <v>0.23</v>
      </c>
      <c r="K665" s="191">
        <v>11.7</v>
      </c>
      <c r="L665" s="191">
        <v>0</v>
      </c>
      <c r="M665" s="191">
        <v>0</v>
      </c>
      <c r="N665" s="191">
        <v>55.48</v>
      </c>
      <c r="O665" s="191">
        <v>99.72</v>
      </c>
      <c r="P665" s="192">
        <f t="shared" si="33"/>
        <v>48.572829169039991</v>
      </c>
      <c r="Q665" s="192">
        <f t="shared" si="34"/>
        <v>79.51213643550237</v>
      </c>
      <c r="R665" s="191" t="s">
        <v>753</v>
      </c>
    </row>
    <row r="666" spans="1:18" s="190" customFormat="1" ht="11.25">
      <c r="A666" s="190" t="s">
        <v>728</v>
      </c>
      <c r="B666" s="190">
        <v>14</v>
      </c>
      <c r="C666" s="190">
        <v>25</v>
      </c>
      <c r="D666" s="191">
        <v>0.3</v>
      </c>
      <c r="E666" s="191" t="str">
        <f t="shared" si="35"/>
        <v>Darnley Bay-14-25-0.3</v>
      </c>
      <c r="F666" s="191">
        <v>0.01</v>
      </c>
      <c r="G666" s="191">
        <v>0.15</v>
      </c>
      <c r="H666" s="191">
        <v>11.09</v>
      </c>
      <c r="I666" s="191">
        <v>17.68</v>
      </c>
      <c r="J666" s="191">
        <v>0.11</v>
      </c>
      <c r="K666" s="191">
        <v>12.82</v>
      </c>
      <c r="L666" s="191">
        <v>0.01</v>
      </c>
      <c r="M666" s="191">
        <v>0</v>
      </c>
      <c r="N666" s="191">
        <v>58.76</v>
      </c>
      <c r="O666" s="191">
        <v>100.62</v>
      </c>
      <c r="P666" s="192">
        <f t="shared" si="33"/>
        <v>56.378886053096657</v>
      </c>
      <c r="Q666" s="192">
        <f t="shared" si="34"/>
        <v>78.043323212701281</v>
      </c>
      <c r="R666" s="191" t="s">
        <v>753</v>
      </c>
    </row>
    <row r="667" spans="1:18" s="190" customFormat="1" ht="11.25">
      <c r="A667" s="190" t="s">
        <v>728</v>
      </c>
      <c r="B667" s="190">
        <v>14</v>
      </c>
      <c r="C667" s="190">
        <v>26</v>
      </c>
      <c r="D667" s="191">
        <v>0.3</v>
      </c>
      <c r="E667" s="191" t="str">
        <f t="shared" si="35"/>
        <v>Darnley Bay-14-26-0.3</v>
      </c>
      <c r="F667" s="191">
        <v>0</v>
      </c>
      <c r="G667" s="191">
        <v>1.19</v>
      </c>
      <c r="H667" s="191">
        <v>17.260000000000002</v>
      </c>
      <c r="I667" s="191">
        <v>24.91</v>
      </c>
      <c r="J667" s="191">
        <v>0.12</v>
      </c>
      <c r="K667" s="191">
        <v>11.33</v>
      </c>
      <c r="L667" s="191">
        <v>0.02</v>
      </c>
      <c r="M667" s="191">
        <v>0.04</v>
      </c>
      <c r="N667" s="191">
        <v>45.02</v>
      </c>
      <c r="O667" s="191">
        <v>99.9</v>
      </c>
      <c r="P667" s="192">
        <f t="shared" si="33"/>
        <v>44.773308247477452</v>
      </c>
      <c r="Q667" s="192">
        <f t="shared" si="34"/>
        <v>63.633462586031818</v>
      </c>
      <c r="R667" s="191" t="s">
        <v>753</v>
      </c>
    </row>
    <row r="668" spans="1:18" s="190" customFormat="1" ht="11.25">
      <c r="A668" s="190" t="s">
        <v>728</v>
      </c>
      <c r="B668" s="190">
        <v>14</v>
      </c>
      <c r="C668" s="190">
        <v>30</v>
      </c>
      <c r="D668" s="191">
        <v>0.3</v>
      </c>
      <c r="E668" s="191" t="str">
        <f t="shared" si="35"/>
        <v>Darnley Bay-14-30-0.3</v>
      </c>
      <c r="F668" s="191">
        <v>0</v>
      </c>
      <c r="G668" s="191">
        <v>0.71</v>
      </c>
      <c r="H668" s="191">
        <v>18.670000000000002</v>
      </c>
      <c r="I668" s="191">
        <v>17</v>
      </c>
      <c r="J668" s="191">
        <v>0.1</v>
      </c>
      <c r="K668" s="191">
        <v>14.16</v>
      </c>
      <c r="L668" s="191">
        <v>0</v>
      </c>
      <c r="M668" s="191">
        <v>7.0000000000000007E-2</v>
      </c>
      <c r="N668" s="191">
        <v>48.83</v>
      </c>
      <c r="O668" s="191">
        <v>99.53</v>
      </c>
      <c r="P668" s="192">
        <f t="shared" si="33"/>
        <v>59.753116583052687</v>
      </c>
      <c r="Q668" s="192">
        <f t="shared" si="34"/>
        <v>63.696193219470132</v>
      </c>
      <c r="R668" s="191" t="s">
        <v>753</v>
      </c>
    </row>
    <row r="669" spans="1:18" s="190" customFormat="1" ht="11.25">
      <c r="A669" s="190" t="s">
        <v>728</v>
      </c>
      <c r="B669" s="190">
        <v>14</v>
      </c>
      <c r="C669" s="190">
        <v>31</v>
      </c>
      <c r="D669" s="191">
        <v>0.3</v>
      </c>
      <c r="E669" s="191" t="str">
        <f t="shared" si="35"/>
        <v>Darnley Bay-14-31-0.3</v>
      </c>
      <c r="F669" s="191">
        <v>0</v>
      </c>
      <c r="G669" s="191">
        <v>2.36</v>
      </c>
      <c r="H669" s="191">
        <v>6.6</v>
      </c>
      <c r="I669" s="191">
        <v>20.72</v>
      </c>
      <c r="J669" s="191">
        <v>0.14000000000000001</v>
      </c>
      <c r="K669" s="191">
        <v>13.96</v>
      </c>
      <c r="L669" s="191">
        <v>0.04</v>
      </c>
      <c r="M669" s="191">
        <v>0</v>
      </c>
      <c r="N669" s="191">
        <v>56.05</v>
      </c>
      <c r="O669" s="191">
        <v>99.87</v>
      </c>
      <c r="P669" s="192">
        <f t="shared" si="33"/>
        <v>54.564201632727496</v>
      </c>
      <c r="Q669" s="192">
        <f t="shared" si="34"/>
        <v>85.068068571170144</v>
      </c>
      <c r="R669" s="191" t="s">
        <v>753</v>
      </c>
    </row>
    <row r="670" spans="1:18" s="190" customFormat="1" ht="11.25">
      <c r="A670" s="190" t="s">
        <v>728</v>
      </c>
      <c r="B670" s="190">
        <v>14</v>
      </c>
      <c r="C670" s="190">
        <v>32</v>
      </c>
      <c r="D670" s="191">
        <v>0.3</v>
      </c>
      <c r="E670" s="191" t="str">
        <f t="shared" si="35"/>
        <v>Darnley Bay-14-32-0.3</v>
      </c>
      <c r="F670" s="191">
        <v>0</v>
      </c>
      <c r="G670" s="191">
        <v>4.78</v>
      </c>
      <c r="H670" s="191">
        <v>12.69</v>
      </c>
      <c r="I670" s="191">
        <v>27.27</v>
      </c>
      <c r="J670" s="191">
        <v>0.09</v>
      </c>
      <c r="K670" s="191">
        <v>11.63</v>
      </c>
      <c r="L670" s="191">
        <v>0.02</v>
      </c>
      <c r="M670" s="191">
        <v>0</v>
      </c>
      <c r="N670" s="191">
        <v>42.88</v>
      </c>
      <c r="O670" s="191">
        <v>99.38</v>
      </c>
      <c r="P670" s="192">
        <f t="shared" si="33"/>
        <v>43.187182885540786</v>
      </c>
      <c r="Q670" s="192">
        <f t="shared" si="34"/>
        <v>69.388948522166388</v>
      </c>
      <c r="R670" s="191" t="s">
        <v>753</v>
      </c>
    </row>
    <row r="671" spans="1:18" s="190" customFormat="1" ht="11.25">
      <c r="A671" s="190" t="s">
        <v>728</v>
      </c>
      <c r="B671" s="190">
        <v>14</v>
      </c>
      <c r="C671" s="190">
        <v>35</v>
      </c>
      <c r="D671" s="191">
        <v>0.3</v>
      </c>
      <c r="E671" s="191" t="str">
        <f t="shared" si="35"/>
        <v>Darnley Bay-14-35-0.3</v>
      </c>
      <c r="F671" s="191">
        <v>0</v>
      </c>
      <c r="G671" s="191">
        <v>0.54</v>
      </c>
      <c r="H671" s="191">
        <v>15.56</v>
      </c>
      <c r="I671" s="191">
        <v>24.44</v>
      </c>
      <c r="J671" s="191">
        <v>0.24</v>
      </c>
      <c r="K671" s="191">
        <v>9.8000000000000007</v>
      </c>
      <c r="L671" s="191">
        <v>0</v>
      </c>
      <c r="M671" s="191">
        <v>0</v>
      </c>
      <c r="N671" s="191">
        <v>49.87</v>
      </c>
      <c r="O671" s="191">
        <v>100.45</v>
      </c>
      <c r="P671" s="192">
        <f t="shared" si="33"/>
        <v>41.68160376353277</v>
      </c>
      <c r="Q671" s="192">
        <f t="shared" si="34"/>
        <v>68.254478143707104</v>
      </c>
      <c r="R671" s="191" t="s">
        <v>753</v>
      </c>
    </row>
    <row r="672" spans="1:18" s="190" customFormat="1" ht="11.25">
      <c r="A672" s="190" t="s">
        <v>728</v>
      </c>
      <c r="B672" s="190">
        <v>14</v>
      </c>
      <c r="C672" s="190">
        <v>38</v>
      </c>
      <c r="D672" s="191">
        <v>0.3</v>
      </c>
      <c r="E672" s="191" t="str">
        <f t="shared" si="35"/>
        <v>Darnley Bay-14-38-0.3</v>
      </c>
      <c r="F672" s="191">
        <v>0</v>
      </c>
      <c r="G672" s="191">
        <v>3.67</v>
      </c>
      <c r="H672" s="191">
        <v>9.49</v>
      </c>
      <c r="I672" s="191">
        <v>29.65</v>
      </c>
      <c r="J672" s="191">
        <v>0.24</v>
      </c>
      <c r="K672" s="191">
        <v>11.12</v>
      </c>
      <c r="L672" s="191">
        <v>0.01</v>
      </c>
      <c r="M672" s="191">
        <v>0</v>
      </c>
      <c r="N672" s="191">
        <v>44.86</v>
      </c>
      <c r="O672" s="191">
        <v>99.04</v>
      </c>
      <c r="P672" s="192">
        <f t="shared" ref="P672:P718" si="36">((K672/40.31)/(K672/40.31+I672/71.85))*100</f>
        <v>40.065521207263089</v>
      </c>
      <c r="Q672" s="192">
        <f t="shared" ref="Q672:Q718" si="37">((N672/151.99061)/(N672/151.99061+H672/101.96137))*100</f>
        <v>76.025593777810158</v>
      </c>
      <c r="R672" s="191" t="s">
        <v>753</v>
      </c>
    </row>
    <row r="673" spans="1:18" s="190" customFormat="1" ht="11.25">
      <c r="A673" s="190" t="s">
        <v>728</v>
      </c>
      <c r="B673" s="190">
        <v>14</v>
      </c>
      <c r="C673" s="190">
        <v>39</v>
      </c>
      <c r="D673" s="191">
        <v>0.3</v>
      </c>
      <c r="E673" s="191" t="str">
        <f t="shared" si="35"/>
        <v>Darnley Bay-14-39-0.3</v>
      </c>
      <c r="F673" s="191">
        <v>0</v>
      </c>
      <c r="G673" s="191">
        <v>1.0900000000000001</v>
      </c>
      <c r="H673" s="191">
        <v>14.69</v>
      </c>
      <c r="I673" s="191">
        <v>23.49</v>
      </c>
      <c r="J673" s="191">
        <v>0.13</v>
      </c>
      <c r="K673" s="191">
        <v>8.85</v>
      </c>
      <c r="L673" s="191">
        <v>0</v>
      </c>
      <c r="M673" s="191">
        <v>0</v>
      </c>
      <c r="N673" s="191">
        <v>50.48</v>
      </c>
      <c r="O673" s="191">
        <v>98.73</v>
      </c>
      <c r="P673" s="192">
        <f t="shared" si="36"/>
        <v>40.175058113880461</v>
      </c>
      <c r="Q673" s="192">
        <f t="shared" si="37"/>
        <v>69.745025912756546</v>
      </c>
      <c r="R673" s="191" t="s">
        <v>753</v>
      </c>
    </row>
    <row r="674" spans="1:18" s="190" customFormat="1" ht="11.25">
      <c r="A674" s="190" t="s">
        <v>728</v>
      </c>
      <c r="B674" s="190">
        <v>14</v>
      </c>
      <c r="C674" s="190">
        <v>42</v>
      </c>
      <c r="D674" s="191">
        <v>0.3</v>
      </c>
      <c r="E674" s="191" t="str">
        <f t="shared" si="35"/>
        <v>Darnley Bay-14-42-0.3</v>
      </c>
      <c r="F674" s="191">
        <v>0</v>
      </c>
      <c r="G674" s="191">
        <v>1.4</v>
      </c>
      <c r="H674" s="191">
        <v>6.03</v>
      </c>
      <c r="I674" s="191">
        <v>43.97</v>
      </c>
      <c r="J674" s="191">
        <v>1.34</v>
      </c>
      <c r="K674" s="191">
        <v>2.5499999999999998</v>
      </c>
      <c r="L674" s="191">
        <v>0.05</v>
      </c>
      <c r="M674" s="191">
        <v>0</v>
      </c>
      <c r="N674" s="191">
        <v>42.22</v>
      </c>
      <c r="O674" s="191">
        <v>97.54</v>
      </c>
      <c r="P674" s="192">
        <f t="shared" si="36"/>
        <v>9.3686328655634465</v>
      </c>
      <c r="Q674" s="192">
        <f t="shared" si="37"/>
        <v>82.446877247911175</v>
      </c>
      <c r="R674" s="191" t="s">
        <v>753</v>
      </c>
    </row>
    <row r="675" spans="1:18" s="190" customFormat="1" ht="11.25">
      <c r="A675" s="190" t="s">
        <v>728</v>
      </c>
      <c r="B675" s="190">
        <v>14</v>
      </c>
      <c r="C675" s="190">
        <v>51</v>
      </c>
      <c r="D675" s="191">
        <v>0.3</v>
      </c>
      <c r="E675" s="191" t="str">
        <f t="shared" si="35"/>
        <v>Darnley Bay-14-51-0.3</v>
      </c>
      <c r="F675" s="191">
        <v>0.06</v>
      </c>
      <c r="G675" s="191">
        <v>0.94</v>
      </c>
      <c r="H675" s="191">
        <v>32.950000000000003</v>
      </c>
      <c r="I675" s="191">
        <v>21.29</v>
      </c>
      <c r="J675" s="191">
        <v>0.01</v>
      </c>
      <c r="K675" s="191">
        <v>15.35</v>
      </c>
      <c r="L675" s="191">
        <v>0</v>
      </c>
      <c r="M675" s="191">
        <v>0</v>
      </c>
      <c r="N675" s="191">
        <v>28.09</v>
      </c>
      <c r="O675" s="191">
        <v>98.7</v>
      </c>
      <c r="P675" s="192">
        <f t="shared" si="36"/>
        <v>56.238792627026072</v>
      </c>
      <c r="Q675" s="192">
        <f t="shared" si="37"/>
        <v>36.382461891399572</v>
      </c>
      <c r="R675" s="191" t="s">
        <v>753</v>
      </c>
    </row>
    <row r="676" spans="1:18" s="190" customFormat="1" ht="11.25">
      <c r="A676" s="190" t="s">
        <v>728</v>
      </c>
      <c r="B676" s="190">
        <v>14</v>
      </c>
      <c r="C676" s="190">
        <v>53</v>
      </c>
      <c r="D676" s="191">
        <v>0.3</v>
      </c>
      <c r="E676" s="191" t="str">
        <f t="shared" si="35"/>
        <v>Darnley Bay-14-53-0.3</v>
      </c>
      <c r="F676" s="191">
        <v>0.08</v>
      </c>
      <c r="G676" s="191">
        <v>6.42</v>
      </c>
      <c r="H676" s="191">
        <v>2.67</v>
      </c>
      <c r="I676" s="191">
        <v>34.69</v>
      </c>
      <c r="J676" s="191">
        <v>0.21</v>
      </c>
      <c r="K676" s="191">
        <v>17.77</v>
      </c>
      <c r="L676" s="191">
        <v>0</v>
      </c>
      <c r="M676" s="191">
        <v>0</v>
      </c>
      <c r="N676" s="191">
        <v>36.72</v>
      </c>
      <c r="O676" s="191">
        <v>98.56</v>
      </c>
      <c r="P676" s="192">
        <f t="shared" si="36"/>
        <v>47.727596925814844</v>
      </c>
      <c r="Q676" s="192">
        <f t="shared" si="37"/>
        <v>90.220941595009606</v>
      </c>
      <c r="R676" s="191" t="s">
        <v>753</v>
      </c>
    </row>
    <row r="677" spans="1:18" s="190" customFormat="1" ht="11.25">
      <c r="A677" s="190" t="s">
        <v>728</v>
      </c>
      <c r="B677" s="190">
        <v>14</v>
      </c>
      <c r="C677" s="190">
        <v>56</v>
      </c>
      <c r="D677" s="191">
        <v>0.3</v>
      </c>
      <c r="E677" s="191" t="str">
        <f t="shared" si="35"/>
        <v>Darnley Bay-14-56-0.3</v>
      </c>
      <c r="F677" s="191">
        <v>0.1</v>
      </c>
      <c r="G677" s="191">
        <v>1.39</v>
      </c>
      <c r="H677" s="191">
        <v>25.78</v>
      </c>
      <c r="I677" s="191">
        <v>17.84</v>
      </c>
      <c r="J677" s="191">
        <v>0.1</v>
      </c>
      <c r="K677" s="191">
        <v>17.62</v>
      </c>
      <c r="L677" s="191">
        <v>0</v>
      </c>
      <c r="M677" s="191">
        <v>0</v>
      </c>
      <c r="N677" s="191">
        <v>37.68</v>
      </c>
      <c r="O677" s="191">
        <v>100.51</v>
      </c>
      <c r="P677" s="192">
        <f t="shared" si="36"/>
        <v>63.774093289931919</v>
      </c>
      <c r="Q677" s="192">
        <f t="shared" si="37"/>
        <v>49.507659054217676</v>
      </c>
      <c r="R677" s="191" t="s">
        <v>753</v>
      </c>
    </row>
    <row r="678" spans="1:18" s="190" customFormat="1" ht="11.25">
      <c r="A678" s="190" t="s">
        <v>728</v>
      </c>
      <c r="B678" s="190">
        <v>14</v>
      </c>
      <c r="C678" s="190">
        <v>57</v>
      </c>
      <c r="D678" s="191">
        <v>0.3</v>
      </c>
      <c r="E678" s="191" t="str">
        <f t="shared" si="35"/>
        <v>Darnley Bay-14-57-0.3</v>
      </c>
      <c r="F678" s="191">
        <v>0</v>
      </c>
      <c r="G678" s="191">
        <v>0.27</v>
      </c>
      <c r="H678" s="191">
        <v>14.75</v>
      </c>
      <c r="I678" s="191">
        <v>27.38</v>
      </c>
      <c r="J678" s="191">
        <v>0.21</v>
      </c>
      <c r="K678" s="191">
        <v>9.2899999999999991</v>
      </c>
      <c r="L678" s="191">
        <v>0</v>
      </c>
      <c r="M678" s="191">
        <v>0</v>
      </c>
      <c r="N678" s="191">
        <v>48.46</v>
      </c>
      <c r="O678" s="191">
        <v>100.36</v>
      </c>
      <c r="P678" s="192">
        <f t="shared" si="36"/>
        <v>37.686098990934994</v>
      </c>
      <c r="Q678" s="192">
        <f t="shared" si="37"/>
        <v>68.7889496402682</v>
      </c>
      <c r="R678" s="191" t="s">
        <v>753</v>
      </c>
    </row>
    <row r="679" spans="1:18" s="190" customFormat="1" ht="11.25">
      <c r="A679" s="190" t="s">
        <v>728</v>
      </c>
      <c r="B679" s="190">
        <v>14</v>
      </c>
      <c r="C679" s="190">
        <v>60</v>
      </c>
      <c r="D679" s="191">
        <v>0.3</v>
      </c>
      <c r="E679" s="191" t="str">
        <f t="shared" si="35"/>
        <v>Darnley Bay-14-60-0.3</v>
      </c>
      <c r="F679" s="191">
        <v>0</v>
      </c>
      <c r="G679" s="191">
        <v>6.04</v>
      </c>
      <c r="H679" s="191">
        <v>1.88</v>
      </c>
      <c r="I679" s="191">
        <v>33.46</v>
      </c>
      <c r="J679" s="191">
        <v>7.0000000000000007E-2</v>
      </c>
      <c r="K679" s="191">
        <v>18.920000000000002</v>
      </c>
      <c r="L679" s="191">
        <v>0.01</v>
      </c>
      <c r="M679" s="191">
        <v>0</v>
      </c>
      <c r="N679" s="191">
        <v>38.11</v>
      </c>
      <c r="O679" s="191">
        <v>98.48</v>
      </c>
      <c r="P679" s="192">
        <f t="shared" si="36"/>
        <v>50.196246578784098</v>
      </c>
      <c r="Q679" s="192">
        <f t="shared" si="37"/>
        <v>93.150113364494985</v>
      </c>
      <c r="R679" s="191" t="s">
        <v>753</v>
      </c>
    </row>
    <row r="680" spans="1:18" s="190" customFormat="1" ht="11.25">
      <c r="A680" s="190" t="s">
        <v>728</v>
      </c>
      <c r="B680" s="190">
        <v>14</v>
      </c>
      <c r="C680" s="190">
        <v>73</v>
      </c>
      <c r="D680" s="191">
        <v>0.3</v>
      </c>
      <c r="E680" s="191" t="str">
        <f t="shared" si="35"/>
        <v>Darnley Bay-14-73-0.3</v>
      </c>
      <c r="F680" s="191">
        <v>0</v>
      </c>
      <c r="G680" s="191">
        <v>0.4</v>
      </c>
      <c r="H680" s="191">
        <v>12.92</v>
      </c>
      <c r="I680" s="191">
        <v>31.08</v>
      </c>
      <c r="J680" s="191">
        <v>0.35</v>
      </c>
      <c r="K680" s="191">
        <v>6.78</v>
      </c>
      <c r="L680" s="191">
        <v>0.04</v>
      </c>
      <c r="M680" s="191">
        <v>0.08</v>
      </c>
      <c r="N680" s="191">
        <v>48.55</v>
      </c>
      <c r="O680" s="191">
        <v>100.2</v>
      </c>
      <c r="P680" s="192">
        <f t="shared" si="36"/>
        <v>27.997081342072295</v>
      </c>
      <c r="Q680" s="192">
        <f t="shared" si="37"/>
        <v>71.597702990887726</v>
      </c>
      <c r="R680" s="191" t="s">
        <v>753</v>
      </c>
    </row>
    <row r="681" spans="1:18" s="190" customFormat="1" ht="11.25">
      <c r="A681" s="190" t="s">
        <v>728</v>
      </c>
      <c r="B681" s="190">
        <v>14</v>
      </c>
      <c r="C681" s="190">
        <v>75</v>
      </c>
      <c r="D681" s="191">
        <v>0.3</v>
      </c>
      <c r="E681" s="191" t="str">
        <f t="shared" si="35"/>
        <v>Darnley Bay-14-75-0.3</v>
      </c>
      <c r="F681" s="191">
        <v>0.03</v>
      </c>
      <c r="G681" s="191">
        <v>3.661</v>
      </c>
      <c r="H681" s="191">
        <v>7.36</v>
      </c>
      <c r="I681" s="191">
        <v>25.81</v>
      </c>
      <c r="J681" s="191">
        <v>0.19</v>
      </c>
      <c r="K681" s="191">
        <v>13.41</v>
      </c>
      <c r="L681" s="191">
        <v>0.04</v>
      </c>
      <c r="M681" s="191">
        <v>0</v>
      </c>
      <c r="N681" s="191">
        <v>49.56</v>
      </c>
      <c r="O681" s="191">
        <v>100.01</v>
      </c>
      <c r="P681" s="192">
        <f t="shared" si="36"/>
        <v>48.081435410060422</v>
      </c>
      <c r="Q681" s="192">
        <f t="shared" si="37"/>
        <v>81.874968899268225</v>
      </c>
      <c r="R681" s="191" t="s">
        <v>753</v>
      </c>
    </row>
    <row r="682" spans="1:18" s="190" customFormat="1" ht="11.25">
      <c r="A682" s="190" t="s">
        <v>728</v>
      </c>
      <c r="B682" s="190">
        <v>14</v>
      </c>
      <c r="C682" s="190">
        <v>76</v>
      </c>
      <c r="D682" s="191">
        <v>0.3</v>
      </c>
      <c r="E682" s="191" t="str">
        <f t="shared" si="35"/>
        <v>Darnley Bay-14-76-0.3</v>
      </c>
      <c r="F682" s="191">
        <v>0</v>
      </c>
      <c r="G682" s="191">
        <v>1.46</v>
      </c>
      <c r="H682" s="191">
        <v>18.399999999999999</v>
      </c>
      <c r="I682" s="191">
        <v>23.58</v>
      </c>
      <c r="J682" s="191">
        <v>0.15</v>
      </c>
      <c r="K682" s="191">
        <v>11.28</v>
      </c>
      <c r="L682" s="191">
        <v>0</v>
      </c>
      <c r="M682" s="191">
        <v>0</v>
      </c>
      <c r="N682" s="191">
        <v>45.05</v>
      </c>
      <c r="O682" s="191">
        <v>99.93</v>
      </c>
      <c r="P682" s="192">
        <f t="shared" si="36"/>
        <v>46.023748851348387</v>
      </c>
      <c r="Q682" s="192">
        <f t="shared" si="37"/>
        <v>62.156533620965874</v>
      </c>
      <c r="R682" s="191" t="s">
        <v>753</v>
      </c>
    </row>
    <row r="683" spans="1:18" s="190" customFormat="1" ht="11.25">
      <c r="A683" s="190" t="s">
        <v>728</v>
      </c>
      <c r="B683" s="190">
        <v>14</v>
      </c>
      <c r="C683" s="190">
        <v>79</v>
      </c>
      <c r="D683" s="191">
        <v>0.3</v>
      </c>
      <c r="E683" s="191" t="str">
        <f t="shared" si="35"/>
        <v>Darnley Bay-14-79-0.3</v>
      </c>
      <c r="F683" s="191">
        <v>0</v>
      </c>
      <c r="G683" s="191">
        <v>0.34</v>
      </c>
      <c r="H683" s="191">
        <v>18.47</v>
      </c>
      <c r="I683" s="191">
        <v>27.2</v>
      </c>
      <c r="J683" s="191">
        <v>0.15</v>
      </c>
      <c r="K683" s="191">
        <v>10.199999999999999</v>
      </c>
      <c r="L683" s="191">
        <v>0</v>
      </c>
      <c r="M683" s="191">
        <v>0</v>
      </c>
      <c r="N683" s="191">
        <v>43.82</v>
      </c>
      <c r="O683" s="191">
        <v>100.18</v>
      </c>
      <c r="P683" s="192">
        <f t="shared" si="36"/>
        <v>40.062821775737405</v>
      </c>
      <c r="Q683" s="192">
        <f t="shared" si="37"/>
        <v>61.413277412391466</v>
      </c>
      <c r="R683" s="191" t="s">
        <v>753</v>
      </c>
    </row>
    <row r="684" spans="1:18" s="190" customFormat="1" ht="11.25">
      <c r="A684" s="190" t="s">
        <v>728</v>
      </c>
      <c r="B684" s="190">
        <v>14</v>
      </c>
      <c r="C684" s="190">
        <v>82</v>
      </c>
      <c r="D684" s="191">
        <v>0.3</v>
      </c>
      <c r="E684" s="191" t="str">
        <f t="shared" si="35"/>
        <v>Darnley Bay-14-82-0.3</v>
      </c>
      <c r="F684" s="191">
        <v>0</v>
      </c>
      <c r="G684" s="191">
        <v>0.27</v>
      </c>
      <c r="H684" s="191">
        <v>6.95</v>
      </c>
      <c r="I684" s="191">
        <v>41.43</v>
      </c>
      <c r="J684" s="191">
        <v>1.83</v>
      </c>
      <c r="K684" s="191">
        <v>1.56</v>
      </c>
      <c r="L684" s="191">
        <v>0</v>
      </c>
      <c r="M684" s="191">
        <v>0</v>
      </c>
      <c r="N684" s="191">
        <v>47.86</v>
      </c>
      <c r="O684" s="191">
        <v>99.9</v>
      </c>
      <c r="P684" s="192">
        <f t="shared" si="36"/>
        <v>6.2894426347179175</v>
      </c>
      <c r="Q684" s="192">
        <f t="shared" si="37"/>
        <v>82.205220709581482</v>
      </c>
      <c r="R684" s="191" t="s">
        <v>753</v>
      </c>
    </row>
    <row r="685" spans="1:18" s="190" customFormat="1" ht="11.25">
      <c r="A685" s="190" t="s">
        <v>728</v>
      </c>
      <c r="B685" s="190">
        <v>14</v>
      </c>
      <c r="C685" s="190">
        <v>99</v>
      </c>
      <c r="D685" s="191">
        <v>0.3</v>
      </c>
      <c r="E685" s="191" t="str">
        <f t="shared" si="35"/>
        <v>Darnley Bay-14-99-0.3</v>
      </c>
      <c r="F685" s="191">
        <v>0</v>
      </c>
      <c r="G685" s="191">
        <v>2.81</v>
      </c>
      <c r="H685" s="191">
        <v>15</v>
      </c>
      <c r="I685" s="191">
        <v>32.71</v>
      </c>
      <c r="J685" s="191">
        <v>0.15</v>
      </c>
      <c r="K685" s="191">
        <v>8.84</v>
      </c>
      <c r="L685" s="191">
        <v>0</v>
      </c>
      <c r="M685" s="191">
        <v>0.04</v>
      </c>
      <c r="N685" s="191">
        <v>40.29</v>
      </c>
      <c r="O685" s="191">
        <v>99.86</v>
      </c>
      <c r="P685" s="192">
        <f t="shared" si="36"/>
        <v>32.510411942176617</v>
      </c>
      <c r="Q685" s="192">
        <f t="shared" si="37"/>
        <v>64.309627458900366</v>
      </c>
      <c r="R685" s="191" t="s">
        <v>753</v>
      </c>
    </row>
    <row r="686" spans="1:18" s="190" customFormat="1" ht="11.25">
      <c r="A686" s="190" t="s">
        <v>728</v>
      </c>
      <c r="B686" s="190">
        <v>14</v>
      </c>
      <c r="C686" s="190">
        <v>100</v>
      </c>
      <c r="D686" s="191">
        <v>0.3</v>
      </c>
      <c r="E686" s="191" t="str">
        <f t="shared" si="35"/>
        <v>Darnley Bay-14-100-0.3</v>
      </c>
      <c r="F686" s="191">
        <v>0</v>
      </c>
      <c r="G686" s="191">
        <v>1.17</v>
      </c>
      <c r="H686" s="191">
        <v>17.670000000000002</v>
      </c>
      <c r="I686" s="191">
        <v>28.26</v>
      </c>
      <c r="J686" s="191">
        <v>0.16</v>
      </c>
      <c r="K686" s="191">
        <v>8.6999999999999993</v>
      </c>
      <c r="L686" s="191">
        <v>0</v>
      </c>
      <c r="M686" s="191">
        <v>0</v>
      </c>
      <c r="N686" s="191">
        <v>44.39</v>
      </c>
      <c r="O686" s="191">
        <v>100.35</v>
      </c>
      <c r="P686" s="192">
        <f t="shared" si="36"/>
        <v>35.431090597076739</v>
      </c>
      <c r="Q686" s="192">
        <f t="shared" si="37"/>
        <v>62.75968986695316</v>
      </c>
      <c r="R686" s="191" t="s">
        <v>753</v>
      </c>
    </row>
    <row r="687" spans="1:18" s="190" customFormat="1" ht="11.25">
      <c r="A687" s="190" t="s">
        <v>728</v>
      </c>
      <c r="B687" s="190">
        <v>15</v>
      </c>
      <c r="C687" s="190">
        <v>1</v>
      </c>
      <c r="D687" s="191">
        <v>0.3</v>
      </c>
      <c r="E687" s="191" t="str">
        <f t="shared" si="35"/>
        <v>Darnley Bay-15-1-0.3</v>
      </c>
      <c r="F687" s="191">
        <v>0.04</v>
      </c>
      <c r="G687" s="191">
        <v>0.37</v>
      </c>
      <c r="H687" s="191">
        <v>25.14</v>
      </c>
      <c r="I687" s="191">
        <v>15.98</v>
      </c>
      <c r="J687" s="191">
        <v>0.02</v>
      </c>
      <c r="K687" s="191">
        <v>15.7</v>
      </c>
      <c r="L687" s="191">
        <v>0</v>
      </c>
      <c r="M687" s="191">
        <v>0</v>
      </c>
      <c r="N687" s="191">
        <v>42.26</v>
      </c>
      <c r="O687" s="191">
        <v>99.52</v>
      </c>
      <c r="P687" s="192">
        <f t="shared" si="36"/>
        <v>63.652283254000622</v>
      </c>
      <c r="Q687" s="192">
        <f t="shared" si="37"/>
        <v>53.000293206064534</v>
      </c>
      <c r="R687" s="191" t="s">
        <v>753</v>
      </c>
    </row>
    <row r="688" spans="1:18" s="190" customFormat="1" ht="11.25">
      <c r="A688" s="190" t="s">
        <v>728</v>
      </c>
      <c r="B688" s="190">
        <v>15</v>
      </c>
      <c r="C688" s="190">
        <v>2</v>
      </c>
      <c r="D688" s="191">
        <v>0.3</v>
      </c>
      <c r="E688" s="191" t="str">
        <f t="shared" si="35"/>
        <v>Darnley Bay-15-2-0.3</v>
      </c>
      <c r="F688" s="191">
        <v>0.03</v>
      </c>
      <c r="G688" s="191">
        <v>4.28</v>
      </c>
      <c r="H688" s="191">
        <v>8.84</v>
      </c>
      <c r="I688" s="191">
        <v>34.74</v>
      </c>
      <c r="J688" s="191">
        <v>0.38</v>
      </c>
      <c r="K688" s="191">
        <v>10.46</v>
      </c>
      <c r="L688" s="191">
        <v>0</v>
      </c>
      <c r="M688" s="191">
        <v>0</v>
      </c>
      <c r="N688" s="191">
        <v>41.41</v>
      </c>
      <c r="O688" s="191">
        <v>100.14</v>
      </c>
      <c r="P688" s="192">
        <f t="shared" si="36"/>
        <v>34.924665429074416</v>
      </c>
      <c r="Q688" s="192">
        <f t="shared" si="37"/>
        <v>75.859843861884897</v>
      </c>
      <c r="R688" s="191" t="s">
        <v>753</v>
      </c>
    </row>
    <row r="689" spans="1:18" s="190" customFormat="1" ht="11.25">
      <c r="A689" s="190" t="s">
        <v>728</v>
      </c>
      <c r="B689" s="190">
        <v>15</v>
      </c>
      <c r="C689" s="190">
        <v>7</v>
      </c>
      <c r="D689" s="191">
        <v>0.3</v>
      </c>
      <c r="E689" s="191" t="str">
        <f t="shared" si="35"/>
        <v>Darnley Bay-15-7-0.3</v>
      </c>
      <c r="F689" s="191">
        <v>0.04</v>
      </c>
      <c r="G689" s="191">
        <v>0.2</v>
      </c>
      <c r="H689" s="191">
        <v>35.799999999999997</v>
      </c>
      <c r="I689" s="191">
        <v>17.47</v>
      </c>
      <c r="J689" s="191">
        <v>0.05</v>
      </c>
      <c r="K689" s="191">
        <v>16.899999999999999</v>
      </c>
      <c r="L689" s="191">
        <v>0</v>
      </c>
      <c r="M689" s="191">
        <v>0</v>
      </c>
      <c r="N689" s="191">
        <v>30.49</v>
      </c>
      <c r="O689" s="191">
        <v>100.96</v>
      </c>
      <c r="P689" s="192">
        <f t="shared" si="36"/>
        <v>63.29305267444181</v>
      </c>
      <c r="Q689" s="192">
        <f t="shared" si="37"/>
        <v>36.359978600381822</v>
      </c>
      <c r="R689" s="191" t="s">
        <v>753</v>
      </c>
    </row>
    <row r="690" spans="1:18" s="190" customFormat="1" ht="11.25">
      <c r="A690" s="190" t="s">
        <v>728</v>
      </c>
      <c r="B690" s="190">
        <v>15</v>
      </c>
      <c r="C690" s="190">
        <v>8</v>
      </c>
      <c r="D690" s="191">
        <v>0.3</v>
      </c>
      <c r="E690" s="191" t="str">
        <f t="shared" si="35"/>
        <v>Darnley Bay-15-8-0.3</v>
      </c>
      <c r="F690" s="191">
        <v>0.18</v>
      </c>
      <c r="G690" s="191">
        <v>1.33</v>
      </c>
      <c r="H690" s="191">
        <v>16.03</v>
      </c>
      <c r="I690" s="191">
        <v>17.32</v>
      </c>
      <c r="J690" s="191">
        <v>0.08</v>
      </c>
      <c r="K690" s="191">
        <v>16.34</v>
      </c>
      <c r="L690" s="191">
        <v>0</v>
      </c>
      <c r="M690" s="191">
        <v>0</v>
      </c>
      <c r="N690" s="191">
        <v>48.04</v>
      </c>
      <c r="O690" s="191">
        <v>99.31</v>
      </c>
      <c r="P690" s="192">
        <f t="shared" si="36"/>
        <v>62.708585020538955</v>
      </c>
      <c r="Q690" s="192">
        <f t="shared" si="37"/>
        <v>66.78212463981626</v>
      </c>
      <c r="R690" s="191" t="s">
        <v>753</v>
      </c>
    </row>
    <row r="691" spans="1:18" s="190" customFormat="1" ht="11.25">
      <c r="A691" s="190" t="s">
        <v>728</v>
      </c>
      <c r="B691" s="190">
        <v>15</v>
      </c>
      <c r="C691" s="190">
        <v>11</v>
      </c>
      <c r="D691" s="191">
        <v>0.3</v>
      </c>
      <c r="E691" s="191" t="str">
        <f t="shared" si="35"/>
        <v>Darnley Bay-15-11-0.3</v>
      </c>
      <c r="F691" s="191">
        <v>0.12</v>
      </c>
      <c r="G691" s="191">
        <v>1.1100000000000001</v>
      </c>
      <c r="H691" s="191">
        <v>27.94</v>
      </c>
      <c r="I691" s="191">
        <v>15.89</v>
      </c>
      <c r="J691" s="191">
        <v>0.06</v>
      </c>
      <c r="K691" s="191">
        <v>16.600000000000001</v>
      </c>
      <c r="L691" s="191">
        <v>0</v>
      </c>
      <c r="M691" s="191">
        <v>0</v>
      </c>
      <c r="N691" s="191">
        <v>38.26</v>
      </c>
      <c r="O691" s="191">
        <v>99.97</v>
      </c>
      <c r="P691" s="192">
        <f t="shared" si="36"/>
        <v>65.060366753673108</v>
      </c>
      <c r="Q691" s="192">
        <f t="shared" si="37"/>
        <v>47.879295149541342</v>
      </c>
      <c r="R691" s="191" t="s">
        <v>753</v>
      </c>
    </row>
    <row r="692" spans="1:18" s="190" customFormat="1" ht="11.25">
      <c r="A692" s="190" t="s">
        <v>728</v>
      </c>
      <c r="B692" s="190">
        <v>15</v>
      </c>
      <c r="C692" s="190">
        <v>19</v>
      </c>
      <c r="D692" s="191">
        <v>0.3</v>
      </c>
      <c r="E692" s="191" t="str">
        <f t="shared" si="35"/>
        <v>Darnley Bay-15-19-0.3</v>
      </c>
      <c r="F692" s="191">
        <v>0.03</v>
      </c>
      <c r="G692" s="191">
        <v>1.1499999999999999</v>
      </c>
      <c r="H692" s="191">
        <v>8.5500000000000007</v>
      </c>
      <c r="I692" s="191">
        <v>30.26</v>
      </c>
      <c r="J692" s="191">
        <v>0.23</v>
      </c>
      <c r="K692" s="191">
        <v>7.33</v>
      </c>
      <c r="L692" s="191">
        <v>0</v>
      </c>
      <c r="M692" s="191">
        <v>0</v>
      </c>
      <c r="N692" s="191">
        <v>52.62</v>
      </c>
      <c r="O692" s="191">
        <v>100.17</v>
      </c>
      <c r="P692" s="192">
        <f t="shared" si="36"/>
        <v>30.156213112483439</v>
      </c>
      <c r="Q692" s="192">
        <f t="shared" si="37"/>
        <v>80.501531202334704</v>
      </c>
      <c r="R692" s="191" t="s">
        <v>753</v>
      </c>
    </row>
    <row r="693" spans="1:18" s="190" customFormat="1" ht="11.25">
      <c r="A693" s="190" t="s">
        <v>728</v>
      </c>
      <c r="B693" s="190">
        <v>15</v>
      </c>
      <c r="C693" s="190">
        <v>20</v>
      </c>
      <c r="D693" s="191">
        <v>0.3</v>
      </c>
      <c r="E693" s="191" t="str">
        <f t="shared" si="35"/>
        <v>Darnley Bay-15-20-0.3</v>
      </c>
      <c r="F693" s="191">
        <v>0</v>
      </c>
      <c r="G693" s="191">
        <v>0.32</v>
      </c>
      <c r="H693" s="191">
        <v>15.75</v>
      </c>
      <c r="I693" s="191">
        <v>19.5</v>
      </c>
      <c r="J693" s="191">
        <v>0.14000000000000001</v>
      </c>
      <c r="K693" s="191">
        <v>11.73</v>
      </c>
      <c r="L693" s="191">
        <v>0</v>
      </c>
      <c r="M693" s="191">
        <v>0</v>
      </c>
      <c r="N693" s="191">
        <v>53.01</v>
      </c>
      <c r="O693" s="191">
        <v>100.43</v>
      </c>
      <c r="P693" s="192">
        <f t="shared" si="36"/>
        <v>51.742200227093363</v>
      </c>
      <c r="Q693" s="192">
        <f t="shared" si="37"/>
        <v>69.304961801445529</v>
      </c>
      <c r="R693" s="191" t="s">
        <v>753</v>
      </c>
    </row>
    <row r="694" spans="1:18" s="190" customFormat="1" ht="11.25">
      <c r="A694" s="190" t="s">
        <v>728</v>
      </c>
      <c r="B694" s="190">
        <v>15</v>
      </c>
      <c r="C694" s="190">
        <v>22</v>
      </c>
      <c r="D694" s="191">
        <v>0.3</v>
      </c>
      <c r="E694" s="191" t="str">
        <f t="shared" si="35"/>
        <v>Darnley Bay-15-22-0.3</v>
      </c>
      <c r="F694" s="191">
        <v>0</v>
      </c>
      <c r="G694" s="191">
        <v>1.33</v>
      </c>
      <c r="H694" s="191">
        <v>18.559999999999999</v>
      </c>
      <c r="I694" s="191">
        <v>23.32</v>
      </c>
      <c r="J694" s="191">
        <v>0.21</v>
      </c>
      <c r="K694" s="191">
        <v>9.57</v>
      </c>
      <c r="L694" s="191">
        <v>0</v>
      </c>
      <c r="M694" s="191">
        <v>0.01</v>
      </c>
      <c r="N694" s="191">
        <v>46.73</v>
      </c>
      <c r="O694" s="191">
        <v>99.73</v>
      </c>
      <c r="P694" s="192">
        <f t="shared" si="36"/>
        <v>42.245653920780818</v>
      </c>
      <c r="Q694" s="192">
        <f t="shared" si="37"/>
        <v>62.811833999265652</v>
      </c>
      <c r="R694" s="191" t="s">
        <v>753</v>
      </c>
    </row>
    <row r="695" spans="1:18" s="190" customFormat="1" ht="11.25">
      <c r="A695" s="190" t="s">
        <v>728</v>
      </c>
      <c r="B695" s="190">
        <v>15</v>
      </c>
      <c r="C695" s="190">
        <v>26</v>
      </c>
      <c r="D695" s="191">
        <v>0.3</v>
      </c>
      <c r="E695" s="191" t="str">
        <f t="shared" si="35"/>
        <v>Darnley Bay-15-26-0.3</v>
      </c>
      <c r="F695" s="191">
        <v>0.21</v>
      </c>
      <c r="G695" s="191">
        <v>2.7</v>
      </c>
      <c r="H695" s="191">
        <v>7.22</v>
      </c>
      <c r="I695" s="191">
        <v>24.05</v>
      </c>
      <c r="J695" s="191">
        <v>0.28999999999999998</v>
      </c>
      <c r="K695" s="191">
        <v>9.34</v>
      </c>
      <c r="L695" s="191">
        <v>0.09</v>
      </c>
      <c r="M695" s="191">
        <v>0</v>
      </c>
      <c r="N695" s="191">
        <v>54.56</v>
      </c>
      <c r="O695" s="191">
        <v>98.45</v>
      </c>
      <c r="P695" s="192">
        <f t="shared" si="36"/>
        <v>40.906119316600773</v>
      </c>
      <c r="Q695" s="192">
        <f t="shared" si="37"/>
        <v>83.523891214819798</v>
      </c>
      <c r="R695" s="191" t="s">
        <v>753</v>
      </c>
    </row>
    <row r="696" spans="1:18" s="190" customFormat="1" ht="11.25">
      <c r="A696" s="190" t="s">
        <v>728</v>
      </c>
      <c r="B696" s="190">
        <v>15</v>
      </c>
      <c r="C696" s="190">
        <v>28</v>
      </c>
      <c r="D696" s="191">
        <v>0.3</v>
      </c>
      <c r="E696" s="191" t="str">
        <f t="shared" si="35"/>
        <v>Darnley Bay-15-28-0.3</v>
      </c>
      <c r="F696" s="191">
        <v>0.19</v>
      </c>
      <c r="G696" s="191">
        <v>1.68</v>
      </c>
      <c r="H696" s="191">
        <v>15.84</v>
      </c>
      <c r="I696" s="191">
        <v>30.2</v>
      </c>
      <c r="J696" s="191">
        <v>0.22</v>
      </c>
      <c r="K696" s="191">
        <v>8.8000000000000007</v>
      </c>
      <c r="L696" s="191">
        <v>0.05</v>
      </c>
      <c r="M696" s="191">
        <v>0</v>
      </c>
      <c r="N696" s="191">
        <v>42.9</v>
      </c>
      <c r="O696" s="191">
        <v>99.89</v>
      </c>
      <c r="P696" s="192">
        <f t="shared" si="36"/>
        <v>34.183912346281062</v>
      </c>
      <c r="Q696" s="192">
        <f t="shared" si="37"/>
        <v>64.499454709371065</v>
      </c>
      <c r="R696" s="191" t="s">
        <v>753</v>
      </c>
    </row>
    <row r="697" spans="1:18" s="190" customFormat="1" ht="11.25">
      <c r="A697" s="190" t="s">
        <v>728</v>
      </c>
      <c r="B697" s="190">
        <v>15</v>
      </c>
      <c r="C697" s="190">
        <v>32</v>
      </c>
      <c r="D697" s="191">
        <v>0.3</v>
      </c>
      <c r="E697" s="191" t="str">
        <f t="shared" si="35"/>
        <v>Darnley Bay-15-32-0.3</v>
      </c>
      <c r="F697" s="191">
        <v>0.01</v>
      </c>
      <c r="G697" s="191">
        <v>1.38</v>
      </c>
      <c r="H697" s="191">
        <v>16.16</v>
      </c>
      <c r="I697" s="191">
        <v>27.93</v>
      </c>
      <c r="J697" s="191">
        <v>0.13</v>
      </c>
      <c r="K697" s="191">
        <v>9.94</v>
      </c>
      <c r="L697" s="191">
        <v>0.03</v>
      </c>
      <c r="M697" s="191">
        <v>0</v>
      </c>
      <c r="N697" s="191">
        <v>44.63</v>
      </c>
      <c r="O697" s="191">
        <v>100.21</v>
      </c>
      <c r="P697" s="192">
        <f t="shared" si="36"/>
        <v>38.813621802004761</v>
      </c>
      <c r="Q697" s="192">
        <f t="shared" si="37"/>
        <v>64.94545527760944</v>
      </c>
      <c r="R697" s="191" t="s">
        <v>753</v>
      </c>
    </row>
    <row r="698" spans="1:18" s="190" customFormat="1" ht="11.25">
      <c r="A698" s="190" t="s">
        <v>728</v>
      </c>
      <c r="B698" s="190">
        <v>15</v>
      </c>
      <c r="C698" s="190">
        <v>39</v>
      </c>
      <c r="D698" s="191">
        <v>0.3</v>
      </c>
      <c r="E698" s="191" t="str">
        <f t="shared" si="35"/>
        <v>Darnley Bay-15-39-0.3</v>
      </c>
      <c r="F698" s="191">
        <v>0</v>
      </c>
      <c r="G698" s="191">
        <v>0.92</v>
      </c>
      <c r="H698" s="191">
        <v>30.16</v>
      </c>
      <c r="I698" s="191">
        <v>16.899999999999999</v>
      </c>
      <c r="J698" s="191">
        <v>0.11</v>
      </c>
      <c r="K698" s="191">
        <v>17.07</v>
      </c>
      <c r="L698" s="191">
        <v>0</v>
      </c>
      <c r="M698" s="191">
        <v>0.01</v>
      </c>
      <c r="N698" s="191">
        <v>34.35</v>
      </c>
      <c r="O698" s="191">
        <v>99.52</v>
      </c>
      <c r="P698" s="192">
        <f t="shared" si="36"/>
        <v>64.290381416335791</v>
      </c>
      <c r="Q698" s="192">
        <f t="shared" si="37"/>
        <v>43.311841984176198</v>
      </c>
      <c r="R698" s="191" t="s">
        <v>753</v>
      </c>
    </row>
    <row r="699" spans="1:18" s="190" customFormat="1" ht="11.25">
      <c r="A699" s="190" t="s">
        <v>728</v>
      </c>
      <c r="B699" s="190">
        <v>15</v>
      </c>
      <c r="C699" s="190">
        <v>44</v>
      </c>
      <c r="D699" s="191">
        <v>0.3</v>
      </c>
      <c r="E699" s="191" t="str">
        <f t="shared" si="35"/>
        <v>Darnley Bay-15-44-0.3</v>
      </c>
      <c r="F699" s="191">
        <v>0</v>
      </c>
      <c r="G699" s="191">
        <v>1.38</v>
      </c>
      <c r="H699" s="191">
        <v>8.5</v>
      </c>
      <c r="I699" s="191">
        <v>28.66</v>
      </c>
      <c r="J699" s="191">
        <v>0.19</v>
      </c>
      <c r="K699" s="191">
        <v>9.5500000000000007</v>
      </c>
      <c r="L699" s="191">
        <v>0</v>
      </c>
      <c r="M699" s="191">
        <v>0</v>
      </c>
      <c r="N699" s="191">
        <v>52.08</v>
      </c>
      <c r="O699" s="191">
        <v>100.36</v>
      </c>
      <c r="P699" s="192">
        <f t="shared" si="36"/>
        <v>37.262305112362142</v>
      </c>
      <c r="Q699" s="192">
        <f t="shared" si="37"/>
        <v>80.431584171443234</v>
      </c>
      <c r="R699" s="191" t="s">
        <v>753</v>
      </c>
    </row>
    <row r="700" spans="1:18" s="190" customFormat="1" ht="11.25">
      <c r="A700" s="190" t="s">
        <v>728</v>
      </c>
      <c r="B700" s="190">
        <v>15</v>
      </c>
      <c r="C700" s="190">
        <v>48</v>
      </c>
      <c r="D700" s="191">
        <v>0.3</v>
      </c>
      <c r="E700" s="191" t="str">
        <f t="shared" si="35"/>
        <v>Darnley Bay-15-48-0.3</v>
      </c>
      <c r="F700" s="191">
        <v>0.04</v>
      </c>
      <c r="G700" s="191">
        <v>1.02</v>
      </c>
      <c r="H700" s="191">
        <v>22.14</v>
      </c>
      <c r="I700" s="191">
        <v>28.83</v>
      </c>
      <c r="J700" s="191">
        <v>0.11</v>
      </c>
      <c r="K700" s="191">
        <v>10.99</v>
      </c>
      <c r="L700" s="191">
        <v>0</v>
      </c>
      <c r="M700" s="191">
        <v>0</v>
      </c>
      <c r="N700" s="191">
        <v>36.380000000000003</v>
      </c>
      <c r="O700" s="191">
        <v>99.53</v>
      </c>
      <c r="P700" s="192">
        <f t="shared" si="36"/>
        <v>40.457225261516626</v>
      </c>
      <c r="Q700" s="192">
        <f t="shared" si="37"/>
        <v>52.433289279549498</v>
      </c>
      <c r="R700" s="191" t="s">
        <v>753</v>
      </c>
    </row>
    <row r="701" spans="1:18" s="190" customFormat="1" ht="11.25">
      <c r="A701" s="190" t="s">
        <v>728</v>
      </c>
      <c r="B701" s="190">
        <v>15</v>
      </c>
      <c r="C701" s="190">
        <v>51</v>
      </c>
      <c r="D701" s="191">
        <v>0.3</v>
      </c>
      <c r="E701" s="191" t="str">
        <f t="shared" si="35"/>
        <v>Darnley Bay-15-51-0.3</v>
      </c>
      <c r="F701" s="191">
        <v>0</v>
      </c>
      <c r="G701" s="191">
        <v>1.73</v>
      </c>
      <c r="H701" s="191">
        <v>16.510000000000002</v>
      </c>
      <c r="I701" s="191">
        <v>30.2</v>
      </c>
      <c r="J701" s="191">
        <v>0.14000000000000001</v>
      </c>
      <c r="K701" s="191">
        <v>8.8000000000000007</v>
      </c>
      <c r="L701" s="191">
        <v>0.02</v>
      </c>
      <c r="M701" s="191">
        <v>0</v>
      </c>
      <c r="N701" s="191">
        <v>42.58</v>
      </c>
      <c r="O701" s="191">
        <v>99.97</v>
      </c>
      <c r="P701" s="192">
        <f t="shared" si="36"/>
        <v>34.183912346281062</v>
      </c>
      <c r="Q701" s="192">
        <f t="shared" si="37"/>
        <v>63.37164083469824</v>
      </c>
      <c r="R701" s="191" t="s">
        <v>753</v>
      </c>
    </row>
    <row r="702" spans="1:18" s="190" customFormat="1" ht="11.25">
      <c r="A702" s="190" t="s">
        <v>728</v>
      </c>
      <c r="B702" s="190">
        <v>15</v>
      </c>
      <c r="C702" s="190">
        <v>55</v>
      </c>
      <c r="D702" s="191">
        <v>0.3</v>
      </c>
      <c r="E702" s="191" t="str">
        <f t="shared" si="35"/>
        <v>Darnley Bay-15-55-0.3</v>
      </c>
      <c r="F702" s="191">
        <v>0</v>
      </c>
      <c r="G702" s="191">
        <v>1.34</v>
      </c>
      <c r="H702" s="191">
        <v>16.170000000000002</v>
      </c>
      <c r="I702" s="191">
        <v>44.41</v>
      </c>
      <c r="J702" s="191">
        <v>0.24</v>
      </c>
      <c r="K702" s="191">
        <v>7.53</v>
      </c>
      <c r="L702" s="191">
        <v>0</v>
      </c>
      <c r="M702" s="191">
        <v>0</v>
      </c>
      <c r="N702" s="191">
        <v>29.53</v>
      </c>
      <c r="O702" s="191">
        <v>99.23</v>
      </c>
      <c r="P702" s="192">
        <f t="shared" si="36"/>
        <v>23.208264284417591</v>
      </c>
      <c r="Q702" s="192">
        <f t="shared" si="37"/>
        <v>55.058244722385218</v>
      </c>
      <c r="R702" s="191" t="s">
        <v>753</v>
      </c>
    </row>
    <row r="703" spans="1:18" s="190" customFormat="1" ht="11.25">
      <c r="A703" s="190" t="s">
        <v>728</v>
      </c>
      <c r="B703" s="190">
        <v>15</v>
      </c>
      <c r="C703" s="190">
        <v>56</v>
      </c>
      <c r="D703" s="191">
        <v>0.3</v>
      </c>
      <c r="E703" s="191" t="str">
        <f t="shared" si="35"/>
        <v>Darnley Bay-15-56-0.3</v>
      </c>
      <c r="F703" s="191">
        <v>0</v>
      </c>
      <c r="G703" s="191">
        <v>0.05</v>
      </c>
      <c r="H703" s="191">
        <v>31.9</v>
      </c>
      <c r="I703" s="191">
        <v>15.62</v>
      </c>
      <c r="J703" s="191">
        <v>0.05</v>
      </c>
      <c r="K703" s="191">
        <v>17.420000000000002</v>
      </c>
      <c r="L703" s="191">
        <v>0</v>
      </c>
      <c r="M703" s="191">
        <v>0</v>
      </c>
      <c r="N703" s="191">
        <v>35.83</v>
      </c>
      <c r="O703" s="191">
        <v>100.87</v>
      </c>
      <c r="P703" s="192">
        <f t="shared" si="36"/>
        <v>66.530988760141298</v>
      </c>
      <c r="Q703" s="192">
        <f t="shared" si="37"/>
        <v>42.970736212978103</v>
      </c>
      <c r="R703" s="191" t="s">
        <v>753</v>
      </c>
    </row>
    <row r="704" spans="1:18" s="190" customFormat="1" ht="11.25">
      <c r="A704" s="190" t="s">
        <v>728</v>
      </c>
      <c r="B704" s="190">
        <v>15</v>
      </c>
      <c r="C704" s="190">
        <v>61</v>
      </c>
      <c r="D704" s="191">
        <v>0.3</v>
      </c>
      <c r="E704" s="191" t="str">
        <f t="shared" si="35"/>
        <v>Darnley Bay-15-61-0.3</v>
      </c>
      <c r="F704" s="191">
        <v>0.03</v>
      </c>
      <c r="G704" s="191">
        <v>2.0299999999999998</v>
      </c>
      <c r="H704" s="191">
        <v>15.22</v>
      </c>
      <c r="I704" s="191">
        <v>23.94</v>
      </c>
      <c r="J704" s="191">
        <v>0.13</v>
      </c>
      <c r="K704" s="191">
        <v>13.71</v>
      </c>
      <c r="L704" s="191">
        <v>0.01</v>
      </c>
      <c r="M704" s="191">
        <v>0</v>
      </c>
      <c r="N704" s="191">
        <v>44.75</v>
      </c>
      <c r="O704" s="191">
        <v>99.81</v>
      </c>
      <c r="P704" s="192">
        <f t="shared" si="36"/>
        <v>50.51387762655871</v>
      </c>
      <c r="Q704" s="192">
        <f t="shared" si="37"/>
        <v>66.35727057351049</v>
      </c>
      <c r="R704" s="191" t="s">
        <v>753</v>
      </c>
    </row>
    <row r="705" spans="1:18" s="190" customFormat="1" ht="11.25">
      <c r="A705" s="190" t="s">
        <v>728</v>
      </c>
      <c r="B705" s="190">
        <v>15</v>
      </c>
      <c r="C705" s="190">
        <v>62</v>
      </c>
      <c r="D705" s="191">
        <v>0.3</v>
      </c>
      <c r="E705" s="191" t="str">
        <f t="shared" si="35"/>
        <v>Darnley Bay-15-62-0.3</v>
      </c>
      <c r="F705" s="191">
        <v>0</v>
      </c>
      <c r="G705" s="191">
        <v>1.41</v>
      </c>
      <c r="H705" s="191">
        <v>17.75</v>
      </c>
      <c r="I705" s="191">
        <v>25.84</v>
      </c>
      <c r="J705" s="191">
        <v>0.17</v>
      </c>
      <c r="K705" s="191">
        <v>12.02</v>
      </c>
      <c r="L705" s="191">
        <v>0</v>
      </c>
      <c r="M705" s="191">
        <v>0</v>
      </c>
      <c r="N705" s="191">
        <v>43.4</v>
      </c>
      <c r="O705" s="191">
        <v>100.6</v>
      </c>
      <c r="P705" s="192">
        <f t="shared" si="36"/>
        <v>45.329388718756412</v>
      </c>
      <c r="Q705" s="192">
        <f t="shared" si="37"/>
        <v>62.124811244230735</v>
      </c>
      <c r="R705" s="191" t="s">
        <v>753</v>
      </c>
    </row>
    <row r="706" spans="1:18" s="190" customFormat="1" ht="11.25">
      <c r="A706" s="190" t="s">
        <v>728</v>
      </c>
      <c r="B706" s="190">
        <v>15</v>
      </c>
      <c r="C706" s="190">
        <v>66</v>
      </c>
      <c r="D706" s="191">
        <v>0.3</v>
      </c>
      <c r="E706" s="191" t="str">
        <f t="shared" si="35"/>
        <v>Darnley Bay-15-66-0.3</v>
      </c>
      <c r="F706" s="191">
        <v>0</v>
      </c>
      <c r="G706" s="191">
        <v>3.11</v>
      </c>
      <c r="H706" s="191">
        <v>14.48</v>
      </c>
      <c r="I706" s="191">
        <v>29.48</v>
      </c>
      <c r="J706" s="191">
        <v>0.2</v>
      </c>
      <c r="K706" s="191">
        <v>10.64</v>
      </c>
      <c r="L706" s="191">
        <v>0</v>
      </c>
      <c r="M706" s="191">
        <v>0</v>
      </c>
      <c r="N706" s="191">
        <v>41.91</v>
      </c>
      <c r="O706" s="191">
        <v>99.82</v>
      </c>
      <c r="P706" s="192">
        <f t="shared" si="36"/>
        <v>39.147637973092081</v>
      </c>
      <c r="Q706" s="192">
        <f t="shared" si="37"/>
        <v>66.005321017873214</v>
      </c>
      <c r="R706" s="191" t="s">
        <v>753</v>
      </c>
    </row>
    <row r="707" spans="1:18" s="190" customFormat="1" ht="11.25">
      <c r="A707" s="190" t="s">
        <v>728</v>
      </c>
      <c r="B707" s="190">
        <v>15</v>
      </c>
      <c r="C707" s="190">
        <v>75</v>
      </c>
      <c r="D707" s="191">
        <v>0.3</v>
      </c>
      <c r="E707" s="191" t="str">
        <f t="shared" si="35"/>
        <v>Darnley Bay-15-75-0.3</v>
      </c>
      <c r="F707" s="191">
        <v>0</v>
      </c>
      <c r="G707" s="191">
        <v>2.15</v>
      </c>
      <c r="H707" s="191">
        <v>15.93</v>
      </c>
      <c r="I707" s="191">
        <v>28.17</v>
      </c>
      <c r="J707" s="191">
        <v>0.22</v>
      </c>
      <c r="K707" s="191">
        <v>9.92</v>
      </c>
      <c r="L707" s="191">
        <v>0.02</v>
      </c>
      <c r="M707" s="191">
        <v>0</v>
      </c>
      <c r="N707" s="191">
        <v>42.71</v>
      </c>
      <c r="O707" s="191">
        <v>99.12</v>
      </c>
      <c r="P707" s="192">
        <f t="shared" si="36"/>
        <v>38.562890230060333</v>
      </c>
      <c r="Q707" s="192">
        <f t="shared" si="37"/>
        <v>64.267748312139858</v>
      </c>
      <c r="R707" s="191" t="s">
        <v>753</v>
      </c>
    </row>
    <row r="708" spans="1:18" s="190" customFormat="1" ht="11.25">
      <c r="A708" s="190" t="s">
        <v>728</v>
      </c>
      <c r="B708" s="190">
        <v>15</v>
      </c>
      <c r="C708" s="190">
        <v>83</v>
      </c>
      <c r="D708" s="191">
        <v>0.3</v>
      </c>
      <c r="E708" s="191" t="str">
        <f t="shared" si="35"/>
        <v>Darnley Bay-15-83-0.3</v>
      </c>
      <c r="F708" s="191">
        <v>0</v>
      </c>
      <c r="G708" s="191">
        <v>2.0299999999999998</v>
      </c>
      <c r="H708" s="191">
        <v>16.489999999999998</v>
      </c>
      <c r="I708" s="191">
        <v>28.86</v>
      </c>
      <c r="J708" s="191">
        <v>0.3</v>
      </c>
      <c r="K708" s="191">
        <v>10.8</v>
      </c>
      <c r="L708" s="191">
        <v>0</v>
      </c>
      <c r="M708" s="191">
        <v>0.01</v>
      </c>
      <c r="N708" s="191">
        <v>41.45</v>
      </c>
      <c r="O708" s="191">
        <v>99.94</v>
      </c>
      <c r="P708" s="192">
        <f t="shared" si="36"/>
        <v>40.01285807145635</v>
      </c>
      <c r="Q708" s="192">
        <f t="shared" si="37"/>
        <v>62.773427132931992</v>
      </c>
      <c r="R708" s="191" t="s">
        <v>753</v>
      </c>
    </row>
    <row r="709" spans="1:18" s="190" customFormat="1" ht="11.25">
      <c r="A709" s="190" t="s">
        <v>728</v>
      </c>
      <c r="B709" s="190">
        <v>15</v>
      </c>
      <c r="C709" s="190">
        <v>91</v>
      </c>
      <c r="D709" s="191">
        <v>0.3</v>
      </c>
      <c r="E709" s="191" t="str">
        <f t="shared" si="35"/>
        <v>Darnley Bay-15-91-0.3</v>
      </c>
      <c r="F709" s="191">
        <v>0</v>
      </c>
      <c r="G709" s="191">
        <v>1</v>
      </c>
      <c r="H709" s="191">
        <v>32.590000000000003</v>
      </c>
      <c r="I709" s="191">
        <v>15.51</v>
      </c>
      <c r="J709" s="191">
        <v>0.1</v>
      </c>
      <c r="K709" s="191">
        <v>17.43</v>
      </c>
      <c r="L709" s="191">
        <v>0</v>
      </c>
      <c r="M709" s="191">
        <v>0</v>
      </c>
      <c r="N709" s="191">
        <v>34.31</v>
      </c>
      <c r="O709" s="191">
        <v>100.93</v>
      </c>
      <c r="P709" s="192">
        <f t="shared" si="36"/>
        <v>66.700918684824757</v>
      </c>
      <c r="Q709" s="192">
        <f t="shared" si="37"/>
        <v>41.391762699667744</v>
      </c>
      <c r="R709" s="191" t="s">
        <v>753</v>
      </c>
    </row>
    <row r="710" spans="1:18" s="190" customFormat="1" ht="11.25">
      <c r="A710" s="190" t="s">
        <v>728</v>
      </c>
      <c r="B710" s="190">
        <v>15</v>
      </c>
      <c r="C710" s="190">
        <v>92</v>
      </c>
      <c r="D710" s="191">
        <v>0.3</v>
      </c>
      <c r="E710" s="191" t="str">
        <f t="shared" si="35"/>
        <v>Darnley Bay-15-92-0.3</v>
      </c>
      <c r="F710" s="191">
        <v>0.01</v>
      </c>
      <c r="G710" s="191">
        <v>4.0999999999999996</v>
      </c>
      <c r="H710" s="191">
        <v>7.93</v>
      </c>
      <c r="I710" s="191">
        <v>32.81</v>
      </c>
      <c r="J710" s="191">
        <v>0.33</v>
      </c>
      <c r="K710" s="191">
        <v>10.83</v>
      </c>
      <c r="L710" s="191">
        <v>0.03</v>
      </c>
      <c r="M710" s="191">
        <v>0</v>
      </c>
      <c r="N710" s="191">
        <v>42.78</v>
      </c>
      <c r="O710" s="191">
        <v>98.82</v>
      </c>
      <c r="P710" s="192">
        <f t="shared" si="36"/>
        <v>37.041607809486571</v>
      </c>
      <c r="Q710" s="192">
        <f t="shared" si="37"/>
        <v>78.350210797209002</v>
      </c>
      <c r="R710" s="191" t="s">
        <v>753</v>
      </c>
    </row>
    <row r="711" spans="1:18" s="190" customFormat="1" ht="11.25">
      <c r="A711" s="190" t="s">
        <v>728</v>
      </c>
      <c r="B711" s="190">
        <v>15</v>
      </c>
      <c r="C711" s="190">
        <v>93</v>
      </c>
      <c r="D711" s="191">
        <v>0.3</v>
      </c>
      <c r="E711" s="191" t="str">
        <f t="shared" si="35"/>
        <v>Darnley Bay-15-93-0.3</v>
      </c>
      <c r="F711" s="191">
        <v>0</v>
      </c>
      <c r="G711" s="191">
        <v>4.72</v>
      </c>
      <c r="H711" s="191">
        <v>11.41</v>
      </c>
      <c r="I711" s="191">
        <v>35.11</v>
      </c>
      <c r="J711" s="191">
        <v>0.27</v>
      </c>
      <c r="K711" s="191">
        <v>9.66</v>
      </c>
      <c r="L711" s="191">
        <v>0</v>
      </c>
      <c r="M711" s="191">
        <v>0</v>
      </c>
      <c r="N711" s="191">
        <v>37.630000000000003</v>
      </c>
      <c r="O711" s="191">
        <v>98.8</v>
      </c>
      <c r="P711" s="192">
        <f t="shared" si="36"/>
        <v>32.904417089374853</v>
      </c>
      <c r="Q711" s="192">
        <f t="shared" si="37"/>
        <v>68.870815308068813</v>
      </c>
      <c r="R711" s="191" t="s">
        <v>753</v>
      </c>
    </row>
    <row r="712" spans="1:18" s="190" customFormat="1" ht="11.25">
      <c r="A712" s="190" t="s">
        <v>728</v>
      </c>
      <c r="B712" s="190">
        <v>15</v>
      </c>
      <c r="C712" s="190">
        <v>94</v>
      </c>
      <c r="D712" s="191">
        <v>0.3</v>
      </c>
      <c r="E712" s="191" t="str">
        <f t="shared" si="35"/>
        <v>Darnley Bay-15-94-0.3</v>
      </c>
      <c r="F712" s="191">
        <v>0</v>
      </c>
      <c r="G712" s="191">
        <v>2.8</v>
      </c>
      <c r="H712" s="191">
        <v>15.9</v>
      </c>
      <c r="I712" s="191">
        <v>29.42</v>
      </c>
      <c r="J712" s="191">
        <v>0.16</v>
      </c>
      <c r="K712" s="191">
        <v>9.9700000000000006</v>
      </c>
      <c r="L712" s="191">
        <v>0.02</v>
      </c>
      <c r="M712" s="191">
        <v>0</v>
      </c>
      <c r="N712" s="191">
        <v>42.34</v>
      </c>
      <c r="O712" s="191">
        <v>100.62</v>
      </c>
      <c r="P712" s="192">
        <f t="shared" si="36"/>
        <v>37.657456399206687</v>
      </c>
      <c r="Q712" s="192">
        <f t="shared" si="37"/>
        <v>64.11107629038132</v>
      </c>
      <c r="R712" s="191" t="s">
        <v>753</v>
      </c>
    </row>
    <row r="713" spans="1:18" s="190" customFormat="1" ht="11.25">
      <c r="A713" s="190" t="s">
        <v>728</v>
      </c>
      <c r="B713" s="190">
        <v>15</v>
      </c>
      <c r="C713" s="190">
        <v>95</v>
      </c>
      <c r="D713" s="191">
        <v>0.3</v>
      </c>
      <c r="E713" s="191" t="str">
        <f t="shared" si="35"/>
        <v>Darnley Bay-15-95-0.3</v>
      </c>
      <c r="F713" s="191">
        <v>0.03</v>
      </c>
      <c r="G713" s="191">
        <v>3.71</v>
      </c>
      <c r="H713" s="191">
        <v>7.02</v>
      </c>
      <c r="I713" s="191">
        <v>27.85</v>
      </c>
      <c r="J713" s="191">
        <v>0.32</v>
      </c>
      <c r="K713" s="191">
        <v>11.44</v>
      </c>
      <c r="L713" s="191">
        <v>0.03</v>
      </c>
      <c r="M713" s="191">
        <v>0</v>
      </c>
      <c r="N713" s="191">
        <v>49.7</v>
      </c>
      <c r="O713" s="191">
        <v>100.09</v>
      </c>
      <c r="P713" s="192">
        <f t="shared" si="36"/>
        <v>42.269107103140882</v>
      </c>
      <c r="Q713" s="192">
        <f t="shared" si="37"/>
        <v>82.606861956696605</v>
      </c>
      <c r="R713" s="191" t="s">
        <v>753</v>
      </c>
    </row>
    <row r="714" spans="1:18" s="190" customFormat="1" ht="11.25">
      <c r="A714" s="190" t="s">
        <v>728</v>
      </c>
      <c r="B714" s="190">
        <v>15</v>
      </c>
      <c r="C714" s="190">
        <v>96</v>
      </c>
      <c r="D714" s="191">
        <v>0.3</v>
      </c>
      <c r="E714" s="191" t="str">
        <f t="shared" si="35"/>
        <v>Darnley Bay-15-96-0.3</v>
      </c>
      <c r="F714" s="191">
        <v>0.13</v>
      </c>
      <c r="G714" s="191">
        <v>3.55</v>
      </c>
      <c r="H714" s="191">
        <v>8.1300000000000008</v>
      </c>
      <c r="I714" s="191">
        <v>32.090000000000003</v>
      </c>
      <c r="J714" s="191">
        <v>0.45</v>
      </c>
      <c r="K714" s="191">
        <v>9.58</v>
      </c>
      <c r="L714" s="191">
        <v>0.11</v>
      </c>
      <c r="M714" s="191">
        <v>0</v>
      </c>
      <c r="N714" s="191">
        <v>43.37</v>
      </c>
      <c r="O714" s="191">
        <v>97.4</v>
      </c>
      <c r="P714" s="192">
        <f t="shared" si="36"/>
        <v>34.730970619731075</v>
      </c>
      <c r="Q714" s="192">
        <f t="shared" si="37"/>
        <v>78.159444376518977</v>
      </c>
      <c r="R714" s="191" t="s">
        <v>753</v>
      </c>
    </row>
    <row r="715" spans="1:18" s="190" customFormat="1" ht="11.25">
      <c r="A715" s="190" t="s">
        <v>728</v>
      </c>
      <c r="B715" s="190">
        <v>15</v>
      </c>
      <c r="C715" s="190">
        <v>98</v>
      </c>
      <c r="D715" s="191">
        <v>0.3</v>
      </c>
      <c r="E715" s="191" t="str">
        <f t="shared" si="35"/>
        <v>Darnley Bay-15-98-0.3</v>
      </c>
      <c r="F715" s="191">
        <v>0</v>
      </c>
      <c r="G715" s="191">
        <v>1.39</v>
      </c>
      <c r="H715" s="191">
        <v>17.260000000000002</v>
      </c>
      <c r="I715" s="191">
        <v>23.04</v>
      </c>
      <c r="J715" s="191">
        <v>7.0000000000000007E-2</v>
      </c>
      <c r="K715" s="191">
        <v>11.99</v>
      </c>
      <c r="L715" s="191">
        <v>0</v>
      </c>
      <c r="M715" s="191">
        <v>0</v>
      </c>
      <c r="N715" s="191">
        <v>45.69</v>
      </c>
      <c r="O715" s="191">
        <v>99.44</v>
      </c>
      <c r="P715" s="192">
        <f t="shared" si="36"/>
        <v>48.121438888174822</v>
      </c>
      <c r="Q715" s="192">
        <f t="shared" si="37"/>
        <v>63.974626711533958</v>
      </c>
      <c r="R715" s="191" t="s">
        <v>753</v>
      </c>
    </row>
    <row r="716" spans="1:18" s="190" customFormat="1" ht="11.25">
      <c r="A716" s="190" t="s">
        <v>728</v>
      </c>
      <c r="B716" s="190">
        <v>15</v>
      </c>
      <c r="C716" s="190">
        <v>98</v>
      </c>
      <c r="D716" s="191">
        <v>0.3</v>
      </c>
      <c r="E716" s="191" t="str">
        <f t="shared" si="35"/>
        <v>Darnley Bay-15-98-0.3</v>
      </c>
      <c r="F716" s="191">
        <v>0</v>
      </c>
      <c r="G716" s="191">
        <v>1.0900000000000001</v>
      </c>
      <c r="H716" s="191">
        <v>17.079999999999998</v>
      </c>
      <c r="I716" s="191">
        <v>22.99</v>
      </c>
      <c r="J716" s="191">
        <v>0.13</v>
      </c>
      <c r="K716" s="191">
        <v>10.89</v>
      </c>
      <c r="L716" s="191">
        <v>0</v>
      </c>
      <c r="M716" s="191">
        <v>0</v>
      </c>
      <c r="N716" s="191">
        <v>46.12</v>
      </c>
      <c r="O716" s="191">
        <v>98.32</v>
      </c>
      <c r="P716" s="192">
        <f t="shared" si="36"/>
        <v>45.779234570348457</v>
      </c>
      <c r="Q716" s="192">
        <f t="shared" si="37"/>
        <v>64.430848027599978</v>
      </c>
      <c r="R716" s="191" t="s">
        <v>753</v>
      </c>
    </row>
    <row r="717" spans="1:18" s="190" customFormat="1" ht="11.25">
      <c r="A717" s="190" t="s">
        <v>728</v>
      </c>
      <c r="B717" s="190">
        <v>16</v>
      </c>
      <c r="C717" s="190">
        <v>10</v>
      </c>
      <c r="D717" s="191">
        <v>0.3</v>
      </c>
      <c r="E717" s="191" t="str">
        <f t="shared" si="35"/>
        <v>Darnley Bay-16-10-0.3</v>
      </c>
      <c r="F717" s="191">
        <v>0</v>
      </c>
      <c r="G717" s="191">
        <v>4.3899999999999997</v>
      </c>
      <c r="H717" s="191">
        <v>12.22</v>
      </c>
      <c r="I717" s="191">
        <v>33.21</v>
      </c>
      <c r="J717" s="191">
        <v>0.37</v>
      </c>
      <c r="K717" s="191">
        <v>8.7899999999999991</v>
      </c>
      <c r="L717" s="191">
        <v>0</v>
      </c>
      <c r="M717" s="191">
        <v>0</v>
      </c>
      <c r="N717" s="191">
        <v>40.29</v>
      </c>
      <c r="O717" s="191">
        <v>99.27</v>
      </c>
      <c r="P717" s="192">
        <f t="shared" si="36"/>
        <v>32.054784133193614</v>
      </c>
      <c r="Q717" s="192">
        <f t="shared" si="37"/>
        <v>68.864767167255067</v>
      </c>
      <c r="R717" s="191" t="s">
        <v>753</v>
      </c>
    </row>
    <row r="718" spans="1:18" s="190" customFormat="1" ht="11.25">
      <c r="A718" s="190" t="s">
        <v>728</v>
      </c>
      <c r="B718" s="190">
        <v>16</v>
      </c>
      <c r="C718" s="190">
        <v>32</v>
      </c>
      <c r="D718" s="191">
        <v>0.3</v>
      </c>
      <c r="E718" s="191" t="str">
        <f t="shared" si="35"/>
        <v>Darnley Bay-16-32-0.3</v>
      </c>
      <c r="F718" s="191">
        <v>0</v>
      </c>
      <c r="G718" s="191">
        <v>0.23</v>
      </c>
      <c r="H718" s="191">
        <v>12.38</v>
      </c>
      <c r="I718" s="191">
        <v>31.61</v>
      </c>
      <c r="J718" s="191">
        <v>0.33</v>
      </c>
      <c r="K718" s="191">
        <v>5.95</v>
      </c>
      <c r="L718" s="191">
        <v>0</v>
      </c>
      <c r="M718" s="191">
        <v>0</v>
      </c>
      <c r="N718" s="191">
        <v>47.51</v>
      </c>
      <c r="O718" s="191">
        <v>98.02</v>
      </c>
      <c r="P718" s="192">
        <f t="shared" si="36"/>
        <v>25.12228018625537</v>
      </c>
      <c r="Q718" s="192">
        <f t="shared" si="37"/>
        <v>72.023613619557054</v>
      </c>
      <c r="R718" s="191" t="s">
        <v>753</v>
      </c>
    </row>
    <row r="719" spans="1:18" s="190" customFormat="1" ht="11.25">
      <c r="A719" s="190" t="s">
        <v>728</v>
      </c>
      <c r="B719" s="190">
        <v>16</v>
      </c>
      <c r="C719" s="190">
        <v>33</v>
      </c>
      <c r="D719" s="191">
        <v>0.3</v>
      </c>
      <c r="E719" s="191" t="str">
        <f t="shared" si="35"/>
        <v>Darnley Bay-16-33-0.3</v>
      </c>
      <c r="F719" s="191">
        <v>0</v>
      </c>
      <c r="G719" s="191">
        <v>2.0699999999999998</v>
      </c>
      <c r="H719" s="191">
        <v>14.34</v>
      </c>
      <c r="I719" s="191">
        <v>30.34</v>
      </c>
      <c r="J719" s="191">
        <v>0.27</v>
      </c>
      <c r="K719" s="191">
        <v>8.9600000000000009</v>
      </c>
      <c r="L719" s="191">
        <v>0.01</v>
      </c>
      <c r="M719" s="191">
        <v>0</v>
      </c>
      <c r="N719" s="191">
        <v>42.27</v>
      </c>
      <c r="O719" s="191">
        <v>98.27</v>
      </c>
      <c r="P719" s="192">
        <f>((K719/40.31)/(K719/40.31+I719/71.85))*100</f>
        <v>34.485880349997053</v>
      </c>
      <c r="Q719" s="192">
        <f>((N719/151.99061)/(N719/151.99061+H719/101.96137))*100</f>
        <v>66.414033206326607</v>
      </c>
      <c r="R719" s="191" t="s">
        <v>753</v>
      </c>
    </row>
    <row r="720" spans="1:18" s="190" customFormat="1" ht="11.25">
      <c r="A720" s="190" t="s">
        <v>728</v>
      </c>
      <c r="B720" s="190">
        <v>16</v>
      </c>
      <c r="C720" s="190">
        <v>35</v>
      </c>
      <c r="D720" s="191">
        <v>0.3</v>
      </c>
      <c r="E720" s="191" t="str">
        <f t="shared" si="35"/>
        <v>Darnley Bay-16-35-0.3</v>
      </c>
      <c r="F720" s="191">
        <v>0</v>
      </c>
      <c r="G720" s="191">
        <v>0.17</v>
      </c>
      <c r="H720" s="191">
        <v>15.15</v>
      </c>
      <c r="I720" s="191">
        <v>27.16</v>
      </c>
      <c r="J720" s="191">
        <v>0.56999999999999995</v>
      </c>
      <c r="K720" s="191">
        <v>7.32</v>
      </c>
      <c r="L720" s="191">
        <v>0.02</v>
      </c>
      <c r="M720" s="191">
        <v>0</v>
      </c>
      <c r="N720" s="191">
        <v>49.9</v>
      </c>
      <c r="O720" s="191">
        <v>100.29</v>
      </c>
      <c r="P720" s="192">
        <f t="shared" ref="P720:P746" si="38">((K720/40.31)/(K720/40.31+I720/71.85))*100</f>
        <v>32.450299908388743</v>
      </c>
      <c r="Q720" s="192">
        <f t="shared" ref="Q720:Q746" si="39">((N720/151.99061)/(N720/151.99061+H720/101.96137))*100</f>
        <v>68.843131562403883</v>
      </c>
      <c r="R720" s="191" t="s">
        <v>753</v>
      </c>
    </row>
    <row r="721" spans="1:18" s="190" customFormat="1" ht="11.25">
      <c r="A721" s="190" t="s">
        <v>728</v>
      </c>
      <c r="B721" s="190">
        <v>16</v>
      </c>
      <c r="C721" s="190">
        <v>40</v>
      </c>
      <c r="D721" s="191">
        <v>0.3</v>
      </c>
      <c r="E721" s="191" t="str">
        <f t="shared" si="35"/>
        <v>Darnley Bay-16-40-0.3</v>
      </c>
      <c r="F721" s="191">
        <v>0</v>
      </c>
      <c r="G721" s="191">
        <v>0.56000000000000005</v>
      </c>
      <c r="H721" s="191">
        <v>21.43</v>
      </c>
      <c r="I721" s="191">
        <v>24.82</v>
      </c>
      <c r="J721" s="191">
        <v>0.14000000000000001</v>
      </c>
      <c r="K721" s="191">
        <v>10.51</v>
      </c>
      <c r="L721" s="191">
        <v>0.01</v>
      </c>
      <c r="M721" s="191">
        <v>0</v>
      </c>
      <c r="N721" s="191">
        <v>42.16</v>
      </c>
      <c r="O721" s="191">
        <v>99.64</v>
      </c>
      <c r="P721" s="192">
        <f t="shared" si="38"/>
        <v>43.012490561122021</v>
      </c>
      <c r="Q721" s="192">
        <f t="shared" si="39"/>
        <v>56.892226346297534</v>
      </c>
      <c r="R721" s="191" t="s">
        <v>753</v>
      </c>
    </row>
    <row r="722" spans="1:18" s="190" customFormat="1" ht="11.25">
      <c r="A722" s="190" t="s">
        <v>728</v>
      </c>
      <c r="B722" s="190">
        <v>16</v>
      </c>
      <c r="C722" s="190">
        <v>44</v>
      </c>
      <c r="D722" s="191">
        <v>0.3</v>
      </c>
      <c r="E722" s="191" t="str">
        <f t="shared" si="35"/>
        <v>Darnley Bay-16-44-0.3</v>
      </c>
      <c r="F722" s="191">
        <v>0.11</v>
      </c>
      <c r="G722" s="191">
        <v>1.27</v>
      </c>
      <c r="H722" s="191">
        <v>17.149999999999999</v>
      </c>
      <c r="I722" s="191">
        <v>23.24</v>
      </c>
      <c r="J722" s="191">
        <v>0.23</v>
      </c>
      <c r="K722" s="191">
        <v>9.49</v>
      </c>
      <c r="L722" s="191">
        <v>7.0000000000000007E-2</v>
      </c>
      <c r="M722" s="191">
        <v>0</v>
      </c>
      <c r="N722" s="191">
        <v>46.63</v>
      </c>
      <c r="O722" s="191">
        <v>98.2</v>
      </c>
      <c r="P722" s="192">
        <f t="shared" si="38"/>
        <v>42.124727915525725</v>
      </c>
      <c r="Q722" s="192">
        <f t="shared" si="39"/>
        <v>64.588990836004001</v>
      </c>
      <c r="R722" s="191" t="s">
        <v>753</v>
      </c>
    </row>
    <row r="723" spans="1:18" s="190" customFormat="1" ht="11.25">
      <c r="A723" s="190" t="s">
        <v>728</v>
      </c>
      <c r="B723" s="190">
        <v>16</v>
      </c>
      <c r="C723" s="190">
        <v>51</v>
      </c>
      <c r="D723" s="191">
        <v>0.3</v>
      </c>
      <c r="E723" s="191" t="str">
        <f t="shared" si="35"/>
        <v>Darnley Bay-16-51-0.3</v>
      </c>
      <c r="F723" s="191">
        <v>0.04</v>
      </c>
      <c r="G723" s="191">
        <v>4.1399999999999997</v>
      </c>
      <c r="H723" s="191">
        <v>9.0299999999999994</v>
      </c>
      <c r="I723" s="191">
        <v>32.04</v>
      </c>
      <c r="J723" s="191">
        <v>0.19</v>
      </c>
      <c r="K723" s="191">
        <v>12.51</v>
      </c>
      <c r="L723" s="191">
        <v>0</v>
      </c>
      <c r="M723" s="191">
        <v>0</v>
      </c>
      <c r="N723" s="191">
        <v>41.5</v>
      </c>
      <c r="O723" s="191">
        <v>99.45</v>
      </c>
      <c r="P723" s="192">
        <f t="shared" si="38"/>
        <v>41.036038608715515</v>
      </c>
      <c r="Q723" s="192">
        <f t="shared" si="39"/>
        <v>75.508448572757402</v>
      </c>
      <c r="R723" s="191" t="s">
        <v>753</v>
      </c>
    </row>
    <row r="724" spans="1:18" s="190" customFormat="1" ht="11.25">
      <c r="A724" s="190" t="s">
        <v>728</v>
      </c>
      <c r="B724" s="190">
        <v>16</v>
      </c>
      <c r="C724" s="190">
        <v>55</v>
      </c>
      <c r="D724" s="191">
        <v>0.3</v>
      </c>
      <c r="E724" s="191" t="str">
        <f t="shared" si="35"/>
        <v>Darnley Bay-16-55-0.3</v>
      </c>
      <c r="F724" s="191">
        <v>0</v>
      </c>
      <c r="G724" s="191">
        <v>3.33</v>
      </c>
      <c r="H724" s="191">
        <v>13.02</v>
      </c>
      <c r="I724" s="191">
        <v>31.8</v>
      </c>
      <c r="J724" s="191">
        <v>0.17</v>
      </c>
      <c r="K724" s="191">
        <v>11.81</v>
      </c>
      <c r="L724" s="191">
        <v>0.01</v>
      </c>
      <c r="M724" s="191">
        <v>0</v>
      </c>
      <c r="N724" s="191">
        <v>39.25</v>
      </c>
      <c r="O724" s="191">
        <v>99.4</v>
      </c>
      <c r="P724" s="192">
        <f t="shared" si="38"/>
        <v>39.830356319322156</v>
      </c>
      <c r="Q724" s="192">
        <f t="shared" si="39"/>
        <v>66.912718135616018</v>
      </c>
      <c r="R724" s="191" t="s">
        <v>753</v>
      </c>
    </row>
    <row r="725" spans="1:18" s="190" customFormat="1" ht="11.25">
      <c r="A725" s="190" t="s">
        <v>728</v>
      </c>
      <c r="B725" s="190">
        <v>16</v>
      </c>
      <c r="C725" s="190">
        <v>56</v>
      </c>
      <c r="D725" s="191">
        <v>0.3</v>
      </c>
      <c r="E725" s="191" t="str">
        <f t="shared" si="35"/>
        <v>Darnley Bay-16-56-0.3</v>
      </c>
      <c r="F725" s="191">
        <v>0</v>
      </c>
      <c r="G725" s="191">
        <v>2.27</v>
      </c>
      <c r="H725" s="191">
        <v>14.82</v>
      </c>
      <c r="I725" s="191">
        <v>33.590000000000003</v>
      </c>
      <c r="J725" s="191">
        <v>0.21</v>
      </c>
      <c r="K725" s="191">
        <v>8.61</v>
      </c>
      <c r="L725" s="191">
        <v>0</v>
      </c>
      <c r="M725" s="191">
        <v>0</v>
      </c>
      <c r="N725" s="191">
        <v>39.26</v>
      </c>
      <c r="O725" s="191">
        <v>98.76</v>
      </c>
      <c r="P725" s="192">
        <f t="shared" si="38"/>
        <v>31.360413504451433</v>
      </c>
      <c r="Q725" s="192">
        <f t="shared" si="39"/>
        <v>63.991698212051261</v>
      </c>
      <c r="R725" s="191" t="s">
        <v>753</v>
      </c>
    </row>
    <row r="726" spans="1:18" s="190" customFormat="1" ht="11.25">
      <c r="A726" s="190" t="s">
        <v>728</v>
      </c>
      <c r="B726" s="190">
        <v>16</v>
      </c>
      <c r="C726" s="190">
        <v>57</v>
      </c>
      <c r="D726" s="191">
        <v>0.3</v>
      </c>
      <c r="E726" s="191" t="str">
        <f t="shared" si="35"/>
        <v>Darnley Bay-16-57-0.3</v>
      </c>
      <c r="F726" s="191">
        <v>0.13</v>
      </c>
      <c r="G726" s="191">
        <v>3.43</v>
      </c>
      <c r="H726" s="191">
        <v>9.35</v>
      </c>
      <c r="I726" s="191">
        <v>27.87</v>
      </c>
      <c r="J726" s="191">
        <v>0.3</v>
      </c>
      <c r="K726" s="191">
        <v>12.67</v>
      </c>
      <c r="L726" s="191">
        <v>0.05</v>
      </c>
      <c r="M726" s="191">
        <v>0</v>
      </c>
      <c r="N726" s="191">
        <v>46.33</v>
      </c>
      <c r="O726" s="191">
        <v>100.13</v>
      </c>
      <c r="P726" s="192">
        <f t="shared" si="38"/>
        <v>44.760979952986041</v>
      </c>
      <c r="Q726" s="192">
        <f t="shared" si="39"/>
        <v>76.873616659724618</v>
      </c>
      <c r="R726" s="191" t="s">
        <v>753</v>
      </c>
    </row>
    <row r="727" spans="1:18" s="190" customFormat="1" ht="11.25">
      <c r="A727" s="190" t="s">
        <v>728</v>
      </c>
      <c r="B727" s="190">
        <v>16</v>
      </c>
      <c r="C727" s="190">
        <v>58</v>
      </c>
      <c r="D727" s="191">
        <v>0.3</v>
      </c>
      <c r="E727" s="191" t="str">
        <f t="shared" si="35"/>
        <v>Darnley Bay-16-58-0.3</v>
      </c>
      <c r="F727" s="191">
        <v>0</v>
      </c>
      <c r="G727" s="191">
        <v>1.08</v>
      </c>
      <c r="H727" s="191">
        <v>17.97</v>
      </c>
      <c r="I727" s="191">
        <v>26.13</v>
      </c>
      <c r="J727" s="191">
        <v>0.12</v>
      </c>
      <c r="K727" s="191">
        <v>10.37</v>
      </c>
      <c r="L727" s="191">
        <v>0.03</v>
      </c>
      <c r="M727" s="191">
        <v>0</v>
      </c>
      <c r="N727" s="191">
        <v>44.06</v>
      </c>
      <c r="O727" s="191">
        <v>99.75</v>
      </c>
      <c r="P727" s="192">
        <f t="shared" si="38"/>
        <v>41.430760535787442</v>
      </c>
      <c r="Q727" s="192">
        <f t="shared" si="39"/>
        <v>62.190077991403228</v>
      </c>
      <c r="R727" s="191" t="s">
        <v>753</v>
      </c>
    </row>
    <row r="728" spans="1:18" s="190" customFormat="1" ht="11.25">
      <c r="A728" s="190" t="s">
        <v>728</v>
      </c>
      <c r="B728" s="190">
        <v>16</v>
      </c>
      <c r="C728" s="190">
        <v>59</v>
      </c>
      <c r="D728" s="191">
        <v>0.3</v>
      </c>
      <c r="E728" s="191" t="str">
        <f t="shared" si="35"/>
        <v>Darnley Bay-16-59-0.3</v>
      </c>
      <c r="F728" s="191">
        <v>0.03</v>
      </c>
      <c r="G728" s="191">
        <v>2.25</v>
      </c>
      <c r="H728" s="191">
        <v>15.01</v>
      </c>
      <c r="I728" s="191">
        <v>34.29</v>
      </c>
      <c r="J728" s="191">
        <v>0.2</v>
      </c>
      <c r="K728" s="191">
        <v>9.25</v>
      </c>
      <c r="L728" s="191">
        <v>0.01</v>
      </c>
      <c r="M728" s="191">
        <v>0</v>
      </c>
      <c r="N728" s="191">
        <v>38.299999999999997</v>
      </c>
      <c r="O728" s="191">
        <v>99.34</v>
      </c>
      <c r="P728" s="192">
        <f t="shared" si="38"/>
        <v>32.470135463287249</v>
      </c>
      <c r="Q728" s="192">
        <f t="shared" si="39"/>
        <v>63.123264681320926</v>
      </c>
      <c r="R728" s="191" t="s">
        <v>753</v>
      </c>
    </row>
    <row r="729" spans="1:18" s="190" customFormat="1" ht="11.25">
      <c r="A729" s="190" t="s">
        <v>728</v>
      </c>
      <c r="B729" s="190">
        <v>16</v>
      </c>
      <c r="C729" s="190">
        <v>60</v>
      </c>
      <c r="D729" s="191">
        <v>0.3</v>
      </c>
      <c r="E729" s="191" t="str">
        <f t="shared" ref="E729:E746" si="40">CONCATENATE(A728,"-",B729,"-",C729,"-",D729)</f>
        <v>Darnley Bay-16-60-0.3</v>
      </c>
      <c r="F729" s="191">
        <v>0</v>
      </c>
      <c r="G729" s="191">
        <v>1.81</v>
      </c>
      <c r="H729" s="191">
        <v>15.52</v>
      </c>
      <c r="I729" s="191">
        <v>27.23</v>
      </c>
      <c r="J729" s="191">
        <v>0.17</v>
      </c>
      <c r="K729" s="191">
        <v>10.99</v>
      </c>
      <c r="L729" s="191">
        <v>0</v>
      </c>
      <c r="M729" s="191">
        <v>0</v>
      </c>
      <c r="N729" s="191">
        <v>43.25</v>
      </c>
      <c r="O729" s="191">
        <v>98.97</v>
      </c>
      <c r="P729" s="192">
        <f t="shared" si="38"/>
        <v>41.839817751837465</v>
      </c>
      <c r="Q729" s="192">
        <f t="shared" si="39"/>
        <v>65.150086861509905</v>
      </c>
      <c r="R729" s="191" t="s">
        <v>753</v>
      </c>
    </row>
    <row r="730" spans="1:18" s="190" customFormat="1" ht="11.25">
      <c r="A730" s="190" t="s">
        <v>728</v>
      </c>
      <c r="B730" s="190">
        <v>16</v>
      </c>
      <c r="C730" s="190">
        <v>63</v>
      </c>
      <c r="D730" s="191">
        <v>0.3</v>
      </c>
      <c r="E730" s="191" t="str">
        <f t="shared" si="40"/>
        <v>Darnley Bay-16-63-0.3</v>
      </c>
      <c r="F730" s="191">
        <v>0</v>
      </c>
      <c r="G730" s="191">
        <v>1.59</v>
      </c>
      <c r="H730" s="191">
        <v>16.93</v>
      </c>
      <c r="I730" s="191">
        <v>26.95</v>
      </c>
      <c r="J730" s="191">
        <v>0.22</v>
      </c>
      <c r="K730" s="191">
        <v>9.33</v>
      </c>
      <c r="L730" s="191">
        <v>0.02</v>
      </c>
      <c r="M730" s="191">
        <v>0</v>
      </c>
      <c r="N730" s="191">
        <v>44.18</v>
      </c>
      <c r="O730" s="191">
        <v>99.21</v>
      </c>
      <c r="P730" s="192">
        <f t="shared" si="38"/>
        <v>38.15988933890813</v>
      </c>
      <c r="Q730" s="192">
        <f t="shared" si="39"/>
        <v>63.644334869901229</v>
      </c>
      <c r="R730" s="191" t="s">
        <v>753</v>
      </c>
    </row>
    <row r="731" spans="1:18" s="190" customFormat="1" ht="11.25">
      <c r="A731" s="190" t="s">
        <v>728</v>
      </c>
      <c r="B731" s="190">
        <v>16</v>
      </c>
      <c r="C731" s="190">
        <v>65</v>
      </c>
      <c r="D731" s="191">
        <v>0.3</v>
      </c>
      <c r="E731" s="191" t="str">
        <f t="shared" si="40"/>
        <v>Darnley Bay-16-65-0.3</v>
      </c>
      <c r="F731" s="191">
        <v>0.01</v>
      </c>
      <c r="G731" s="191">
        <v>7.0000000000000007E-2</v>
      </c>
      <c r="H731" s="191">
        <v>17.71</v>
      </c>
      <c r="I731" s="191">
        <v>22.34</v>
      </c>
      <c r="J731" s="191">
        <v>0.18</v>
      </c>
      <c r="K731" s="191">
        <v>9.0299999999999994</v>
      </c>
      <c r="L731" s="191">
        <v>0</v>
      </c>
      <c r="M731" s="191">
        <v>0</v>
      </c>
      <c r="N731" s="191">
        <v>50.19</v>
      </c>
      <c r="O731" s="191">
        <v>99.53</v>
      </c>
      <c r="P731" s="192">
        <f t="shared" si="38"/>
        <v>41.876496492776326</v>
      </c>
      <c r="Q731" s="192">
        <f t="shared" si="39"/>
        <v>65.530970219277464</v>
      </c>
      <c r="R731" s="191" t="s">
        <v>753</v>
      </c>
    </row>
    <row r="732" spans="1:18" s="190" customFormat="1" ht="11.25">
      <c r="A732" s="190" t="s">
        <v>728</v>
      </c>
      <c r="B732" s="190">
        <v>16</v>
      </c>
      <c r="C732" s="190">
        <v>66</v>
      </c>
      <c r="D732" s="191">
        <v>0.3</v>
      </c>
      <c r="E732" s="191" t="str">
        <f t="shared" si="40"/>
        <v>Darnley Bay-16-66-0.3</v>
      </c>
      <c r="F732" s="191">
        <v>0.01</v>
      </c>
      <c r="G732" s="191">
        <v>0.12</v>
      </c>
      <c r="H732" s="191">
        <v>17.88</v>
      </c>
      <c r="I732" s="191">
        <v>25.64</v>
      </c>
      <c r="J732" s="191">
        <v>0.38</v>
      </c>
      <c r="K732" s="191">
        <v>10.17</v>
      </c>
      <c r="L732" s="191">
        <v>0.02</v>
      </c>
      <c r="M732" s="191">
        <v>0</v>
      </c>
      <c r="N732" s="191">
        <v>46.13</v>
      </c>
      <c r="O732" s="191">
        <v>100.34</v>
      </c>
      <c r="P732" s="192">
        <f t="shared" si="38"/>
        <v>41.417551771904279</v>
      </c>
      <c r="Q732" s="192">
        <f t="shared" si="39"/>
        <v>63.380050742201966</v>
      </c>
      <c r="R732" s="191" t="s">
        <v>753</v>
      </c>
    </row>
    <row r="733" spans="1:18" s="190" customFormat="1" ht="11.25">
      <c r="A733" s="190" t="s">
        <v>728</v>
      </c>
      <c r="B733" s="190">
        <v>16</v>
      </c>
      <c r="C733" s="190">
        <v>67</v>
      </c>
      <c r="D733" s="191">
        <v>0.3</v>
      </c>
      <c r="E733" s="191" t="str">
        <f t="shared" si="40"/>
        <v>Darnley Bay-16-67-0.3</v>
      </c>
      <c r="F733" s="191">
        <v>0</v>
      </c>
      <c r="G733" s="191">
        <v>1.5</v>
      </c>
      <c r="H733" s="191">
        <v>16.510000000000002</v>
      </c>
      <c r="I733" s="191">
        <v>29.5</v>
      </c>
      <c r="J733" s="191">
        <v>0.2</v>
      </c>
      <c r="K733" s="191">
        <v>8.98</v>
      </c>
      <c r="L733" s="191">
        <v>0</v>
      </c>
      <c r="M733" s="191">
        <v>0</v>
      </c>
      <c r="N733" s="191">
        <v>41.45</v>
      </c>
      <c r="O733" s="191">
        <v>98.14</v>
      </c>
      <c r="P733" s="192">
        <f t="shared" si="38"/>
        <v>35.173777419674899</v>
      </c>
      <c r="Q733" s="192">
        <f t="shared" si="39"/>
        <v>62.745097418667498</v>
      </c>
      <c r="R733" s="191" t="s">
        <v>753</v>
      </c>
    </row>
    <row r="734" spans="1:18" s="190" customFormat="1" ht="11.25">
      <c r="A734" s="190" t="s">
        <v>728</v>
      </c>
      <c r="B734" s="190">
        <v>16</v>
      </c>
      <c r="C734" s="190">
        <v>71</v>
      </c>
      <c r="D734" s="191">
        <v>0.3</v>
      </c>
      <c r="E734" s="191" t="str">
        <f t="shared" si="40"/>
        <v>Darnley Bay-16-71-0.3</v>
      </c>
      <c r="F734" s="191">
        <v>0.01</v>
      </c>
      <c r="G734" s="191">
        <v>3.08</v>
      </c>
      <c r="H734" s="191">
        <v>14.1</v>
      </c>
      <c r="I734" s="191">
        <v>33.15</v>
      </c>
      <c r="J734" s="191">
        <v>0.32</v>
      </c>
      <c r="K734" s="191">
        <v>9.6199999999999992</v>
      </c>
      <c r="L734" s="191">
        <v>0.02</v>
      </c>
      <c r="M734" s="191">
        <v>0</v>
      </c>
      <c r="N734" s="191">
        <v>40.15</v>
      </c>
      <c r="O734" s="191">
        <v>100.45</v>
      </c>
      <c r="P734" s="192">
        <f t="shared" si="38"/>
        <v>34.091542996739534</v>
      </c>
      <c r="Q734" s="192">
        <f t="shared" si="39"/>
        <v>65.638438065238304</v>
      </c>
      <c r="R734" s="191" t="s">
        <v>753</v>
      </c>
    </row>
    <row r="735" spans="1:18" s="190" customFormat="1" ht="11.25">
      <c r="A735" s="190" t="s">
        <v>728</v>
      </c>
      <c r="B735" s="190">
        <v>16</v>
      </c>
      <c r="C735" s="190">
        <v>72</v>
      </c>
      <c r="D735" s="191">
        <v>0.3</v>
      </c>
      <c r="E735" s="191" t="str">
        <f t="shared" si="40"/>
        <v>Darnley Bay-16-72-0.3</v>
      </c>
      <c r="F735" s="191">
        <v>0</v>
      </c>
      <c r="G735" s="191">
        <v>3.41</v>
      </c>
      <c r="H735" s="191">
        <v>9.2200000000000006</v>
      </c>
      <c r="I735" s="191">
        <v>30.97</v>
      </c>
      <c r="J735" s="191">
        <v>0.25</v>
      </c>
      <c r="K735" s="191">
        <v>10.94</v>
      </c>
      <c r="L735" s="191">
        <v>0</v>
      </c>
      <c r="M735" s="191">
        <v>0</v>
      </c>
      <c r="N735" s="191">
        <v>44.9</v>
      </c>
      <c r="O735" s="191">
        <v>99.68</v>
      </c>
      <c r="P735" s="192">
        <f t="shared" si="38"/>
        <v>38.63663297565418</v>
      </c>
      <c r="Q735" s="192">
        <f t="shared" si="39"/>
        <v>76.56371900149523</v>
      </c>
      <c r="R735" s="191" t="s">
        <v>753</v>
      </c>
    </row>
    <row r="736" spans="1:18" s="190" customFormat="1" ht="11.25">
      <c r="A736" s="190" t="s">
        <v>728</v>
      </c>
      <c r="B736" s="190">
        <v>16</v>
      </c>
      <c r="C736" s="190">
        <v>74</v>
      </c>
      <c r="D736" s="191">
        <v>0.3</v>
      </c>
      <c r="E736" s="191" t="str">
        <f t="shared" si="40"/>
        <v>Darnley Bay-16-74-0.3</v>
      </c>
      <c r="F736" s="191">
        <v>0</v>
      </c>
      <c r="G736" s="191">
        <v>1.37</v>
      </c>
      <c r="H736" s="191">
        <v>15.23</v>
      </c>
      <c r="I736" s="191">
        <v>26.38</v>
      </c>
      <c r="J736" s="191">
        <v>0.16</v>
      </c>
      <c r="K736" s="191">
        <v>11.54</v>
      </c>
      <c r="L736" s="191">
        <v>0</v>
      </c>
      <c r="M736" s="191">
        <v>0</v>
      </c>
      <c r="N736" s="191">
        <v>45.76</v>
      </c>
      <c r="O736" s="191">
        <v>100.45</v>
      </c>
      <c r="P736" s="192">
        <f t="shared" si="38"/>
        <v>43.811744171865882</v>
      </c>
      <c r="Q736" s="192">
        <f t="shared" si="39"/>
        <v>66.839137368999985</v>
      </c>
      <c r="R736" s="191" t="s">
        <v>753</v>
      </c>
    </row>
    <row r="737" spans="1:18" s="190" customFormat="1" ht="11.25">
      <c r="A737" s="190" t="s">
        <v>728</v>
      </c>
      <c r="B737" s="190">
        <v>16</v>
      </c>
      <c r="C737" s="190">
        <v>76</v>
      </c>
      <c r="D737" s="191">
        <v>0.3</v>
      </c>
      <c r="E737" s="191" t="str">
        <f t="shared" si="40"/>
        <v>Darnley Bay-16-76-0.3</v>
      </c>
      <c r="F737" s="191">
        <v>0.01</v>
      </c>
      <c r="G737" s="191">
        <v>2.56</v>
      </c>
      <c r="H737" s="191">
        <v>14.67</v>
      </c>
      <c r="I737" s="191">
        <v>30.68</v>
      </c>
      <c r="J737" s="191">
        <v>0.21</v>
      </c>
      <c r="K737" s="191">
        <v>9.6</v>
      </c>
      <c r="L737" s="191">
        <v>0.02</v>
      </c>
      <c r="M737" s="191">
        <v>0</v>
      </c>
      <c r="N737" s="191">
        <v>41.9</v>
      </c>
      <c r="O737" s="191">
        <v>99.64</v>
      </c>
      <c r="P737" s="192">
        <f t="shared" si="38"/>
        <v>35.804331942119234</v>
      </c>
      <c r="Q737" s="192">
        <f t="shared" si="39"/>
        <v>65.706826388426435</v>
      </c>
      <c r="R737" s="191" t="s">
        <v>753</v>
      </c>
    </row>
    <row r="738" spans="1:18" s="190" customFormat="1" ht="11.25">
      <c r="A738" s="190" t="s">
        <v>728</v>
      </c>
      <c r="B738" s="190">
        <v>16</v>
      </c>
      <c r="C738" s="190">
        <v>76</v>
      </c>
      <c r="D738" s="191">
        <v>0.3</v>
      </c>
      <c r="E738" s="191" t="str">
        <f t="shared" si="40"/>
        <v>Darnley Bay-16-76-0.3</v>
      </c>
      <c r="F738" s="191">
        <v>0.01</v>
      </c>
      <c r="G738" s="191">
        <v>2.4900000000000002</v>
      </c>
      <c r="H738" s="191">
        <v>15.11</v>
      </c>
      <c r="I738" s="191">
        <v>29.32</v>
      </c>
      <c r="J738" s="191">
        <v>0.28000000000000003</v>
      </c>
      <c r="K738" s="191">
        <v>8.24</v>
      </c>
      <c r="L738" s="191">
        <v>0.11</v>
      </c>
      <c r="M738" s="191">
        <v>0</v>
      </c>
      <c r="N738" s="191">
        <v>41.57</v>
      </c>
      <c r="O738" s="191">
        <v>97.13</v>
      </c>
      <c r="P738" s="192">
        <f t="shared" si="38"/>
        <v>33.374650184121926</v>
      </c>
      <c r="Q738" s="192">
        <f t="shared" si="39"/>
        <v>64.857862835111746</v>
      </c>
      <c r="R738" s="191" t="s">
        <v>753</v>
      </c>
    </row>
    <row r="739" spans="1:18" s="190" customFormat="1" ht="11.25">
      <c r="A739" s="190" t="s">
        <v>728</v>
      </c>
      <c r="B739" s="190">
        <v>16</v>
      </c>
      <c r="C739" s="190">
        <v>77</v>
      </c>
      <c r="D739" s="191">
        <v>0.3</v>
      </c>
      <c r="E739" s="191" t="str">
        <f t="shared" si="40"/>
        <v>Darnley Bay-16-77-0.3</v>
      </c>
      <c r="F739" s="191">
        <v>0</v>
      </c>
      <c r="G739" s="191">
        <v>0.57999999999999996</v>
      </c>
      <c r="H739" s="191">
        <v>20.09</v>
      </c>
      <c r="I739" s="191">
        <v>24.35</v>
      </c>
      <c r="J739" s="191">
        <v>0.2</v>
      </c>
      <c r="K739" s="191">
        <v>10.93</v>
      </c>
      <c r="L739" s="191">
        <v>0.01</v>
      </c>
      <c r="M739" s="191">
        <v>7.0000000000000007E-2</v>
      </c>
      <c r="N739" s="191">
        <v>42.83</v>
      </c>
      <c r="O739" s="191">
        <v>99.06</v>
      </c>
      <c r="P739" s="192">
        <f t="shared" si="38"/>
        <v>44.447013332623975</v>
      </c>
      <c r="Q739" s="192">
        <f t="shared" si="39"/>
        <v>58.850580708663792</v>
      </c>
      <c r="R739" s="191" t="s">
        <v>753</v>
      </c>
    </row>
    <row r="740" spans="1:18" s="190" customFormat="1" ht="11.25">
      <c r="A740" s="190" t="s">
        <v>728</v>
      </c>
      <c r="B740" s="190">
        <v>16</v>
      </c>
      <c r="C740" s="190">
        <v>78</v>
      </c>
      <c r="D740" s="191">
        <v>0.3</v>
      </c>
      <c r="E740" s="191" t="str">
        <f t="shared" si="40"/>
        <v>Darnley Bay-16-78-0.3</v>
      </c>
      <c r="F740" s="191">
        <v>0</v>
      </c>
      <c r="G740" s="191">
        <v>0.23</v>
      </c>
      <c r="H740" s="191">
        <v>23.35</v>
      </c>
      <c r="I740" s="191">
        <v>34.61</v>
      </c>
      <c r="J740" s="191">
        <v>0.42</v>
      </c>
      <c r="K740" s="191">
        <v>4.5199999999999996</v>
      </c>
      <c r="L740" s="191">
        <v>0.02</v>
      </c>
      <c r="M740" s="191">
        <v>0</v>
      </c>
      <c r="N740" s="191">
        <v>37.479999999999997</v>
      </c>
      <c r="O740" s="191">
        <v>100.63</v>
      </c>
      <c r="P740" s="192">
        <f t="shared" si="38"/>
        <v>18.882707166750258</v>
      </c>
      <c r="Q740" s="192">
        <f t="shared" si="39"/>
        <v>51.848800399964333</v>
      </c>
      <c r="R740" s="191" t="s">
        <v>753</v>
      </c>
    </row>
    <row r="741" spans="1:18" s="190" customFormat="1" ht="11.25">
      <c r="A741" s="190" t="s">
        <v>728</v>
      </c>
      <c r="B741" s="190">
        <v>16</v>
      </c>
      <c r="C741" s="190">
        <v>82</v>
      </c>
      <c r="D741" s="191">
        <v>0.3</v>
      </c>
      <c r="E741" s="191" t="str">
        <f t="shared" si="40"/>
        <v>Darnley Bay-16-82-0.3</v>
      </c>
      <c r="F741" s="191">
        <v>0</v>
      </c>
      <c r="G741" s="191">
        <v>1.55</v>
      </c>
      <c r="H741" s="191">
        <v>5.6</v>
      </c>
      <c r="I741" s="191">
        <v>22.77</v>
      </c>
      <c r="J741" s="191">
        <v>0.21</v>
      </c>
      <c r="K741" s="191">
        <v>13.38</v>
      </c>
      <c r="L741" s="191">
        <v>0</v>
      </c>
      <c r="M741" s="191">
        <v>0</v>
      </c>
      <c r="N741" s="191">
        <v>57.18</v>
      </c>
      <c r="O741" s="191">
        <v>100.69</v>
      </c>
      <c r="P741" s="192">
        <f t="shared" si="38"/>
        <v>51.157248542034935</v>
      </c>
      <c r="Q741" s="192">
        <f t="shared" si="39"/>
        <v>87.260748650892424</v>
      </c>
      <c r="R741" s="191" t="s">
        <v>753</v>
      </c>
    </row>
    <row r="742" spans="1:18" s="190" customFormat="1" ht="11.25">
      <c r="A742" s="190" t="s">
        <v>728</v>
      </c>
      <c r="B742" s="190">
        <v>16</v>
      </c>
      <c r="C742" s="190">
        <v>84</v>
      </c>
      <c r="D742" s="191">
        <v>0.3</v>
      </c>
      <c r="E742" s="191" t="str">
        <f t="shared" si="40"/>
        <v>Darnley Bay-16-84-0.3</v>
      </c>
      <c r="F742" s="191">
        <v>0</v>
      </c>
      <c r="G742" s="191">
        <v>1.2</v>
      </c>
      <c r="H742" s="191">
        <v>15.5</v>
      </c>
      <c r="I742" s="191">
        <v>26</v>
      </c>
      <c r="J742" s="191">
        <v>0.19</v>
      </c>
      <c r="K742" s="191">
        <v>9.76</v>
      </c>
      <c r="L742" s="191">
        <v>0</v>
      </c>
      <c r="M742" s="191">
        <v>0</v>
      </c>
      <c r="N742" s="191">
        <v>46.02</v>
      </c>
      <c r="O742" s="191">
        <v>98.68</v>
      </c>
      <c r="P742" s="192">
        <f t="shared" si="38"/>
        <v>40.0874398907916</v>
      </c>
      <c r="Q742" s="192">
        <f t="shared" si="39"/>
        <v>66.574695702785505</v>
      </c>
      <c r="R742" s="191" t="s">
        <v>753</v>
      </c>
    </row>
    <row r="743" spans="1:18" s="190" customFormat="1" ht="11.25">
      <c r="A743" s="190" t="s">
        <v>728</v>
      </c>
      <c r="B743" s="190">
        <v>16</v>
      </c>
      <c r="C743" s="190">
        <v>87</v>
      </c>
      <c r="D743" s="191">
        <v>0.3</v>
      </c>
      <c r="E743" s="191" t="str">
        <f t="shared" si="40"/>
        <v>Darnley Bay-16-87-0.3</v>
      </c>
      <c r="F743" s="191">
        <v>0</v>
      </c>
      <c r="G743" s="191">
        <v>0.25</v>
      </c>
      <c r="H743" s="191">
        <v>15.81</v>
      </c>
      <c r="I743" s="191">
        <v>23.72</v>
      </c>
      <c r="J743" s="191">
        <v>0.24</v>
      </c>
      <c r="K743" s="191">
        <v>10.01</v>
      </c>
      <c r="L743" s="191">
        <v>0</v>
      </c>
      <c r="M743" s="191">
        <v>0</v>
      </c>
      <c r="N743" s="191">
        <v>49.87</v>
      </c>
      <c r="O743" s="191">
        <v>99.89</v>
      </c>
      <c r="P743" s="192">
        <f t="shared" si="38"/>
        <v>42.928891540904026</v>
      </c>
      <c r="Q743" s="192">
        <f t="shared" si="39"/>
        <v>67.908112707304568</v>
      </c>
      <c r="R743" s="191" t="s">
        <v>753</v>
      </c>
    </row>
    <row r="744" spans="1:18" s="190" customFormat="1" ht="11.25">
      <c r="A744" s="190" t="s">
        <v>728</v>
      </c>
      <c r="B744" s="190">
        <v>16</v>
      </c>
      <c r="C744" s="190">
        <v>88</v>
      </c>
      <c r="D744" s="191">
        <v>0.3</v>
      </c>
      <c r="E744" s="191" t="str">
        <f t="shared" si="40"/>
        <v>Darnley Bay-16-88-0.3</v>
      </c>
      <c r="F744" s="191">
        <v>0.08</v>
      </c>
      <c r="G744" s="191">
        <v>1.35</v>
      </c>
      <c r="H744" s="191">
        <v>15.86</v>
      </c>
      <c r="I744" s="191">
        <v>25.22</v>
      </c>
      <c r="J744" s="191">
        <v>0.2</v>
      </c>
      <c r="K744" s="191">
        <v>8.48</v>
      </c>
      <c r="L744" s="191">
        <v>0.08</v>
      </c>
      <c r="M744" s="191">
        <v>0</v>
      </c>
      <c r="N744" s="191">
        <v>46.88</v>
      </c>
      <c r="O744" s="191">
        <v>98.14</v>
      </c>
      <c r="P744" s="192">
        <f t="shared" si="38"/>
        <v>37.47374848561374</v>
      </c>
      <c r="Q744" s="192">
        <f t="shared" si="39"/>
        <v>66.475706332662213</v>
      </c>
      <c r="R744" s="191" t="s">
        <v>753</v>
      </c>
    </row>
    <row r="745" spans="1:18" s="190" customFormat="1" ht="11.25">
      <c r="A745" s="190" t="s">
        <v>728</v>
      </c>
      <c r="B745" s="190">
        <v>16</v>
      </c>
      <c r="C745" s="190">
        <v>89</v>
      </c>
      <c r="D745" s="191">
        <v>0.3</v>
      </c>
      <c r="E745" s="191" t="str">
        <f t="shared" si="40"/>
        <v>Darnley Bay-16-89-0.3</v>
      </c>
      <c r="F745" s="191">
        <v>0</v>
      </c>
      <c r="G745" s="191">
        <v>0.1</v>
      </c>
      <c r="H745" s="191">
        <v>16.329999999999998</v>
      </c>
      <c r="I745" s="191">
        <v>23.27</v>
      </c>
      <c r="J745" s="191">
        <v>0.34</v>
      </c>
      <c r="K745" s="191">
        <v>10.130000000000001</v>
      </c>
      <c r="L745" s="191">
        <v>0.02</v>
      </c>
      <c r="M745" s="191">
        <v>0</v>
      </c>
      <c r="N745" s="191">
        <v>50.57</v>
      </c>
      <c r="O745" s="191">
        <v>100.75</v>
      </c>
      <c r="P745" s="192">
        <f t="shared" si="38"/>
        <v>43.691728843976854</v>
      </c>
      <c r="Q745" s="192">
        <f t="shared" si="39"/>
        <v>67.50531683223295</v>
      </c>
      <c r="R745" s="191" t="s">
        <v>753</v>
      </c>
    </row>
    <row r="746" spans="1:18" s="190" customFormat="1" ht="11.25">
      <c r="A746" s="190" t="s">
        <v>728</v>
      </c>
      <c r="B746" s="190">
        <v>16</v>
      </c>
      <c r="C746" s="190">
        <v>90</v>
      </c>
      <c r="D746" s="191">
        <v>0.3</v>
      </c>
      <c r="E746" s="191" t="str">
        <f t="shared" si="40"/>
        <v>Darnley Bay-16-90-0.3</v>
      </c>
      <c r="F746" s="191">
        <v>0.01</v>
      </c>
      <c r="G746" s="191">
        <v>1.84</v>
      </c>
      <c r="H746" s="191">
        <v>12.52</v>
      </c>
      <c r="I746" s="191">
        <v>24.2</v>
      </c>
      <c r="J746" s="191">
        <v>0.14000000000000001</v>
      </c>
      <c r="K746" s="191">
        <v>13.18</v>
      </c>
      <c r="L746" s="191">
        <v>0</v>
      </c>
      <c r="M746" s="191">
        <v>0</v>
      </c>
      <c r="N746" s="191">
        <v>48</v>
      </c>
      <c r="O746" s="191">
        <v>99.89</v>
      </c>
      <c r="P746" s="192">
        <f t="shared" si="38"/>
        <v>49.2582776978754</v>
      </c>
      <c r="Q746" s="192">
        <f t="shared" si="39"/>
        <v>72.003776010605662</v>
      </c>
      <c r="R746" s="191" t="s">
        <v>753</v>
      </c>
    </row>
  </sheetData>
  <phoneticPr fontId="42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87"/>
  <sheetViews>
    <sheetView zoomScaleNormal="100" workbookViewId="0">
      <selection activeCell="AE23" sqref="AE23"/>
    </sheetView>
  </sheetViews>
  <sheetFormatPr defaultRowHeight="15"/>
  <cols>
    <col min="28" max="28" width="10.5703125" bestFit="1" customWidth="1"/>
    <col min="29" max="29" width="9.28515625" bestFit="1" customWidth="1"/>
    <col min="30" max="30" width="11.28515625" customWidth="1"/>
    <col min="31" max="31" width="17.85546875" customWidth="1"/>
    <col min="32" max="32" width="18.140625" customWidth="1"/>
    <col min="33" max="33" width="35.28515625" customWidth="1"/>
    <col min="34" max="34" width="34.140625" customWidth="1"/>
  </cols>
  <sheetData>
    <row r="1" spans="1:34" ht="15.75">
      <c r="A1" s="55" t="s">
        <v>829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56"/>
      <c r="S1" s="56"/>
      <c r="T1" s="56"/>
      <c r="U1" s="56"/>
      <c r="V1" s="56"/>
      <c r="W1" s="56"/>
      <c r="X1" s="56"/>
      <c r="Y1" s="56"/>
      <c r="Z1" s="56"/>
      <c r="AA1" s="30"/>
      <c r="AD1" s="96" t="s">
        <v>587</v>
      </c>
      <c r="AE1" s="19"/>
      <c r="AF1" s="19"/>
      <c r="AG1" s="19"/>
      <c r="AH1" s="19"/>
    </row>
    <row r="2" spans="1:34" ht="21.75" customHeight="1">
      <c r="A2" s="98" t="s">
        <v>70</v>
      </c>
      <c r="B2" s="99" t="s">
        <v>38</v>
      </c>
      <c r="C2" s="99" t="s">
        <v>89</v>
      </c>
      <c r="D2" s="99" t="s">
        <v>90</v>
      </c>
      <c r="E2" s="99" t="s">
        <v>110</v>
      </c>
      <c r="F2" s="99" t="s">
        <v>73</v>
      </c>
      <c r="G2" s="99" t="s">
        <v>111</v>
      </c>
      <c r="H2" s="99" t="s">
        <v>74</v>
      </c>
      <c r="I2" s="99" t="s">
        <v>91</v>
      </c>
      <c r="J2" s="99" t="s">
        <v>92</v>
      </c>
      <c r="K2" s="99" t="s">
        <v>93</v>
      </c>
      <c r="L2" s="99" t="s">
        <v>94</v>
      </c>
      <c r="M2" s="99" t="s">
        <v>95</v>
      </c>
      <c r="N2" s="99" t="s">
        <v>96</v>
      </c>
      <c r="O2" s="99" t="s">
        <v>97</v>
      </c>
      <c r="P2" s="99" t="s">
        <v>98</v>
      </c>
      <c r="Q2" s="99" t="s">
        <v>99</v>
      </c>
      <c r="R2" s="99" t="s">
        <v>100</v>
      </c>
      <c r="S2" s="99" t="s">
        <v>101</v>
      </c>
      <c r="T2" s="99" t="s">
        <v>102</v>
      </c>
      <c r="U2" s="99" t="s">
        <v>103</v>
      </c>
      <c r="V2" s="99" t="s">
        <v>104</v>
      </c>
      <c r="W2" s="99" t="s">
        <v>105</v>
      </c>
      <c r="X2" s="99" t="s">
        <v>106</v>
      </c>
      <c r="Y2" s="99" t="s">
        <v>107</v>
      </c>
      <c r="Z2" s="99" t="s">
        <v>108</v>
      </c>
      <c r="AA2" s="99" t="s">
        <v>109</v>
      </c>
      <c r="AB2" s="99" t="s">
        <v>825</v>
      </c>
      <c r="AC2" s="99" t="s">
        <v>826</v>
      </c>
      <c r="AD2" s="97" t="s">
        <v>116</v>
      </c>
      <c r="AE2" s="97" t="s">
        <v>114</v>
      </c>
      <c r="AF2" s="97" t="s">
        <v>115</v>
      </c>
      <c r="AG2" s="97" t="s">
        <v>893</v>
      </c>
      <c r="AH2" s="97" t="s">
        <v>894</v>
      </c>
    </row>
    <row r="3" spans="1:34">
      <c r="A3" s="8" t="s">
        <v>0</v>
      </c>
      <c r="B3" s="32">
        <v>240</v>
      </c>
      <c r="C3" s="33">
        <v>57</v>
      </c>
      <c r="D3" s="33">
        <v>57.8</v>
      </c>
      <c r="E3" s="33">
        <v>57.4</v>
      </c>
      <c r="F3" s="32">
        <v>1.19</v>
      </c>
      <c r="G3" s="32">
        <v>1.4</v>
      </c>
      <c r="H3" s="32">
        <v>26.5</v>
      </c>
      <c r="I3" s="32">
        <v>1.0900000000000001</v>
      </c>
      <c r="J3" s="32"/>
      <c r="K3" s="32">
        <v>0.15</v>
      </c>
      <c r="L3" s="32">
        <v>1.54</v>
      </c>
      <c r="M3" s="32">
        <v>0.48</v>
      </c>
      <c r="N3" s="32">
        <v>4.32</v>
      </c>
      <c r="O3" s="32">
        <v>2.2599999999999998</v>
      </c>
      <c r="P3" s="32">
        <v>0.66</v>
      </c>
      <c r="Q3" s="32">
        <v>1.53</v>
      </c>
      <c r="R3" s="32">
        <v>0.12</v>
      </c>
      <c r="S3" s="32">
        <v>0.41</v>
      </c>
      <c r="T3" s="32">
        <v>0.05</v>
      </c>
      <c r="U3" s="32">
        <v>0.13</v>
      </c>
      <c r="V3" s="32">
        <v>0.02</v>
      </c>
      <c r="W3" s="32">
        <v>0.21</v>
      </c>
      <c r="X3" s="32">
        <v>0.05</v>
      </c>
      <c r="Y3" s="32">
        <v>0.68</v>
      </c>
      <c r="Z3" s="32">
        <v>0.47</v>
      </c>
      <c r="AA3" s="34">
        <v>0.28999999999999998</v>
      </c>
      <c r="AB3" s="225">
        <f t="shared" ref="AB3:AB10" si="0">B3/P3</f>
        <v>363.63636363636363</v>
      </c>
      <c r="AC3" s="33">
        <f>H3/Y3</f>
        <v>38.970588235294116</v>
      </c>
      <c r="AD3" s="70" t="s">
        <v>0</v>
      </c>
      <c r="AE3" s="69">
        <v>58.8</v>
      </c>
      <c r="AF3" s="70"/>
      <c r="AG3" s="71">
        <v>1080.746671134347</v>
      </c>
      <c r="AH3" s="71">
        <v>1052.3901710530868</v>
      </c>
    </row>
    <row r="4" spans="1:34">
      <c r="A4" s="8" t="s">
        <v>1</v>
      </c>
      <c r="B4" s="32">
        <v>1605</v>
      </c>
      <c r="C4" s="33">
        <v>36</v>
      </c>
      <c r="D4" s="33">
        <v>37.5</v>
      </c>
      <c r="E4" s="33">
        <v>36.75</v>
      </c>
      <c r="F4" s="32">
        <v>0.65</v>
      </c>
      <c r="G4" s="32">
        <v>11.93</v>
      </c>
      <c r="H4" s="33">
        <v>46.84</v>
      </c>
      <c r="I4" s="32">
        <v>0.48</v>
      </c>
      <c r="J4" s="32"/>
      <c r="K4" s="32">
        <v>0.06</v>
      </c>
      <c r="L4" s="32">
        <v>0.79</v>
      </c>
      <c r="M4" s="32">
        <v>0.26</v>
      </c>
      <c r="N4" s="32">
        <v>2.54</v>
      </c>
      <c r="O4" s="32">
        <v>1.76</v>
      </c>
      <c r="P4" s="32">
        <v>0.76</v>
      </c>
      <c r="Q4" s="32">
        <v>2.48</v>
      </c>
      <c r="R4" s="32">
        <v>0.36</v>
      </c>
      <c r="S4" s="32">
        <v>2.29</v>
      </c>
      <c r="T4" s="32">
        <v>0.45</v>
      </c>
      <c r="U4" s="32">
        <v>1.25</v>
      </c>
      <c r="V4" s="32">
        <v>0.17</v>
      </c>
      <c r="W4" s="32">
        <v>1.26</v>
      </c>
      <c r="X4" s="32">
        <v>0.18</v>
      </c>
      <c r="Y4" s="32">
        <v>1.05</v>
      </c>
      <c r="Z4" s="32">
        <v>0.03</v>
      </c>
      <c r="AA4" s="34">
        <v>0.72</v>
      </c>
      <c r="AB4" s="225">
        <f t="shared" si="0"/>
        <v>2111.8421052631579</v>
      </c>
      <c r="AC4" s="33">
        <f t="shared" ref="AC4:AC67" si="1">H4/Y4</f>
        <v>44.609523809523807</v>
      </c>
      <c r="AD4" s="70" t="s">
        <v>1</v>
      </c>
      <c r="AE4" s="69">
        <v>44.9</v>
      </c>
      <c r="AF4" s="71">
        <v>3338</v>
      </c>
      <c r="AG4" s="71">
        <v>1026.5513796245384</v>
      </c>
      <c r="AH4" s="71">
        <v>1000.3889839567522</v>
      </c>
    </row>
    <row r="5" spans="1:34">
      <c r="A5" s="8" t="s">
        <v>2</v>
      </c>
      <c r="B5" s="32">
        <v>159</v>
      </c>
      <c r="C5" s="33">
        <v>62.68</v>
      </c>
      <c r="D5" s="33">
        <v>63.7</v>
      </c>
      <c r="E5" s="33">
        <v>63.19</v>
      </c>
      <c r="F5" s="32">
        <v>0.03</v>
      </c>
      <c r="G5" s="32">
        <v>1.38</v>
      </c>
      <c r="H5" s="32">
        <v>1.5</v>
      </c>
      <c r="I5" s="32">
        <v>0.5</v>
      </c>
      <c r="J5" s="32"/>
      <c r="K5" s="32">
        <v>7.0000000000000007E-2</v>
      </c>
      <c r="L5" s="32">
        <v>0.25</v>
      </c>
      <c r="M5" s="32">
        <v>0.03</v>
      </c>
      <c r="N5" s="32">
        <v>0.17</v>
      </c>
      <c r="O5" s="32">
        <v>0.04</v>
      </c>
      <c r="P5" s="36">
        <v>1.0699999999999999E-2</v>
      </c>
      <c r="Q5" s="32">
        <v>0.05</v>
      </c>
      <c r="R5" s="32">
        <v>0.01</v>
      </c>
      <c r="S5" s="32">
        <v>0.13</v>
      </c>
      <c r="T5" s="32">
        <v>0.05</v>
      </c>
      <c r="U5" s="32">
        <v>0.22</v>
      </c>
      <c r="V5" s="32">
        <v>0.04</v>
      </c>
      <c r="W5" s="32">
        <v>0.44</v>
      </c>
      <c r="X5" s="32">
        <v>0.08</v>
      </c>
      <c r="Y5" s="32">
        <v>0.04</v>
      </c>
      <c r="Z5" s="32">
        <v>0.11</v>
      </c>
      <c r="AA5" s="34">
        <v>8.59</v>
      </c>
      <c r="AB5" s="225">
        <f t="shared" si="0"/>
        <v>14859.813084112151</v>
      </c>
      <c r="AC5" s="33">
        <f t="shared" si="1"/>
        <v>37.5</v>
      </c>
      <c r="AD5" s="70" t="s">
        <v>2</v>
      </c>
      <c r="AE5" s="69">
        <v>64.400000000000006</v>
      </c>
      <c r="AF5" s="70"/>
      <c r="AG5" s="71">
        <v>1100.4996053997918</v>
      </c>
      <c r="AH5" s="71">
        <v>1071.3171403319905</v>
      </c>
    </row>
    <row r="6" spans="1:34">
      <c r="A6" s="8" t="s">
        <v>3</v>
      </c>
      <c r="B6" s="32">
        <v>165</v>
      </c>
      <c r="C6" s="33">
        <v>69.099999999999994</v>
      </c>
      <c r="D6" s="33">
        <v>67.7</v>
      </c>
      <c r="E6" s="33">
        <v>68.400000000000006</v>
      </c>
      <c r="F6" s="32">
        <v>0.43</v>
      </c>
      <c r="G6" s="32">
        <v>1.47</v>
      </c>
      <c r="H6" s="32">
        <v>3.74</v>
      </c>
      <c r="I6" s="32">
        <v>0.69</v>
      </c>
      <c r="J6" s="32"/>
      <c r="K6" s="32">
        <v>0.08</v>
      </c>
      <c r="L6" s="32">
        <v>0.76</v>
      </c>
      <c r="M6" s="32">
        <v>0.22</v>
      </c>
      <c r="N6" s="36">
        <v>1.6</v>
      </c>
      <c r="O6" s="32">
        <v>0.42</v>
      </c>
      <c r="P6" s="32">
        <v>0.09</v>
      </c>
      <c r="Q6" s="32">
        <v>0.2</v>
      </c>
      <c r="R6" s="32">
        <v>0.02</v>
      </c>
      <c r="S6" s="32">
        <v>0.16</v>
      </c>
      <c r="T6" s="32">
        <v>0.05</v>
      </c>
      <c r="U6" s="32">
        <v>0.23</v>
      </c>
      <c r="V6" s="32">
        <v>0.05</v>
      </c>
      <c r="W6" s="32">
        <v>0.51</v>
      </c>
      <c r="X6" s="32">
        <v>0.09</v>
      </c>
      <c r="Y6" s="32">
        <v>0.09</v>
      </c>
      <c r="Z6" s="32">
        <v>0.11</v>
      </c>
      <c r="AA6" s="34">
        <v>3.95</v>
      </c>
      <c r="AB6" s="225">
        <f t="shared" si="0"/>
        <v>1833.3333333333335</v>
      </c>
      <c r="AC6" s="33">
        <f t="shared" si="1"/>
        <v>41.555555555555557</v>
      </c>
      <c r="AD6" s="70" t="s">
        <v>3</v>
      </c>
      <c r="AE6" s="69">
        <v>67.7</v>
      </c>
      <c r="AF6" s="70"/>
      <c r="AG6" s="71">
        <v>1115.0428518935087</v>
      </c>
      <c r="AH6" s="71">
        <v>1085.2464756021886</v>
      </c>
    </row>
    <row r="7" spans="1:34">
      <c r="A7" s="8" t="s">
        <v>4</v>
      </c>
      <c r="B7" s="32">
        <v>2492</v>
      </c>
      <c r="C7" s="33">
        <v>50.44</v>
      </c>
      <c r="D7" s="33">
        <v>52.5</v>
      </c>
      <c r="E7" s="33">
        <v>51.47</v>
      </c>
      <c r="F7" s="32">
        <v>0.15</v>
      </c>
      <c r="G7" s="33">
        <v>16.93</v>
      </c>
      <c r="H7" s="33">
        <v>22.14</v>
      </c>
      <c r="I7" s="32">
        <v>0.13</v>
      </c>
      <c r="J7" s="32"/>
      <c r="K7" s="32">
        <v>0.01</v>
      </c>
      <c r="L7" s="36">
        <v>0.1</v>
      </c>
      <c r="M7" s="32">
        <v>0.03</v>
      </c>
      <c r="N7" s="32">
        <v>0.25</v>
      </c>
      <c r="O7" s="32">
        <v>0.39</v>
      </c>
      <c r="P7" s="32">
        <v>0.23</v>
      </c>
      <c r="Q7" s="32">
        <v>1.23</v>
      </c>
      <c r="R7" s="36">
        <v>0.3</v>
      </c>
      <c r="S7" s="32">
        <v>2.71</v>
      </c>
      <c r="T7" s="32">
        <v>0.63</v>
      </c>
      <c r="U7" s="32">
        <v>2.14</v>
      </c>
      <c r="V7" s="36">
        <v>0.3</v>
      </c>
      <c r="W7" s="32">
        <v>2.31</v>
      </c>
      <c r="X7" s="32">
        <v>0.34</v>
      </c>
      <c r="Y7" s="32">
        <v>0.47</v>
      </c>
      <c r="Z7" s="32" t="s">
        <v>42</v>
      </c>
      <c r="AA7" s="34">
        <v>2.98</v>
      </c>
      <c r="AB7" s="225">
        <f t="shared" si="0"/>
        <v>10834.782608695652</v>
      </c>
      <c r="AC7" s="33">
        <f t="shared" si="1"/>
        <v>47.10638297872341</v>
      </c>
      <c r="AD7" s="70" t="s">
        <v>4</v>
      </c>
      <c r="AE7" s="69">
        <v>50.2</v>
      </c>
      <c r="AF7" s="70"/>
      <c r="AG7" s="71">
        <v>1052.6993180619638</v>
      </c>
      <c r="AH7" s="71">
        <v>1025.4922066982892</v>
      </c>
    </row>
    <row r="8" spans="1:34">
      <c r="A8" s="8" t="s">
        <v>5</v>
      </c>
      <c r="B8" s="32">
        <v>2287</v>
      </c>
      <c r="C8" s="33">
        <v>48.01</v>
      </c>
      <c r="D8" s="33">
        <v>48.2</v>
      </c>
      <c r="E8" s="33">
        <v>48.105000000000004</v>
      </c>
      <c r="F8" s="32">
        <v>0.2</v>
      </c>
      <c r="G8" s="33">
        <v>16.329999999999998</v>
      </c>
      <c r="H8" s="32">
        <v>22.1</v>
      </c>
      <c r="I8" s="32">
        <v>0.15</v>
      </c>
      <c r="J8" s="32">
        <v>0.09</v>
      </c>
      <c r="K8" s="32">
        <v>0.08</v>
      </c>
      <c r="L8" s="32">
        <v>0.19</v>
      </c>
      <c r="M8" s="32">
        <v>0.03</v>
      </c>
      <c r="N8" s="32">
        <v>0.28999999999999998</v>
      </c>
      <c r="O8" s="32">
        <v>0.39</v>
      </c>
      <c r="P8" s="32">
        <v>0.24</v>
      </c>
      <c r="Q8" s="32">
        <v>1.22</v>
      </c>
      <c r="R8" s="32">
        <v>0.28999999999999998</v>
      </c>
      <c r="S8" s="32">
        <v>2.5499999999999998</v>
      </c>
      <c r="T8" s="32">
        <v>0.62</v>
      </c>
      <c r="U8" s="32">
        <v>1.96</v>
      </c>
      <c r="V8" s="32">
        <v>0.28999999999999998</v>
      </c>
      <c r="W8" s="32">
        <v>2.14</v>
      </c>
      <c r="X8" s="32">
        <v>0.28999999999999998</v>
      </c>
      <c r="Y8" s="32">
        <v>0.5</v>
      </c>
      <c r="Z8" s="32">
        <v>0.03</v>
      </c>
      <c r="AA8" s="34">
        <v>2.4300000000000002</v>
      </c>
      <c r="AB8" s="225">
        <f t="shared" si="0"/>
        <v>9529.1666666666679</v>
      </c>
      <c r="AC8" s="33">
        <f t="shared" si="1"/>
        <v>44.2</v>
      </c>
      <c r="AD8" s="70" t="s">
        <v>5</v>
      </c>
      <c r="AE8" s="69">
        <v>50.5</v>
      </c>
      <c r="AF8" s="70"/>
      <c r="AG8" s="71">
        <v>1046.5115313553947</v>
      </c>
      <c r="AH8" s="71">
        <v>1019.5552542886902</v>
      </c>
    </row>
    <row r="9" spans="1:34">
      <c r="A9" s="8" t="s">
        <v>7</v>
      </c>
      <c r="B9" s="32">
        <v>3387</v>
      </c>
      <c r="C9" s="33">
        <v>86.57</v>
      </c>
      <c r="D9" s="33">
        <v>87</v>
      </c>
      <c r="E9" s="33">
        <v>86.784999999999997</v>
      </c>
      <c r="F9" s="32">
        <v>0.96</v>
      </c>
      <c r="G9" s="32">
        <v>1.95</v>
      </c>
      <c r="H9" s="32">
        <v>44.1</v>
      </c>
      <c r="I9" s="32">
        <v>0.53</v>
      </c>
      <c r="J9" s="32"/>
      <c r="K9" s="32">
        <v>7.0000000000000007E-2</v>
      </c>
      <c r="L9" s="32">
        <v>0.92</v>
      </c>
      <c r="M9" s="32">
        <v>0.28999999999999998</v>
      </c>
      <c r="N9" s="32">
        <v>2.69</v>
      </c>
      <c r="O9" s="32">
        <v>1.19</v>
      </c>
      <c r="P9" s="32">
        <v>0.41</v>
      </c>
      <c r="Q9" s="32">
        <v>0.98</v>
      </c>
      <c r="R9" s="32">
        <v>0.11</v>
      </c>
      <c r="S9" s="32">
        <v>0.56000000000000005</v>
      </c>
      <c r="T9" s="32">
        <v>0.08</v>
      </c>
      <c r="U9" s="32">
        <v>0.18</v>
      </c>
      <c r="V9" s="32">
        <v>0.03</v>
      </c>
      <c r="W9" s="32">
        <v>0.32</v>
      </c>
      <c r="X9" s="32">
        <v>7.0000000000000007E-2</v>
      </c>
      <c r="Y9" s="32">
        <v>0.85</v>
      </c>
      <c r="Z9" s="32">
        <v>0.16</v>
      </c>
      <c r="AA9" s="34">
        <v>0.33</v>
      </c>
      <c r="AB9" s="225">
        <f t="shared" si="0"/>
        <v>8260.9756097560985</v>
      </c>
      <c r="AC9" s="33">
        <f t="shared" si="1"/>
        <v>51.882352941176471</v>
      </c>
      <c r="AD9" s="70" t="s">
        <v>7</v>
      </c>
      <c r="AE9" s="69">
        <v>88.1</v>
      </c>
      <c r="AF9" s="70"/>
      <c r="AG9" s="71">
        <v>1176.674047709382</v>
      </c>
      <c r="AH9" s="71">
        <v>1144.2004814114057</v>
      </c>
    </row>
    <row r="10" spans="1:34">
      <c r="A10" s="8" t="s">
        <v>8</v>
      </c>
      <c r="B10" s="32">
        <v>555</v>
      </c>
      <c r="C10" s="33">
        <v>62.28</v>
      </c>
      <c r="D10" s="33">
        <v>61.3</v>
      </c>
      <c r="E10" s="33">
        <v>61.79</v>
      </c>
      <c r="F10" s="32">
        <v>0.39</v>
      </c>
      <c r="G10" s="32">
        <v>1.59</v>
      </c>
      <c r="H10" s="33">
        <v>10.16</v>
      </c>
      <c r="I10" s="32">
        <v>0.79</v>
      </c>
      <c r="J10" s="32"/>
      <c r="K10" s="32">
        <v>0.12</v>
      </c>
      <c r="L10" s="32">
        <v>0.89</v>
      </c>
      <c r="M10" s="36">
        <v>0.2</v>
      </c>
      <c r="N10" s="32">
        <v>1.41</v>
      </c>
      <c r="O10" s="32">
        <v>0.68</v>
      </c>
      <c r="P10" s="32">
        <v>0.24</v>
      </c>
      <c r="Q10" s="32">
        <v>0.67</v>
      </c>
      <c r="R10" s="32">
        <v>0.08</v>
      </c>
      <c r="S10" s="32">
        <v>0.37</v>
      </c>
      <c r="T10" s="32">
        <v>0.06</v>
      </c>
      <c r="U10" s="32">
        <v>0.17</v>
      </c>
      <c r="V10" s="32">
        <v>0.02</v>
      </c>
      <c r="W10" s="32">
        <v>0.24</v>
      </c>
      <c r="X10" s="32">
        <v>0.06</v>
      </c>
      <c r="Y10" s="32">
        <v>0.23</v>
      </c>
      <c r="Z10" s="32">
        <v>0.33</v>
      </c>
      <c r="AA10" s="34">
        <v>1.01</v>
      </c>
      <c r="AB10" s="225">
        <f t="shared" si="0"/>
        <v>2312.5</v>
      </c>
      <c r="AC10" s="33">
        <f t="shared" si="1"/>
        <v>44.173913043478258</v>
      </c>
      <c r="AD10" s="70" t="s">
        <v>8</v>
      </c>
      <c r="AE10" s="69">
        <v>63.3</v>
      </c>
      <c r="AF10" s="71">
        <v>3497</v>
      </c>
      <c r="AG10" s="71">
        <v>1100.8742827331464</v>
      </c>
      <c r="AH10" s="71">
        <v>1071.6762315719473</v>
      </c>
    </row>
    <row r="11" spans="1:34">
      <c r="A11" s="8" t="s">
        <v>9</v>
      </c>
      <c r="B11" s="32">
        <v>301</v>
      </c>
      <c r="C11" s="33">
        <v>92.3</v>
      </c>
      <c r="D11" s="33">
        <v>91.9</v>
      </c>
      <c r="E11" s="33">
        <v>92.1</v>
      </c>
      <c r="F11" s="32">
        <v>0.1</v>
      </c>
      <c r="G11" s="32">
        <v>0.94</v>
      </c>
      <c r="H11" s="32">
        <v>0.09</v>
      </c>
      <c r="I11" s="32">
        <v>0.54</v>
      </c>
      <c r="J11" s="32"/>
      <c r="K11" s="32">
        <v>0.19</v>
      </c>
      <c r="L11" s="36">
        <v>0.6</v>
      </c>
      <c r="M11" s="32">
        <v>0.05</v>
      </c>
      <c r="N11" s="32">
        <v>0.08</v>
      </c>
      <c r="O11" s="32"/>
      <c r="P11" s="32"/>
      <c r="Q11" s="32">
        <v>0.01</v>
      </c>
      <c r="R11" s="32"/>
      <c r="S11" s="32">
        <v>7.0000000000000007E-2</v>
      </c>
      <c r="T11" s="32">
        <v>0.03</v>
      </c>
      <c r="U11" s="32">
        <v>0.15</v>
      </c>
      <c r="V11" s="32">
        <v>0.03</v>
      </c>
      <c r="W11" s="32">
        <v>0.38</v>
      </c>
      <c r="X11" s="32">
        <v>0.08</v>
      </c>
      <c r="Y11" s="32"/>
      <c r="Z11" s="32">
        <v>0.33</v>
      </c>
      <c r="AA11" s="34" t="s">
        <v>42</v>
      </c>
      <c r="AB11" s="225"/>
      <c r="AC11" s="33"/>
      <c r="AD11" s="70" t="s">
        <v>9</v>
      </c>
      <c r="AE11" s="69">
        <v>98.4</v>
      </c>
      <c r="AF11" s="70"/>
      <c r="AG11" s="71">
        <v>1203.7613070420457</v>
      </c>
      <c r="AH11" s="71">
        <v>1170.0770473964421</v>
      </c>
    </row>
    <row r="12" spans="1:34">
      <c r="A12" s="8" t="s">
        <v>11</v>
      </c>
      <c r="B12" s="32">
        <v>2041</v>
      </c>
      <c r="C12" s="33">
        <v>67.56</v>
      </c>
      <c r="D12" s="33">
        <v>66</v>
      </c>
      <c r="E12" s="33">
        <v>66.78</v>
      </c>
      <c r="F12" s="32">
        <v>0.36</v>
      </c>
      <c r="G12" s="32">
        <v>5.58</v>
      </c>
      <c r="H12" s="33">
        <v>14.57</v>
      </c>
      <c r="I12" s="32">
        <v>0.37</v>
      </c>
      <c r="J12" s="32"/>
      <c r="K12" s="32">
        <v>0.03</v>
      </c>
      <c r="L12" s="32">
        <v>0.31</v>
      </c>
      <c r="M12" s="32">
        <v>0.11</v>
      </c>
      <c r="N12" s="32">
        <v>0.94</v>
      </c>
      <c r="O12" s="32">
        <v>0.67</v>
      </c>
      <c r="P12" s="32">
        <v>0.23</v>
      </c>
      <c r="Q12" s="32">
        <v>0.93</v>
      </c>
      <c r="R12" s="32">
        <v>0.15</v>
      </c>
      <c r="S12" s="32">
        <v>0.96</v>
      </c>
      <c r="T12" s="36">
        <v>0.2</v>
      </c>
      <c r="U12" s="32">
        <v>0.69</v>
      </c>
      <c r="V12" s="32">
        <v>0.11</v>
      </c>
      <c r="W12" s="32">
        <v>0.89</v>
      </c>
      <c r="X12" s="32">
        <v>0.16</v>
      </c>
      <c r="Y12" s="32">
        <v>0.31</v>
      </c>
      <c r="Z12" s="32">
        <v>0.02</v>
      </c>
      <c r="AA12" s="34">
        <v>2.13</v>
      </c>
      <c r="AB12" s="225">
        <f>B12/P12</f>
        <v>8873.9130434782601</v>
      </c>
      <c r="AC12" s="33">
        <f t="shared" si="1"/>
        <v>47</v>
      </c>
      <c r="AD12" s="70" t="s">
        <v>11</v>
      </c>
      <c r="AE12" s="69">
        <v>67</v>
      </c>
      <c r="AF12" s="70"/>
      <c r="AG12" s="71">
        <v>1114.7067636677775</v>
      </c>
      <c r="AH12" s="71">
        <v>1084.9256204227645</v>
      </c>
    </row>
    <row r="13" spans="1:34">
      <c r="A13" s="8" t="s">
        <v>12</v>
      </c>
      <c r="B13" s="32">
        <v>320</v>
      </c>
      <c r="C13" s="33">
        <v>57.96</v>
      </c>
      <c r="D13" s="33">
        <v>58</v>
      </c>
      <c r="E13" s="33">
        <v>57.980000000000004</v>
      </c>
      <c r="F13" s="32">
        <v>0.28000000000000003</v>
      </c>
      <c r="G13" s="32">
        <v>2.97</v>
      </c>
      <c r="H13" s="32">
        <v>9.64</v>
      </c>
      <c r="I13" s="32">
        <v>0.19</v>
      </c>
      <c r="J13" s="32"/>
      <c r="K13" s="32">
        <v>0.02</v>
      </c>
      <c r="L13" s="32">
        <v>0.33</v>
      </c>
      <c r="M13" s="32">
        <v>0.15</v>
      </c>
      <c r="N13" s="32">
        <v>1.45</v>
      </c>
      <c r="O13" s="32">
        <v>0.61</v>
      </c>
      <c r="P13" s="32">
        <v>0.18</v>
      </c>
      <c r="Q13" s="32">
        <v>0.47</v>
      </c>
      <c r="R13" s="32">
        <v>0.05</v>
      </c>
      <c r="S13" s="32">
        <v>0.41</v>
      </c>
      <c r="T13" s="36">
        <v>0.1</v>
      </c>
      <c r="U13" s="32">
        <v>0.41</v>
      </c>
      <c r="V13" s="32">
        <v>7.0000000000000007E-2</v>
      </c>
      <c r="W13" s="32">
        <v>0.63</v>
      </c>
      <c r="X13" s="32">
        <v>0.12</v>
      </c>
      <c r="Y13" s="32">
        <v>0.2</v>
      </c>
      <c r="Z13" s="32">
        <v>0.02</v>
      </c>
      <c r="AA13" s="34">
        <v>2.46</v>
      </c>
      <c r="AB13" s="225">
        <f>B13/P13</f>
        <v>1777.7777777777778</v>
      </c>
      <c r="AC13" s="33">
        <f t="shared" si="1"/>
        <v>48.2</v>
      </c>
      <c r="AD13" s="70" t="s">
        <v>12</v>
      </c>
      <c r="AE13" s="69">
        <v>58</v>
      </c>
      <c r="AF13" s="70"/>
      <c r="AG13" s="71">
        <v>1084.1550586563442</v>
      </c>
      <c r="AH13" s="71">
        <v>1055.6572734577571</v>
      </c>
    </row>
    <row r="14" spans="1:34">
      <c r="A14" s="8" t="s">
        <v>13</v>
      </c>
      <c r="B14" s="32">
        <v>141</v>
      </c>
      <c r="C14" s="33">
        <v>67.040000000000006</v>
      </c>
      <c r="D14" s="33">
        <v>66.5</v>
      </c>
      <c r="E14" s="33">
        <v>66.77000000000001</v>
      </c>
      <c r="F14" s="32">
        <v>0.22</v>
      </c>
      <c r="G14" s="32">
        <v>0.34</v>
      </c>
      <c r="H14" s="32">
        <v>0.23</v>
      </c>
      <c r="I14" s="32">
        <v>0.33</v>
      </c>
      <c r="J14" s="32">
        <v>7.0000000000000007E-2</v>
      </c>
      <c r="K14" s="36">
        <v>0.2</v>
      </c>
      <c r="L14" s="32">
        <v>0.63</v>
      </c>
      <c r="M14" s="32">
        <v>0.05</v>
      </c>
      <c r="N14" s="32">
        <v>0.12</v>
      </c>
      <c r="O14" s="32">
        <v>0.01</v>
      </c>
      <c r="P14" s="32"/>
      <c r="Q14" s="32">
        <v>0.01</v>
      </c>
      <c r="R14" s="32"/>
      <c r="S14" s="32">
        <v>0.03</v>
      </c>
      <c r="T14" s="32">
        <v>0.01</v>
      </c>
      <c r="U14" s="32">
        <v>0.04</v>
      </c>
      <c r="V14" s="32">
        <v>0.01</v>
      </c>
      <c r="W14" s="32">
        <v>0.14000000000000001</v>
      </c>
      <c r="X14" s="32">
        <v>0.03</v>
      </c>
      <c r="Y14" s="32"/>
      <c r="Z14" s="32">
        <v>0.93</v>
      </c>
      <c r="AA14" s="34">
        <v>26.81</v>
      </c>
      <c r="AB14" s="225"/>
      <c r="AC14" s="33"/>
      <c r="AD14" s="70" t="s">
        <v>13</v>
      </c>
      <c r="AE14" s="69">
        <v>66.2</v>
      </c>
      <c r="AF14" s="71">
        <v>3620.6</v>
      </c>
      <c r="AG14" s="71">
        <v>1106.3801555440109</v>
      </c>
      <c r="AH14" s="71">
        <v>1076.950454892748</v>
      </c>
    </row>
    <row r="15" spans="1:34">
      <c r="A15" s="8" t="s">
        <v>14</v>
      </c>
      <c r="B15" s="32">
        <v>987</v>
      </c>
      <c r="C15" s="33">
        <v>65.27</v>
      </c>
      <c r="D15" s="33">
        <v>67.3</v>
      </c>
      <c r="E15" s="33">
        <v>66.284999999999997</v>
      </c>
      <c r="F15" s="32">
        <v>0.18</v>
      </c>
      <c r="G15" s="32">
        <v>8.81</v>
      </c>
      <c r="H15" s="32">
        <v>9.83</v>
      </c>
      <c r="I15" s="32">
        <v>0.7</v>
      </c>
      <c r="J15" s="32"/>
      <c r="K15" s="32">
        <v>7.0000000000000007E-2</v>
      </c>
      <c r="L15" s="32">
        <v>0.57999999999999996</v>
      </c>
      <c r="M15" s="32">
        <v>0.13</v>
      </c>
      <c r="N15" s="32">
        <v>0.79</v>
      </c>
      <c r="O15" s="32">
        <v>0.35</v>
      </c>
      <c r="P15" s="32">
        <v>0.17</v>
      </c>
      <c r="Q15" s="32">
        <v>0.79</v>
      </c>
      <c r="R15" s="32">
        <v>0.17</v>
      </c>
      <c r="S15" s="32">
        <v>1.37</v>
      </c>
      <c r="T15" s="32">
        <v>0.33</v>
      </c>
      <c r="U15" s="32">
        <v>1.06</v>
      </c>
      <c r="V15" s="32">
        <v>0.16</v>
      </c>
      <c r="W15" s="32">
        <v>1.29</v>
      </c>
      <c r="X15" s="32">
        <v>0.21</v>
      </c>
      <c r="Y15" s="32">
        <v>0.28000000000000003</v>
      </c>
      <c r="Z15" s="32">
        <v>0.04</v>
      </c>
      <c r="AA15" s="34">
        <v>3.04</v>
      </c>
      <c r="AB15" s="225">
        <f>B15/P15</f>
        <v>5805.8823529411757</v>
      </c>
      <c r="AC15" s="33">
        <f t="shared" si="1"/>
        <v>35.107142857142854</v>
      </c>
      <c r="AD15" s="70" t="s">
        <v>14</v>
      </c>
      <c r="AE15" s="69">
        <v>67.3</v>
      </c>
      <c r="AF15" s="70"/>
      <c r="AG15" s="71">
        <v>1108.3513857898483</v>
      </c>
      <c r="AH15" s="71">
        <v>1078.8395908647715</v>
      </c>
    </row>
    <row r="16" spans="1:34">
      <c r="A16" s="31" t="s">
        <v>15</v>
      </c>
      <c r="B16" s="34">
        <v>847</v>
      </c>
      <c r="C16" s="35">
        <v>64.569999999999993</v>
      </c>
      <c r="D16" s="35">
        <v>64.400000000000006</v>
      </c>
      <c r="E16" s="33">
        <v>64.484999999999999</v>
      </c>
      <c r="F16" s="34">
        <v>0.18</v>
      </c>
      <c r="G16" s="34">
        <v>7.34</v>
      </c>
      <c r="H16" s="34">
        <v>8.4600000000000009</v>
      </c>
      <c r="I16" s="34">
        <v>0.47</v>
      </c>
      <c r="J16" s="32"/>
      <c r="K16" s="34">
        <v>0.06</v>
      </c>
      <c r="L16" s="34">
        <v>0.52</v>
      </c>
      <c r="M16" s="34">
        <v>0.12</v>
      </c>
      <c r="N16" s="34">
        <v>0.72</v>
      </c>
      <c r="O16" s="34">
        <v>0.32</v>
      </c>
      <c r="P16" s="34">
        <v>0.15</v>
      </c>
      <c r="Q16" s="34">
        <v>0.63</v>
      </c>
      <c r="R16" s="34">
        <v>0.15</v>
      </c>
      <c r="S16" s="34">
        <v>1.19</v>
      </c>
      <c r="T16" s="34">
        <v>0.28999999999999998</v>
      </c>
      <c r="U16" s="34">
        <v>0.95</v>
      </c>
      <c r="V16" s="34">
        <v>0.15</v>
      </c>
      <c r="W16" s="34">
        <v>1.0900000000000001</v>
      </c>
      <c r="X16" s="34">
        <v>0.18</v>
      </c>
      <c r="Y16" s="34">
        <v>0.25</v>
      </c>
      <c r="Z16" s="34">
        <v>0.04</v>
      </c>
      <c r="AA16" s="34">
        <v>2.99</v>
      </c>
      <c r="AB16" s="225">
        <f>B16/P16</f>
        <v>5646.666666666667</v>
      </c>
      <c r="AC16" s="33">
        <f t="shared" si="1"/>
        <v>33.840000000000003</v>
      </c>
      <c r="AD16" s="70" t="s">
        <v>15</v>
      </c>
      <c r="AE16" s="69">
        <v>64.900000000000006</v>
      </c>
      <c r="AF16" s="71">
        <v>3328.125</v>
      </c>
      <c r="AG16" s="71">
        <v>1102.8696649843746</v>
      </c>
      <c r="AH16" s="71">
        <v>1073.5888271225108</v>
      </c>
    </row>
    <row r="17" spans="1:107">
      <c r="A17" s="30" t="s">
        <v>16</v>
      </c>
      <c r="B17" s="38">
        <v>1181</v>
      </c>
      <c r="C17" s="53">
        <v>82.95</v>
      </c>
      <c r="D17" s="53">
        <v>83.7</v>
      </c>
      <c r="E17" s="53">
        <v>83.325000000000003</v>
      </c>
      <c r="F17" s="38">
        <v>0.49</v>
      </c>
      <c r="G17" s="38">
        <v>5.53</v>
      </c>
      <c r="H17" s="53">
        <v>12.51</v>
      </c>
      <c r="I17" s="38">
        <v>0.42</v>
      </c>
      <c r="J17" s="38"/>
      <c r="K17" s="38">
        <v>0.05</v>
      </c>
      <c r="L17" s="38">
        <v>0.59</v>
      </c>
      <c r="M17" s="54">
        <v>0.2</v>
      </c>
      <c r="N17" s="54">
        <v>1.7</v>
      </c>
      <c r="O17" s="38">
        <v>0.43</v>
      </c>
      <c r="P17" s="38">
        <v>0.12</v>
      </c>
      <c r="Q17" s="38">
        <v>0.39</v>
      </c>
      <c r="R17" s="38">
        <v>7.0000000000000007E-2</v>
      </c>
      <c r="S17" s="38">
        <v>0.74</v>
      </c>
      <c r="T17" s="38">
        <v>0.2</v>
      </c>
      <c r="U17" s="38">
        <v>0.74</v>
      </c>
      <c r="V17" s="38">
        <v>0.13</v>
      </c>
      <c r="W17" s="38">
        <v>1.0900000000000001</v>
      </c>
      <c r="X17" s="38">
        <v>0.18</v>
      </c>
      <c r="Y17" s="38">
        <v>0.25</v>
      </c>
      <c r="Z17" s="38">
        <v>0.03</v>
      </c>
      <c r="AA17" s="38">
        <v>2.96</v>
      </c>
      <c r="AB17" s="226">
        <f>B17/P17</f>
        <v>9841.6666666666679</v>
      </c>
      <c r="AC17" s="53">
        <f t="shared" si="1"/>
        <v>50.04</v>
      </c>
      <c r="AD17" s="74" t="s">
        <v>16</v>
      </c>
      <c r="AE17" s="73">
        <v>80.8</v>
      </c>
      <c r="AF17" s="74"/>
      <c r="AG17" s="75">
        <v>1155.2401296735375</v>
      </c>
      <c r="AH17" s="75">
        <v>1123.7132734767997</v>
      </c>
    </row>
    <row r="18" spans="1:107">
      <c r="A18" s="65" t="s">
        <v>828</v>
      </c>
      <c r="Z18" t="s">
        <v>603</v>
      </c>
      <c r="AB18" s="225"/>
      <c r="AC18" s="33"/>
      <c r="AD18" s="251" t="s">
        <v>895</v>
      </c>
      <c r="AE18" s="252"/>
      <c r="AF18" s="252"/>
      <c r="AG18" s="252"/>
      <c r="AH18" s="252"/>
    </row>
    <row r="19" spans="1:107">
      <c r="A19" s="31" t="s">
        <v>152</v>
      </c>
      <c r="B19" s="240">
        <v>0.1</v>
      </c>
      <c r="C19" s="240">
        <v>0.06</v>
      </c>
      <c r="D19" s="240">
        <v>7.0000000000000007E-2</v>
      </c>
      <c r="E19" s="241"/>
      <c r="F19" s="240">
        <v>0.04</v>
      </c>
      <c r="G19" s="240">
        <v>0.03</v>
      </c>
      <c r="H19" s="240">
        <v>0.04</v>
      </c>
      <c r="I19" s="240">
        <v>0.06</v>
      </c>
      <c r="J19" s="241">
        <v>0.05</v>
      </c>
      <c r="K19" s="240">
        <v>0.05</v>
      </c>
      <c r="L19" s="240">
        <v>0.04</v>
      </c>
      <c r="M19" s="240">
        <v>0.05</v>
      </c>
      <c r="N19" s="240">
        <v>0.05</v>
      </c>
      <c r="O19" s="240">
        <v>0.06</v>
      </c>
      <c r="P19" s="240">
        <v>7.0000000000000007E-2</v>
      </c>
      <c r="Q19" s="240">
        <v>0.05</v>
      </c>
      <c r="R19" s="240">
        <v>0.05</v>
      </c>
      <c r="S19" s="240">
        <v>0.06</v>
      </c>
      <c r="T19" s="240">
        <v>0.05</v>
      </c>
      <c r="U19" s="240">
        <v>0.06</v>
      </c>
      <c r="V19" s="240">
        <v>0.09</v>
      </c>
      <c r="W19" s="240">
        <v>0.06</v>
      </c>
      <c r="X19" s="240">
        <v>0.06</v>
      </c>
      <c r="Y19" s="240">
        <v>0.09</v>
      </c>
      <c r="Z19" s="36">
        <f>AVERAGE(F19:X19)</f>
        <v>5.36842105263158E-2</v>
      </c>
      <c r="AA19" s="72"/>
      <c r="AB19" s="225"/>
      <c r="AC19" s="33"/>
      <c r="AD19" s="253"/>
      <c r="AE19" s="253"/>
      <c r="AF19" s="253"/>
      <c r="AG19" s="253"/>
      <c r="AH19" s="253"/>
    </row>
    <row r="20" spans="1:107">
      <c r="A20" s="8" t="s">
        <v>153</v>
      </c>
      <c r="B20" s="241">
        <v>0.03</v>
      </c>
      <c r="C20" s="241">
        <v>0.04</v>
      </c>
      <c r="D20" s="241">
        <v>0.05</v>
      </c>
      <c r="E20" s="241"/>
      <c r="F20" s="241">
        <v>0.1</v>
      </c>
      <c r="G20" s="241">
        <v>0.09</v>
      </c>
      <c r="H20" s="241">
        <v>0.09</v>
      </c>
      <c r="I20" s="241">
        <v>0.28000000000000003</v>
      </c>
      <c r="J20" s="241"/>
      <c r="K20" s="241">
        <v>0.25</v>
      </c>
      <c r="L20" s="241">
        <v>0.12</v>
      </c>
      <c r="M20" s="241">
        <v>0.1</v>
      </c>
      <c r="N20" s="241">
        <v>0.09</v>
      </c>
      <c r="O20" s="241">
        <v>0.12</v>
      </c>
      <c r="P20" s="241">
        <v>0.11</v>
      </c>
      <c r="Q20" s="241">
        <v>0.1</v>
      </c>
      <c r="R20" s="241">
        <v>0.1</v>
      </c>
      <c r="S20" s="241">
        <v>0.1</v>
      </c>
      <c r="T20" s="241">
        <v>0.09</v>
      </c>
      <c r="U20" s="241">
        <v>0.14000000000000001</v>
      </c>
      <c r="V20" s="241">
        <v>0.18</v>
      </c>
      <c r="W20" s="241">
        <v>0.24</v>
      </c>
      <c r="X20" s="241">
        <v>0.28000000000000003</v>
      </c>
      <c r="Y20" s="241">
        <v>0.1</v>
      </c>
      <c r="Z20" s="36">
        <f>AVERAGE(F20:X20)</f>
        <v>0.1433333333333334</v>
      </c>
      <c r="AA20" s="72"/>
      <c r="AB20" s="225"/>
      <c r="AC20" s="33"/>
      <c r="AD20" s="76" t="s">
        <v>896</v>
      </c>
      <c r="AE20" s="243"/>
      <c r="AF20" s="243"/>
      <c r="AG20" s="243"/>
      <c r="AH20" s="243"/>
    </row>
    <row r="21" spans="1:107" s="46" customFormat="1">
      <c r="A21" s="30" t="s">
        <v>154</v>
      </c>
      <c r="B21" s="242">
        <v>0.02</v>
      </c>
      <c r="C21" s="242">
        <v>0.01</v>
      </c>
      <c r="D21" s="242">
        <v>0.01</v>
      </c>
      <c r="E21" s="242"/>
      <c r="F21" s="242">
        <v>0.09</v>
      </c>
      <c r="G21" s="242">
        <v>0.03</v>
      </c>
      <c r="H21" s="242">
        <v>0.04</v>
      </c>
      <c r="I21" s="242">
        <v>0.21</v>
      </c>
      <c r="J21" s="242">
        <v>0</v>
      </c>
      <c r="K21" s="242">
        <v>0.17</v>
      </c>
      <c r="L21" s="242">
        <v>0.08</v>
      </c>
      <c r="M21" s="242">
        <v>0.15</v>
      </c>
      <c r="N21" s="242">
        <v>0.1</v>
      </c>
      <c r="O21" s="242">
        <v>0.08</v>
      </c>
      <c r="P21" s="242">
        <v>7.0000000000000007E-2</v>
      </c>
      <c r="Q21" s="242">
        <v>0.04</v>
      </c>
      <c r="R21" s="242">
        <v>0.04</v>
      </c>
      <c r="S21" s="242">
        <v>0.06</v>
      </c>
      <c r="T21" s="242">
        <v>0.06</v>
      </c>
      <c r="U21" s="242">
        <v>0.05</v>
      </c>
      <c r="V21" s="242">
        <v>0.05</v>
      </c>
      <c r="W21" s="242">
        <v>0.06</v>
      </c>
      <c r="X21" s="242">
        <v>7.0000000000000007E-2</v>
      </c>
      <c r="Y21" s="242">
        <v>0.08</v>
      </c>
      <c r="Z21" s="36">
        <f>AVERAGE(F21:X21)</f>
        <v>7.6315789473684226E-2</v>
      </c>
      <c r="AA21" s="72"/>
      <c r="AB21" s="227"/>
      <c r="AC21" s="35"/>
      <c r="AD21" s="228"/>
    </row>
    <row r="22" spans="1:107">
      <c r="A22" s="45" t="s">
        <v>112</v>
      </c>
      <c r="Z22" s="72"/>
      <c r="AA22" s="72"/>
      <c r="AB22" s="83"/>
      <c r="AC22" s="83"/>
    </row>
    <row r="23" spans="1:107">
      <c r="Z23" s="72"/>
      <c r="AA23" s="72"/>
    </row>
    <row r="24" spans="1:107">
      <c r="A24" s="55" t="s">
        <v>813</v>
      </c>
      <c r="Z24" s="72"/>
      <c r="AA24" s="72"/>
      <c r="AD24" s="56"/>
      <c r="AE24" s="56"/>
      <c r="AF24" s="56"/>
      <c r="AG24" s="56"/>
      <c r="AH24" s="56"/>
      <c r="CE24" s="208" t="s">
        <v>756</v>
      </c>
      <c r="DC24" s="209"/>
    </row>
    <row r="25" spans="1:107" ht="21.75" customHeight="1">
      <c r="A25" s="98" t="s">
        <v>757</v>
      </c>
      <c r="B25" s="99" t="s">
        <v>38</v>
      </c>
      <c r="C25" s="99" t="s">
        <v>89</v>
      </c>
      <c r="D25" s="99" t="s">
        <v>90</v>
      </c>
      <c r="E25" s="99" t="s">
        <v>110</v>
      </c>
      <c r="F25" s="99" t="s">
        <v>73</v>
      </c>
      <c r="G25" s="99" t="s">
        <v>111</v>
      </c>
      <c r="H25" s="99" t="s">
        <v>74</v>
      </c>
      <c r="I25" s="99" t="s">
        <v>91</v>
      </c>
      <c r="J25" s="99" t="s">
        <v>92</v>
      </c>
      <c r="K25" s="99" t="s">
        <v>93</v>
      </c>
      <c r="L25" s="99" t="s">
        <v>94</v>
      </c>
      <c r="M25" s="99" t="s">
        <v>95</v>
      </c>
      <c r="N25" s="99" t="s">
        <v>96</v>
      </c>
      <c r="O25" s="99" t="s">
        <v>97</v>
      </c>
      <c r="P25" s="99" t="s">
        <v>98</v>
      </c>
      <c r="Q25" s="99" t="s">
        <v>99</v>
      </c>
      <c r="R25" s="99" t="s">
        <v>100</v>
      </c>
      <c r="S25" s="99" t="s">
        <v>101</v>
      </c>
      <c r="T25" s="99" t="s">
        <v>102</v>
      </c>
      <c r="U25" s="99" t="s">
        <v>103</v>
      </c>
      <c r="V25" s="99" t="s">
        <v>104</v>
      </c>
      <c r="W25" s="99" t="s">
        <v>105</v>
      </c>
      <c r="X25" s="99" t="s">
        <v>106</v>
      </c>
      <c r="Y25" s="99" t="s">
        <v>107</v>
      </c>
      <c r="Z25" s="99" t="s">
        <v>108</v>
      </c>
      <c r="AA25" s="99" t="s">
        <v>109</v>
      </c>
      <c r="AB25" s="99" t="s">
        <v>825</v>
      </c>
      <c r="AC25" s="99" t="s">
        <v>826</v>
      </c>
      <c r="AD25" s="97" t="s">
        <v>70</v>
      </c>
      <c r="AE25" s="97" t="s">
        <v>114</v>
      </c>
      <c r="AF25" s="97" t="s">
        <v>115</v>
      </c>
      <c r="AG25" s="97" t="s">
        <v>893</v>
      </c>
      <c r="AH25" s="97" t="s">
        <v>894</v>
      </c>
    </row>
    <row r="26" spans="1:107">
      <c r="A26" s="8" t="s">
        <v>758</v>
      </c>
      <c r="B26" s="32">
        <v>492.1</v>
      </c>
      <c r="C26" s="33">
        <v>20.93</v>
      </c>
      <c r="D26" s="33">
        <v>23.9</v>
      </c>
      <c r="E26" s="33">
        <v>22.414999999999999</v>
      </c>
      <c r="F26" s="32">
        <v>0.08</v>
      </c>
      <c r="G26" s="32">
        <v>11.34</v>
      </c>
      <c r="H26" s="32">
        <v>2.194</v>
      </c>
      <c r="I26" s="32">
        <v>5.7999999999999996E-3</v>
      </c>
      <c r="J26" s="32">
        <v>0</v>
      </c>
      <c r="K26" s="32">
        <v>2.8E-3</v>
      </c>
      <c r="L26" s="32">
        <v>3.15E-2</v>
      </c>
      <c r="M26" s="32">
        <v>1.4200000000000001E-2</v>
      </c>
      <c r="N26" s="32">
        <v>0.13400000000000001</v>
      </c>
      <c r="O26" s="32">
        <v>0.16500000000000001</v>
      </c>
      <c r="P26" s="32">
        <v>0.14199999999999999</v>
      </c>
      <c r="Q26" s="32">
        <v>0.71099999999999997</v>
      </c>
      <c r="R26" s="32">
        <v>0.1827</v>
      </c>
      <c r="S26" s="32">
        <v>1.726</v>
      </c>
      <c r="T26" s="32">
        <v>0.41199999999999998</v>
      </c>
      <c r="U26" s="32">
        <v>1.246</v>
      </c>
      <c r="V26" s="32">
        <v>0.191</v>
      </c>
      <c r="W26" s="32">
        <v>1.4470000000000001</v>
      </c>
      <c r="X26" s="32">
        <v>0.215</v>
      </c>
      <c r="Y26" s="32">
        <v>4.2000000000000003E-2</v>
      </c>
      <c r="Z26" s="72">
        <f t="shared" ref="Z26:Z80" si="2">K26/W26</f>
        <v>1.9350380096751899E-3</v>
      </c>
      <c r="AA26" s="72">
        <f t="shared" ref="AA26:AA80" si="3">X26/Y26</f>
        <v>5.1190476190476186</v>
      </c>
      <c r="AB26" s="225">
        <f>B26/P26</f>
        <v>3465.4929577464795</v>
      </c>
      <c r="AC26" s="33">
        <f t="shared" si="1"/>
        <v>52.238095238095234</v>
      </c>
      <c r="AD26" s="70" t="str">
        <f>A26</f>
        <v>J6grt-92</v>
      </c>
      <c r="AE26" s="69">
        <f>E26</f>
        <v>22.414999999999999</v>
      </c>
      <c r="AF26" s="71"/>
      <c r="AG26" s="210">
        <f>8772/(2.53-LN(E26/3000))-273.15</f>
        <v>908.00370059559839</v>
      </c>
      <c r="AH26" s="210">
        <f>8772/(2.53-LN(E26/3446))-273.15</f>
        <v>886.36392338323265</v>
      </c>
    </row>
    <row r="27" spans="1:107">
      <c r="A27" s="8" t="s">
        <v>759</v>
      </c>
      <c r="B27" s="32">
        <v>596.5</v>
      </c>
      <c r="C27" s="33">
        <v>44.67</v>
      </c>
      <c r="D27" s="33">
        <v>44.9</v>
      </c>
      <c r="E27" s="33">
        <v>44.784999999999997</v>
      </c>
      <c r="F27" s="32">
        <v>0.70499999999999996</v>
      </c>
      <c r="G27" s="32">
        <v>6.4720000000000004</v>
      </c>
      <c r="H27" s="32">
        <v>5.28</v>
      </c>
      <c r="I27" s="32">
        <v>0.14000000000000001</v>
      </c>
      <c r="J27" s="32">
        <v>0.11899999999999999</v>
      </c>
      <c r="K27" s="32">
        <v>1.6400000000000001E-2</v>
      </c>
      <c r="L27" s="32">
        <v>0.16400000000000001</v>
      </c>
      <c r="M27" s="32">
        <v>4.53E-2</v>
      </c>
      <c r="N27" s="32">
        <v>0.44800000000000001</v>
      </c>
      <c r="O27" s="32">
        <v>0.38700000000000001</v>
      </c>
      <c r="P27" s="32">
        <v>0.27100000000000002</v>
      </c>
      <c r="Q27" s="32">
        <v>0.64200000000000002</v>
      </c>
      <c r="R27" s="32">
        <v>0.12609999999999999</v>
      </c>
      <c r="S27" s="32">
        <v>0.98699999999999999</v>
      </c>
      <c r="T27" s="32">
        <v>0.23200000000000001</v>
      </c>
      <c r="U27" s="32">
        <v>0.76300000000000001</v>
      </c>
      <c r="V27" s="32">
        <v>0.1144</v>
      </c>
      <c r="W27" s="32">
        <v>0.85199999999999998</v>
      </c>
      <c r="X27" s="32">
        <v>0.1258</v>
      </c>
      <c r="Y27" s="32">
        <v>8.4000000000000005E-2</v>
      </c>
      <c r="Z27" s="36">
        <f t="shared" si="2"/>
        <v>1.9248826291079813E-2</v>
      </c>
      <c r="AA27" s="72">
        <f t="shared" si="3"/>
        <v>1.4976190476190474</v>
      </c>
      <c r="AB27" s="225">
        <f>B27/P27</f>
        <v>2201.1070110701107</v>
      </c>
      <c r="AC27" s="33">
        <f t="shared" si="1"/>
        <v>62.857142857142854</v>
      </c>
      <c r="AD27" s="70" t="str">
        <f t="shared" ref="AD27:AD80" si="4">A27</f>
        <v>J6grt-81</v>
      </c>
      <c r="AE27" s="69">
        <f t="shared" ref="AE27:AE80" si="5">E27</f>
        <v>44.784999999999997</v>
      </c>
      <c r="AF27" s="71"/>
      <c r="AG27" s="210">
        <f t="shared" ref="AG27:AG80" si="6">8772/(2.53-LN(E27/3000))-273.15</f>
        <v>1029.3976898162059</v>
      </c>
      <c r="AH27" s="210">
        <f t="shared" ref="AH27:AH80" si="7">8772/(2.53-LN(E27/3446))-273.15</f>
        <v>1003.1307040628229</v>
      </c>
    </row>
    <row r="28" spans="1:107">
      <c r="A28" s="8" t="s">
        <v>760</v>
      </c>
      <c r="B28" s="32">
        <v>424.6</v>
      </c>
      <c r="C28" s="33">
        <v>23.45</v>
      </c>
      <c r="D28" s="33">
        <v>23.5</v>
      </c>
      <c r="E28" s="33">
        <v>23.475000000000001</v>
      </c>
      <c r="F28" s="32">
        <v>0.14599999999999999</v>
      </c>
      <c r="G28" s="32">
        <v>4.5880000000000001</v>
      </c>
      <c r="H28" s="32">
        <v>2.2389999999999999</v>
      </c>
      <c r="I28" s="32">
        <v>0</v>
      </c>
      <c r="J28" s="32" t="s">
        <v>827</v>
      </c>
      <c r="K28" s="32">
        <v>2.2000000000000001E-3</v>
      </c>
      <c r="L28" s="32">
        <v>1.6500000000000001E-2</v>
      </c>
      <c r="M28" s="32">
        <v>5.7999999999999996E-3</v>
      </c>
      <c r="N28" s="32">
        <v>6.3E-2</v>
      </c>
      <c r="O28" s="32">
        <v>9.1999999999999998E-2</v>
      </c>
      <c r="P28" s="32">
        <v>8.3199999999999996E-2</v>
      </c>
      <c r="Q28" s="32">
        <v>0.248</v>
      </c>
      <c r="R28" s="32">
        <v>6.8699999999999997E-2</v>
      </c>
      <c r="S28" s="32">
        <v>0.66900000000000004</v>
      </c>
      <c r="T28" s="32">
        <v>0.16</v>
      </c>
      <c r="U28" s="32">
        <v>0.54200000000000004</v>
      </c>
      <c r="V28" s="32">
        <v>8.1299999999999997E-2</v>
      </c>
      <c r="W28" s="32">
        <v>0.755</v>
      </c>
      <c r="X28" s="32">
        <v>0.1075</v>
      </c>
      <c r="Y28" s="32">
        <v>2.0899999999999998E-2</v>
      </c>
      <c r="Z28" s="36">
        <f t="shared" si="2"/>
        <v>2.9139072847682119E-3</v>
      </c>
      <c r="AA28" s="72">
        <f t="shared" si="3"/>
        <v>5.1435406698564599</v>
      </c>
      <c r="AB28" s="225">
        <f>B28/P28</f>
        <v>5103.3653846153848</v>
      </c>
      <c r="AC28" s="33">
        <f t="shared" si="1"/>
        <v>107.12918660287082</v>
      </c>
      <c r="AD28" s="70" t="str">
        <f t="shared" si="4"/>
        <v>J6grt-77</v>
      </c>
      <c r="AE28" s="69">
        <f t="shared" si="5"/>
        <v>23.475000000000001</v>
      </c>
      <c r="AF28" s="71"/>
      <c r="AG28" s="210">
        <f t="shared" si="6"/>
        <v>915.39838628611767</v>
      </c>
      <c r="AH28" s="210">
        <f t="shared" si="7"/>
        <v>893.48931953549288</v>
      </c>
    </row>
    <row r="29" spans="1:107">
      <c r="A29" s="8" t="s">
        <v>761</v>
      </c>
      <c r="B29" s="32">
        <v>1801</v>
      </c>
      <c r="C29" s="33">
        <v>40.64</v>
      </c>
      <c r="D29" s="33">
        <v>43.2</v>
      </c>
      <c r="E29" s="33">
        <v>41.92</v>
      </c>
      <c r="F29" s="32">
        <v>0.98499999999999999</v>
      </c>
      <c r="G29" s="32">
        <v>8.59</v>
      </c>
      <c r="H29" s="32">
        <v>43.13</v>
      </c>
      <c r="I29" s="32">
        <v>0.434</v>
      </c>
      <c r="J29" s="32" t="s">
        <v>827</v>
      </c>
      <c r="K29" s="32">
        <v>8.3400000000000002E-2</v>
      </c>
      <c r="L29" s="32">
        <v>1.181</v>
      </c>
      <c r="M29" s="32">
        <v>0.38600000000000001</v>
      </c>
      <c r="N29" s="32">
        <v>2.6320000000000001</v>
      </c>
      <c r="O29" s="32">
        <v>0.80900000000000005</v>
      </c>
      <c r="P29" s="32">
        <v>0.309</v>
      </c>
      <c r="Q29" s="32">
        <v>1.1439999999999999</v>
      </c>
      <c r="R29" s="32">
        <v>0.23599999999999999</v>
      </c>
      <c r="S29" s="32">
        <v>1.5780000000000001</v>
      </c>
      <c r="T29" s="32">
        <v>0.314</v>
      </c>
      <c r="U29" s="32">
        <v>0.92600000000000005</v>
      </c>
      <c r="V29" s="32">
        <v>0.1212</v>
      </c>
      <c r="W29" s="32">
        <v>0.84099999999999997</v>
      </c>
      <c r="X29" s="32">
        <v>0.14099999999999999</v>
      </c>
      <c r="Y29" s="32">
        <v>1.091</v>
      </c>
      <c r="Z29" s="36">
        <f t="shared" si="2"/>
        <v>9.9167657550535082E-2</v>
      </c>
      <c r="AA29" s="72">
        <f t="shared" si="3"/>
        <v>0.1292392300641613</v>
      </c>
      <c r="AB29" s="225">
        <f>B29/P29</f>
        <v>5828.4789644012944</v>
      </c>
      <c r="AC29" s="33">
        <f t="shared" si="1"/>
        <v>39.532538955087077</v>
      </c>
      <c r="AD29" s="70" t="str">
        <f t="shared" si="4"/>
        <v>J6grt-75</v>
      </c>
      <c r="AE29" s="69">
        <f t="shared" si="5"/>
        <v>41.92</v>
      </c>
      <c r="AF29" s="71"/>
      <c r="AG29" s="210">
        <f t="shared" si="6"/>
        <v>1016.7353277456212</v>
      </c>
      <c r="AH29" s="210">
        <f t="shared" si="7"/>
        <v>990.9715037183322</v>
      </c>
    </row>
    <row r="30" spans="1:107">
      <c r="A30" s="8" t="s">
        <v>762</v>
      </c>
      <c r="B30" s="32">
        <v>4.34</v>
      </c>
      <c r="C30" s="33">
        <v>16.18</v>
      </c>
      <c r="D30" s="33">
        <v>15.4</v>
      </c>
      <c r="E30" s="33">
        <v>15.79</v>
      </c>
      <c r="F30" s="32">
        <v>0.08</v>
      </c>
      <c r="G30" s="32">
        <v>0.63</v>
      </c>
      <c r="H30" s="32">
        <v>0.123</v>
      </c>
      <c r="I30" s="32">
        <v>9.3899999999999997E-2</v>
      </c>
      <c r="J30" s="32">
        <v>2.12E-2</v>
      </c>
      <c r="K30" s="32">
        <v>1.34E-2</v>
      </c>
      <c r="L30" s="32">
        <v>5.21E-2</v>
      </c>
      <c r="M30" s="32">
        <v>8.0000000000000002E-3</v>
      </c>
      <c r="N30" s="32">
        <v>3.5400000000000001E-2</v>
      </c>
      <c r="O30" s="32" t="s">
        <v>827</v>
      </c>
      <c r="P30" s="32" t="s">
        <v>827</v>
      </c>
      <c r="Q30" s="32" t="s">
        <v>827</v>
      </c>
      <c r="R30" s="32" t="s">
        <v>827</v>
      </c>
      <c r="S30" s="32">
        <v>1.83E-2</v>
      </c>
      <c r="T30" s="32">
        <v>1.4E-2</v>
      </c>
      <c r="U30" s="32">
        <v>9.8000000000000004E-2</v>
      </c>
      <c r="V30" s="32">
        <v>3.1600000000000003E-2</v>
      </c>
      <c r="W30" s="32">
        <v>0.40100000000000002</v>
      </c>
      <c r="X30" s="32">
        <v>8.7999999999999995E-2</v>
      </c>
      <c r="Y30" s="32">
        <v>0</v>
      </c>
      <c r="Z30" s="36">
        <f t="shared" si="2"/>
        <v>3.3416458852867828E-2</v>
      </c>
      <c r="AA30" s="72"/>
      <c r="AB30" s="225"/>
      <c r="AC30" s="33"/>
      <c r="AD30" s="70" t="str">
        <f t="shared" si="4"/>
        <v>J6grt-69</v>
      </c>
      <c r="AE30" s="69">
        <f t="shared" si="5"/>
        <v>15.79</v>
      </c>
      <c r="AF30" s="71"/>
      <c r="AG30" s="210">
        <f t="shared" si="6"/>
        <v>854.79270868532433</v>
      </c>
      <c r="AH30" s="210">
        <f t="shared" si="7"/>
        <v>835.04245704853895</v>
      </c>
    </row>
    <row r="31" spans="1:107">
      <c r="A31" s="8" t="s">
        <v>763</v>
      </c>
      <c r="B31" s="32">
        <v>625</v>
      </c>
      <c r="C31" s="33">
        <v>66.05</v>
      </c>
      <c r="D31" s="33">
        <v>67.3</v>
      </c>
      <c r="E31" s="33">
        <v>66.674999999999997</v>
      </c>
      <c r="F31" s="32">
        <v>0.23200000000000001</v>
      </c>
      <c r="G31" s="32">
        <v>6.0990000000000002</v>
      </c>
      <c r="H31" s="32">
        <v>9.9</v>
      </c>
      <c r="I31" s="32">
        <v>0.115</v>
      </c>
      <c r="J31" s="32" t="s">
        <v>827</v>
      </c>
      <c r="K31" s="32">
        <v>1.2800000000000001E-2</v>
      </c>
      <c r="L31" s="32">
        <v>0.24399999999999999</v>
      </c>
      <c r="M31" s="32">
        <v>9.6799999999999997E-2</v>
      </c>
      <c r="N31" s="32">
        <v>0.97</v>
      </c>
      <c r="O31" s="32">
        <v>0.53</v>
      </c>
      <c r="P31" s="32">
        <v>0.19800000000000001</v>
      </c>
      <c r="Q31" s="32">
        <v>0.70899999999999996</v>
      </c>
      <c r="R31" s="32">
        <v>0.1207</v>
      </c>
      <c r="S31" s="32">
        <v>0.88</v>
      </c>
      <c r="T31" s="32">
        <v>0.221</v>
      </c>
      <c r="U31" s="32">
        <v>0.72699999999999998</v>
      </c>
      <c r="V31" s="32">
        <v>0.1201</v>
      </c>
      <c r="W31" s="32">
        <v>1.0109999999999999</v>
      </c>
      <c r="X31" s="32">
        <v>0.16700000000000001</v>
      </c>
      <c r="Y31" s="32">
        <v>0.26800000000000002</v>
      </c>
      <c r="Z31" s="36">
        <f t="shared" si="2"/>
        <v>1.2660731948565778E-2</v>
      </c>
      <c r="AA31" s="72">
        <f t="shared" si="3"/>
        <v>0.62313432835820892</v>
      </c>
      <c r="AB31" s="225">
        <f t="shared" ref="AB31:AB62" si="8">B31/P31</f>
        <v>3156.5656565656564</v>
      </c>
      <c r="AC31" s="33">
        <f t="shared" si="1"/>
        <v>36.940298507462686</v>
      </c>
      <c r="AD31" s="70" t="str">
        <f t="shared" si="4"/>
        <v>J6grt-64</v>
      </c>
      <c r="AE31" s="69">
        <f t="shared" si="5"/>
        <v>66.674999999999997</v>
      </c>
      <c r="AF31" s="71"/>
      <c r="AG31" s="210">
        <f t="shared" si="6"/>
        <v>1111.2022591552768</v>
      </c>
      <c r="AH31" s="210">
        <f t="shared" si="7"/>
        <v>1081.5698801269568</v>
      </c>
    </row>
    <row r="32" spans="1:107">
      <c r="A32" s="8" t="s">
        <v>764</v>
      </c>
      <c r="B32" s="32">
        <v>4109</v>
      </c>
      <c r="C32" s="33">
        <v>22.59</v>
      </c>
      <c r="D32" s="33">
        <v>24.9</v>
      </c>
      <c r="E32" s="33">
        <v>23.744999999999997</v>
      </c>
      <c r="F32" s="32">
        <v>0.41699999999999998</v>
      </c>
      <c r="G32" s="32">
        <v>26.85</v>
      </c>
      <c r="H32" s="32">
        <v>127.91</v>
      </c>
      <c r="I32" s="32">
        <v>0.28399999999999997</v>
      </c>
      <c r="J32" s="32" t="s">
        <v>827</v>
      </c>
      <c r="K32" s="32">
        <v>2.7699999999999999E-2</v>
      </c>
      <c r="L32" s="32">
        <v>0.40500000000000003</v>
      </c>
      <c r="M32" s="32">
        <v>0.1666</v>
      </c>
      <c r="N32" s="32">
        <v>1.641</v>
      </c>
      <c r="O32" s="32">
        <v>1.31</v>
      </c>
      <c r="P32" s="32">
        <v>0.60899999999999999</v>
      </c>
      <c r="Q32" s="32">
        <v>2.7210000000000001</v>
      </c>
      <c r="R32" s="32">
        <v>0.59299999999999997</v>
      </c>
      <c r="S32" s="32">
        <v>4.5</v>
      </c>
      <c r="T32" s="32">
        <v>1.028</v>
      </c>
      <c r="U32" s="32">
        <v>3.2410000000000001</v>
      </c>
      <c r="V32" s="32">
        <v>0.47299999999999998</v>
      </c>
      <c r="W32" s="32">
        <v>3.4830000000000001</v>
      </c>
      <c r="X32" s="32">
        <v>0.52300000000000002</v>
      </c>
      <c r="Y32" s="32">
        <v>3.032</v>
      </c>
      <c r="Z32" s="36">
        <f t="shared" si="2"/>
        <v>7.952914154464542E-3</v>
      </c>
      <c r="AA32" s="72">
        <f t="shared" si="3"/>
        <v>0.1724934036939314</v>
      </c>
      <c r="AB32" s="225">
        <f t="shared" si="8"/>
        <v>6747.1264367816093</v>
      </c>
      <c r="AC32" s="33">
        <f t="shared" si="1"/>
        <v>42.186675461741423</v>
      </c>
      <c r="AD32" s="70" t="str">
        <f t="shared" si="4"/>
        <v>J6grt-57</v>
      </c>
      <c r="AE32" s="69">
        <f t="shared" si="5"/>
        <v>23.744999999999997</v>
      </c>
      <c r="AF32" s="71"/>
      <c r="AG32" s="210">
        <f t="shared" si="6"/>
        <v>917.24289656831081</v>
      </c>
      <c r="AH32" s="210">
        <f t="shared" si="7"/>
        <v>895.26640429520364</v>
      </c>
    </row>
    <row r="33" spans="1:34">
      <c r="A33" s="8" t="s">
        <v>765</v>
      </c>
      <c r="B33" s="32">
        <v>3078</v>
      </c>
      <c r="C33" s="33">
        <v>87.17</v>
      </c>
      <c r="D33" s="33">
        <v>86.5</v>
      </c>
      <c r="E33" s="33">
        <v>86.835000000000008</v>
      </c>
      <c r="F33" s="32">
        <v>0.68700000000000006</v>
      </c>
      <c r="G33" s="32">
        <v>4.87</v>
      </c>
      <c r="H33" s="32">
        <v>69.709999999999994</v>
      </c>
      <c r="I33" s="32">
        <v>0.60599999999999998</v>
      </c>
      <c r="J33" s="32" t="s">
        <v>827</v>
      </c>
      <c r="K33" s="32">
        <v>6.0199999999999997E-2</v>
      </c>
      <c r="L33" s="32">
        <v>0.75700000000000001</v>
      </c>
      <c r="M33" s="32">
        <v>0.26700000000000002</v>
      </c>
      <c r="N33" s="32">
        <v>2.5070000000000001</v>
      </c>
      <c r="O33" s="32">
        <v>1.5860000000000001</v>
      </c>
      <c r="P33" s="32">
        <v>0.59699999999999998</v>
      </c>
      <c r="Q33" s="32">
        <v>1.9430000000000001</v>
      </c>
      <c r="R33" s="32">
        <v>0.255</v>
      </c>
      <c r="S33" s="32">
        <v>1.254</v>
      </c>
      <c r="T33" s="32">
        <v>0.18379999999999999</v>
      </c>
      <c r="U33" s="32">
        <v>0.42299999999999999</v>
      </c>
      <c r="V33" s="32">
        <v>5.6899999999999999E-2</v>
      </c>
      <c r="W33" s="32">
        <v>0.46400000000000002</v>
      </c>
      <c r="X33" s="32">
        <v>9.4E-2</v>
      </c>
      <c r="Y33" s="32">
        <v>1.506</v>
      </c>
      <c r="Z33" s="36">
        <f t="shared" si="2"/>
        <v>0.12974137931034482</v>
      </c>
      <c r="AA33" s="72">
        <f t="shared" si="3"/>
        <v>6.2416998671978752E-2</v>
      </c>
      <c r="AB33" s="225">
        <f t="shared" si="8"/>
        <v>5155.7788944723616</v>
      </c>
      <c r="AC33" s="33">
        <f t="shared" si="1"/>
        <v>46.288180610889768</v>
      </c>
      <c r="AD33" s="70" t="str">
        <f t="shared" si="4"/>
        <v>J6grt-54</v>
      </c>
      <c r="AE33" s="69">
        <f t="shared" si="5"/>
        <v>86.835000000000008</v>
      </c>
      <c r="AF33" s="71"/>
      <c r="AG33" s="210">
        <f t="shared" si="6"/>
        <v>1171.428907702651</v>
      </c>
      <c r="AH33" s="210">
        <f t="shared" si="7"/>
        <v>1139.1921327885643</v>
      </c>
    </row>
    <row r="34" spans="1:34">
      <c r="A34" s="8" t="s">
        <v>766</v>
      </c>
      <c r="B34" s="32">
        <v>786.3</v>
      </c>
      <c r="C34" s="33">
        <v>27.46</v>
      </c>
      <c r="D34" s="33">
        <v>28.6</v>
      </c>
      <c r="E34" s="33">
        <v>28.03</v>
      </c>
      <c r="F34" s="32">
        <v>1.5820000000000001</v>
      </c>
      <c r="G34" s="32">
        <v>7.3579999999999997</v>
      </c>
      <c r="H34" s="32">
        <v>5.09</v>
      </c>
      <c r="I34" s="32">
        <v>0</v>
      </c>
      <c r="J34" s="32" t="s">
        <v>827</v>
      </c>
      <c r="K34" s="32">
        <v>2.6200000000000001E-2</v>
      </c>
      <c r="L34" s="32">
        <v>0.44400000000000001</v>
      </c>
      <c r="M34" s="32">
        <v>0.16270000000000001</v>
      </c>
      <c r="N34" s="32">
        <v>1.3089999999999999</v>
      </c>
      <c r="O34" s="32">
        <v>0.74099999999999999</v>
      </c>
      <c r="P34" s="32">
        <v>0.42699999999999999</v>
      </c>
      <c r="Q34" s="32">
        <v>1.07</v>
      </c>
      <c r="R34" s="32">
        <v>0.17599999999999999</v>
      </c>
      <c r="S34" s="32">
        <v>1.3640000000000001</v>
      </c>
      <c r="T34" s="32">
        <v>0.28799999999999998</v>
      </c>
      <c r="U34" s="32">
        <v>0.95399999999999996</v>
      </c>
      <c r="V34" s="32">
        <v>0.13769999999999999</v>
      </c>
      <c r="W34" s="32">
        <v>0.94299999999999995</v>
      </c>
      <c r="X34" s="32">
        <v>0.13300000000000001</v>
      </c>
      <c r="Y34" s="32">
        <v>0.111</v>
      </c>
      <c r="Z34" s="36">
        <f t="shared" si="2"/>
        <v>2.778366914103924E-2</v>
      </c>
      <c r="AA34" s="72">
        <f t="shared" si="3"/>
        <v>1.1981981981981982</v>
      </c>
      <c r="AB34" s="225">
        <f t="shared" si="8"/>
        <v>1841.4519906323185</v>
      </c>
      <c r="AC34" s="33">
        <f t="shared" si="1"/>
        <v>45.855855855855857</v>
      </c>
      <c r="AD34" s="70" t="str">
        <f t="shared" si="4"/>
        <v>J6grt-43</v>
      </c>
      <c r="AE34" s="69">
        <f t="shared" si="5"/>
        <v>28.03</v>
      </c>
      <c r="AF34" s="71"/>
      <c r="AG34" s="210">
        <f t="shared" si="6"/>
        <v>944.66031721177831</v>
      </c>
      <c r="AH34" s="210">
        <f t="shared" si="7"/>
        <v>921.66960675227085</v>
      </c>
    </row>
    <row r="35" spans="1:34">
      <c r="A35" s="8" t="s">
        <v>767</v>
      </c>
      <c r="B35" s="32">
        <v>661</v>
      </c>
      <c r="C35" s="33">
        <v>43.84</v>
      </c>
      <c r="D35" s="33">
        <v>44.4</v>
      </c>
      <c r="E35" s="33">
        <v>44.120000000000005</v>
      </c>
      <c r="F35" s="32">
        <v>0.83699999999999997</v>
      </c>
      <c r="G35" s="32">
        <v>13.1</v>
      </c>
      <c r="H35" s="32">
        <v>4.867</v>
      </c>
      <c r="I35" s="32">
        <v>2.3999999999999998E-3</v>
      </c>
      <c r="J35" s="32" t="s">
        <v>827</v>
      </c>
      <c r="K35" s="32">
        <v>3.0000000000000001E-3</v>
      </c>
      <c r="L35" s="32">
        <v>0.1179</v>
      </c>
      <c r="M35" s="32">
        <v>6.25E-2</v>
      </c>
      <c r="N35" s="32">
        <v>0.751</v>
      </c>
      <c r="O35" s="32">
        <v>0.72599999999999998</v>
      </c>
      <c r="P35" s="32">
        <v>0.65</v>
      </c>
      <c r="Q35" s="32">
        <v>1.444</v>
      </c>
      <c r="R35" s="32">
        <v>0.28100000000000003</v>
      </c>
      <c r="S35" s="32">
        <v>2.1419999999999999</v>
      </c>
      <c r="T35" s="32">
        <v>0.50600000000000001</v>
      </c>
      <c r="U35" s="32">
        <v>1.6830000000000001</v>
      </c>
      <c r="V35" s="32">
        <v>0.219</v>
      </c>
      <c r="W35" s="32">
        <v>1.6</v>
      </c>
      <c r="X35" s="32">
        <v>0.22</v>
      </c>
      <c r="Y35" s="32">
        <v>0.151</v>
      </c>
      <c r="Z35" s="36">
        <f t="shared" si="2"/>
        <v>1.8749999999999999E-3</v>
      </c>
      <c r="AA35" s="72">
        <f t="shared" si="3"/>
        <v>1.4569536423841061</v>
      </c>
      <c r="AB35" s="225">
        <f t="shared" si="8"/>
        <v>1016.9230769230769</v>
      </c>
      <c r="AC35" s="33">
        <f t="shared" si="1"/>
        <v>32.231788079470199</v>
      </c>
      <c r="AD35" s="70" t="str">
        <f t="shared" si="4"/>
        <v>J6grt-39</v>
      </c>
      <c r="AE35" s="69">
        <f t="shared" si="5"/>
        <v>44.120000000000005</v>
      </c>
      <c r="AF35" s="71"/>
      <c r="AG35" s="210">
        <f t="shared" si="6"/>
        <v>1026.51061178908</v>
      </c>
      <c r="AH35" s="210">
        <f t="shared" si="7"/>
        <v>1000.3587688581975</v>
      </c>
    </row>
    <row r="36" spans="1:34">
      <c r="A36" s="8" t="s">
        <v>768</v>
      </c>
      <c r="B36" s="32">
        <v>671.7</v>
      </c>
      <c r="C36" s="33">
        <v>23.11</v>
      </c>
      <c r="D36" s="33">
        <v>26.2</v>
      </c>
      <c r="E36" s="33">
        <v>24.655000000000001</v>
      </c>
      <c r="F36" s="32">
        <v>1.3169999999999999</v>
      </c>
      <c r="G36" s="32">
        <v>7.0629999999999997</v>
      </c>
      <c r="H36" s="32">
        <v>6</v>
      </c>
      <c r="I36" s="32">
        <v>4.0000000000000001E-3</v>
      </c>
      <c r="J36" s="32" t="s">
        <v>827</v>
      </c>
      <c r="K36" s="32">
        <v>1.46E-2</v>
      </c>
      <c r="L36" s="32">
        <v>0.253</v>
      </c>
      <c r="M36" s="32">
        <v>0.1283</v>
      </c>
      <c r="N36" s="32">
        <v>1.484</v>
      </c>
      <c r="O36" s="32">
        <v>0.81100000000000005</v>
      </c>
      <c r="P36" s="32">
        <v>0.48699999999999999</v>
      </c>
      <c r="Q36" s="32">
        <v>1.075</v>
      </c>
      <c r="R36" s="32">
        <v>0.17699999999999999</v>
      </c>
      <c r="S36" s="32">
        <v>1.2689999999999999</v>
      </c>
      <c r="T36" s="32">
        <v>0.27200000000000002</v>
      </c>
      <c r="U36" s="32">
        <v>0.84299999999999997</v>
      </c>
      <c r="V36" s="32">
        <v>0.1115</v>
      </c>
      <c r="W36" s="32">
        <v>0.84699999999999998</v>
      </c>
      <c r="X36" s="32">
        <v>0.13600000000000001</v>
      </c>
      <c r="Y36" s="32">
        <v>0.13100000000000001</v>
      </c>
      <c r="Z36" s="36">
        <f t="shared" si="2"/>
        <v>1.7237308146399056E-2</v>
      </c>
      <c r="AA36" s="72">
        <f t="shared" si="3"/>
        <v>1.0381679389312977</v>
      </c>
      <c r="AB36" s="225">
        <f t="shared" si="8"/>
        <v>1379.2607802874745</v>
      </c>
      <c r="AC36" s="33">
        <f t="shared" si="1"/>
        <v>45.801526717557252</v>
      </c>
      <c r="AD36" s="70" t="str">
        <f t="shared" si="4"/>
        <v>J6grt-36</v>
      </c>
      <c r="AE36" s="69">
        <f t="shared" si="5"/>
        <v>24.655000000000001</v>
      </c>
      <c r="AF36" s="71"/>
      <c r="AG36" s="210">
        <f t="shared" si="6"/>
        <v>923.34924160320077</v>
      </c>
      <c r="AH36" s="210">
        <f t="shared" si="7"/>
        <v>901.1488083423111</v>
      </c>
    </row>
    <row r="37" spans="1:34">
      <c r="A37" s="8" t="s">
        <v>769</v>
      </c>
      <c r="B37" s="32">
        <v>596.70000000000005</v>
      </c>
      <c r="C37" s="33">
        <v>41.44</v>
      </c>
      <c r="D37" s="33">
        <v>41.3</v>
      </c>
      <c r="E37" s="33">
        <v>41.37</v>
      </c>
      <c r="F37" s="32">
        <v>0.15</v>
      </c>
      <c r="G37" s="32">
        <v>7.78</v>
      </c>
      <c r="H37" s="32">
        <v>26.11</v>
      </c>
      <c r="I37" s="32">
        <v>0.38100000000000001</v>
      </c>
      <c r="J37" s="32" t="s">
        <v>827</v>
      </c>
      <c r="K37" s="32">
        <v>2.9399999999999999E-2</v>
      </c>
      <c r="L37" s="32">
        <v>0.32</v>
      </c>
      <c r="M37" s="32">
        <v>9.1800000000000007E-2</v>
      </c>
      <c r="N37" s="32">
        <v>0.77</v>
      </c>
      <c r="O37" s="32">
        <v>0.48599999999999999</v>
      </c>
      <c r="P37" s="32">
        <v>0.222</v>
      </c>
      <c r="Q37" s="32">
        <v>0.86299999999999999</v>
      </c>
      <c r="R37" s="32">
        <v>0.15190000000000001</v>
      </c>
      <c r="S37" s="32">
        <v>1.115</v>
      </c>
      <c r="T37" s="32">
        <v>0.27700000000000002</v>
      </c>
      <c r="U37" s="32">
        <v>0.98099999999999998</v>
      </c>
      <c r="V37" s="32">
        <v>0.152</v>
      </c>
      <c r="W37" s="32">
        <v>1.218</v>
      </c>
      <c r="X37" s="32">
        <v>0.21199999999999999</v>
      </c>
      <c r="Y37" s="32">
        <v>0.51500000000000001</v>
      </c>
      <c r="Z37" s="36">
        <f t="shared" si="2"/>
        <v>2.4137931034482758E-2</v>
      </c>
      <c r="AA37" s="72">
        <f t="shared" si="3"/>
        <v>0.4116504854368932</v>
      </c>
      <c r="AB37" s="225">
        <f t="shared" si="8"/>
        <v>2687.8378378378379</v>
      </c>
      <c r="AC37" s="33">
        <f t="shared" si="1"/>
        <v>50.699029126213588</v>
      </c>
      <c r="AD37" s="70" t="str">
        <f t="shared" si="4"/>
        <v>J6grt-20</v>
      </c>
      <c r="AE37" s="69">
        <f t="shared" si="5"/>
        <v>41.37</v>
      </c>
      <c r="AF37" s="71"/>
      <c r="AG37" s="210">
        <f t="shared" si="6"/>
        <v>1014.2351716869065</v>
      </c>
      <c r="AH37" s="210">
        <f t="shared" si="7"/>
        <v>988.57013214902906</v>
      </c>
    </row>
    <row r="38" spans="1:34">
      <c r="A38" s="8" t="s">
        <v>770</v>
      </c>
      <c r="B38" s="32">
        <v>728</v>
      </c>
      <c r="C38" s="33">
        <v>21.72</v>
      </c>
      <c r="D38" s="33">
        <v>22.2</v>
      </c>
      <c r="E38" s="33">
        <v>21.96</v>
      </c>
      <c r="F38" s="32">
        <v>1.8340000000000001</v>
      </c>
      <c r="G38" s="32">
        <v>6.8479999999999999</v>
      </c>
      <c r="H38" s="32">
        <v>6.8</v>
      </c>
      <c r="I38" s="32">
        <v>4.1999999999999997E-3</v>
      </c>
      <c r="J38" s="32">
        <v>9.5999999999999992E-3</v>
      </c>
      <c r="K38" s="32">
        <v>4.9399999999999999E-2</v>
      </c>
      <c r="L38" s="32">
        <v>0.67900000000000005</v>
      </c>
      <c r="M38" s="32">
        <v>0.19570000000000001</v>
      </c>
      <c r="N38" s="32">
        <v>1.446</v>
      </c>
      <c r="O38" s="32">
        <v>0.97199999999999998</v>
      </c>
      <c r="P38" s="32">
        <v>0.60799999999999998</v>
      </c>
      <c r="Q38" s="32">
        <v>1.2569999999999999</v>
      </c>
      <c r="R38" s="32">
        <v>0.20200000000000001</v>
      </c>
      <c r="S38" s="32">
        <v>1.33</v>
      </c>
      <c r="T38" s="32">
        <v>0.24199999999999999</v>
      </c>
      <c r="U38" s="32">
        <v>0.75900000000000001</v>
      </c>
      <c r="V38" s="32">
        <v>0.1026</v>
      </c>
      <c r="W38" s="32">
        <v>0.80200000000000005</v>
      </c>
      <c r="X38" s="32">
        <v>0.1162</v>
      </c>
      <c r="Y38" s="32">
        <v>0.115</v>
      </c>
      <c r="Z38" s="36">
        <f t="shared" si="2"/>
        <v>6.1596009975062337E-2</v>
      </c>
      <c r="AA38" s="72">
        <f t="shared" si="3"/>
        <v>1.0104347826086957</v>
      </c>
      <c r="AB38" s="225">
        <f t="shared" si="8"/>
        <v>1197.3684210526317</v>
      </c>
      <c r="AC38" s="33">
        <f t="shared" si="1"/>
        <v>59.130434782608688</v>
      </c>
      <c r="AD38" s="70" t="str">
        <f t="shared" si="4"/>
        <v>J6grt-6</v>
      </c>
      <c r="AE38" s="69">
        <f t="shared" si="5"/>
        <v>21.96</v>
      </c>
      <c r="AF38" s="71"/>
      <c r="AG38" s="210">
        <f t="shared" si="6"/>
        <v>904.7510691622964</v>
      </c>
      <c r="AH38" s="210">
        <f t="shared" si="7"/>
        <v>883.22922418971655</v>
      </c>
    </row>
    <row r="39" spans="1:34">
      <c r="A39" s="8" t="s">
        <v>771</v>
      </c>
      <c r="B39" s="32">
        <v>400.9</v>
      </c>
      <c r="C39" s="33">
        <v>12.62</v>
      </c>
      <c r="D39" s="33">
        <v>12.5</v>
      </c>
      <c r="E39" s="33">
        <v>12.559999999999999</v>
      </c>
      <c r="F39" s="32">
        <v>0.75900000000000001</v>
      </c>
      <c r="G39" s="32">
        <v>21.15</v>
      </c>
      <c r="H39" s="32">
        <v>19.649999999999999</v>
      </c>
      <c r="I39" s="32">
        <v>8.5800000000000001E-2</v>
      </c>
      <c r="J39" s="32" t="s">
        <v>827</v>
      </c>
      <c r="K39" s="32">
        <v>2.6800000000000001E-2</v>
      </c>
      <c r="L39" s="32">
        <v>0.438</v>
      </c>
      <c r="M39" s="32">
        <v>0.20399999999999999</v>
      </c>
      <c r="N39" s="32">
        <v>2.3650000000000002</v>
      </c>
      <c r="O39" s="32">
        <v>1.9330000000000001</v>
      </c>
      <c r="P39" s="32">
        <v>1.03</v>
      </c>
      <c r="Q39" s="32">
        <v>3.77</v>
      </c>
      <c r="R39" s="32">
        <v>0.67800000000000005</v>
      </c>
      <c r="S39" s="32">
        <v>4.25</v>
      </c>
      <c r="T39" s="32">
        <v>0.81699999999999995</v>
      </c>
      <c r="U39" s="32">
        <v>2.31</v>
      </c>
      <c r="V39" s="32">
        <v>0.32500000000000001</v>
      </c>
      <c r="W39" s="32">
        <v>2.3740000000000001</v>
      </c>
      <c r="X39" s="32">
        <v>0.36799999999999999</v>
      </c>
      <c r="Y39" s="32">
        <v>0.28999999999999998</v>
      </c>
      <c r="Z39" s="36">
        <f t="shared" si="2"/>
        <v>1.1288963774220725E-2</v>
      </c>
      <c r="AA39" s="72">
        <f t="shared" si="3"/>
        <v>1.2689655172413794</v>
      </c>
      <c r="AB39" s="225">
        <f t="shared" si="8"/>
        <v>389.22330097087377</v>
      </c>
      <c r="AC39" s="33">
        <f t="shared" si="1"/>
        <v>67.758620689655174</v>
      </c>
      <c r="AD39" s="70" t="str">
        <f t="shared" si="4"/>
        <v>J6grt-3</v>
      </c>
      <c r="AE39" s="69">
        <f t="shared" si="5"/>
        <v>12.559999999999999</v>
      </c>
      <c r="AF39" s="71"/>
      <c r="AG39" s="210">
        <f t="shared" si="6"/>
        <v>822.54871462464746</v>
      </c>
      <c r="AH39" s="210">
        <f t="shared" si="7"/>
        <v>803.90217296671847</v>
      </c>
    </row>
    <row r="40" spans="1:34">
      <c r="A40" s="8" t="s">
        <v>772</v>
      </c>
      <c r="B40" s="32">
        <v>2009</v>
      </c>
      <c r="C40" s="33">
        <v>76.42</v>
      </c>
      <c r="D40" s="33">
        <v>76.8</v>
      </c>
      <c r="E40" s="33">
        <v>76.61</v>
      </c>
      <c r="F40" s="32">
        <v>0.36299999999999999</v>
      </c>
      <c r="G40" s="32">
        <v>10.3</v>
      </c>
      <c r="H40" s="32">
        <v>20.45</v>
      </c>
      <c r="I40" s="32">
        <v>0.374</v>
      </c>
      <c r="J40" s="32" t="s">
        <v>827</v>
      </c>
      <c r="K40" s="32">
        <v>3.1899999999999998E-2</v>
      </c>
      <c r="L40" s="32">
        <v>0.33</v>
      </c>
      <c r="M40" s="32">
        <v>0.106</v>
      </c>
      <c r="N40" s="32">
        <v>0.86599999999999999</v>
      </c>
      <c r="O40" s="32">
        <v>0.56399999999999995</v>
      </c>
      <c r="P40" s="32">
        <v>0.26600000000000001</v>
      </c>
      <c r="Q40" s="32">
        <v>0.91500000000000004</v>
      </c>
      <c r="R40" s="32">
        <v>0.20300000000000001</v>
      </c>
      <c r="S40" s="32">
        <v>1.651</v>
      </c>
      <c r="T40" s="32">
        <v>0.374</v>
      </c>
      <c r="U40" s="32">
        <v>1.2010000000000001</v>
      </c>
      <c r="V40" s="32">
        <v>0.18160000000000001</v>
      </c>
      <c r="W40" s="32">
        <v>1.456</v>
      </c>
      <c r="X40" s="32">
        <v>0.22109999999999999</v>
      </c>
      <c r="Y40" s="32">
        <v>0.46500000000000002</v>
      </c>
      <c r="Z40" s="36">
        <f t="shared" si="2"/>
        <v>2.1909340659340658E-2</v>
      </c>
      <c r="AA40" s="72">
        <f t="shared" si="3"/>
        <v>0.47548387096774192</v>
      </c>
      <c r="AB40" s="225">
        <f t="shared" si="8"/>
        <v>7552.6315789473683</v>
      </c>
      <c r="AC40" s="33">
        <f t="shared" si="1"/>
        <v>43.978494623655912</v>
      </c>
      <c r="AD40" s="70" t="str">
        <f t="shared" si="4"/>
        <v>KE3grt-97</v>
      </c>
      <c r="AE40" s="69">
        <f t="shared" si="5"/>
        <v>76.61</v>
      </c>
      <c r="AF40" s="71"/>
      <c r="AG40" s="210">
        <f t="shared" si="6"/>
        <v>1142.2274774239072</v>
      </c>
      <c r="AH40" s="210">
        <f t="shared" si="7"/>
        <v>1111.2668635145696</v>
      </c>
    </row>
    <row r="41" spans="1:34">
      <c r="A41" s="8" t="s">
        <v>773</v>
      </c>
      <c r="B41" s="32">
        <v>428.9</v>
      </c>
      <c r="C41" s="33">
        <v>50.96</v>
      </c>
      <c r="D41" s="33">
        <v>50.3</v>
      </c>
      <c r="E41" s="33">
        <v>50.629999999999995</v>
      </c>
      <c r="F41" s="32">
        <v>0.13100000000000001</v>
      </c>
      <c r="G41" s="32">
        <v>3.073</v>
      </c>
      <c r="H41" s="32">
        <v>3.2639999999999998</v>
      </c>
      <c r="I41" s="32">
        <v>0.55000000000000004</v>
      </c>
      <c r="J41" s="32" t="s">
        <v>827</v>
      </c>
      <c r="K41" s="32">
        <v>6.1899999999999997E-2</v>
      </c>
      <c r="L41" s="32">
        <v>0.39800000000000002</v>
      </c>
      <c r="M41" s="32">
        <v>8.4099999999999994E-2</v>
      </c>
      <c r="N41" s="32">
        <v>0.59599999999999997</v>
      </c>
      <c r="O41" s="32">
        <v>0.23</v>
      </c>
      <c r="P41" s="32">
        <v>0.106</v>
      </c>
      <c r="Q41" s="32">
        <v>0.248</v>
      </c>
      <c r="R41" s="32">
        <v>3.4599999999999999E-2</v>
      </c>
      <c r="S41" s="32">
        <v>0.29399999999999998</v>
      </c>
      <c r="T41" s="32">
        <v>0.10390000000000001</v>
      </c>
      <c r="U41" s="32">
        <v>0.42499999999999999</v>
      </c>
      <c r="V41" s="32">
        <v>7.3300000000000004E-2</v>
      </c>
      <c r="W41" s="32">
        <v>0.69699999999999995</v>
      </c>
      <c r="X41" s="32">
        <v>0.114</v>
      </c>
      <c r="Y41" s="32">
        <v>5.57E-2</v>
      </c>
      <c r="Z41" s="36">
        <f t="shared" si="2"/>
        <v>8.8809182209469151E-2</v>
      </c>
      <c r="AA41" s="72">
        <f t="shared" si="3"/>
        <v>2.0466786355475763</v>
      </c>
      <c r="AB41" s="225">
        <f t="shared" si="8"/>
        <v>4046.2264150943397</v>
      </c>
      <c r="AC41" s="33">
        <f t="shared" si="1"/>
        <v>58.599640933572708</v>
      </c>
      <c r="AD41" s="70" t="str">
        <f t="shared" si="4"/>
        <v>KE3grt-97a</v>
      </c>
      <c r="AE41" s="69">
        <f t="shared" si="5"/>
        <v>50.629999999999995</v>
      </c>
      <c r="AF41" s="71"/>
      <c r="AG41" s="210">
        <f t="shared" si="6"/>
        <v>1053.5642248524332</v>
      </c>
      <c r="AH41" s="210">
        <f t="shared" si="7"/>
        <v>1026.3237116005475</v>
      </c>
    </row>
    <row r="42" spans="1:34">
      <c r="A42" s="8" t="s">
        <v>774</v>
      </c>
      <c r="B42" s="32">
        <v>466.4</v>
      </c>
      <c r="C42" s="33">
        <v>16.760000000000002</v>
      </c>
      <c r="D42" s="33">
        <v>18.2</v>
      </c>
      <c r="E42" s="33">
        <v>17.48</v>
      </c>
      <c r="F42" s="32">
        <v>0.32400000000000001</v>
      </c>
      <c r="G42" s="32">
        <v>12.89</v>
      </c>
      <c r="H42" s="32">
        <v>6.0350000000000001</v>
      </c>
      <c r="I42" s="32">
        <v>7.9299999999999995E-2</v>
      </c>
      <c r="J42" s="32" t="s">
        <v>827</v>
      </c>
      <c r="K42" s="32">
        <v>3.1099999999999999E-2</v>
      </c>
      <c r="L42" s="32">
        <v>0.41199999999999998</v>
      </c>
      <c r="M42" s="32">
        <v>0.1447</v>
      </c>
      <c r="N42" s="32">
        <v>1.409</v>
      </c>
      <c r="O42" s="32">
        <v>0.85499999999999998</v>
      </c>
      <c r="P42" s="32">
        <v>0.41599999999999998</v>
      </c>
      <c r="Q42" s="32">
        <v>1.2070000000000001</v>
      </c>
      <c r="R42" s="32">
        <v>0.248</v>
      </c>
      <c r="S42" s="32">
        <v>1.968</v>
      </c>
      <c r="T42" s="32">
        <v>0.48499999999999999</v>
      </c>
      <c r="U42" s="32">
        <v>1.641</v>
      </c>
      <c r="V42" s="32">
        <v>0.25</v>
      </c>
      <c r="W42" s="32">
        <v>1.84</v>
      </c>
      <c r="X42" s="32">
        <v>0.27</v>
      </c>
      <c r="Y42" s="32">
        <v>6.5299999999999997E-2</v>
      </c>
      <c r="Z42" s="36">
        <f t="shared" si="2"/>
        <v>1.6902173913043477E-2</v>
      </c>
      <c r="AA42" s="72">
        <f t="shared" si="3"/>
        <v>4.1347626339969379</v>
      </c>
      <c r="AB42" s="225">
        <f t="shared" si="8"/>
        <v>1121.1538461538462</v>
      </c>
      <c r="AC42" s="33">
        <f t="shared" si="1"/>
        <v>92.419601837672289</v>
      </c>
      <c r="AD42" s="70" t="str">
        <f t="shared" si="4"/>
        <v>KE3grt-69</v>
      </c>
      <c r="AE42" s="69">
        <f t="shared" si="5"/>
        <v>17.48</v>
      </c>
      <c r="AF42" s="71"/>
      <c r="AG42" s="210">
        <f t="shared" si="6"/>
        <v>869.73540454630495</v>
      </c>
      <c r="AH42" s="210">
        <f t="shared" si="7"/>
        <v>849.46309666576815</v>
      </c>
    </row>
    <row r="43" spans="1:34">
      <c r="A43" s="8" t="s">
        <v>775</v>
      </c>
      <c r="B43" s="32">
        <v>518.20000000000005</v>
      </c>
      <c r="C43" s="33">
        <v>64.05</v>
      </c>
      <c r="D43" s="33">
        <v>65.2</v>
      </c>
      <c r="E43" s="33">
        <v>64.625</v>
      </c>
      <c r="F43" s="32">
        <v>8.5000000000000006E-2</v>
      </c>
      <c r="G43" s="32">
        <v>1.63</v>
      </c>
      <c r="H43" s="32">
        <v>0.77500000000000002</v>
      </c>
      <c r="I43" s="32">
        <v>0.29599999999999999</v>
      </c>
      <c r="J43" s="32" t="s">
        <v>827</v>
      </c>
      <c r="K43" s="32">
        <v>0.1168</v>
      </c>
      <c r="L43" s="32">
        <v>0.433</v>
      </c>
      <c r="M43" s="32">
        <v>6.1499999999999999E-2</v>
      </c>
      <c r="N43" s="32">
        <v>0.24</v>
      </c>
      <c r="O43" s="32">
        <v>5.3999999999999999E-2</v>
      </c>
      <c r="P43" s="32">
        <v>1.32E-2</v>
      </c>
      <c r="Q43" s="32">
        <v>5.6000000000000001E-2</v>
      </c>
      <c r="R43" s="32">
        <v>1.17E-2</v>
      </c>
      <c r="S43" s="32">
        <v>0.14599999999999999</v>
      </c>
      <c r="T43" s="32">
        <v>5.0900000000000001E-2</v>
      </c>
      <c r="U43" s="32">
        <v>0.22</v>
      </c>
      <c r="V43" s="32">
        <v>4.9099999999999998E-2</v>
      </c>
      <c r="W43" s="32">
        <v>0.45200000000000001</v>
      </c>
      <c r="X43" s="32">
        <v>9.0499999999999997E-2</v>
      </c>
      <c r="Y43" s="32">
        <v>1.77E-2</v>
      </c>
      <c r="Z43" s="36">
        <f t="shared" si="2"/>
        <v>0.25840707964601767</v>
      </c>
      <c r="AA43" s="72">
        <f t="shared" si="3"/>
        <v>5.1129943502824853</v>
      </c>
      <c r="AB43" s="225">
        <f t="shared" si="8"/>
        <v>39257.57575757576</v>
      </c>
      <c r="AC43" s="33">
        <f t="shared" si="1"/>
        <v>43.78531073446328</v>
      </c>
      <c r="AD43" s="70" t="str">
        <f t="shared" si="4"/>
        <v>KE3grt-65</v>
      </c>
      <c r="AE43" s="69">
        <f t="shared" si="5"/>
        <v>64.625</v>
      </c>
      <c r="AF43" s="71"/>
      <c r="AG43" s="210">
        <f t="shared" si="6"/>
        <v>1104.4131322693624</v>
      </c>
      <c r="AH43" s="210">
        <f t="shared" si="7"/>
        <v>1075.0676056442171</v>
      </c>
    </row>
    <row r="44" spans="1:34">
      <c r="A44" s="8" t="s">
        <v>776</v>
      </c>
      <c r="B44" s="32">
        <v>279.60000000000002</v>
      </c>
      <c r="C44" s="33">
        <v>64.010000000000005</v>
      </c>
      <c r="D44" s="33">
        <v>62.4</v>
      </c>
      <c r="E44" s="33">
        <v>63.204999999999998</v>
      </c>
      <c r="F44" s="32">
        <v>2.3599999999999999E-2</v>
      </c>
      <c r="G44" s="32">
        <v>4.0359999999999996</v>
      </c>
      <c r="H44" s="32">
        <v>0.45300000000000001</v>
      </c>
      <c r="I44" s="32">
        <v>0.47099999999999997</v>
      </c>
      <c r="J44" s="32">
        <v>7.0999999999999994E-2</v>
      </c>
      <c r="K44" s="32">
        <v>8.0600000000000005E-2</v>
      </c>
      <c r="L44" s="32">
        <v>0.217</v>
      </c>
      <c r="M44" s="32">
        <v>2.1100000000000001E-2</v>
      </c>
      <c r="N44" s="32">
        <v>7.5999999999999998E-2</v>
      </c>
      <c r="O44" s="32">
        <v>2.2100000000000002E-2</v>
      </c>
      <c r="P44" s="32">
        <v>1.6799999999999999E-2</v>
      </c>
      <c r="Q44" s="32">
        <v>0.11</v>
      </c>
      <c r="R44" s="32">
        <v>4.07E-2</v>
      </c>
      <c r="S44" s="32">
        <v>0.44400000000000001</v>
      </c>
      <c r="T44" s="32">
        <v>0.13730000000000001</v>
      </c>
      <c r="U44" s="32">
        <v>0.58799999999999997</v>
      </c>
      <c r="V44" s="32">
        <v>9.6100000000000005E-2</v>
      </c>
      <c r="W44" s="32">
        <v>0.8</v>
      </c>
      <c r="X44" s="32">
        <v>0.16009999999999999</v>
      </c>
      <c r="Y44" s="32">
        <v>5.4999999999999997E-3</v>
      </c>
      <c r="Z44" s="36">
        <f t="shared" si="2"/>
        <v>0.10075000000000001</v>
      </c>
      <c r="AA44" s="72">
        <f t="shared" si="3"/>
        <v>29.109090909090909</v>
      </c>
      <c r="AB44" s="225">
        <f t="shared" si="8"/>
        <v>16642.857142857145</v>
      </c>
      <c r="AC44" s="33">
        <f t="shared" si="1"/>
        <v>82.363636363636374</v>
      </c>
      <c r="AD44" s="70" t="str">
        <f t="shared" si="4"/>
        <v>KE3grt-22</v>
      </c>
      <c r="AE44" s="69">
        <f t="shared" si="5"/>
        <v>63.204999999999998</v>
      </c>
      <c r="AF44" s="71"/>
      <c r="AG44" s="210">
        <f t="shared" si="6"/>
        <v>1099.6233569059714</v>
      </c>
      <c r="AH44" s="210">
        <f t="shared" si="7"/>
        <v>1070.4793851522013</v>
      </c>
    </row>
    <row r="45" spans="1:34">
      <c r="A45" s="8" t="s">
        <v>777</v>
      </c>
      <c r="B45" s="32">
        <v>461.2</v>
      </c>
      <c r="C45" s="33">
        <v>26.6</v>
      </c>
      <c r="D45" s="33">
        <v>28.3</v>
      </c>
      <c r="E45" s="33">
        <v>27.450000000000003</v>
      </c>
      <c r="F45" s="32">
        <v>0.14799999999999999</v>
      </c>
      <c r="G45" s="32">
        <v>8.08</v>
      </c>
      <c r="H45" s="32">
        <v>19.43</v>
      </c>
      <c r="I45" s="32">
        <v>0.29399999999999998</v>
      </c>
      <c r="J45" s="32" t="s">
        <v>827</v>
      </c>
      <c r="K45" s="32">
        <v>4.4200000000000003E-2</v>
      </c>
      <c r="L45" s="32">
        <v>0.39100000000000001</v>
      </c>
      <c r="M45" s="32">
        <v>0.123</v>
      </c>
      <c r="N45" s="32">
        <v>1.2210000000000001</v>
      </c>
      <c r="O45" s="32">
        <v>0.91400000000000003</v>
      </c>
      <c r="P45" s="32">
        <v>0.374</v>
      </c>
      <c r="Q45" s="32">
        <v>1.216</v>
      </c>
      <c r="R45" s="32">
        <v>0.193</v>
      </c>
      <c r="S45" s="32">
        <v>1.268</v>
      </c>
      <c r="T45" s="32">
        <v>0.29299999999999998</v>
      </c>
      <c r="U45" s="32">
        <v>0.997</v>
      </c>
      <c r="V45" s="32">
        <v>0.17580000000000001</v>
      </c>
      <c r="W45" s="32">
        <v>1.5609999999999999</v>
      </c>
      <c r="X45" s="32">
        <v>0.27400000000000002</v>
      </c>
      <c r="Y45" s="32">
        <v>0.29799999999999999</v>
      </c>
      <c r="Z45" s="36">
        <f t="shared" si="2"/>
        <v>2.8315182575272265E-2</v>
      </c>
      <c r="AA45" s="72">
        <f t="shared" si="3"/>
        <v>0.91946308724832226</v>
      </c>
      <c r="AB45" s="225">
        <f t="shared" si="8"/>
        <v>1233.1550802139036</v>
      </c>
      <c r="AC45" s="33">
        <f t="shared" si="1"/>
        <v>65.201342281879192</v>
      </c>
      <c r="AD45" s="70" t="str">
        <f t="shared" si="4"/>
        <v>KE3grt-18</v>
      </c>
      <c r="AE45" s="69">
        <f t="shared" si="5"/>
        <v>27.450000000000003</v>
      </c>
      <c r="AF45" s="71"/>
      <c r="AG45" s="210">
        <f t="shared" si="6"/>
        <v>941.13547901038794</v>
      </c>
      <c r="AH45" s="210">
        <f t="shared" si="7"/>
        <v>918.27641579033332</v>
      </c>
    </row>
    <row r="46" spans="1:34">
      <c r="A46" s="8" t="s">
        <v>778</v>
      </c>
      <c r="B46" s="32">
        <v>748</v>
      </c>
      <c r="C46" s="33">
        <v>10.92</v>
      </c>
      <c r="D46" s="33">
        <v>12.2</v>
      </c>
      <c r="E46" s="33">
        <v>11.559999999999999</v>
      </c>
      <c r="F46" s="32">
        <v>0.8</v>
      </c>
      <c r="G46" s="32">
        <v>12.6</v>
      </c>
      <c r="H46" s="32">
        <v>8.15</v>
      </c>
      <c r="I46" s="32">
        <v>4.7000000000000002E-3</v>
      </c>
      <c r="J46" s="32">
        <v>2.06E-2</v>
      </c>
      <c r="K46" s="32">
        <v>5.4699999999999999E-2</v>
      </c>
      <c r="L46" s="32">
        <v>0.65200000000000002</v>
      </c>
      <c r="M46" s="32">
        <v>0.23200000000000001</v>
      </c>
      <c r="N46" s="32">
        <v>2.2010000000000001</v>
      </c>
      <c r="O46" s="32">
        <v>1.671</v>
      </c>
      <c r="P46" s="32">
        <v>1.1259999999999999</v>
      </c>
      <c r="Q46" s="32">
        <v>1.9259999999999999</v>
      </c>
      <c r="R46" s="32">
        <v>0.29699999999999999</v>
      </c>
      <c r="S46" s="32">
        <v>2.1920000000000002</v>
      </c>
      <c r="T46" s="32">
        <v>0.48</v>
      </c>
      <c r="U46" s="32">
        <v>1.544</v>
      </c>
      <c r="V46" s="32">
        <v>0.215</v>
      </c>
      <c r="W46" s="32">
        <v>1.6040000000000001</v>
      </c>
      <c r="X46" s="32">
        <v>0.20699999999999999</v>
      </c>
      <c r="Y46" s="32">
        <v>0.154</v>
      </c>
      <c r="Z46" s="36">
        <f t="shared" si="2"/>
        <v>3.4102244389027425E-2</v>
      </c>
      <c r="AA46" s="72">
        <f t="shared" si="3"/>
        <v>1.3441558441558441</v>
      </c>
      <c r="AB46" s="225">
        <f t="shared" si="8"/>
        <v>664.29840142095918</v>
      </c>
      <c r="AC46" s="33">
        <f t="shared" si="1"/>
        <v>52.922077922077925</v>
      </c>
      <c r="AD46" s="70" t="str">
        <f t="shared" si="4"/>
        <v>KE3grt-2</v>
      </c>
      <c r="AE46" s="69">
        <f t="shared" si="5"/>
        <v>11.559999999999999</v>
      </c>
      <c r="AF46" s="71"/>
      <c r="AG46" s="210">
        <f t="shared" si="6"/>
        <v>811.31022707151362</v>
      </c>
      <c r="AH46" s="210">
        <f t="shared" si="7"/>
        <v>793.04104675329074</v>
      </c>
    </row>
    <row r="47" spans="1:34">
      <c r="A47" s="8" t="s">
        <v>779</v>
      </c>
      <c r="B47" s="32">
        <v>881</v>
      </c>
      <c r="C47" s="33">
        <v>55.4</v>
      </c>
      <c r="D47" s="33">
        <v>53.8</v>
      </c>
      <c r="E47" s="33">
        <v>54.599999999999994</v>
      </c>
      <c r="F47" s="32">
        <v>0.109</v>
      </c>
      <c r="G47" s="32">
        <v>7.07</v>
      </c>
      <c r="H47" s="32">
        <v>7.51</v>
      </c>
      <c r="I47" s="32">
        <v>0.26600000000000001</v>
      </c>
      <c r="J47" s="32" t="s">
        <v>827</v>
      </c>
      <c r="K47" s="32">
        <v>2.9399999999999999E-2</v>
      </c>
      <c r="L47" s="32">
        <v>0.22700000000000001</v>
      </c>
      <c r="M47" s="32">
        <v>5.1299999999999998E-2</v>
      </c>
      <c r="N47" s="32">
        <v>0.44</v>
      </c>
      <c r="O47" s="32">
        <v>0.245</v>
      </c>
      <c r="P47" s="32">
        <v>0.122</v>
      </c>
      <c r="Q47" s="32">
        <v>0.53100000000000003</v>
      </c>
      <c r="R47" s="32">
        <v>0.1138</v>
      </c>
      <c r="S47" s="32">
        <v>0.96799999999999997</v>
      </c>
      <c r="T47" s="32">
        <v>0.247</v>
      </c>
      <c r="U47" s="32">
        <v>0.84299999999999997</v>
      </c>
      <c r="V47" s="32">
        <v>0.12859999999999999</v>
      </c>
      <c r="W47" s="32">
        <v>1.091</v>
      </c>
      <c r="X47" s="32">
        <v>0.17899999999999999</v>
      </c>
      <c r="Y47" s="32">
        <v>0.19700000000000001</v>
      </c>
      <c r="Z47" s="36">
        <f t="shared" si="2"/>
        <v>2.6947754353803848E-2</v>
      </c>
      <c r="AA47" s="72">
        <f t="shared" si="3"/>
        <v>0.90862944162436543</v>
      </c>
      <c r="AB47" s="225">
        <f t="shared" si="8"/>
        <v>7221.311475409836</v>
      </c>
      <c r="AC47" s="33">
        <f t="shared" si="1"/>
        <v>38.121827411167509</v>
      </c>
      <c r="AD47" s="70" t="str">
        <f t="shared" si="4"/>
        <v>KE3grt-59</v>
      </c>
      <c r="AE47" s="69">
        <f t="shared" si="5"/>
        <v>54.599999999999994</v>
      </c>
      <c r="AF47" s="71"/>
      <c r="AG47" s="210">
        <f t="shared" si="6"/>
        <v>1068.8867476442606</v>
      </c>
      <c r="AH47" s="210">
        <f t="shared" si="7"/>
        <v>1041.0199953318388</v>
      </c>
    </row>
    <row r="48" spans="1:34">
      <c r="A48" s="8" t="s">
        <v>780</v>
      </c>
      <c r="B48" s="32">
        <v>1210</v>
      </c>
      <c r="C48" s="33">
        <v>58.64</v>
      </c>
      <c r="D48" s="33">
        <v>57.6</v>
      </c>
      <c r="E48" s="33">
        <v>58.120000000000005</v>
      </c>
      <c r="F48" s="32">
        <v>0.309</v>
      </c>
      <c r="G48" s="32">
        <v>2.6190000000000002</v>
      </c>
      <c r="H48" s="32">
        <v>9.5500000000000007</v>
      </c>
      <c r="I48" s="32">
        <v>0.442</v>
      </c>
      <c r="J48" s="32" t="s">
        <v>827</v>
      </c>
      <c r="K48" s="32">
        <v>6.3899999999999998E-2</v>
      </c>
      <c r="L48" s="32">
        <v>0.45400000000000001</v>
      </c>
      <c r="M48" s="32">
        <v>0.1201</v>
      </c>
      <c r="N48" s="32">
        <v>0.88500000000000001</v>
      </c>
      <c r="O48" s="32">
        <v>0.434</v>
      </c>
      <c r="P48" s="32">
        <v>0.14599999999999999</v>
      </c>
      <c r="Q48" s="32">
        <v>0.39800000000000002</v>
      </c>
      <c r="R48" s="32">
        <v>5.7000000000000002E-2</v>
      </c>
      <c r="S48" s="32">
        <v>0.38400000000000001</v>
      </c>
      <c r="T48" s="32">
        <v>9.1899999999999996E-2</v>
      </c>
      <c r="U48" s="32">
        <v>0.33800000000000002</v>
      </c>
      <c r="V48" s="32">
        <v>5.8799999999999998E-2</v>
      </c>
      <c r="W48" s="32">
        <v>0.48799999999999999</v>
      </c>
      <c r="X48" s="32">
        <v>0.1074</v>
      </c>
      <c r="Y48" s="32">
        <v>0.23</v>
      </c>
      <c r="Z48" s="36">
        <f t="shared" si="2"/>
        <v>0.13094262295081968</v>
      </c>
      <c r="AA48" s="72">
        <f t="shared" si="3"/>
        <v>0.46695652173913038</v>
      </c>
      <c r="AB48" s="225">
        <f t="shared" si="8"/>
        <v>8287.6712328767135</v>
      </c>
      <c r="AC48" s="33">
        <f t="shared" si="1"/>
        <v>41.521739130434781</v>
      </c>
      <c r="AD48" s="70" t="str">
        <f t="shared" si="4"/>
        <v>PT6grt-96</v>
      </c>
      <c r="AE48" s="69">
        <f t="shared" si="5"/>
        <v>58.120000000000005</v>
      </c>
      <c r="AF48" s="71"/>
      <c r="AG48" s="210">
        <f t="shared" si="6"/>
        <v>1081.8380716061433</v>
      </c>
      <c r="AH48" s="210">
        <f t="shared" si="7"/>
        <v>1053.4365592090903</v>
      </c>
    </row>
    <row r="49" spans="1:34">
      <c r="A49" s="8" t="s">
        <v>781</v>
      </c>
      <c r="B49" s="32">
        <v>6871</v>
      </c>
      <c r="C49" s="33">
        <v>72.69</v>
      </c>
      <c r="D49" s="33">
        <v>71.400000000000006</v>
      </c>
      <c r="E49" s="33">
        <v>72.045000000000002</v>
      </c>
      <c r="F49" s="32">
        <v>0.56200000000000006</v>
      </c>
      <c r="G49" s="32">
        <v>21.2</v>
      </c>
      <c r="H49" s="32">
        <v>114</v>
      </c>
      <c r="I49" s="32">
        <v>0.38100000000000001</v>
      </c>
      <c r="J49" s="32" t="s">
        <v>827</v>
      </c>
      <c r="K49" s="32">
        <v>4.2099999999999999E-2</v>
      </c>
      <c r="L49" s="32">
        <v>0.55000000000000004</v>
      </c>
      <c r="M49" s="32">
        <v>0.20499999999999999</v>
      </c>
      <c r="N49" s="32">
        <v>1.893</v>
      </c>
      <c r="O49" s="32">
        <v>1.3240000000000001</v>
      </c>
      <c r="P49" s="32">
        <v>0.59299999999999997</v>
      </c>
      <c r="Q49" s="32">
        <v>2.64</v>
      </c>
      <c r="R49" s="32">
        <v>0.51100000000000001</v>
      </c>
      <c r="S49" s="32">
        <v>3.85</v>
      </c>
      <c r="T49" s="32">
        <v>0.82599999999999996</v>
      </c>
      <c r="U49" s="32">
        <v>2.4900000000000002</v>
      </c>
      <c r="V49" s="32">
        <v>0.36199999999999999</v>
      </c>
      <c r="W49" s="32">
        <v>2.4649999999999999</v>
      </c>
      <c r="X49" s="32">
        <v>0.378</v>
      </c>
      <c r="Y49" s="32">
        <v>3.1059999999999999</v>
      </c>
      <c r="Z49" s="36">
        <f t="shared" si="2"/>
        <v>1.7079107505070995E-2</v>
      </c>
      <c r="AA49" s="72">
        <f t="shared" si="3"/>
        <v>0.12169993560849969</v>
      </c>
      <c r="AB49" s="225">
        <f t="shared" si="8"/>
        <v>11586.846543001688</v>
      </c>
      <c r="AC49" s="33">
        <f t="shared" si="1"/>
        <v>36.703155183515776</v>
      </c>
      <c r="AD49" s="70" t="str">
        <f t="shared" si="4"/>
        <v>PT6grt-92</v>
      </c>
      <c r="AE49" s="69">
        <f t="shared" si="5"/>
        <v>72.045000000000002</v>
      </c>
      <c r="AF49" s="71"/>
      <c r="AG49" s="210">
        <f t="shared" si="6"/>
        <v>1128.3346756346432</v>
      </c>
      <c r="AH49" s="210">
        <f t="shared" si="7"/>
        <v>1097.9723546451164</v>
      </c>
    </row>
    <row r="50" spans="1:34">
      <c r="A50" s="8" t="s">
        <v>782</v>
      </c>
      <c r="B50" s="32">
        <v>648.20000000000005</v>
      </c>
      <c r="C50" s="33">
        <v>49.64</v>
      </c>
      <c r="D50" s="33">
        <v>48.8</v>
      </c>
      <c r="E50" s="33">
        <v>49.22</v>
      </c>
      <c r="F50" s="32">
        <v>0.20699999999999999</v>
      </c>
      <c r="G50" s="32">
        <v>5.3739999999999997</v>
      </c>
      <c r="H50" s="32">
        <v>9.6999999999999993</v>
      </c>
      <c r="I50" s="32">
        <v>0.377</v>
      </c>
      <c r="J50" s="32" t="s">
        <v>827</v>
      </c>
      <c r="K50" s="32">
        <v>9.9299999999999999E-2</v>
      </c>
      <c r="L50" s="32">
        <v>0.66400000000000003</v>
      </c>
      <c r="M50" s="32">
        <v>0.14599999999999999</v>
      </c>
      <c r="N50" s="32">
        <v>1.056</v>
      </c>
      <c r="O50" s="32">
        <v>0.435</v>
      </c>
      <c r="P50" s="32">
        <v>0.129</v>
      </c>
      <c r="Q50" s="32">
        <v>0.44500000000000001</v>
      </c>
      <c r="R50" s="32">
        <v>8.9599999999999999E-2</v>
      </c>
      <c r="S50" s="32">
        <v>0.73899999999999999</v>
      </c>
      <c r="T50" s="32">
        <v>0.192</v>
      </c>
      <c r="U50" s="32">
        <v>0.67400000000000004</v>
      </c>
      <c r="V50" s="32">
        <v>0.1066</v>
      </c>
      <c r="W50" s="32">
        <v>0.93799999999999994</v>
      </c>
      <c r="X50" s="32">
        <v>0.156</v>
      </c>
      <c r="Y50" s="32">
        <v>0.23699999999999999</v>
      </c>
      <c r="Z50" s="36">
        <f t="shared" si="2"/>
        <v>0.105863539445629</v>
      </c>
      <c r="AA50" s="72">
        <f t="shared" si="3"/>
        <v>0.65822784810126589</v>
      </c>
      <c r="AB50" s="225">
        <f t="shared" si="8"/>
        <v>5024.8062015503874</v>
      </c>
      <c r="AC50" s="33">
        <f t="shared" si="1"/>
        <v>40.928270042194093</v>
      </c>
      <c r="AD50" s="70" t="str">
        <f t="shared" si="4"/>
        <v>PT6grt-69</v>
      </c>
      <c r="AE50" s="69">
        <f t="shared" si="5"/>
        <v>49.22</v>
      </c>
      <c r="AF50" s="71"/>
      <c r="AG50" s="210">
        <f t="shared" si="6"/>
        <v>1047.9209032744652</v>
      </c>
      <c r="AH50" s="210">
        <f t="shared" si="7"/>
        <v>1020.9092789599605</v>
      </c>
    </row>
    <row r="51" spans="1:34">
      <c r="A51" s="8" t="s">
        <v>783</v>
      </c>
      <c r="B51" s="32">
        <v>898</v>
      </c>
      <c r="C51" s="33">
        <v>64.55</v>
      </c>
      <c r="D51" s="33">
        <v>65.099999999999994</v>
      </c>
      <c r="E51" s="33">
        <v>64.824999999999989</v>
      </c>
      <c r="F51" s="32">
        <v>0.3</v>
      </c>
      <c r="G51" s="32">
        <v>6.1159999999999997</v>
      </c>
      <c r="H51" s="32">
        <v>14.68</v>
      </c>
      <c r="I51" s="32">
        <v>0.33100000000000002</v>
      </c>
      <c r="J51" s="32" t="s">
        <v>827</v>
      </c>
      <c r="K51" s="32">
        <v>2.6499999999999999E-2</v>
      </c>
      <c r="L51" s="32">
        <v>0.374</v>
      </c>
      <c r="M51" s="32">
        <v>0.1075</v>
      </c>
      <c r="N51" s="32">
        <v>0.95299999999999996</v>
      </c>
      <c r="O51" s="32">
        <v>0.61099999999999999</v>
      </c>
      <c r="P51" s="32">
        <v>0.22900000000000001</v>
      </c>
      <c r="Q51" s="32">
        <v>0.95399999999999996</v>
      </c>
      <c r="R51" s="32">
        <v>0.1663</v>
      </c>
      <c r="S51" s="32">
        <v>1.087</v>
      </c>
      <c r="T51" s="32">
        <v>0.215</v>
      </c>
      <c r="U51" s="32">
        <v>0.71499999999999997</v>
      </c>
      <c r="V51" s="32">
        <v>0.11600000000000001</v>
      </c>
      <c r="W51" s="32">
        <v>0.93300000000000005</v>
      </c>
      <c r="X51" s="32">
        <v>0.16300000000000001</v>
      </c>
      <c r="Y51" s="32">
        <v>0.40799999999999997</v>
      </c>
      <c r="Z51" s="36">
        <f t="shared" si="2"/>
        <v>2.840300107181136E-2</v>
      </c>
      <c r="AA51" s="72">
        <f t="shared" si="3"/>
        <v>0.39950980392156865</v>
      </c>
      <c r="AB51" s="225">
        <f t="shared" si="8"/>
        <v>3921.3973799126634</v>
      </c>
      <c r="AC51" s="33">
        <f t="shared" si="1"/>
        <v>35.980392156862749</v>
      </c>
      <c r="AD51" s="70" t="str">
        <f t="shared" si="4"/>
        <v>PT6grt-68</v>
      </c>
      <c r="AE51" s="69">
        <f t="shared" si="5"/>
        <v>64.824999999999989</v>
      </c>
      <c r="AF51" s="71"/>
      <c r="AG51" s="210">
        <f t="shared" si="6"/>
        <v>1105.0819279766083</v>
      </c>
      <c r="AH51" s="210">
        <f t="shared" si="7"/>
        <v>1075.7082041937256</v>
      </c>
    </row>
    <row r="52" spans="1:34">
      <c r="A52" s="8" t="s">
        <v>784</v>
      </c>
      <c r="B52" s="32">
        <v>624.20000000000005</v>
      </c>
      <c r="C52" s="33">
        <v>47.83</v>
      </c>
      <c r="D52" s="33">
        <v>47</v>
      </c>
      <c r="E52" s="33">
        <v>47.414999999999999</v>
      </c>
      <c r="F52" s="32">
        <v>0.23400000000000001</v>
      </c>
      <c r="G52" s="32">
        <v>5.3289999999999997</v>
      </c>
      <c r="H52" s="32">
        <v>7.55</v>
      </c>
      <c r="I52" s="32">
        <v>0.48299999999999998</v>
      </c>
      <c r="J52" s="32" t="s">
        <v>827</v>
      </c>
      <c r="K52" s="32">
        <v>6.7799999999999999E-2</v>
      </c>
      <c r="L52" s="32">
        <v>0.61399999999999999</v>
      </c>
      <c r="M52" s="32">
        <v>0.17349999999999999</v>
      </c>
      <c r="N52" s="32">
        <v>1.2090000000000001</v>
      </c>
      <c r="O52" s="32">
        <v>0.36699999999999999</v>
      </c>
      <c r="P52" s="32">
        <v>0.10100000000000001</v>
      </c>
      <c r="Q52" s="32">
        <v>0.32900000000000001</v>
      </c>
      <c r="R52" s="32">
        <v>7.3899999999999993E-2</v>
      </c>
      <c r="S52" s="32">
        <v>0.68100000000000005</v>
      </c>
      <c r="T52" s="32">
        <v>0.18529999999999999</v>
      </c>
      <c r="U52" s="32">
        <v>0.68799999999999994</v>
      </c>
      <c r="V52" s="32">
        <v>0.1134</v>
      </c>
      <c r="W52" s="32">
        <v>0.874</v>
      </c>
      <c r="X52" s="32">
        <v>0.16300000000000001</v>
      </c>
      <c r="Y52" s="32">
        <v>0.18</v>
      </c>
      <c r="Z52" s="36">
        <f t="shared" si="2"/>
        <v>7.7574370709382154E-2</v>
      </c>
      <c r="AA52" s="72">
        <f t="shared" si="3"/>
        <v>0.90555555555555567</v>
      </c>
      <c r="AB52" s="225">
        <f t="shared" si="8"/>
        <v>6180.1980198019801</v>
      </c>
      <c r="AC52" s="33">
        <f t="shared" si="1"/>
        <v>41.944444444444443</v>
      </c>
      <c r="AD52" s="70" t="str">
        <f t="shared" si="4"/>
        <v>PT6grt-45</v>
      </c>
      <c r="AE52" s="69">
        <f t="shared" si="5"/>
        <v>47.414999999999999</v>
      </c>
      <c r="AF52" s="71"/>
      <c r="AG52" s="210">
        <f t="shared" si="6"/>
        <v>1040.5292750028921</v>
      </c>
      <c r="AH52" s="210">
        <f t="shared" si="7"/>
        <v>1013.8160187271091</v>
      </c>
    </row>
    <row r="53" spans="1:34">
      <c r="A53" s="8" t="s">
        <v>785</v>
      </c>
      <c r="B53" s="32">
        <v>590.29999999999995</v>
      </c>
      <c r="C53" s="33">
        <v>26.41</v>
      </c>
      <c r="D53" s="33">
        <v>25.1</v>
      </c>
      <c r="E53" s="33">
        <v>25.755000000000003</v>
      </c>
      <c r="F53" s="32">
        <v>0.253</v>
      </c>
      <c r="G53" s="32">
        <v>7.06</v>
      </c>
      <c r="H53" s="32">
        <v>4.3899999999999997</v>
      </c>
      <c r="I53" s="32">
        <v>0</v>
      </c>
      <c r="J53" s="32" t="s">
        <v>827</v>
      </c>
      <c r="K53" s="32">
        <v>9.5999999999999992E-3</v>
      </c>
      <c r="L53" s="32">
        <v>0.16039999999999999</v>
      </c>
      <c r="M53" s="32">
        <v>5.1200000000000002E-2</v>
      </c>
      <c r="N53" s="32">
        <v>0.55000000000000004</v>
      </c>
      <c r="O53" s="32">
        <v>0.39600000000000002</v>
      </c>
      <c r="P53" s="32">
        <v>0.246</v>
      </c>
      <c r="Q53" s="32">
        <v>0.77200000000000002</v>
      </c>
      <c r="R53" s="32">
        <v>0.1502</v>
      </c>
      <c r="S53" s="32">
        <v>1.123</v>
      </c>
      <c r="T53" s="32">
        <v>0.26600000000000001</v>
      </c>
      <c r="U53" s="32">
        <v>0.872</v>
      </c>
      <c r="V53" s="32">
        <v>0.13619999999999999</v>
      </c>
      <c r="W53" s="32">
        <v>1.079</v>
      </c>
      <c r="X53" s="32">
        <v>0.182</v>
      </c>
      <c r="Y53" s="32">
        <v>7.5999999999999998E-2</v>
      </c>
      <c r="Z53" s="36">
        <f t="shared" si="2"/>
        <v>8.8971269694161255E-3</v>
      </c>
      <c r="AA53" s="72">
        <f t="shared" si="3"/>
        <v>2.3947368421052633</v>
      </c>
      <c r="AB53" s="225">
        <f t="shared" si="8"/>
        <v>2399.5934959349593</v>
      </c>
      <c r="AC53" s="33">
        <f t="shared" si="1"/>
        <v>57.763157894736842</v>
      </c>
      <c r="AD53" s="70" t="str">
        <f t="shared" si="4"/>
        <v>PT6grt-41</v>
      </c>
      <c r="AE53" s="69">
        <f t="shared" si="5"/>
        <v>25.755000000000003</v>
      </c>
      <c r="AF53" s="71"/>
      <c r="AG53" s="210">
        <f t="shared" si="6"/>
        <v>930.51553456843055</v>
      </c>
      <c r="AH53" s="210">
        <f t="shared" si="7"/>
        <v>908.05086759232415</v>
      </c>
    </row>
    <row r="54" spans="1:34">
      <c r="A54" s="8" t="s">
        <v>786</v>
      </c>
      <c r="B54" s="32">
        <v>507.9</v>
      </c>
      <c r="C54" s="33">
        <v>47.44</v>
      </c>
      <c r="D54" s="33">
        <v>46.9</v>
      </c>
      <c r="E54" s="33">
        <v>47.17</v>
      </c>
      <c r="F54" s="32">
        <v>0.6</v>
      </c>
      <c r="G54" s="32">
        <v>3.37</v>
      </c>
      <c r="H54" s="32">
        <v>2.452</v>
      </c>
      <c r="I54" s="32">
        <v>0</v>
      </c>
      <c r="J54" s="32" t="s">
        <v>827</v>
      </c>
      <c r="K54" s="32">
        <v>1.01E-2</v>
      </c>
      <c r="L54" s="32">
        <v>0.13600000000000001</v>
      </c>
      <c r="M54" s="32">
        <v>4.5499999999999999E-2</v>
      </c>
      <c r="N54" s="32">
        <v>0.44600000000000001</v>
      </c>
      <c r="O54" s="32">
        <v>0.19</v>
      </c>
      <c r="P54" s="32">
        <v>0.182</v>
      </c>
      <c r="Q54" s="32">
        <v>0.30599999999999999</v>
      </c>
      <c r="R54" s="32">
        <v>5.8099999999999999E-2</v>
      </c>
      <c r="S54" s="32">
        <v>0.48699999999999999</v>
      </c>
      <c r="T54" s="32">
        <v>0.1115</v>
      </c>
      <c r="U54" s="32">
        <v>0.41099999999999998</v>
      </c>
      <c r="V54" s="32">
        <v>6.9099999999999995E-2</v>
      </c>
      <c r="W54" s="32">
        <v>0.60299999999999998</v>
      </c>
      <c r="X54" s="32">
        <v>9.6000000000000002E-2</v>
      </c>
      <c r="Y54" s="32">
        <v>4.1000000000000002E-2</v>
      </c>
      <c r="Z54" s="36">
        <f t="shared" si="2"/>
        <v>1.6749585406301823E-2</v>
      </c>
      <c r="AA54" s="72">
        <f t="shared" si="3"/>
        <v>2.3414634146341462</v>
      </c>
      <c r="AB54" s="225">
        <f t="shared" si="8"/>
        <v>2790.6593406593406</v>
      </c>
      <c r="AC54" s="33">
        <f t="shared" si="1"/>
        <v>59.804878048780488</v>
      </c>
      <c r="AD54" s="70" t="str">
        <f t="shared" si="4"/>
        <v>PT6grt-27</v>
      </c>
      <c r="AE54" s="69">
        <f t="shared" si="5"/>
        <v>47.17</v>
      </c>
      <c r="AF54" s="71"/>
      <c r="AG54" s="210">
        <f t="shared" si="6"/>
        <v>1039.5108758023407</v>
      </c>
      <c r="AH54" s="210">
        <f t="shared" si="7"/>
        <v>1012.8386006680506</v>
      </c>
    </row>
    <row r="55" spans="1:34">
      <c r="A55" s="8" t="s">
        <v>787</v>
      </c>
      <c r="B55" s="32">
        <v>231.5</v>
      </c>
      <c r="C55" s="33">
        <v>57.28</v>
      </c>
      <c r="D55" s="33">
        <v>56.9</v>
      </c>
      <c r="E55" s="33">
        <v>57.09</v>
      </c>
      <c r="F55" s="32">
        <v>0.82</v>
      </c>
      <c r="G55" s="32">
        <v>0.54600000000000004</v>
      </c>
      <c r="H55" s="32">
        <v>6.39</v>
      </c>
      <c r="I55" s="32">
        <v>0.86499999999999999</v>
      </c>
      <c r="J55" s="32" t="s">
        <v>827</v>
      </c>
      <c r="K55" s="32">
        <v>0.1169</v>
      </c>
      <c r="L55" s="32">
        <v>1.3580000000000001</v>
      </c>
      <c r="M55" s="32">
        <v>0.28599999999999998</v>
      </c>
      <c r="N55" s="32">
        <v>1.51</v>
      </c>
      <c r="O55" s="32">
        <v>0.39</v>
      </c>
      <c r="P55" s="32">
        <v>0.10100000000000001</v>
      </c>
      <c r="Q55" s="32">
        <v>0.30499999999999999</v>
      </c>
      <c r="R55" s="32">
        <v>2.1999999999999999E-2</v>
      </c>
      <c r="S55" s="32">
        <v>0.10199999999999999</v>
      </c>
      <c r="T55" s="32">
        <v>1.6E-2</v>
      </c>
      <c r="U55" s="32">
        <v>8.4000000000000005E-2</v>
      </c>
      <c r="V55" s="32">
        <v>1.5699999999999999E-2</v>
      </c>
      <c r="W55" s="32">
        <v>0.20300000000000001</v>
      </c>
      <c r="X55" s="32">
        <v>4.3400000000000001E-2</v>
      </c>
      <c r="Y55" s="32">
        <v>0.14099999999999999</v>
      </c>
      <c r="Z55" s="36">
        <f t="shared" si="2"/>
        <v>0.57586206896551717</v>
      </c>
      <c r="AA55" s="72">
        <f t="shared" si="3"/>
        <v>0.30780141843971637</v>
      </c>
      <c r="AB55" s="225">
        <f t="shared" si="8"/>
        <v>2292.0792079207918</v>
      </c>
      <c r="AC55" s="33">
        <f t="shared" si="1"/>
        <v>45.319148936170215</v>
      </c>
      <c r="AD55" s="70" t="str">
        <f t="shared" si="4"/>
        <v>J4grt-84</v>
      </c>
      <c r="AE55" s="69">
        <f t="shared" si="5"/>
        <v>57.09</v>
      </c>
      <c r="AF55" s="71"/>
      <c r="AG55" s="210">
        <f t="shared" si="6"/>
        <v>1078.1058874664045</v>
      </c>
      <c r="AH55" s="210">
        <f t="shared" si="7"/>
        <v>1049.8589872415582</v>
      </c>
    </row>
    <row r="56" spans="1:34">
      <c r="A56" s="8" t="s">
        <v>788</v>
      </c>
      <c r="B56" s="32">
        <v>719.1</v>
      </c>
      <c r="C56" s="33">
        <v>21.54</v>
      </c>
      <c r="D56" s="33">
        <v>24.1</v>
      </c>
      <c r="E56" s="33">
        <v>22.82</v>
      </c>
      <c r="F56" s="32">
        <v>1.444</v>
      </c>
      <c r="G56" s="32">
        <v>6.3650000000000002</v>
      </c>
      <c r="H56" s="32">
        <v>6.84</v>
      </c>
      <c r="I56" s="32">
        <v>0</v>
      </c>
      <c r="J56" s="32" t="s">
        <v>827</v>
      </c>
      <c r="K56" s="32">
        <v>1.8700000000000001E-2</v>
      </c>
      <c r="L56" s="32">
        <v>0.26</v>
      </c>
      <c r="M56" s="32">
        <v>0.1069</v>
      </c>
      <c r="N56" s="32">
        <v>1.198</v>
      </c>
      <c r="O56" s="32">
        <v>0.72799999999999998</v>
      </c>
      <c r="P56" s="32">
        <v>0.40799999999999997</v>
      </c>
      <c r="Q56" s="32">
        <v>0.94799999999999995</v>
      </c>
      <c r="R56" s="32">
        <v>0.1671</v>
      </c>
      <c r="S56" s="32">
        <v>1.206</v>
      </c>
      <c r="T56" s="32">
        <v>0.247</v>
      </c>
      <c r="U56" s="32">
        <v>0.75800000000000001</v>
      </c>
      <c r="V56" s="32">
        <v>0.1017</v>
      </c>
      <c r="W56" s="32">
        <v>0.83699999999999997</v>
      </c>
      <c r="X56" s="32">
        <v>0.123</v>
      </c>
      <c r="Y56" s="32">
        <v>0.193</v>
      </c>
      <c r="Z56" s="36">
        <f t="shared" si="2"/>
        <v>2.2341696535244926E-2</v>
      </c>
      <c r="AA56" s="72">
        <f t="shared" si="3"/>
        <v>0.63730569948186522</v>
      </c>
      <c r="AB56" s="225">
        <f t="shared" si="8"/>
        <v>1762.5000000000002</v>
      </c>
      <c r="AC56" s="33">
        <f t="shared" si="1"/>
        <v>35.440414507772019</v>
      </c>
      <c r="AD56" s="70" t="str">
        <f t="shared" si="4"/>
        <v>J4grt-77</v>
      </c>
      <c r="AE56" s="69">
        <f t="shared" si="5"/>
        <v>22.82</v>
      </c>
      <c r="AF56" s="71"/>
      <c r="AG56" s="210">
        <f t="shared" si="6"/>
        <v>910.8585595925307</v>
      </c>
      <c r="AH56" s="210">
        <f t="shared" si="7"/>
        <v>889.11501173618183</v>
      </c>
    </row>
    <row r="57" spans="1:34">
      <c r="A57" s="8" t="s">
        <v>789</v>
      </c>
      <c r="B57" s="32">
        <v>1672</v>
      </c>
      <c r="C57" s="33">
        <v>64.06</v>
      </c>
      <c r="D57" s="33">
        <v>64.3</v>
      </c>
      <c r="E57" s="33">
        <v>64.180000000000007</v>
      </c>
      <c r="F57" s="32">
        <v>0.27700000000000002</v>
      </c>
      <c r="G57" s="32">
        <v>10.83</v>
      </c>
      <c r="H57" s="32">
        <v>10.28</v>
      </c>
      <c r="I57" s="32">
        <v>0.33300000000000002</v>
      </c>
      <c r="J57" s="32" t="s">
        <v>827</v>
      </c>
      <c r="K57" s="32">
        <v>3.1300000000000001E-2</v>
      </c>
      <c r="L57" s="32">
        <v>0.4</v>
      </c>
      <c r="M57" s="32">
        <v>0.1086</v>
      </c>
      <c r="N57" s="32">
        <v>0.68400000000000005</v>
      </c>
      <c r="O57" s="32">
        <v>0.32100000000000001</v>
      </c>
      <c r="P57" s="32">
        <v>0.158</v>
      </c>
      <c r="Q57" s="32">
        <v>0.88800000000000001</v>
      </c>
      <c r="R57" s="32">
        <v>0.21299999999999999</v>
      </c>
      <c r="S57" s="32">
        <v>1.823</v>
      </c>
      <c r="T57" s="32">
        <v>0.39700000000000002</v>
      </c>
      <c r="U57" s="32">
        <v>1.1930000000000001</v>
      </c>
      <c r="V57" s="32">
        <v>0.16539999999999999</v>
      </c>
      <c r="W57" s="32">
        <v>1.2929999999999999</v>
      </c>
      <c r="X57" s="32">
        <v>0.191</v>
      </c>
      <c r="Y57" s="32">
        <v>0.30099999999999999</v>
      </c>
      <c r="Z57" s="36">
        <f t="shared" si="2"/>
        <v>2.420726991492653E-2</v>
      </c>
      <c r="AA57" s="72">
        <f t="shared" si="3"/>
        <v>0.63455149501661134</v>
      </c>
      <c r="AB57" s="225">
        <f t="shared" si="8"/>
        <v>10582.278481012658</v>
      </c>
      <c r="AC57" s="33">
        <f t="shared" si="1"/>
        <v>34.152823920265782</v>
      </c>
      <c r="AD57" s="70" t="str">
        <f t="shared" si="4"/>
        <v>J4grt-76</v>
      </c>
      <c r="AE57" s="69">
        <f t="shared" si="5"/>
        <v>64.180000000000007</v>
      </c>
      <c r="AF57" s="71"/>
      <c r="AG57" s="210">
        <f t="shared" si="6"/>
        <v>1102.9199514165198</v>
      </c>
      <c r="AH57" s="210">
        <f t="shared" si="7"/>
        <v>1073.6373311102966</v>
      </c>
    </row>
    <row r="58" spans="1:34">
      <c r="A58" s="8" t="s">
        <v>790</v>
      </c>
      <c r="B58" s="32">
        <v>1221</v>
      </c>
      <c r="C58" s="33">
        <v>127.27</v>
      </c>
      <c r="D58" s="33">
        <v>129.30000000000001</v>
      </c>
      <c r="E58" s="33">
        <v>128.285</v>
      </c>
      <c r="F58" s="32">
        <v>0.54700000000000004</v>
      </c>
      <c r="G58" s="32">
        <v>6.0970000000000004</v>
      </c>
      <c r="H58" s="32">
        <v>13.28</v>
      </c>
      <c r="I58" s="32">
        <v>0.99299999999999999</v>
      </c>
      <c r="J58" s="32" t="s">
        <v>827</v>
      </c>
      <c r="K58" s="32">
        <v>0.1343</v>
      </c>
      <c r="L58" s="32">
        <v>0.88900000000000001</v>
      </c>
      <c r="M58" s="32">
        <v>0.18540000000000001</v>
      </c>
      <c r="N58" s="32">
        <v>1.226</v>
      </c>
      <c r="O58" s="32">
        <v>0.67500000000000004</v>
      </c>
      <c r="P58" s="32">
        <v>0.251</v>
      </c>
      <c r="Q58" s="32">
        <v>1.0269999999999999</v>
      </c>
      <c r="R58" s="32">
        <v>0.17199999999999999</v>
      </c>
      <c r="S58" s="32">
        <v>1.1539999999999999</v>
      </c>
      <c r="T58" s="32">
        <v>0.23599999999999999</v>
      </c>
      <c r="U58" s="32">
        <v>0.69099999999999995</v>
      </c>
      <c r="V58" s="32">
        <v>8.8999999999999996E-2</v>
      </c>
      <c r="W58" s="32">
        <v>0.72899999999999998</v>
      </c>
      <c r="X58" s="32">
        <v>0.12770000000000001</v>
      </c>
      <c r="Y58" s="32">
        <v>0.376</v>
      </c>
      <c r="Z58" s="36">
        <f t="shared" si="2"/>
        <v>0.1842249657064472</v>
      </c>
      <c r="AA58" s="72">
        <f t="shared" si="3"/>
        <v>0.33962765957446811</v>
      </c>
      <c r="AB58" s="225">
        <f t="shared" si="8"/>
        <v>4864.5418326693225</v>
      </c>
      <c r="AC58" s="33">
        <f t="shared" si="1"/>
        <v>35.319148936170208</v>
      </c>
      <c r="AD58" s="70" t="str">
        <f t="shared" si="4"/>
        <v>J4grt-75</v>
      </c>
      <c r="AE58" s="69">
        <f t="shared" si="5"/>
        <v>128.285</v>
      </c>
      <c r="AF58" s="71"/>
      <c r="AG58" s="210">
        <f t="shared" si="6"/>
        <v>1270.6418369459311</v>
      </c>
      <c r="AH58" s="210">
        <f t="shared" si="7"/>
        <v>1233.8813356451246</v>
      </c>
    </row>
    <row r="59" spans="1:34">
      <c r="A59" s="8" t="s">
        <v>791</v>
      </c>
      <c r="B59" s="32">
        <v>671.3</v>
      </c>
      <c r="C59" s="33">
        <v>21.52</v>
      </c>
      <c r="D59" s="33">
        <v>24.6</v>
      </c>
      <c r="E59" s="33">
        <v>23.060000000000002</v>
      </c>
      <c r="F59" s="32">
        <v>1.42</v>
      </c>
      <c r="G59" s="32">
        <v>6.2350000000000003</v>
      </c>
      <c r="H59" s="32">
        <v>6.56</v>
      </c>
      <c r="I59" s="32">
        <v>2.5000000000000001E-3</v>
      </c>
      <c r="J59" s="32" t="s">
        <v>827</v>
      </c>
      <c r="K59" s="32">
        <v>2.1399999999999999E-2</v>
      </c>
      <c r="L59" s="32">
        <v>0.313</v>
      </c>
      <c r="M59" s="32">
        <v>0.1263</v>
      </c>
      <c r="N59" s="32">
        <v>1.359</v>
      </c>
      <c r="O59" s="32">
        <v>0.77900000000000003</v>
      </c>
      <c r="P59" s="32">
        <v>0.43099999999999999</v>
      </c>
      <c r="Q59" s="32">
        <v>0.97299999999999998</v>
      </c>
      <c r="R59" s="32">
        <v>0.17510000000000001</v>
      </c>
      <c r="S59" s="32">
        <v>1.2410000000000001</v>
      </c>
      <c r="T59" s="32">
        <v>0.26100000000000001</v>
      </c>
      <c r="U59" s="32">
        <v>0.76900000000000002</v>
      </c>
      <c r="V59" s="32">
        <v>0.1081</v>
      </c>
      <c r="W59" s="32">
        <v>0.80400000000000005</v>
      </c>
      <c r="X59" s="32">
        <v>0.12770000000000001</v>
      </c>
      <c r="Y59" s="32">
        <v>0.161</v>
      </c>
      <c r="Z59" s="36">
        <f t="shared" si="2"/>
        <v>2.6616915422885568E-2</v>
      </c>
      <c r="AA59" s="72">
        <f t="shared" si="3"/>
        <v>0.79316770186335406</v>
      </c>
      <c r="AB59" s="225">
        <f t="shared" si="8"/>
        <v>1557.5406032482597</v>
      </c>
      <c r="AC59" s="33">
        <f t="shared" si="1"/>
        <v>40.745341614906827</v>
      </c>
      <c r="AD59" s="70" t="str">
        <f t="shared" si="4"/>
        <v>J4grt-56</v>
      </c>
      <c r="AE59" s="69">
        <f t="shared" si="5"/>
        <v>23.060000000000002</v>
      </c>
      <c r="AF59" s="71"/>
      <c r="AG59" s="210">
        <f t="shared" si="6"/>
        <v>912.53291083600595</v>
      </c>
      <c r="AH59" s="210">
        <f t="shared" si="7"/>
        <v>890.72838900931686</v>
      </c>
    </row>
    <row r="60" spans="1:34">
      <c r="A60" s="8" t="s">
        <v>792</v>
      </c>
      <c r="B60" s="32">
        <v>692</v>
      </c>
      <c r="C60" s="33">
        <v>32.18</v>
      </c>
      <c r="D60" s="33">
        <v>31.5</v>
      </c>
      <c r="E60" s="33">
        <v>31.84</v>
      </c>
      <c r="F60" s="32">
        <v>0.56299999999999994</v>
      </c>
      <c r="G60" s="32">
        <v>8.093</v>
      </c>
      <c r="H60" s="32">
        <v>6.54</v>
      </c>
      <c r="I60" s="32">
        <v>9.4999999999999998E-3</v>
      </c>
      <c r="J60" s="32" t="s">
        <v>827</v>
      </c>
      <c r="K60" s="32">
        <v>1.4800000000000001E-2</v>
      </c>
      <c r="L60" s="32">
        <v>0.223</v>
      </c>
      <c r="M60" s="32">
        <v>0.10440000000000001</v>
      </c>
      <c r="N60" s="32">
        <v>1.0189999999999999</v>
      </c>
      <c r="O60" s="32">
        <v>0.72099999999999997</v>
      </c>
      <c r="P60" s="32">
        <v>0.376</v>
      </c>
      <c r="Q60" s="32">
        <v>0.997</v>
      </c>
      <c r="R60" s="32">
        <v>0.1782</v>
      </c>
      <c r="S60" s="32">
        <v>1.365</v>
      </c>
      <c r="T60" s="32">
        <v>0.32</v>
      </c>
      <c r="U60" s="32">
        <v>1.0509999999999999</v>
      </c>
      <c r="V60" s="32">
        <v>0.1527</v>
      </c>
      <c r="W60" s="32">
        <v>1.1519999999999999</v>
      </c>
      <c r="X60" s="32">
        <v>0.16700000000000001</v>
      </c>
      <c r="Y60" s="32">
        <v>0.1</v>
      </c>
      <c r="Z60" s="36">
        <f t="shared" si="2"/>
        <v>1.2847222222222223E-2</v>
      </c>
      <c r="AA60" s="72">
        <f t="shared" si="3"/>
        <v>1.67</v>
      </c>
      <c r="AB60" s="225">
        <f t="shared" si="8"/>
        <v>1840.4255319148936</v>
      </c>
      <c r="AC60" s="33">
        <f t="shared" si="1"/>
        <v>65.399999999999991</v>
      </c>
      <c r="AD60" s="70" t="str">
        <f t="shared" si="4"/>
        <v>J4grt-49</v>
      </c>
      <c r="AE60" s="69">
        <f t="shared" si="5"/>
        <v>31.84</v>
      </c>
      <c r="AF60" s="71"/>
      <c r="AG60" s="210">
        <f t="shared" si="6"/>
        <v>966.59577349803101</v>
      </c>
      <c r="AH60" s="210">
        <f t="shared" si="7"/>
        <v>942.77747624245865</v>
      </c>
    </row>
    <row r="61" spans="1:34">
      <c r="A61" s="8" t="s">
        <v>793</v>
      </c>
      <c r="B61" s="32">
        <v>782</v>
      </c>
      <c r="C61" s="33">
        <v>60.71</v>
      </c>
      <c r="D61" s="33">
        <v>60.3</v>
      </c>
      <c r="E61" s="33">
        <v>60.504999999999995</v>
      </c>
      <c r="F61" s="32">
        <v>0.22900000000000001</v>
      </c>
      <c r="G61" s="32">
        <v>10.34</v>
      </c>
      <c r="H61" s="32">
        <v>7.68</v>
      </c>
      <c r="I61" s="32">
        <v>0.27400000000000002</v>
      </c>
      <c r="J61" s="32" t="s">
        <v>827</v>
      </c>
      <c r="K61" s="32">
        <v>3.32E-2</v>
      </c>
      <c r="L61" s="32">
        <v>0.35499999999999998</v>
      </c>
      <c r="M61" s="32">
        <v>0.1023</v>
      </c>
      <c r="N61" s="32">
        <v>0.878</v>
      </c>
      <c r="O61" s="32">
        <v>0.40799999999999997</v>
      </c>
      <c r="P61" s="32">
        <v>0.16</v>
      </c>
      <c r="Q61" s="32">
        <v>0.60799999999999998</v>
      </c>
      <c r="R61" s="32">
        <v>0.1346</v>
      </c>
      <c r="S61" s="32">
        <v>1.3440000000000001</v>
      </c>
      <c r="T61" s="32">
        <v>0.39100000000000001</v>
      </c>
      <c r="U61" s="32">
        <v>1.397</v>
      </c>
      <c r="V61" s="32">
        <v>0.216</v>
      </c>
      <c r="W61" s="32">
        <v>1.7709999999999999</v>
      </c>
      <c r="X61" s="32">
        <v>0.28199999999999997</v>
      </c>
      <c r="Y61" s="32">
        <v>0.20100000000000001</v>
      </c>
      <c r="Z61" s="36">
        <f t="shared" si="2"/>
        <v>1.8746470920383965E-2</v>
      </c>
      <c r="AA61" s="72">
        <f t="shared" si="3"/>
        <v>1.4029850746268655</v>
      </c>
      <c r="AB61" s="225">
        <f t="shared" si="8"/>
        <v>4887.5</v>
      </c>
      <c r="AC61" s="33">
        <f t="shared" si="1"/>
        <v>38.208955223880594</v>
      </c>
      <c r="AD61" s="70" t="str">
        <f t="shared" si="4"/>
        <v>J4grt-47</v>
      </c>
      <c r="AE61" s="69">
        <f t="shared" si="5"/>
        <v>60.504999999999995</v>
      </c>
      <c r="AF61" s="71"/>
      <c r="AG61" s="210">
        <f t="shared" si="6"/>
        <v>1090.3079912920798</v>
      </c>
      <c r="AH61" s="210">
        <f t="shared" si="7"/>
        <v>1061.5540655150821</v>
      </c>
    </row>
    <row r="62" spans="1:34">
      <c r="A62" s="8" t="s">
        <v>794</v>
      </c>
      <c r="B62" s="32">
        <v>975</v>
      </c>
      <c r="C62" s="33">
        <v>61.32</v>
      </c>
      <c r="D62" s="33">
        <v>62.4</v>
      </c>
      <c r="E62" s="33">
        <v>61.86</v>
      </c>
      <c r="F62" s="32">
        <v>0.25</v>
      </c>
      <c r="G62" s="32">
        <v>8.27</v>
      </c>
      <c r="H62" s="32">
        <v>10.130000000000001</v>
      </c>
      <c r="I62" s="32">
        <v>0.30299999999999999</v>
      </c>
      <c r="J62" s="32" t="s">
        <v>827</v>
      </c>
      <c r="K62" s="32">
        <v>2.5100000000000001E-2</v>
      </c>
      <c r="L62" s="32">
        <v>0.27700000000000002</v>
      </c>
      <c r="M62" s="32">
        <v>9.7900000000000001E-2</v>
      </c>
      <c r="N62" s="32">
        <v>0.80900000000000005</v>
      </c>
      <c r="O62" s="32">
        <v>0.36899999999999999</v>
      </c>
      <c r="P62" s="32">
        <v>0.14499999999999999</v>
      </c>
      <c r="Q62" s="32">
        <v>0.70099999999999996</v>
      </c>
      <c r="R62" s="32">
        <v>0.1462</v>
      </c>
      <c r="S62" s="32">
        <v>1.2549999999999999</v>
      </c>
      <c r="T62" s="32">
        <v>0.307</v>
      </c>
      <c r="U62" s="32">
        <v>1.073</v>
      </c>
      <c r="V62" s="32">
        <v>0.15859999999999999</v>
      </c>
      <c r="W62" s="32">
        <v>1.278</v>
      </c>
      <c r="X62" s="32">
        <v>0.217</v>
      </c>
      <c r="Y62" s="32">
        <v>0.249</v>
      </c>
      <c r="Z62" s="36">
        <f t="shared" si="2"/>
        <v>1.9640062597809076E-2</v>
      </c>
      <c r="AA62" s="72">
        <f t="shared" si="3"/>
        <v>0.87148594377510036</v>
      </c>
      <c r="AB62" s="225">
        <f t="shared" si="8"/>
        <v>6724.1379310344828</v>
      </c>
      <c r="AC62" s="33">
        <f t="shared" si="1"/>
        <v>40.682730923694784</v>
      </c>
      <c r="AD62" s="70" t="str">
        <f t="shared" si="4"/>
        <v>J4grt-44</v>
      </c>
      <c r="AE62" s="69">
        <f t="shared" si="5"/>
        <v>61.86</v>
      </c>
      <c r="AF62" s="71"/>
      <c r="AG62" s="210">
        <f t="shared" si="6"/>
        <v>1095.0178986357078</v>
      </c>
      <c r="AH62" s="210">
        <f t="shared" si="7"/>
        <v>1066.0670845972904</v>
      </c>
    </row>
    <row r="63" spans="1:34">
      <c r="A63" s="8" t="s">
        <v>795</v>
      </c>
      <c r="B63" s="32">
        <v>440.7</v>
      </c>
      <c r="C63" s="33">
        <v>27.76</v>
      </c>
      <c r="D63" s="33">
        <v>27</v>
      </c>
      <c r="E63" s="33">
        <v>27.380000000000003</v>
      </c>
      <c r="F63" s="32">
        <v>0.21</v>
      </c>
      <c r="G63" s="32">
        <v>4.4480000000000004</v>
      </c>
      <c r="H63" s="32">
        <v>3.222</v>
      </c>
      <c r="I63" s="32">
        <v>0</v>
      </c>
      <c r="J63" s="32" t="s">
        <v>827</v>
      </c>
      <c r="K63" s="32">
        <v>2.8E-3</v>
      </c>
      <c r="L63" s="32">
        <v>5.0299999999999997E-2</v>
      </c>
      <c r="M63" s="32">
        <v>1.55E-2</v>
      </c>
      <c r="N63" s="32">
        <v>0.14599999999999999</v>
      </c>
      <c r="O63" s="32">
        <v>0.112</v>
      </c>
      <c r="P63" s="32">
        <v>9.9099999999999994E-2</v>
      </c>
      <c r="Q63" s="32">
        <v>0.312</v>
      </c>
      <c r="R63" s="32">
        <v>6.5799999999999997E-2</v>
      </c>
      <c r="S63" s="32">
        <v>0.61599999999999999</v>
      </c>
      <c r="T63" s="32">
        <v>0.16300000000000001</v>
      </c>
      <c r="U63" s="32">
        <v>0.60599999999999998</v>
      </c>
      <c r="V63" s="32">
        <v>0.1046</v>
      </c>
      <c r="W63" s="32">
        <v>0.85099999999999998</v>
      </c>
      <c r="X63" s="32">
        <v>0.13650000000000001</v>
      </c>
      <c r="Y63" s="32">
        <v>4.6899999999999997E-2</v>
      </c>
      <c r="Z63" s="36">
        <f t="shared" si="2"/>
        <v>3.2902467685076383E-3</v>
      </c>
      <c r="AA63" s="72">
        <f t="shared" si="3"/>
        <v>2.91044776119403</v>
      </c>
      <c r="AB63" s="225">
        <f t="shared" ref="AB63:AB80" si="9">B63/P63</f>
        <v>4447.0232088799194</v>
      </c>
      <c r="AC63" s="33">
        <f t="shared" si="1"/>
        <v>68.69936034115139</v>
      </c>
      <c r="AD63" s="70" t="str">
        <f t="shared" si="4"/>
        <v>J4grt-35</v>
      </c>
      <c r="AE63" s="69">
        <f t="shared" si="5"/>
        <v>27.380000000000003</v>
      </c>
      <c r="AF63" s="71"/>
      <c r="AG63" s="210">
        <f t="shared" si="6"/>
        <v>940.70643728537323</v>
      </c>
      <c r="AH63" s="210">
        <f t="shared" si="7"/>
        <v>917.863372791286</v>
      </c>
    </row>
    <row r="64" spans="1:34">
      <c r="A64" s="8" t="s">
        <v>796</v>
      </c>
      <c r="B64" s="32">
        <v>692</v>
      </c>
      <c r="C64" s="33">
        <v>22.72</v>
      </c>
      <c r="D64" s="33">
        <v>22.3</v>
      </c>
      <c r="E64" s="33">
        <v>22.509999999999998</v>
      </c>
      <c r="F64" s="32">
        <v>2.1150000000000002</v>
      </c>
      <c r="G64" s="32">
        <v>6.367</v>
      </c>
      <c r="H64" s="32">
        <v>5.9950000000000001</v>
      </c>
      <c r="I64" s="32">
        <v>0</v>
      </c>
      <c r="J64" s="32" t="s">
        <v>827</v>
      </c>
      <c r="K64" s="32">
        <v>2.5100000000000001E-2</v>
      </c>
      <c r="L64" s="32">
        <v>0.36599999999999999</v>
      </c>
      <c r="M64" s="32">
        <v>0.1575</v>
      </c>
      <c r="N64" s="32">
        <v>1.423</v>
      </c>
      <c r="O64" s="32">
        <v>0.68</v>
      </c>
      <c r="P64" s="32">
        <v>0.40500000000000003</v>
      </c>
      <c r="Q64" s="32">
        <v>0.90100000000000002</v>
      </c>
      <c r="R64" s="32">
        <v>0.17519999999999999</v>
      </c>
      <c r="S64" s="32">
        <v>1.167</v>
      </c>
      <c r="T64" s="32">
        <v>0.26100000000000001</v>
      </c>
      <c r="U64" s="32">
        <v>0.76600000000000001</v>
      </c>
      <c r="V64" s="32">
        <v>0.10249999999999999</v>
      </c>
      <c r="W64" s="32">
        <v>0.71099999999999997</v>
      </c>
      <c r="X64" s="32">
        <v>0.1033</v>
      </c>
      <c r="Y64" s="32">
        <v>0.14099999999999999</v>
      </c>
      <c r="Z64" s="36">
        <f t="shared" si="2"/>
        <v>3.530239099859353E-2</v>
      </c>
      <c r="AA64" s="72">
        <f t="shared" si="3"/>
        <v>0.73262411347517742</v>
      </c>
      <c r="AB64" s="225">
        <f t="shared" si="9"/>
        <v>1708.6419753086418</v>
      </c>
      <c r="AC64" s="33">
        <f t="shared" si="1"/>
        <v>42.517730496453908</v>
      </c>
      <c r="AD64" s="70" t="str">
        <f t="shared" si="4"/>
        <v>J4grt-33</v>
      </c>
      <c r="AE64" s="69">
        <f t="shared" si="5"/>
        <v>22.509999999999998</v>
      </c>
      <c r="AF64" s="71"/>
      <c r="AG64" s="210">
        <f t="shared" si="6"/>
        <v>908.67672026869457</v>
      </c>
      <c r="AH64" s="210">
        <f t="shared" si="7"/>
        <v>887.01250156028561</v>
      </c>
    </row>
    <row r="65" spans="1:34">
      <c r="A65" s="8" t="s">
        <v>797</v>
      </c>
      <c r="B65" s="32">
        <v>562.79999999999995</v>
      </c>
      <c r="C65" s="33">
        <v>49.39</v>
      </c>
      <c r="D65" s="33">
        <v>52</v>
      </c>
      <c r="E65" s="33">
        <v>50.695</v>
      </c>
      <c r="F65" s="32">
        <v>0.16800000000000001</v>
      </c>
      <c r="G65" s="32">
        <v>5.2750000000000004</v>
      </c>
      <c r="H65" s="32">
        <v>8.89</v>
      </c>
      <c r="I65" s="32">
        <v>0.46600000000000003</v>
      </c>
      <c r="J65" s="32" t="s">
        <v>827</v>
      </c>
      <c r="K65" s="32">
        <v>0.13500000000000001</v>
      </c>
      <c r="L65" s="32">
        <v>0.75</v>
      </c>
      <c r="M65" s="32">
        <v>0.16400000000000001</v>
      </c>
      <c r="N65" s="32">
        <v>1.1399999999999999</v>
      </c>
      <c r="O65" s="32">
        <v>0.36699999999999999</v>
      </c>
      <c r="P65" s="32">
        <v>0.13200000000000001</v>
      </c>
      <c r="Q65" s="32">
        <v>0.42299999999999999</v>
      </c>
      <c r="R65" s="32">
        <v>8.5500000000000007E-2</v>
      </c>
      <c r="S65" s="32">
        <v>0.69299999999999995</v>
      </c>
      <c r="T65" s="32">
        <v>0.19600000000000001</v>
      </c>
      <c r="U65" s="32">
        <v>0.69099999999999995</v>
      </c>
      <c r="V65" s="32">
        <v>0.1116</v>
      </c>
      <c r="W65" s="32">
        <v>0.95599999999999996</v>
      </c>
      <c r="X65" s="32">
        <v>0.15</v>
      </c>
      <c r="Y65" s="32">
        <v>0.158</v>
      </c>
      <c r="Z65" s="36">
        <f t="shared" si="2"/>
        <v>0.14121338912133893</v>
      </c>
      <c r="AA65" s="72">
        <f t="shared" si="3"/>
        <v>0.94936708860759489</v>
      </c>
      <c r="AB65" s="225">
        <f t="shared" si="9"/>
        <v>4263.6363636363631</v>
      </c>
      <c r="AC65" s="33">
        <f t="shared" si="1"/>
        <v>56.265822784810126</v>
      </c>
      <c r="AD65" s="70" t="str">
        <f t="shared" si="4"/>
        <v>J4grt-31</v>
      </c>
      <c r="AE65" s="69">
        <f t="shared" si="5"/>
        <v>50.695</v>
      </c>
      <c r="AF65" s="71"/>
      <c r="AG65" s="210">
        <f t="shared" si="6"/>
        <v>1053.8217189208303</v>
      </c>
      <c r="AH65" s="210">
        <f t="shared" si="7"/>
        <v>1026.5707393396324</v>
      </c>
    </row>
    <row r="66" spans="1:34">
      <c r="A66" s="8" t="s">
        <v>798</v>
      </c>
      <c r="B66" s="32">
        <v>712.7</v>
      </c>
      <c r="C66" s="33">
        <v>53.79</v>
      </c>
      <c r="D66" s="33">
        <v>55.4</v>
      </c>
      <c r="E66" s="33">
        <v>54.594999999999999</v>
      </c>
      <c r="F66" s="32">
        <v>0.47899999999999998</v>
      </c>
      <c r="G66" s="32">
        <v>7.26</v>
      </c>
      <c r="H66" s="32">
        <v>4.47</v>
      </c>
      <c r="I66" s="32">
        <v>7.3700000000000002E-2</v>
      </c>
      <c r="J66" s="32" t="s">
        <v>827</v>
      </c>
      <c r="K66" s="32">
        <v>1.38E-2</v>
      </c>
      <c r="L66" s="32">
        <v>0.20399999999999999</v>
      </c>
      <c r="M66" s="32">
        <v>7.4899999999999994E-2</v>
      </c>
      <c r="N66" s="32">
        <v>0.747</v>
      </c>
      <c r="O66" s="32">
        <v>0.47299999999999998</v>
      </c>
      <c r="P66" s="32">
        <v>0.23799999999999999</v>
      </c>
      <c r="Q66" s="32">
        <v>0.86799999999999999</v>
      </c>
      <c r="R66" s="32">
        <v>0.17399999999999999</v>
      </c>
      <c r="S66" s="32">
        <v>1.282</v>
      </c>
      <c r="T66" s="32">
        <v>0.27300000000000002</v>
      </c>
      <c r="U66" s="32">
        <v>0.82599999999999996</v>
      </c>
      <c r="V66" s="32">
        <v>0.1245</v>
      </c>
      <c r="W66" s="32">
        <v>0.86699999999999999</v>
      </c>
      <c r="X66" s="32">
        <v>0.13339999999999999</v>
      </c>
      <c r="Y66" s="32">
        <v>6.6500000000000004E-2</v>
      </c>
      <c r="Z66" s="36">
        <f t="shared" si="2"/>
        <v>1.5916955017301039E-2</v>
      </c>
      <c r="AA66" s="72">
        <f t="shared" si="3"/>
        <v>2.0060150375939849</v>
      </c>
      <c r="AB66" s="225">
        <f t="shared" si="9"/>
        <v>2994.5378151260506</v>
      </c>
      <c r="AC66" s="33">
        <f t="shared" si="1"/>
        <v>67.218045112781951</v>
      </c>
      <c r="AD66" s="70" t="str">
        <f t="shared" si="4"/>
        <v>J4grt-29</v>
      </c>
      <c r="AE66" s="69">
        <f t="shared" si="5"/>
        <v>54.594999999999999</v>
      </c>
      <c r="AF66" s="71"/>
      <c r="AG66" s="210">
        <f t="shared" si="6"/>
        <v>1068.8679448949601</v>
      </c>
      <c r="AH66" s="210">
        <f t="shared" si="7"/>
        <v>1041.0019653304221</v>
      </c>
    </row>
    <row r="67" spans="1:34">
      <c r="A67" s="8" t="s">
        <v>799</v>
      </c>
      <c r="B67" s="32">
        <v>840.8</v>
      </c>
      <c r="C67" s="33">
        <v>26.71</v>
      </c>
      <c r="D67" s="33">
        <v>26.7</v>
      </c>
      <c r="E67" s="33">
        <v>26.704999999999998</v>
      </c>
      <c r="F67" s="32">
        <v>1.2829999999999999</v>
      </c>
      <c r="G67" s="32">
        <v>7.0640000000000001</v>
      </c>
      <c r="H67" s="32">
        <v>5.4470000000000001</v>
      </c>
      <c r="I67" s="32">
        <v>2.3999999999999998E-3</v>
      </c>
      <c r="J67" s="32" t="s">
        <v>827</v>
      </c>
      <c r="K67" s="32">
        <v>9.4999999999999998E-3</v>
      </c>
      <c r="L67" s="32">
        <v>0.2</v>
      </c>
      <c r="M67" s="32">
        <v>8.2699999999999996E-2</v>
      </c>
      <c r="N67" s="32">
        <v>0.91700000000000004</v>
      </c>
      <c r="O67" s="32">
        <v>0.57499999999999996</v>
      </c>
      <c r="P67" s="32">
        <v>0.40699999999999997</v>
      </c>
      <c r="Q67" s="32">
        <v>0.89700000000000002</v>
      </c>
      <c r="R67" s="32">
        <v>0.18959999999999999</v>
      </c>
      <c r="S67" s="32">
        <v>1.319</v>
      </c>
      <c r="T67" s="32">
        <v>0.26800000000000002</v>
      </c>
      <c r="U67" s="32">
        <v>0.82899999999999996</v>
      </c>
      <c r="V67" s="32">
        <v>0.1263</v>
      </c>
      <c r="W67" s="32">
        <v>0.91300000000000003</v>
      </c>
      <c r="X67" s="32">
        <v>0.12720000000000001</v>
      </c>
      <c r="Y67" s="32">
        <v>0.106</v>
      </c>
      <c r="Z67" s="36">
        <f t="shared" si="2"/>
        <v>1.0405257393209199E-2</v>
      </c>
      <c r="AA67" s="72">
        <f t="shared" si="3"/>
        <v>1.2000000000000002</v>
      </c>
      <c r="AB67" s="225">
        <f t="shared" si="9"/>
        <v>2065.8476658476657</v>
      </c>
      <c r="AC67" s="33">
        <f t="shared" si="1"/>
        <v>51.386792452830193</v>
      </c>
      <c r="AD67" s="70" t="str">
        <f t="shared" si="4"/>
        <v>J4grt-28</v>
      </c>
      <c r="AE67" s="69">
        <f t="shared" si="5"/>
        <v>26.704999999999998</v>
      </c>
      <c r="AF67" s="71"/>
      <c r="AG67" s="210">
        <f t="shared" si="6"/>
        <v>936.52796086693741</v>
      </c>
      <c r="AH67" s="210">
        <f t="shared" si="7"/>
        <v>913.84042206000765</v>
      </c>
    </row>
    <row r="68" spans="1:34">
      <c r="A68" s="8" t="s">
        <v>800</v>
      </c>
      <c r="B68" s="32">
        <v>460.5</v>
      </c>
      <c r="C68" s="33">
        <v>39.82</v>
      </c>
      <c r="D68" s="33">
        <v>42.6</v>
      </c>
      <c r="E68" s="33">
        <v>41.21</v>
      </c>
      <c r="F68" s="32">
        <v>0.26500000000000001</v>
      </c>
      <c r="G68" s="32">
        <v>8.5820000000000007</v>
      </c>
      <c r="H68" s="32">
        <v>4.6639999999999997</v>
      </c>
      <c r="I68" s="32">
        <v>1.34E-2</v>
      </c>
      <c r="J68" s="32" t="s">
        <v>827</v>
      </c>
      <c r="K68" s="32">
        <v>9.7999999999999997E-3</v>
      </c>
      <c r="L68" s="32">
        <v>0.16900000000000001</v>
      </c>
      <c r="M68" s="32">
        <v>6.1600000000000002E-2</v>
      </c>
      <c r="N68" s="32">
        <v>0.65500000000000003</v>
      </c>
      <c r="O68" s="32">
        <v>0.46899999999999997</v>
      </c>
      <c r="P68" s="32">
        <v>0.246</v>
      </c>
      <c r="Q68" s="32">
        <v>0.88200000000000001</v>
      </c>
      <c r="R68" s="32">
        <v>0.17299999999999999</v>
      </c>
      <c r="S68" s="32">
        <v>1.4279999999999999</v>
      </c>
      <c r="T68" s="32">
        <v>0.34399999999999997</v>
      </c>
      <c r="U68" s="32">
        <v>1.107</v>
      </c>
      <c r="V68" s="32">
        <v>0.14760000000000001</v>
      </c>
      <c r="W68" s="32">
        <v>1.0589999999999999</v>
      </c>
      <c r="X68" s="32">
        <v>0.14899999999999999</v>
      </c>
      <c r="Y68" s="32">
        <v>9.7000000000000003E-2</v>
      </c>
      <c r="Z68" s="36">
        <f t="shared" si="2"/>
        <v>9.2540132200188852E-3</v>
      </c>
      <c r="AA68" s="72">
        <f t="shared" si="3"/>
        <v>1.536082474226804</v>
      </c>
      <c r="AB68" s="225">
        <f t="shared" si="9"/>
        <v>1871.9512195121952</v>
      </c>
      <c r="AC68" s="33">
        <f t="shared" ref="AC68:AC80" si="10">H68/Y68</f>
        <v>48.082474226804116</v>
      </c>
      <c r="AD68" s="70" t="str">
        <f t="shared" si="4"/>
        <v>J4grt-26</v>
      </c>
      <c r="AE68" s="69">
        <f t="shared" si="5"/>
        <v>41.21</v>
      </c>
      <c r="AF68" s="71"/>
      <c r="AG68" s="210">
        <f t="shared" si="6"/>
        <v>1013.5034480051114</v>
      </c>
      <c r="AH68" s="210">
        <f t="shared" si="7"/>
        <v>987.86728466838929</v>
      </c>
    </row>
    <row r="69" spans="1:34">
      <c r="A69" s="8" t="s">
        <v>801</v>
      </c>
      <c r="B69" s="32">
        <v>1107</v>
      </c>
      <c r="C69" s="33">
        <v>42.89</v>
      </c>
      <c r="D69" s="33">
        <v>42.9</v>
      </c>
      <c r="E69" s="33">
        <v>42.894999999999996</v>
      </c>
      <c r="F69" s="32">
        <v>0.13800000000000001</v>
      </c>
      <c r="G69" s="32">
        <v>9.6999999999999993</v>
      </c>
      <c r="H69" s="32">
        <v>44.49</v>
      </c>
      <c r="I69" s="32">
        <v>0.26200000000000001</v>
      </c>
      <c r="J69" s="32" t="s">
        <v>827</v>
      </c>
      <c r="K69" s="32">
        <v>2.2700000000000001E-2</v>
      </c>
      <c r="L69" s="32">
        <v>0.17899999999999999</v>
      </c>
      <c r="M69" s="32">
        <v>6.0600000000000001E-2</v>
      </c>
      <c r="N69" s="32">
        <v>0.71499999999999997</v>
      </c>
      <c r="O69" s="32">
        <v>0.71</v>
      </c>
      <c r="P69" s="32">
        <v>0.34499999999999997</v>
      </c>
      <c r="Q69" s="32">
        <v>1.4</v>
      </c>
      <c r="R69" s="32">
        <v>0.26500000000000001</v>
      </c>
      <c r="S69" s="32">
        <v>1.8</v>
      </c>
      <c r="T69" s="32">
        <v>0.36899999999999999</v>
      </c>
      <c r="U69" s="32">
        <v>1.129</v>
      </c>
      <c r="V69" s="32">
        <v>0.17499999999999999</v>
      </c>
      <c r="W69" s="32">
        <v>1.365</v>
      </c>
      <c r="X69" s="32">
        <v>0.23400000000000001</v>
      </c>
      <c r="Y69" s="32">
        <v>1.0069999999999999</v>
      </c>
      <c r="Z69" s="36">
        <f t="shared" si="2"/>
        <v>1.6630036630036631E-2</v>
      </c>
      <c r="AA69" s="72">
        <f t="shared" si="3"/>
        <v>0.23237338629592855</v>
      </c>
      <c r="AB69" s="225">
        <f t="shared" si="9"/>
        <v>3208.6956521739135</v>
      </c>
      <c r="AC69" s="33">
        <f t="shared" si="10"/>
        <v>44.180734856007952</v>
      </c>
      <c r="AD69" s="70" t="str">
        <f t="shared" si="4"/>
        <v>J4grt-32</v>
      </c>
      <c r="AE69" s="69">
        <f t="shared" si="5"/>
        <v>42.894999999999996</v>
      </c>
      <c r="AF69" s="71"/>
      <c r="AG69" s="210">
        <f t="shared" si="6"/>
        <v>1021.1111075259051</v>
      </c>
      <c r="AH69" s="210">
        <f t="shared" si="7"/>
        <v>995.17394315852869</v>
      </c>
    </row>
    <row r="70" spans="1:34">
      <c r="A70" s="8" t="s">
        <v>802</v>
      </c>
      <c r="B70" s="32">
        <v>603.6</v>
      </c>
      <c r="C70" s="33">
        <v>77.5</v>
      </c>
      <c r="D70" s="33">
        <v>75.400000000000006</v>
      </c>
      <c r="E70" s="33">
        <v>76.45</v>
      </c>
      <c r="F70" s="32">
        <v>0.92300000000000004</v>
      </c>
      <c r="G70" s="32">
        <v>5.0940000000000003</v>
      </c>
      <c r="H70" s="32">
        <v>2.601</v>
      </c>
      <c r="I70" s="32">
        <v>0</v>
      </c>
      <c r="J70" s="32" t="s">
        <v>827</v>
      </c>
      <c r="K70" s="32">
        <v>0</v>
      </c>
      <c r="L70" s="32">
        <v>3.3799999999999997E-2</v>
      </c>
      <c r="M70" s="32">
        <v>2.4799999999999999E-2</v>
      </c>
      <c r="N70" s="32">
        <v>0.40699999999999997</v>
      </c>
      <c r="O70" s="32">
        <v>0.313</v>
      </c>
      <c r="P70" s="32">
        <v>0.42199999999999999</v>
      </c>
      <c r="Q70" s="32">
        <v>0.54</v>
      </c>
      <c r="R70" s="32">
        <v>0.108</v>
      </c>
      <c r="S70" s="32">
        <v>0.82099999999999995</v>
      </c>
      <c r="T70" s="32">
        <v>0.19900000000000001</v>
      </c>
      <c r="U70" s="32">
        <v>0.626</v>
      </c>
      <c r="V70" s="32">
        <v>8.4199999999999997E-2</v>
      </c>
      <c r="W70" s="32">
        <v>0.65300000000000002</v>
      </c>
      <c r="X70" s="32">
        <v>9.3399999999999997E-2</v>
      </c>
      <c r="Y70" s="32">
        <v>7.0000000000000007E-2</v>
      </c>
      <c r="Z70" s="36">
        <f t="shared" si="2"/>
        <v>0</v>
      </c>
      <c r="AA70" s="72">
        <f t="shared" si="3"/>
        <v>1.3342857142857141</v>
      </c>
      <c r="AB70" s="225">
        <f t="shared" si="9"/>
        <v>1430.3317535545025</v>
      </c>
      <c r="AC70" s="33">
        <f t="shared" si="10"/>
        <v>37.157142857142851</v>
      </c>
      <c r="AD70" s="70" t="str">
        <f t="shared" si="4"/>
        <v>J4grt-83</v>
      </c>
      <c r="AE70" s="69">
        <f t="shared" si="5"/>
        <v>76.45</v>
      </c>
      <c r="AF70" s="71"/>
      <c r="AG70" s="210">
        <f t="shared" si="6"/>
        <v>1141.7501813222575</v>
      </c>
      <c r="AH70" s="210">
        <f t="shared" si="7"/>
        <v>1110.8102168483388</v>
      </c>
    </row>
    <row r="71" spans="1:34">
      <c r="A71" s="8" t="s">
        <v>803</v>
      </c>
      <c r="B71" s="32">
        <v>797</v>
      </c>
      <c r="C71" s="33">
        <v>43.38</v>
      </c>
      <c r="D71" s="33">
        <v>44.4</v>
      </c>
      <c r="E71" s="33">
        <v>43.89</v>
      </c>
      <c r="F71" s="32">
        <v>0.189</v>
      </c>
      <c r="G71" s="32">
        <v>7.56</v>
      </c>
      <c r="H71" s="32">
        <v>10.33</v>
      </c>
      <c r="I71" s="32">
        <v>0.35</v>
      </c>
      <c r="J71" s="32" t="s">
        <v>827</v>
      </c>
      <c r="K71" s="32">
        <v>8.1900000000000001E-2</v>
      </c>
      <c r="L71" s="32">
        <v>0.53600000000000003</v>
      </c>
      <c r="M71" s="32">
        <v>0.12</v>
      </c>
      <c r="N71" s="32">
        <v>0.91800000000000004</v>
      </c>
      <c r="O71" s="32">
        <v>0.499</v>
      </c>
      <c r="P71" s="32">
        <v>0.20499999999999999</v>
      </c>
      <c r="Q71" s="32">
        <v>0.82899999999999996</v>
      </c>
      <c r="R71" s="32">
        <v>0.14949999999999999</v>
      </c>
      <c r="S71" s="32">
        <v>1.0840000000000001</v>
      </c>
      <c r="T71" s="32">
        <v>0.27300000000000002</v>
      </c>
      <c r="U71" s="32">
        <v>1.018</v>
      </c>
      <c r="V71" s="32">
        <v>0.18</v>
      </c>
      <c r="W71" s="32">
        <v>1.3520000000000001</v>
      </c>
      <c r="X71" s="32">
        <v>0.24199999999999999</v>
      </c>
      <c r="Y71" s="32">
        <v>0.22900000000000001</v>
      </c>
      <c r="Z71" s="36">
        <f t="shared" si="2"/>
        <v>6.057692307692307E-2</v>
      </c>
      <c r="AA71" s="72">
        <f t="shared" si="3"/>
        <v>1.0567685589519651</v>
      </c>
      <c r="AB71" s="225">
        <f t="shared" si="9"/>
        <v>3887.8048780487807</v>
      </c>
      <c r="AC71" s="33">
        <f t="shared" si="10"/>
        <v>45.109170305676855</v>
      </c>
      <c r="AD71" s="70" t="str">
        <f t="shared" si="4"/>
        <v>J4grt-79</v>
      </c>
      <c r="AE71" s="69">
        <f t="shared" si="5"/>
        <v>43.89</v>
      </c>
      <c r="AF71" s="71"/>
      <c r="AG71" s="210">
        <f t="shared" si="6"/>
        <v>1025.5049500932587</v>
      </c>
      <c r="AH71" s="210">
        <f t="shared" si="7"/>
        <v>999.3931568989475</v>
      </c>
    </row>
    <row r="72" spans="1:34">
      <c r="A72" s="8" t="s">
        <v>804</v>
      </c>
      <c r="B72" s="32">
        <v>1152</v>
      </c>
      <c r="C72" s="33">
        <v>40.14</v>
      </c>
      <c r="D72" s="33">
        <v>39.6</v>
      </c>
      <c r="E72" s="33">
        <v>39.870000000000005</v>
      </c>
      <c r="F72" s="32">
        <v>0.16</v>
      </c>
      <c r="G72" s="32">
        <v>6.57</v>
      </c>
      <c r="H72" s="32">
        <v>16.97</v>
      </c>
      <c r="I72" s="32">
        <v>0.438</v>
      </c>
      <c r="J72" s="32" t="s">
        <v>827</v>
      </c>
      <c r="K72" s="32">
        <v>4.6300000000000001E-2</v>
      </c>
      <c r="L72" s="32">
        <v>0.29699999999999999</v>
      </c>
      <c r="M72" s="32">
        <v>8.0100000000000005E-2</v>
      </c>
      <c r="N72" s="32">
        <v>0.80500000000000005</v>
      </c>
      <c r="O72" s="32">
        <v>0.58499999999999996</v>
      </c>
      <c r="P72" s="32">
        <v>0.184</v>
      </c>
      <c r="Q72" s="32">
        <v>0.55500000000000005</v>
      </c>
      <c r="R72" s="32">
        <v>0.12640000000000001</v>
      </c>
      <c r="S72" s="32">
        <v>1.0089999999999999</v>
      </c>
      <c r="T72" s="32">
        <v>0.252</v>
      </c>
      <c r="U72" s="32">
        <v>0.80900000000000005</v>
      </c>
      <c r="V72" s="32">
        <v>0.1244</v>
      </c>
      <c r="W72" s="32">
        <v>1.0629999999999999</v>
      </c>
      <c r="X72" s="32">
        <v>0.17799999999999999</v>
      </c>
      <c r="Y72" s="32">
        <v>0.39900000000000002</v>
      </c>
      <c r="Z72" s="36">
        <f t="shared" si="2"/>
        <v>4.3555973659454378E-2</v>
      </c>
      <c r="AA72" s="72">
        <f t="shared" si="3"/>
        <v>0.44611528822055135</v>
      </c>
      <c r="AB72" s="225">
        <f t="shared" si="9"/>
        <v>6260.869565217391</v>
      </c>
      <c r="AC72" s="33">
        <f t="shared" si="10"/>
        <v>42.531328320801997</v>
      </c>
      <c r="AD72" s="70" t="str">
        <f t="shared" si="4"/>
        <v>J4grt-59</v>
      </c>
      <c r="AE72" s="69">
        <f t="shared" si="5"/>
        <v>39.870000000000005</v>
      </c>
      <c r="AF72" s="71"/>
      <c r="AG72" s="210">
        <f t="shared" si="6"/>
        <v>1007.2949794438772</v>
      </c>
      <c r="AH72" s="210">
        <f t="shared" si="7"/>
        <v>981.90318153413034</v>
      </c>
    </row>
    <row r="73" spans="1:34">
      <c r="A73" s="8" t="s">
        <v>805</v>
      </c>
      <c r="B73" s="32">
        <v>882.2</v>
      </c>
      <c r="C73" s="33">
        <v>49.89</v>
      </c>
      <c r="D73" s="33">
        <v>50</v>
      </c>
      <c r="E73" s="33">
        <v>49.945</v>
      </c>
      <c r="F73" s="32">
        <v>0.217</v>
      </c>
      <c r="G73" s="32">
        <v>10.9</v>
      </c>
      <c r="H73" s="32">
        <v>15.76</v>
      </c>
      <c r="I73" s="32">
        <v>0.38500000000000001</v>
      </c>
      <c r="J73" s="32" t="s">
        <v>827</v>
      </c>
      <c r="K73" s="32">
        <v>2.75E-2</v>
      </c>
      <c r="L73" s="32">
        <v>0.36299999999999999</v>
      </c>
      <c r="M73" s="32">
        <v>0.1283</v>
      </c>
      <c r="N73" s="32">
        <v>1.0469999999999999</v>
      </c>
      <c r="O73" s="32">
        <v>0.47799999999999998</v>
      </c>
      <c r="P73" s="32">
        <v>0.19</v>
      </c>
      <c r="Q73" s="32">
        <v>0.85099999999999998</v>
      </c>
      <c r="R73" s="32">
        <v>0.184</v>
      </c>
      <c r="S73" s="32">
        <v>1.5169999999999999</v>
      </c>
      <c r="T73" s="32">
        <v>0.40400000000000003</v>
      </c>
      <c r="U73" s="32">
        <v>1.464</v>
      </c>
      <c r="V73" s="32">
        <v>0.21299999999999999</v>
      </c>
      <c r="W73" s="32">
        <v>1.7130000000000001</v>
      </c>
      <c r="X73" s="32">
        <v>0.26200000000000001</v>
      </c>
      <c r="Y73" s="32">
        <v>0.34200000000000003</v>
      </c>
      <c r="Z73" s="36">
        <f t="shared" si="2"/>
        <v>1.6053706946876824E-2</v>
      </c>
      <c r="AA73" s="72">
        <f t="shared" si="3"/>
        <v>0.76608187134502925</v>
      </c>
      <c r="AB73" s="225">
        <f t="shared" si="9"/>
        <v>4643.1578947368425</v>
      </c>
      <c r="AC73" s="33">
        <f t="shared" si="10"/>
        <v>46.081871345029235</v>
      </c>
      <c r="AD73" s="70" t="str">
        <f t="shared" si="4"/>
        <v>J4grt-58</v>
      </c>
      <c r="AE73" s="69">
        <f t="shared" si="5"/>
        <v>49.945</v>
      </c>
      <c r="AF73" s="71"/>
      <c r="AG73" s="210">
        <f t="shared" si="6"/>
        <v>1050.836506266719</v>
      </c>
      <c r="AH73" s="210">
        <f t="shared" si="7"/>
        <v>1023.7067453506564</v>
      </c>
    </row>
    <row r="74" spans="1:34">
      <c r="A74" s="8" t="s">
        <v>806</v>
      </c>
      <c r="B74" s="32">
        <v>5993</v>
      </c>
      <c r="C74" s="33">
        <v>76.41</v>
      </c>
      <c r="D74" s="33">
        <v>76.7</v>
      </c>
      <c r="E74" s="33">
        <v>76.555000000000007</v>
      </c>
      <c r="F74" s="32">
        <v>0.5</v>
      </c>
      <c r="G74" s="32">
        <v>17.600000000000001</v>
      </c>
      <c r="H74" s="32">
        <v>88.9</v>
      </c>
      <c r="I74" s="32">
        <v>0.32200000000000001</v>
      </c>
      <c r="J74" s="32" t="s">
        <v>827</v>
      </c>
      <c r="K74" s="32">
        <v>3.3700000000000001E-2</v>
      </c>
      <c r="L74" s="32">
        <v>0.48599999999999999</v>
      </c>
      <c r="M74" s="32">
        <v>0.16489999999999999</v>
      </c>
      <c r="N74" s="32">
        <v>1.6080000000000001</v>
      </c>
      <c r="O74" s="32">
        <v>1.163</v>
      </c>
      <c r="P74" s="32">
        <v>0.52800000000000002</v>
      </c>
      <c r="Q74" s="32">
        <v>2.121</v>
      </c>
      <c r="R74" s="32">
        <v>0.42599999999999999</v>
      </c>
      <c r="S74" s="32">
        <v>3.0659999999999998</v>
      </c>
      <c r="T74" s="32">
        <v>0.67500000000000004</v>
      </c>
      <c r="U74" s="32">
        <v>2.0659999999999998</v>
      </c>
      <c r="V74" s="32">
        <v>0.29799999999999999</v>
      </c>
      <c r="W74" s="32">
        <v>2.194</v>
      </c>
      <c r="X74" s="32">
        <v>0.29299999999999998</v>
      </c>
      <c r="Y74" s="32">
        <v>2.3439999999999999</v>
      </c>
      <c r="Z74" s="36">
        <f t="shared" si="2"/>
        <v>1.5360072926162262E-2</v>
      </c>
      <c r="AA74" s="72">
        <f t="shared" si="3"/>
        <v>0.125</v>
      </c>
      <c r="AB74" s="225">
        <f t="shared" si="9"/>
        <v>11350.378787878788</v>
      </c>
      <c r="AC74" s="33">
        <f t="shared" si="10"/>
        <v>37.92662116040956</v>
      </c>
      <c r="AD74" s="70" t="str">
        <f t="shared" si="4"/>
        <v>J4grt-20</v>
      </c>
      <c r="AE74" s="69">
        <f t="shared" si="5"/>
        <v>76.555000000000007</v>
      </c>
      <c r="AF74" s="71"/>
      <c r="AG74" s="210">
        <f t="shared" si="6"/>
        <v>1142.0634831124944</v>
      </c>
      <c r="AH74" s="210">
        <f t="shared" si="7"/>
        <v>1111.10996490861</v>
      </c>
    </row>
    <row r="75" spans="1:34">
      <c r="A75" s="8" t="s">
        <v>807</v>
      </c>
      <c r="B75" s="32">
        <v>604.20000000000005</v>
      </c>
      <c r="C75" s="33">
        <v>64.86</v>
      </c>
      <c r="D75" s="33">
        <v>63.9</v>
      </c>
      <c r="E75" s="33">
        <v>64.38</v>
      </c>
      <c r="F75" s="32">
        <v>0.503</v>
      </c>
      <c r="G75" s="32">
        <v>1.611</v>
      </c>
      <c r="H75" s="32">
        <v>9.17</v>
      </c>
      <c r="I75" s="32">
        <v>0.65400000000000003</v>
      </c>
      <c r="J75" s="32" t="s">
        <v>827</v>
      </c>
      <c r="K75" s="32">
        <v>5.6500000000000002E-2</v>
      </c>
      <c r="L75" s="32">
        <v>0.63100000000000001</v>
      </c>
      <c r="M75" s="32">
        <v>0.1784</v>
      </c>
      <c r="N75" s="32">
        <v>1.2709999999999999</v>
      </c>
      <c r="O75" s="32">
        <v>0.44700000000000001</v>
      </c>
      <c r="P75" s="32">
        <v>0.14000000000000001</v>
      </c>
      <c r="Q75" s="32">
        <v>0.39500000000000002</v>
      </c>
      <c r="R75" s="32">
        <v>5.0700000000000002E-2</v>
      </c>
      <c r="S75" s="32">
        <v>0.28999999999999998</v>
      </c>
      <c r="T75" s="32">
        <v>5.3900000000000003E-2</v>
      </c>
      <c r="U75" s="32">
        <v>0.16700000000000001</v>
      </c>
      <c r="V75" s="32">
        <v>2.9100000000000001E-2</v>
      </c>
      <c r="W75" s="32">
        <v>0.30499999999999999</v>
      </c>
      <c r="X75" s="32">
        <v>6.59E-2</v>
      </c>
      <c r="Y75" s="32">
        <v>0.22900000000000001</v>
      </c>
      <c r="Z75" s="36">
        <f t="shared" si="2"/>
        <v>0.18524590163934426</v>
      </c>
      <c r="AA75" s="72">
        <f t="shared" si="3"/>
        <v>0.28777292576419211</v>
      </c>
      <c r="AB75" s="225">
        <f t="shared" si="9"/>
        <v>4315.7142857142853</v>
      </c>
      <c r="AC75" s="33">
        <f t="shared" si="10"/>
        <v>40.043668122270738</v>
      </c>
      <c r="AD75" s="70" t="str">
        <f t="shared" si="4"/>
        <v>J4grt-18</v>
      </c>
      <c r="AE75" s="69">
        <f t="shared" si="5"/>
        <v>64.38</v>
      </c>
      <c r="AF75" s="71"/>
      <c r="AG75" s="210">
        <f t="shared" si="6"/>
        <v>1103.5919198974279</v>
      </c>
      <c r="AH75" s="210">
        <f t="shared" si="7"/>
        <v>1074.2809983588436</v>
      </c>
    </row>
    <row r="76" spans="1:34">
      <c r="A76" s="8" t="s">
        <v>808</v>
      </c>
      <c r="B76" s="32">
        <v>735.7</v>
      </c>
      <c r="C76" s="33">
        <v>42.86</v>
      </c>
      <c r="D76" s="33">
        <v>42.2</v>
      </c>
      <c r="E76" s="33">
        <v>42.53</v>
      </c>
      <c r="F76" s="32">
        <v>0.13700000000000001</v>
      </c>
      <c r="G76" s="32">
        <v>7.31</v>
      </c>
      <c r="H76" s="32">
        <v>14.86</v>
      </c>
      <c r="I76" s="32">
        <v>0.45200000000000001</v>
      </c>
      <c r="J76" s="32" t="s">
        <v>827</v>
      </c>
      <c r="K76" s="32">
        <v>3.9600000000000003E-2</v>
      </c>
      <c r="L76" s="32">
        <v>0.34300000000000003</v>
      </c>
      <c r="M76" s="32">
        <v>0.1056</v>
      </c>
      <c r="N76" s="32">
        <v>0.89700000000000002</v>
      </c>
      <c r="O76" s="32">
        <v>0.505</v>
      </c>
      <c r="P76" s="32">
        <v>0.191</v>
      </c>
      <c r="Q76" s="32">
        <v>0.70599999999999996</v>
      </c>
      <c r="R76" s="32">
        <v>0.14729999999999999</v>
      </c>
      <c r="S76" s="32">
        <v>1.1930000000000001</v>
      </c>
      <c r="T76" s="32">
        <v>0.28799999999999998</v>
      </c>
      <c r="U76" s="32">
        <v>0.92100000000000004</v>
      </c>
      <c r="V76" s="32">
        <v>0.14699999999999999</v>
      </c>
      <c r="W76" s="32">
        <v>1.1639999999999999</v>
      </c>
      <c r="X76" s="32">
        <v>0.19600000000000001</v>
      </c>
      <c r="Y76" s="32">
        <v>0.32100000000000001</v>
      </c>
      <c r="Z76" s="36">
        <f t="shared" si="2"/>
        <v>3.4020618556701035E-2</v>
      </c>
      <c r="AA76" s="72">
        <f t="shared" si="3"/>
        <v>0.61059190031152644</v>
      </c>
      <c r="AB76" s="225">
        <f t="shared" si="9"/>
        <v>3851.8324607329846</v>
      </c>
      <c r="AC76" s="33">
        <f t="shared" si="10"/>
        <v>46.292834890965729</v>
      </c>
      <c r="AD76" s="70" t="str">
        <f t="shared" si="4"/>
        <v>J4grt-9</v>
      </c>
      <c r="AE76" s="69">
        <f t="shared" si="5"/>
        <v>42.53</v>
      </c>
      <c r="AF76" s="71"/>
      <c r="AG76" s="210">
        <f t="shared" si="6"/>
        <v>1019.4812919705615</v>
      </c>
      <c r="AH76" s="210">
        <f t="shared" si="7"/>
        <v>993.60875699932114</v>
      </c>
    </row>
    <row r="77" spans="1:34">
      <c r="A77" s="8" t="s">
        <v>809</v>
      </c>
      <c r="B77" s="32">
        <v>890.1</v>
      </c>
      <c r="C77" s="33">
        <v>50.67</v>
      </c>
      <c r="D77" s="33">
        <v>54.6</v>
      </c>
      <c r="E77" s="33">
        <v>52.635000000000005</v>
      </c>
      <c r="F77" s="32">
        <v>0.253</v>
      </c>
      <c r="G77" s="32">
        <v>5.1100000000000003</v>
      </c>
      <c r="H77" s="32">
        <v>8.25</v>
      </c>
      <c r="I77" s="32">
        <v>0.45400000000000001</v>
      </c>
      <c r="J77" s="32" t="s">
        <v>827</v>
      </c>
      <c r="K77" s="32">
        <v>9.3200000000000005E-2</v>
      </c>
      <c r="L77" s="32">
        <v>0.82899999999999996</v>
      </c>
      <c r="M77" s="32">
        <v>0.2</v>
      </c>
      <c r="N77" s="32">
        <v>1.244</v>
      </c>
      <c r="O77" s="32">
        <v>0.34499999999999997</v>
      </c>
      <c r="P77" s="32">
        <v>0.13700000000000001</v>
      </c>
      <c r="Q77" s="32">
        <v>0.53900000000000003</v>
      </c>
      <c r="R77" s="32">
        <v>9.98E-2</v>
      </c>
      <c r="S77" s="32">
        <v>0.80500000000000005</v>
      </c>
      <c r="T77" s="32">
        <v>0.17</v>
      </c>
      <c r="U77" s="32">
        <v>0.60699999999999998</v>
      </c>
      <c r="V77" s="32">
        <v>0.1013</v>
      </c>
      <c r="W77" s="32">
        <v>0.83599999999999997</v>
      </c>
      <c r="X77" s="32">
        <v>0.13700000000000001</v>
      </c>
      <c r="Y77" s="32">
        <v>0.25</v>
      </c>
      <c r="Z77" s="36">
        <f t="shared" si="2"/>
        <v>0.11148325358851675</v>
      </c>
      <c r="AA77" s="72">
        <f t="shared" si="3"/>
        <v>0.54800000000000004</v>
      </c>
      <c r="AB77" s="225">
        <f t="shared" si="9"/>
        <v>6497.0802919708021</v>
      </c>
      <c r="AC77" s="33">
        <f t="shared" si="10"/>
        <v>33</v>
      </c>
      <c r="AD77" s="70" t="str">
        <f t="shared" si="4"/>
        <v>J4grt-8</v>
      </c>
      <c r="AE77" s="69">
        <f t="shared" si="5"/>
        <v>52.635000000000005</v>
      </c>
      <c r="AF77" s="71"/>
      <c r="AG77" s="210">
        <f t="shared" si="6"/>
        <v>1061.4032212819893</v>
      </c>
      <c r="AH77" s="210">
        <f t="shared" si="7"/>
        <v>1033.8431950479021</v>
      </c>
    </row>
    <row r="78" spans="1:34">
      <c r="A78" s="8" t="s">
        <v>810</v>
      </c>
      <c r="B78" s="32">
        <v>923</v>
      </c>
      <c r="C78" s="33">
        <v>38.840000000000003</v>
      </c>
      <c r="D78" s="33">
        <v>40.700000000000003</v>
      </c>
      <c r="E78" s="33">
        <v>39.770000000000003</v>
      </c>
      <c r="F78" s="32">
        <v>0.44600000000000001</v>
      </c>
      <c r="G78" s="32">
        <v>7.77</v>
      </c>
      <c r="H78" s="32">
        <v>4.96</v>
      </c>
      <c r="I78" s="32">
        <v>0</v>
      </c>
      <c r="J78" s="32" t="s">
        <v>827</v>
      </c>
      <c r="K78" s="32">
        <v>4.3E-3</v>
      </c>
      <c r="L78" s="32">
        <v>8.9800000000000005E-2</v>
      </c>
      <c r="M78" s="32">
        <v>3.5200000000000002E-2</v>
      </c>
      <c r="N78" s="32">
        <v>0.47899999999999998</v>
      </c>
      <c r="O78" s="32">
        <v>0.38800000000000001</v>
      </c>
      <c r="P78" s="32">
        <v>0.22900000000000001</v>
      </c>
      <c r="Q78" s="32">
        <v>0.63800000000000001</v>
      </c>
      <c r="R78" s="32">
        <v>0.15240000000000001</v>
      </c>
      <c r="S78" s="32">
        <v>1.214</v>
      </c>
      <c r="T78" s="32">
        <v>0.30199999999999999</v>
      </c>
      <c r="U78" s="32">
        <v>1.0089999999999999</v>
      </c>
      <c r="V78" s="32">
        <v>0.158</v>
      </c>
      <c r="W78" s="32">
        <v>1.2270000000000001</v>
      </c>
      <c r="X78" s="32">
        <v>0.18099999999999999</v>
      </c>
      <c r="Y78" s="32">
        <v>8.5000000000000006E-2</v>
      </c>
      <c r="Z78" s="36">
        <f t="shared" si="2"/>
        <v>3.504482477587612E-3</v>
      </c>
      <c r="AA78" s="72">
        <f t="shared" si="3"/>
        <v>2.1294117647058823</v>
      </c>
      <c r="AB78" s="225">
        <f t="shared" si="9"/>
        <v>4030.5676855895194</v>
      </c>
      <c r="AC78" s="33">
        <f t="shared" si="10"/>
        <v>58.352941176470587</v>
      </c>
      <c r="AD78" s="70" t="str">
        <f t="shared" si="4"/>
        <v>J4grt-7</v>
      </c>
      <c r="AE78" s="69">
        <f t="shared" si="5"/>
        <v>39.770000000000003</v>
      </c>
      <c r="AF78" s="71"/>
      <c r="AG78" s="210">
        <f t="shared" si="6"/>
        <v>1006.8257740229582</v>
      </c>
      <c r="AH78" s="210">
        <f t="shared" si="7"/>
        <v>981.45239743168679</v>
      </c>
    </row>
    <row r="79" spans="1:34">
      <c r="A79" s="8" t="s">
        <v>811</v>
      </c>
      <c r="B79" s="32">
        <v>533</v>
      </c>
      <c r="C79" s="33">
        <v>80.849999999999994</v>
      </c>
      <c r="D79" s="33">
        <v>81.2</v>
      </c>
      <c r="E79" s="33">
        <v>81.025000000000006</v>
      </c>
      <c r="F79" s="32">
        <v>0.626</v>
      </c>
      <c r="G79" s="32">
        <v>2.133</v>
      </c>
      <c r="H79" s="32">
        <v>2.0139999999999998</v>
      </c>
      <c r="I79" s="32">
        <v>0.81799999999999995</v>
      </c>
      <c r="J79" s="32" t="s">
        <v>827</v>
      </c>
      <c r="K79" s="32">
        <v>7.4200000000000002E-2</v>
      </c>
      <c r="L79" s="32">
        <v>0.91800000000000004</v>
      </c>
      <c r="M79" s="32">
        <v>0.318</v>
      </c>
      <c r="N79" s="32">
        <v>2.65</v>
      </c>
      <c r="O79" s="32">
        <v>0.46</v>
      </c>
      <c r="P79" s="32">
        <v>9.4E-2</v>
      </c>
      <c r="Q79" s="32">
        <v>0.16500000000000001</v>
      </c>
      <c r="R79" s="32">
        <v>3.0800000000000001E-2</v>
      </c>
      <c r="S79" s="32">
        <v>0.218</v>
      </c>
      <c r="T79" s="32">
        <v>7.2300000000000003E-2</v>
      </c>
      <c r="U79" s="32">
        <v>0.32500000000000001</v>
      </c>
      <c r="V79" s="32">
        <v>6.2100000000000002E-2</v>
      </c>
      <c r="W79" s="32">
        <v>0.57299999999999995</v>
      </c>
      <c r="X79" s="32">
        <v>0.11990000000000001</v>
      </c>
      <c r="Y79" s="32">
        <v>4.3099999999999999E-2</v>
      </c>
      <c r="Z79" s="36">
        <f t="shared" si="2"/>
        <v>0.12949389179755674</v>
      </c>
      <c r="AA79" s="72">
        <f t="shared" si="3"/>
        <v>2.7819025522041767</v>
      </c>
      <c r="AB79" s="225">
        <f t="shared" si="9"/>
        <v>5670.2127659574471</v>
      </c>
      <c r="AC79" s="33">
        <f t="shared" si="10"/>
        <v>46.72853828306264</v>
      </c>
      <c r="AD79" s="70" t="str">
        <f t="shared" si="4"/>
        <v>J4grt-3</v>
      </c>
      <c r="AE79" s="69">
        <f t="shared" si="5"/>
        <v>81.025000000000006</v>
      </c>
      <c r="AF79" s="71"/>
      <c r="AG79" s="210">
        <f t="shared" si="6"/>
        <v>1155.1400182622274</v>
      </c>
      <c r="AH79" s="210">
        <f t="shared" si="7"/>
        <v>1123.6182084048869</v>
      </c>
    </row>
    <row r="80" spans="1:34">
      <c r="A80" s="30" t="s">
        <v>812</v>
      </c>
      <c r="B80" s="38">
        <v>948.3</v>
      </c>
      <c r="C80" s="53">
        <v>59.13</v>
      </c>
      <c r="D80" s="53">
        <v>57.9</v>
      </c>
      <c r="E80" s="53">
        <v>58.515000000000001</v>
      </c>
      <c r="F80" s="38">
        <v>0.40100000000000002</v>
      </c>
      <c r="G80" s="38">
        <v>3.6150000000000002</v>
      </c>
      <c r="H80" s="38">
        <v>12.1</v>
      </c>
      <c r="I80" s="38">
        <v>0.56499999999999995</v>
      </c>
      <c r="J80" s="38" t="s">
        <v>827</v>
      </c>
      <c r="K80" s="38">
        <v>0.14199999999999999</v>
      </c>
      <c r="L80" s="38">
        <v>1.3420000000000001</v>
      </c>
      <c r="M80" s="38">
        <v>0.3</v>
      </c>
      <c r="N80" s="38">
        <v>1.8169999999999999</v>
      </c>
      <c r="O80" s="38">
        <v>0.64400000000000002</v>
      </c>
      <c r="P80" s="38">
        <v>0.24</v>
      </c>
      <c r="Q80" s="38">
        <v>0.77900000000000003</v>
      </c>
      <c r="R80" s="38">
        <v>0.113</v>
      </c>
      <c r="S80" s="38">
        <v>0.68400000000000005</v>
      </c>
      <c r="T80" s="38">
        <v>0.13730000000000001</v>
      </c>
      <c r="U80" s="38">
        <v>0.42899999999999999</v>
      </c>
      <c r="V80" s="38">
        <v>5.9499999999999997E-2</v>
      </c>
      <c r="W80" s="38">
        <v>0.54200000000000004</v>
      </c>
      <c r="X80" s="38">
        <v>8.7300000000000003E-2</v>
      </c>
      <c r="Y80" s="38">
        <v>0.317</v>
      </c>
      <c r="Z80" s="54">
        <f t="shared" si="2"/>
        <v>0.26199261992619921</v>
      </c>
      <c r="AA80" s="54">
        <f t="shared" si="3"/>
        <v>0.27539432176656153</v>
      </c>
      <c r="AB80" s="226">
        <f t="shared" si="9"/>
        <v>3951.25</v>
      </c>
      <c r="AC80" s="53">
        <f t="shared" si="10"/>
        <v>38.170347003154575</v>
      </c>
      <c r="AD80" s="74" t="str">
        <f t="shared" si="4"/>
        <v>J4grt-1</v>
      </c>
      <c r="AE80" s="73">
        <f t="shared" si="5"/>
        <v>58.515000000000001</v>
      </c>
      <c r="AF80" s="75"/>
      <c r="AG80" s="211">
        <f t="shared" si="6"/>
        <v>1083.2572166952764</v>
      </c>
      <c r="AH80" s="211">
        <f t="shared" si="7"/>
        <v>1054.7968053617419</v>
      </c>
    </row>
    <row r="81" spans="28:34">
      <c r="AD81" s="251" t="s">
        <v>895</v>
      </c>
      <c r="AE81" s="252"/>
      <c r="AF81" s="252"/>
      <c r="AG81" s="252"/>
      <c r="AH81" s="252"/>
    </row>
    <row r="82" spans="28:34">
      <c r="AD82" s="253"/>
      <c r="AE82" s="253"/>
      <c r="AF82" s="253"/>
      <c r="AG82" s="253"/>
      <c r="AH82" s="253"/>
    </row>
    <row r="83" spans="28:34">
      <c r="AD83" s="76" t="s">
        <v>896</v>
      </c>
      <c r="AE83" s="243"/>
      <c r="AF83" s="243"/>
      <c r="AG83" s="243"/>
      <c r="AH83" s="243"/>
    </row>
    <row r="84" spans="28:34">
      <c r="AB84" s="224"/>
      <c r="AC84" s="224"/>
    </row>
    <row r="85" spans="28:34">
      <c r="AB85" s="224"/>
      <c r="AC85" s="224"/>
    </row>
    <row r="86" spans="28:34">
      <c r="AB86" s="224"/>
      <c r="AC86" s="224"/>
    </row>
    <row r="87" spans="28:34">
      <c r="AB87" s="224"/>
      <c r="AC87" s="224"/>
    </row>
  </sheetData>
  <mergeCells count="2">
    <mergeCell ref="AD81:AH82"/>
    <mergeCell ref="AD18:AH19"/>
  </mergeCells>
  <phoneticPr fontId="42" type="noConversion"/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9"/>
  <sheetViews>
    <sheetView zoomScale="98" zoomScaleNormal="98" workbookViewId="0">
      <selection activeCell="A22" sqref="A22:XFD22"/>
    </sheetView>
  </sheetViews>
  <sheetFormatPr defaultRowHeight="15"/>
  <cols>
    <col min="1" max="1" width="14.7109375" customWidth="1"/>
    <col min="2" max="2" width="22.42578125" customWidth="1"/>
    <col min="3" max="3" width="25.85546875" customWidth="1"/>
    <col min="4" max="4" width="61.28515625" customWidth="1"/>
    <col min="19" max="19" width="18" customWidth="1"/>
    <col min="20" max="20" width="16.85546875" style="52" customWidth="1"/>
    <col min="22" max="23" width="9.28515625" bestFit="1" customWidth="1"/>
    <col min="24" max="25" width="10.7109375" bestFit="1" customWidth="1"/>
    <col min="26" max="26" width="9.7109375" bestFit="1" customWidth="1"/>
  </cols>
  <sheetData>
    <row r="1" spans="1:32" s="47" customFormat="1">
      <c r="A1" s="26" t="s">
        <v>899</v>
      </c>
      <c r="B1" s="26"/>
      <c r="C1" s="27"/>
      <c r="D1" s="27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8"/>
      <c r="Q1" s="24"/>
      <c r="R1" s="24"/>
      <c r="S1" s="24"/>
      <c r="T1" s="29"/>
      <c r="U1" s="28"/>
      <c r="V1" s="28"/>
      <c r="W1" s="28"/>
      <c r="X1" s="28"/>
      <c r="Y1" s="28"/>
      <c r="Z1" s="28"/>
      <c r="AA1" s="16" t="s">
        <v>88</v>
      </c>
    </row>
    <row r="2" spans="1:32" s="47" customFormat="1">
      <c r="A2" s="14" t="s">
        <v>84</v>
      </c>
      <c r="B2" s="13" t="s">
        <v>897</v>
      </c>
      <c r="C2" s="17" t="s">
        <v>113</v>
      </c>
      <c r="D2" s="17" t="s">
        <v>901</v>
      </c>
      <c r="E2" s="6" t="s">
        <v>139</v>
      </c>
      <c r="F2" s="6" t="s">
        <v>140</v>
      </c>
      <c r="G2" s="6" t="s">
        <v>141</v>
      </c>
      <c r="H2" s="6" t="s">
        <v>32</v>
      </c>
      <c r="I2" s="6" t="s">
        <v>33</v>
      </c>
      <c r="J2" s="6" t="s">
        <v>34</v>
      </c>
      <c r="K2" s="6" t="s">
        <v>35</v>
      </c>
      <c r="L2" s="6" t="s">
        <v>142</v>
      </c>
      <c r="M2" s="6" t="s">
        <v>143</v>
      </c>
      <c r="N2" s="4" t="s">
        <v>146</v>
      </c>
      <c r="O2" s="4" t="s">
        <v>37</v>
      </c>
      <c r="P2" s="15" t="s">
        <v>72</v>
      </c>
      <c r="Q2" s="4" t="s">
        <v>71</v>
      </c>
      <c r="R2" s="4" t="s">
        <v>85</v>
      </c>
      <c r="S2" s="4" t="s">
        <v>86</v>
      </c>
      <c r="T2" s="17" t="s">
        <v>149</v>
      </c>
      <c r="U2" s="15" t="s">
        <v>73</v>
      </c>
      <c r="V2" s="15" t="s">
        <v>74</v>
      </c>
      <c r="W2" s="15" t="s">
        <v>41</v>
      </c>
      <c r="X2" s="15" t="s">
        <v>40</v>
      </c>
      <c r="Y2" s="15" t="s">
        <v>39</v>
      </c>
      <c r="Z2" s="15" t="s">
        <v>75</v>
      </c>
      <c r="AA2" s="17" t="s">
        <v>76</v>
      </c>
      <c r="AB2" s="17" t="s">
        <v>78</v>
      </c>
      <c r="AC2" s="17" t="s">
        <v>77</v>
      </c>
      <c r="AD2" s="17" t="s">
        <v>79</v>
      </c>
      <c r="AE2" s="17" t="s">
        <v>80</v>
      </c>
      <c r="AF2" s="4" t="s">
        <v>81</v>
      </c>
    </row>
    <row r="3" spans="1:32" s="47" customFormat="1">
      <c r="A3" s="13" t="s">
        <v>18</v>
      </c>
      <c r="B3" s="17" t="s">
        <v>898</v>
      </c>
      <c r="C3" s="17" t="s">
        <v>585</v>
      </c>
      <c r="D3" s="17" t="s">
        <v>903</v>
      </c>
      <c r="E3" s="4">
        <v>42.85960935965452</v>
      </c>
      <c r="F3" s="4">
        <v>1.0139486482056901E-2</v>
      </c>
      <c r="G3" s="4">
        <v>0.64892713485164166</v>
      </c>
      <c r="H3" s="4">
        <v>7.6455013268329228</v>
      </c>
      <c r="I3" s="4">
        <v>0.13181332426673972</v>
      </c>
      <c r="J3" s="4">
        <v>48.122002843842054</v>
      </c>
      <c r="K3" s="4">
        <v>0.51711381058490191</v>
      </c>
      <c r="L3" s="4">
        <v>3.6502151335404839E-2</v>
      </c>
      <c r="M3" s="4">
        <v>2.0278972964113802E-2</v>
      </c>
      <c r="N3" s="4">
        <v>8.1115891856455204E-3</v>
      </c>
      <c r="O3" s="17">
        <v>100</v>
      </c>
      <c r="P3" s="4">
        <v>2.6</v>
      </c>
      <c r="Q3" s="4">
        <f t="shared" ref="Q3:Q11" si="0">((J3/40.31)/(J3/40.31+H3/71.85))*100</f>
        <v>91.815981881357416</v>
      </c>
      <c r="R3" s="4">
        <f>(J3*0.6032)/(E3*0.4675)</f>
        <v>1.4486891374396069</v>
      </c>
      <c r="S3" s="4">
        <f t="shared" ref="S3:S11" si="1">(K3*0.714701)/(G3*0.529251)</f>
        <v>1.0761006769472328</v>
      </c>
      <c r="T3" s="17"/>
      <c r="U3" s="15">
        <v>55</v>
      </c>
      <c r="V3" s="15">
        <v>17</v>
      </c>
      <c r="W3" s="15">
        <v>48</v>
      </c>
      <c r="X3" s="15">
        <v>2211</v>
      </c>
      <c r="Y3" s="15">
        <v>2051</v>
      </c>
      <c r="Z3" s="15">
        <v>121</v>
      </c>
      <c r="AA3" s="12">
        <v>83.29432974777248</v>
      </c>
      <c r="AB3" s="12">
        <v>13.21368638123676</v>
      </c>
      <c r="AC3" s="12">
        <v>2.046881399217237</v>
      </c>
      <c r="AD3" s="4">
        <v>0.5648356802302239</v>
      </c>
      <c r="AE3" s="12"/>
      <c r="AF3" s="12">
        <v>2.1442665743946824E-2</v>
      </c>
    </row>
    <row r="4" spans="1:32" s="47" customFormat="1">
      <c r="A4" s="13" t="s">
        <v>19</v>
      </c>
      <c r="B4" s="17" t="s">
        <v>898</v>
      </c>
      <c r="C4" s="17" t="s">
        <v>584</v>
      </c>
      <c r="D4" s="17" t="s">
        <v>903</v>
      </c>
      <c r="E4" s="4">
        <v>43.497454548400029</v>
      </c>
      <c r="F4" s="4">
        <v>2.0250211614711373E-2</v>
      </c>
      <c r="G4" s="4">
        <v>0.53663060778985139</v>
      </c>
      <c r="H4" s="4">
        <v>7.2884561643669166</v>
      </c>
      <c r="I4" s="4">
        <v>0.12150126968826822</v>
      </c>
      <c r="J4" s="4">
        <v>47.71962367006735</v>
      </c>
      <c r="K4" s="4">
        <v>0.71888251232225364</v>
      </c>
      <c r="L4" s="4">
        <v>3.6450380906480465E-2</v>
      </c>
      <c r="M4" s="4">
        <v>4.8600507875307293E-2</v>
      </c>
      <c r="N4" s="4">
        <v>1.2150126968826823E-2</v>
      </c>
      <c r="O4" s="17">
        <v>100</v>
      </c>
      <c r="P4" s="4">
        <v>3.57</v>
      </c>
      <c r="Q4" s="4">
        <f t="shared" si="0"/>
        <v>92.107416875582501</v>
      </c>
      <c r="R4" s="4">
        <f t="shared" ref="R4:R11" si="2">(J4*0.6032)/(E4*0.4675)</f>
        <v>1.4155098138798432</v>
      </c>
      <c r="S4" s="4">
        <f t="shared" si="1"/>
        <v>1.8090275531070015</v>
      </c>
      <c r="T4" s="17"/>
      <c r="U4" s="15">
        <v>51</v>
      </c>
      <c r="V4" s="15">
        <v>14</v>
      </c>
      <c r="W4" s="15">
        <v>23</v>
      </c>
      <c r="X4" s="15">
        <v>2899</v>
      </c>
      <c r="Y4" s="15">
        <v>1534</v>
      </c>
      <c r="Z4" s="15">
        <v>101</v>
      </c>
      <c r="AA4" s="12">
        <v>84.583772842259791</v>
      </c>
      <c r="AB4" s="12">
        <v>12.492655614313522</v>
      </c>
      <c r="AC4" s="12">
        <v>2.0436204454903493</v>
      </c>
      <c r="AD4" s="4">
        <v>0</v>
      </c>
      <c r="AE4" s="4">
        <v>0.88</v>
      </c>
      <c r="AF4" s="4">
        <v>9.5744435416198856E-2</v>
      </c>
    </row>
    <row r="5" spans="1:32" s="47" customFormat="1">
      <c r="A5" s="13" t="s">
        <v>21</v>
      </c>
      <c r="B5" s="17" t="s">
        <v>900</v>
      </c>
      <c r="C5" s="17" t="s">
        <v>585</v>
      </c>
      <c r="D5" s="17" t="s">
        <v>904</v>
      </c>
      <c r="E5" s="4">
        <v>42.450050675756792</v>
      </c>
      <c r="F5" s="4">
        <v>3.0263819398115583E-2</v>
      </c>
      <c r="G5" s="4">
        <v>0.45395729097173376</v>
      </c>
      <c r="H5" s="4">
        <v>7.860793048457178</v>
      </c>
      <c r="I5" s="4">
        <v>0.11096733779309047</v>
      </c>
      <c r="J5" s="4">
        <v>48.533078374778022</v>
      </c>
      <c r="K5" s="4">
        <v>0.34298995317864328</v>
      </c>
      <c r="L5" s="4">
        <v>0.17653894648900756</v>
      </c>
      <c r="M5" s="4">
        <v>1.9167085618806534E-2</v>
      </c>
      <c r="N5" s="4">
        <v>2.2193467558618094E-2</v>
      </c>
      <c r="O5" s="17">
        <v>100</v>
      </c>
      <c r="P5" s="4">
        <v>6.4</v>
      </c>
      <c r="Q5" s="4">
        <f t="shared" si="0"/>
        <v>91.67005662397905</v>
      </c>
      <c r="R5" s="4">
        <f t="shared" si="2"/>
        <v>1.4751607328033181</v>
      </c>
      <c r="S5" s="4">
        <f t="shared" si="1"/>
        <v>1.0203028640684877</v>
      </c>
      <c r="T5" s="17"/>
      <c r="U5" s="15">
        <v>51</v>
      </c>
      <c r="V5" s="15">
        <v>14</v>
      </c>
      <c r="W5" s="15">
        <v>33</v>
      </c>
      <c r="X5" s="15">
        <v>3563</v>
      </c>
      <c r="Y5" s="15">
        <v>983</v>
      </c>
      <c r="Z5" s="15">
        <v>131</v>
      </c>
      <c r="AA5" s="12">
        <v>88.577451073483672</v>
      </c>
      <c r="AB5" s="12">
        <v>8.7606845674353622</v>
      </c>
      <c r="AC5" s="12">
        <v>1.1988345677354038</v>
      </c>
      <c r="AD5" s="4">
        <v>0.37226614332440078</v>
      </c>
      <c r="AE5" s="17"/>
      <c r="AF5" s="4">
        <v>0.1479889888685568</v>
      </c>
    </row>
    <row r="6" spans="1:32" s="47" customFormat="1">
      <c r="A6" s="13" t="s">
        <v>55</v>
      </c>
      <c r="B6" s="17" t="s">
        <v>898</v>
      </c>
      <c r="C6" s="17" t="s">
        <v>585</v>
      </c>
      <c r="D6" s="17" t="s">
        <v>903</v>
      </c>
      <c r="E6" s="4">
        <v>43.883248953722074</v>
      </c>
      <c r="F6" s="4">
        <v>9.206276004277357E-2</v>
      </c>
      <c r="G6" s="4">
        <v>0.86948162262619488</v>
      </c>
      <c r="H6" s="4">
        <v>7.3725883622974022</v>
      </c>
      <c r="I6" s="4">
        <v>0.1227503467236981</v>
      </c>
      <c r="J6" s="4">
        <v>46.420089452678504</v>
      </c>
      <c r="K6" s="4">
        <v>0.98200277378958478</v>
      </c>
      <c r="L6" s="4">
        <v>6.9558529810095596E-2</v>
      </c>
      <c r="M6" s="4">
        <v>9.9223196934989308E-2</v>
      </c>
      <c r="N6" s="4">
        <v>8.8994001374681123E-2</v>
      </c>
      <c r="O6" s="17">
        <v>100</v>
      </c>
      <c r="P6" s="4">
        <v>7.09</v>
      </c>
      <c r="Q6" s="4">
        <f t="shared" si="0"/>
        <v>91.81854673849034</v>
      </c>
      <c r="R6" s="4">
        <f t="shared" si="2"/>
        <v>1.3648562631664234</v>
      </c>
      <c r="S6" s="4">
        <f t="shared" si="1"/>
        <v>1.5251586064968394</v>
      </c>
      <c r="T6" s="17"/>
      <c r="U6" s="15">
        <v>212</v>
      </c>
      <c r="V6" s="15">
        <v>65</v>
      </c>
      <c r="W6" s="15">
        <v>76</v>
      </c>
      <c r="X6" s="15">
        <v>2476</v>
      </c>
      <c r="Y6" s="17">
        <v>2215</v>
      </c>
      <c r="Z6" s="17">
        <v>90</v>
      </c>
      <c r="AA6" s="12">
        <v>74.605043320173465</v>
      </c>
      <c r="AB6" s="12">
        <v>19.299730402517447</v>
      </c>
      <c r="AC6" s="12">
        <v>3.6232864329108794</v>
      </c>
      <c r="AD6" s="4">
        <v>1.0703339211042158</v>
      </c>
      <c r="AE6" s="17"/>
      <c r="AF6" s="4">
        <v>0.43699209284860735</v>
      </c>
    </row>
    <row r="7" spans="1:32" s="47" customFormat="1">
      <c r="A7" s="13" t="s">
        <v>23</v>
      </c>
      <c r="B7" s="17" t="s">
        <v>898</v>
      </c>
      <c r="C7" s="17" t="s">
        <v>585</v>
      </c>
      <c r="D7" s="17" t="s">
        <v>903</v>
      </c>
      <c r="E7" s="4">
        <v>46.409444165633793</v>
      </c>
      <c r="F7" s="4">
        <v>1.0146358584528595E-2</v>
      </c>
      <c r="G7" s="4">
        <v>1.197270312974374</v>
      </c>
      <c r="H7" s="4">
        <v>6.7285840758624573</v>
      </c>
      <c r="I7" s="4">
        <v>0.12175630301434312</v>
      </c>
      <c r="J7" s="4">
        <v>44.51207511032694</v>
      </c>
      <c r="K7" s="4">
        <v>0.88273319685398766</v>
      </c>
      <c r="L7" s="4">
        <v>4.8702521205737252E-2</v>
      </c>
      <c r="M7" s="4">
        <v>8.1170868676228761E-2</v>
      </c>
      <c r="N7" s="4">
        <v>8.1170868676228754E-3</v>
      </c>
      <c r="O7" s="17">
        <v>100</v>
      </c>
      <c r="P7" s="4">
        <v>2.08</v>
      </c>
      <c r="Q7" s="4">
        <f t="shared" si="0"/>
        <v>92.18229324339039</v>
      </c>
      <c r="R7" s="4">
        <f t="shared" si="2"/>
        <v>1.2375170517386105</v>
      </c>
      <c r="S7" s="4">
        <f t="shared" si="1"/>
        <v>0.99563452463313284</v>
      </c>
      <c r="T7" s="17"/>
      <c r="U7" s="15">
        <v>48</v>
      </c>
      <c r="V7" s="15">
        <v>13</v>
      </c>
      <c r="W7" s="15">
        <v>60</v>
      </c>
      <c r="X7" s="15">
        <v>2634</v>
      </c>
      <c r="Y7" s="15">
        <v>2812</v>
      </c>
      <c r="Z7" s="15">
        <v>103</v>
      </c>
      <c r="AA7" s="12">
        <v>61.761103017492658</v>
      </c>
      <c r="AB7" s="12">
        <v>34.25237140161471</v>
      </c>
      <c r="AC7" s="12">
        <v>2.6461191858271902</v>
      </c>
      <c r="AD7" s="4">
        <v>0.46045491475353212</v>
      </c>
      <c r="AE7" s="17"/>
      <c r="AF7" s="4">
        <v>0.11016129453816063</v>
      </c>
    </row>
    <row r="8" spans="1:32" s="47" customFormat="1">
      <c r="A8" s="13" t="s">
        <v>24</v>
      </c>
      <c r="B8" s="17" t="s">
        <v>898</v>
      </c>
      <c r="C8" s="17" t="s">
        <v>585</v>
      </c>
      <c r="D8" s="17" t="s">
        <v>903</v>
      </c>
      <c r="E8" s="4">
        <v>44.30165782761997</v>
      </c>
      <c r="F8" s="4">
        <v>5.0839634872182661E-2</v>
      </c>
      <c r="G8" s="4">
        <v>1.2099833099579473</v>
      </c>
      <c r="H8" s="4">
        <v>7.026509331147258</v>
      </c>
      <c r="I8" s="4">
        <v>0.11184719671880185</v>
      </c>
      <c r="J8" s="4">
        <v>46.752128228459171</v>
      </c>
      <c r="K8" s="4">
        <v>0.39654915200302476</v>
      </c>
      <c r="L8" s="4">
        <v>3.7621329805415167E-2</v>
      </c>
      <c r="M8" s="4">
        <v>9.5578513559703399E-2</v>
      </c>
      <c r="N8" s="4">
        <v>1.7285475856542106E-2</v>
      </c>
      <c r="O8" s="17">
        <v>100</v>
      </c>
      <c r="P8" s="4">
        <v>5.35</v>
      </c>
      <c r="Q8" s="4">
        <f t="shared" si="0"/>
        <v>92.223802333584132</v>
      </c>
      <c r="R8" s="4">
        <f t="shared" si="2"/>
        <v>1.3616363120873778</v>
      </c>
      <c r="S8" s="4">
        <f>(K8*0.714701)/(G8*0.529251)</f>
        <v>0.44256834563524361</v>
      </c>
      <c r="T8" s="17"/>
      <c r="U8" s="15">
        <v>54</v>
      </c>
      <c r="V8" s="15">
        <v>16</v>
      </c>
      <c r="W8" s="15">
        <v>44</v>
      </c>
      <c r="X8" s="15">
        <v>2230</v>
      </c>
      <c r="Y8" s="15">
        <v>3259</v>
      </c>
      <c r="Z8" s="15">
        <v>121</v>
      </c>
      <c r="AA8" s="12">
        <v>73.429653322540787</v>
      </c>
      <c r="AB8" s="12">
        <v>23.23934846137627</v>
      </c>
      <c r="AC8" s="12">
        <v>1.455096756903252</v>
      </c>
      <c r="AD8" s="4">
        <v>2.0482875999338064</v>
      </c>
      <c r="AE8" s="17"/>
      <c r="AF8" s="12">
        <v>6.6297615556689615E-2</v>
      </c>
    </row>
    <row r="9" spans="1:32" s="47" customFormat="1">
      <c r="A9" s="13" t="s">
        <v>25</v>
      </c>
      <c r="B9" s="17" t="s">
        <v>900</v>
      </c>
      <c r="C9" s="17" t="s">
        <v>585</v>
      </c>
      <c r="D9" s="17" t="s">
        <v>904</v>
      </c>
      <c r="E9" s="4">
        <v>43.265364603741126</v>
      </c>
      <c r="F9" s="4">
        <v>2.0260063031487301E-2</v>
      </c>
      <c r="G9" s="4">
        <v>0.66858208003908093</v>
      </c>
      <c r="H9" s="4">
        <v>7.4013819145873017</v>
      </c>
      <c r="I9" s="4">
        <v>0.13169040970466744</v>
      </c>
      <c r="J9" s="4">
        <v>47.459197651258997</v>
      </c>
      <c r="K9" s="4">
        <v>0.94209293096415947</v>
      </c>
      <c r="L9" s="4">
        <v>4.5585141820846421E-2</v>
      </c>
      <c r="M9" s="4">
        <v>5.3689167033441343E-2</v>
      </c>
      <c r="N9" s="4">
        <v>1.2156037818892379E-2</v>
      </c>
      <c r="O9" s="17">
        <v>100</v>
      </c>
      <c r="P9" s="4">
        <v>2.46</v>
      </c>
      <c r="Q9" s="4">
        <f t="shared" si="0"/>
        <v>91.9545273134067</v>
      </c>
      <c r="R9" s="4">
        <f t="shared" si="2"/>
        <v>1.4153366129236222</v>
      </c>
      <c r="S9" s="4">
        <f t="shared" si="1"/>
        <v>1.902837560662487</v>
      </c>
      <c r="T9" s="17"/>
      <c r="U9" s="15">
        <v>51</v>
      </c>
      <c r="V9" s="15">
        <v>20</v>
      </c>
      <c r="W9" s="15">
        <v>45</v>
      </c>
      <c r="X9" s="15">
        <v>2546</v>
      </c>
      <c r="Y9" s="15">
        <v>1555</v>
      </c>
      <c r="Z9" s="15">
        <v>133</v>
      </c>
      <c r="AA9" s="12">
        <v>80.012706173257882</v>
      </c>
      <c r="AB9" s="12">
        <v>15.674638469386405</v>
      </c>
      <c r="AC9" s="12">
        <v>3.7492968305425172</v>
      </c>
      <c r="AD9" s="4">
        <v>1.1956474013858398</v>
      </c>
      <c r="AE9" s="17"/>
      <c r="AF9" s="12">
        <v>2.1031515959453198E-2</v>
      </c>
    </row>
    <row r="10" spans="1:32" s="47" customFormat="1">
      <c r="A10" s="13" t="s">
        <v>82</v>
      </c>
      <c r="B10" s="17" t="s">
        <v>898</v>
      </c>
      <c r="C10" s="17" t="s">
        <v>585</v>
      </c>
      <c r="D10" s="13" t="s">
        <v>905</v>
      </c>
      <c r="E10" s="4">
        <v>42.694294763316229</v>
      </c>
      <c r="F10" s="4">
        <v>1.0133941315764592E-2</v>
      </c>
      <c r="G10" s="4">
        <v>0.70937589210352137</v>
      </c>
      <c r="H10" s="4">
        <v>7.7963349385158587</v>
      </c>
      <c r="I10" s="4">
        <v>0.13174123710493971</v>
      </c>
      <c r="J10" s="4">
        <v>47.97407818882958</v>
      </c>
      <c r="K10" s="4">
        <v>0.60803647894587554</v>
      </c>
      <c r="L10" s="4">
        <v>4.0535765263058368E-2</v>
      </c>
      <c r="M10" s="4">
        <v>2.6348247420987937E-2</v>
      </c>
      <c r="N10" s="4">
        <v>9.1205471841881314E-3</v>
      </c>
      <c r="O10" s="17">
        <v>100</v>
      </c>
      <c r="P10" s="4">
        <v>2.5099999999999998</v>
      </c>
      <c r="Q10" s="4">
        <f t="shared" si="0"/>
        <v>91.644432325534481</v>
      </c>
      <c r="R10" s="4">
        <f t="shared" si="2"/>
        <v>1.4498280976503841</v>
      </c>
      <c r="S10" s="4">
        <f t="shared" si="1"/>
        <v>1.1574864424306375</v>
      </c>
      <c r="T10" s="17"/>
      <c r="U10" s="15">
        <v>51</v>
      </c>
      <c r="V10" s="15">
        <v>18</v>
      </c>
      <c r="W10" s="15">
        <v>46</v>
      </c>
      <c r="X10" s="15">
        <v>3159</v>
      </c>
      <c r="Y10" s="15">
        <v>1910</v>
      </c>
      <c r="Z10" s="15">
        <v>116</v>
      </c>
      <c r="AA10" s="12">
        <v>79.675647083388611</v>
      </c>
      <c r="AB10" s="12">
        <v>17.672740357348786</v>
      </c>
      <c r="AC10" s="12">
        <v>2.3680566037166715</v>
      </c>
      <c r="AD10" s="4">
        <v>0.95626582526292947</v>
      </c>
      <c r="AE10" s="17"/>
      <c r="AF10" s="12">
        <v>6.3651119285080465E-2</v>
      </c>
    </row>
    <row r="11" spans="1:32" s="47" customFormat="1">
      <c r="A11" s="13" t="s">
        <v>83</v>
      </c>
      <c r="B11" s="17" t="s">
        <v>898</v>
      </c>
      <c r="C11" s="17" t="s">
        <v>585</v>
      </c>
      <c r="D11" s="17"/>
      <c r="E11" s="4">
        <v>44.077006944992469</v>
      </c>
      <c r="F11" s="4">
        <v>1.0264789693756979E-2</v>
      </c>
      <c r="G11" s="4">
        <v>0.86224233427558628</v>
      </c>
      <c r="H11" s="4">
        <v>7.3520611820882538</v>
      </c>
      <c r="I11" s="4">
        <v>0.12317747632508375</v>
      </c>
      <c r="J11" s="4">
        <v>47.22829738097586</v>
      </c>
      <c r="K11" s="4">
        <v>0.2052957938751396</v>
      </c>
      <c r="L11" s="4">
        <v>6.8774090948171759E-2</v>
      </c>
      <c r="M11" s="4">
        <v>6.8774090948171759E-2</v>
      </c>
      <c r="N11" s="4">
        <v>4.1059158775027917E-3</v>
      </c>
      <c r="O11" s="17">
        <v>100</v>
      </c>
      <c r="P11" s="4">
        <v>7.25</v>
      </c>
      <c r="Q11" s="4">
        <f t="shared" si="0"/>
        <v>91.967899794878633</v>
      </c>
      <c r="R11" s="4">
        <f t="shared" si="2"/>
        <v>1.3825151872155896</v>
      </c>
      <c r="S11" s="4">
        <f t="shared" si="1"/>
        <v>0.32152401178628809</v>
      </c>
      <c r="T11" s="17"/>
      <c r="U11" s="15">
        <v>112</v>
      </c>
      <c r="V11" s="15">
        <v>53</v>
      </c>
      <c r="W11" s="15">
        <v>80</v>
      </c>
      <c r="X11" s="15">
        <v>2745</v>
      </c>
      <c r="Y11" s="17">
        <v>7065</v>
      </c>
      <c r="Z11" s="17">
        <v>112</v>
      </c>
      <c r="AA11" s="12">
        <v>73.869453940525915</v>
      </c>
      <c r="AB11" s="12">
        <v>23.810189033118768</v>
      </c>
      <c r="AC11" s="12">
        <v>0.59961096706316208</v>
      </c>
      <c r="AD11" s="4">
        <v>2.9631907274658111</v>
      </c>
      <c r="AE11" s="17"/>
      <c r="AF11" s="12">
        <v>0.12547379075765133</v>
      </c>
    </row>
    <row r="12" spans="1:32" s="47" customFormat="1">
      <c r="A12" s="13"/>
      <c r="B12" s="13"/>
      <c r="C12" s="13"/>
      <c r="D12" s="13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15"/>
      <c r="Q12" s="4"/>
      <c r="R12" s="4"/>
      <c r="S12" s="4"/>
      <c r="T12" s="17"/>
      <c r="U12" s="15"/>
      <c r="V12" s="15"/>
      <c r="W12" s="15"/>
      <c r="X12" s="15"/>
      <c r="Y12" s="15"/>
      <c r="Z12" s="15"/>
      <c r="AA12" s="48"/>
      <c r="AB12" s="49"/>
      <c r="AC12" s="49"/>
    </row>
    <row r="13" spans="1:32" s="47" customFormat="1">
      <c r="A13" s="14" t="s">
        <v>87</v>
      </c>
      <c r="B13" s="14"/>
      <c r="C13" s="13"/>
      <c r="D13" s="1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5"/>
      <c r="Q13" s="4"/>
      <c r="R13" s="4"/>
      <c r="S13" s="4"/>
      <c r="T13" s="17"/>
      <c r="U13" s="15"/>
      <c r="V13" s="15"/>
      <c r="W13" s="15"/>
      <c r="X13" s="15"/>
      <c r="Y13" s="15"/>
      <c r="Z13" s="15"/>
      <c r="AA13" s="48"/>
      <c r="AB13" s="49"/>
      <c r="AC13" s="49"/>
    </row>
    <row r="14" spans="1:32" s="47" customFormat="1">
      <c r="A14" s="13" t="s">
        <v>1</v>
      </c>
      <c r="B14" s="17" t="s">
        <v>900</v>
      </c>
      <c r="C14" s="17" t="s">
        <v>586</v>
      </c>
      <c r="D14" s="17"/>
      <c r="E14" s="4">
        <v>46.936462894328649</v>
      </c>
      <c r="F14" s="4">
        <v>0.24536595719100143</v>
      </c>
      <c r="G14" s="4">
        <v>1.6255494663903847</v>
      </c>
      <c r="H14" s="4">
        <v>8.8312115312185249</v>
      </c>
      <c r="I14" s="4">
        <v>0.21469521254212626</v>
      </c>
      <c r="J14" s="4">
        <v>37.735239499666093</v>
      </c>
      <c r="K14" s="4">
        <v>3.8645138257582725</v>
      </c>
      <c r="L14" s="4">
        <v>0.12166062044053821</v>
      </c>
      <c r="M14" s="4">
        <v>0.34351234006740206</v>
      </c>
      <c r="N14" s="4">
        <v>8.1788652397000491E-2</v>
      </c>
      <c r="O14" s="17">
        <v>100</v>
      </c>
      <c r="P14" s="4">
        <v>16.420000000000002</v>
      </c>
      <c r="Q14" s="4">
        <f t="shared" ref="Q14:Q29" si="3">((J14/40.31)/(J14/40.31+H14/71.85))*100</f>
        <v>88.394013626731521</v>
      </c>
      <c r="R14" s="4">
        <f t="shared" ref="R14:R29" si="4">(J14*0.6032)/(E14*0.4675)</f>
        <v>1.0373288822469442</v>
      </c>
      <c r="S14" s="4">
        <f>(K14*0.714701)/(G14*0.529251)</f>
        <v>3.210386925232144</v>
      </c>
      <c r="T14" s="17" t="s">
        <v>147</v>
      </c>
      <c r="U14" s="15">
        <v>304</v>
      </c>
      <c r="V14" s="15">
        <v>68</v>
      </c>
      <c r="W14" s="15">
        <v>148</v>
      </c>
      <c r="X14" s="15">
        <v>3966</v>
      </c>
      <c r="Y14" s="17">
        <v>3857</v>
      </c>
      <c r="Z14" s="17">
        <v>201</v>
      </c>
      <c r="AA14" s="48"/>
      <c r="AB14" s="49"/>
      <c r="AC14" s="49"/>
    </row>
    <row r="15" spans="1:32" s="47" customFormat="1">
      <c r="A15" s="13" t="s">
        <v>2</v>
      </c>
      <c r="B15" s="17" t="s">
        <v>900</v>
      </c>
      <c r="C15" s="17" t="s">
        <v>586</v>
      </c>
      <c r="D15" s="17"/>
      <c r="E15" s="4">
        <v>43.492911975175296</v>
      </c>
      <c r="F15" s="4">
        <v>0.14323706602033739</v>
      </c>
      <c r="G15" s="4">
        <v>1.2789023751815836</v>
      </c>
      <c r="H15" s="4">
        <v>8.9114572300668851</v>
      </c>
      <c r="I15" s="4">
        <v>0.1023121900145267</v>
      </c>
      <c r="J15" s="4">
        <v>41.886610591947225</v>
      </c>
      <c r="K15" s="4">
        <v>3.9185568775563726</v>
      </c>
      <c r="L15" s="4">
        <v>5.5248582607844411E-2</v>
      </c>
      <c r="M15" s="4">
        <v>0.1452833098206279</v>
      </c>
      <c r="N15" s="4">
        <v>6.5479801609297089E-2</v>
      </c>
      <c r="O15" s="17">
        <v>100</v>
      </c>
      <c r="P15" s="4">
        <v>16.39</v>
      </c>
      <c r="Q15" s="4">
        <f t="shared" si="3"/>
        <v>89.336747998128317</v>
      </c>
      <c r="R15" s="4">
        <f t="shared" si="4"/>
        <v>1.2426145971315965</v>
      </c>
      <c r="S15" s="4">
        <f t="shared" ref="S15:S29" si="5">(K15*0.714701)/(G15*0.529251)</f>
        <v>4.1376282028753844</v>
      </c>
      <c r="T15" s="17" t="s">
        <v>147</v>
      </c>
      <c r="U15" s="15">
        <v>254</v>
      </c>
      <c r="V15" s="15">
        <v>64</v>
      </c>
      <c r="W15" s="15">
        <v>111</v>
      </c>
      <c r="X15" s="15">
        <v>3325</v>
      </c>
      <c r="Y15" s="17">
        <v>2582</v>
      </c>
      <c r="Z15" s="17">
        <v>103</v>
      </c>
      <c r="AA15" s="48"/>
      <c r="AB15" s="49"/>
      <c r="AC15" s="49"/>
    </row>
    <row r="16" spans="1:32" s="47" customFormat="1">
      <c r="A16" s="13" t="s">
        <v>3</v>
      </c>
      <c r="B16" s="17" t="s">
        <v>900</v>
      </c>
      <c r="C16" s="17" t="s">
        <v>586</v>
      </c>
      <c r="D16" s="17"/>
      <c r="E16" s="4">
        <v>44.333861729792226</v>
      </c>
      <c r="F16" s="4">
        <v>0.21536227072071171</v>
      </c>
      <c r="G16" s="4">
        <v>1.1280880847275376</v>
      </c>
      <c r="H16" s="4">
        <v>8.6925504221531256</v>
      </c>
      <c r="I16" s="4">
        <v>9.2298116023162166E-2</v>
      </c>
      <c r="J16" s="4">
        <v>44.477436576939368</v>
      </c>
      <c r="K16" s="4">
        <v>0.69736354328611416</v>
      </c>
      <c r="L16" s="4">
        <v>7.4864027441009312E-2</v>
      </c>
      <c r="M16" s="4">
        <v>0.16306000497425316</v>
      </c>
      <c r="N16" s="4">
        <v>0.12511522394250871</v>
      </c>
      <c r="O16" s="17">
        <v>100</v>
      </c>
      <c r="P16" s="4">
        <v>15.41</v>
      </c>
      <c r="Q16" s="4">
        <f t="shared" si="3"/>
        <v>90.11881628875534</v>
      </c>
      <c r="R16" s="4">
        <f t="shared" si="4"/>
        <v>1.2944458999927015</v>
      </c>
      <c r="S16" s="4">
        <f t="shared" si="5"/>
        <v>0.83479325241967173</v>
      </c>
      <c r="T16" s="17" t="s">
        <v>588</v>
      </c>
      <c r="U16" s="15">
        <v>163</v>
      </c>
      <c r="V16" s="15">
        <v>73</v>
      </c>
      <c r="W16" s="15">
        <v>103</v>
      </c>
      <c r="X16" s="15">
        <v>3544</v>
      </c>
      <c r="Y16" s="17">
        <v>2019</v>
      </c>
      <c r="Z16" s="17">
        <v>30</v>
      </c>
      <c r="AA16" s="48"/>
      <c r="AB16" s="49"/>
      <c r="AC16" s="49"/>
    </row>
    <row r="17" spans="1:29" s="47" customFormat="1">
      <c r="A17" s="13" t="s">
        <v>4</v>
      </c>
      <c r="B17" s="17" t="s">
        <v>900</v>
      </c>
      <c r="C17" s="17" t="s">
        <v>586</v>
      </c>
      <c r="D17" s="17"/>
      <c r="E17" s="4">
        <v>43.199133613059814</v>
      </c>
      <c r="F17" s="4">
        <v>0.24533346112480731</v>
      </c>
      <c r="G17" s="4">
        <v>4.6102246236370039</v>
      </c>
      <c r="H17" s="4">
        <v>9.0323970604308244</v>
      </c>
      <c r="I17" s="4">
        <v>0.12266673056240365</v>
      </c>
      <c r="J17" s="4">
        <v>41.696466163670372</v>
      </c>
      <c r="K17" s="4">
        <v>0.65422256299948611</v>
      </c>
      <c r="L17" s="4">
        <v>7.0533370073382104E-2</v>
      </c>
      <c r="M17" s="4">
        <v>0.29542237610445543</v>
      </c>
      <c r="N17" s="4">
        <v>7.3600038337442192E-2</v>
      </c>
      <c r="O17" s="17">
        <v>100</v>
      </c>
      <c r="P17" s="4">
        <v>14.22</v>
      </c>
      <c r="Q17" s="4">
        <f t="shared" si="3"/>
        <v>89.16376987745916</v>
      </c>
      <c r="R17" s="4">
        <f t="shared" si="4"/>
        <v>1.2453858593732203</v>
      </c>
      <c r="S17" s="4">
        <f t="shared" si="5"/>
        <v>0.1916311626788342</v>
      </c>
      <c r="T17" s="17" t="s">
        <v>148</v>
      </c>
      <c r="U17" s="15">
        <v>162</v>
      </c>
      <c r="V17" s="15">
        <v>76</v>
      </c>
      <c r="W17" s="15">
        <v>134</v>
      </c>
      <c r="X17" s="15">
        <v>2495</v>
      </c>
      <c r="Y17" s="17">
        <v>4216</v>
      </c>
      <c r="Z17" s="17">
        <v>76</v>
      </c>
      <c r="AA17" s="48"/>
      <c r="AB17" s="49"/>
      <c r="AC17" s="49"/>
    </row>
    <row r="18" spans="1:29" s="47" customFormat="1">
      <c r="A18" s="13" t="s">
        <v>5</v>
      </c>
      <c r="B18" s="17" t="s">
        <v>900</v>
      </c>
      <c r="C18" s="17" t="s">
        <v>586</v>
      </c>
      <c r="D18" s="17"/>
      <c r="E18" s="4">
        <v>44.182126497539798</v>
      </c>
      <c r="F18" s="4">
        <v>0.26658976303922827</v>
      </c>
      <c r="G18" s="4">
        <v>3.5784548961804106</v>
      </c>
      <c r="H18" s="4">
        <v>8.6448149326687549</v>
      </c>
      <c r="I18" s="4">
        <v>0.42039154940801376</v>
      </c>
      <c r="J18" s="4">
        <v>40.890768269247786</v>
      </c>
      <c r="K18" s="4">
        <v>1.5790316733861982</v>
      </c>
      <c r="L18" s="4">
        <v>7.0748821729641351E-2</v>
      </c>
      <c r="M18" s="4">
        <v>0.25531096537218401</v>
      </c>
      <c r="N18" s="4">
        <v>0.11176263142798416</v>
      </c>
      <c r="O18" s="17">
        <v>100</v>
      </c>
      <c r="P18" s="4">
        <v>14</v>
      </c>
      <c r="Q18" s="4">
        <f t="shared" si="3"/>
        <v>89.396767788787841</v>
      </c>
      <c r="R18" s="4">
        <f t="shared" si="4"/>
        <v>1.1941485983198949</v>
      </c>
      <c r="S18" s="4">
        <f t="shared" si="5"/>
        <v>0.59587888488071949</v>
      </c>
      <c r="T18" s="17" t="s">
        <v>148</v>
      </c>
      <c r="U18" s="15">
        <v>208</v>
      </c>
      <c r="V18" s="15">
        <v>42</v>
      </c>
      <c r="W18" s="15">
        <v>91</v>
      </c>
      <c r="X18" s="15">
        <v>3082</v>
      </c>
      <c r="Y18" s="15">
        <v>3070</v>
      </c>
      <c r="Z18" s="15">
        <v>99</v>
      </c>
      <c r="AA18" s="48"/>
      <c r="AB18" s="49"/>
      <c r="AC18" s="49"/>
    </row>
    <row r="19" spans="1:29" s="47" customFormat="1">
      <c r="A19" s="13" t="s">
        <v>6</v>
      </c>
      <c r="B19" s="17" t="s">
        <v>900</v>
      </c>
      <c r="C19" s="17" t="s">
        <v>586</v>
      </c>
      <c r="D19" s="17"/>
      <c r="E19" s="4">
        <v>45.681234237080055</v>
      </c>
      <c r="F19" s="4">
        <v>0.37905487032338236</v>
      </c>
      <c r="G19" s="4">
        <v>1.8747848991669993</v>
      </c>
      <c r="H19" s="4">
        <v>8.3056023961513112</v>
      </c>
      <c r="I19" s="4">
        <v>0.18440507204921303</v>
      </c>
      <c r="J19" s="4">
        <v>39.104120000658121</v>
      </c>
      <c r="K19" s="4">
        <v>3.2680676657610532</v>
      </c>
      <c r="L19" s="4">
        <v>0.13113249567944038</v>
      </c>
      <c r="M19" s="4">
        <v>0.89436459943868318</v>
      </c>
      <c r="N19" s="4">
        <v>0.17723376369174362</v>
      </c>
      <c r="O19" s="17">
        <v>100</v>
      </c>
      <c r="P19" s="4">
        <v>15.14</v>
      </c>
      <c r="Q19" s="4">
        <f t="shared" si="3"/>
        <v>89.352637900469233</v>
      </c>
      <c r="R19" s="4">
        <f t="shared" si="4"/>
        <v>1.104496655805179</v>
      </c>
      <c r="S19" s="4">
        <f t="shared" si="5"/>
        <v>2.3539774371107587</v>
      </c>
      <c r="T19" s="17" t="s">
        <v>147</v>
      </c>
      <c r="U19" s="15">
        <v>508</v>
      </c>
      <c r="V19" s="15">
        <v>92</v>
      </c>
      <c r="W19" s="15">
        <v>111</v>
      </c>
      <c r="X19" s="15">
        <v>3233</v>
      </c>
      <c r="Y19" s="17">
        <v>2187</v>
      </c>
      <c r="Z19" s="17">
        <v>40</v>
      </c>
      <c r="AA19" s="48"/>
      <c r="AB19" s="49"/>
      <c r="AC19" s="49"/>
    </row>
    <row r="20" spans="1:29" s="47" customFormat="1">
      <c r="A20" s="13" t="s">
        <v>8</v>
      </c>
      <c r="B20" s="17" t="s">
        <v>900</v>
      </c>
      <c r="C20" s="17" t="s">
        <v>586</v>
      </c>
      <c r="D20" s="17"/>
      <c r="E20" s="4">
        <v>45.686756355847301</v>
      </c>
      <c r="F20" s="4">
        <v>0.11268034078796421</v>
      </c>
      <c r="G20" s="4">
        <v>0.6965693794165061</v>
      </c>
      <c r="H20" s="4">
        <v>7.8899676062458859</v>
      </c>
      <c r="I20" s="4">
        <v>0.17414234485412652</v>
      </c>
      <c r="J20" s="4">
        <v>40.687846691799443</v>
      </c>
      <c r="K20" s="4">
        <v>4.3330712866644427</v>
      </c>
      <c r="L20" s="4">
        <v>0.10550977364691194</v>
      </c>
      <c r="M20" s="4">
        <v>0.27555465156329434</v>
      </c>
      <c r="N20" s="4">
        <v>3.7901569174133419E-2</v>
      </c>
      <c r="O20" s="17">
        <v>100</v>
      </c>
      <c r="P20" s="4">
        <v>11.99</v>
      </c>
      <c r="Q20" s="4">
        <f t="shared" si="3"/>
        <v>90.188249482798639</v>
      </c>
      <c r="R20" s="4">
        <f t="shared" si="4"/>
        <v>1.1490901417232202</v>
      </c>
      <c r="S20" s="4">
        <f t="shared" si="5"/>
        <v>8.4002876373458744</v>
      </c>
      <c r="T20" s="17" t="s">
        <v>147</v>
      </c>
      <c r="U20" s="15">
        <v>204</v>
      </c>
      <c r="V20" s="15">
        <v>28</v>
      </c>
      <c r="W20" s="15">
        <v>53</v>
      </c>
      <c r="X20" s="15">
        <v>3845</v>
      </c>
      <c r="Y20" s="15">
        <v>2120</v>
      </c>
      <c r="Z20" s="15">
        <v>111</v>
      </c>
      <c r="AA20" s="48"/>
      <c r="AB20" s="49"/>
      <c r="AC20" s="49"/>
    </row>
    <row r="21" spans="1:29" s="47" customFormat="1">
      <c r="A21" s="13" t="s">
        <v>9</v>
      </c>
      <c r="B21" s="17" t="s">
        <v>900</v>
      </c>
      <c r="C21" s="17" t="s">
        <v>586</v>
      </c>
      <c r="D21" s="17"/>
      <c r="E21" s="4">
        <v>43.745628004431254</v>
      </c>
      <c r="F21" s="4">
        <v>0.13349604790084654</v>
      </c>
      <c r="G21" s="4">
        <v>2.0024407185126982</v>
      </c>
      <c r="H21" s="4">
        <v>8.5007818760836287</v>
      </c>
      <c r="I21" s="4">
        <v>8.2151414092828653E-2</v>
      </c>
      <c r="J21" s="4">
        <v>44.063964734040958</v>
      </c>
      <c r="K21" s="4">
        <v>1.1706576508228081</v>
      </c>
      <c r="L21" s="4">
        <v>6.6748023950423271E-2</v>
      </c>
      <c r="M21" s="4">
        <v>0.13554983325316727</v>
      </c>
      <c r="N21" s="4">
        <v>9.8581696911394373E-2</v>
      </c>
      <c r="O21" s="17">
        <v>100</v>
      </c>
      <c r="P21" s="4">
        <v>16</v>
      </c>
      <c r="Q21" s="4">
        <f t="shared" si="3"/>
        <v>90.233699342805195</v>
      </c>
      <c r="R21" s="4">
        <f t="shared" si="4"/>
        <v>1.299656649343476</v>
      </c>
      <c r="S21" s="4">
        <f t="shared" si="5"/>
        <v>0.78946511201679348</v>
      </c>
      <c r="T21" s="17"/>
      <c r="U21" s="15">
        <v>156</v>
      </c>
      <c r="V21" s="15">
        <v>30</v>
      </c>
      <c r="W21" s="15">
        <v>68</v>
      </c>
      <c r="X21" s="15">
        <v>3420</v>
      </c>
      <c r="Y21" s="15">
        <v>4260</v>
      </c>
      <c r="Z21" s="15">
        <v>91</v>
      </c>
      <c r="AA21" s="48"/>
      <c r="AB21" s="49"/>
      <c r="AC21" s="49"/>
    </row>
    <row r="22" spans="1:29" s="47" customFormat="1">
      <c r="A22" s="13" t="s">
        <v>10</v>
      </c>
      <c r="B22" s="17" t="s">
        <v>900</v>
      </c>
      <c r="C22" s="17" t="s">
        <v>586</v>
      </c>
      <c r="D22" s="17"/>
      <c r="E22" s="4">
        <v>45.075338368606374</v>
      </c>
      <c r="F22" s="4">
        <v>5.1105825814746458E-2</v>
      </c>
      <c r="G22" s="4">
        <v>0.90968369950248684</v>
      </c>
      <c r="H22" s="4">
        <v>8.2589099634323517</v>
      </c>
      <c r="I22" s="4">
        <v>7.1548156140645039E-2</v>
      </c>
      <c r="J22" s="4">
        <v>45.116223029258173</v>
      </c>
      <c r="K22" s="4">
        <v>0.30663495488847869</v>
      </c>
      <c r="L22" s="4">
        <v>6.7459690075465317E-2</v>
      </c>
      <c r="M22" s="4">
        <v>9.8123185564313195E-2</v>
      </c>
      <c r="N22" s="4">
        <v>4.4973126716976876E-2</v>
      </c>
      <c r="O22" s="17">
        <v>100</v>
      </c>
      <c r="P22" s="4">
        <v>16</v>
      </c>
      <c r="Q22" s="4">
        <f t="shared" si="3"/>
        <v>90.686388285291187</v>
      </c>
      <c r="R22" s="4">
        <f t="shared" si="4"/>
        <v>1.2914376902276059</v>
      </c>
      <c r="S22" s="4">
        <f t="shared" si="5"/>
        <v>0.45519129758508203</v>
      </c>
      <c r="T22" s="17"/>
      <c r="U22" s="15">
        <v>158</v>
      </c>
      <c r="V22" s="15">
        <v>59</v>
      </c>
      <c r="W22" s="15">
        <v>93</v>
      </c>
      <c r="X22" s="15">
        <v>3634</v>
      </c>
      <c r="Y22" s="17">
        <v>3434</v>
      </c>
      <c r="Z22" s="17">
        <v>59</v>
      </c>
    </row>
    <row r="23" spans="1:29" s="47" customFormat="1">
      <c r="A23" s="13" t="s">
        <v>11</v>
      </c>
      <c r="B23" s="17" t="s">
        <v>900</v>
      </c>
      <c r="C23" s="17" t="s">
        <v>586</v>
      </c>
      <c r="D23" s="17"/>
      <c r="E23" s="4">
        <v>44.83399842571901</v>
      </c>
      <c r="F23" s="4">
        <v>0.10264193778781826</v>
      </c>
      <c r="G23" s="4">
        <v>1.1803822845599097</v>
      </c>
      <c r="H23" s="4">
        <v>8.940178472159154</v>
      </c>
      <c r="I23" s="4">
        <v>9.2377744009036422E-2</v>
      </c>
      <c r="J23" s="4">
        <v>44.22841099277089</v>
      </c>
      <c r="K23" s="4">
        <v>0.45162452626640032</v>
      </c>
      <c r="L23" s="4">
        <v>6.4664420806325493E-2</v>
      </c>
      <c r="M23" s="4">
        <v>5.2347388271787303E-2</v>
      </c>
      <c r="N23" s="4">
        <v>5.337380764966549E-2</v>
      </c>
      <c r="O23" s="17">
        <v>100</v>
      </c>
      <c r="P23" s="4">
        <v>16.03</v>
      </c>
      <c r="Q23" s="4">
        <f t="shared" si="3"/>
        <v>89.814605717917289</v>
      </c>
      <c r="R23" s="4">
        <f t="shared" si="4"/>
        <v>1.2728393175452</v>
      </c>
      <c r="S23" s="4">
        <f t="shared" si="5"/>
        <v>0.51667510763570479</v>
      </c>
      <c r="T23" s="17" t="s">
        <v>588</v>
      </c>
      <c r="U23" s="15">
        <v>179</v>
      </c>
      <c r="V23" s="15">
        <v>62</v>
      </c>
      <c r="W23" s="15">
        <v>89</v>
      </c>
      <c r="X23" s="15">
        <v>3678</v>
      </c>
      <c r="Y23" s="17">
        <v>1952</v>
      </c>
      <c r="Z23" s="17">
        <v>73</v>
      </c>
      <c r="AA23" s="48"/>
      <c r="AB23" s="49"/>
      <c r="AC23" s="49"/>
    </row>
    <row r="24" spans="1:29" s="47" customFormat="1">
      <c r="A24" s="13" t="s">
        <v>12</v>
      </c>
      <c r="B24" s="17" t="s">
        <v>900</v>
      </c>
      <c r="C24" s="17" t="s">
        <v>586</v>
      </c>
      <c r="D24" s="17"/>
      <c r="E24" s="4">
        <v>41.840994739587615</v>
      </c>
      <c r="F24" s="4">
        <v>0.1846831548093617</v>
      </c>
      <c r="G24" s="4">
        <v>2.8010278479419859</v>
      </c>
      <c r="H24" s="4">
        <v>8.2073419721136229</v>
      </c>
      <c r="I24" s="4">
        <v>0.10260175267186762</v>
      </c>
      <c r="J24" s="4">
        <v>43.246638751192201</v>
      </c>
      <c r="K24" s="4">
        <v>3.3345569618356974</v>
      </c>
      <c r="L24" s="4">
        <v>8.5159454717650129E-2</v>
      </c>
      <c r="M24" s="4">
        <v>0.17031890943530026</v>
      </c>
      <c r="N24" s="4">
        <v>2.6676455694685578E-2</v>
      </c>
      <c r="O24" s="17">
        <v>100</v>
      </c>
      <c r="P24" s="4">
        <v>6.8</v>
      </c>
      <c r="Q24" s="4">
        <f t="shared" si="3"/>
        <v>90.377327775611676</v>
      </c>
      <c r="R24" s="4">
        <f t="shared" si="4"/>
        <v>1.3336137825766534</v>
      </c>
      <c r="S24" s="4">
        <f t="shared" si="5"/>
        <v>1.6076200589314404</v>
      </c>
      <c r="T24" s="17" t="s">
        <v>147</v>
      </c>
      <c r="U24" s="15">
        <v>382</v>
      </c>
      <c r="V24" s="15">
        <v>77</v>
      </c>
      <c r="W24" s="15">
        <v>141</v>
      </c>
      <c r="X24" s="15">
        <v>6055</v>
      </c>
      <c r="Y24" s="17">
        <v>7408</v>
      </c>
      <c r="Z24" s="17">
        <v>115</v>
      </c>
      <c r="AA24" s="48"/>
      <c r="AB24" s="49"/>
      <c r="AC24" s="49"/>
    </row>
    <row r="25" spans="1:29" s="47" customFormat="1">
      <c r="A25" s="13" t="s">
        <v>13</v>
      </c>
      <c r="B25" s="17" t="s">
        <v>900</v>
      </c>
      <c r="C25" s="17" t="s">
        <v>586</v>
      </c>
      <c r="D25" s="17"/>
      <c r="E25" s="4">
        <v>43.976825003840659</v>
      </c>
      <c r="F25" s="4">
        <v>0.12321314500258881</v>
      </c>
      <c r="G25" s="4">
        <v>1.0883827808562012</v>
      </c>
      <c r="H25" s="4">
        <v>8.2873222935313748</v>
      </c>
      <c r="I25" s="4">
        <v>0.11294538291903974</v>
      </c>
      <c r="J25" s="4">
        <v>45.29109855053494</v>
      </c>
      <c r="K25" s="4">
        <v>0.6160657250129441</v>
      </c>
      <c r="L25" s="4">
        <v>0.14374866916968695</v>
      </c>
      <c r="M25" s="4">
        <v>0.27928312867253469</v>
      </c>
      <c r="N25" s="4">
        <v>8.1115320460037638E-2</v>
      </c>
      <c r="O25" s="17">
        <v>100</v>
      </c>
      <c r="P25" s="4">
        <v>13.2</v>
      </c>
      <c r="Q25" s="4">
        <f t="shared" si="3"/>
        <v>90.690055977228937</v>
      </c>
      <c r="R25" s="4">
        <f t="shared" si="4"/>
        <v>1.3288277870102043</v>
      </c>
      <c r="S25" s="4">
        <f t="shared" si="5"/>
        <v>0.7643778393409868</v>
      </c>
      <c r="T25" s="17"/>
      <c r="U25" s="15">
        <v>195</v>
      </c>
      <c r="V25" s="15">
        <v>65</v>
      </c>
      <c r="W25" s="15">
        <v>105</v>
      </c>
      <c r="X25" s="15">
        <v>3032</v>
      </c>
      <c r="Y25" s="17">
        <v>3123</v>
      </c>
      <c r="Z25" s="17">
        <v>69</v>
      </c>
      <c r="AA25" s="48"/>
      <c r="AB25" s="49"/>
      <c r="AC25" s="49"/>
    </row>
    <row r="26" spans="1:29" s="47" customFormat="1">
      <c r="A26" s="13" t="s">
        <v>14</v>
      </c>
      <c r="B26" s="17" t="s">
        <v>900</v>
      </c>
      <c r="C26" s="17" t="s">
        <v>586</v>
      </c>
      <c r="D26" s="17"/>
      <c r="E26" s="4">
        <v>42.473327777322169</v>
      </c>
      <c r="F26" s="4">
        <v>7.1901643153870667E-2</v>
      </c>
      <c r="G26" s="4">
        <v>1.5099345062312839</v>
      </c>
      <c r="H26" s="4">
        <v>8.244258838684102</v>
      </c>
      <c r="I26" s="4">
        <v>0.10271663307695809</v>
      </c>
      <c r="J26" s="4">
        <v>46.746339713323621</v>
      </c>
      <c r="K26" s="4">
        <v>0.60602813515405263</v>
      </c>
      <c r="L26" s="4">
        <v>6.9847310492331505E-2</v>
      </c>
      <c r="M26" s="4">
        <v>0.13147729033850636</v>
      </c>
      <c r="N26" s="4">
        <v>4.4168152223091971E-2</v>
      </c>
      <c r="O26" s="17">
        <v>100</v>
      </c>
      <c r="P26" s="4">
        <v>10.86</v>
      </c>
      <c r="Q26" s="4">
        <f t="shared" si="3"/>
        <v>90.996436749175928</v>
      </c>
      <c r="R26" s="4">
        <f t="shared" si="4"/>
        <v>1.4200742067520642</v>
      </c>
      <c r="S26" s="4">
        <f t="shared" si="5"/>
        <v>0.54199761986831407</v>
      </c>
      <c r="T26" s="17"/>
      <c r="U26" s="15">
        <v>125</v>
      </c>
      <c r="V26" s="15">
        <v>61</v>
      </c>
      <c r="W26" s="15">
        <v>101</v>
      </c>
      <c r="X26" s="15">
        <v>3297</v>
      </c>
      <c r="Y26" s="17">
        <v>4304</v>
      </c>
      <c r="Z26" s="17">
        <v>82</v>
      </c>
      <c r="AA26" s="48"/>
      <c r="AB26" s="49"/>
      <c r="AC26" s="49"/>
    </row>
    <row r="27" spans="1:29" s="47" customFormat="1">
      <c r="A27" s="13" t="s">
        <v>15</v>
      </c>
      <c r="B27" s="17" t="s">
        <v>898</v>
      </c>
      <c r="C27" s="17" t="s">
        <v>586</v>
      </c>
      <c r="D27" s="13" t="s">
        <v>902</v>
      </c>
      <c r="E27" s="4">
        <v>44.282109700044764</v>
      </c>
      <c r="F27" s="4">
        <v>5.1193190404676028E-2</v>
      </c>
      <c r="G27" s="4">
        <v>1.5562729883021511</v>
      </c>
      <c r="H27" s="4">
        <v>8.1071993597984395</v>
      </c>
      <c r="I27" s="4">
        <v>8.1909104647481648E-2</v>
      </c>
      <c r="J27" s="4">
        <v>45.24454167965267</v>
      </c>
      <c r="K27" s="4">
        <v>0.56312509445143633</v>
      </c>
      <c r="L27" s="4">
        <v>4.4026143748021378E-2</v>
      </c>
      <c r="M27" s="4">
        <v>4.4026143748021378E-2</v>
      </c>
      <c r="N27" s="4">
        <v>2.5596595202338014E-2</v>
      </c>
      <c r="O27" s="17">
        <v>100</v>
      </c>
      <c r="P27" s="4">
        <v>14.14</v>
      </c>
      <c r="Q27" s="4">
        <f t="shared" si="3"/>
        <v>90.865405861694413</v>
      </c>
      <c r="R27" s="4">
        <f t="shared" si="4"/>
        <v>1.3183101851565637</v>
      </c>
      <c r="S27" s="4">
        <f t="shared" si="5"/>
        <v>0.48863188633310894</v>
      </c>
      <c r="T27" s="17"/>
      <c r="U27" s="15">
        <v>47</v>
      </c>
      <c r="V27" s="15">
        <v>20</v>
      </c>
      <c r="W27" s="15">
        <v>70</v>
      </c>
      <c r="X27" s="15">
        <v>3463</v>
      </c>
      <c r="Y27" s="15">
        <v>2887</v>
      </c>
      <c r="Z27" s="15">
        <v>94</v>
      </c>
      <c r="AA27" s="50"/>
      <c r="AB27" s="51"/>
      <c r="AC27" s="51"/>
    </row>
    <row r="28" spans="1:29" s="47" customFormat="1">
      <c r="A28" s="13" t="s">
        <v>16</v>
      </c>
      <c r="B28" s="17" t="s">
        <v>900</v>
      </c>
      <c r="C28" s="17" t="s">
        <v>586</v>
      </c>
      <c r="D28" s="17"/>
      <c r="E28" s="4">
        <v>44.040569586997755</v>
      </c>
      <c r="F28" s="4">
        <v>0.19455262082142696</v>
      </c>
      <c r="G28" s="4">
        <v>2.201516498768779</v>
      </c>
      <c r="H28" s="4">
        <v>9.4255153960035667</v>
      </c>
      <c r="I28" s="4">
        <v>0.14335456271052516</v>
      </c>
      <c r="J28" s="4">
        <v>41.951688816072959</v>
      </c>
      <c r="K28" s="4">
        <v>1.6076190246823177</v>
      </c>
      <c r="L28" s="4">
        <v>0.11365968900620207</v>
      </c>
      <c r="M28" s="4">
        <v>0.250870484743419</v>
      </c>
      <c r="N28" s="4">
        <v>7.065332019304453E-2</v>
      </c>
      <c r="O28" s="17">
        <v>100</v>
      </c>
      <c r="P28" s="4">
        <v>9.2200000000000006</v>
      </c>
      <c r="Q28" s="4">
        <f t="shared" si="3"/>
        <v>88.806029969447948</v>
      </c>
      <c r="R28" s="4">
        <f t="shared" si="4"/>
        <v>1.2290689268880386</v>
      </c>
      <c r="S28" s="4">
        <f t="shared" si="5"/>
        <v>0.98610666684594594</v>
      </c>
      <c r="T28" s="17" t="s">
        <v>588</v>
      </c>
      <c r="U28" s="15">
        <v>272</v>
      </c>
      <c r="V28" s="15">
        <v>71</v>
      </c>
      <c r="W28" s="15">
        <v>115</v>
      </c>
      <c r="X28" s="15">
        <v>2400</v>
      </c>
      <c r="Y28" s="17">
        <v>3052</v>
      </c>
      <c r="Z28" s="17">
        <v>79</v>
      </c>
      <c r="AA28" s="50"/>
      <c r="AB28" s="51"/>
      <c r="AC28" s="51"/>
    </row>
    <row r="29" spans="1:29" s="47" customFormat="1">
      <c r="A29" s="37" t="s">
        <v>17</v>
      </c>
      <c r="B29" s="29" t="s">
        <v>900</v>
      </c>
      <c r="C29" s="29" t="s">
        <v>586</v>
      </c>
      <c r="D29" s="29"/>
      <c r="E29" s="24">
        <v>44.171374315698436</v>
      </c>
      <c r="F29" s="24">
        <v>3.0624941748808712E-2</v>
      </c>
      <c r="G29" s="24">
        <v>0.87791499679918317</v>
      </c>
      <c r="H29" s="24">
        <v>7.4861343024153788</v>
      </c>
      <c r="I29" s="24">
        <v>0.11229145307896528</v>
      </c>
      <c r="J29" s="24">
        <v>46.274286982449965</v>
      </c>
      <c r="K29" s="24">
        <v>0.69416534630633087</v>
      </c>
      <c r="L29" s="24">
        <v>8.0645679938529613E-2</v>
      </c>
      <c r="M29" s="24">
        <v>0.23479122007420014</v>
      </c>
      <c r="N29" s="24">
        <v>3.777076149019741E-2</v>
      </c>
      <c r="O29" s="29">
        <v>100</v>
      </c>
      <c r="P29" s="24">
        <v>6.72</v>
      </c>
      <c r="Q29" s="24">
        <f t="shared" si="3"/>
        <v>91.679030744669461</v>
      </c>
      <c r="R29" s="24">
        <f t="shared" si="4"/>
        <v>1.3516944839578366</v>
      </c>
      <c r="S29" s="24">
        <f t="shared" si="5"/>
        <v>1.0677588112344638</v>
      </c>
      <c r="T29" s="29"/>
      <c r="U29" s="28">
        <v>190</v>
      </c>
      <c r="V29" s="28">
        <v>62</v>
      </c>
      <c r="W29" s="28">
        <v>77</v>
      </c>
      <c r="X29" s="28">
        <v>3165</v>
      </c>
      <c r="Y29" s="29">
        <v>2617</v>
      </c>
      <c r="Z29" s="29">
        <v>95</v>
      </c>
    </row>
    <row r="31" spans="1:29">
      <c r="A31" s="83"/>
      <c r="B31" s="244"/>
      <c r="C31" s="56"/>
      <c r="D31" s="56"/>
      <c r="E31" s="26" t="s">
        <v>631</v>
      </c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56"/>
      <c r="S31" s="56"/>
      <c r="T31" s="131"/>
      <c r="U31" s="56"/>
      <c r="V31" s="56"/>
      <c r="W31" s="56"/>
      <c r="X31" s="56"/>
      <c r="Y31" s="56"/>
      <c r="Z31" s="56"/>
    </row>
    <row r="32" spans="1:29">
      <c r="A32" s="83"/>
      <c r="B32" s="83"/>
      <c r="C32" s="56"/>
      <c r="D32" s="29" t="s">
        <v>637</v>
      </c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131"/>
      <c r="U32" s="56"/>
      <c r="V32" s="56"/>
      <c r="W32" s="56"/>
      <c r="X32" s="131"/>
      <c r="Y32" s="56"/>
      <c r="Z32" s="56"/>
    </row>
    <row r="33" spans="1:26">
      <c r="A33" s="83"/>
      <c r="B33" s="13"/>
      <c r="C33" s="17" t="s">
        <v>719</v>
      </c>
      <c r="D33" s="17">
        <v>1</v>
      </c>
      <c r="E33" s="4">
        <v>43.9</v>
      </c>
      <c r="F33" s="4">
        <v>0.03</v>
      </c>
      <c r="G33" s="4">
        <v>1.37</v>
      </c>
      <c r="H33" s="4">
        <v>8.8733000000000004</v>
      </c>
      <c r="I33" s="4">
        <v>0.13</v>
      </c>
      <c r="J33" s="4">
        <v>42.3</v>
      </c>
      <c r="K33" s="4">
        <v>1.42</v>
      </c>
      <c r="L33" s="4">
        <v>6.6000000000000003E-2</v>
      </c>
      <c r="M33" s="4">
        <v>0.01</v>
      </c>
      <c r="N33" s="4">
        <v>4.0000000000000001E-3</v>
      </c>
      <c r="O33" s="4">
        <v>99.2</v>
      </c>
      <c r="P33" s="4">
        <v>10.01</v>
      </c>
      <c r="Q33" s="4">
        <f>((J33/40.31)/(J33/40.31+H33/71.85))*100</f>
        <v>89.470436252681338</v>
      </c>
      <c r="R33" s="4">
        <f>(J33*0.6032)/(E33*0.4675)</f>
        <v>1.2432416893035945</v>
      </c>
      <c r="S33" s="4">
        <f>(K33*0.714701)/(G33*0.529251)</f>
        <v>1.3996855520389941</v>
      </c>
      <c r="V33" s="15">
        <v>9</v>
      </c>
      <c r="W33" s="15">
        <v>36</v>
      </c>
      <c r="X33" s="15">
        <v>2090</v>
      </c>
      <c r="Y33" s="15">
        <v>2942</v>
      </c>
      <c r="Z33" s="15">
        <v>118</v>
      </c>
    </row>
    <row r="34" spans="1:26">
      <c r="A34" s="83"/>
      <c r="B34" s="13"/>
      <c r="C34" s="17" t="s">
        <v>719</v>
      </c>
      <c r="D34" s="17">
        <v>2</v>
      </c>
      <c r="E34" s="4">
        <v>43.76</v>
      </c>
      <c r="F34" s="4">
        <v>0.03</v>
      </c>
      <c r="G34" s="4">
        <v>1.36</v>
      </c>
      <c r="H34" s="4">
        <v>8.9445000000000014</v>
      </c>
      <c r="I34" s="4">
        <v>0.13</v>
      </c>
      <c r="J34" s="4">
        <v>42.42</v>
      </c>
      <c r="K34" s="4">
        <v>1.42</v>
      </c>
      <c r="L34" s="4">
        <v>5.6000000000000001E-2</v>
      </c>
      <c r="M34" s="4">
        <v>6.0000000000000001E-3</v>
      </c>
      <c r="N34" s="4">
        <v>2.5699999999999998E-3</v>
      </c>
      <c r="O34" s="4">
        <v>99.234570000000005</v>
      </c>
      <c r="P34" s="4">
        <v>9.92</v>
      </c>
      <c r="Q34" s="4">
        <f t="shared" ref="Q34:Q41" si="6">((J34/40.31)/(J34/40.31+H34/71.85))*100</f>
        <v>89.421733270583616</v>
      </c>
      <c r="R34" s="4">
        <f t="shared" ref="R34:R41" si="7">(J34*0.6032)/(E34*0.4675)</f>
        <v>1.2507573639394267</v>
      </c>
      <c r="S34" s="4">
        <f t="shared" ref="S34:S41" si="8">(K34*0.714701)/(G34*0.529251)</f>
        <v>1.4099773575686929</v>
      </c>
      <c r="V34" s="15">
        <v>9</v>
      </c>
      <c r="W34" s="15">
        <v>38</v>
      </c>
      <c r="X34" s="15">
        <v>2087</v>
      </c>
      <c r="Y34" s="15">
        <v>2902</v>
      </c>
      <c r="Z34" s="15">
        <v>119</v>
      </c>
    </row>
    <row r="35" spans="1:26">
      <c r="A35" s="83"/>
      <c r="B35" s="13"/>
      <c r="C35" s="17" t="s">
        <v>719</v>
      </c>
      <c r="D35" s="17">
        <v>3</v>
      </c>
      <c r="E35" s="4">
        <v>45.16</v>
      </c>
      <c r="F35" s="4">
        <v>0.06</v>
      </c>
      <c r="G35" s="4">
        <v>1.44</v>
      </c>
      <c r="H35" s="4">
        <v>8.4727999999999994</v>
      </c>
      <c r="I35" s="4">
        <v>0.13</v>
      </c>
      <c r="J35" s="4">
        <v>40.9</v>
      </c>
      <c r="K35" s="4">
        <v>1.36</v>
      </c>
      <c r="L35" s="4">
        <v>0.08</v>
      </c>
      <c r="M35" s="4">
        <v>6.0000000000000001E-3</v>
      </c>
      <c r="N35" s="4">
        <v>2.8000000000000001E-2</v>
      </c>
      <c r="O35" s="4">
        <v>98.683999999999997</v>
      </c>
      <c r="P35" s="4">
        <v>9.7100000000000009</v>
      </c>
      <c r="Q35" s="4">
        <f t="shared" si="6"/>
        <v>89.587884991898775</v>
      </c>
      <c r="R35" s="4">
        <f t="shared" si="7"/>
        <v>1.1685548234915188</v>
      </c>
      <c r="S35" s="4">
        <f t="shared" si="8"/>
        <v>1.2753785800856097</v>
      </c>
      <c r="V35" s="15">
        <v>7</v>
      </c>
      <c r="W35" s="15">
        <v>54</v>
      </c>
      <c r="X35" s="15">
        <v>2351</v>
      </c>
      <c r="Y35" s="15">
        <v>3045</v>
      </c>
      <c r="Z35" s="15">
        <v>127</v>
      </c>
    </row>
    <row r="36" spans="1:26">
      <c r="A36" s="83"/>
      <c r="B36" s="13"/>
      <c r="C36" s="17" t="s">
        <v>719</v>
      </c>
      <c r="D36" s="17">
        <v>4</v>
      </c>
      <c r="E36" s="4">
        <v>44.44</v>
      </c>
      <c r="F36" s="4">
        <v>0.04</v>
      </c>
      <c r="G36" s="4">
        <v>1.41</v>
      </c>
      <c r="H36" s="4">
        <v>8.7486999999999995</v>
      </c>
      <c r="I36" s="4">
        <v>0.14000000000000001</v>
      </c>
      <c r="J36" s="4">
        <v>41.37</v>
      </c>
      <c r="K36" s="4">
        <v>1.39</v>
      </c>
      <c r="L36" s="4">
        <v>7.2999999999999995E-2</v>
      </c>
      <c r="M36" s="4">
        <v>4.0000000000000001E-3</v>
      </c>
      <c r="N36" s="4">
        <v>1.0999999999999999E-2</v>
      </c>
      <c r="O36" s="4">
        <v>98.707999999999984</v>
      </c>
      <c r="P36" s="4">
        <v>9.75</v>
      </c>
      <c r="Q36" s="4">
        <f t="shared" si="6"/>
        <v>89.39398303680801</v>
      </c>
      <c r="R36" s="4">
        <f t="shared" si="7"/>
        <v>1.2011332470145408</v>
      </c>
      <c r="S36" s="4">
        <f t="shared" si="8"/>
        <v>1.3312462275236523</v>
      </c>
      <c r="V36" s="15">
        <v>5</v>
      </c>
      <c r="W36" s="15">
        <v>67</v>
      </c>
      <c r="X36" s="15">
        <v>2418</v>
      </c>
      <c r="Y36" s="15">
        <v>2932</v>
      </c>
      <c r="Z36" s="15">
        <v>121</v>
      </c>
    </row>
    <row r="37" spans="1:26">
      <c r="A37" s="83"/>
      <c r="B37" s="13"/>
      <c r="C37" s="17" t="s">
        <v>719</v>
      </c>
      <c r="D37" s="17">
        <v>5</v>
      </c>
      <c r="E37" s="4">
        <v>43.92</v>
      </c>
      <c r="F37" s="4">
        <v>3.4000000000000002E-2</v>
      </c>
      <c r="G37" s="4">
        <v>1.53</v>
      </c>
      <c r="H37" s="4">
        <v>8.7309000000000001</v>
      </c>
      <c r="I37" s="4">
        <v>0.129</v>
      </c>
      <c r="J37" s="4">
        <v>42.44</v>
      </c>
      <c r="K37" s="4">
        <v>1.36</v>
      </c>
      <c r="L37" s="4">
        <v>0.11899999999999999</v>
      </c>
      <c r="M37" s="4">
        <v>1.2E-2</v>
      </c>
      <c r="N37" s="4">
        <v>8.0000000000000002E-3</v>
      </c>
      <c r="O37" s="4">
        <v>99.361999999999995</v>
      </c>
      <c r="P37" s="4">
        <v>9.84</v>
      </c>
      <c r="Q37" s="4">
        <f t="shared" si="6"/>
        <v>89.652571900251218</v>
      </c>
      <c r="R37" s="4">
        <f t="shared" si="7"/>
        <v>1.2467884242619052</v>
      </c>
      <c r="S37" s="4">
        <f t="shared" si="8"/>
        <v>1.2003563106688091</v>
      </c>
      <c r="V37" s="15">
        <v>7</v>
      </c>
      <c r="W37" s="15">
        <v>38</v>
      </c>
      <c r="X37" s="15">
        <v>2921</v>
      </c>
      <c r="Y37" s="15">
        <v>2954</v>
      </c>
      <c r="Z37" s="15">
        <v>119</v>
      </c>
    </row>
    <row r="38" spans="1:26">
      <c r="A38" s="83"/>
      <c r="B38" s="13"/>
      <c r="C38" s="17" t="s">
        <v>719</v>
      </c>
      <c r="D38" s="17">
        <v>6</v>
      </c>
      <c r="E38" s="4">
        <v>44.2</v>
      </c>
      <c r="F38" s="4">
        <v>3.4000000000000002E-2</v>
      </c>
      <c r="G38" s="4">
        <v>1.49</v>
      </c>
      <c r="H38" s="4">
        <v>8.8199000000000005</v>
      </c>
      <c r="I38" s="4">
        <v>0.127</v>
      </c>
      <c r="J38" s="4">
        <v>42.16</v>
      </c>
      <c r="K38" s="4">
        <v>1.34</v>
      </c>
      <c r="L38" s="4">
        <v>0.11</v>
      </c>
      <c r="M38" s="4">
        <v>0.01</v>
      </c>
      <c r="N38" s="4">
        <v>8.0000000000000002E-3</v>
      </c>
      <c r="O38" s="4">
        <v>99.388999999999996</v>
      </c>
      <c r="P38" s="4">
        <v>9.8699999999999992</v>
      </c>
      <c r="Q38" s="4">
        <f t="shared" si="6"/>
        <v>89.496043365155316</v>
      </c>
      <c r="R38" s="4">
        <f t="shared" si="7"/>
        <v>1.2307165775401065</v>
      </c>
      <c r="S38" s="4">
        <f t="shared" si="8"/>
        <v>1.2144544552572012</v>
      </c>
      <c r="V38" s="15">
        <v>9</v>
      </c>
      <c r="W38" s="15">
        <v>44</v>
      </c>
      <c r="X38" s="15">
        <v>3060</v>
      </c>
      <c r="Y38" s="15">
        <v>2946</v>
      </c>
      <c r="Z38" s="15">
        <v>127</v>
      </c>
    </row>
    <row r="39" spans="1:26">
      <c r="A39" s="83"/>
      <c r="B39" s="13"/>
      <c r="C39" s="17" t="s">
        <v>719</v>
      </c>
      <c r="D39" s="17">
        <v>7</v>
      </c>
      <c r="E39" s="4">
        <v>43.98</v>
      </c>
      <c r="F39" s="4">
        <v>0.03</v>
      </c>
      <c r="G39" s="4">
        <v>1.48</v>
      </c>
      <c r="H39" s="4">
        <v>8.7665000000000006</v>
      </c>
      <c r="I39" s="4">
        <v>0.127</v>
      </c>
      <c r="J39" s="4">
        <v>42.26</v>
      </c>
      <c r="K39" s="4">
        <v>1.34</v>
      </c>
      <c r="L39" s="4">
        <v>0.106</v>
      </c>
      <c r="M39" s="4">
        <v>8.9999999999999993E-3</v>
      </c>
      <c r="N39" s="4">
        <v>8.0000000000000002E-3</v>
      </c>
      <c r="O39" s="4">
        <v>99.19</v>
      </c>
      <c r="P39" s="4">
        <v>9.7899999999999991</v>
      </c>
      <c r="Q39" s="4">
        <f t="shared" si="6"/>
        <v>89.575139261059149</v>
      </c>
      <c r="R39" s="4">
        <f t="shared" si="7"/>
        <v>1.2398067181728203</v>
      </c>
      <c r="S39" s="4">
        <f t="shared" si="8"/>
        <v>1.2226602286035335</v>
      </c>
      <c r="V39" s="15">
        <v>3</v>
      </c>
      <c r="W39" s="15">
        <v>34</v>
      </c>
      <c r="X39" s="15">
        <v>3068</v>
      </c>
      <c r="Y39" s="15">
        <v>2917</v>
      </c>
      <c r="Z39" s="15">
        <v>111</v>
      </c>
    </row>
    <row r="40" spans="1:26">
      <c r="A40" s="83"/>
      <c r="B40" s="13"/>
      <c r="C40" s="17" t="s">
        <v>719</v>
      </c>
      <c r="D40" s="17">
        <v>8</v>
      </c>
      <c r="E40" s="4">
        <v>43.81</v>
      </c>
      <c r="F40" s="4">
        <v>0.04</v>
      </c>
      <c r="G40" s="4">
        <v>1.52</v>
      </c>
      <c r="H40" s="4">
        <v>8.9355999999999991</v>
      </c>
      <c r="I40" s="4">
        <v>0.128</v>
      </c>
      <c r="J40" s="4">
        <v>41.97</v>
      </c>
      <c r="K40" s="4">
        <v>1.4</v>
      </c>
      <c r="L40" s="4">
        <v>0.11</v>
      </c>
      <c r="M40" s="4">
        <v>1.9E-2</v>
      </c>
      <c r="N40" s="4">
        <v>8.9999999999999993E-3</v>
      </c>
      <c r="O40" s="4">
        <v>99.046000000000021</v>
      </c>
      <c r="P40" s="4">
        <v>9.8699999999999992</v>
      </c>
      <c r="Q40" s="4">
        <f t="shared" si="6"/>
        <v>89.329919004129891</v>
      </c>
      <c r="R40" s="4">
        <f t="shared" si="7"/>
        <v>1.2360767387613256</v>
      </c>
      <c r="S40" s="4">
        <f t="shared" si="8"/>
        <v>1.2437902561206406</v>
      </c>
      <c r="V40" s="15">
        <v>3</v>
      </c>
      <c r="W40" s="15">
        <v>43</v>
      </c>
      <c r="X40" s="15">
        <v>3021</v>
      </c>
      <c r="Y40" s="15">
        <v>2828</v>
      </c>
      <c r="Z40" s="15">
        <v>106</v>
      </c>
    </row>
    <row r="41" spans="1:26">
      <c r="A41" s="83"/>
      <c r="B41" s="13"/>
      <c r="C41" s="17" t="s">
        <v>719</v>
      </c>
      <c r="D41" s="17">
        <v>9</v>
      </c>
      <c r="E41" s="4">
        <v>44.1</v>
      </c>
      <c r="F41" s="4">
        <v>0.03</v>
      </c>
      <c r="G41" s="4">
        <v>1.49</v>
      </c>
      <c r="H41" s="4">
        <v>8.6063000000000009</v>
      </c>
      <c r="I41" s="4">
        <v>0.127</v>
      </c>
      <c r="J41" s="4">
        <v>42.12</v>
      </c>
      <c r="K41" s="4">
        <v>1.349</v>
      </c>
      <c r="L41" s="4">
        <v>0.112</v>
      </c>
      <c r="M41" s="4">
        <v>1.7000000000000001E-2</v>
      </c>
      <c r="N41" s="4">
        <v>6.0000000000000001E-3</v>
      </c>
      <c r="O41" s="4">
        <v>99.021000000000001</v>
      </c>
      <c r="P41" s="4">
        <v>9.8000000000000007</v>
      </c>
      <c r="Q41" s="4">
        <f t="shared" si="6"/>
        <v>89.715533073710702</v>
      </c>
      <c r="R41" s="4">
        <f t="shared" si="7"/>
        <v>1.2323370075302846</v>
      </c>
      <c r="S41" s="4">
        <f t="shared" si="8"/>
        <v>1.2226112389119135</v>
      </c>
      <c r="V41" s="15">
        <v>1</v>
      </c>
      <c r="W41" s="15">
        <v>45</v>
      </c>
      <c r="X41" s="15">
        <v>2866</v>
      </c>
      <c r="Y41" s="15">
        <v>2871</v>
      </c>
      <c r="Z41" s="15">
        <v>108</v>
      </c>
    </row>
    <row r="42" spans="1:26">
      <c r="A42" s="83"/>
      <c r="B42" s="13"/>
      <c r="C42" s="13"/>
      <c r="D42" s="17" t="s">
        <v>603</v>
      </c>
      <c r="E42" s="4">
        <v>44.141111111111115</v>
      </c>
      <c r="F42" s="4">
        <v>3.6444444444444439E-2</v>
      </c>
      <c r="G42" s="4">
        <v>1.4544444444444444</v>
      </c>
      <c r="H42" s="4">
        <v>8.7665000000000006</v>
      </c>
      <c r="I42" s="4">
        <v>0.12977777777777777</v>
      </c>
      <c r="J42" s="4">
        <v>41.993333333333339</v>
      </c>
      <c r="K42" s="4">
        <v>1.3754444444444447</v>
      </c>
      <c r="L42" s="4">
        <v>9.244444444444444E-2</v>
      </c>
      <c r="M42" s="4">
        <v>1.0333333333333333E-2</v>
      </c>
      <c r="N42" s="4">
        <v>9.396666666666666E-3</v>
      </c>
      <c r="O42" s="4">
        <v>99.092730000000003</v>
      </c>
      <c r="P42" s="4">
        <v>9.84</v>
      </c>
      <c r="Q42" s="4">
        <f>AVERAGE(Q33:Q41)</f>
        <v>89.515916017364219</v>
      </c>
      <c r="R42" s="4">
        <f>AVERAGE(R33:R41)</f>
        <v>1.2277125100017248</v>
      </c>
      <c r="S42" s="4">
        <f>AVERAGE(S33:S41)</f>
        <v>1.2800178007532272</v>
      </c>
      <c r="V42" s="15">
        <v>5.8888888888888893</v>
      </c>
      <c r="W42" s="15">
        <v>44.333333333333336</v>
      </c>
      <c r="X42" s="15">
        <v>2653.5555555555557</v>
      </c>
      <c r="Y42" s="15">
        <v>2926.3333333333335</v>
      </c>
      <c r="Z42" s="15">
        <v>117.33333333333333</v>
      </c>
    </row>
    <row r="43" spans="1:26">
      <c r="A43" s="83"/>
      <c r="B43" s="83"/>
      <c r="D43" s="17" t="s">
        <v>632</v>
      </c>
      <c r="E43" s="4">
        <v>0.4359599879703529</v>
      </c>
      <c r="F43" s="4">
        <v>9.7353879110068479E-3</v>
      </c>
      <c r="G43" s="4">
        <v>6.2671985589877202E-2</v>
      </c>
      <c r="H43" s="4">
        <v>0.15331525527487486</v>
      </c>
      <c r="I43" s="4">
        <v>4.0551750201988169E-3</v>
      </c>
      <c r="J43" s="4">
        <v>0.52141634036535545</v>
      </c>
      <c r="K43" s="4">
        <v>3.2546547862680818E-2</v>
      </c>
      <c r="L43" s="4">
        <v>2.3580241257836584E-2</v>
      </c>
      <c r="M43" s="4">
        <v>5.0249378105604444E-3</v>
      </c>
      <c r="N43" s="4">
        <v>7.4324356707609679E-3</v>
      </c>
      <c r="O43" s="4">
        <v>0.25587482506100723</v>
      </c>
      <c r="P43" s="4">
        <v>9.0967026993301003E-2</v>
      </c>
      <c r="Q43" s="4">
        <f>STDEV(Q33:Q41)</f>
        <v>0.12649357057442778</v>
      </c>
      <c r="R43" s="4">
        <f>STDEV(R33:R41)</f>
        <v>2.6431139057555335E-2</v>
      </c>
      <c r="S43" s="4">
        <f>STDEV(S33:S41)</f>
        <v>8.0930584356128279E-2</v>
      </c>
      <c r="V43" s="15">
        <v>3.0184617127124729</v>
      </c>
      <c r="W43" s="15">
        <v>10.404326023342406</v>
      </c>
      <c r="X43" s="15">
        <v>414.46384375211545</v>
      </c>
      <c r="Y43" s="15">
        <v>60.126949032858803</v>
      </c>
      <c r="Z43" s="15">
        <v>7.5993420767853319</v>
      </c>
    </row>
    <row r="44" spans="1:26">
      <c r="A44" s="83"/>
      <c r="B44" s="83"/>
      <c r="D44" s="17" t="s">
        <v>633</v>
      </c>
      <c r="E44" s="133">
        <v>9.8765068888493363E-3</v>
      </c>
      <c r="F44" s="133">
        <v>0.26712954633860259</v>
      </c>
      <c r="G44" s="133">
        <v>4.3089982452933141E-2</v>
      </c>
      <c r="H44" s="133">
        <v>1.5565000535520289E-2</v>
      </c>
      <c r="I44" s="133">
        <v>3.1247067792627873E-2</v>
      </c>
      <c r="J44" s="133">
        <v>1.2416645666741277E-2</v>
      </c>
      <c r="K44" s="133">
        <v>2.3662568120536982E-2</v>
      </c>
      <c r="L44" s="133">
        <v>0.2550747251448669</v>
      </c>
      <c r="M44" s="133">
        <v>0.48628430424778496</v>
      </c>
      <c r="N44" s="133">
        <v>0.79096512991425705</v>
      </c>
      <c r="O44" s="133">
        <v>2.5821755547657957E-3</v>
      </c>
      <c r="P44" s="133">
        <v>9.2446165643598581E-3</v>
      </c>
      <c r="Q44" s="130">
        <f>Q43/Q42</f>
        <v>1.4130846915524013E-3</v>
      </c>
      <c r="R44" s="130">
        <f>R43/R42</f>
        <v>2.152876902550924E-2</v>
      </c>
      <c r="S44" s="130">
        <f>S43/S42</f>
        <v>6.3226139752513302E-2</v>
      </c>
      <c r="V44" s="130">
        <v>0.51256897008325009</v>
      </c>
      <c r="W44" s="130">
        <v>0.2346840456393024</v>
      </c>
      <c r="X44" s="130">
        <v>0.15619188484084409</v>
      </c>
      <c r="Y44" s="130">
        <v>2.0546855803460121E-2</v>
      </c>
      <c r="Z44" s="130">
        <v>6.4767119972602261E-2</v>
      </c>
    </row>
    <row r="45" spans="1:26">
      <c r="A45" s="83"/>
      <c r="B45" s="83"/>
      <c r="D45" s="17" t="s">
        <v>634</v>
      </c>
      <c r="E45" s="4">
        <v>40.375</v>
      </c>
      <c r="F45" s="4">
        <v>3.5000000000000003E-2</v>
      </c>
      <c r="G45" s="4">
        <v>1.341</v>
      </c>
      <c r="H45" s="4">
        <v>7.6451000000000002</v>
      </c>
      <c r="I45" s="4">
        <v>0.11899999999999999</v>
      </c>
      <c r="J45" s="4">
        <v>38.26</v>
      </c>
      <c r="K45" s="4">
        <v>1.2130000000000001</v>
      </c>
      <c r="L45" s="4">
        <v>9.6000000000000002E-2</v>
      </c>
      <c r="M45" s="4">
        <v>1.0999999999999999E-2</v>
      </c>
      <c r="N45" s="4">
        <v>8.9999999999999993E-3</v>
      </c>
      <c r="O45" s="4">
        <v>90.048999999999992</v>
      </c>
      <c r="P45" s="4">
        <v>9.4</v>
      </c>
      <c r="Q45" s="4">
        <f>((J45/40.31)/(J45/40.31+H45/71.85))*100</f>
        <v>89.919582653961641</v>
      </c>
      <c r="R45" s="4">
        <f>(J45*0.6032)/(E45*0.4675)</f>
        <v>1.2226781410903791</v>
      </c>
      <c r="S45" s="4">
        <f>(K45*0.714701)/(G45*0.529251)</f>
        <v>1.221503527551397</v>
      </c>
      <c r="V45" s="15">
        <v>1.7</v>
      </c>
      <c r="W45" s="15">
        <v>38.1</v>
      </c>
      <c r="X45" s="15">
        <v>2091</v>
      </c>
      <c r="Y45" s="15">
        <v>2666</v>
      </c>
      <c r="Z45" s="15">
        <v>106</v>
      </c>
    </row>
    <row r="46" spans="1:26">
      <c r="A46" s="83"/>
      <c r="B46" s="83"/>
      <c r="D46" s="17" t="s">
        <v>635</v>
      </c>
      <c r="E46" s="4">
        <v>44.589649801774591</v>
      </c>
      <c r="F46" s="4">
        <v>3.8653566391631235E-2</v>
      </c>
      <c r="G46" s="4">
        <v>1.4809837866050708</v>
      </c>
      <c r="H46" s="4">
        <v>8.4431537263045673</v>
      </c>
      <c r="I46" s="4">
        <v>0.13142212573154616</v>
      </c>
      <c r="J46" s="4">
        <v>42.253870004108876</v>
      </c>
      <c r="K46" s="4">
        <v>1.3396221723728194</v>
      </c>
      <c r="L46" s="4">
        <v>0.1060212106741885</v>
      </c>
      <c r="M46" s="4">
        <v>1.2148263723084099E-2</v>
      </c>
      <c r="N46" s="4">
        <v>9.9394885007051716E-3</v>
      </c>
      <c r="O46" s="4">
        <v>99.448999999999998</v>
      </c>
      <c r="P46" s="4">
        <v>9.4</v>
      </c>
      <c r="Q46" s="4">
        <f>((J46/40.31)/(J46/40.31+H46/71.85))*100</f>
        <v>89.919582653961641</v>
      </c>
      <c r="R46" s="4">
        <f>(J46*0.6032)/(E46*0.4675)</f>
        <v>1.2226781410903791</v>
      </c>
      <c r="S46" s="4">
        <f>(K46*0.714701)/(G46*0.529251)</f>
        <v>1.221503527551397</v>
      </c>
      <c r="V46" s="15">
        <v>1.8774589390220882</v>
      </c>
      <c r="W46" s="15">
        <v>42.077167986318564</v>
      </c>
      <c r="X46" s="15">
        <v>2309.2744949971684</v>
      </c>
      <c r="Y46" s="15">
        <v>2944.2973714311097</v>
      </c>
      <c r="Z46" s="15">
        <v>117.06508678608313</v>
      </c>
    </row>
    <row r="47" spans="1:26">
      <c r="A47" s="83"/>
      <c r="B47" s="83"/>
      <c r="C47" s="56"/>
      <c r="D47" s="29" t="s">
        <v>636</v>
      </c>
      <c r="E47" s="134">
        <v>-1.0059255738887329E-2</v>
      </c>
      <c r="F47" s="134">
        <v>-5.7151827202808536E-2</v>
      </c>
      <c r="G47" s="134">
        <v>-1.79200761012136E-2</v>
      </c>
      <c r="H47" s="134">
        <v>3.8296859701612451E-2</v>
      </c>
      <c r="I47" s="134">
        <v>-1.2511956754734488E-2</v>
      </c>
      <c r="J47" s="134">
        <v>-6.1659836306166005E-3</v>
      </c>
      <c r="K47" s="134">
        <v>2.6740578657469261E-2</v>
      </c>
      <c r="L47" s="134">
        <v>-0.12805707597007665</v>
      </c>
      <c r="M47" s="134">
        <v>-0.14939833634843136</v>
      </c>
      <c r="N47" s="134">
        <v>-5.4612652753710078E-2</v>
      </c>
      <c r="O47" s="135"/>
      <c r="P47" s="135">
        <v>4.6808510638297829E-2</v>
      </c>
      <c r="Q47" s="136">
        <f>(Q42/Q46-1)</f>
        <v>-4.4891960647865936E-3</v>
      </c>
      <c r="R47" s="136">
        <f>(R42/R46-1)</f>
        <v>4.1174931833296569E-3</v>
      </c>
      <c r="S47" s="136">
        <f>(S42/S46-1)</f>
        <v>4.7903482783326012E-2</v>
      </c>
      <c r="T47" s="131"/>
      <c r="U47" s="56"/>
      <c r="V47" s="132">
        <v>2.1366272606506294</v>
      </c>
      <c r="W47" s="132">
        <v>5.3619705293577846E-2</v>
      </c>
      <c r="X47" s="132">
        <v>0.14908624388492608</v>
      </c>
      <c r="Y47" s="132">
        <v>-6.101298826702628E-3</v>
      </c>
      <c r="Z47" s="132">
        <v>2.2914308152384155E-3</v>
      </c>
    </row>
    <row r="48" spans="1:26">
      <c r="A48" s="83"/>
      <c r="B48" s="83"/>
    </row>
    <row r="49" spans="1:2">
      <c r="A49" s="83"/>
      <c r="B49" s="83"/>
    </row>
  </sheetData>
  <phoneticPr fontId="42" type="noConversion"/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workbookViewId="0">
      <selection activeCell="N13" sqref="N13"/>
    </sheetView>
  </sheetViews>
  <sheetFormatPr defaultColWidth="12.5703125" defaultRowHeight="14.25"/>
  <cols>
    <col min="1" max="1" width="34" style="94" customWidth="1"/>
    <col min="2" max="2" width="16.5703125" style="94" customWidth="1"/>
    <col min="3" max="3" width="14.28515625" style="94" customWidth="1"/>
    <col min="4" max="4" width="13.7109375" style="94" customWidth="1"/>
    <col min="5" max="5" width="13.85546875" style="94" customWidth="1"/>
    <col min="6" max="6" width="14.5703125" style="94" customWidth="1"/>
    <col min="7" max="7" width="15" style="94" customWidth="1"/>
    <col min="8" max="8" width="16.85546875" style="101" customWidth="1"/>
    <col min="9" max="9" width="15.28515625" style="94" customWidth="1"/>
    <col min="10" max="16384" width="12.5703125" style="94"/>
  </cols>
  <sheetData>
    <row r="1" spans="1:15" ht="15">
      <c r="A1" s="106" t="s">
        <v>638</v>
      </c>
      <c r="B1" s="107"/>
      <c r="C1" s="107"/>
      <c r="D1" s="107"/>
      <c r="E1" s="107"/>
      <c r="F1" s="107"/>
      <c r="G1" s="107"/>
      <c r="H1" s="100"/>
      <c r="I1" s="107"/>
    </row>
    <row r="2" spans="1:15">
      <c r="A2" s="142" t="s">
        <v>640</v>
      </c>
      <c r="B2" s="142" t="s">
        <v>51</v>
      </c>
      <c r="C2" s="143" t="s">
        <v>118</v>
      </c>
      <c r="D2" s="143" t="s">
        <v>119</v>
      </c>
      <c r="E2" s="142" t="s">
        <v>606</v>
      </c>
      <c r="F2" s="143" t="s">
        <v>120</v>
      </c>
      <c r="G2" s="143" t="s">
        <v>121</v>
      </c>
      <c r="H2" s="143" t="s">
        <v>117</v>
      </c>
      <c r="I2" s="143" t="s">
        <v>641</v>
      </c>
      <c r="L2" s="143"/>
      <c r="M2" s="143"/>
      <c r="N2" s="144"/>
      <c r="O2" s="144"/>
    </row>
    <row r="3" spans="1:15">
      <c r="A3" s="94" t="s">
        <v>819</v>
      </c>
      <c r="B3" s="94" t="s">
        <v>642</v>
      </c>
      <c r="C3" s="145">
        <v>3.6846270806033656</v>
      </c>
      <c r="D3" s="145">
        <v>3.8620022893784012</v>
      </c>
      <c r="E3" s="145">
        <v>6.7994753167164683</v>
      </c>
      <c r="F3" s="145">
        <v>8.6038021643277425</v>
      </c>
      <c r="G3" s="145">
        <v>6.7727042587364377</v>
      </c>
      <c r="H3" s="146">
        <v>0.31755381075276662</v>
      </c>
      <c r="I3" s="147">
        <v>0.12664045707078575</v>
      </c>
    </row>
    <row r="4" spans="1:15">
      <c r="A4" s="94" t="s">
        <v>820</v>
      </c>
      <c r="B4" s="94" t="s">
        <v>642</v>
      </c>
      <c r="C4" s="145">
        <v>3.5397393907675441</v>
      </c>
      <c r="D4" s="145">
        <v>3.0923728061416882</v>
      </c>
      <c r="E4" s="145">
        <v>6.7814446793196597</v>
      </c>
      <c r="F4" s="145">
        <v>6.798589395562014</v>
      </c>
      <c r="G4" s="145">
        <v>5.7849466917659633</v>
      </c>
      <c r="H4" s="146">
        <v>0.28986362205344435</v>
      </c>
      <c r="I4" s="147">
        <v>0.12632158742826219</v>
      </c>
    </row>
    <row r="5" spans="1:15" ht="15">
      <c r="A5" s="122" t="s">
        <v>603</v>
      </c>
      <c r="B5" s="122"/>
      <c r="C5" s="137">
        <f>AVERAGE(C3:C4)</f>
        <v>3.6121832356854551</v>
      </c>
      <c r="D5" s="137">
        <f t="shared" ref="D5:I5" si="0">AVERAGE(D3:D4)</f>
        <v>3.4771875477600447</v>
      </c>
      <c r="E5" s="137">
        <f t="shared" si="0"/>
        <v>6.790459998018064</v>
      </c>
      <c r="F5" s="137">
        <f t="shared" si="0"/>
        <v>7.7011957799448787</v>
      </c>
      <c r="G5" s="137">
        <f t="shared" si="0"/>
        <v>6.2788254752512005</v>
      </c>
      <c r="H5" s="157">
        <f t="shared" si="0"/>
        <v>0.30370871640310548</v>
      </c>
      <c r="I5" s="221">
        <f t="shared" si="0"/>
        <v>0.12648102224952396</v>
      </c>
    </row>
    <row r="6" spans="1:15" ht="15">
      <c r="A6" s="139" t="s">
        <v>821</v>
      </c>
      <c r="B6" s="140"/>
      <c r="C6" s="141">
        <f>STDEV(C3:C4)</f>
        <v>0.10245106799336265</v>
      </c>
      <c r="D6" s="141">
        <f t="shared" ref="D6:I6" si="1">STDEV(D3:D4)</f>
        <v>0.54421022659777729</v>
      </c>
      <c r="E6" s="141">
        <f t="shared" si="1"/>
        <v>1.274958597239916E-2</v>
      </c>
      <c r="F6" s="141">
        <f t="shared" si="1"/>
        <v>1.2764781902787892</v>
      </c>
      <c r="G6" s="141">
        <f t="shared" si="1"/>
        <v>0.69845007377314772</v>
      </c>
      <c r="H6" s="158">
        <f t="shared" si="1"/>
        <v>1.9579920201625883E-2</v>
      </c>
      <c r="I6" s="222">
        <f t="shared" si="1"/>
        <v>2.2547488654294065E-4</v>
      </c>
    </row>
    <row r="7" spans="1:15">
      <c r="C7" s="148"/>
      <c r="D7" s="148"/>
      <c r="E7" s="148"/>
      <c r="F7" s="148"/>
      <c r="G7" s="148"/>
      <c r="H7" s="121"/>
      <c r="I7" s="148"/>
    </row>
    <row r="8" spans="1:15">
      <c r="A8" s="94" t="s">
        <v>815</v>
      </c>
      <c r="B8" s="94" t="s">
        <v>642</v>
      </c>
      <c r="C8" s="145">
        <v>3.4888888888888885</v>
      </c>
      <c r="D8" s="145">
        <v>3.4045454545454548</v>
      </c>
      <c r="E8" s="145">
        <v>6.6090909090909085</v>
      </c>
      <c r="F8" s="145">
        <v>6.8090909090909095</v>
      </c>
      <c r="G8" s="145">
        <v>5.7089999999999996</v>
      </c>
      <c r="H8" s="146">
        <v>0.31649999999999995</v>
      </c>
      <c r="I8" s="147">
        <v>0.126355</v>
      </c>
    </row>
    <row r="9" spans="1:15">
      <c r="A9" s="107" t="s">
        <v>647</v>
      </c>
      <c r="B9" s="107"/>
      <c r="C9" s="164">
        <v>0.87270333510942366</v>
      </c>
      <c r="D9" s="164">
        <v>0.13079477331786896</v>
      </c>
      <c r="E9" s="164">
        <v>0.52906435422270792</v>
      </c>
      <c r="F9" s="164">
        <v>0.6229198109781795</v>
      </c>
      <c r="G9" s="164">
        <v>0.29979437397434039</v>
      </c>
      <c r="H9" s="165">
        <v>2.7055498516937372E-2</v>
      </c>
      <c r="I9" s="166">
        <v>1.8207141456033236E-4</v>
      </c>
    </row>
    <row r="10" spans="1:15" ht="28.5" customHeight="1">
      <c r="A10" s="254" t="s">
        <v>818</v>
      </c>
      <c r="B10" s="250"/>
      <c r="C10" s="250"/>
      <c r="D10" s="250"/>
      <c r="E10" s="250"/>
      <c r="F10" s="250"/>
      <c r="G10" s="250"/>
      <c r="H10" s="250"/>
      <c r="I10" s="250"/>
    </row>
    <row r="11" spans="1:15">
      <c r="A11" s="107"/>
      <c r="B11" s="107"/>
      <c r="C11" s="167"/>
      <c r="D11" s="167"/>
      <c r="E11" s="167"/>
      <c r="F11" s="167"/>
      <c r="G11" s="167"/>
      <c r="H11" s="168"/>
      <c r="I11" s="167"/>
    </row>
    <row r="12" spans="1:15">
      <c r="A12" s="94" t="s">
        <v>643</v>
      </c>
      <c r="B12" s="94" t="s">
        <v>626</v>
      </c>
      <c r="C12" s="149">
        <v>1.6999999999999999E-3</v>
      </c>
      <c r="D12" s="149">
        <v>4.2494473598740784E-2</v>
      </c>
      <c r="E12" s="149">
        <v>1.8581835134824351E-2</v>
      </c>
      <c r="F12" s="149">
        <v>-8.3162068414376657E-3</v>
      </c>
      <c r="G12" s="149">
        <v>4.4514693530949808E-3</v>
      </c>
      <c r="H12" s="150">
        <v>3.9243400372075167E-3</v>
      </c>
      <c r="I12" s="149">
        <v>0.16105194104235873</v>
      </c>
    </row>
    <row r="13" spans="1:15">
      <c r="A13" s="94" t="s">
        <v>644</v>
      </c>
      <c r="B13" s="94" t="s">
        <v>626</v>
      </c>
      <c r="C13" s="149">
        <v>1.4E-3</v>
      </c>
      <c r="D13" s="149">
        <v>1.5343304543353658E-3</v>
      </c>
      <c r="E13" s="149">
        <v>5.2011285314628848E-2</v>
      </c>
      <c r="F13" s="149">
        <v>4.6553194589486766E-3</v>
      </c>
      <c r="G13" s="149">
        <v>1.7391379230841882E-2</v>
      </c>
      <c r="H13" s="150">
        <v>7.3283977071036607E-3</v>
      </c>
      <c r="I13" s="149">
        <v>0.19512191821044808</v>
      </c>
    </row>
    <row r="14" spans="1:15">
      <c r="A14" s="94" t="s">
        <v>645</v>
      </c>
      <c r="B14" s="94" t="s">
        <v>626</v>
      </c>
      <c r="C14" s="149">
        <v>6.8000000000000005E-4</v>
      </c>
      <c r="D14" s="149">
        <v>6.209431889882655E-3</v>
      </c>
      <c r="E14" s="149">
        <v>1.1059631484710139E-2</v>
      </c>
      <c r="F14" s="149">
        <v>1.3757261696777413E-3</v>
      </c>
      <c r="G14" s="149">
        <v>2.3982609686103024E-2</v>
      </c>
      <c r="H14" s="150">
        <v>3.443925054397389E-3</v>
      </c>
      <c r="I14" s="149">
        <v>0.18051447086215958</v>
      </c>
    </row>
    <row r="15" spans="1:15">
      <c r="A15" s="107" t="s">
        <v>646</v>
      </c>
      <c r="B15" s="107" t="s">
        <v>626</v>
      </c>
      <c r="C15" s="151">
        <v>2.2000000000000001E-4</v>
      </c>
      <c r="D15" s="151">
        <v>3.7078628391519594E-4</v>
      </c>
      <c r="E15" s="151">
        <v>6.7647321419844284E-3</v>
      </c>
      <c r="F15" s="151">
        <v>-9.307917642493147E-4</v>
      </c>
      <c r="G15" s="151">
        <v>8.0937218123626371E-3</v>
      </c>
      <c r="H15" s="152">
        <v>2.0384630990360067E-3</v>
      </c>
      <c r="I15" s="151">
        <v>0.15714223070065009</v>
      </c>
    </row>
    <row r="18" spans="1:9" ht="15">
      <c r="A18" s="106" t="s">
        <v>639</v>
      </c>
      <c r="B18" s="107"/>
      <c r="C18" s="107"/>
      <c r="D18" s="107"/>
      <c r="E18" s="107"/>
      <c r="F18" s="107"/>
      <c r="G18" s="107"/>
      <c r="H18" s="100"/>
      <c r="I18" s="107"/>
    </row>
    <row r="19" spans="1:9">
      <c r="A19" s="101" t="s">
        <v>591</v>
      </c>
      <c r="B19" s="101" t="s">
        <v>592</v>
      </c>
      <c r="C19" s="121" t="s">
        <v>119</v>
      </c>
      <c r="D19" s="121" t="s">
        <v>606</v>
      </c>
      <c r="E19" s="121" t="s">
        <v>120</v>
      </c>
      <c r="F19" s="121" t="s">
        <v>121</v>
      </c>
      <c r="G19" s="121" t="s">
        <v>117</v>
      </c>
      <c r="H19" s="121" t="s">
        <v>607</v>
      </c>
      <c r="I19" s="121" t="s">
        <v>608</v>
      </c>
    </row>
    <row r="20" spans="1:9" ht="15">
      <c r="A20" s="122" t="s">
        <v>594</v>
      </c>
      <c r="B20" s="122" t="s">
        <v>595</v>
      </c>
      <c r="C20" s="153">
        <v>2.7274639072526701</v>
      </c>
      <c r="D20" s="153">
        <v>5.3454068834186081</v>
      </c>
      <c r="E20" s="153">
        <v>6.9300056633002329</v>
      </c>
      <c r="F20" s="153">
        <v>6.0418126722964285</v>
      </c>
      <c r="G20" s="155">
        <v>0.21013789771670763</v>
      </c>
      <c r="H20" s="121" t="s">
        <v>609</v>
      </c>
      <c r="I20" s="124">
        <v>9.2550000000000008</v>
      </c>
    </row>
    <row r="21" spans="1:9">
      <c r="A21" s="101" t="s">
        <v>598</v>
      </c>
      <c r="B21" s="101" t="s">
        <v>595</v>
      </c>
      <c r="C21" s="154">
        <v>2.7886212350935482</v>
      </c>
      <c r="D21" s="154">
        <v>5.8576704794069325</v>
      </c>
      <c r="E21" s="154">
        <v>6.7305776689645764</v>
      </c>
      <c r="F21" s="154">
        <v>5.8347517176314678</v>
      </c>
      <c r="G21" s="156">
        <v>0.19889759459058459</v>
      </c>
      <c r="H21" s="121">
        <v>108</v>
      </c>
      <c r="I21" s="121">
        <v>8.9510000000000005</v>
      </c>
    </row>
    <row r="22" spans="1:9" ht="15">
      <c r="A22" s="122" t="s">
        <v>600</v>
      </c>
      <c r="B22" s="122" t="s">
        <v>595</v>
      </c>
      <c r="C22" s="124" t="s">
        <v>609</v>
      </c>
      <c r="D22" s="124" t="s">
        <v>609</v>
      </c>
      <c r="E22" s="124" t="s">
        <v>609</v>
      </c>
      <c r="F22" s="124" t="s">
        <v>609</v>
      </c>
      <c r="G22" s="124" t="s">
        <v>609</v>
      </c>
      <c r="H22" s="124">
        <v>111</v>
      </c>
      <c r="I22" s="124">
        <v>8.3079999999999998</v>
      </c>
    </row>
    <row r="23" spans="1:9" ht="15">
      <c r="A23" s="122" t="s">
        <v>601</v>
      </c>
      <c r="B23" s="122" t="s">
        <v>595</v>
      </c>
      <c r="C23" s="124" t="s">
        <v>609</v>
      </c>
      <c r="D23" s="124" t="s">
        <v>609</v>
      </c>
      <c r="E23" s="124" t="s">
        <v>609</v>
      </c>
      <c r="F23" s="124" t="s">
        <v>609</v>
      </c>
      <c r="G23" s="124" t="s">
        <v>609</v>
      </c>
      <c r="H23" s="125">
        <v>128</v>
      </c>
      <c r="I23" s="124">
        <v>8.3919999999999995</v>
      </c>
    </row>
    <row r="24" spans="1:9" ht="15">
      <c r="A24" s="122" t="s">
        <v>603</v>
      </c>
      <c r="B24" s="122"/>
      <c r="C24" s="137">
        <f>AVERAGE(C20:C21)</f>
        <v>2.7580425711731094</v>
      </c>
      <c r="D24" s="137">
        <f>AVERAGE(D20:D21)</f>
        <v>5.6015386814127703</v>
      </c>
      <c r="E24" s="137">
        <f>AVERAGE(E20:E21)</f>
        <v>6.8302916661324051</v>
      </c>
      <c r="F24" s="137">
        <f>AVERAGE(F20:F21)</f>
        <v>5.9382821949639482</v>
      </c>
      <c r="G24" s="157">
        <f>AVERAGE(G20:G21)</f>
        <v>0.2045177461536461</v>
      </c>
      <c r="H24" s="138">
        <f>AVERAGE(H21:H23)</f>
        <v>115.66666666666667</v>
      </c>
      <c r="I24" s="137">
        <f>AVERAGE(I20:I23)</f>
        <v>8.7265000000000015</v>
      </c>
    </row>
    <row r="25" spans="1:9" ht="15">
      <c r="A25" s="139" t="s">
        <v>821</v>
      </c>
      <c r="B25" s="140"/>
      <c r="C25" s="141">
        <f>STDEV(C20:C21)</f>
        <v>4.3244761235533759E-2</v>
      </c>
      <c r="D25" s="141">
        <f>STDEV(D20:D21)</f>
        <v>0.36222506247835007</v>
      </c>
      <c r="E25" s="141">
        <f>STDEV(E20:E21)</f>
        <v>0.14101688715317509</v>
      </c>
      <c r="F25" s="141">
        <f>STDEV(F20:F21)</f>
        <v>0.14641420516255399</v>
      </c>
      <c r="G25" s="141">
        <f>STDEV(G20:G21)</f>
        <v>7.9480945630739479E-3</v>
      </c>
      <c r="H25" s="123">
        <f>STDEV(H21:H23)</f>
        <v>10.785793124908958</v>
      </c>
      <c r="I25" s="141">
        <f>STDEV(I20:I23)</f>
        <v>0.45341114528280757</v>
      </c>
    </row>
    <row r="26" spans="1:9" ht="15">
      <c r="A26" s="139"/>
      <c r="B26" s="140"/>
      <c r="C26" s="141"/>
      <c r="D26" s="141"/>
      <c r="E26" s="141"/>
      <c r="F26" s="141"/>
      <c r="G26" s="158"/>
      <c r="H26" s="123"/>
      <c r="I26" s="141"/>
    </row>
    <row r="27" spans="1:9">
      <c r="A27" s="101" t="s">
        <v>604</v>
      </c>
    </row>
    <row r="28" spans="1:9">
      <c r="A28" s="101"/>
    </row>
    <row r="29" spans="1:9" ht="15">
      <c r="A29" s="76" t="s">
        <v>816</v>
      </c>
      <c r="B29" s="94" t="s">
        <v>648</v>
      </c>
      <c r="C29" s="137">
        <v>3.3711111111111118</v>
      </c>
      <c r="D29" s="137">
        <v>6.5649999999999986</v>
      </c>
      <c r="E29" s="137">
        <v>7.3072222222222232</v>
      </c>
      <c r="F29" s="137">
        <v>5.9344444444444449</v>
      </c>
      <c r="G29" s="157">
        <v>0.20840909090909088</v>
      </c>
      <c r="H29" s="138">
        <v>126.72727272727275</v>
      </c>
      <c r="I29" s="137">
        <v>9.6462499999999984</v>
      </c>
    </row>
    <row r="30" spans="1:9" ht="15">
      <c r="A30" s="107" t="s">
        <v>647</v>
      </c>
      <c r="B30" s="107"/>
      <c r="C30" s="161">
        <v>0.16182375630473778</v>
      </c>
      <c r="D30" s="161">
        <v>0.36904088726127393</v>
      </c>
      <c r="E30" s="161">
        <v>0.6566116728241197</v>
      </c>
      <c r="F30" s="161">
        <v>0.61471391932701425</v>
      </c>
      <c r="G30" s="162">
        <v>1.3640482783346434E-2</v>
      </c>
      <c r="H30" s="163">
        <v>16.965205033190159</v>
      </c>
      <c r="I30" s="161">
        <v>1.097906286659164</v>
      </c>
    </row>
    <row r="31" spans="1:9" ht="29.25" customHeight="1">
      <c r="A31" s="254" t="s">
        <v>817</v>
      </c>
      <c r="B31" s="250"/>
      <c r="C31" s="250"/>
      <c r="D31" s="250"/>
      <c r="E31" s="250"/>
      <c r="F31" s="250"/>
      <c r="G31" s="250"/>
      <c r="H31" s="250"/>
      <c r="I31" s="250"/>
    </row>
    <row r="32" spans="1:9">
      <c r="A32" s="101"/>
    </row>
    <row r="33" spans="1:9">
      <c r="A33" s="100"/>
      <c r="B33" s="107"/>
      <c r="C33" s="107"/>
      <c r="D33" s="107"/>
      <c r="E33" s="107"/>
      <c r="F33" s="107"/>
      <c r="G33" s="107"/>
      <c r="H33" s="100"/>
      <c r="I33" s="107"/>
    </row>
    <row r="34" spans="1:9">
      <c r="A34" s="101" t="s">
        <v>591</v>
      </c>
      <c r="B34" s="101" t="s">
        <v>592</v>
      </c>
      <c r="C34" s="121" t="s">
        <v>119</v>
      </c>
      <c r="D34" s="121" t="s">
        <v>606</v>
      </c>
      <c r="E34" s="121" t="s">
        <v>120</v>
      </c>
      <c r="F34" s="121" t="s">
        <v>121</v>
      </c>
      <c r="G34" s="121" t="s">
        <v>117</v>
      </c>
      <c r="H34" s="121" t="s">
        <v>607</v>
      </c>
      <c r="I34" s="121" t="s">
        <v>608</v>
      </c>
    </row>
    <row r="35" spans="1:9" ht="15">
      <c r="A35" s="122" t="s">
        <v>593</v>
      </c>
      <c r="B35" s="122" t="s">
        <v>626</v>
      </c>
      <c r="C35" s="160">
        <v>1.5908046657148035E-4</v>
      </c>
      <c r="D35" s="159">
        <v>7.3496537806150924E-2</v>
      </c>
      <c r="E35" s="159">
        <v>8.7302053176930346E-3</v>
      </c>
      <c r="F35" s="159">
        <v>8.0147897366845602E-3</v>
      </c>
      <c r="G35" s="160">
        <v>2.1749018021593003E-3</v>
      </c>
      <c r="H35" s="124" t="s">
        <v>42</v>
      </c>
      <c r="I35" s="124" t="s">
        <v>42</v>
      </c>
    </row>
    <row r="36" spans="1:9" ht="15">
      <c r="A36" s="122" t="s">
        <v>596</v>
      </c>
      <c r="B36" s="122" t="s">
        <v>626</v>
      </c>
      <c r="C36" s="160">
        <v>2.6785777265197017E-3</v>
      </c>
      <c r="D36" s="159">
        <v>0.12767681170540954</v>
      </c>
      <c r="E36" s="159">
        <v>7.5704404915987109E-3</v>
      </c>
      <c r="F36" s="159">
        <v>0</v>
      </c>
      <c r="G36" s="160">
        <v>3.5287499541246073E-3</v>
      </c>
      <c r="H36" s="124" t="s">
        <v>42</v>
      </c>
      <c r="I36" s="124" t="s">
        <v>42</v>
      </c>
    </row>
    <row r="37" spans="1:9" ht="15">
      <c r="A37" s="122" t="s">
        <v>597</v>
      </c>
      <c r="B37" s="122" t="s">
        <v>626</v>
      </c>
      <c r="C37" s="160">
        <v>1.2206870759052346E-3</v>
      </c>
      <c r="D37" s="159">
        <v>3.1392763061764105E-2</v>
      </c>
      <c r="E37" s="159">
        <v>6.5590611522024361E-3</v>
      </c>
      <c r="F37" s="159">
        <v>3.0397439448840699E-2</v>
      </c>
      <c r="G37" s="160">
        <v>8.1998313177447241E-3</v>
      </c>
      <c r="H37" s="124" t="s">
        <v>42</v>
      </c>
      <c r="I37" s="124" t="s">
        <v>42</v>
      </c>
    </row>
    <row r="38" spans="1:9" ht="15">
      <c r="A38" s="122" t="s">
        <v>599</v>
      </c>
      <c r="B38" s="122" t="s">
        <v>626</v>
      </c>
      <c r="C38" s="126" t="s">
        <v>609</v>
      </c>
      <c r="D38" s="126" t="s">
        <v>609</v>
      </c>
      <c r="E38" s="126" t="s">
        <v>609</v>
      </c>
      <c r="F38" s="126" t="s">
        <v>609</v>
      </c>
      <c r="G38" s="126" t="s">
        <v>609</v>
      </c>
      <c r="H38" s="124">
        <v>2.0960000000000001</v>
      </c>
      <c r="I38" s="124">
        <v>1.2E-2</v>
      </c>
    </row>
    <row r="39" spans="1:9" ht="15">
      <c r="A39" s="127" t="s">
        <v>602</v>
      </c>
      <c r="B39" s="127" t="s">
        <v>626</v>
      </c>
      <c r="C39" s="128" t="s">
        <v>609</v>
      </c>
      <c r="D39" s="128" t="s">
        <v>609</v>
      </c>
      <c r="E39" s="128" t="s">
        <v>609</v>
      </c>
      <c r="F39" s="128" t="s">
        <v>609</v>
      </c>
      <c r="G39" s="128" t="s">
        <v>609</v>
      </c>
      <c r="H39" s="129" t="s">
        <v>42</v>
      </c>
      <c r="I39" s="129">
        <v>7.0000000000000001E-3</v>
      </c>
    </row>
    <row r="42" spans="1:9">
      <c r="H42" s="94"/>
    </row>
    <row r="43" spans="1:9">
      <c r="H43" s="94"/>
    </row>
    <row r="44" spans="1:9">
      <c r="H44" s="94"/>
    </row>
    <row r="45" spans="1:9">
      <c r="H45" s="94"/>
    </row>
    <row r="46" spans="1:9">
      <c r="H46" s="94"/>
    </row>
    <row r="47" spans="1:9">
      <c r="H47" s="94"/>
    </row>
    <row r="48" spans="1:9">
      <c r="H48" s="94"/>
    </row>
    <row r="49" spans="8:8">
      <c r="H49" s="94"/>
    </row>
    <row r="50" spans="8:8">
      <c r="H50" s="94"/>
    </row>
    <row r="51" spans="8:8">
      <c r="H51" s="94"/>
    </row>
  </sheetData>
  <mergeCells count="2">
    <mergeCell ref="A31:I31"/>
    <mergeCell ref="A10:I10"/>
  </mergeCells>
  <phoneticPr fontId="42" type="noConversion"/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2"/>
  <sheetViews>
    <sheetView workbookViewId="0">
      <selection activeCell="A12" sqref="A12"/>
    </sheetView>
  </sheetViews>
  <sheetFormatPr defaultRowHeight="15"/>
  <cols>
    <col min="1" max="1" width="27" customWidth="1"/>
    <col min="2" max="2" width="19.7109375" customWidth="1"/>
    <col min="3" max="3" width="21.5703125" customWidth="1"/>
    <col min="4" max="4" width="18.28515625" customWidth="1"/>
    <col min="5" max="5" width="18.5703125" customWidth="1"/>
  </cols>
  <sheetData>
    <row r="1" spans="1:5" ht="46.5" customHeight="1">
      <c r="A1" s="255" t="s">
        <v>627</v>
      </c>
      <c r="B1" s="256"/>
      <c r="C1" s="256"/>
    </row>
    <row r="2" spans="1:5" ht="20.25" customHeight="1">
      <c r="A2" s="87" t="s">
        <v>51</v>
      </c>
      <c r="B2" s="88" t="s">
        <v>574</v>
      </c>
      <c r="C2" s="88" t="s">
        <v>575</v>
      </c>
    </row>
    <row r="3" spans="1:5">
      <c r="A3" s="65" t="s">
        <v>61</v>
      </c>
      <c r="B3" s="66">
        <v>839</v>
      </c>
      <c r="C3" s="66">
        <v>2.7</v>
      </c>
    </row>
    <row r="4" spans="1:5">
      <c r="A4" s="65" t="s">
        <v>52</v>
      </c>
      <c r="B4" s="66">
        <v>765</v>
      </c>
      <c r="C4" s="66">
        <v>3.1</v>
      </c>
    </row>
    <row r="5" spans="1:5">
      <c r="A5" s="65" t="s">
        <v>55</v>
      </c>
      <c r="B5" s="66">
        <v>705</v>
      </c>
      <c r="C5" s="66">
        <v>2.5</v>
      </c>
    </row>
    <row r="6" spans="1:5">
      <c r="A6" s="65" t="s">
        <v>56</v>
      </c>
      <c r="B6" s="66">
        <v>621</v>
      </c>
      <c r="C6" s="66">
        <v>2.4</v>
      </c>
    </row>
    <row r="7" spans="1:5">
      <c r="A7" s="65" t="s">
        <v>62</v>
      </c>
      <c r="B7" s="66">
        <v>650</v>
      </c>
      <c r="C7" s="66">
        <v>2.2000000000000002</v>
      </c>
    </row>
    <row r="8" spans="1:5">
      <c r="A8" s="65" t="s">
        <v>47</v>
      </c>
      <c r="B8" s="66">
        <v>660</v>
      </c>
      <c r="C8" s="66">
        <v>2.5</v>
      </c>
    </row>
    <row r="9" spans="1:5">
      <c r="A9" s="65" t="s">
        <v>57</v>
      </c>
      <c r="B9" s="66">
        <v>791</v>
      </c>
      <c r="C9" s="66">
        <v>2.6</v>
      </c>
    </row>
    <row r="10" spans="1:5">
      <c r="A10" s="65" t="s">
        <v>49</v>
      </c>
      <c r="B10" s="66">
        <v>669</v>
      </c>
      <c r="C10" s="66">
        <v>2.2000000000000002</v>
      </c>
    </row>
    <row r="11" spans="1:5">
      <c r="A11" s="65" t="s">
        <v>50</v>
      </c>
      <c r="B11" s="66">
        <v>723</v>
      </c>
      <c r="C11" s="66">
        <v>2.6</v>
      </c>
    </row>
    <row r="12" spans="1:5">
      <c r="A12" s="67" t="s">
        <v>31</v>
      </c>
      <c r="B12" s="68">
        <v>689</v>
      </c>
      <c r="C12" s="68">
        <v>3.1</v>
      </c>
    </row>
    <row r="14" spans="1:5" ht="37.5" customHeight="1">
      <c r="A14" s="255" t="s">
        <v>628</v>
      </c>
      <c r="B14" s="255"/>
      <c r="C14" s="255"/>
      <c r="D14" s="255"/>
      <c r="E14" s="255"/>
    </row>
    <row r="15" spans="1:5" ht="15.75">
      <c r="A15" s="84" t="s">
        <v>564</v>
      </c>
      <c r="B15" s="257" t="s">
        <v>577</v>
      </c>
      <c r="C15" s="257"/>
      <c r="D15" s="257" t="s">
        <v>576</v>
      </c>
      <c r="E15" s="257"/>
    </row>
    <row r="16" spans="1:5">
      <c r="A16" s="79"/>
      <c r="B16" s="86" t="s">
        <v>574</v>
      </c>
      <c r="C16" s="86" t="s">
        <v>575</v>
      </c>
      <c r="D16" s="86" t="s">
        <v>574</v>
      </c>
      <c r="E16" s="86" t="s">
        <v>575</v>
      </c>
    </row>
    <row r="17" spans="1:5">
      <c r="A17" s="65" t="s">
        <v>232</v>
      </c>
      <c r="B17" s="82">
        <v>957</v>
      </c>
      <c r="C17" s="85">
        <v>4.3</v>
      </c>
      <c r="D17" s="82">
        <v>967</v>
      </c>
      <c r="E17" s="85">
        <v>4.8</v>
      </c>
    </row>
    <row r="18" spans="1:5">
      <c r="A18" s="65" t="s">
        <v>233</v>
      </c>
      <c r="B18" s="82">
        <v>866</v>
      </c>
      <c r="C18" s="85">
        <v>4.3</v>
      </c>
      <c r="D18" s="82">
        <v>975</v>
      </c>
      <c r="E18" s="85">
        <v>4.8</v>
      </c>
    </row>
    <row r="19" spans="1:5">
      <c r="A19" s="65" t="s">
        <v>234</v>
      </c>
      <c r="B19" s="82">
        <v>900</v>
      </c>
      <c r="C19" s="85">
        <v>4.0999999999999996</v>
      </c>
      <c r="D19" s="82">
        <v>976</v>
      </c>
      <c r="E19" s="85">
        <v>4.8</v>
      </c>
    </row>
    <row r="20" spans="1:5">
      <c r="A20" s="65" t="s">
        <v>484</v>
      </c>
      <c r="B20" s="82">
        <v>951</v>
      </c>
      <c r="C20" s="85">
        <v>4.5999999999999996</v>
      </c>
      <c r="D20" s="82">
        <v>974</v>
      </c>
      <c r="E20" s="85">
        <v>4.8</v>
      </c>
    </row>
    <row r="21" spans="1:5">
      <c r="A21" s="65" t="s">
        <v>572</v>
      </c>
      <c r="B21" s="82">
        <v>971</v>
      </c>
      <c r="C21" s="85">
        <v>5.0999999999999996</v>
      </c>
      <c r="D21" s="82">
        <v>968</v>
      </c>
      <c r="E21" s="85">
        <v>4.5999999999999996</v>
      </c>
    </row>
    <row r="22" spans="1:5">
      <c r="A22" s="65" t="s">
        <v>453</v>
      </c>
      <c r="B22" s="82">
        <v>966</v>
      </c>
      <c r="C22" s="85">
        <v>5.2</v>
      </c>
      <c r="D22" s="82">
        <v>977</v>
      </c>
      <c r="E22" s="85">
        <v>4.7</v>
      </c>
    </row>
    <row r="23" spans="1:5">
      <c r="A23" s="65" t="s">
        <v>235</v>
      </c>
      <c r="B23" s="82">
        <v>931</v>
      </c>
      <c r="C23" s="85">
        <v>5.0999999999999996</v>
      </c>
      <c r="D23" s="82">
        <v>969</v>
      </c>
      <c r="E23" s="85">
        <v>4.8</v>
      </c>
    </row>
    <row r="24" spans="1:5">
      <c r="A24" s="65" t="s">
        <v>454</v>
      </c>
      <c r="B24" s="82">
        <v>904</v>
      </c>
      <c r="C24" s="85">
        <v>4.5999999999999996</v>
      </c>
      <c r="D24" s="82">
        <v>955</v>
      </c>
      <c r="E24" s="85">
        <v>4.5999999999999996</v>
      </c>
    </row>
    <row r="25" spans="1:5">
      <c r="A25" s="65" t="s">
        <v>456</v>
      </c>
      <c r="B25" s="82">
        <v>968</v>
      </c>
      <c r="C25" s="85">
        <v>4.8</v>
      </c>
      <c r="D25" s="82">
        <v>950</v>
      </c>
      <c r="E25" s="85">
        <v>4.7</v>
      </c>
    </row>
    <row r="26" spans="1:5">
      <c r="A26" s="65" t="s">
        <v>236</v>
      </c>
      <c r="B26" s="82">
        <v>936</v>
      </c>
      <c r="C26" s="85">
        <v>4.9000000000000004</v>
      </c>
      <c r="D26" s="82">
        <v>983</v>
      </c>
      <c r="E26" s="85">
        <v>4.5999999999999996</v>
      </c>
    </row>
    <row r="27" spans="1:5">
      <c r="A27" s="65" t="s">
        <v>237</v>
      </c>
      <c r="B27" s="82">
        <v>938</v>
      </c>
      <c r="C27" s="85">
        <v>4.0999999999999996</v>
      </c>
      <c r="D27" s="82">
        <v>980</v>
      </c>
      <c r="E27" s="85">
        <v>4.8</v>
      </c>
    </row>
    <row r="28" spans="1:5">
      <c r="A28" s="65" t="s">
        <v>457</v>
      </c>
      <c r="B28" s="82">
        <v>913</v>
      </c>
      <c r="C28" s="85">
        <v>4.0999999999999996</v>
      </c>
      <c r="D28" s="82">
        <v>971</v>
      </c>
      <c r="E28" s="85">
        <v>4.7</v>
      </c>
    </row>
    <row r="29" spans="1:5">
      <c r="A29" s="65" t="s">
        <v>458</v>
      </c>
      <c r="B29" s="82">
        <v>935</v>
      </c>
      <c r="C29" s="85">
        <v>4.3</v>
      </c>
      <c r="D29" s="82">
        <v>970</v>
      </c>
      <c r="E29" s="85">
        <v>4.5999999999999996</v>
      </c>
    </row>
    <row r="30" spans="1:5">
      <c r="A30" s="65" t="s">
        <v>239</v>
      </c>
      <c r="B30" s="82">
        <v>937</v>
      </c>
      <c r="C30" s="85">
        <v>4.7</v>
      </c>
      <c r="D30" s="82">
        <v>971</v>
      </c>
      <c r="E30" s="85">
        <v>4.8</v>
      </c>
    </row>
    <row r="31" spans="1:5">
      <c r="A31" s="65" t="s">
        <v>240</v>
      </c>
      <c r="B31" s="82">
        <v>890</v>
      </c>
      <c r="C31" s="85">
        <v>4.2</v>
      </c>
      <c r="D31" s="82">
        <v>968</v>
      </c>
      <c r="E31" s="85">
        <v>4.7</v>
      </c>
    </row>
    <row r="32" spans="1:5">
      <c r="A32" s="65" t="s">
        <v>486</v>
      </c>
      <c r="B32" s="82">
        <v>928</v>
      </c>
      <c r="C32" s="85">
        <v>4.8</v>
      </c>
      <c r="D32" s="82">
        <v>964</v>
      </c>
      <c r="E32" s="85">
        <v>4.7</v>
      </c>
    </row>
    <row r="33" spans="1:5">
      <c r="A33" s="65" t="s">
        <v>242</v>
      </c>
      <c r="B33" s="82">
        <v>908</v>
      </c>
      <c r="C33" s="85">
        <v>4.9000000000000004</v>
      </c>
      <c r="D33" s="82">
        <v>981</v>
      </c>
      <c r="E33" s="85">
        <v>4.8</v>
      </c>
    </row>
    <row r="34" spans="1:5">
      <c r="A34" s="65" t="s">
        <v>243</v>
      </c>
      <c r="B34" s="82">
        <v>924</v>
      </c>
      <c r="C34" s="85">
        <v>5</v>
      </c>
      <c r="D34" s="82">
        <v>969</v>
      </c>
      <c r="E34" s="85">
        <v>4.7</v>
      </c>
    </row>
    <row r="35" spans="1:5">
      <c r="A35" s="65" t="s">
        <v>247</v>
      </c>
      <c r="B35" s="82">
        <v>977</v>
      </c>
      <c r="C35" s="85">
        <v>4.9000000000000004</v>
      </c>
      <c r="D35" s="82">
        <v>972</v>
      </c>
      <c r="E35" s="85">
        <v>4.8</v>
      </c>
    </row>
    <row r="36" spans="1:5">
      <c r="A36" s="65" t="s">
        <v>248</v>
      </c>
      <c r="B36" s="82">
        <v>892</v>
      </c>
      <c r="C36" s="85">
        <v>4.4000000000000004</v>
      </c>
      <c r="D36" s="82">
        <v>967</v>
      </c>
      <c r="E36" s="85">
        <v>4.8</v>
      </c>
    </row>
    <row r="37" spans="1:5">
      <c r="A37" s="65" t="s">
        <v>249</v>
      </c>
      <c r="B37" s="82">
        <v>970</v>
      </c>
      <c r="C37" s="85">
        <v>4.4000000000000004</v>
      </c>
      <c r="D37" s="82">
        <v>948</v>
      </c>
      <c r="E37" s="85">
        <v>4.5999999999999996</v>
      </c>
    </row>
    <row r="38" spans="1:5">
      <c r="A38" s="65" t="s">
        <v>570</v>
      </c>
      <c r="B38" s="82">
        <v>926</v>
      </c>
      <c r="C38" s="85">
        <v>5</v>
      </c>
      <c r="D38" s="82">
        <v>966</v>
      </c>
      <c r="E38" s="85">
        <v>4.8</v>
      </c>
    </row>
    <row r="39" spans="1:5">
      <c r="A39" s="65" t="s">
        <v>571</v>
      </c>
      <c r="B39" s="82">
        <v>858</v>
      </c>
      <c r="C39" s="85">
        <v>4.4000000000000004</v>
      </c>
      <c r="D39" s="82">
        <v>954</v>
      </c>
      <c r="E39" s="85">
        <v>4.7</v>
      </c>
    </row>
    <row r="40" spans="1:5">
      <c r="A40" s="65" t="s">
        <v>252</v>
      </c>
      <c r="B40" s="82">
        <v>933</v>
      </c>
      <c r="C40" s="85">
        <v>4.7</v>
      </c>
      <c r="D40" s="82">
        <v>957</v>
      </c>
      <c r="E40" s="85">
        <v>4.7</v>
      </c>
    </row>
    <row r="41" spans="1:5">
      <c r="A41" s="65" t="s">
        <v>527</v>
      </c>
      <c r="B41" s="82">
        <v>947</v>
      </c>
      <c r="C41" s="85">
        <v>4.8</v>
      </c>
      <c r="D41" s="82">
        <v>963</v>
      </c>
      <c r="E41" s="85">
        <v>4.7</v>
      </c>
    </row>
    <row r="42" spans="1:5">
      <c r="A42" s="65" t="s">
        <v>489</v>
      </c>
      <c r="B42" s="82">
        <v>932</v>
      </c>
      <c r="C42" s="85">
        <v>4.5999999999999996</v>
      </c>
      <c r="D42" s="82">
        <v>942</v>
      </c>
      <c r="E42" s="85">
        <v>4.8</v>
      </c>
    </row>
    <row r="43" spans="1:5">
      <c r="A43" s="65" t="s">
        <v>528</v>
      </c>
      <c r="B43" s="82">
        <v>928</v>
      </c>
      <c r="C43" s="85">
        <v>4.5999999999999996</v>
      </c>
      <c r="D43" s="82">
        <v>968</v>
      </c>
      <c r="E43" s="85">
        <v>4.7</v>
      </c>
    </row>
    <row r="44" spans="1:5">
      <c r="A44" s="65" t="s">
        <v>490</v>
      </c>
      <c r="B44" s="82">
        <v>987</v>
      </c>
      <c r="C44" s="85">
        <v>4.8</v>
      </c>
      <c r="D44" s="82">
        <v>963</v>
      </c>
      <c r="E44" s="85">
        <v>4.5999999999999996</v>
      </c>
    </row>
    <row r="45" spans="1:5">
      <c r="A45" s="65" t="s">
        <v>569</v>
      </c>
      <c r="B45" s="82">
        <v>937</v>
      </c>
      <c r="C45" s="85">
        <v>4.4000000000000004</v>
      </c>
      <c r="D45" s="82">
        <v>968</v>
      </c>
      <c r="E45" s="85">
        <v>4.5999999999999996</v>
      </c>
    </row>
    <row r="46" spans="1:5">
      <c r="A46" s="65" t="s">
        <v>492</v>
      </c>
      <c r="B46" s="82">
        <v>938</v>
      </c>
      <c r="C46" s="85">
        <v>4.0999999999999996</v>
      </c>
      <c r="D46" s="82">
        <v>962</v>
      </c>
      <c r="E46" s="85">
        <v>4.7</v>
      </c>
    </row>
    <row r="47" spans="1:5">
      <c r="A47" s="65" t="s">
        <v>253</v>
      </c>
      <c r="B47" s="82">
        <v>946</v>
      </c>
      <c r="C47" s="85">
        <v>4.5</v>
      </c>
      <c r="D47" s="82">
        <v>971</v>
      </c>
      <c r="E47" s="85">
        <v>4.7</v>
      </c>
    </row>
    <row r="48" spans="1:5">
      <c r="A48" s="65" t="s">
        <v>254</v>
      </c>
      <c r="B48" s="82">
        <v>948</v>
      </c>
      <c r="C48" s="85">
        <v>4.9000000000000004</v>
      </c>
      <c r="D48" s="82">
        <v>953</v>
      </c>
      <c r="E48" s="85">
        <v>4.5999999999999996</v>
      </c>
    </row>
    <row r="49" spans="1:5">
      <c r="A49" s="65" t="s">
        <v>255</v>
      </c>
      <c r="B49" s="82">
        <v>935</v>
      </c>
      <c r="C49" s="85">
        <v>4.4000000000000004</v>
      </c>
      <c r="D49" s="82">
        <v>965</v>
      </c>
      <c r="E49" s="85">
        <v>4.7</v>
      </c>
    </row>
    <row r="50" spans="1:5">
      <c r="A50" s="65" t="s">
        <v>256</v>
      </c>
      <c r="B50" s="82">
        <v>948</v>
      </c>
      <c r="C50" s="85">
        <v>4.5999999999999996</v>
      </c>
      <c r="D50" s="82">
        <v>977</v>
      </c>
      <c r="E50" s="85">
        <v>4.7</v>
      </c>
    </row>
    <row r="51" spans="1:5">
      <c r="A51" s="65" t="s">
        <v>257</v>
      </c>
      <c r="B51" s="82">
        <v>967</v>
      </c>
      <c r="C51" s="85">
        <v>4.5</v>
      </c>
      <c r="D51" s="82">
        <v>939</v>
      </c>
      <c r="E51" s="85">
        <v>4.7</v>
      </c>
    </row>
    <row r="52" spans="1:5">
      <c r="A52" s="65" t="s">
        <v>258</v>
      </c>
      <c r="B52" s="82">
        <v>958</v>
      </c>
      <c r="C52" s="85">
        <v>4.7</v>
      </c>
      <c r="D52" s="82">
        <v>982</v>
      </c>
      <c r="E52" s="85">
        <v>4.7</v>
      </c>
    </row>
    <row r="53" spans="1:5">
      <c r="A53" s="65" t="s">
        <v>259</v>
      </c>
      <c r="B53" s="82">
        <v>921</v>
      </c>
      <c r="C53" s="85">
        <v>4.5</v>
      </c>
      <c r="D53" s="82">
        <v>975</v>
      </c>
      <c r="E53" s="85">
        <v>4.7</v>
      </c>
    </row>
    <row r="54" spans="1:5">
      <c r="A54" s="65" t="s">
        <v>459</v>
      </c>
      <c r="B54" s="82">
        <v>949</v>
      </c>
      <c r="C54" s="85">
        <v>4.5</v>
      </c>
      <c r="D54" s="82">
        <v>975</v>
      </c>
      <c r="E54" s="85">
        <v>4.9000000000000004</v>
      </c>
    </row>
    <row r="55" spans="1:5">
      <c r="A55" s="65" t="s">
        <v>260</v>
      </c>
      <c r="B55" s="82">
        <v>937</v>
      </c>
      <c r="C55" s="85">
        <v>4.5999999999999996</v>
      </c>
      <c r="D55" s="82">
        <v>963</v>
      </c>
      <c r="E55" s="85">
        <v>4.8</v>
      </c>
    </row>
    <row r="56" spans="1:5">
      <c r="A56" s="65" t="s">
        <v>460</v>
      </c>
      <c r="B56" s="82">
        <v>930</v>
      </c>
      <c r="C56" s="85">
        <v>5.0999999999999996</v>
      </c>
      <c r="D56" s="82">
        <v>984</v>
      </c>
      <c r="E56" s="85">
        <v>4.7</v>
      </c>
    </row>
    <row r="57" spans="1:5">
      <c r="A57" s="65" t="s">
        <v>461</v>
      </c>
      <c r="B57" s="82">
        <v>1107</v>
      </c>
      <c r="C57" s="85">
        <v>5.3</v>
      </c>
      <c r="D57" s="82">
        <v>956</v>
      </c>
      <c r="E57" s="85">
        <v>4.7</v>
      </c>
    </row>
    <row r="58" spans="1:5">
      <c r="A58" s="65" t="s">
        <v>262</v>
      </c>
      <c r="B58" s="82">
        <v>963</v>
      </c>
      <c r="C58" s="85">
        <v>4.9000000000000004</v>
      </c>
      <c r="D58" s="82">
        <v>977</v>
      </c>
      <c r="E58" s="85">
        <v>4.8</v>
      </c>
    </row>
    <row r="59" spans="1:5">
      <c r="A59" s="65" t="s">
        <v>263</v>
      </c>
      <c r="B59" s="82">
        <v>988</v>
      </c>
      <c r="C59" s="85">
        <v>4.9000000000000004</v>
      </c>
      <c r="D59" s="82">
        <v>978</v>
      </c>
      <c r="E59" s="85">
        <v>4.7</v>
      </c>
    </row>
    <row r="60" spans="1:5">
      <c r="A60" s="65" t="s">
        <v>264</v>
      </c>
      <c r="B60" s="82">
        <v>962</v>
      </c>
      <c r="C60" s="85">
        <v>5.0999999999999996</v>
      </c>
      <c r="D60" s="82">
        <v>982</v>
      </c>
      <c r="E60" s="85">
        <v>4.8</v>
      </c>
    </row>
    <row r="61" spans="1:5">
      <c r="A61" s="65" t="s">
        <v>463</v>
      </c>
      <c r="B61" s="82">
        <v>912</v>
      </c>
      <c r="C61" s="85">
        <v>4.4000000000000004</v>
      </c>
      <c r="D61" s="82">
        <v>966</v>
      </c>
      <c r="E61" s="85">
        <v>4.8</v>
      </c>
    </row>
    <row r="62" spans="1:5">
      <c r="A62" s="65" t="s">
        <v>265</v>
      </c>
      <c r="B62" s="82">
        <v>954</v>
      </c>
      <c r="C62" s="85">
        <v>4.5</v>
      </c>
      <c r="D62" s="82">
        <v>964</v>
      </c>
      <c r="E62" s="85">
        <v>4.8</v>
      </c>
    </row>
    <row r="63" spans="1:5">
      <c r="A63" s="65" t="s">
        <v>267</v>
      </c>
      <c r="B63" s="82">
        <v>1008</v>
      </c>
      <c r="C63" s="85">
        <v>4.5999999999999996</v>
      </c>
      <c r="D63" s="82">
        <v>965</v>
      </c>
      <c r="E63" s="85">
        <v>4.7</v>
      </c>
    </row>
    <row r="64" spans="1:5">
      <c r="A64" s="65" t="s">
        <v>268</v>
      </c>
      <c r="B64" s="82">
        <v>947</v>
      </c>
      <c r="C64" s="85">
        <v>4.8</v>
      </c>
      <c r="D64" s="82">
        <v>982</v>
      </c>
      <c r="E64" s="85">
        <v>4.8</v>
      </c>
    </row>
    <row r="65" spans="1:5">
      <c r="A65" s="65" t="s">
        <v>269</v>
      </c>
      <c r="B65" s="82">
        <v>976</v>
      </c>
      <c r="C65" s="85">
        <v>4.5999999999999996</v>
      </c>
      <c r="D65" s="82">
        <v>992</v>
      </c>
      <c r="E65" s="85">
        <v>4.8</v>
      </c>
    </row>
    <row r="66" spans="1:5">
      <c r="A66" s="65" t="s">
        <v>464</v>
      </c>
      <c r="B66" s="82">
        <v>954</v>
      </c>
      <c r="C66" s="85">
        <v>4.7</v>
      </c>
      <c r="D66" s="82">
        <v>983</v>
      </c>
      <c r="E66" s="85">
        <v>4.8</v>
      </c>
    </row>
    <row r="67" spans="1:5">
      <c r="A67" s="65" t="s">
        <v>465</v>
      </c>
      <c r="B67" s="82">
        <v>953</v>
      </c>
      <c r="C67" s="85">
        <v>4.5999999999999996</v>
      </c>
      <c r="D67" s="82">
        <v>981</v>
      </c>
      <c r="E67" s="85">
        <v>4.8</v>
      </c>
    </row>
    <row r="68" spans="1:5">
      <c r="A68" s="65" t="s">
        <v>272</v>
      </c>
      <c r="B68" s="82">
        <v>947</v>
      </c>
      <c r="C68" s="85">
        <v>4.9000000000000004</v>
      </c>
      <c r="D68" s="82">
        <v>982</v>
      </c>
      <c r="E68" s="85">
        <v>4.8</v>
      </c>
    </row>
    <row r="69" spans="1:5">
      <c r="A69" s="65" t="s">
        <v>466</v>
      </c>
      <c r="B69" s="82">
        <v>987</v>
      </c>
      <c r="C69" s="85">
        <v>5.0999999999999996</v>
      </c>
      <c r="D69" s="82">
        <v>964</v>
      </c>
      <c r="E69" s="85">
        <v>4.7</v>
      </c>
    </row>
    <row r="70" spans="1:5">
      <c r="A70" s="65" t="s">
        <v>273</v>
      </c>
      <c r="B70" s="82">
        <v>962</v>
      </c>
      <c r="C70" s="85">
        <v>5.2</v>
      </c>
      <c r="D70" s="82">
        <v>947</v>
      </c>
      <c r="E70" s="85">
        <v>4.5999999999999996</v>
      </c>
    </row>
    <row r="71" spans="1:5">
      <c r="A71" s="65" t="s">
        <v>275</v>
      </c>
      <c r="B71" s="82">
        <v>969</v>
      </c>
      <c r="C71" s="85">
        <v>4.8</v>
      </c>
      <c r="D71" s="82">
        <v>947</v>
      </c>
      <c r="E71" s="85">
        <v>4.7</v>
      </c>
    </row>
    <row r="72" spans="1:5">
      <c r="A72" s="65" t="s">
        <v>467</v>
      </c>
      <c r="B72" s="82">
        <v>991</v>
      </c>
      <c r="C72" s="85">
        <v>4.8</v>
      </c>
      <c r="D72" s="82">
        <v>959</v>
      </c>
      <c r="E72" s="85">
        <v>4.8</v>
      </c>
    </row>
    <row r="73" spans="1:5">
      <c r="A73" s="65" t="s">
        <v>573</v>
      </c>
      <c r="B73" s="82">
        <v>947</v>
      </c>
      <c r="C73" s="85">
        <v>4.0999999999999996</v>
      </c>
      <c r="D73" s="82">
        <v>971</v>
      </c>
      <c r="E73" s="85">
        <v>4.5999999999999996</v>
      </c>
    </row>
    <row r="74" spans="1:5">
      <c r="A74" s="65" t="s">
        <v>540</v>
      </c>
      <c r="B74" s="82">
        <v>936</v>
      </c>
      <c r="C74" s="85">
        <v>4.5999999999999996</v>
      </c>
      <c r="D74" s="82">
        <v>1236</v>
      </c>
      <c r="E74" s="85">
        <v>6.5</v>
      </c>
    </row>
    <row r="75" spans="1:5">
      <c r="A75" s="65" t="s">
        <v>551</v>
      </c>
      <c r="B75" s="82">
        <v>1125</v>
      </c>
      <c r="C75" s="85">
        <v>5.5</v>
      </c>
      <c r="D75" s="82">
        <v>975</v>
      </c>
      <c r="E75" s="85">
        <v>5.3</v>
      </c>
    </row>
    <row r="76" spans="1:5">
      <c r="A76" s="65" t="s">
        <v>565</v>
      </c>
      <c r="B76" s="82">
        <v>924</v>
      </c>
      <c r="C76" s="85">
        <v>5.5</v>
      </c>
      <c r="D76" s="82">
        <v>936</v>
      </c>
      <c r="E76" s="85">
        <v>4.8</v>
      </c>
    </row>
    <row r="77" spans="1:5">
      <c r="A77" s="65" t="s">
        <v>566</v>
      </c>
      <c r="B77" s="82">
        <v>1146</v>
      </c>
      <c r="C77" s="85">
        <v>6</v>
      </c>
      <c r="D77" s="82">
        <v>1160</v>
      </c>
      <c r="E77" s="85">
        <v>5</v>
      </c>
    </row>
    <row r="78" spans="1:5">
      <c r="A78" s="65" t="s">
        <v>513</v>
      </c>
      <c r="B78" s="82">
        <v>1027</v>
      </c>
      <c r="C78" s="85">
        <v>5.0999999999999996</v>
      </c>
      <c r="D78" s="82">
        <v>983</v>
      </c>
      <c r="E78" s="85">
        <v>4.8</v>
      </c>
    </row>
    <row r="79" spans="1:5">
      <c r="A79" s="65" t="s">
        <v>445</v>
      </c>
      <c r="B79" s="82">
        <v>1016</v>
      </c>
      <c r="C79" s="85">
        <v>5.2</v>
      </c>
      <c r="D79" s="82">
        <v>977</v>
      </c>
      <c r="E79" s="85">
        <v>4.8</v>
      </c>
    </row>
    <row r="80" spans="1:5">
      <c r="A80" s="65" t="s">
        <v>531</v>
      </c>
      <c r="B80" s="82">
        <v>1000</v>
      </c>
      <c r="C80" s="85">
        <v>5</v>
      </c>
      <c r="D80" s="82">
        <v>976</v>
      </c>
      <c r="E80" s="85">
        <v>4.9000000000000004</v>
      </c>
    </row>
    <row r="81" spans="1:5">
      <c r="A81" s="65" t="s">
        <v>281</v>
      </c>
      <c r="B81" s="82">
        <v>1022</v>
      </c>
      <c r="C81" s="85">
        <v>5.5</v>
      </c>
      <c r="D81" s="82">
        <v>982</v>
      </c>
      <c r="E81" s="85">
        <v>4.8</v>
      </c>
    </row>
    <row r="82" spans="1:5">
      <c r="A82" s="65" t="s">
        <v>517</v>
      </c>
      <c r="B82" s="82">
        <v>967</v>
      </c>
      <c r="C82" s="85">
        <v>5.4</v>
      </c>
      <c r="D82" s="82">
        <v>970</v>
      </c>
      <c r="E82" s="85">
        <v>4.7</v>
      </c>
    </row>
    <row r="83" spans="1:5">
      <c r="A83" s="65" t="s">
        <v>297</v>
      </c>
      <c r="B83" s="82">
        <v>614</v>
      </c>
      <c r="C83" s="85">
        <v>3.9</v>
      </c>
      <c r="D83" s="82">
        <v>826</v>
      </c>
      <c r="E83" s="85">
        <v>4</v>
      </c>
    </row>
    <row r="84" spans="1:5">
      <c r="A84" s="65" t="s">
        <v>567</v>
      </c>
      <c r="B84" s="82">
        <v>1026</v>
      </c>
      <c r="C84" s="85">
        <v>5.8</v>
      </c>
      <c r="D84" s="82">
        <v>1049</v>
      </c>
      <c r="E84" s="85">
        <v>5</v>
      </c>
    </row>
    <row r="85" spans="1:5">
      <c r="A85" s="65" t="s">
        <v>568</v>
      </c>
      <c r="B85" s="82">
        <v>688</v>
      </c>
      <c r="C85" s="85">
        <v>4.4000000000000004</v>
      </c>
      <c r="D85" s="82">
        <v>794</v>
      </c>
      <c r="E85" s="85">
        <v>4</v>
      </c>
    </row>
    <row r="86" spans="1:5">
      <c r="A86" s="65" t="s">
        <v>332</v>
      </c>
      <c r="B86" s="82">
        <v>1321</v>
      </c>
      <c r="C86" s="85">
        <v>6.2</v>
      </c>
      <c r="D86" s="82">
        <v>1282</v>
      </c>
      <c r="E86" s="85">
        <v>6.2</v>
      </c>
    </row>
    <row r="87" spans="1:5">
      <c r="A87" s="65" t="s">
        <v>342</v>
      </c>
      <c r="B87" s="82">
        <v>1272</v>
      </c>
      <c r="C87" s="85">
        <v>6.6</v>
      </c>
      <c r="D87" s="82">
        <v>1248</v>
      </c>
      <c r="E87" s="85">
        <v>6.1</v>
      </c>
    </row>
    <row r="88" spans="1:5">
      <c r="A88" s="65" t="s">
        <v>343</v>
      </c>
      <c r="B88" s="82">
        <v>867</v>
      </c>
      <c r="C88" s="85">
        <v>3.6</v>
      </c>
      <c r="D88" s="82">
        <v>728</v>
      </c>
      <c r="E88" s="85">
        <v>3.6</v>
      </c>
    </row>
    <row r="89" spans="1:5">
      <c r="A89" s="65" t="s">
        <v>367</v>
      </c>
      <c r="B89" s="82">
        <v>1293</v>
      </c>
      <c r="C89" s="85">
        <v>5.8</v>
      </c>
      <c r="D89" s="82">
        <v>1281</v>
      </c>
      <c r="E89" s="85">
        <v>6.1</v>
      </c>
    </row>
    <row r="90" spans="1:5">
      <c r="A90" s="65" t="s">
        <v>368</v>
      </c>
      <c r="B90" s="82">
        <v>1256</v>
      </c>
      <c r="C90" s="85">
        <v>5.4</v>
      </c>
      <c r="D90" s="82">
        <v>1323</v>
      </c>
      <c r="E90" s="85">
        <v>6.5</v>
      </c>
    </row>
    <row r="91" spans="1:5">
      <c r="A91" s="65" t="s">
        <v>373</v>
      </c>
      <c r="B91" s="82">
        <v>1281</v>
      </c>
      <c r="C91" s="85">
        <v>6.2</v>
      </c>
      <c r="D91" s="82">
        <v>1272</v>
      </c>
      <c r="E91" s="85">
        <v>6</v>
      </c>
    </row>
    <row r="92" spans="1:5">
      <c r="A92" s="65" t="s">
        <v>375</v>
      </c>
      <c r="B92" s="82">
        <v>1245</v>
      </c>
      <c r="C92" s="85">
        <v>6.1</v>
      </c>
      <c r="D92" s="82">
        <v>1242</v>
      </c>
      <c r="E92" s="85">
        <v>6</v>
      </c>
    </row>
    <row r="93" spans="1:5">
      <c r="A93" s="65" t="s">
        <v>380</v>
      </c>
      <c r="B93" s="82">
        <v>1238</v>
      </c>
      <c r="C93" s="85">
        <v>6.2</v>
      </c>
      <c r="D93" s="82">
        <v>1238</v>
      </c>
      <c r="E93" s="85">
        <v>6.1</v>
      </c>
    </row>
    <row r="94" spans="1:5">
      <c r="A94" s="65" t="s">
        <v>381</v>
      </c>
      <c r="B94" s="82">
        <v>1230</v>
      </c>
      <c r="C94" s="85">
        <v>5.8</v>
      </c>
      <c r="D94" s="82">
        <v>1245</v>
      </c>
      <c r="E94" s="85">
        <v>6.2</v>
      </c>
    </row>
    <row r="95" spans="1:5">
      <c r="A95" s="65" t="s">
        <v>386</v>
      </c>
      <c r="B95" s="82">
        <v>1213</v>
      </c>
      <c r="C95" s="85">
        <v>6.3</v>
      </c>
      <c r="D95" s="82">
        <v>1242</v>
      </c>
      <c r="E95" s="85">
        <v>6.1</v>
      </c>
    </row>
    <row r="96" spans="1:5">
      <c r="A96" s="65" t="s">
        <v>388</v>
      </c>
      <c r="B96" s="82">
        <v>1186</v>
      </c>
      <c r="C96" s="85">
        <v>6.1</v>
      </c>
      <c r="D96" s="82">
        <v>1243</v>
      </c>
      <c r="E96" s="85">
        <v>6</v>
      </c>
    </row>
    <row r="97" spans="1:5">
      <c r="A97" s="65" t="s">
        <v>391</v>
      </c>
      <c r="B97" s="82">
        <v>1231</v>
      </c>
      <c r="C97" s="85">
        <v>5.7</v>
      </c>
      <c r="D97" s="82">
        <v>1249</v>
      </c>
      <c r="E97" s="85">
        <v>5.9</v>
      </c>
    </row>
    <row r="98" spans="1:5">
      <c r="A98" s="65" t="s">
        <v>392</v>
      </c>
      <c r="B98" s="82">
        <v>1260</v>
      </c>
      <c r="C98" s="85">
        <v>6</v>
      </c>
      <c r="D98" s="82">
        <v>1283</v>
      </c>
      <c r="E98" s="85">
        <v>6.2</v>
      </c>
    </row>
    <row r="99" spans="1:5">
      <c r="A99" s="65" t="s">
        <v>393</v>
      </c>
      <c r="B99" s="82">
        <v>1203</v>
      </c>
      <c r="C99" s="85">
        <v>5.9</v>
      </c>
      <c r="D99" s="82">
        <v>1243</v>
      </c>
      <c r="E99" s="85">
        <v>5.9</v>
      </c>
    </row>
    <row r="100" spans="1:5">
      <c r="A100" s="65" t="s">
        <v>395</v>
      </c>
      <c r="B100" s="82">
        <v>1209</v>
      </c>
      <c r="C100" s="85">
        <v>6.5</v>
      </c>
      <c r="D100" s="82">
        <v>1247</v>
      </c>
      <c r="E100" s="85">
        <v>6.1</v>
      </c>
    </row>
    <row r="101" spans="1:5">
      <c r="A101" s="65" t="s">
        <v>396</v>
      </c>
      <c r="B101" s="82">
        <v>1236</v>
      </c>
      <c r="C101" s="85">
        <v>6.5</v>
      </c>
      <c r="D101" s="82">
        <v>1242</v>
      </c>
      <c r="E101" s="85">
        <v>6.1</v>
      </c>
    </row>
    <row r="102" spans="1:5">
      <c r="A102" s="65" t="s">
        <v>398</v>
      </c>
      <c r="B102" s="82">
        <v>1223</v>
      </c>
      <c r="C102" s="85">
        <v>6.3</v>
      </c>
      <c r="D102" s="82">
        <v>1248</v>
      </c>
      <c r="E102" s="85">
        <v>6.3</v>
      </c>
    </row>
    <row r="103" spans="1:5">
      <c r="A103" s="65" t="s">
        <v>408</v>
      </c>
      <c r="B103" s="82">
        <v>1225</v>
      </c>
      <c r="C103" s="85">
        <v>6.5</v>
      </c>
      <c r="D103" s="82">
        <v>1241</v>
      </c>
      <c r="E103" s="85">
        <v>6</v>
      </c>
    </row>
    <row r="104" spans="1:5">
      <c r="A104" s="65" t="s">
        <v>410</v>
      </c>
      <c r="B104" s="82">
        <v>1214</v>
      </c>
      <c r="C104" s="85">
        <v>6.5</v>
      </c>
      <c r="D104" s="82">
        <v>1247</v>
      </c>
      <c r="E104" s="85">
        <v>6.2</v>
      </c>
    </row>
    <row r="105" spans="1:5">
      <c r="A105" s="67" t="s">
        <v>413</v>
      </c>
      <c r="B105" s="68">
        <v>1224</v>
      </c>
      <c r="C105" s="120">
        <v>6.7</v>
      </c>
      <c r="D105" s="68">
        <v>1252</v>
      </c>
      <c r="E105" s="120">
        <v>6.1</v>
      </c>
    </row>
    <row r="106" spans="1:5">
      <c r="B106" s="83"/>
      <c r="C106" s="83"/>
      <c r="D106" s="83"/>
      <c r="E106" s="83"/>
    </row>
    <row r="107" spans="1:5">
      <c r="B107" s="83"/>
      <c r="C107" s="83"/>
      <c r="D107" s="83"/>
      <c r="E107" s="83"/>
    </row>
    <row r="108" spans="1:5">
      <c r="B108" s="83"/>
      <c r="C108" s="83"/>
      <c r="D108" s="83"/>
      <c r="E108" s="83"/>
    </row>
    <row r="109" spans="1:5">
      <c r="B109" s="83"/>
      <c r="C109" s="83"/>
      <c r="D109" s="83"/>
      <c r="E109" s="83"/>
    </row>
    <row r="110" spans="1:5">
      <c r="B110" s="83"/>
      <c r="C110" s="83"/>
      <c r="D110" s="83"/>
      <c r="E110" s="83"/>
    </row>
    <row r="111" spans="1:5">
      <c r="B111" s="83"/>
      <c r="C111" s="83"/>
      <c r="D111" s="83"/>
      <c r="E111" s="83"/>
    </row>
    <row r="112" spans="1:5">
      <c r="B112" s="83"/>
      <c r="C112" s="83"/>
      <c r="D112" s="83"/>
      <c r="E112" s="83"/>
    </row>
  </sheetData>
  <mergeCells count="4">
    <mergeCell ref="A1:C1"/>
    <mergeCell ref="A14:E14"/>
    <mergeCell ref="B15:C15"/>
    <mergeCell ref="D15:E15"/>
  </mergeCells>
  <phoneticPr fontId="4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J20" sqref="J20"/>
    </sheetView>
  </sheetViews>
  <sheetFormatPr defaultRowHeight="15"/>
  <cols>
    <col min="1" max="1" width="13" customWidth="1"/>
    <col min="4" max="4" width="10.85546875" customWidth="1"/>
    <col min="5" max="5" width="10.140625" customWidth="1"/>
    <col min="7" max="7" width="18.42578125" customWidth="1"/>
    <col min="8" max="8" width="13.7109375" customWidth="1"/>
    <col min="9" max="9" width="20.140625" customWidth="1"/>
  </cols>
  <sheetData>
    <row r="1" spans="1:9" ht="15.75">
      <c r="A1" s="237" t="s">
        <v>881</v>
      </c>
      <c r="B1" s="233"/>
      <c r="C1" s="233"/>
      <c r="D1" s="233"/>
      <c r="E1" s="233"/>
      <c r="F1" s="233"/>
      <c r="G1" s="233"/>
      <c r="H1" s="233"/>
      <c r="I1" s="170"/>
    </row>
    <row r="2" spans="1:9">
      <c r="A2" s="238" t="s">
        <v>830</v>
      </c>
      <c r="B2" s="238" t="s">
        <v>874</v>
      </c>
      <c r="C2" s="238" t="s">
        <v>875</v>
      </c>
      <c r="D2" s="238" t="s">
        <v>876</v>
      </c>
      <c r="E2" s="238" t="s">
        <v>877</v>
      </c>
      <c r="F2" s="238" t="s">
        <v>878</v>
      </c>
      <c r="G2" s="238" t="s">
        <v>883</v>
      </c>
      <c r="H2" s="238" t="s">
        <v>879</v>
      </c>
      <c r="I2" s="238" t="s">
        <v>880</v>
      </c>
    </row>
    <row r="3" spans="1:9">
      <c r="A3" s="229" t="s">
        <v>835</v>
      </c>
      <c r="B3" s="229" t="s">
        <v>850</v>
      </c>
      <c r="C3" s="229" t="s">
        <v>851</v>
      </c>
      <c r="D3" s="229" t="s">
        <v>852</v>
      </c>
      <c r="E3" s="229" t="s">
        <v>853</v>
      </c>
      <c r="F3" s="229" t="s">
        <v>854</v>
      </c>
      <c r="G3" s="230" t="s">
        <v>831</v>
      </c>
      <c r="H3" s="231" t="s">
        <v>840</v>
      </c>
      <c r="I3" s="229" t="s">
        <v>843</v>
      </c>
    </row>
    <row r="4" spans="1:9">
      <c r="A4" s="229" t="s">
        <v>836</v>
      </c>
      <c r="B4" s="229" t="s">
        <v>855</v>
      </c>
      <c r="C4" s="229" t="s">
        <v>856</v>
      </c>
      <c r="D4" s="239">
        <v>0.9</v>
      </c>
      <c r="E4" s="229" t="s">
        <v>857</v>
      </c>
      <c r="F4" s="229" t="s">
        <v>858</v>
      </c>
      <c r="G4" s="230" t="s">
        <v>834</v>
      </c>
      <c r="H4" s="231" t="s">
        <v>841</v>
      </c>
      <c r="I4" s="229" t="s">
        <v>842</v>
      </c>
    </row>
    <row r="5" spans="1:9">
      <c r="A5" s="229" t="s">
        <v>837</v>
      </c>
      <c r="B5" s="229" t="s">
        <v>859</v>
      </c>
      <c r="C5" s="229" t="s">
        <v>860</v>
      </c>
      <c r="D5" s="229" t="s">
        <v>861</v>
      </c>
      <c r="E5" s="229" t="s">
        <v>862</v>
      </c>
      <c r="F5" s="229" t="s">
        <v>863</v>
      </c>
      <c r="G5" s="230" t="s">
        <v>833</v>
      </c>
      <c r="H5" s="231" t="s">
        <v>844</v>
      </c>
      <c r="I5" s="229" t="s">
        <v>845</v>
      </c>
    </row>
    <row r="6" spans="1:9" ht="25.5">
      <c r="A6" s="229" t="s">
        <v>838</v>
      </c>
      <c r="B6" s="229" t="s">
        <v>864</v>
      </c>
      <c r="C6" s="229" t="s">
        <v>865</v>
      </c>
      <c r="D6" s="229" t="s">
        <v>866</v>
      </c>
      <c r="E6" s="229" t="s">
        <v>867</v>
      </c>
      <c r="F6" s="229" t="s">
        <v>868</v>
      </c>
      <c r="G6" s="229" t="s">
        <v>849</v>
      </c>
      <c r="H6" s="231" t="s">
        <v>846</v>
      </c>
      <c r="I6" s="232" t="s">
        <v>847</v>
      </c>
    </row>
    <row r="7" spans="1:9">
      <c r="A7" s="234" t="s">
        <v>839</v>
      </c>
      <c r="B7" s="234" t="s">
        <v>869</v>
      </c>
      <c r="C7" s="234" t="s">
        <v>870</v>
      </c>
      <c r="D7" s="234" t="s">
        <v>871</v>
      </c>
      <c r="E7" s="234" t="s">
        <v>872</v>
      </c>
      <c r="F7" s="234" t="s">
        <v>873</v>
      </c>
      <c r="G7" s="235" t="s">
        <v>832</v>
      </c>
      <c r="H7" s="236" t="s">
        <v>848</v>
      </c>
      <c r="I7" s="234" t="s">
        <v>906</v>
      </c>
    </row>
  </sheetData>
  <phoneticPr fontId="4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C27" sqref="C27"/>
    </sheetView>
  </sheetViews>
  <sheetFormatPr defaultColWidth="9.140625" defaultRowHeight="14.25"/>
  <cols>
    <col min="1" max="1" width="55.7109375" style="76" customWidth="1"/>
    <col min="2" max="2" width="21.5703125" style="76" customWidth="1"/>
    <col min="3" max="3" width="17.85546875" style="76" customWidth="1"/>
    <col min="4" max="4" width="27.85546875" style="76" customWidth="1"/>
    <col min="5" max="16384" width="9.140625" style="76"/>
  </cols>
  <sheetData>
    <row r="1" spans="1:4" ht="19.5" customHeight="1">
      <c r="A1" s="247" t="s">
        <v>882</v>
      </c>
      <c r="B1" s="248"/>
      <c r="C1" s="248"/>
      <c r="D1" s="248"/>
    </row>
    <row r="2" spans="1:4" ht="35.25" customHeight="1">
      <c r="A2" s="119" t="s">
        <v>625</v>
      </c>
      <c r="B2" s="119" t="s">
        <v>163</v>
      </c>
      <c r="C2" s="119" t="s">
        <v>164</v>
      </c>
      <c r="D2" s="119" t="s">
        <v>165</v>
      </c>
    </row>
    <row r="3" spans="1:4">
      <c r="A3" s="76" t="s">
        <v>155</v>
      </c>
      <c r="B3" s="77">
        <v>10</v>
      </c>
      <c r="C3" s="77">
        <v>22</v>
      </c>
      <c r="D3" s="77">
        <v>10</v>
      </c>
    </row>
    <row r="4" spans="1:4">
      <c r="A4" s="76" t="s">
        <v>156</v>
      </c>
      <c r="B4" s="77">
        <v>18</v>
      </c>
      <c r="C4" s="77">
        <v>23</v>
      </c>
      <c r="D4" s="77">
        <v>18</v>
      </c>
    </row>
    <row r="5" spans="1:4" ht="16.5">
      <c r="A5" s="76" t="s">
        <v>169</v>
      </c>
      <c r="B5" s="78">
        <v>1.1999999999999999E-6</v>
      </c>
      <c r="C5" s="78">
        <v>1.1999999999999999E-6</v>
      </c>
      <c r="D5" s="78">
        <v>1.1999999999999999E-6</v>
      </c>
    </row>
    <row r="6" spans="1:4" ht="16.5">
      <c r="A6" s="76" t="s">
        <v>170</v>
      </c>
      <c r="B6" s="78">
        <v>3.9999999999999998E-7</v>
      </c>
      <c r="C6" s="78">
        <v>3.9999999999999998E-7</v>
      </c>
      <c r="D6" s="78">
        <v>1.4999999999999999E-7</v>
      </c>
    </row>
    <row r="7" spans="1:4" ht="16.5">
      <c r="A7" s="76" t="s">
        <v>166</v>
      </c>
      <c r="B7" s="77">
        <v>0</v>
      </c>
      <c r="C7" s="77">
        <v>0</v>
      </c>
      <c r="D7" s="77">
        <v>0</v>
      </c>
    </row>
    <row r="8" spans="1:4">
      <c r="A8" s="76" t="s">
        <v>168</v>
      </c>
      <c r="B8" s="77" t="s">
        <v>158</v>
      </c>
      <c r="C8" s="77" t="s">
        <v>159</v>
      </c>
      <c r="D8" s="77" t="s">
        <v>160</v>
      </c>
    </row>
    <row r="9" spans="1:4">
      <c r="A9" s="79" t="s">
        <v>167</v>
      </c>
      <c r="B9" s="86" t="s">
        <v>157</v>
      </c>
      <c r="C9" s="86" t="s">
        <v>161</v>
      </c>
      <c r="D9" s="86" t="s">
        <v>162</v>
      </c>
    </row>
    <row r="10" spans="1:4" ht="30" customHeight="1">
      <c r="A10" s="249" t="s">
        <v>624</v>
      </c>
      <c r="B10" s="250"/>
      <c r="C10" s="250"/>
      <c r="D10" s="250"/>
    </row>
  </sheetData>
  <mergeCells count="2">
    <mergeCell ref="A1:D1"/>
    <mergeCell ref="A10:D10"/>
  </mergeCells>
  <phoneticPr fontId="4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7"/>
  <sheetViews>
    <sheetView tabSelected="1" workbookViewId="0">
      <selection activeCell="U23" sqref="U23"/>
    </sheetView>
  </sheetViews>
  <sheetFormatPr defaultRowHeight="15"/>
  <cols>
    <col min="16" max="16" width="13.85546875" customWidth="1"/>
  </cols>
  <sheetData>
    <row r="1" spans="1:28">
      <c r="A1" s="18" t="s">
        <v>907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3"/>
    </row>
    <row r="2" spans="1:28">
      <c r="A2" s="9" t="s">
        <v>70</v>
      </c>
      <c r="B2" s="6" t="s">
        <v>139</v>
      </c>
      <c r="C2" s="6" t="s">
        <v>140</v>
      </c>
      <c r="D2" s="6" t="s">
        <v>141</v>
      </c>
      <c r="E2" s="6" t="s">
        <v>32</v>
      </c>
      <c r="F2" s="6" t="s">
        <v>33</v>
      </c>
      <c r="G2" s="6" t="s">
        <v>34</v>
      </c>
      <c r="H2" s="6" t="s">
        <v>35</v>
      </c>
      <c r="I2" s="6" t="s">
        <v>142</v>
      </c>
      <c r="J2" s="6" t="s">
        <v>143</v>
      </c>
      <c r="K2" s="6" t="s">
        <v>144</v>
      </c>
      <c r="L2" s="6" t="s">
        <v>36</v>
      </c>
      <c r="M2" s="6" t="s">
        <v>145</v>
      </c>
      <c r="N2" s="6" t="s">
        <v>37</v>
      </c>
      <c r="O2" s="6" t="s">
        <v>71</v>
      </c>
      <c r="P2" s="6" t="s">
        <v>138</v>
      </c>
      <c r="Q2" s="3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1:28">
      <c r="A3" s="1" t="s">
        <v>66</v>
      </c>
      <c r="Q3" s="3"/>
    </row>
    <row r="4" spans="1:28">
      <c r="A4" s="3" t="s">
        <v>18</v>
      </c>
      <c r="B4" s="5">
        <v>41.246200000000002</v>
      </c>
      <c r="C4" s="5"/>
      <c r="D4" s="5"/>
      <c r="E4" s="5">
        <v>8.0853000000000002</v>
      </c>
      <c r="F4" s="5">
        <v>0.127</v>
      </c>
      <c r="G4" s="5">
        <v>51.571599999999997</v>
      </c>
      <c r="H4" s="5"/>
      <c r="I4" s="5"/>
      <c r="J4" s="5"/>
      <c r="K4" s="5"/>
      <c r="L4" s="5">
        <v>0.38219999999999998</v>
      </c>
      <c r="M4" s="5"/>
      <c r="N4" s="5">
        <f t="shared" ref="N4:N17" si="0">SUM(B4:M4)</f>
        <v>101.4123</v>
      </c>
      <c r="O4" s="10">
        <f>((G4/40.31)/((G4/40.31)+(E4/71.85)))*100</f>
        <v>91.91537770233893</v>
      </c>
      <c r="P4" s="7">
        <v>34.931449931783902</v>
      </c>
      <c r="Q4" s="3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28">
      <c r="A5" s="3" t="s">
        <v>19</v>
      </c>
      <c r="B5" s="5">
        <v>40.983699999999999</v>
      </c>
      <c r="C5" s="5"/>
      <c r="D5" s="5"/>
      <c r="E5" s="5">
        <v>7.6677</v>
      </c>
      <c r="F5" s="5">
        <v>0.1124</v>
      </c>
      <c r="G5" s="5">
        <v>50.359099999999998</v>
      </c>
      <c r="H5" s="5"/>
      <c r="I5" s="5"/>
      <c r="J5" s="5"/>
      <c r="K5" s="5"/>
      <c r="L5" s="5">
        <v>0.39079999999999998</v>
      </c>
      <c r="M5" s="5"/>
      <c r="N5" s="5">
        <f t="shared" si="0"/>
        <v>99.513699999999986</v>
      </c>
      <c r="O5" s="10">
        <f t="shared" ref="O5:O17" si="1">((G5/40.31)/((G5/40.31)+(E5/71.85)))*100</f>
        <v>92.130008059848819</v>
      </c>
      <c r="P5" s="7">
        <v>60.389434687267432</v>
      </c>
      <c r="Q5" s="3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>
      <c r="A6" s="3" t="s">
        <v>20</v>
      </c>
      <c r="B6" s="5">
        <v>40.630000000000003</v>
      </c>
      <c r="C6" s="5"/>
      <c r="D6" s="5"/>
      <c r="E6" s="5">
        <v>7.72</v>
      </c>
      <c r="F6" s="5">
        <v>0.108</v>
      </c>
      <c r="G6" s="5">
        <v>50.8</v>
      </c>
      <c r="H6" s="5"/>
      <c r="I6" s="5"/>
      <c r="J6" s="5"/>
      <c r="K6" s="5"/>
      <c r="L6" s="5">
        <v>0.38500000000000001</v>
      </c>
      <c r="M6" s="5"/>
      <c r="N6" s="5">
        <f t="shared" si="0"/>
        <v>99.643000000000001</v>
      </c>
      <c r="O6" s="10">
        <f t="shared" si="1"/>
        <v>92.1439133234568</v>
      </c>
      <c r="P6" s="224"/>
      <c r="Y6" s="5"/>
      <c r="Z6" s="5"/>
      <c r="AA6" s="5"/>
      <c r="AB6" s="5"/>
    </row>
    <row r="7" spans="1:28">
      <c r="A7" s="3" t="s">
        <v>21</v>
      </c>
      <c r="B7" s="5">
        <v>41.153500000000001</v>
      </c>
      <c r="C7" s="5"/>
      <c r="D7" s="5"/>
      <c r="E7" s="5">
        <v>7.8532299999999999</v>
      </c>
      <c r="F7" s="5">
        <v>0.122236</v>
      </c>
      <c r="G7" s="5">
        <v>50.847700000000003</v>
      </c>
      <c r="H7" s="5"/>
      <c r="I7" s="5"/>
      <c r="J7" s="5"/>
      <c r="K7" s="5"/>
      <c r="L7" s="5">
        <v>0.37797799999999998</v>
      </c>
      <c r="M7" s="5"/>
      <c r="N7" s="5">
        <f t="shared" si="0"/>
        <v>100.35464400000001</v>
      </c>
      <c r="O7" s="10">
        <f t="shared" si="1"/>
        <v>92.026044885919475</v>
      </c>
      <c r="P7" s="224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>
      <c r="A8" s="3" t="s">
        <v>22</v>
      </c>
      <c r="B8" s="5">
        <v>40.926299999999998</v>
      </c>
      <c r="C8" s="5"/>
      <c r="D8" s="5"/>
      <c r="E8" s="5">
        <v>7.4579000000000004</v>
      </c>
      <c r="F8" s="5">
        <v>0.1062</v>
      </c>
      <c r="G8" s="5">
        <v>51.8626</v>
      </c>
      <c r="H8" s="5"/>
      <c r="I8" s="5"/>
      <c r="J8" s="5"/>
      <c r="K8" s="5"/>
      <c r="L8" s="5">
        <v>0.36099999999999999</v>
      </c>
      <c r="M8" s="5"/>
      <c r="N8" s="5">
        <f t="shared" si="0"/>
        <v>100.71400000000001</v>
      </c>
      <c r="O8" s="10">
        <f t="shared" si="1"/>
        <v>92.534610087828383</v>
      </c>
      <c r="P8" s="7">
        <v>41.001740744269235</v>
      </c>
      <c r="Q8" s="3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>
      <c r="A9" s="3" t="s">
        <v>23</v>
      </c>
      <c r="B9" s="5">
        <v>40.484200000000001</v>
      </c>
      <c r="C9" s="5"/>
      <c r="D9" s="5"/>
      <c r="E9" s="5">
        <v>7.7782999999999998</v>
      </c>
      <c r="F9" s="5">
        <v>9.2799999999999994E-2</v>
      </c>
      <c r="G9" s="5">
        <v>50.941099999999999</v>
      </c>
      <c r="H9" s="5"/>
      <c r="I9" s="5"/>
      <c r="J9" s="5"/>
      <c r="K9" s="5"/>
      <c r="L9" s="5">
        <v>0.43149999999999999</v>
      </c>
      <c r="M9" s="5"/>
      <c r="N9" s="5">
        <f t="shared" si="0"/>
        <v>99.727900000000005</v>
      </c>
      <c r="O9" s="10">
        <f t="shared" si="1"/>
        <v>92.109461559575877</v>
      </c>
      <c r="P9" s="7">
        <v>34.218733718765939</v>
      </c>
      <c r="Q9" s="3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>
      <c r="A10" s="3" t="s">
        <v>24</v>
      </c>
      <c r="B10" s="5">
        <v>41.149500000000003</v>
      </c>
      <c r="C10" s="5"/>
      <c r="D10" s="5"/>
      <c r="E10" s="5">
        <v>7.3903999999999996</v>
      </c>
      <c r="F10" s="5">
        <v>0.112</v>
      </c>
      <c r="G10" s="5">
        <v>51.482799999999997</v>
      </c>
      <c r="H10" s="5"/>
      <c r="I10" s="5"/>
      <c r="J10" s="5"/>
      <c r="K10" s="5"/>
      <c r="L10" s="5">
        <v>0.41970000000000002</v>
      </c>
      <c r="M10" s="5"/>
      <c r="N10" s="5">
        <f t="shared" si="0"/>
        <v>100.55440000000002</v>
      </c>
      <c r="O10" s="10">
        <f t="shared" si="1"/>
        <v>92.546634135283938</v>
      </c>
      <c r="P10" s="7">
        <v>32.302024892472872</v>
      </c>
      <c r="Q10" s="3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>
      <c r="A11" s="3" t="s">
        <v>25</v>
      </c>
      <c r="B11" s="5">
        <v>40.542299999999997</v>
      </c>
      <c r="C11" s="5"/>
      <c r="D11" s="5"/>
      <c r="E11" s="5">
        <v>7.8460999999999999</v>
      </c>
      <c r="F11" s="5">
        <v>0.1237</v>
      </c>
      <c r="G11" s="5">
        <v>51.201799999999999</v>
      </c>
      <c r="H11" s="5"/>
      <c r="I11" s="5"/>
      <c r="J11" s="5"/>
      <c r="K11" s="5"/>
      <c r="L11" s="5">
        <v>0.36380000000000001</v>
      </c>
      <c r="M11" s="5"/>
      <c r="N11" s="5">
        <f t="shared" si="0"/>
        <v>100.07769999999999</v>
      </c>
      <c r="O11" s="10">
        <f t="shared" si="1"/>
        <v>92.083445653435192</v>
      </c>
      <c r="P11" s="7">
        <v>38.588080510019665</v>
      </c>
      <c r="Q11" s="3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>
      <c r="A12" s="3" t="s">
        <v>26</v>
      </c>
      <c r="B12" s="5">
        <v>41.692999999999998</v>
      </c>
      <c r="C12" s="5"/>
      <c r="D12" s="5"/>
      <c r="E12" s="5">
        <v>7.5267299999999997</v>
      </c>
      <c r="F12" s="5">
        <v>9.8036999999999999E-2</v>
      </c>
      <c r="G12" s="5">
        <v>50.9816</v>
      </c>
      <c r="H12" s="5"/>
      <c r="I12" s="5"/>
      <c r="J12" s="5"/>
      <c r="K12" s="5"/>
      <c r="L12" s="5">
        <v>0.32229999999999998</v>
      </c>
      <c r="M12" s="5"/>
      <c r="N12" s="5">
        <f t="shared" si="0"/>
        <v>100.62166699999999</v>
      </c>
      <c r="O12" s="10">
        <f t="shared" si="1"/>
        <v>92.350742300724761</v>
      </c>
      <c r="P12" s="224"/>
      <c r="Y12" s="5"/>
      <c r="Z12" s="5"/>
      <c r="AA12" s="5"/>
      <c r="AB12" s="5"/>
    </row>
    <row r="13" spans="1:28">
      <c r="A13" s="3" t="s">
        <v>27</v>
      </c>
      <c r="B13" s="5">
        <v>39.505499999999998</v>
      </c>
      <c r="C13" s="5"/>
      <c r="D13" s="5"/>
      <c r="E13" s="5">
        <v>8.1384000000000007</v>
      </c>
      <c r="F13" s="5">
        <v>0.1265</v>
      </c>
      <c r="G13" s="5">
        <v>51.560299999999998</v>
      </c>
      <c r="H13" s="5"/>
      <c r="I13" s="5"/>
      <c r="J13" s="5"/>
      <c r="K13" s="5"/>
      <c r="L13" s="5">
        <v>0.41980000000000001</v>
      </c>
      <c r="M13" s="5"/>
      <c r="N13" s="5">
        <f t="shared" si="0"/>
        <v>99.750500000000002</v>
      </c>
      <c r="O13" s="10">
        <f t="shared" si="1"/>
        <v>91.864963112239366</v>
      </c>
      <c r="P13" s="7">
        <v>34.235622221100677</v>
      </c>
      <c r="Q13" s="3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>
      <c r="A14" s="3" t="s">
        <v>28</v>
      </c>
      <c r="B14" s="5">
        <v>39.922899999999998</v>
      </c>
      <c r="C14" s="5"/>
      <c r="D14" s="5"/>
      <c r="E14" s="5">
        <v>7.6047000000000002</v>
      </c>
      <c r="F14" s="5">
        <v>0.10589999999999999</v>
      </c>
      <c r="G14" s="5">
        <v>51.956000000000003</v>
      </c>
      <c r="H14" s="5"/>
      <c r="I14" s="5"/>
      <c r="J14" s="5"/>
      <c r="K14" s="5"/>
      <c r="L14" s="5">
        <v>0.33800000000000002</v>
      </c>
      <c r="M14" s="5"/>
      <c r="N14" s="5">
        <f t="shared" si="0"/>
        <v>99.927499999999995</v>
      </c>
      <c r="O14" s="10">
        <f t="shared" si="1"/>
        <v>92.411459876201803</v>
      </c>
      <c r="P14" s="7">
        <v>47.189731524908076</v>
      </c>
      <c r="Q14" s="3"/>
      <c r="Y14" s="5"/>
      <c r="Z14" s="5"/>
      <c r="AA14" s="5"/>
      <c r="AB14" s="5"/>
    </row>
    <row r="15" spans="1:28">
      <c r="A15" s="3" t="s">
        <v>29</v>
      </c>
      <c r="B15" s="5">
        <v>40.82</v>
      </c>
      <c r="C15" s="5"/>
      <c r="D15" s="5"/>
      <c r="E15" s="5">
        <v>7.64</v>
      </c>
      <c r="F15" s="5">
        <v>0.123</v>
      </c>
      <c r="G15" s="5">
        <v>50.51</v>
      </c>
      <c r="H15" s="5"/>
      <c r="I15" s="5"/>
      <c r="J15" s="5"/>
      <c r="K15" s="5"/>
      <c r="L15" s="5">
        <v>0.41799999999999998</v>
      </c>
      <c r="M15" s="5"/>
      <c r="N15" s="5">
        <f t="shared" si="0"/>
        <v>99.510999999999996</v>
      </c>
      <c r="O15" s="10">
        <f t="shared" si="1"/>
        <v>92.177809322615374</v>
      </c>
      <c r="P15" s="224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>
      <c r="A16" s="3" t="s">
        <v>30</v>
      </c>
      <c r="B16" s="5">
        <v>41.346899999999998</v>
      </c>
      <c r="C16" s="5"/>
      <c r="D16" s="5"/>
      <c r="E16" s="5">
        <v>7.6297499999999996</v>
      </c>
      <c r="F16" s="5">
        <v>0.115179</v>
      </c>
      <c r="G16" s="5">
        <v>51.092100000000002</v>
      </c>
      <c r="H16" s="5"/>
      <c r="I16" s="5"/>
      <c r="J16" s="5"/>
      <c r="K16" s="5"/>
      <c r="L16" s="5">
        <v>0.43043999999999999</v>
      </c>
      <c r="M16" s="5"/>
      <c r="N16" s="5">
        <f t="shared" si="0"/>
        <v>100.61436900000001</v>
      </c>
      <c r="O16" s="10">
        <f t="shared" si="1"/>
        <v>92.269612294769402</v>
      </c>
      <c r="P16" s="7"/>
      <c r="Q16" s="3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>
      <c r="A17" s="3" t="s">
        <v>31</v>
      </c>
      <c r="B17" s="5">
        <v>40.700600000000001</v>
      </c>
      <c r="C17" s="5"/>
      <c r="D17" s="5"/>
      <c r="E17" s="5">
        <v>7.3768000000000002</v>
      </c>
      <c r="F17" s="5">
        <v>0.1028</v>
      </c>
      <c r="G17" s="5">
        <v>51.6736</v>
      </c>
      <c r="H17" s="5"/>
      <c r="I17" s="5"/>
      <c r="J17" s="5"/>
      <c r="K17" s="5"/>
      <c r="L17" s="5">
        <v>0.37</v>
      </c>
      <c r="M17" s="5"/>
      <c r="N17" s="5">
        <f t="shared" si="0"/>
        <v>100.22380000000001</v>
      </c>
      <c r="O17" s="10">
        <f t="shared" si="1"/>
        <v>92.584766182725915</v>
      </c>
      <c r="P17" s="7">
        <v>53.710477134536646</v>
      </c>
      <c r="Q17" s="3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10"/>
      <c r="P18" s="10"/>
      <c r="S18" s="10"/>
    </row>
    <row r="19" spans="1:28">
      <c r="A19" s="1" t="s">
        <v>60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10"/>
      <c r="P19" s="10"/>
      <c r="Q19" s="3"/>
      <c r="S19" s="10"/>
    </row>
    <row r="20" spans="1:28">
      <c r="A20" s="3" t="s">
        <v>61</v>
      </c>
      <c r="B20" s="5">
        <v>55.68</v>
      </c>
      <c r="C20" s="5"/>
      <c r="D20" s="5">
        <v>3.26</v>
      </c>
      <c r="E20" s="5">
        <v>5.18</v>
      </c>
      <c r="F20" s="5">
        <v>0.15</v>
      </c>
      <c r="G20" s="5">
        <v>35.83</v>
      </c>
      <c r="H20" s="5">
        <v>0.22</v>
      </c>
      <c r="I20" s="5"/>
      <c r="J20" s="5"/>
      <c r="K20" s="5">
        <v>0.52</v>
      </c>
      <c r="L20" s="5">
        <v>0.06</v>
      </c>
      <c r="M20" s="5"/>
      <c r="N20" s="5">
        <v>100.93</v>
      </c>
      <c r="O20" s="10">
        <f t="shared" ref="O20:O58" si="2">((G20/40.31)/((G20/40.31)+(E20/71.85)))*100</f>
        <v>92.497612363188978</v>
      </c>
      <c r="P20" s="7">
        <f>(K20/151.99061)/((K20/151.99061)+(D20/101.96137))*100</f>
        <v>9.6661829258570773</v>
      </c>
      <c r="Q20" s="3"/>
    </row>
    <row r="21" spans="1:28">
      <c r="A21" s="3" t="s">
        <v>52</v>
      </c>
      <c r="B21" s="5">
        <v>57.84</v>
      </c>
      <c r="C21" s="5"/>
      <c r="D21" s="5">
        <v>1.08</v>
      </c>
      <c r="E21" s="5">
        <v>4.92</v>
      </c>
      <c r="F21" s="5">
        <v>0.11</v>
      </c>
      <c r="G21" s="5">
        <v>35.6</v>
      </c>
      <c r="H21" s="5">
        <v>0.22</v>
      </c>
      <c r="I21" s="5"/>
      <c r="J21" s="5"/>
      <c r="K21" s="5">
        <v>0.21</v>
      </c>
      <c r="L21" s="5">
        <v>7.0000000000000007E-2</v>
      </c>
      <c r="M21" s="5"/>
      <c r="N21" s="5">
        <v>100.09</v>
      </c>
      <c r="O21" s="10">
        <f t="shared" si="2"/>
        <v>92.804358720161474</v>
      </c>
      <c r="P21" s="7">
        <f t="shared" ref="P21:P58" si="3">(K21/151.99061)/((K21/151.99061)+(D21/101.96137))*100</f>
        <v>11.538955686645251</v>
      </c>
      <c r="Q21" s="3"/>
    </row>
    <row r="22" spans="1:28">
      <c r="A22" s="3" t="s">
        <v>53</v>
      </c>
      <c r="B22" s="5">
        <v>57.07</v>
      </c>
      <c r="C22" s="5"/>
      <c r="D22" s="5">
        <v>1.21</v>
      </c>
      <c r="E22" s="5">
        <v>4.84</v>
      </c>
      <c r="F22" s="5">
        <v>0.13</v>
      </c>
      <c r="G22" s="5">
        <v>35.75</v>
      </c>
      <c r="H22" s="5">
        <v>0.23</v>
      </c>
      <c r="I22" s="5"/>
      <c r="J22" s="5"/>
      <c r="K22" s="5">
        <v>0.33</v>
      </c>
      <c r="L22" s="5">
        <v>0.08</v>
      </c>
      <c r="M22" s="5"/>
      <c r="N22" s="5">
        <v>99.64</v>
      </c>
      <c r="O22" s="10">
        <f t="shared" si="2"/>
        <v>92.940705412043599</v>
      </c>
      <c r="P22" s="7">
        <f>(K22/151.99061)/((K22/151.99061)+(D22/101.96137))*100</f>
        <v>15.466026715740929</v>
      </c>
      <c r="Q22" s="3"/>
    </row>
    <row r="23" spans="1:28">
      <c r="A23" s="3" t="s">
        <v>54</v>
      </c>
      <c r="B23" s="5">
        <v>56.7</v>
      </c>
      <c r="C23" s="5"/>
      <c r="D23" s="5">
        <v>2.2400000000000002</v>
      </c>
      <c r="E23" s="5">
        <v>5.0599999999999996</v>
      </c>
      <c r="F23" s="5">
        <v>0.12</v>
      </c>
      <c r="G23" s="5">
        <v>35.49</v>
      </c>
      <c r="H23" s="5">
        <v>0.19</v>
      </c>
      <c r="I23" s="5"/>
      <c r="J23" s="5"/>
      <c r="K23" s="5">
        <v>0.39</v>
      </c>
      <c r="L23" s="5">
        <v>7.0000000000000007E-2</v>
      </c>
      <c r="M23" s="5"/>
      <c r="N23" s="5">
        <v>100.3</v>
      </c>
      <c r="O23" s="10">
        <f t="shared" si="2"/>
        <v>92.593531320078398</v>
      </c>
      <c r="P23" s="7">
        <f t="shared" si="3"/>
        <v>10.458294238418979</v>
      </c>
      <c r="Q23" s="3"/>
    </row>
    <row r="24" spans="1:28">
      <c r="A24" s="3" t="s">
        <v>55</v>
      </c>
      <c r="B24" s="5">
        <v>56.95</v>
      </c>
      <c r="C24" s="5"/>
      <c r="D24" s="5">
        <v>2.0699999999999998</v>
      </c>
      <c r="E24" s="5">
        <v>4.91</v>
      </c>
      <c r="F24" s="5">
        <v>0.14000000000000001</v>
      </c>
      <c r="G24" s="5">
        <v>35.53</v>
      </c>
      <c r="H24" s="5">
        <v>0.34</v>
      </c>
      <c r="I24" s="5"/>
      <c r="J24" s="5"/>
      <c r="K24" s="5">
        <v>0.28999999999999998</v>
      </c>
      <c r="L24" s="5">
        <v>7.0000000000000007E-2</v>
      </c>
      <c r="M24" s="5"/>
      <c r="N24" s="5">
        <v>100.34</v>
      </c>
      <c r="O24" s="10">
        <f t="shared" si="2"/>
        <v>92.80480185677186</v>
      </c>
      <c r="P24" s="7">
        <f t="shared" si="3"/>
        <v>8.5908516463146913</v>
      </c>
      <c r="Q24" s="3"/>
    </row>
    <row r="25" spans="1:28">
      <c r="A25" s="3" t="s">
        <v>56</v>
      </c>
      <c r="B25" s="5">
        <v>56.92</v>
      </c>
      <c r="C25" s="5"/>
      <c r="D25" s="5">
        <v>1.59</v>
      </c>
      <c r="E25" s="5">
        <v>5.0999999999999996</v>
      </c>
      <c r="F25" s="5">
        <v>0.12</v>
      </c>
      <c r="G25" s="5">
        <v>35.58</v>
      </c>
      <c r="H25" s="5">
        <v>0.18</v>
      </c>
      <c r="I25" s="5"/>
      <c r="J25" s="5"/>
      <c r="K25" s="5">
        <v>0.24</v>
      </c>
      <c r="L25" s="5">
        <v>7.0000000000000007E-2</v>
      </c>
      <c r="M25" s="5"/>
      <c r="N25" s="5">
        <v>99.85</v>
      </c>
      <c r="O25" s="10">
        <f t="shared" si="2"/>
        <v>92.55681744124918</v>
      </c>
      <c r="P25" s="7">
        <f t="shared" si="3"/>
        <v>9.1948279485633897</v>
      </c>
      <c r="Q25" s="3"/>
    </row>
    <row r="26" spans="1:28">
      <c r="A26" s="3" t="s">
        <v>62</v>
      </c>
      <c r="B26" s="5">
        <v>57.2</v>
      </c>
      <c r="C26" s="5"/>
      <c r="D26" s="5">
        <v>1.73</v>
      </c>
      <c r="E26" s="5">
        <v>4.84</v>
      </c>
      <c r="F26" s="5">
        <v>0.14000000000000001</v>
      </c>
      <c r="G26" s="5">
        <v>35.840000000000003</v>
      </c>
      <c r="H26" s="5">
        <v>0.18</v>
      </c>
      <c r="I26" s="5"/>
      <c r="J26" s="5"/>
      <c r="K26" s="5">
        <v>0.22</v>
      </c>
      <c r="L26" s="5">
        <v>0.08</v>
      </c>
      <c r="M26" s="5"/>
      <c r="N26" s="5">
        <v>100.28</v>
      </c>
      <c r="O26" s="10">
        <f t="shared" si="2"/>
        <v>92.957183953646165</v>
      </c>
      <c r="P26" s="7">
        <f t="shared" si="3"/>
        <v>7.8603525965746437</v>
      </c>
      <c r="Q26" s="3"/>
    </row>
    <row r="27" spans="1:28">
      <c r="A27" s="3" t="s">
        <v>47</v>
      </c>
      <c r="B27" s="5">
        <v>56.04</v>
      </c>
      <c r="C27" s="5"/>
      <c r="D27" s="5">
        <v>1.49</v>
      </c>
      <c r="E27" s="5">
        <v>5.13</v>
      </c>
      <c r="F27" s="5">
        <v>0.16</v>
      </c>
      <c r="G27" s="5">
        <v>35.94</v>
      </c>
      <c r="H27" s="5">
        <v>0.2</v>
      </c>
      <c r="I27" s="5"/>
      <c r="J27" s="5"/>
      <c r="K27" s="5">
        <v>0.24</v>
      </c>
      <c r="L27" s="5">
        <v>7.0000000000000007E-2</v>
      </c>
      <c r="M27" s="5"/>
      <c r="N27" s="5">
        <v>99.32</v>
      </c>
      <c r="O27" s="10">
        <f t="shared" si="2"/>
        <v>92.585714576132702</v>
      </c>
      <c r="P27" s="7">
        <f t="shared" si="3"/>
        <v>9.7517521843514405</v>
      </c>
      <c r="Q27" s="3"/>
    </row>
    <row r="28" spans="1:28">
      <c r="A28" s="3" t="s">
        <v>57</v>
      </c>
      <c r="B28" s="5">
        <v>56.59</v>
      </c>
      <c r="C28" s="5"/>
      <c r="D28" s="5">
        <v>1.77</v>
      </c>
      <c r="E28" s="5">
        <v>5.21</v>
      </c>
      <c r="F28" s="5">
        <v>0.14000000000000001</v>
      </c>
      <c r="G28" s="5">
        <v>35.57</v>
      </c>
      <c r="H28" s="5">
        <v>0.24</v>
      </c>
      <c r="I28" s="5"/>
      <c r="J28" s="5"/>
      <c r="K28" s="5">
        <v>0.24</v>
      </c>
      <c r="L28" s="5">
        <v>0.03</v>
      </c>
      <c r="M28" s="5"/>
      <c r="N28" s="5">
        <v>99.84</v>
      </c>
      <c r="O28" s="10">
        <f t="shared" si="2"/>
        <v>92.406493413142826</v>
      </c>
      <c r="P28" s="7">
        <f t="shared" si="3"/>
        <v>8.3377240262388437</v>
      </c>
      <c r="Q28" s="3"/>
    </row>
    <row r="29" spans="1:28">
      <c r="A29" s="3" t="s">
        <v>49</v>
      </c>
      <c r="B29" s="5">
        <v>56.24</v>
      </c>
      <c r="C29" s="5"/>
      <c r="D29" s="5">
        <v>1.95</v>
      </c>
      <c r="E29" s="5">
        <v>5.18</v>
      </c>
      <c r="F29" s="5">
        <v>0.13</v>
      </c>
      <c r="G29" s="5">
        <v>35.97</v>
      </c>
      <c r="H29" s="5">
        <v>0.23</v>
      </c>
      <c r="I29" s="5"/>
      <c r="J29" s="5"/>
      <c r="K29" s="5">
        <v>0.27</v>
      </c>
      <c r="L29" s="5">
        <v>0.1</v>
      </c>
      <c r="M29" s="5"/>
      <c r="N29" s="5">
        <v>100.11</v>
      </c>
      <c r="O29" s="10">
        <f t="shared" si="2"/>
        <v>92.524629819246783</v>
      </c>
      <c r="P29" s="7">
        <f t="shared" si="3"/>
        <v>8.4991086604999939</v>
      </c>
      <c r="Q29" s="3"/>
    </row>
    <row r="30" spans="1:28">
      <c r="A30" s="3" t="s">
        <v>50</v>
      </c>
      <c r="B30" s="5">
        <v>55.43</v>
      </c>
      <c r="C30" s="5"/>
      <c r="D30" s="5">
        <v>2.25</v>
      </c>
      <c r="E30" s="5">
        <v>5.03</v>
      </c>
      <c r="F30" s="5">
        <v>0.15</v>
      </c>
      <c r="G30" s="5">
        <v>35.78</v>
      </c>
      <c r="H30" s="5">
        <v>0.41</v>
      </c>
      <c r="I30" s="5"/>
      <c r="J30" s="5"/>
      <c r="K30" s="5">
        <v>0.45</v>
      </c>
      <c r="L30" s="5">
        <v>0.05</v>
      </c>
      <c r="M30" s="5"/>
      <c r="N30" s="5">
        <v>99.56</v>
      </c>
      <c r="O30" s="10">
        <f t="shared" si="2"/>
        <v>92.689544740151476</v>
      </c>
      <c r="P30" s="7">
        <f t="shared" si="3"/>
        <v>11.829639652623518</v>
      </c>
      <c r="Q30" s="3"/>
    </row>
    <row r="31" spans="1:28">
      <c r="A31" s="3" t="s">
        <v>63</v>
      </c>
      <c r="B31" s="5">
        <v>56.37</v>
      </c>
      <c r="C31" s="5"/>
      <c r="D31" s="5">
        <v>2.19</v>
      </c>
      <c r="E31" s="5">
        <v>4.92</v>
      </c>
      <c r="F31" s="5">
        <v>0.15</v>
      </c>
      <c r="G31" s="5">
        <v>35.04</v>
      </c>
      <c r="H31" s="5">
        <v>0.7</v>
      </c>
      <c r="I31" s="5"/>
      <c r="J31" s="5"/>
      <c r="K31" s="5">
        <v>0.43</v>
      </c>
      <c r="L31" s="5">
        <v>0.09</v>
      </c>
      <c r="M31" s="5"/>
      <c r="N31" s="5">
        <v>99.91</v>
      </c>
      <c r="O31" s="10">
        <f t="shared" si="2"/>
        <v>92.697757380734515</v>
      </c>
      <c r="P31" s="7">
        <f t="shared" si="3"/>
        <v>11.6387205484854</v>
      </c>
      <c r="Q31" s="3"/>
    </row>
    <row r="32" spans="1:28">
      <c r="A32" s="3" t="s">
        <v>31</v>
      </c>
      <c r="B32" s="5">
        <v>57.45</v>
      </c>
      <c r="C32" s="5"/>
      <c r="D32" s="5">
        <v>0.86</v>
      </c>
      <c r="E32" s="5">
        <v>4.9000000000000004</v>
      </c>
      <c r="F32" s="5">
        <v>0.14000000000000001</v>
      </c>
      <c r="G32" s="5">
        <v>36.03</v>
      </c>
      <c r="H32" s="5">
        <v>0.21</v>
      </c>
      <c r="I32" s="5"/>
      <c r="J32" s="5"/>
      <c r="K32" s="5">
        <v>0.18</v>
      </c>
      <c r="L32" s="5">
        <v>7.0000000000000007E-2</v>
      </c>
      <c r="M32" s="5"/>
      <c r="N32" s="5">
        <v>99.86</v>
      </c>
      <c r="O32" s="10">
        <f t="shared" si="2"/>
        <v>92.910999975056299</v>
      </c>
      <c r="P32" s="7">
        <f t="shared" si="3"/>
        <v>12.312112263702634</v>
      </c>
      <c r="Q32" s="3"/>
    </row>
    <row r="33" spans="1:17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10"/>
      <c r="P33" s="7"/>
      <c r="Q33" s="3"/>
    </row>
    <row r="34" spans="1:17">
      <c r="A34" s="1" t="s">
        <v>59</v>
      </c>
      <c r="B34" s="8"/>
      <c r="C34" s="8"/>
      <c r="D34" s="8"/>
      <c r="E34" s="8"/>
      <c r="F34" s="8"/>
      <c r="G34" s="8"/>
      <c r="H34" s="8"/>
      <c r="I34" s="8"/>
      <c r="J34" s="8"/>
      <c r="O34" s="10"/>
      <c r="P34" s="7"/>
      <c r="Q34" s="3"/>
    </row>
    <row r="35" spans="1:17">
      <c r="A35" s="3" t="s">
        <v>58</v>
      </c>
      <c r="B35" s="5">
        <v>55.69</v>
      </c>
      <c r="C35" s="5"/>
      <c r="D35" s="5">
        <v>1.96</v>
      </c>
      <c r="E35" s="5">
        <v>1.52</v>
      </c>
      <c r="F35" s="5">
        <v>0.06</v>
      </c>
      <c r="G35" s="5">
        <v>17.72</v>
      </c>
      <c r="H35" s="5">
        <v>23.56</v>
      </c>
      <c r="I35" s="5">
        <v>0.66</v>
      </c>
      <c r="J35" s="5"/>
      <c r="K35" s="5">
        <v>0.01</v>
      </c>
      <c r="L35" s="5">
        <v>0.37</v>
      </c>
      <c r="M35" s="5"/>
      <c r="N35" s="5">
        <v>100.26</v>
      </c>
      <c r="O35" s="10">
        <f t="shared" ref="O35:O44" si="4">((G35/40.31)/((G35/40.31)+(E35/71.85)))*100</f>
        <v>95.408516387086479</v>
      </c>
      <c r="P35" s="7">
        <f t="shared" ref="P35:P44" si="5">(K35/151.99061)/((K35/151.99061)+(D35/101.96137))*100</f>
        <v>0.34109781048580817</v>
      </c>
      <c r="Q35" s="3"/>
    </row>
    <row r="36" spans="1:17">
      <c r="A36" s="3" t="s">
        <v>43</v>
      </c>
      <c r="B36" s="5">
        <v>54.4</v>
      </c>
      <c r="C36" s="5"/>
      <c r="D36" s="5">
        <v>1.41</v>
      </c>
      <c r="E36" s="5">
        <v>1.44</v>
      </c>
      <c r="F36" s="5">
        <v>0.05</v>
      </c>
      <c r="G36" s="5">
        <v>17.16</v>
      </c>
      <c r="H36" s="5">
        <v>23.19</v>
      </c>
      <c r="I36" s="5">
        <v>0.71</v>
      </c>
      <c r="J36" s="5"/>
      <c r="K36" s="5">
        <v>0.8</v>
      </c>
      <c r="L36" s="5">
        <v>0.03</v>
      </c>
      <c r="M36" s="5"/>
      <c r="N36" s="5">
        <v>99.25</v>
      </c>
      <c r="O36" s="10">
        <f t="shared" si="4"/>
        <v>95.503738054538516</v>
      </c>
      <c r="P36" s="7">
        <f t="shared" si="5"/>
        <v>27.568689475099085</v>
      </c>
      <c r="Q36" s="3"/>
    </row>
    <row r="37" spans="1:17">
      <c r="A37" s="3" t="s">
        <v>44</v>
      </c>
      <c r="B37" s="5">
        <v>54.58</v>
      </c>
      <c r="C37" s="5"/>
      <c r="D37" s="5">
        <v>1.94</v>
      </c>
      <c r="E37" s="5">
        <v>1.29</v>
      </c>
      <c r="F37" s="5">
        <v>0.05</v>
      </c>
      <c r="G37" s="5">
        <v>17.12</v>
      </c>
      <c r="H37" s="5">
        <v>23.35</v>
      </c>
      <c r="I37" s="5">
        <v>0.83</v>
      </c>
      <c r="J37" s="5"/>
      <c r="K37" s="5">
        <v>0.79</v>
      </c>
      <c r="L37" s="5">
        <v>7.0000000000000007E-2</v>
      </c>
      <c r="M37" s="5"/>
      <c r="N37" s="5">
        <v>100.08</v>
      </c>
      <c r="O37" s="10">
        <f t="shared" si="4"/>
        <v>95.944073027417559</v>
      </c>
      <c r="P37" s="7">
        <f t="shared" si="5"/>
        <v>21.456330605797273</v>
      </c>
      <c r="Q37" s="3"/>
    </row>
    <row r="38" spans="1:17">
      <c r="A38" s="3" t="s">
        <v>45</v>
      </c>
      <c r="B38" s="5">
        <v>54.33</v>
      </c>
      <c r="C38" s="5"/>
      <c r="D38" s="5">
        <v>1.04</v>
      </c>
      <c r="E38" s="5">
        <v>1.34</v>
      </c>
      <c r="F38" s="5">
        <v>0.06</v>
      </c>
      <c r="G38" s="5">
        <v>17.68</v>
      </c>
      <c r="H38" s="5">
        <v>24.5</v>
      </c>
      <c r="I38" s="5">
        <v>0.28999999999999998</v>
      </c>
      <c r="J38" s="5"/>
      <c r="K38" s="5">
        <v>0.3</v>
      </c>
      <c r="L38" s="5">
        <v>0.04</v>
      </c>
      <c r="M38" s="5"/>
      <c r="N38" s="5">
        <v>99.6</v>
      </c>
      <c r="O38" s="10">
        <f t="shared" si="4"/>
        <v>95.921283275671186</v>
      </c>
      <c r="P38" s="7">
        <f t="shared" si="5"/>
        <v>16.213628023855197</v>
      </c>
      <c r="Q38" s="3"/>
    </row>
    <row r="39" spans="1:17">
      <c r="A39" s="3" t="s">
        <v>46</v>
      </c>
      <c r="B39" s="5">
        <v>54.1</v>
      </c>
      <c r="C39" s="5"/>
      <c r="D39" s="5">
        <v>1.83</v>
      </c>
      <c r="E39" s="5">
        <v>1.25</v>
      </c>
      <c r="F39" s="5">
        <v>7.0000000000000007E-2</v>
      </c>
      <c r="G39" s="5">
        <v>17.690000000000001</v>
      </c>
      <c r="H39" s="5">
        <v>23.94</v>
      </c>
      <c r="I39" s="5">
        <v>0.48</v>
      </c>
      <c r="J39" s="5"/>
      <c r="K39" s="5">
        <v>0.59</v>
      </c>
      <c r="L39" s="5">
        <v>0.05</v>
      </c>
      <c r="M39" s="5"/>
      <c r="N39" s="5">
        <v>100.01</v>
      </c>
      <c r="O39" s="10">
        <f t="shared" si="4"/>
        <v>96.186849844182063</v>
      </c>
      <c r="P39" s="7">
        <f t="shared" si="5"/>
        <v>17.782206303747337</v>
      </c>
      <c r="Q39" s="3"/>
    </row>
    <row r="40" spans="1:17">
      <c r="A40" s="3" t="s">
        <v>47</v>
      </c>
      <c r="B40" s="5">
        <v>54.4</v>
      </c>
      <c r="C40" s="5"/>
      <c r="D40" s="5">
        <v>1.06</v>
      </c>
      <c r="E40" s="5">
        <v>1.32</v>
      </c>
      <c r="F40" s="5">
        <v>0.06</v>
      </c>
      <c r="G40" s="5">
        <v>18.02</v>
      </c>
      <c r="H40" s="5">
        <v>24.09</v>
      </c>
      <c r="I40" s="5">
        <v>0.28999999999999998</v>
      </c>
      <c r="J40" s="5"/>
      <c r="K40" s="5">
        <v>0.32</v>
      </c>
      <c r="L40" s="5">
        <v>0.03</v>
      </c>
      <c r="M40" s="5"/>
      <c r="N40" s="5">
        <v>99.61</v>
      </c>
      <c r="O40" s="10">
        <f t="shared" si="4"/>
        <v>96.052572424626433</v>
      </c>
      <c r="P40" s="7">
        <f t="shared" si="5"/>
        <v>16.841141876966269</v>
      </c>
      <c r="Q40" s="3"/>
    </row>
    <row r="41" spans="1:17">
      <c r="A41" s="3" t="s">
        <v>48</v>
      </c>
      <c r="B41" s="5">
        <v>54.72</v>
      </c>
      <c r="C41" s="5"/>
      <c r="D41" s="5">
        <v>1.64</v>
      </c>
      <c r="E41" s="5">
        <v>1.4</v>
      </c>
      <c r="F41" s="5">
        <v>0.08</v>
      </c>
      <c r="G41" s="5">
        <v>18.16</v>
      </c>
      <c r="H41" s="5">
        <v>24.03</v>
      </c>
      <c r="I41" s="5">
        <v>0.41</v>
      </c>
      <c r="J41" s="5"/>
      <c r="K41" s="5">
        <v>0.56999999999999995</v>
      </c>
      <c r="L41" s="5">
        <v>0.04</v>
      </c>
      <c r="M41" s="5"/>
      <c r="N41" s="5">
        <v>101.1</v>
      </c>
      <c r="O41" s="10">
        <f t="shared" si="4"/>
        <v>95.854190695180094</v>
      </c>
      <c r="P41" s="7">
        <f t="shared" si="5"/>
        <v>18.907376161070712</v>
      </c>
      <c r="Q41" s="3"/>
    </row>
    <row r="42" spans="1:17">
      <c r="A42" s="3" t="s">
        <v>49</v>
      </c>
      <c r="B42" s="5">
        <v>53.65</v>
      </c>
      <c r="C42" s="5"/>
      <c r="D42" s="5">
        <v>2.02</v>
      </c>
      <c r="E42" s="5">
        <v>1.53</v>
      </c>
      <c r="F42" s="5">
        <v>0.09</v>
      </c>
      <c r="G42" s="5">
        <v>17.62</v>
      </c>
      <c r="H42" s="5">
        <v>23.41</v>
      </c>
      <c r="I42" s="5">
        <v>0.72</v>
      </c>
      <c r="J42" s="5"/>
      <c r="K42" s="5">
        <v>0.53</v>
      </c>
      <c r="L42" s="5">
        <v>0.06</v>
      </c>
      <c r="M42" s="5"/>
      <c r="N42" s="5">
        <v>99.67</v>
      </c>
      <c r="O42" s="10">
        <f t="shared" si="4"/>
        <v>95.354701122182888</v>
      </c>
      <c r="P42" s="7">
        <f t="shared" si="5"/>
        <v>14.966887093521674</v>
      </c>
      <c r="Q42" s="3"/>
    </row>
    <row r="43" spans="1:17">
      <c r="A43" s="3" t="s">
        <v>50</v>
      </c>
      <c r="B43" s="5">
        <v>54.33</v>
      </c>
      <c r="C43" s="5"/>
      <c r="D43" s="5">
        <v>1.81</v>
      </c>
      <c r="E43" s="5">
        <v>1.26</v>
      </c>
      <c r="F43" s="5">
        <v>0.06</v>
      </c>
      <c r="G43" s="5">
        <v>17.52</v>
      </c>
      <c r="H43" s="5">
        <v>23.56</v>
      </c>
      <c r="I43" s="5">
        <v>0.69</v>
      </c>
      <c r="J43" s="5"/>
      <c r="K43" s="5">
        <v>0.81</v>
      </c>
      <c r="L43" s="5">
        <v>0.03</v>
      </c>
      <c r="M43" s="5"/>
      <c r="N43" s="5">
        <v>100.09</v>
      </c>
      <c r="O43" s="10">
        <f t="shared" si="4"/>
        <v>96.121678438940165</v>
      </c>
      <c r="P43" s="7">
        <f t="shared" si="5"/>
        <v>23.08935502659665</v>
      </c>
      <c r="Q43" s="3"/>
    </row>
    <row r="44" spans="1:17">
      <c r="A44" s="3" t="s">
        <v>31</v>
      </c>
      <c r="B44" s="5">
        <v>54.37</v>
      </c>
      <c r="C44" s="5"/>
      <c r="D44" s="5">
        <v>1.1200000000000001</v>
      </c>
      <c r="E44" s="5">
        <v>1.3</v>
      </c>
      <c r="F44" s="5">
        <v>7.0000000000000007E-2</v>
      </c>
      <c r="G44" s="5">
        <v>18.010000000000002</v>
      </c>
      <c r="H44" s="5">
        <v>24</v>
      </c>
      <c r="I44" s="5">
        <v>0.45</v>
      </c>
      <c r="J44" s="5"/>
      <c r="K44" s="5">
        <v>0.66</v>
      </c>
      <c r="L44" s="5">
        <v>0.05</v>
      </c>
      <c r="M44" s="5"/>
      <c r="N44" s="5">
        <v>100.07</v>
      </c>
      <c r="O44" s="10">
        <f t="shared" si="4"/>
        <v>96.107979559149939</v>
      </c>
      <c r="P44" s="7">
        <f t="shared" si="5"/>
        <v>28.331666597813264</v>
      </c>
      <c r="Q44" s="3"/>
    </row>
    <row r="45" spans="1:17"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10"/>
      <c r="P45" s="7"/>
    </row>
    <row r="46" spans="1:17">
      <c r="A46" s="1" t="s">
        <v>64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10"/>
      <c r="P46" s="7"/>
      <c r="Q46" s="3"/>
    </row>
    <row r="47" spans="1:17">
      <c r="A47" s="3" t="s">
        <v>52</v>
      </c>
      <c r="B47" s="5">
        <v>41.32</v>
      </c>
      <c r="C47" s="5"/>
      <c r="D47" s="5">
        <v>22.6</v>
      </c>
      <c r="E47" s="5">
        <v>7.98</v>
      </c>
      <c r="F47" s="5">
        <v>0.54</v>
      </c>
      <c r="G47" s="5">
        <v>20.45</v>
      </c>
      <c r="H47" s="5">
        <v>5.34</v>
      </c>
      <c r="I47" s="5"/>
      <c r="J47" s="5"/>
      <c r="K47" s="5">
        <v>1.76</v>
      </c>
      <c r="L47" s="5"/>
      <c r="M47" s="5"/>
      <c r="N47" s="5">
        <v>100.02</v>
      </c>
      <c r="O47" s="10">
        <f>((G47/40.31)/((G47/40.31)+(E47/71.85)))*100</f>
        <v>82.039493663422618</v>
      </c>
      <c r="P47" s="7">
        <f>(K47/151.99061)/((K47/151.99061)+(D47/101.96137))*100</f>
        <v>4.9648637484297344</v>
      </c>
      <c r="Q47" s="3"/>
    </row>
    <row r="48" spans="1:17"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10"/>
      <c r="P48" s="7"/>
      <c r="Q48" s="3"/>
    </row>
    <row r="49" spans="1:17">
      <c r="A49" s="1" t="s">
        <v>65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10"/>
      <c r="P49" s="7"/>
      <c r="Q49" s="3"/>
    </row>
    <row r="50" spans="1:17">
      <c r="A50" s="3" t="s">
        <v>61</v>
      </c>
      <c r="B50" s="5">
        <v>0.04</v>
      </c>
      <c r="C50" s="5"/>
      <c r="D50" s="5">
        <v>31.79</v>
      </c>
      <c r="E50" s="5">
        <v>10.33</v>
      </c>
      <c r="F50" s="5">
        <v>0.12</v>
      </c>
      <c r="G50" s="5">
        <v>16.77</v>
      </c>
      <c r="H50" s="5"/>
      <c r="I50" s="5"/>
      <c r="J50" s="5"/>
      <c r="K50" s="5">
        <v>25.44</v>
      </c>
      <c r="L50" s="5">
        <v>0.15</v>
      </c>
      <c r="M50" s="5">
        <v>0.14000000000000001</v>
      </c>
      <c r="N50" s="5">
        <v>84.85</v>
      </c>
      <c r="O50" s="10">
        <f>((G50/40.31)/((G50/40.31)+(E50/71.85)))*100</f>
        <v>74.317188860382743</v>
      </c>
      <c r="P50" s="7">
        <f t="shared" si="3"/>
        <v>34.931449931783902</v>
      </c>
      <c r="Q50" s="3"/>
    </row>
    <row r="51" spans="1:17">
      <c r="A51" s="3" t="s">
        <v>52</v>
      </c>
      <c r="B51" s="5">
        <v>0.03</v>
      </c>
      <c r="C51" s="5"/>
      <c r="D51" s="5">
        <v>21.31</v>
      </c>
      <c r="E51" s="5">
        <v>14.65</v>
      </c>
      <c r="F51" s="5">
        <v>0.2</v>
      </c>
      <c r="G51" s="5">
        <v>14.43</v>
      </c>
      <c r="H51" s="5"/>
      <c r="I51" s="5"/>
      <c r="J51" s="5"/>
      <c r="K51" s="5">
        <v>48.43</v>
      </c>
      <c r="L51" s="5">
        <v>0.11</v>
      </c>
      <c r="M51" s="5">
        <v>0.19</v>
      </c>
      <c r="N51" s="5">
        <v>99.43</v>
      </c>
      <c r="O51" s="10">
        <f t="shared" si="2"/>
        <v>63.711173530743778</v>
      </c>
      <c r="P51" s="7">
        <f t="shared" si="3"/>
        <v>60.389434687267432</v>
      </c>
      <c r="Q51" s="3"/>
    </row>
    <row r="52" spans="1:17">
      <c r="A52" s="3" t="s">
        <v>55</v>
      </c>
      <c r="B52" s="5">
        <v>0.02</v>
      </c>
      <c r="C52" s="5"/>
      <c r="D52" s="5">
        <v>34.479999999999997</v>
      </c>
      <c r="E52" s="5">
        <v>12.69</v>
      </c>
      <c r="F52" s="5">
        <v>0.18</v>
      </c>
      <c r="G52" s="5">
        <v>16.03</v>
      </c>
      <c r="H52" s="5"/>
      <c r="I52" s="5"/>
      <c r="J52" s="5"/>
      <c r="K52" s="5">
        <v>35.72</v>
      </c>
      <c r="L52" s="5">
        <v>0.1</v>
      </c>
      <c r="M52" s="5">
        <v>0.12</v>
      </c>
      <c r="N52" s="5">
        <v>99.33</v>
      </c>
      <c r="O52" s="10">
        <f t="shared" si="2"/>
        <v>69.245646608461527</v>
      </c>
      <c r="P52" s="7">
        <f t="shared" si="3"/>
        <v>41.001740744269235</v>
      </c>
      <c r="Q52" s="3"/>
    </row>
    <row r="53" spans="1:17">
      <c r="A53" s="3" t="s">
        <v>56</v>
      </c>
      <c r="B53" s="5">
        <v>0.03</v>
      </c>
      <c r="C53" s="5"/>
      <c r="D53" s="5">
        <v>38.340000000000003</v>
      </c>
      <c r="E53" s="5">
        <v>13.64</v>
      </c>
      <c r="F53" s="5">
        <v>0.15</v>
      </c>
      <c r="G53" s="5">
        <v>16.309999999999999</v>
      </c>
      <c r="H53" s="5"/>
      <c r="I53" s="5"/>
      <c r="J53" s="5"/>
      <c r="K53" s="5">
        <v>29.73</v>
      </c>
      <c r="L53" s="5">
        <v>0.17</v>
      </c>
      <c r="M53" s="5">
        <v>0.15</v>
      </c>
      <c r="N53" s="5">
        <v>98.62</v>
      </c>
      <c r="O53" s="10">
        <f t="shared" si="2"/>
        <v>68.064831664529152</v>
      </c>
      <c r="P53" s="7">
        <f t="shared" si="3"/>
        <v>34.218733718765939</v>
      </c>
      <c r="Q53" s="3"/>
    </row>
    <row r="54" spans="1:17">
      <c r="A54" s="3" t="s">
        <v>62</v>
      </c>
      <c r="B54" s="5">
        <v>0.04</v>
      </c>
      <c r="C54" s="5"/>
      <c r="D54" s="5">
        <v>40.28</v>
      </c>
      <c r="E54" s="5">
        <v>11.19</v>
      </c>
      <c r="F54" s="5">
        <v>0.13</v>
      </c>
      <c r="G54" s="5">
        <v>19.43</v>
      </c>
      <c r="H54" s="5"/>
      <c r="I54" s="5"/>
      <c r="J54" s="5"/>
      <c r="K54" s="5">
        <v>28.65</v>
      </c>
      <c r="L54" s="5">
        <v>0.18</v>
      </c>
      <c r="M54" s="5">
        <v>0.1</v>
      </c>
      <c r="N54" s="7">
        <v>100.05</v>
      </c>
      <c r="O54" s="10">
        <f t="shared" si="2"/>
        <v>75.57980707637816</v>
      </c>
      <c r="P54" s="7">
        <f t="shared" si="3"/>
        <v>32.302024892472872</v>
      </c>
      <c r="Q54" s="3"/>
    </row>
    <row r="55" spans="1:17">
      <c r="A55" s="3" t="s">
        <v>47</v>
      </c>
      <c r="B55" s="5">
        <v>0.02</v>
      </c>
      <c r="C55" s="5"/>
      <c r="D55" s="5">
        <v>35.68</v>
      </c>
      <c r="E55" s="5">
        <v>12.13</v>
      </c>
      <c r="F55" s="5">
        <v>0.14000000000000001</v>
      </c>
      <c r="G55" s="5">
        <v>17.02</v>
      </c>
      <c r="H55" s="5"/>
      <c r="I55" s="5"/>
      <c r="J55" s="5"/>
      <c r="K55" s="5">
        <v>33.42</v>
      </c>
      <c r="L55" s="5">
        <v>0.13</v>
      </c>
      <c r="M55" s="5">
        <v>0.17</v>
      </c>
      <c r="N55" s="5">
        <v>98.76</v>
      </c>
      <c r="O55" s="10">
        <f t="shared" si="2"/>
        <v>71.436687139092356</v>
      </c>
      <c r="P55" s="7">
        <f t="shared" si="3"/>
        <v>38.588080510019665</v>
      </c>
      <c r="Q55" s="3"/>
    </row>
    <row r="56" spans="1:17">
      <c r="A56" s="3" t="s">
        <v>49</v>
      </c>
      <c r="B56" s="5">
        <v>0.03</v>
      </c>
      <c r="C56" s="5"/>
      <c r="D56" s="5">
        <v>39.020000000000003</v>
      </c>
      <c r="E56" s="5">
        <v>12.62</v>
      </c>
      <c r="F56" s="5">
        <v>0.15</v>
      </c>
      <c r="G56" s="5">
        <v>17.07</v>
      </c>
      <c r="H56" s="5"/>
      <c r="I56" s="5"/>
      <c r="J56" s="5"/>
      <c r="K56" s="5">
        <v>30.28</v>
      </c>
      <c r="L56" s="5">
        <v>0.18</v>
      </c>
      <c r="M56" s="5">
        <v>0.16</v>
      </c>
      <c r="N56" s="5">
        <v>99.54</v>
      </c>
      <c r="O56" s="10">
        <f t="shared" si="2"/>
        <v>70.68265137506134</v>
      </c>
      <c r="P56" s="7">
        <f t="shared" si="3"/>
        <v>34.235622221100677</v>
      </c>
      <c r="Q56" s="3"/>
    </row>
    <row r="57" spans="1:17">
      <c r="A57" s="3" t="s">
        <v>50</v>
      </c>
      <c r="B57" s="5">
        <v>0.04</v>
      </c>
      <c r="C57" s="5"/>
      <c r="D57" s="5">
        <v>30.42</v>
      </c>
      <c r="E57" s="5">
        <v>13.19</v>
      </c>
      <c r="F57" s="5">
        <v>0.16</v>
      </c>
      <c r="G57" s="5">
        <v>15.16</v>
      </c>
      <c r="H57" s="5"/>
      <c r="I57" s="5"/>
      <c r="J57" s="5"/>
      <c r="K57" s="5">
        <v>40.520000000000003</v>
      </c>
      <c r="L57" s="5">
        <v>0.09</v>
      </c>
      <c r="M57" s="5">
        <v>0.18</v>
      </c>
      <c r="N57" s="5">
        <v>99.89</v>
      </c>
      <c r="O57" s="10">
        <f t="shared" si="2"/>
        <v>67.198627162633116</v>
      </c>
      <c r="P57" s="7">
        <f>(K57/151.99061)/((K57/151.99061)+(D57/101.96137))*100</f>
        <v>47.189731524908076</v>
      </c>
      <c r="Q57" s="3"/>
    </row>
    <row r="58" spans="1:17">
      <c r="A58" s="19" t="s">
        <v>31</v>
      </c>
      <c r="B58" s="20">
        <v>0.03</v>
      </c>
      <c r="C58" s="20"/>
      <c r="D58" s="20">
        <v>26.04</v>
      </c>
      <c r="E58" s="20">
        <v>14.22</v>
      </c>
      <c r="F58" s="20">
        <v>0.19</v>
      </c>
      <c r="G58" s="20">
        <v>14.17</v>
      </c>
      <c r="H58" s="20"/>
      <c r="I58" s="20"/>
      <c r="J58" s="20"/>
      <c r="K58" s="20">
        <v>45.04</v>
      </c>
      <c r="L58" s="20">
        <v>0.04</v>
      </c>
      <c r="M58" s="20">
        <v>0.16</v>
      </c>
      <c r="N58" s="20">
        <v>99.92</v>
      </c>
      <c r="O58" s="21">
        <f t="shared" si="2"/>
        <v>63.979135093089532</v>
      </c>
      <c r="P58" s="22">
        <f t="shared" si="3"/>
        <v>53.710477134536646</v>
      </c>
      <c r="Q58" s="3"/>
    </row>
    <row r="59" spans="1:17">
      <c r="A59" s="9" t="s">
        <v>892</v>
      </c>
      <c r="Q59" s="3"/>
    </row>
    <row r="60" spans="1:17">
      <c r="Q60" s="3"/>
    </row>
    <row r="61" spans="1:17">
      <c r="Q61" s="3"/>
    </row>
    <row r="62" spans="1:17">
      <c r="Q62" s="3"/>
    </row>
    <row r="63" spans="1:17">
      <c r="Q63" s="3"/>
    </row>
    <row r="64" spans="1:17">
      <c r="Q64" s="3"/>
    </row>
    <row r="65" spans="17:17">
      <c r="Q65" s="3"/>
    </row>
    <row r="66" spans="17:17">
      <c r="Q66" s="3"/>
    </row>
    <row r="67" spans="17:17">
      <c r="Q67" s="3"/>
    </row>
  </sheetData>
  <phoneticPr fontId="4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R25" sqref="R25"/>
    </sheetView>
  </sheetViews>
  <sheetFormatPr defaultRowHeight="15"/>
  <sheetData>
    <row r="1" spans="1:17">
      <c r="A1" s="18" t="s">
        <v>605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3"/>
    </row>
    <row r="2" spans="1:17">
      <c r="A2" s="9" t="s">
        <v>70</v>
      </c>
      <c r="B2" s="6" t="s">
        <v>139</v>
      </c>
      <c r="C2" s="6" t="s">
        <v>140</v>
      </c>
      <c r="D2" s="6" t="s">
        <v>141</v>
      </c>
      <c r="E2" s="6" t="s">
        <v>32</v>
      </c>
      <c r="F2" s="6" t="s">
        <v>33</v>
      </c>
      <c r="G2" s="6" t="s">
        <v>34</v>
      </c>
      <c r="H2" s="6" t="s">
        <v>35</v>
      </c>
      <c r="I2" s="6" t="s">
        <v>142</v>
      </c>
      <c r="J2" s="6" t="s">
        <v>143</v>
      </c>
      <c r="K2" s="6" t="s">
        <v>144</v>
      </c>
      <c r="L2" s="6" t="s">
        <v>36</v>
      </c>
      <c r="M2" s="6" t="s">
        <v>145</v>
      </c>
      <c r="N2" s="6" t="s">
        <v>37</v>
      </c>
      <c r="O2" s="6" t="s">
        <v>71</v>
      </c>
      <c r="P2" s="6" t="s">
        <v>69</v>
      </c>
      <c r="Q2" s="3"/>
    </row>
    <row r="3" spans="1:17">
      <c r="A3" s="2" t="s">
        <v>66</v>
      </c>
    </row>
    <row r="4" spans="1:17">
      <c r="A4" s="9" t="s">
        <v>1</v>
      </c>
      <c r="B4" s="4">
        <v>40.61</v>
      </c>
      <c r="C4" s="4">
        <v>0</v>
      </c>
      <c r="D4" s="4">
        <v>0</v>
      </c>
      <c r="E4" s="4">
        <v>7.99</v>
      </c>
      <c r="F4" s="4">
        <v>0.11899999999999999</v>
      </c>
      <c r="G4" s="4">
        <v>50.77</v>
      </c>
      <c r="H4" s="4">
        <v>6.6000000000000003E-2</v>
      </c>
      <c r="I4" s="4">
        <v>0</v>
      </c>
      <c r="J4" s="4">
        <v>0</v>
      </c>
      <c r="K4" s="4">
        <v>4.7E-2</v>
      </c>
      <c r="L4" s="4">
        <v>0.41799999999999998</v>
      </c>
      <c r="M4" s="4">
        <v>0</v>
      </c>
      <c r="N4" s="4">
        <f>SUM(B4:M4)</f>
        <v>100.02000000000001</v>
      </c>
      <c r="O4" s="12">
        <f>((G4/40.31)/((G4/40.31)+(E4/71.85)))*100</f>
        <v>91.887030242111308</v>
      </c>
      <c r="P4" s="12"/>
    </row>
    <row r="5" spans="1:17">
      <c r="A5" s="9" t="s">
        <v>8</v>
      </c>
      <c r="B5" s="4">
        <v>40.93</v>
      </c>
      <c r="C5" s="4">
        <v>4.2999999999999997E-2</v>
      </c>
      <c r="D5" s="4">
        <v>0</v>
      </c>
      <c r="E5" s="4">
        <v>8.17</v>
      </c>
      <c r="F5" s="4">
        <v>9.6000000000000002E-2</v>
      </c>
      <c r="G5" s="4">
        <v>50.33</v>
      </c>
      <c r="H5" s="4">
        <v>0</v>
      </c>
      <c r="I5" s="4">
        <v>0</v>
      </c>
      <c r="J5" s="4">
        <v>0</v>
      </c>
      <c r="K5" s="4">
        <v>0</v>
      </c>
      <c r="L5" s="4">
        <v>0.42299999999999999</v>
      </c>
      <c r="M5" s="4">
        <v>0</v>
      </c>
      <c r="N5" s="4">
        <f>SUM(B5:M5)</f>
        <v>99.99199999999999</v>
      </c>
      <c r="O5" s="12">
        <f>((G5/40.31)/((G5/40.31)+(E5/71.85)))*100</f>
        <v>91.653045390556116</v>
      </c>
      <c r="P5" s="12"/>
    </row>
    <row r="6" spans="1:17">
      <c r="A6" s="9" t="s">
        <v>13</v>
      </c>
      <c r="B6" s="4">
        <v>40.85</v>
      </c>
      <c r="C6" s="4">
        <v>0</v>
      </c>
      <c r="D6" s="4">
        <v>0</v>
      </c>
      <c r="E6" s="4">
        <v>7.87</v>
      </c>
      <c r="F6" s="4">
        <v>9.0999999999999998E-2</v>
      </c>
      <c r="G6" s="4">
        <v>50.41</v>
      </c>
      <c r="H6" s="4">
        <v>4.5999999999999999E-2</v>
      </c>
      <c r="I6" s="4">
        <v>0</v>
      </c>
      <c r="J6" s="4">
        <v>0</v>
      </c>
      <c r="K6" s="4">
        <v>3.5999999999999997E-2</v>
      </c>
      <c r="L6" s="4">
        <v>0.442</v>
      </c>
      <c r="M6" s="4">
        <v>0</v>
      </c>
      <c r="N6" s="4">
        <f>SUM(B6:M6)</f>
        <v>99.745000000000005</v>
      </c>
      <c r="O6" s="12">
        <f>((G6/40.31)/((G6/40.31)+(E6/71.85)))*100</f>
        <v>91.946592075514261</v>
      </c>
      <c r="P6" s="12"/>
    </row>
    <row r="7" spans="1:17">
      <c r="A7" s="9" t="s">
        <v>14</v>
      </c>
      <c r="B7" s="4">
        <v>40.86</v>
      </c>
      <c r="C7" s="4">
        <v>0</v>
      </c>
      <c r="D7" s="4">
        <v>0</v>
      </c>
      <c r="E7" s="4">
        <v>8</v>
      </c>
      <c r="F7" s="4">
        <v>0.114</v>
      </c>
      <c r="G7" s="4">
        <v>50.38</v>
      </c>
      <c r="H7" s="4">
        <v>5.2999999999999999E-2</v>
      </c>
      <c r="I7" s="4">
        <v>0</v>
      </c>
      <c r="J7" s="4">
        <v>0</v>
      </c>
      <c r="K7" s="4">
        <v>3.4000000000000002E-2</v>
      </c>
      <c r="L7" s="4">
        <v>0.376</v>
      </c>
      <c r="M7" s="4">
        <v>0</v>
      </c>
      <c r="N7" s="4">
        <f>SUM(B7:M7)</f>
        <v>99.817000000000007</v>
      </c>
      <c r="O7" s="12">
        <f>((G7/40.31)/((G7/40.31)+(E7/71.85)))*100</f>
        <v>91.819968277264721</v>
      </c>
      <c r="P7" s="12"/>
    </row>
    <row r="8" spans="1:17">
      <c r="A8" s="9" t="s">
        <v>17</v>
      </c>
      <c r="B8" s="4">
        <v>40.72</v>
      </c>
      <c r="C8" s="4">
        <v>0</v>
      </c>
      <c r="D8" s="4">
        <v>0</v>
      </c>
      <c r="E8" s="4">
        <v>7.43</v>
      </c>
      <c r="F8" s="4">
        <v>0.107</v>
      </c>
      <c r="G8" s="4">
        <v>50.61</v>
      </c>
      <c r="H8" s="4">
        <v>0</v>
      </c>
      <c r="I8" s="4">
        <v>0</v>
      </c>
      <c r="J8" s="4">
        <v>0</v>
      </c>
      <c r="K8" s="4">
        <v>0</v>
      </c>
      <c r="L8" s="4">
        <v>0.35</v>
      </c>
      <c r="M8" s="4">
        <v>0</v>
      </c>
      <c r="N8" s="4">
        <f>SUM(B8:M8)</f>
        <v>99.216999999999985</v>
      </c>
      <c r="O8" s="12">
        <f t="shared" ref="O8:O32" si="0">((G8/40.31)/((G8/40.31)+(E8/71.85)))*100</f>
        <v>92.390343001954506</v>
      </c>
      <c r="P8" s="12"/>
    </row>
    <row r="9" spans="1:17">
      <c r="O9" s="12"/>
      <c r="P9" s="12"/>
    </row>
    <row r="10" spans="1:17">
      <c r="A10" s="11" t="s">
        <v>64</v>
      </c>
      <c r="O10" s="12"/>
      <c r="P10" s="12"/>
    </row>
    <row r="11" spans="1:17">
      <c r="A11" s="9" t="s">
        <v>67</v>
      </c>
      <c r="B11" s="4">
        <v>41.34</v>
      </c>
      <c r="C11" s="4">
        <v>0.1731</v>
      </c>
      <c r="D11" s="4">
        <v>16.864599999999999</v>
      </c>
      <c r="E11" s="4">
        <v>6.7675999999999998</v>
      </c>
      <c r="F11" s="4">
        <v>0.32500000000000001</v>
      </c>
      <c r="G11" s="4">
        <v>20.282399999999999</v>
      </c>
      <c r="H11" s="4">
        <v>6.2680999999999996</v>
      </c>
      <c r="I11" s="4">
        <v>1.8599999999999998E-2</v>
      </c>
      <c r="J11" s="4">
        <v>8.8999999999999999E-3</v>
      </c>
      <c r="K11" s="4">
        <v>8.5780999999999992</v>
      </c>
      <c r="L11" s="4">
        <v>1.4E-2</v>
      </c>
      <c r="M11" s="4">
        <v>6.88E-2</v>
      </c>
      <c r="N11" s="4">
        <v>100.70920000000001</v>
      </c>
      <c r="O11" s="12">
        <f t="shared" si="0"/>
        <v>84.23194295109775</v>
      </c>
      <c r="P11" s="12">
        <f t="shared" ref="P11:P32" si="1">((K11/151.99061)/((K11/151.99061)+(D11/101.96137)))*100</f>
        <v>25.440993913258648</v>
      </c>
    </row>
    <row r="12" spans="1:17">
      <c r="A12" s="9" t="s">
        <v>68</v>
      </c>
      <c r="B12" s="4">
        <v>41.145899999999997</v>
      </c>
      <c r="C12" s="4">
        <v>2.64E-2</v>
      </c>
      <c r="D12" s="4">
        <v>20.815799999999999</v>
      </c>
      <c r="E12" s="4">
        <v>8.6196000000000002</v>
      </c>
      <c r="F12" s="4">
        <v>0.54330000000000001</v>
      </c>
      <c r="G12" s="4">
        <v>19.2668</v>
      </c>
      <c r="H12" s="4">
        <v>5.4238999999999997</v>
      </c>
      <c r="I12" s="4">
        <v>1.7000000000000001E-2</v>
      </c>
      <c r="J12" s="4">
        <v>1.0699999999999999E-2</v>
      </c>
      <c r="K12" s="4">
        <v>4.2590000000000003</v>
      </c>
      <c r="L12" s="4">
        <v>0</v>
      </c>
      <c r="M12" s="4">
        <v>4.5199999999999997E-2</v>
      </c>
      <c r="N12" s="4">
        <v>100.17360000000001</v>
      </c>
      <c r="O12" s="12">
        <f t="shared" si="0"/>
        <v>79.936426823175054</v>
      </c>
      <c r="P12" s="12">
        <f t="shared" si="1"/>
        <v>12.069101720378463</v>
      </c>
    </row>
    <row r="13" spans="1:17">
      <c r="A13" s="9" t="s">
        <v>0</v>
      </c>
      <c r="B13" s="4">
        <v>40.85</v>
      </c>
      <c r="C13" s="4">
        <v>3.6999999999999998E-2</v>
      </c>
      <c r="D13" s="4">
        <v>15.91</v>
      </c>
      <c r="E13" s="4">
        <v>7.41</v>
      </c>
      <c r="F13" s="4">
        <v>0.39700000000000002</v>
      </c>
      <c r="G13" s="4">
        <v>18.38</v>
      </c>
      <c r="H13" s="4">
        <v>7.02</v>
      </c>
      <c r="I13" s="4">
        <v>0</v>
      </c>
      <c r="J13" s="4">
        <v>0</v>
      </c>
      <c r="K13" s="4">
        <v>9.32</v>
      </c>
      <c r="L13" s="4">
        <v>0</v>
      </c>
      <c r="M13" s="4">
        <v>0</v>
      </c>
      <c r="N13" s="4">
        <v>99.323999999999984</v>
      </c>
      <c r="O13" s="12">
        <f t="shared" si="0"/>
        <v>81.553938025446911</v>
      </c>
      <c r="P13" s="12">
        <f t="shared" si="1"/>
        <v>28.211189318791412</v>
      </c>
    </row>
    <row r="14" spans="1:17">
      <c r="A14" s="9" t="s">
        <v>1</v>
      </c>
      <c r="B14" s="4">
        <v>41.03</v>
      </c>
      <c r="C14" s="4">
        <v>0.46600000000000003</v>
      </c>
      <c r="D14" s="4">
        <v>18.27</v>
      </c>
      <c r="E14" s="4">
        <v>9.19</v>
      </c>
      <c r="F14" s="4">
        <v>0.44900000000000001</v>
      </c>
      <c r="G14" s="4">
        <v>17.87</v>
      </c>
      <c r="H14" s="4">
        <v>6.14</v>
      </c>
      <c r="I14" s="4">
        <v>7.0999999999999994E-2</v>
      </c>
      <c r="J14" s="4">
        <v>0</v>
      </c>
      <c r="K14" s="4">
        <v>5.87</v>
      </c>
      <c r="L14" s="4">
        <v>0</v>
      </c>
      <c r="M14" s="4">
        <v>0</v>
      </c>
      <c r="N14" s="4">
        <v>99.356000000000009</v>
      </c>
      <c r="O14" s="12">
        <f t="shared" si="0"/>
        <v>77.608376504858185</v>
      </c>
      <c r="P14" s="12">
        <f t="shared" si="1"/>
        <v>17.731720364427247</v>
      </c>
    </row>
    <row r="15" spans="1:17">
      <c r="A15" s="9" t="s">
        <v>2</v>
      </c>
      <c r="B15" s="4">
        <v>41.67</v>
      </c>
      <c r="C15" s="4">
        <v>0</v>
      </c>
      <c r="D15" s="4">
        <v>19.18</v>
      </c>
      <c r="E15" s="4">
        <v>7.83</v>
      </c>
      <c r="F15" s="4">
        <v>0.37</v>
      </c>
      <c r="G15" s="4">
        <v>19.89</v>
      </c>
      <c r="H15" s="4">
        <v>5.45</v>
      </c>
      <c r="I15" s="4">
        <v>0</v>
      </c>
      <c r="J15" s="4">
        <v>0</v>
      </c>
      <c r="K15" s="4">
        <v>5.41</v>
      </c>
      <c r="L15" s="4">
        <v>0</v>
      </c>
      <c r="M15" s="4">
        <v>0</v>
      </c>
      <c r="N15" s="4">
        <v>99.8</v>
      </c>
      <c r="O15" s="12">
        <f t="shared" si="0"/>
        <v>81.909612283617619</v>
      </c>
      <c r="P15" s="12">
        <f t="shared" si="1"/>
        <v>15.911285848540857</v>
      </c>
    </row>
    <row r="16" spans="1:17">
      <c r="A16" s="9" t="s">
        <v>3</v>
      </c>
      <c r="B16" s="4">
        <v>41.45</v>
      </c>
      <c r="C16" s="4">
        <v>3.3000000000000002E-2</v>
      </c>
      <c r="D16" s="4">
        <v>18.82</v>
      </c>
      <c r="E16" s="4">
        <v>7.48</v>
      </c>
      <c r="F16" s="4">
        <v>0.36399999999999999</v>
      </c>
      <c r="G16" s="4">
        <v>19.989999999999998</v>
      </c>
      <c r="H16" s="4">
        <v>5.53</v>
      </c>
      <c r="I16" s="4">
        <v>0</v>
      </c>
      <c r="J16" s="4">
        <v>0</v>
      </c>
      <c r="K16" s="4">
        <v>5.75</v>
      </c>
      <c r="L16" s="4">
        <v>0</v>
      </c>
      <c r="M16" s="4">
        <v>0</v>
      </c>
      <c r="N16" s="4">
        <v>99.417000000000002</v>
      </c>
      <c r="O16" s="12">
        <f t="shared" si="0"/>
        <v>82.649398783047729</v>
      </c>
      <c r="P16" s="12">
        <f t="shared" si="1"/>
        <v>17.009628825485159</v>
      </c>
    </row>
    <row r="17" spans="1:16">
      <c r="A17" s="9" t="s">
        <v>4</v>
      </c>
      <c r="B17" s="4">
        <v>41.84</v>
      </c>
      <c r="C17" s="4">
        <v>0.36899999999999999</v>
      </c>
      <c r="D17" s="4">
        <v>21.43</v>
      </c>
      <c r="E17" s="4">
        <v>8.7200000000000006</v>
      </c>
      <c r="F17" s="4">
        <v>0.371</v>
      </c>
      <c r="G17" s="4">
        <v>20.58</v>
      </c>
      <c r="H17" s="4">
        <v>4.12</v>
      </c>
      <c r="I17" s="4">
        <v>8.8999999999999996E-2</v>
      </c>
      <c r="J17" s="4">
        <v>0</v>
      </c>
      <c r="K17" s="4">
        <v>2.15</v>
      </c>
      <c r="L17" s="4">
        <v>0</v>
      </c>
      <c r="M17" s="4">
        <v>0</v>
      </c>
      <c r="N17" s="4">
        <v>99.669000000000011</v>
      </c>
      <c r="O17" s="12">
        <f t="shared" si="0"/>
        <v>80.794024094510675</v>
      </c>
      <c r="P17" s="12">
        <f t="shared" si="1"/>
        <v>6.3059048645849449</v>
      </c>
    </row>
    <row r="18" spans="1:16">
      <c r="A18" s="9" t="s">
        <v>5</v>
      </c>
      <c r="B18" s="4">
        <v>41.79</v>
      </c>
      <c r="C18" s="4">
        <v>0.372</v>
      </c>
      <c r="D18" s="4">
        <v>21.37</v>
      </c>
      <c r="E18" s="4">
        <v>8.5500000000000007</v>
      </c>
      <c r="F18" s="4">
        <v>0.378</v>
      </c>
      <c r="G18" s="4">
        <v>20.170000000000002</v>
      </c>
      <c r="H18" s="4">
        <v>4.1399999999999997</v>
      </c>
      <c r="I18" s="4">
        <v>7.5999999999999998E-2</v>
      </c>
      <c r="J18" s="4">
        <v>0</v>
      </c>
      <c r="K18" s="4">
        <v>2.17</v>
      </c>
      <c r="L18" s="4">
        <v>0</v>
      </c>
      <c r="M18" s="4">
        <v>0</v>
      </c>
      <c r="N18" s="4">
        <v>99.015999999999991</v>
      </c>
      <c r="O18" s="12">
        <f t="shared" si="0"/>
        <v>80.78726660032946</v>
      </c>
      <c r="P18" s="12">
        <f t="shared" si="1"/>
        <v>6.3775533779561409</v>
      </c>
    </row>
    <row r="19" spans="1:16">
      <c r="A19" s="9" t="s">
        <v>7</v>
      </c>
      <c r="B19" s="4">
        <v>41.27</v>
      </c>
      <c r="C19" s="4">
        <v>0.52600000000000002</v>
      </c>
      <c r="D19" s="4">
        <v>16.440000000000001</v>
      </c>
      <c r="E19" s="4">
        <v>7.49</v>
      </c>
      <c r="F19" s="4">
        <v>0.34899999999999998</v>
      </c>
      <c r="G19" s="4">
        <v>19.18</v>
      </c>
      <c r="H19" s="4">
        <v>6.44</v>
      </c>
      <c r="I19" s="4">
        <v>4.5999999999999999E-2</v>
      </c>
      <c r="J19" s="4">
        <v>0</v>
      </c>
      <c r="K19" s="4">
        <v>8.41</v>
      </c>
      <c r="L19" s="4">
        <v>0</v>
      </c>
      <c r="M19" s="4">
        <v>0</v>
      </c>
      <c r="N19" s="4">
        <v>100.151</v>
      </c>
      <c r="O19" s="12">
        <f t="shared" si="0"/>
        <v>82.028510750176991</v>
      </c>
      <c r="P19" s="12">
        <f t="shared" si="1"/>
        <v>25.5494255458152</v>
      </c>
    </row>
    <row r="20" spans="1:16">
      <c r="A20" s="9" t="s">
        <v>8</v>
      </c>
      <c r="B20" s="4">
        <v>41.25</v>
      </c>
      <c r="C20" s="4">
        <v>0.108</v>
      </c>
      <c r="D20" s="4">
        <v>17.29</v>
      </c>
      <c r="E20" s="4">
        <v>7.43</v>
      </c>
      <c r="F20" s="4">
        <v>0.371</v>
      </c>
      <c r="G20" s="4">
        <v>19.440000000000001</v>
      </c>
      <c r="H20" s="4">
        <v>6.13</v>
      </c>
      <c r="I20" s="4">
        <v>3.5999999999999997E-2</v>
      </c>
      <c r="J20" s="4">
        <v>0</v>
      </c>
      <c r="K20" s="4">
        <v>7.94</v>
      </c>
      <c r="L20" s="4">
        <v>0</v>
      </c>
      <c r="M20" s="4">
        <v>0</v>
      </c>
      <c r="N20" s="4">
        <v>99.995000000000005</v>
      </c>
      <c r="O20" s="12">
        <f t="shared" si="0"/>
        <v>82.343390101312451</v>
      </c>
      <c r="P20" s="12">
        <f t="shared" si="1"/>
        <v>23.551284804356364</v>
      </c>
    </row>
    <row r="21" spans="1:16">
      <c r="A21" s="9" t="s">
        <v>9</v>
      </c>
      <c r="B21" s="4">
        <v>41.27</v>
      </c>
      <c r="C21" s="4">
        <v>4.1000000000000002E-2</v>
      </c>
      <c r="D21" s="4">
        <v>16.27</v>
      </c>
      <c r="E21" s="4">
        <v>6.95</v>
      </c>
      <c r="F21" s="4">
        <v>0.33</v>
      </c>
      <c r="G21" s="4">
        <v>18.899999999999999</v>
      </c>
      <c r="H21" s="4">
        <v>6.81</v>
      </c>
      <c r="I21" s="4">
        <v>0</v>
      </c>
      <c r="J21" s="4">
        <v>0</v>
      </c>
      <c r="K21" s="4">
        <v>8.73</v>
      </c>
      <c r="L21" s="4">
        <v>0</v>
      </c>
      <c r="M21" s="4">
        <v>6.2E-2</v>
      </c>
      <c r="N21" s="4">
        <v>99.363</v>
      </c>
      <c r="O21" s="12">
        <f t="shared" si="0"/>
        <v>82.897798359643474</v>
      </c>
      <c r="P21" s="12">
        <f t="shared" si="1"/>
        <v>26.468037981544562</v>
      </c>
    </row>
    <row r="22" spans="1:16">
      <c r="A22" s="9" t="s">
        <v>10</v>
      </c>
      <c r="B22" s="4">
        <v>41.17</v>
      </c>
      <c r="C22" s="4">
        <v>4.1000000000000002E-2</v>
      </c>
      <c r="D22" s="4">
        <v>16.239999999999998</v>
      </c>
      <c r="E22" s="4">
        <v>6.83</v>
      </c>
      <c r="F22" s="4">
        <v>0.29899999999999999</v>
      </c>
      <c r="G22" s="4">
        <v>19.13</v>
      </c>
      <c r="H22" s="4">
        <v>6.92</v>
      </c>
      <c r="I22" s="4">
        <v>0</v>
      </c>
      <c r="J22" s="4">
        <v>0</v>
      </c>
      <c r="K22" s="4">
        <v>8.9600000000000009</v>
      </c>
      <c r="L22" s="4">
        <v>6.2E-2</v>
      </c>
      <c r="M22" s="4">
        <v>0</v>
      </c>
      <c r="N22" s="4">
        <v>99.652000000000001</v>
      </c>
      <c r="O22" s="12">
        <f t="shared" si="0"/>
        <v>83.312159149690032</v>
      </c>
      <c r="P22" s="12">
        <f t="shared" si="1"/>
        <v>27.013616664593048</v>
      </c>
    </row>
    <row r="23" spans="1:16">
      <c r="A23" s="9" t="s">
        <v>11</v>
      </c>
      <c r="B23" s="4">
        <v>41.84</v>
      </c>
      <c r="C23" s="4">
        <v>0.42399999999999999</v>
      </c>
      <c r="D23" s="4">
        <v>19.78</v>
      </c>
      <c r="E23" s="4">
        <v>8.24</v>
      </c>
      <c r="F23" s="4">
        <v>0.38100000000000001</v>
      </c>
      <c r="G23" s="4">
        <v>20.29</v>
      </c>
      <c r="H23" s="4">
        <v>4.71</v>
      </c>
      <c r="I23" s="4">
        <v>4.8000000000000001E-2</v>
      </c>
      <c r="J23" s="4">
        <v>0</v>
      </c>
      <c r="K23" s="4">
        <v>4.2300000000000004</v>
      </c>
      <c r="L23" s="4">
        <v>0</v>
      </c>
      <c r="M23" s="4">
        <v>0</v>
      </c>
      <c r="N23" s="4">
        <v>99.943000000000012</v>
      </c>
      <c r="O23" s="12">
        <f t="shared" si="0"/>
        <v>81.443793932136742</v>
      </c>
      <c r="P23" s="12">
        <f t="shared" si="1"/>
        <v>12.546186431213032</v>
      </c>
    </row>
    <row r="24" spans="1:16">
      <c r="A24" s="9" t="s">
        <v>12</v>
      </c>
      <c r="B24" s="4">
        <v>41.36</v>
      </c>
      <c r="C24" s="4">
        <v>5.5E-2</v>
      </c>
      <c r="D24" s="4">
        <v>19.57</v>
      </c>
      <c r="E24" s="4">
        <v>7.71</v>
      </c>
      <c r="F24" s="4">
        <v>0.38700000000000001</v>
      </c>
      <c r="G24" s="4">
        <v>20.12</v>
      </c>
      <c r="H24" s="4">
        <v>5.17</v>
      </c>
      <c r="I24" s="4">
        <v>3.3000000000000002E-2</v>
      </c>
      <c r="J24" s="4">
        <v>0</v>
      </c>
      <c r="K24" s="4">
        <v>4.7699999999999996</v>
      </c>
      <c r="L24" s="4">
        <v>0</v>
      </c>
      <c r="M24" s="4">
        <v>0</v>
      </c>
      <c r="N24" s="4">
        <v>99.174999999999997</v>
      </c>
      <c r="O24" s="12">
        <f t="shared" si="0"/>
        <v>82.305399740755604</v>
      </c>
      <c r="P24" s="12">
        <f t="shared" si="1"/>
        <v>14.053226200977804</v>
      </c>
    </row>
    <row r="25" spans="1:16">
      <c r="A25" s="9" t="s">
        <v>13</v>
      </c>
      <c r="B25" s="4">
        <v>41.46</v>
      </c>
      <c r="C25" s="4">
        <v>0</v>
      </c>
      <c r="D25" s="4">
        <v>17.8</v>
      </c>
      <c r="E25" s="4">
        <v>7.13</v>
      </c>
      <c r="F25" s="4">
        <v>0.35599999999999998</v>
      </c>
      <c r="G25" s="4">
        <v>19.760000000000002</v>
      </c>
      <c r="H25" s="4">
        <v>5.94</v>
      </c>
      <c r="I25" s="4">
        <v>0</v>
      </c>
      <c r="J25" s="4">
        <v>0</v>
      </c>
      <c r="K25" s="4">
        <v>7.54</v>
      </c>
      <c r="L25" s="4">
        <v>0</v>
      </c>
      <c r="M25" s="4">
        <v>0</v>
      </c>
      <c r="N25" s="4">
        <v>99.986000000000004</v>
      </c>
      <c r="O25" s="12">
        <f t="shared" si="0"/>
        <v>83.164481398209418</v>
      </c>
      <c r="P25" s="12">
        <f t="shared" si="1"/>
        <v>22.128373518248274</v>
      </c>
    </row>
    <row r="26" spans="1:16">
      <c r="A26" s="9" t="s">
        <v>14</v>
      </c>
      <c r="B26" s="4">
        <v>41.5</v>
      </c>
      <c r="C26" s="4">
        <v>0.26900000000000002</v>
      </c>
      <c r="D26" s="4">
        <v>17.09</v>
      </c>
      <c r="E26" s="4">
        <v>6.75</v>
      </c>
      <c r="F26" s="4">
        <v>0.30099999999999999</v>
      </c>
      <c r="G26" s="4">
        <v>20.2</v>
      </c>
      <c r="H26" s="4">
        <v>6.09</v>
      </c>
      <c r="I26" s="4">
        <v>0</v>
      </c>
      <c r="J26" s="4">
        <v>0</v>
      </c>
      <c r="K26" s="4">
        <v>7.39</v>
      </c>
      <c r="L26" s="4">
        <v>0</v>
      </c>
      <c r="M26" s="4">
        <v>0</v>
      </c>
      <c r="N26" s="4">
        <v>99.59</v>
      </c>
      <c r="O26" s="12">
        <f t="shared" si="0"/>
        <v>84.212450227376564</v>
      </c>
      <c r="P26" s="12">
        <f t="shared" si="1"/>
        <v>22.485567450243444</v>
      </c>
    </row>
    <row r="27" spans="1:16">
      <c r="A27" s="9" t="s">
        <v>15</v>
      </c>
      <c r="B27" s="4">
        <v>41.85</v>
      </c>
      <c r="C27" s="4">
        <v>0.154</v>
      </c>
      <c r="D27" s="4">
        <v>19.649999999999999</v>
      </c>
      <c r="E27" s="4">
        <v>7.34</v>
      </c>
      <c r="F27" s="4">
        <v>0.35499999999999998</v>
      </c>
      <c r="G27" s="4">
        <v>20.43</v>
      </c>
      <c r="H27" s="4">
        <v>5.04</v>
      </c>
      <c r="I27" s="4">
        <v>4.2999999999999997E-2</v>
      </c>
      <c r="J27" s="4">
        <v>0</v>
      </c>
      <c r="K27" s="4">
        <v>5.03</v>
      </c>
      <c r="L27" s="4">
        <v>0</v>
      </c>
      <c r="M27" s="4">
        <v>0</v>
      </c>
      <c r="N27" s="4">
        <v>99.89200000000001</v>
      </c>
      <c r="O27" s="12">
        <f t="shared" si="0"/>
        <v>83.224839461859816</v>
      </c>
      <c r="P27" s="12">
        <f t="shared" si="1"/>
        <v>14.655477914349907</v>
      </c>
    </row>
    <row r="28" spans="1:16">
      <c r="A28" s="9" t="s">
        <v>16</v>
      </c>
      <c r="B28" s="4">
        <v>42.06</v>
      </c>
      <c r="C28" s="4">
        <v>0.63700000000000001</v>
      </c>
      <c r="D28" s="4">
        <v>19.920000000000002</v>
      </c>
      <c r="E28" s="4">
        <v>8.02</v>
      </c>
      <c r="F28" s="4">
        <v>0.34699999999999998</v>
      </c>
      <c r="G28" s="4">
        <v>20.350000000000001</v>
      </c>
      <c r="H28" s="4">
        <v>4.92</v>
      </c>
      <c r="I28" s="4">
        <v>4.9000000000000002E-2</v>
      </c>
      <c r="J28" s="4">
        <v>0</v>
      </c>
      <c r="K28" s="4">
        <v>3.49</v>
      </c>
      <c r="L28" s="4">
        <v>0</v>
      </c>
      <c r="M28" s="4">
        <v>4.3999999999999997E-2</v>
      </c>
      <c r="N28" s="4">
        <v>99.837000000000003</v>
      </c>
      <c r="O28" s="12">
        <f t="shared" si="0"/>
        <v>81.893127703369771</v>
      </c>
      <c r="P28" s="12">
        <f t="shared" si="1"/>
        <v>10.517079287910617</v>
      </c>
    </row>
    <row r="29" spans="1:16">
      <c r="A29" s="9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12"/>
      <c r="P29" s="12"/>
    </row>
    <row r="30" spans="1:16">
      <c r="A30" s="2" t="s">
        <v>65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12"/>
      <c r="P30" s="12"/>
    </row>
    <row r="31" spans="1:16">
      <c r="A31" s="9" t="s">
        <v>67</v>
      </c>
      <c r="B31" s="4">
        <v>0.15</v>
      </c>
      <c r="C31" s="4">
        <v>0.76</v>
      </c>
      <c r="D31" s="4">
        <v>30.51</v>
      </c>
      <c r="E31" s="4">
        <v>14.35</v>
      </c>
      <c r="F31" s="4">
        <v>0.16</v>
      </c>
      <c r="G31" s="4">
        <v>17.36</v>
      </c>
      <c r="H31" s="4">
        <v>0</v>
      </c>
      <c r="I31" s="4">
        <v>0.01</v>
      </c>
      <c r="J31" s="4">
        <v>0.04</v>
      </c>
      <c r="K31" s="4">
        <v>35.479999999999997</v>
      </c>
      <c r="L31" s="4">
        <v>0.23</v>
      </c>
      <c r="M31" s="4">
        <v>0.17</v>
      </c>
      <c r="N31" s="4">
        <v>99.22</v>
      </c>
      <c r="O31" s="12">
        <f t="shared" si="0"/>
        <v>68.317463725469523</v>
      </c>
      <c r="P31" s="12">
        <f>((K31/151.99061)/((K31/151.99061)+(D31/101.96137)))*100</f>
        <v>43.823949262496249</v>
      </c>
    </row>
    <row r="32" spans="1:16">
      <c r="A32" s="23" t="s">
        <v>68</v>
      </c>
      <c r="B32" s="24">
        <v>0.03</v>
      </c>
      <c r="C32" s="24">
        <v>0.11</v>
      </c>
      <c r="D32" s="24">
        <v>9.52</v>
      </c>
      <c r="E32" s="24">
        <v>19.079999999999998</v>
      </c>
      <c r="F32" s="24">
        <v>0.3</v>
      </c>
      <c r="G32" s="24">
        <v>10.25</v>
      </c>
      <c r="H32" s="24">
        <v>0.01</v>
      </c>
      <c r="I32" s="24">
        <v>0.01</v>
      </c>
      <c r="J32" s="24">
        <v>0.01</v>
      </c>
      <c r="K32" s="24">
        <v>59.05</v>
      </c>
      <c r="L32" s="24">
        <v>0.03</v>
      </c>
      <c r="M32" s="24">
        <v>0.31</v>
      </c>
      <c r="N32" s="24">
        <v>98.72</v>
      </c>
      <c r="O32" s="25">
        <f t="shared" si="0"/>
        <v>48.91562193452306</v>
      </c>
      <c r="P32" s="25">
        <f t="shared" si="1"/>
        <v>80.624059083564759</v>
      </c>
    </row>
  </sheetData>
  <phoneticPr fontId="4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6"/>
  <sheetViews>
    <sheetView topLeftCell="B37" zoomScale="80" zoomScaleNormal="80" workbookViewId="0">
      <selection activeCell="AB46" sqref="AB46"/>
    </sheetView>
  </sheetViews>
  <sheetFormatPr defaultColWidth="9.140625" defaultRowHeight="14.25"/>
  <cols>
    <col min="1" max="1" width="22.7109375" style="94" customWidth="1"/>
    <col min="2" max="12" width="9.140625" style="94"/>
    <col min="13" max="13" width="4" style="101" customWidth="1"/>
    <col min="14" max="14" width="22.85546875" style="94" customWidth="1"/>
    <col min="15" max="20" width="9.140625" style="94" customWidth="1"/>
    <col min="21" max="16384" width="9.140625" style="94"/>
  </cols>
  <sheetData>
    <row r="1" spans="1:27" ht="15">
      <c r="A1" s="106" t="s">
        <v>885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8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7" ht="15">
      <c r="A2" s="109" t="s">
        <v>589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09" t="s">
        <v>230</v>
      </c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7" ht="15.75">
      <c r="A3" s="90" t="s">
        <v>216</v>
      </c>
      <c r="B3" s="81" t="s">
        <v>224</v>
      </c>
      <c r="C3" s="81" t="s">
        <v>225</v>
      </c>
      <c r="D3" s="81" t="s">
        <v>226</v>
      </c>
      <c r="E3" s="81" t="s">
        <v>32</v>
      </c>
      <c r="F3" s="81" t="s">
        <v>33</v>
      </c>
      <c r="G3" s="81" t="s">
        <v>34</v>
      </c>
      <c r="H3" s="81" t="s">
        <v>35</v>
      </c>
      <c r="I3" s="81" t="s">
        <v>227</v>
      </c>
      <c r="J3" s="81" t="s">
        <v>228</v>
      </c>
      <c r="K3" s="90" t="s">
        <v>37</v>
      </c>
      <c r="L3" s="90" t="s">
        <v>71</v>
      </c>
      <c r="M3" s="93"/>
      <c r="N3" s="94" t="s">
        <v>216</v>
      </c>
      <c r="O3" s="81" t="s">
        <v>224</v>
      </c>
      <c r="P3" s="81" t="s">
        <v>225</v>
      </c>
      <c r="Q3" s="81" t="s">
        <v>226</v>
      </c>
      <c r="R3" s="81" t="s">
        <v>32</v>
      </c>
      <c r="S3" s="81" t="s">
        <v>33</v>
      </c>
      <c r="T3" s="81" t="s">
        <v>34</v>
      </c>
      <c r="U3" s="81" t="s">
        <v>35</v>
      </c>
      <c r="V3" s="81" t="s">
        <v>227</v>
      </c>
      <c r="W3" s="81" t="s">
        <v>228</v>
      </c>
      <c r="X3" s="90" t="s">
        <v>37</v>
      </c>
      <c r="Y3" s="90" t="s">
        <v>71</v>
      </c>
      <c r="Z3" s="94" t="s">
        <v>149</v>
      </c>
    </row>
    <row r="4" spans="1:27">
      <c r="A4" s="90" t="s">
        <v>171</v>
      </c>
      <c r="B4" s="91">
        <v>42.29</v>
      </c>
      <c r="C4" s="91">
        <v>0.13</v>
      </c>
      <c r="D4" s="91">
        <v>23.04</v>
      </c>
      <c r="E4" s="91">
        <v>11.83</v>
      </c>
      <c r="F4" s="91">
        <v>0.3</v>
      </c>
      <c r="G4" s="91">
        <v>19.72</v>
      </c>
      <c r="H4" s="91">
        <v>3.69</v>
      </c>
      <c r="I4" s="91">
        <v>0.05</v>
      </c>
      <c r="J4" s="91">
        <v>0.23</v>
      </c>
      <c r="K4" s="90">
        <f>SUM(B4:J4)</f>
        <v>101.28</v>
      </c>
      <c r="L4" s="10">
        <f>((G4/40.31)/((G4/40.31)+(E4/71.85)))*100</f>
        <v>74.818879140971816</v>
      </c>
      <c r="M4" s="93"/>
      <c r="N4" s="90" t="s">
        <v>171</v>
      </c>
      <c r="O4" s="91">
        <v>42.14</v>
      </c>
      <c r="P4" s="91">
        <v>0.15</v>
      </c>
      <c r="Q4" s="91">
        <v>23.51</v>
      </c>
      <c r="R4" s="91">
        <v>11.8</v>
      </c>
      <c r="S4" s="91">
        <v>0.28999999999999998</v>
      </c>
      <c r="T4" s="91">
        <v>18.98</v>
      </c>
      <c r="U4" s="91">
        <v>3.79</v>
      </c>
      <c r="V4" s="91">
        <v>0.04</v>
      </c>
      <c r="W4" s="91">
        <v>0.19</v>
      </c>
      <c r="X4" s="90">
        <f t="shared" ref="X4:X35" si="0">SUM(O4:W4)</f>
        <v>100.89000000000001</v>
      </c>
      <c r="Y4" s="10">
        <f>((T4/40.31)/((T4/40.31)+(R4/71.85)))*100</f>
        <v>74.140181616432997</v>
      </c>
      <c r="AA4" s="95"/>
    </row>
    <row r="5" spans="1:27">
      <c r="A5" s="90" t="s">
        <v>172</v>
      </c>
      <c r="B5" s="91">
        <v>41.9</v>
      </c>
      <c r="C5" s="91">
        <v>0.13</v>
      </c>
      <c r="D5" s="91">
        <v>21.7</v>
      </c>
      <c r="E5" s="91">
        <v>7.9</v>
      </c>
      <c r="F5" s="91">
        <v>0.39</v>
      </c>
      <c r="G5" s="91">
        <v>21.37</v>
      </c>
      <c r="H5" s="91">
        <v>4.46</v>
      </c>
      <c r="I5" s="91">
        <v>7.0000000000000007E-2</v>
      </c>
      <c r="J5" s="91">
        <v>2.41</v>
      </c>
      <c r="K5" s="90">
        <f t="shared" ref="K5:K55" si="1">SUM(B5:J5)</f>
        <v>100.33</v>
      </c>
      <c r="L5" s="10">
        <f t="shared" ref="L5:L55" si="2">((G5/40.31)/((G5/40.31)+(E5/71.85)))*100</f>
        <v>82.822599154693378</v>
      </c>
      <c r="M5" s="93"/>
      <c r="N5" s="90" t="s">
        <v>172</v>
      </c>
      <c r="O5" s="91">
        <v>42.44</v>
      </c>
      <c r="P5" s="91">
        <v>0.11</v>
      </c>
      <c r="Q5" s="91">
        <v>22.31</v>
      </c>
      <c r="R5" s="91">
        <v>7.9</v>
      </c>
      <c r="S5" s="91">
        <v>0.37</v>
      </c>
      <c r="T5" s="91">
        <v>20.94</v>
      </c>
      <c r="U5" s="91">
        <v>4.41</v>
      </c>
      <c r="V5" s="91">
        <v>0.04</v>
      </c>
      <c r="W5" s="91">
        <v>2.2799999999999998</v>
      </c>
      <c r="X5" s="90">
        <f t="shared" si="0"/>
        <v>100.80000000000001</v>
      </c>
      <c r="Y5" s="10">
        <f t="shared" ref="Y5:Y55" si="3">((T5/40.31)/((T5/40.31)+(R5/71.85)))*100</f>
        <v>82.531481282378166</v>
      </c>
      <c r="AA5" s="95"/>
    </row>
    <row r="6" spans="1:27">
      <c r="A6" s="90" t="s">
        <v>173</v>
      </c>
      <c r="B6" s="91">
        <v>43.05</v>
      </c>
      <c r="C6" s="91">
        <v>0.11</v>
      </c>
      <c r="D6" s="91">
        <v>19.52</v>
      </c>
      <c r="E6" s="91">
        <v>7.2</v>
      </c>
      <c r="F6" s="91">
        <v>0.33</v>
      </c>
      <c r="G6" s="91">
        <v>18.84</v>
      </c>
      <c r="H6" s="91">
        <v>5.17</v>
      </c>
      <c r="I6" s="91">
        <v>0</v>
      </c>
      <c r="J6" s="91">
        <v>4.5199999999999996</v>
      </c>
      <c r="K6" s="90">
        <f t="shared" si="1"/>
        <v>98.74</v>
      </c>
      <c r="L6" s="10">
        <f t="shared" si="2"/>
        <v>82.344761133071273</v>
      </c>
      <c r="M6" s="93"/>
      <c r="N6" s="90" t="s">
        <v>173</v>
      </c>
      <c r="O6" s="91">
        <v>41.74</v>
      </c>
      <c r="P6" s="91">
        <v>0.12</v>
      </c>
      <c r="Q6" s="91">
        <v>20.46</v>
      </c>
      <c r="R6" s="91">
        <v>7.17</v>
      </c>
      <c r="S6" s="91">
        <v>0.37</v>
      </c>
      <c r="T6" s="91">
        <v>21.1</v>
      </c>
      <c r="U6" s="91">
        <v>4.8499999999999996</v>
      </c>
      <c r="V6" s="91">
        <v>0.04</v>
      </c>
      <c r="W6" s="91">
        <v>4.51</v>
      </c>
      <c r="X6" s="90">
        <f t="shared" si="0"/>
        <v>100.36000000000001</v>
      </c>
      <c r="Y6" s="10">
        <f t="shared" si="3"/>
        <v>83.988173896047755</v>
      </c>
      <c r="AA6" s="95"/>
    </row>
    <row r="7" spans="1:27">
      <c r="A7" s="90" t="s">
        <v>174</v>
      </c>
      <c r="B7" s="91">
        <v>44.1</v>
      </c>
      <c r="C7" s="91">
        <v>0.11</v>
      </c>
      <c r="D7" s="91">
        <v>19.52</v>
      </c>
      <c r="E7" s="91">
        <v>7.88</v>
      </c>
      <c r="F7" s="91">
        <v>0.44</v>
      </c>
      <c r="G7" s="91">
        <v>18.03</v>
      </c>
      <c r="H7" s="91">
        <v>5.61</v>
      </c>
      <c r="I7" s="91">
        <v>0</v>
      </c>
      <c r="J7" s="91">
        <v>4.5999999999999996</v>
      </c>
      <c r="K7" s="90">
        <f t="shared" si="1"/>
        <v>100.28999999999999</v>
      </c>
      <c r="L7" s="10">
        <f t="shared" si="2"/>
        <v>80.308528004771944</v>
      </c>
      <c r="M7" s="93"/>
      <c r="N7" s="90" t="s">
        <v>174</v>
      </c>
      <c r="O7" s="91">
        <v>41.47</v>
      </c>
      <c r="P7" s="91">
        <v>0.09</v>
      </c>
      <c r="Q7" s="91">
        <v>20.100000000000001</v>
      </c>
      <c r="R7" s="91">
        <v>7.76</v>
      </c>
      <c r="S7" s="91">
        <v>0.38</v>
      </c>
      <c r="T7" s="91">
        <v>20.32</v>
      </c>
      <c r="U7" s="91">
        <v>5.21</v>
      </c>
      <c r="V7" s="91">
        <v>0.03</v>
      </c>
      <c r="W7" s="91">
        <v>4.79</v>
      </c>
      <c r="X7" s="90">
        <f t="shared" si="0"/>
        <v>100.15</v>
      </c>
      <c r="Y7" s="10">
        <f t="shared" si="3"/>
        <v>82.355255896104552</v>
      </c>
      <c r="AA7" s="95"/>
    </row>
    <row r="8" spans="1:27">
      <c r="A8" s="90" t="s">
        <v>175</v>
      </c>
      <c r="B8" s="91">
        <v>43.69</v>
      </c>
      <c r="C8" s="91">
        <v>0.14000000000000001</v>
      </c>
      <c r="D8" s="91">
        <v>19.84</v>
      </c>
      <c r="E8" s="91">
        <v>7.75</v>
      </c>
      <c r="F8" s="91">
        <v>0.4</v>
      </c>
      <c r="G8" s="91">
        <v>18.57</v>
      </c>
      <c r="H8" s="91">
        <v>5.25</v>
      </c>
      <c r="I8" s="91">
        <v>0.16</v>
      </c>
      <c r="J8" s="91">
        <v>4.18</v>
      </c>
      <c r="K8" s="90">
        <f t="shared" si="1"/>
        <v>99.980000000000018</v>
      </c>
      <c r="L8" s="10">
        <f t="shared" si="2"/>
        <v>81.028076885471592</v>
      </c>
      <c r="M8" s="93"/>
      <c r="N8" s="90" t="s">
        <v>175</v>
      </c>
      <c r="O8" s="91">
        <v>41.63</v>
      </c>
      <c r="P8" s="91">
        <v>0.16</v>
      </c>
      <c r="Q8" s="91">
        <v>20.399999999999999</v>
      </c>
      <c r="R8" s="91">
        <v>7.71</v>
      </c>
      <c r="S8" s="91">
        <v>0.36</v>
      </c>
      <c r="T8" s="91">
        <v>20.61</v>
      </c>
      <c r="U8" s="91">
        <v>4.9800000000000004</v>
      </c>
      <c r="V8" s="91">
        <v>0.02</v>
      </c>
      <c r="W8" s="91">
        <v>4.2</v>
      </c>
      <c r="X8" s="90">
        <f t="shared" si="0"/>
        <v>100.07</v>
      </c>
      <c r="Y8" s="10">
        <f t="shared" si="3"/>
        <v>82.653110433213854</v>
      </c>
      <c r="AA8" s="95"/>
    </row>
    <row r="9" spans="1:27">
      <c r="A9" s="90" t="s">
        <v>176</v>
      </c>
      <c r="B9" s="91">
        <v>42.87</v>
      </c>
      <c r="C9" s="91">
        <v>0.1</v>
      </c>
      <c r="D9" s="91">
        <v>22.93</v>
      </c>
      <c r="E9" s="91">
        <v>13.45</v>
      </c>
      <c r="F9" s="91">
        <v>0.25</v>
      </c>
      <c r="G9" s="91">
        <v>14.37</v>
      </c>
      <c r="H9" s="91">
        <v>7.62</v>
      </c>
      <c r="I9" s="91">
        <v>0.01</v>
      </c>
      <c r="J9" s="91">
        <v>0.04</v>
      </c>
      <c r="K9" s="90">
        <f t="shared" si="1"/>
        <v>101.64000000000003</v>
      </c>
      <c r="L9" s="10">
        <f t="shared" si="2"/>
        <v>65.568975787696843</v>
      </c>
      <c r="M9" s="93"/>
      <c r="N9" s="90" t="s">
        <v>176</v>
      </c>
      <c r="O9" s="91">
        <v>40.64</v>
      </c>
      <c r="P9" s="91">
        <v>0.08</v>
      </c>
      <c r="Q9" s="91">
        <v>23.44</v>
      </c>
      <c r="R9" s="91">
        <v>13.22</v>
      </c>
      <c r="S9" s="91">
        <v>0.26</v>
      </c>
      <c r="T9" s="91">
        <v>15.3</v>
      </c>
      <c r="U9" s="91">
        <v>7.1</v>
      </c>
      <c r="V9" s="91">
        <v>0.05</v>
      </c>
      <c r="W9" s="91">
        <v>0.06</v>
      </c>
      <c r="X9" s="90">
        <f t="shared" si="0"/>
        <v>100.14999999999999</v>
      </c>
      <c r="Y9" s="10">
        <f t="shared" si="3"/>
        <v>67.350989141548055</v>
      </c>
      <c r="AA9" s="95"/>
    </row>
    <row r="10" spans="1:27">
      <c r="A10" s="90" t="s">
        <v>177</v>
      </c>
      <c r="B10" s="91">
        <v>41.04</v>
      </c>
      <c r="C10" s="91">
        <v>0.1</v>
      </c>
      <c r="D10" s="91">
        <v>22.35</v>
      </c>
      <c r="E10" s="91">
        <v>15.91</v>
      </c>
      <c r="F10" s="91">
        <v>0.38</v>
      </c>
      <c r="G10" s="91">
        <v>12.15</v>
      </c>
      <c r="H10" s="91">
        <v>7.64</v>
      </c>
      <c r="I10" s="91">
        <v>0.03</v>
      </c>
      <c r="J10" s="91">
        <v>0.06</v>
      </c>
      <c r="K10" s="90">
        <f t="shared" si="1"/>
        <v>99.660000000000011</v>
      </c>
      <c r="L10" s="10">
        <f t="shared" si="2"/>
        <v>57.648548222899734</v>
      </c>
      <c r="M10" s="93"/>
      <c r="N10" s="90" t="s">
        <v>177</v>
      </c>
      <c r="O10" s="91">
        <v>39.76</v>
      </c>
      <c r="P10" s="91">
        <v>0.11</v>
      </c>
      <c r="Q10" s="91">
        <v>23.31</v>
      </c>
      <c r="R10" s="91">
        <v>16.11</v>
      </c>
      <c r="S10" s="91">
        <v>0.36</v>
      </c>
      <c r="T10" s="91">
        <v>13.32</v>
      </c>
      <c r="U10" s="91">
        <v>7.06</v>
      </c>
      <c r="V10" s="91">
        <v>0.05</v>
      </c>
      <c r="W10" s="91">
        <v>0.05</v>
      </c>
      <c r="X10" s="90">
        <f t="shared" si="0"/>
        <v>100.13</v>
      </c>
      <c r="Y10" s="10">
        <f t="shared" si="3"/>
        <v>59.575478912606606</v>
      </c>
      <c r="AA10" s="95"/>
    </row>
    <row r="11" spans="1:27">
      <c r="A11" s="90" t="s">
        <v>178</v>
      </c>
      <c r="B11" s="91">
        <v>41.81</v>
      </c>
      <c r="C11" s="91">
        <v>0.1</v>
      </c>
      <c r="D11" s="91">
        <v>21.1</v>
      </c>
      <c r="E11" s="91">
        <v>13.89</v>
      </c>
      <c r="F11" s="91">
        <v>0.3</v>
      </c>
      <c r="G11" s="91">
        <v>11.39</v>
      </c>
      <c r="H11" s="91">
        <v>10.72</v>
      </c>
      <c r="I11" s="91">
        <v>0.1</v>
      </c>
      <c r="J11" s="91">
        <v>0.03</v>
      </c>
      <c r="K11" s="90">
        <f t="shared" si="1"/>
        <v>99.44</v>
      </c>
      <c r="L11" s="10">
        <f t="shared" si="2"/>
        <v>59.376399845198065</v>
      </c>
      <c r="M11" s="93"/>
      <c r="N11" s="90" t="s">
        <v>178</v>
      </c>
      <c r="O11" s="91">
        <v>41.14</v>
      </c>
      <c r="P11" s="91">
        <v>0.13</v>
      </c>
      <c r="Q11" s="91">
        <v>23.21</v>
      </c>
      <c r="R11" s="91">
        <v>14</v>
      </c>
      <c r="S11" s="91">
        <v>0.28999999999999998</v>
      </c>
      <c r="T11" s="91">
        <v>11.98</v>
      </c>
      <c r="U11" s="91">
        <v>10.58</v>
      </c>
      <c r="V11" s="91">
        <v>0.05</v>
      </c>
      <c r="W11" s="91">
        <v>0</v>
      </c>
      <c r="X11" s="90">
        <f t="shared" si="0"/>
        <v>101.38000000000001</v>
      </c>
      <c r="Y11" s="10">
        <f t="shared" si="3"/>
        <v>60.400055294248901</v>
      </c>
      <c r="AA11" s="95"/>
    </row>
    <row r="12" spans="1:27">
      <c r="A12" s="90" t="s">
        <v>179</v>
      </c>
      <c r="B12" s="91">
        <v>41.39</v>
      </c>
      <c r="C12" s="91">
        <v>0.09</v>
      </c>
      <c r="D12" s="91">
        <v>21.99</v>
      </c>
      <c r="E12" s="91">
        <v>12.1</v>
      </c>
      <c r="F12" s="91">
        <v>0.35</v>
      </c>
      <c r="G12" s="91">
        <v>10.97</v>
      </c>
      <c r="H12" s="91">
        <v>13.42</v>
      </c>
      <c r="I12" s="91">
        <v>0.02</v>
      </c>
      <c r="J12" s="91">
        <v>0.04</v>
      </c>
      <c r="K12" s="90">
        <f t="shared" si="1"/>
        <v>100.36999999999999</v>
      </c>
      <c r="L12" s="10">
        <f t="shared" si="2"/>
        <v>61.773367279401825</v>
      </c>
      <c r="M12" s="93"/>
      <c r="N12" s="90" t="s">
        <v>179</v>
      </c>
      <c r="O12" s="91">
        <v>41.14</v>
      </c>
      <c r="P12" s="91">
        <v>0.08</v>
      </c>
      <c r="Q12" s="91">
        <v>23.08</v>
      </c>
      <c r="R12" s="91">
        <v>13.51</v>
      </c>
      <c r="S12" s="91">
        <v>0.42</v>
      </c>
      <c r="T12" s="91">
        <v>10.39</v>
      </c>
      <c r="U12" s="91">
        <v>12.73</v>
      </c>
      <c r="V12" s="91">
        <v>0.05</v>
      </c>
      <c r="W12" s="91">
        <v>0</v>
      </c>
      <c r="X12" s="90">
        <f t="shared" si="0"/>
        <v>101.4</v>
      </c>
      <c r="Y12" s="10">
        <f t="shared" si="3"/>
        <v>57.820149428057846</v>
      </c>
      <c r="AA12" s="95"/>
    </row>
    <row r="13" spans="1:27">
      <c r="A13" s="90" t="s">
        <v>180</v>
      </c>
      <c r="B13" s="91">
        <v>42.6</v>
      </c>
      <c r="C13" s="91">
        <v>0.1</v>
      </c>
      <c r="D13" s="91">
        <v>20.89</v>
      </c>
      <c r="E13" s="91">
        <v>7.86</v>
      </c>
      <c r="F13" s="91">
        <v>0.41</v>
      </c>
      <c r="G13" s="91">
        <v>20.239999999999998</v>
      </c>
      <c r="H13" s="91">
        <v>4.82</v>
      </c>
      <c r="I13" s="91">
        <v>0.03</v>
      </c>
      <c r="J13" s="91">
        <v>3</v>
      </c>
      <c r="K13" s="90">
        <f t="shared" si="1"/>
        <v>99.949999999999989</v>
      </c>
      <c r="L13" s="10">
        <f t="shared" si="2"/>
        <v>82.110548780219261</v>
      </c>
      <c r="M13" s="93"/>
      <c r="N13" s="90" t="s">
        <v>180</v>
      </c>
      <c r="O13" s="91">
        <v>42.53</v>
      </c>
      <c r="P13" s="91">
        <v>0.1</v>
      </c>
      <c r="Q13" s="91">
        <v>21.47</v>
      </c>
      <c r="R13" s="91">
        <v>7.8</v>
      </c>
      <c r="S13" s="91">
        <v>0.38</v>
      </c>
      <c r="T13" s="91">
        <v>20.61</v>
      </c>
      <c r="U13" s="91">
        <v>4.6900000000000004</v>
      </c>
      <c r="V13" s="91">
        <v>0.03</v>
      </c>
      <c r="W13" s="91">
        <v>2.89</v>
      </c>
      <c r="X13" s="90">
        <f t="shared" si="0"/>
        <v>100.49999999999999</v>
      </c>
      <c r="Y13" s="10">
        <f t="shared" si="3"/>
        <v>82.486081994868115</v>
      </c>
      <c r="AA13" s="95"/>
    </row>
    <row r="14" spans="1:27">
      <c r="A14" s="90" t="s">
        <v>181</v>
      </c>
      <c r="B14" s="91">
        <v>40.94</v>
      </c>
      <c r="C14" s="91">
        <v>0.13</v>
      </c>
      <c r="D14" s="91">
        <v>21.68</v>
      </c>
      <c r="E14" s="91">
        <v>15.59</v>
      </c>
      <c r="F14" s="91">
        <v>0.31</v>
      </c>
      <c r="G14" s="91">
        <v>11.47</v>
      </c>
      <c r="H14" s="91">
        <v>9.75</v>
      </c>
      <c r="I14" s="91">
        <v>0.11</v>
      </c>
      <c r="J14" s="91">
        <v>0.09</v>
      </c>
      <c r="K14" s="90">
        <f t="shared" si="1"/>
        <v>100.07000000000001</v>
      </c>
      <c r="L14" s="10">
        <f t="shared" si="2"/>
        <v>56.735956651202393</v>
      </c>
      <c r="M14" s="93"/>
      <c r="N14" s="90" t="s">
        <v>181</v>
      </c>
      <c r="O14" s="91">
        <v>40.89</v>
      </c>
      <c r="P14" s="91">
        <v>0.12</v>
      </c>
      <c r="Q14" s="91">
        <v>23.04</v>
      </c>
      <c r="R14" s="91">
        <v>15.16</v>
      </c>
      <c r="S14" s="91">
        <v>0.28000000000000003</v>
      </c>
      <c r="T14" s="91">
        <v>11.59</v>
      </c>
      <c r="U14" s="91">
        <v>9.6300000000000008</v>
      </c>
      <c r="V14" s="91">
        <v>0.06</v>
      </c>
      <c r="W14" s="91">
        <v>0.06</v>
      </c>
      <c r="X14" s="90">
        <f t="shared" si="0"/>
        <v>100.83</v>
      </c>
      <c r="Y14" s="10">
        <f t="shared" si="3"/>
        <v>57.675425640674717</v>
      </c>
      <c r="AA14" s="95"/>
    </row>
    <row r="15" spans="1:27">
      <c r="A15" s="90" t="s">
        <v>182</v>
      </c>
      <c r="B15" s="91">
        <v>41.64</v>
      </c>
      <c r="C15" s="91">
        <v>0.11</v>
      </c>
      <c r="D15" s="91">
        <v>22.36</v>
      </c>
      <c r="E15" s="91">
        <v>12.19</v>
      </c>
      <c r="F15" s="91">
        <v>0.21</v>
      </c>
      <c r="G15" s="91">
        <v>12.08</v>
      </c>
      <c r="H15" s="91">
        <v>12.37</v>
      </c>
      <c r="I15" s="91">
        <v>0.08</v>
      </c>
      <c r="J15" s="91">
        <v>0.09</v>
      </c>
      <c r="K15" s="90">
        <f t="shared" si="1"/>
        <v>101.13</v>
      </c>
      <c r="L15" s="10">
        <f t="shared" si="2"/>
        <v>63.851307584658258</v>
      </c>
      <c r="M15" s="93"/>
      <c r="N15" s="90" t="s">
        <v>182</v>
      </c>
      <c r="O15" s="91">
        <v>40.98</v>
      </c>
      <c r="P15" s="91">
        <v>0.15</v>
      </c>
      <c r="Q15" s="91">
        <v>23.01</v>
      </c>
      <c r="R15" s="91">
        <v>12.1</v>
      </c>
      <c r="S15" s="91">
        <v>0.24</v>
      </c>
      <c r="T15" s="91">
        <v>12.01</v>
      </c>
      <c r="U15" s="91">
        <v>12.07</v>
      </c>
      <c r="V15" s="91">
        <v>0.04</v>
      </c>
      <c r="W15" s="91">
        <v>0.06</v>
      </c>
      <c r="X15" s="90">
        <f t="shared" si="0"/>
        <v>100.66000000000001</v>
      </c>
      <c r="Y15" s="10">
        <f t="shared" si="3"/>
        <v>63.888205071632996</v>
      </c>
      <c r="AA15" s="95"/>
    </row>
    <row r="16" spans="1:27">
      <c r="A16" s="90" t="s">
        <v>183</v>
      </c>
      <c r="B16" s="91">
        <v>43.4</v>
      </c>
      <c r="C16" s="91">
        <v>0.12</v>
      </c>
      <c r="D16" s="91">
        <v>20.51</v>
      </c>
      <c r="E16" s="91">
        <v>7.66</v>
      </c>
      <c r="F16" s="91">
        <v>0.38</v>
      </c>
      <c r="G16" s="91">
        <v>19.87</v>
      </c>
      <c r="H16" s="91">
        <v>4.7300000000000004</v>
      </c>
      <c r="I16" s="91">
        <v>0.04</v>
      </c>
      <c r="J16" s="91">
        <v>3.58</v>
      </c>
      <c r="K16" s="90">
        <f t="shared" si="1"/>
        <v>100.29</v>
      </c>
      <c r="L16" s="10">
        <f t="shared" si="2"/>
        <v>82.217891251962854</v>
      </c>
      <c r="M16" s="93"/>
      <c r="N16" s="90" t="s">
        <v>183</v>
      </c>
      <c r="O16" s="91">
        <v>42.04</v>
      </c>
      <c r="P16" s="91">
        <v>0.66</v>
      </c>
      <c r="Q16" s="91">
        <v>21.84</v>
      </c>
      <c r="R16" s="91">
        <v>10.19</v>
      </c>
      <c r="S16" s="91">
        <v>0.45</v>
      </c>
      <c r="T16" s="91">
        <v>18.02</v>
      </c>
      <c r="U16" s="91">
        <v>6.66</v>
      </c>
      <c r="V16" s="91">
        <v>0.01</v>
      </c>
      <c r="W16" s="91">
        <v>0.67</v>
      </c>
      <c r="X16" s="90">
        <f t="shared" si="0"/>
        <v>100.53999999999999</v>
      </c>
      <c r="Y16" s="10">
        <f t="shared" si="3"/>
        <v>75.915573880887081</v>
      </c>
      <c r="Z16" s="94" t="s">
        <v>229</v>
      </c>
      <c r="AA16" s="95"/>
    </row>
    <row r="17" spans="1:27">
      <c r="A17" s="90" t="s">
        <v>184</v>
      </c>
      <c r="B17" s="91">
        <v>42.78</v>
      </c>
      <c r="C17" s="91">
        <v>0.11</v>
      </c>
      <c r="D17" s="91">
        <v>21.19</v>
      </c>
      <c r="E17" s="91">
        <v>7.72</v>
      </c>
      <c r="F17" s="91">
        <v>0.41</v>
      </c>
      <c r="G17" s="91">
        <v>20.02</v>
      </c>
      <c r="H17" s="91">
        <v>4.66</v>
      </c>
      <c r="I17" s="91">
        <v>0.08</v>
      </c>
      <c r="J17" s="91">
        <v>3.5</v>
      </c>
      <c r="K17" s="90">
        <f t="shared" si="1"/>
        <v>100.46999999999998</v>
      </c>
      <c r="L17" s="10">
        <f t="shared" si="2"/>
        <v>82.213772944705681</v>
      </c>
      <c r="M17" s="93"/>
      <c r="N17" s="90" t="s">
        <v>184</v>
      </c>
      <c r="O17" s="91">
        <v>42.48</v>
      </c>
      <c r="P17" s="91">
        <v>0.11</v>
      </c>
      <c r="Q17" s="91">
        <v>21.03</v>
      </c>
      <c r="R17" s="91">
        <v>7.74</v>
      </c>
      <c r="S17" s="91">
        <v>0.34</v>
      </c>
      <c r="T17" s="91">
        <v>20.62</v>
      </c>
      <c r="U17" s="91">
        <v>4.7</v>
      </c>
      <c r="V17" s="91">
        <v>0.03</v>
      </c>
      <c r="W17" s="91">
        <v>3.46</v>
      </c>
      <c r="X17" s="90">
        <f t="shared" si="0"/>
        <v>100.51</v>
      </c>
      <c r="Y17" s="10">
        <f t="shared" si="3"/>
        <v>82.604330727100233</v>
      </c>
      <c r="AA17" s="95"/>
    </row>
    <row r="18" spans="1:27">
      <c r="A18" s="90" t="s">
        <v>185</v>
      </c>
      <c r="B18" s="91">
        <v>41.38</v>
      </c>
      <c r="C18" s="91">
        <v>0.13</v>
      </c>
      <c r="D18" s="91">
        <v>22.3</v>
      </c>
      <c r="E18" s="91">
        <v>14.38</v>
      </c>
      <c r="F18" s="91">
        <v>0.33</v>
      </c>
      <c r="G18" s="91">
        <v>11.69</v>
      </c>
      <c r="H18" s="91">
        <v>10.59</v>
      </c>
      <c r="I18" s="91">
        <v>0.13</v>
      </c>
      <c r="J18" s="91">
        <v>0.12</v>
      </c>
      <c r="K18" s="90">
        <f t="shared" si="1"/>
        <v>101.05</v>
      </c>
      <c r="L18" s="10">
        <f t="shared" si="2"/>
        <v>59.167074473844202</v>
      </c>
      <c r="M18" s="93"/>
      <c r="N18" s="90" t="s">
        <v>185</v>
      </c>
      <c r="O18" s="91">
        <v>41.78</v>
      </c>
      <c r="P18" s="91">
        <v>0.34</v>
      </c>
      <c r="Q18" s="91">
        <v>18.12</v>
      </c>
      <c r="R18" s="91">
        <v>7.76</v>
      </c>
      <c r="S18" s="91">
        <v>0.46</v>
      </c>
      <c r="T18" s="91">
        <v>19.420000000000002</v>
      </c>
      <c r="U18" s="91">
        <v>5.97</v>
      </c>
      <c r="V18" s="91">
        <v>0.06</v>
      </c>
      <c r="W18" s="91">
        <v>7.01</v>
      </c>
      <c r="X18" s="90">
        <f t="shared" si="0"/>
        <v>100.92000000000002</v>
      </c>
      <c r="Y18" s="10">
        <f t="shared" si="3"/>
        <v>81.687276503006842</v>
      </c>
      <c r="Z18" s="94" t="s">
        <v>229</v>
      </c>
      <c r="AA18" s="95"/>
    </row>
    <row r="19" spans="1:27">
      <c r="A19" s="90" t="s">
        <v>186</v>
      </c>
      <c r="B19" s="91">
        <v>40.909999999999997</v>
      </c>
      <c r="C19" s="91">
        <v>0.09</v>
      </c>
      <c r="D19" s="91">
        <v>21.98</v>
      </c>
      <c r="E19" s="91">
        <v>15.31</v>
      </c>
      <c r="F19" s="91">
        <v>0.33</v>
      </c>
      <c r="G19" s="91">
        <v>11.5</v>
      </c>
      <c r="H19" s="91">
        <v>9.6999999999999993</v>
      </c>
      <c r="I19" s="91">
        <v>0.06</v>
      </c>
      <c r="J19" s="91">
        <v>0.04</v>
      </c>
      <c r="K19" s="90">
        <f t="shared" si="1"/>
        <v>99.920000000000016</v>
      </c>
      <c r="L19" s="10">
        <f t="shared" si="2"/>
        <v>57.24420960730032</v>
      </c>
      <c r="M19" s="93"/>
      <c r="N19" s="90" t="s">
        <v>186</v>
      </c>
      <c r="O19" s="91">
        <v>41.75</v>
      </c>
      <c r="P19" s="91">
        <v>7.0000000000000007E-2</v>
      </c>
      <c r="Q19" s="91">
        <v>23.18</v>
      </c>
      <c r="R19" s="91">
        <v>14.72</v>
      </c>
      <c r="S19" s="91">
        <v>0.33</v>
      </c>
      <c r="T19" s="91">
        <v>16.75</v>
      </c>
      <c r="U19" s="91">
        <v>3.7</v>
      </c>
      <c r="V19" s="91">
        <v>0.04</v>
      </c>
      <c r="W19" s="91">
        <v>0.25</v>
      </c>
      <c r="X19" s="90">
        <f t="shared" si="0"/>
        <v>100.79</v>
      </c>
      <c r="Y19" s="10">
        <f t="shared" si="3"/>
        <v>66.977601422310713</v>
      </c>
      <c r="AA19" s="95"/>
    </row>
    <row r="20" spans="1:27">
      <c r="A20" s="90" t="s">
        <v>187</v>
      </c>
      <c r="B20" s="91">
        <v>41.51</v>
      </c>
      <c r="C20" s="91">
        <v>0.09</v>
      </c>
      <c r="D20" s="91">
        <v>22.03</v>
      </c>
      <c r="E20" s="91">
        <v>14.53</v>
      </c>
      <c r="F20" s="91">
        <v>0.37</v>
      </c>
      <c r="G20" s="91">
        <v>16.350000000000001</v>
      </c>
      <c r="H20" s="91">
        <v>3.77</v>
      </c>
      <c r="I20" s="91">
        <v>0.06</v>
      </c>
      <c r="J20" s="91">
        <v>0.23</v>
      </c>
      <c r="K20" s="90">
        <f t="shared" si="1"/>
        <v>98.94</v>
      </c>
      <c r="L20" s="10">
        <f t="shared" si="2"/>
        <v>66.729887180097748</v>
      </c>
      <c r="M20" s="93"/>
      <c r="N20" s="90" t="s">
        <v>187</v>
      </c>
      <c r="O20" s="91">
        <v>41.36</v>
      </c>
      <c r="P20" s="91">
        <v>0.17</v>
      </c>
      <c r="Q20" s="91">
        <v>22.89</v>
      </c>
      <c r="R20" s="91">
        <v>14.29</v>
      </c>
      <c r="S20" s="91">
        <v>0.26</v>
      </c>
      <c r="T20" s="91">
        <v>9.75</v>
      </c>
      <c r="U20" s="91">
        <v>12.99</v>
      </c>
      <c r="V20" s="91">
        <v>7.0000000000000007E-2</v>
      </c>
      <c r="W20" s="91">
        <v>0.02</v>
      </c>
      <c r="X20" s="90">
        <f t="shared" si="0"/>
        <v>101.8</v>
      </c>
      <c r="Y20" s="10">
        <f t="shared" si="3"/>
        <v>54.87665594468416</v>
      </c>
      <c r="AA20" s="95"/>
    </row>
    <row r="21" spans="1:27">
      <c r="A21" s="90" t="s">
        <v>188</v>
      </c>
      <c r="B21" s="91">
        <v>42.12</v>
      </c>
      <c r="C21" s="91">
        <v>0.1</v>
      </c>
      <c r="D21" s="91">
        <v>22.76</v>
      </c>
      <c r="E21" s="91">
        <v>13.28</v>
      </c>
      <c r="F21" s="91">
        <v>0.27</v>
      </c>
      <c r="G21" s="91">
        <v>13.59</v>
      </c>
      <c r="H21" s="91">
        <v>9.06</v>
      </c>
      <c r="I21" s="91">
        <v>0.05</v>
      </c>
      <c r="J21" s="91">
        <v>7.0000000000000007E-2</v>
      </c>
      <c r="K21" s="90">
        <f t="shared" si="1"/>
        <v>101.3</v>
      </c>
      <c r="L21" s="10">
        <f t="shared" si="2"/>
        <v>64.589789254009716</v>
      </c>
      <c r="M21" s="93"/>
      <c r="N21" s="90" t="s">
        <v>188</v>
      </c>
      <c r="O21" s="91">
        <v>41.65</v>
      </c>
      <c r="P21" s="91">
        <v>0.08</v>
      </c>
      <c r="Q21" s="91">
        <v>22.9</v>
      </c>
      <c r="R21" s="91">
        <v>13.16</v>
      </c>
      <c r="S21" s="91">
        <v>0.26</v>
      </c>
      <c r="T21" s="91">
        <v>13.77</v>
      </c>
      <c r="U21" s="91">
        <v>8.9499999999999993</v>
      </c>
      <c r="V21" s="91">
        <v>0.05</v>
      </c>
      <c r="W21" s="91">
        <v>0.05</v>
      </c>
      <c r="X21" s="90">
        <f t="shared" si="0"/>
        <v>100.86999999999999</v>
      </c>
      <c r="Y21" s="10">
        <f t="shared" si="3"/>
        <v>65.096676055945096</v>
      </c>
      <c r="AA21" s="95"/>
    </row>
    <row r="22" spans="1:27">
      <c r="A22" s="90" t="s">
        <v>189</v>
      </c>
      <c r="B22" s="91">
        <v>41.58</v>
      </c>
      <c r="C22" s="91">
        <v>0.1</v>
      </c>
      <c r="D22" s="91">
        <v>21.73</v>
      </c>
      <c r="E22" s="91">
        <v>10.63</v>
      </c>
      <c r="F22" s="91">
        <v>0.26</v>
      </c>
      <c r="G22" s="91">
        <v>12.11</v>
      </c>
      <c r="H22" s="91">
        <v>13.58</v>
      </c>
      <c r="I22" s="91">
        <v>0.04</v>
      </c>
      <c r="J22" s="91">
        <v>0.03</v>
      </c>
      <c r="K22" s="90">
        <f t="shared" si="1"/>
        <v>100.06</v>
      </c>
      <c r="L22" s="10">
        <f t="shared" si="2"/>
        <v>67.003257665107952</v>
      </c>
      <c r="M22" s="93"/>
      <c r="N22" s="90" t="s">
        <v>189</v>
      </c>
      <c r="O22" s="91">
        <v>55.32</v>
      </c>
      <c r="P22" s="91">
        <v>0.12</v>
      </c>
      <c r="Q22" s="91">
        <v>0.76</v>
      </c>
      <c r="R22" s="91">
        <v>2.17</v>
      </c>
      <c r="S22" s="91">
        <v>0.08</v>
      </c>
      <c r="T22" s="91">
        <v>16.02</v>
      </c>
      <c r="U22" s="91">
        <v>23.68</v>
      </c>
      <c r="V22" s="91">
        <v>1.1599999999999999</v>
      </c>
      <c r="W22" s="91">
        <v>1.39</v>
      </c>
      <c r="X22" s="91">
        <f t="shared" si="0"/>
        <v>100.7</v>
      </c>
      <c r="Y22" s="10">
        <f t="shared" si="3"/>
        <v>92.937261613695881</v>
      </c>
      <c r="Z22" s="94" t="s">
        <v>229</v>
      </c>
      <c r="AA22" s="95"/>
    </row>
    <row r="23" spans="1:27">
      <c r="A23" s="90" t="s">
        <v>190</v>
      </c>
      <c r="B23" s="91">
        <v>41.01</v>
      </c>
      <c r="C23" s="91">
        <v>0.09</v>
      </c>
      <c r="D23" s="91">
        <v>21.51</v>
      </c>
      <c r="E23" s="91">
        <v>16.93</v>
      </c>
      <c r="F23" s="91">
        <v>0.48</v>
      </c>
      <c r="G23" s="91">
        <v>14.69</v>
      </c>
      <c r="H23" s="91">
        <v>4.5999999999999996</v>
      </c>
      <c r="I23" s="91">
        <v>0.04</v>
      </c>
      <c r="J23" s="91">
        <v>0.88</v>
      </c>
      <c r="K23" s="90">
        <f t="shared" si="1"/>
        <v>100.22999999999999</v>
      </c>
      <c r="L23" s="10">
        <f t="shared" si="2"/>
        <v>60.732000602097401</v>
      </c>
      <c r="M23" s="93"/>
      <c r="N23" s="90" t="s">
        <v>190</v>
      </c>
      <c r="O23" s="91">
        <v>41.04</v>
      </c>
      <c r="P23" s="91">
        <v>0.09</v>
      </c>
      <c r="Q23" s="91">
        <v>22.2</v>
      </c>
      <c r="R23" s="91">
        <v>16.670000000000002</v>
      </c>
      <c r="S23" s="91">
        <v>0.47</v>
      </c>
      <c r="T23" s="91">
        <v>14.62</v>
      </c>
      <c r="U23" s="91">
        <v>4.46</v>
      </c>
      <c r="V23" s="91">
        <v>0.01</v>
      </c>
      <c r="W23" s="91">
        <v>0.88</v>
      </c>
      <c r="X23" s="90">
        <f t="shared" si="0"/>
        <v>100.44</v>
      </c>
      <c r="Y23" s="10">
        <f t="shared" si="3"/>
        <v>60.986880801702391</v>
      </c>
      <c r="AA23" s="95"/>
    </row>
    <row r="24" spans="1:27">
      <c r="A24" s="90" t="s">
        <v>191</v>
      </c>
      <c r="B24" s="91">
        <v>41.65</v>
      </c>
      <c r="C24" s="91">
        <v>0.11</v>
      </c>
      <c r="D24" s="91">
        <v>22.55</v>
      </c>
      <c r="E24" s="91">
        <v>10.43</v>
      </c>
      <c r="F24" s="91">
        <v>0.28999999999999998</v>
      </c>
      <c r="G24" s="91">
        <v>10.84</v>
      </c>
      <c r="H24" s="91">
        <v>14.16</v>
      </c>
      <c r="I24" s="91">
        <v>0.08</v>
      </c>
      <c r="J24" s="91">
        <v>0</v>
      </c>
      <c r="K24" s="90">
        <f t="shared" si="1"/>
        <v>100.11000000000001</v>
      </c>
      <c r="L24" s="10">
        <f t="shared" si="2"/>
        <v>64.943070772116059</v>
      </c>
      <c r="M24" s="93"/>
      <c r="N24" s="90" t="s">
        <v>191</v>
      </c>
      <c r="O24" s="91">
        <v>41.85</v>
      </c>
      <c r="P24" s="91">
        <v>0.02</v>
      </c>
      <c r="Q24" s="91">
        <v>21.23</v>
      </c>
      <c r="R24" s="91">
        <v>8.3699999999999992</v>
      </c>
      <c r="S24" s="91">
        <v>0.53</v>
      </c>
      <c r="T24" s="91">
        <v>19.399999999999999</v>
      </c>
      <c r="U24" s="91">
        <v>5.13</v>
      </c>
      <c r="V24" s="91">
        <v>0.02</v>
      </c>
      <c r="W24" s="91">
        <v>3.45</v>
      </c>
      <c r="X24" s="90">
        <f t="shared" si="0"/>
        <v>100</v>
      </c>
      <c r="Y24" s="10">
        <f t="shared" si="3"/>
        <v>80.511888079412941</v>
      </c>
      <c r="Z24" s="94" t="s">
        <v>229</v>
      </c>
      <c r="AA24" s="95"/>
    </row>
    <row r="25" spans="1:27">
      <c r="A25" s="90" t="s">
        <v>192</v>
      </c>
      <c r="B25" s="91">
        <v>42.74</v>
      </c>
      <c r="C25" s="91">
        <v>0.13</v>
      </c>
      <c r="D25" s="91">
        <v>19.920000000000002</v>
      </c>
      <c r="E25" s="91">
        <v>7.92</v>
      </c>
      <c r="F25" s="91">
        <v>0.44</v>
      </c>
      <c r="G25" s="91">
        <v>19.88</v>
      </c>
      <c r="H25" s="91">
        <v>5.07</v>
      </c>
      <c r="I25" s="91">
        <v>0</v>
      </c>
      <c r="J25" s="91">
        <v>3.59</v>
      </c>
      <c r="K25" s="90">
        <f t="shared" si="1"/>
        <v>99.69</v>
      </c>
      <c r="L25" s="10">
        <f t="shared" si="2"/>
        <v>81.732139215482974</v>
      </c>
      <c r="M25" s="93"/>
      <c r="N25" s="90" t="s">
        <v>192</v>
      </c>
      <c r="O25" s="91">
        <v>41.86</v>
      </c>
      <c r="P25" s="91">
        <v>0.49</v>
      </c>
      <c r="Q25" s="91">
        <v>17.18</v>
      </c>
      <c r="R25" s="91">
        <v>7.31</v>
      </c>
      <c r="S25" s="91">
        <v>0.34</v>
      </c>
      <c r="T25" s="91">
        <v>19.739999999999998</v>
      </c>
      <c r="U25" s="91">
        <v>6.12</v>
      </c>
      <c r="V25" s="91">
        <v>0.03</v>
      </c>
      <c r="W25" s="91">
        <v>7.11</v>
      </c>
      <c r="X25" s="90">
        <f t="shared" si="0"/>
        <v>100.18</v>
      </c>
      <c r="Y25" s="10">
        <f t="shared" si="3"/>
        <v>82.798093223344438</v>
      </c>
      <c r="Z25" s="94" t="s">
        <v>229</v>
      </c>
      <c r="AA25" s="95"/>
    </row>
    <row r="26" spans="1:27">
      <c r="A26" s="90" t="s">
        <v>193</v>
      </c>
      <c r="B26" s="91">
        <v>41.54</v>
      </c>
      <c r="C26" s="91">
        <v>0.12</v>
      </c>
      <c r="D26" s="91">
        <v>21.83</v>
      </c>
      <c r="E26" s="91">
        <v>12.63</v>
      </c>
      <c r="F26" s="91">
        <v>0.48</v>
      </c>
      <c r="G26" s="91">
        <v>12.04</v>
      </c>
      <c r="H26" s="91">
        <v>11.93</v>
      </c>
      <c r="I26" s="91">
        <v>0.05</v>
      </c>
      <c r="J26" s="91">
        <v>0.08</v>
      </c>
      <c r="K26" s="90">
        <f t="shared" si="1"/>
        <v>100.69999999999999</v>
      </c>
      <c r="L26" s="10">
        <f t="shared" si="2"/>
        <v>62.951588984137771</v>
      </c>
      <c r="M26" s="93"/>
      <c r="N26" s="90" t="s">
        <v>193</v>
      </c>
      <c r="O26" s="91">
        <v>41.3</v>
      </c>
      <c r="P26" s="91">
        <v>0.11</v>
      </c>
      <c r="Q26" s="91">
        <v>22.99</v>
      </c>
      <c r="R26" s="91">
        <v>12.31</v>
      </c>
      <c r="S26" s="91">
        <v>0.41</v>
      </c>
      <c r="T26" s="91">
        <v>12.02</v>
      </c>
      <c r="U26" s="91">
        <v>11.59</v>
      </c>
      <c r="V26" s="91">
        <v>7.0000000000000007E-2</v>
      </c>
      <c r="W26" s="91">
        <v>0.06</v>
      </c>
      <c r="X26" s="90">
        <f t="shared" si="0"/>
        <v>100.85999999999999</v>
      </c>
      <c r="Y26" s="10">
        <f t="shared" si="3"/>
        <v>63.509580556899849</v>
      </c>
      <c r="AA26" s="95"/>
    </row>
    <row r="27" spans="1:27">
      <c r="A27" s="90" t="s">
        <v>194</v>
      </c>
      <c r="B27" s="91">
        <v>40.96</v>
      </c>
      <c r="C27" s="91">
        <v>0.14000000000000001</v>
      </c>
      <c r="D27" s="91">
        <v>21.44</v>
      </c>
      <c r="E27" s="91">
        <v>11.96</v>
      </c>
      <c r="F27" s="91">
        <v>0.21</v>
      </c>
      <c r="G27" s="91">
        <v>11.22</v>
      </c>
      <c r="H27" s="91">
        <v>12.75</v>
      </c>
      <c r="I27" s="91">
        <v>0.06</v>
      </c>
      <c r="J27" s="91">
        <v>0.04</v>
      </c>
      <c r="K27" s="90">
        <f t="shared" si="1"/>
        <v>98.78</v>
      </c>
      <c r="L27" s="10">
        <f t="shared" si="2"/>
        <v>62.576973705557073</v>
      </c>
      <c r="M27" s="93"/>
      <c r="N27" s="90" t="s">
        <v>194</v>
      </c>
      <c r="O27" s="91">
        <v>41.65</v>
      </c>
      <c r="P27" s="91">
        <v>0.12</v>
      </c>
      <c r="Q27" s="91">
        <v>23.2</v>
      </c>
      <c r="R27" s="91">
        <v>11.97</v>
      </c>
      <c r="S27" s="91">
        <v>0.23</v>
      </c>
      <c r="T27" s="91">
        <v>11.39</v>
      </c>
      <c r="U27" s="91">
        <v>12.82</v>
      </c>
      <c r="V27" s="91">
        <v>0.06</v>
      </c>
      <c r="W27" s="91">
        <v>0.05</v>
      </c>
      <c r="X27" s="90">
        <f t="shared" si="0"/>
        <v>101.49</v>
      </c>
      <c r="Y27" s="10">
        <f t="shared" si="3"/>
        <v>62.908962856129477</v>
      </c>
      <c r="AA27" s="95"/>
    </row>
    <row r="28" spans="1:27">
      <c r="A28" s="90" t="s">
        <v>217</v>
      </c>
      <c r="B28" s="91">
        <v>42.82</v>
      </c>
      <c r="C28" s="91">
        <v>0.03</v>
      </c>
      <c r="D28" s="91">
        <v>21.87</v>
      </c>
      <c r="E28" s="91">
        <v>7.97</v>
      </c>
      <c r="F28" s="91">
        <v>0.46</v>
      </c>
      <c r="G28" s="91">
        <v>18.809999999999999</v>
      </c>
      <c r="H28" s="91">
        <v>4.75</v>
      </c>
      <c r="I28" s="91">
        <v>0.04</v>
      </c>
      <c r="J28" s="91">
        <v>3.93</v>
      </c>
      <c r="K28" s="90">
        <f t="shared" si="1"/>
        <v>100.68</v>
      </c>
      <c r="L28" s="10">
        <f t="shared" si="2"/>
        <v>80.794080857060251</v>
      </c>
      <c r="M28" s="93"/>
      <c r="N28" s="90" t="s">
        <v>217</v>
      </c>
      <c r="O28" s="91">
        <v>42.35</v>
      </c>
      <c r="P28" s="91">
        <v>0</v>
      </c>
      <c r="Q28" s="91">
        <v>21.34</v>
      </c>
      <c r="R28" s="91">
        <v>8.2899999999999991</v>
      </c>
      <c r="S28" s="91">
        <v>0.44</v>
      </c>
      <c r="T28" s="91">
        <v>19.52</v>
      </c>
      <c r="U28" s="91">
        <v>5.09</v>
      </c>
      <c r="V28" s="91">
        <v>0.02</v>
      </c>
      <c r="W28" s="91">
        <v>3.73</v>
      </c>
      <c r="X28" s="90">
        <f t="shared" si="0"/>
        <v>100.77999999999999</v>
      </c>
      <c r="Y28" s="10">
        <f t="shared" si="3"/>
        <v>80.758139990979359</v>
      </c>
      <c r="AA28" s="95"/>
    </row>
    <row r="29" spans="1:27">
      <c r="A29" s="90" t="s">
        <v>218</v>
      </c>
      <c r="B29" s="91">
        <v>43.02</v>
      </c>
      <c r="C29" s="91">
        <v>7.0000000000000007E-2</v>
      </c>
      <c r="D29" s="91">
        <v>21.35</v>
      </c>
      <c r="E29" s="91">
        <v>7.21</v>
      </c>
      <c r="F29" s="91">
        <v>0.37</v>
      </c>
      <c r="G29" s="91">
        <v>19.850000000000001</v>
      </c>
      <c r="H29" s="91">
        <v>4.2</v>
      </c>
      <c r="I29" s="91">
        <v>0.03</v>
      </c>
      <c r="J29" s="91">
        <v>3.42</v>
      </c>
      <c r="K29" s="90">
        <f t="shared" si="1"/>
        <v>99.52000000000001</v>
      </c>
      <c r="L29" s="10">
        <f t="shared" si="2"/>
        <v>83.071682823316266</v>
      </c>
      <c r="M29" s="93"/>
      <c r="N29" s="90" t="s">
        <v>218</v>
      </c>
      <c r="O29" s="91">
        <v>42.78</v>
      </c>
      <c r="P29" s="91">
        <v>0.04</v>
      </c>
      <c r="Q29" s="91">
        <v>21.35</v>
      </c>
      <c r="R29" s="91">
        <v>7.53</v>
      </c>
      <c r="S29" s="91">
        <v>0.35</v>
      </c>
      <c r="T29" s="91">
        <v>20.89</v>
      </c>
      <c r="U29" s="91">
        <v>4.66</v>
      </c>
      <c r="V29" s="91">
        <v>0.03</v>
      </c>
      <c r="W29" s="91">
        <v>3.42</v>
      </c>
      <c r="X29" s="90">
        <f t="shared" si="0"/>
        <v>101.05</v>
      </c>
      <c r="Y29" s="10">
        <f t="shared" si="3"/>
        <v>83.178856765890771</v>
      </c>
      <c r="AA29" s="95"/>
    </row>
    <row r="30" spans="1:27">
      <c r="A30" s="90" t="s">
        <v>219</v>
      </c>
      <c r="B30" s="91">
        <v>42.8</v>
      </c>
      <c r="C30" s="91">
        <v>0.1</v>
      </c>
      <c r="D30" s="91">
        <v>21.51</v>
      </c>
      <c r="E30" s="91">
        <v>8.2200000000000006</v>
      </c>
      <c r="F30" s="91">
        <v>0.5</v>
      </c>
      <c r="G30" s="91">
        <v>19.350000000000001</v>
      </c>
      <c r="H30" s="91">
        <v>4.63</v>
      </c>
      <c r="I30" s="91">
        <v>7.0000000000000007E-2</v>
      </c>
      <c r="J30" s="91">
        <v>3.8</v>
      </c>
      <c r="K30" s="90">
        <f t="shared" si="1"/>
        <v>100.97999999999998</v>
      </c>
      <c r="L30" s="10">
        <f t="shared" si="2"/>
        <v>80.753984399926196</v>
      </c>
      <c r="M30" s="93"/>
      <c r="N30" s="90" t="s">
        <v>219</v>
      </c>
      <c r="O30" s="91">
        <v>42.33</v>
      </c>
      <c r="P30" s="91">
        <v>8</v>
      </c>
      <c r="Q30" s="91">
        <v>21.35</v>
      </c>
      <c r="R30" s="91">
        <v>8.42</v>
      </c>
      <c r="S30" s="91">
        <v>0.45</v>
      </c>
      <c r="T30" s="91">
        <v>19.850000000000001</v>
      </c>
      <c r="U30" s="91">
        <v>4.8899999999999997</v>
      </c>
      <c r="V30" s="91">
        <v>0.03</v>
      </c>
      <c r="W30" s="91">
        <v>3.66</v>
      </c>
      <c r="X30" s="90">
        <f t="shared" si="0"/>
        <v>108.98</v>
      </c>
      <c r="Y30" s="10">
        <f t="shared" si="3"/>
        <v>80.776851266970766</v>
      </c>
      <c r="AA30" s="95"/>
    </row>
    <row r="31" spans="1:27">
      <c r="A31" s="90" t="s">
        <v>220</v>
      </c>
      <c r="B31" s="91">
        <v>42.18</v>
      </c>
      <c r="C31" s="91">
        <v>0.13</v>
      </c>
      <c r="D31" s="91">
        <v>23.85</v>
      </c>
      <c r="E31" s="91">
        <v>10.85</v>
      </c>
      <c r="F31" s="91">
        <v>0.31</v>
      </c>
      <c r="G31" s="91">
        <v>17.46</v>
      </c>
      <c r="H31" s="91">
        <v>4.88</v>
      </c>
      <c r="I31" s="91">
        <v>0.04</v>
      </c>
      <c r="J31" s="91">
        <v>0.21</v>
      </c>
      <c r="K31" s="90">
        <f t="shared" si="1"/>
        <v>99.91</v>
      </c>
      <c r="L31" s="10">
        <f t="shared" si="2"/>
        <v>74.149023163498029</v>
      </c>
      <c r="M31" s="93"/>
      <c r="N31" s="90" t="s">
        <v>220</v>
      </c>
      <c r="O31" s="91">
        <v>42.44</v>
      </c>
      <c r="P31" s="91">
        <v>0.12</v>
      </c>
      <c r="Q31" s="91">
        <v>23.81</v>
      </c>
      <c r="R31" s="91">
        <v>11.19</v>
      </c>
      <c r="S31" s="91">
        <v>0.32</v>
      </c>
      <c r="T31" s="91">
        <v>18.170000000000002</v>
      </c>
      <c r="U31" s="91">
        <v>5.25</v>
      </c>
      <c r="V31" s="91">
        <v>0.03</v>
      </c>
      <c r="W31" s="91">
        <v>0.12</v>
      </c>
      <c r="X31" s="90">
        <f t="shared" si="0"/>
        <v>101.44999999999999</v>
      </c>
      <c r="Y31" s="10">
        <f t="shared" si="3"/>
        <v>74.321236327293093</v>
      </c>
      <c r="AA31" s="95"/>
    </row>
    <row r="32" spans="1:27">
      <c r="A32" s="90" t="s">
        <v>221</v>
      </c>
      <c r="B32" s="91">
        <v>41.5</v>
      </c>
      <c r="C32" s="91">
        <v>0.1</v>
      </c>
      <c r="D32" s="91">
        <v>23.3</v>
      </c>
      <c r="E32" s="91">
        <v>14.47</v>
      </c>
      <c r="F32" s="91">
        <v>0.34</v>
      </c>
      <c r="G32" s="91">
        <v>14.08</v>
      </c>
      <c r="H32" s="91">
        <v>5.87</v>
      </c>
      <c r="I32" s="91">
        <v>0.05</v>
      </c>
      <c r="J32" s="91">
        <v>0.1</v>
      </c>
      <c r="K32" s="90">
        <f t="shared" si="1"/>
        <v>99.81</v>
      </c>
      <c r="L32" s="10">
        <f t="shared" si="2"/>
        <v>63.428843468540407</v>
      </c>
      <c r="M32" s="93"/>
      <c r="N32" s="90" t="s">
        <v>221</v>
      </c>
      <c r="O32" s="91">
        <v>41.63</v>
      </c>
      <c r="P32" s="91">
        <v>7.0000000000000007E-2</v>
      </c>
      <c r="Q32" s="91">
        <v>23.32</v>
      </c>
      <c r="R32" s="91">
        <v>14.81</v>
      </c>
      <c r="S32" s="91">
        <v>0.3</v>
      </c>
      <c r="T32" s="91">
        <v>14.67</v>
      </c>
      <c r="U32" s="91">
        <v>6.45</v>
      </c>
      <c r="V32" s="91">
        <v>0.04</v>
      </c>
      <c r="W32" s="91">
        <v>0.05</v>
      </c>
      <c r="X32" s="90">
        <f t="shared" si="0"/>
        <v>101.34000000000002</v>
      </c>
      <c r="Y32" s="10">
        <f t="shared" si="3"/>
        <v>63.841306151442609</v>
      </c>
      <c r="AA32" s="95"/>
    </row>
    <row r="33" spans="1:30">
      <c r="A33" s="90" t="s">
        <v>222</v>
      </c>
      <c r="B33" s="91">
        <v>42.66</v>
      </c>
      <c r="C33" s="91">
        <v>0.11</v>
      </c>
      <c r="D33" s="91">
        <v>21.58</v>
      </c>
      <c r="E33" s="91">
        <v>8.19</v>
      </c>
      <c r="F33" s="91">
        <v>0.47</v>
      </c>
      <c r="G33" s="91">
        <v>19.420000000000002</v>
      </c>
      <c r="H33" s="91">
        <v>4.63</v>
      </c>
      <c r="I33" s="91">
        <v>0.01</v>
      </c>
      <c r="J33" s="91">
        <v>3.69</v>
      </c>
      <c r="K33" s="90">
        <f t="shared" si="1"/>
        <v>100.75999999999999</v>
      </c>
      <c r="L33" s="10">
        <f t="shared" si="2"/>
        <v>80.866680703455216</v>
      </c>
      <c r="M33" s="93"/>
      <c r="N33" s="90" t="s">
        <v>222</v>
      </c>
      <c r="O33" s="91">
        <v>42.6</v>
      </c>
      <c r="P33" s="91">
        <v>0.31</v>
      </c>
      <c r="Q33" s="91">
        <v>20.149999999999999</v>
      </c>
      <c r="R33" s="91">
        <v>7.05</v>
      </c>
      <c r="S33" s="91">
        <v>0.33</v>
      </c>
      <c r="T33" s="91">
        <v>21.17</v>
      </c>
      <c r="U33" s="91">
        <v>4.7</v>
      </c>
      <c r="V33" s="91">
        <v>0.05</v>
      </c>
      <c r="W33" s="91">
        <v>4.04</v>
      </c>
      <c r="X33" s="90">
        <f t="shared" si="0"/>
        <v>100.4</v>
      </c>
      <c r="Y33" s="10">
        <f t="shared" si="3"/>
        <v>84.257831325301197</v>
      </c>
      <c r="AA33" s="95"/>
    </row>
    <row r="34" spans="1:30">
      <c r="A34" s="90" t="s">
        <v>223</v>
      </c>
      <c r="B34" s="91">
        <v>42.93</v>
      </c>
      <c r="C34" s="91">
        <v>0.09</v>
      </c>
      <c r="D34" s="91">
        <v>21.22</v>
      </c>
      <c r="E34" s="91">
        <v>7.54</v>
      </c>
      <c r="F34" s="91">
        <v>0.4</v>
      </c>
      <c r="G34" s="91">
        <v>19.93</v>
      </c>
      <c r="H34" s="91">
        <v>4.2300000000000004</v>
      </c>
      <c r="I34" s="91">
        <v>0.06</v>
      </c>
      <c r="J34" s="91">
        <v>3.48</v>
      </c>
      <c r="K34" s="90">
        <f t="shared" si="1"/>
        <v>99.880000000000024</v>
      </c>
      <c r="L34" s="10">
        <f t="shared" si="2"/>
        <v>82.4911563568551</v>
      </c>
      <c r="M34" s="93"/>
      <c r="N34" s="90" t="s">
        <v>223</v>
      </c>
      <c r="O34" s="91">
        <v>42.59</v>
      </c>
      <c r="P34" s="91">
        <v>0.06</v>
      </c>
      <c r="Q34" s="91">
        <v>21.13</v>
      </c>
      <c r="R34" s="91">
        <v>7.82</v>
      </c>
      <c r="S34" s="91">
        <v>0.35</v>
      </c>
      <c r="T34" s="91">
        <v>20.48</v>
      </c>
      <c r="U34" s="91">
        <v>4.6500000000000004</v>
      </c>
      <c r="V34" s="91">
        <v>0.02</v>
      </c>
      <c r="W34" s="91">
        <v>3.45</v>
      </c>
      <c r="X34" s="90">
        <f t="shared" si="0"/>
        <v>100.55</v>
      </c>
      <c r="Y34" s="10">
        <f t="shared" si="3"/>
        <v>82.357304103033485</v>
      </c>
      <c r="AA34" s="95"/>
    </row>
    <row r="35" spans="1:30">
      <c r="A35" s="90" t="s">
        <v>195</v>
      </c>
      <c r="B35" s="91">
        <v>43.11</v>
      </c>
      <c r="C35" s="91">
        <v>0.1</v>
      </c>
      <c r="D35" s="91">
        <v>21.31</v>
      </c>
      <c r="E35" s="91">
        <v>7.79</v>
      </c>
      <c r="F35" s="91">
        <v>0.36</v>
      </c>
      <c r="G35" s="91">
        <v>21.47</v>
      </c>
      <c r="H35" s="91">
        <v>4.26</v>
      </c>
      <c r="I35" s="91">
        <v>0.03</v>
      </c>
      <c r="J35" s="91">
        <v>2.75</v>
      </c>
      <c r="K35" s="90">
        <f t="shared" si="1"/>
        <v>101.18</v>
      </c>
      <c r="L35" s="10">
        <f t="shared" si="2"/>
        <v>83.086874831146076</v>
      </c>
      <c r="M35" s="93"/>
      <c r="N35" s="90" t="s">
        <v>195</v>
      </c>
      <c r="O35" s="91">
        <v>42.78</v>
      </c>
      <c r="P35" s="91">
        <v>7.0000000000000007E-2</v>
      </c>
      <c r="Q35" s="91">
        <v>21.78</v>
      </c>
      <c r="R35" s="91">
        <v>7.84</v>
      </c>
      <c r="S35" s="91">
        <v>0.34</v>
      </c>
      <c r="T35" s="91">
        <v>21.04</v>
      </c>
      <c r="U35" s="91">
        <v>4.34</v>
      </c>
      <c r="V35" s="91">
        <v>0.04</v>
      </c>
      <c r="W35" s="91">
        <v>2.58</v>
      </c>
      <c r="X35" s="90">
        <f t="shared" si="0"/>
        <v>100.81</v>
      </c>
      <c r="Y35" s="10">
        <f t="shared" si="3"/>
        <v>82.709361826731197</v>
      </c>
      <c r="AA35" s="95"/>
    </row>
    <row r="36" spans="1:30">
      <c r="A36" s="90" t="s">
        <v>196</v>
      </c>
      <c r="B36" s="91">
        <v>42.65</v>
      </c>
      <c r="C36" s="91">
        <v>1.02</v>
      </c>
      <c r="D36" s="91">
        <v>16.7</v>
      </c>
      <c r="E36" s="91">
        <v>6.9</v>
      </c>
      <c r="F36" s="91">
        <v>0.35</v>
      </c>
      <c r="G36" s="91">
        <v>20.190000000000001</v>
      </c>
      <c r="H36" s="91">
        <v>6.09</v>
      </c>
      <c r="I36" s="91">
        <v>0.08</v>
      </c>
      <c r="J36" s="91">
        <v>6.63</v>
      </c>
      <c r="K36" s="90">
        <f t="shared" si="1"/>
        <v>100.61</v>
      </c>
      <c r="L36" s="10">
        <f t="shared" si="2"/>
        <v>83.911353052900282</v>
      </c>
      <c r="M36" s="93"/>
      <c r="N36" s="90" t="s">
        <v>196</v>
      </c>
      <c r="O36" s="91">
        <v>41.88</v>
      </c>
      <c r="P36" s="91">
        <v>0.98</v>
      </c>
      <c r="Q36" s="91">
        <v>17.29</v>
      </c>
      <c r="R36" s="91">
        <v>6.94</v>
      </c>
      <c r="S36" s="91">
        <v>0.32</v>
      </c>
      <c r="T36" s="91">
        <v>20.09</v>
      </c>
      <c r="U36" s="91">
        <v>6.12</v>
      </c>
      <c r="V36" s="91">
        <v>0.06</v>
      </c>
      <c r="W36" s="91">
        <v>6.56</v>
      </c>
      <c r="X36" s="90">
        <f t="shared" ref="X36:X55" si="4">SUM(O36:W36)</f>
        <v>100.24000000000001</v>
      </c>
      <c r="Y36" s="10">
        <f t="shared" si="3"/>
        <v>83.765755915139934</v>
      </c>
      <c r="AA36" s="95"/>
    </row>
    <row r="37" spans="1:30">
      <c r="A37" s="90" t="s">
        <v>197</v>
      </c>
      <c r="B37" s="91">
        <v>42.33</v>
      </c>
      <c r="C37" s="91">
        <v>0.13</v>
      </c>
      <c r="D37" s="91">
        <v>22.68</v>
      </c>
      <c r="E37" s="91">
        <v>11.5</v>
      </c>
      <c r="F37" s="91">
        <v>0.37</v>
      </c>
      <c r="G37" s="91">
        <v>18.100000000000001</v>
      </c>
      <c r="H37" s="91">
        <v>3.78</v>
      </c>
      <c r="I37" s="91">
        <v>7.0000000000000007E-2</v>
      </c>
      <c r="J37" s="91">
        <v>0.18</v>
      </c>
      <c r="K37" s="90">
        <f t="shared" si="1"/>
        <v>99.140000000000015</v>
      </c>
      <c r="L37" s="10">
        <f t="shared" si="2"/>
        <v>73.72154984269153</v>
      </c>
      <c r="M37" s="93"/>
      <c r="N37" s="90" t="s">
        <v>197</v>
      </c>
      <c r="O37" s="91">
        <v>42.35</v>
      </c>
      <c r="P37" s="91">
        <v>0.13</v>
      </c>
      <c r="Q37" s="91">
        <v>23.49</v>
      </c>
      <c r="R37" s="91">
        <v>11.73</v>
      </c>
      <c r="S37" s="91">
        <v>0.28999999999999998</v>
      </c>
      <c r="T37" s="91">
        <v>18.98</v>
      </c>
      <c r="U37" s="91">
        <v>3.79</v>
      </c>
      <c r="V37" s="91">
        <v>0.04</v>
      </c>
      <c r="W37" s="91">
        <v>0.15</v>
      </c>
      <c r="X37" s="90">
        <f t="shared" si="4"/>
        <v>100.95000000000003</v>
      </c>
      <c r="Y37" s="10">
        <f t="shared" si="3"/>
        <v>74.25409162716187</v>
      </c>
      <c r="AA37" s="95"/>
    </row>
    <row r="38" spans="1:30">
      <c r="A38" s="90" t="s">
        <v>198</v>
      </c>
      <c r="B38" s="91">
        <v>41.28</v>
      </c>
      <c r="C38" s="91">
        <v>0.13</v>
      </c>
      <c r="D38" s="91">
        <v>22.2</v>
      </c>
      <c r="E38" s="91">
        <v>17.059999999999999</v>
      </c>
      <c r="F38" s="91">
        <v>0.33</v>
      </c>
      <c r="G38" s="91">
        <v>11.06</v>
      </c>
      <c r="H38" s="91">
        <v>8.27</v>
      </c>
      <c r="I38" s="91">
        <v>0.06</v>
      </c>
      <c r="J38" s="91">
        <v>0.04</v>
      </c>
      <c r="K38" s="90">
        <f t="shared" si="1"/>
        <v>100.43</v>
      </c>
      <c r="L38" s="10">
        <f t="shared" si="2"/>
        <v>53.608204164523677</v>
      </c>
      <c r="M38" s="93"/>
      <c r="N38" s="90" t="s">
        <v>198</v>
      </c>
      <c r="O38" s="91">
        <v>40.82</v>
      </c>
      <c r="P38" s="91">
        <v>0.11</v>
      </c>
      <c r="Q38" s="91">
        <v>23.08</v>
      </c>
      <c r="R38" s="91">
        <v>16.86</v>
      </c>
      <c r="S38" s="91">
        <v>0.36</v>
      </c>
      <c r="T38" s="91">
        <v>11.95</v>
      </c>
      <c r="U38" s="91">
        <v>7.99</v>
      </c>
      <c r="V38" s="91">
        <v>0.06</v>
      </c>
      <c r="W38" s="91">
        <v>0</v>
      </c>
      <c r="X38" s="90">
        <f t="shared" si="4"/>
        <v>101.22999999999999</v>
      </c>
      <c r="Y38" s="10">
        <f t="shared" si="3"/>
        <v>55.8177393154917</v>
      </c>
      <c r="AA38" s="95"/>
    </row>
    <row r="39" spans="1:30">
      <c r="A39" s="90" t="s">
        <v>199</v>
      </c>
      <c r="B39" s="91">
        <v>42.84</v>
      </c>
      <c r="C39" s="91">
        <v>0.09</v>
      </c>
      <c r="D39" s="91">
        <v>21.05</v>
      </c>
      <c r="E39" s="91">
        <v>7.92</v>
      </c>
      <c r="F39" s="91">
        <v>0.36</v>
      </c>
      <c r="G39" s="91">
        <v>20.84</v>
      </c>
      <c r="H39" s="91">
        <v>4.62</v>
      </c>
      <c r="I39" s="91">
        <v>0</v>
      </c>
      <c r="J39" s="91">
        <v>3.14</v>
      </c>
      <c r="K39" s="90">
        <f t="shared" si="1"/>
        <v>100.86000000000001</v>
      </c>
      <c r="L39" s="10">
        <f t="shared" si="2"/>
        <v>82.425763339743071</v>
      </c>
      <c r="M39" s="93"/>
      <c r="N39" s="90" t="s">
        <v>199</v>
      </c>
      <c r="O39" s="91">
        <v>42.37</v>
      </c>
      <c r="P39" s="91">
        <v>0.08</v>
      </c>
      <c r="Q39" s="91">
        <v>21.27</v>
      </c>
      <c r="R39" s="91">
        <v>7.82</v>
      </c>
      <c r="S39" s="91">
        <v>0.35</v>
      </c>
      <c r="T39" s="91">
        <v>20.71</v>
      </c>
      <c r="U39" s="91">
        <v>4.54</v>
      </c>
      <c r="V39" s="91">
        <v>0.02</v>
      </c>
      <c r="W39" s="91">
        <v>3.11</v>
      </c>
      <c r="X39" s="90">
        <f t="shared" si="4"/>
        <v>100.27</v>
      </c>
      <c r="Y39" s="10">
        <f t="shared" si="3"/>
        <v>82.518987929322904</v>
      </c>
      <c r="AA39" s="95"/>
    </row>
    <row r="40" spans="1:30">
      <c r="A40" s="90" t="s">
        <v>200</v>
      </c>
      <c r="B40" s="91">
        <v>43.45</v>
      </c>
      <c r="C40" s="91">
        <v>0.14000000000000001</v>
      </c>
      <c r="D40" s="91">
        <v>20.239999999999998</v>
      </c>
      <c r="E40" s="91">
        <v>7.79</v>
      </c>
      <c r="F40" s="91">
        <v>0.39</v>
      </c>
      <c r="G40" s="91">
        <v>20.04</v>
      </c>
      <c r="H40" s="91">
        <v>4.58</v>
      </c>
      <c r="I40" s="91">
        <v>0.05</v>
      </c>
      <c r="J40" s="91">
        <v>3.64</v>
      </c>
      <c r="K40" s="90">
        <f t="shared" si="1"/>
        <v>100.32000000000001</v>
      </c>
      <c r="L40" s="10">
        <f t="shared" si="2"/>
        <v>82.096078035501549</v>
      </c>
      <c r="M40" s="93"/>
      <c r="N40" s="90" t="s">
        <v>200</v>
      </c>
      <c r="O40" s="91">
        <v>42.5</v>
      </c>
      <c r="P40" s="91">
        <v>0.16</v>
      </c>
      <c r="Q40" s="91">
        <v>20.75</v>
      </c>
      <c r="R40" s="91">
        <v>7.73</v>
      </c>
      <c r="S40" s="91">
        <v>0.35</v>
      </c>
      <c r="T40" s="91">
        <v>20.11</v>
      </c>
      <c r="U40" s="91">
        <v>4.63</v>
      </c>
      <c r="V40" s="91">
        <v>0.04</v>
      </c>
      <c r="W40" s="91">
        <v>3.39</v>
      </c>
      <c r="X40" s="90">
        <f t="shared" si="4"/>
        <v>99.66</v>
      </c>
      <c r="Y40" s="10">
        <f t="shared" si="3"/>
        <v>82.260385113621993</v>
      </c>
      <c r="AA40" s="95"/>
    </row>
    <row r="41" spans="1:30">
      <c r="A41" s="90" t="s">
        <v>201</v>
      </c>
      <c r="B41" s="91">
        <v>43</v>
      </c>
      <c r="C41" s="91">
        <v>0.14000000000000001</v>
      </c>
      <c r="D41" s="91">
        <v>20.96</v>
      </c>
      <c r="E41" s="91">
        <v>7.93</v>
      </c>
      <c r="F41" s="91">
        <v>0.43</v>
      </c>
      <c r="G41" s="91">
        <v>20.75</v>
      </c>
      <c r="H41" s="91">
        <v>4.4800000000000004</v>
      </c>
      <c r="I41" s="91">
        <v>0.04</v>
      </c>
      <c r="J41" s="91">
        <v>2.78</v>
      </c>
      <c r="K41" s="90">
        <f t="shared" si="1"/>
        <v>100.51000000000002</v>
      </c>
      <c r="L41" s="10">
        <f t="shared" si="2"/>
        <v>82.344644360833058</v>
      </c>
      <c r="M41" s="93"/>
      <c r="N41" s="90" t="s">
        <v>201</v>
      </c>
      <c r="O41" s="91">
        <v>42.44</v>
      </c>
      <c r="P41" s="91">
        <v>0.15</v>
      </c>
      <c r="Q41" s="91">
        <v>21.28</v>
      </c>
      <c r="R41" s="91">
        <v>7.89</v>
      </c>
      <c r="S41" s="91">
        <v>0.35</v>
      </c>
      <c r="T41" s="91">
        <v>20.73</v>
      </c>
      <c r="U41" s="91">
        <v>4.5</v>
      </c>
      <c r="V41" s="91">
        <v>0.04</v>
      </c>
      <c r="W41" s="91">
        <v>2.74</v>
      </c>
      <c r="X41" s="90">
        <f t="shared" si="4"/>
        <v>100.11999999999999</v>
      </c>
      <c r="Y41" s="10">
        <f t="shared" si="3"/>
        <v>82.404064539215682</v>
      </c>
      <c r="AA41" s="95"/>
    </row>
    <row r="42" spans="1:30">
      <c r="A42" s="90" t="s">
        <v>202</v>
      </c>
      <c r="B42" s="91">
        <v>42.75</v>
      </c>
      <c r="C42" s="91">
        <v>0.08</v>
      </c>
      <c r="D42" s="91">
        <v>22.68</v>
      </c>
      <c r="E42" s="91">
        <v>10.19</v>
      </c>
      <c r="F42" s="91">
        <v>0.24</v>
      </c>
      <c r="G42" s="91">
        <v>14.04</v>
      </c>
      <c r="H42" s="91">
        <v>10.66</v>
      </c>
      <c r="I42" s="91">
        <v>0.14000000000000001</v>
      </c>
      <c r="J42" s="91">
        <v>0.12</v>
      </c>
      <c r="K42" s="90">
        <f t="shared" si="1"/>
        <v>100.89999999999999</v>
      </c>
      <c r="L42" s="10">
        <f t="shared" si="2"/>
        <v>71.063798521330497</v>
      </c>
      <c r="M42" s="93"/>
      <c r="N42" s="90" t="s">
        <v>202</v>
      </c>
      <c r="O42" s="91">
        <v>41.83</v>
      </c>
      <c r="P42" s="91">
        <v>0.1</v>
      </c>
      <c r="Q42" s="91">
        <v>23.16</v>
      </c>
      <c r="R42" s="91">
        <v>10.119999999999999</v>
      </c>
      <c r="S42" s="91">
        <v>0.22</v>
      </c>
      <c r="T42" s="91">
        <v>14.29</v>
      </c>
      <c r="U42" s="91">
        <v>10.77</v>
      </c>
      <c r="V42" s="91">
        <v>0.04</v>
      </c>
      <c r="W42" s="91">
        <v>0.09</v>
      </c>
      <c r="X42" s="90">
        <f t="shared" si="4"/>
        <v>100.62</v>
      </c>
      <c r="Y42" s="10">
        <f t="shared" si="3"/>
        <v>71.565855009400408</v>
      </c>
      <c r="AA42" s="95"/>
    </row>
    <row r="43" spans="1:30">
      <c r="A43" s="90" t="s">
        <v>203</v>
      </c>
      <c r="B43" s="91">
        <v>42.07</v>
      </c>
      <c r="C43" s="91">
        <v>0.14000000000000001</v>
      </c>
      <c r="D43" s="91">
        <v>22.41</v>
      </c>
      <c r="E43" s="91">
        <v>13.6</v>
      </c>
      <c r="F43" s="91">
        <v>0.32</v>
      </c>
      <c r="G43" s="91">
        <v>13.09</v>
      </c>
      <c r="H43" s="91">
        <v>8.8000000000000007</v>
      </c>
      <c r="I43" s="91">
        <v>0.06</v>
      </c>
      <c r="J43" s="91">
        <v>7.0000000000000007E-2</v>
      </c>
      <c r="K43" s="90">
        <f t="shared" si="1"/>
        <v>100.55999999999999</v>
      </c>
      <c r="L43" s="10">
        <f t="shared" si="2"/>
        <v>63.175654457735007</v>
      </c>
      <c r="M43" s="93"/>
      <c r="N43" s="90" t="s">
        <v>203</v>
      </c>
      <c r="O43" s="91">
        <v>41.35</v>
      </c>
      <c r="P43" s="91">
        <v>0.11</v>
      </c>
      <c r="Q43" s="91">
        <v>22.74</v>
      </c>
      <c r="R43" s="91">
        <v>13.39</v>
      </c>
      <c r="S43" s="91">
        <v>0.26</v>
      </c>
      <c r="T43" s="91">
        <v>13.52</v>
      </c>
      <c r="U43" s="91">
        <v>9.0299999999999994</v>
      </c>
      <c r="V43" s="91">
        <v>0.06</v>
      </c>
      <c r="W43" s="91">
        <v>0.05</v>
      </c>
      <c r="X43" s="90">
        <f t="shared" si="4"/>
        <v>100.51</v>
      </c>
      <c r="Y43" s="10">
        <f t="shared" si="3"/>
        <v>64.282414556365836</v>
      </c>
      <c r="AA43" s="95"/>
    </row>
    <row r="44" spans="1:30">
      <c r="A44" s="90" t="s">
        <v>204</v>
      </c>
      <c r="B44" s="91">
        <v>42.09</v>
      </c>
      <c r="C44" s="91">
        <v>0.02</v>
      </c>
      <c r="D44" s="91">
        <v>16.07</v>
      </c>
      <c r="E44" s="91">
        <v>7.68</v>
      </c>
      <c r="F44" s="91">
        <v>0.48</v>
      </c>
      <c r="G44" s="91">
        <v>17.420000000000002</v>
      </c>
      <c r="H44" s="91">
        <v>6.69</v>
      </c>
      <c r="I44" s="91">
        <v>7.0000000000000007E-2</v>
      </c>
      <c r="J44" s="91">
        <v>9.56</v>
      </c>
      <c r="K44" s="90">
        <f t="shared" si="1"/>
        <v>100.08000000000001</v>
      </c>
      <c r="L44" s="10">
        <f t="shared" si="2"/>
        <v>80.17042958663157</v>
      </c>
      <c r="M44" s="93"/>
      <c r="N44" s="90" t="s">
        <v>204</v>
      </c>
      <c r="O44" s="91">
        <v>41.46</v>
      </c>
      <c r="P44" s="91">
        <v>0.04</v>
      </c>
      <c r="Q44" s="91">
        <v>15.95</v>
      </c>
      <c r="R44" s="91">
        <v>7.56</v>
      </c>
      <c r="S44" s="91">
        <v>0.44</v>
      </c>
      <c r="T44" s="91">
        <v>18.510000000000002</v>
      </c>
      <c r="U44" s="91">
        <v>6.82</v>
      </c>
      <c r="V44" s="91">
        <v>0.02</v>
      </c>
      <c r="W44" s="91">
        <v>9.2100000000000009</v>
      </c>
      <c r="X44" s="90">
        <f t="shared" si="4"/>
        <v>100.00999999999999</v>
      </c>
      <c r="Y44" s="10">
        <f t="shared" si="3"/>
        <v>81.357680011055322</v>
      </c>
      <c r="AA44" s="95"/>
    </row>
    <row r="45" spans="1:30">
      <c r="A45" s="90" t="s">
        <v>205</v>
      </c>
      <c r="B45" s="91">
        <v>42.36</v>
      </c>
      <c r="C45" s="91">
        <v>0.11</v>
      </c>
      <c r="D45" s="91">
        <v>23.2</v>
      </c>
      <c r="E45" s="91">
        <v>12.43</v>
      </c>
      <c r="F45" s="91">
        <v>0.27</v>
      </c>
      <c r="G45" s="91">
        <v>11.91</v>
      </c>
      <c r="H45" s="91">
        <v>10.93</v>
      </c>
      <c r="I45" s="91">
        <v>0.03</v>
      </c>
      <c r="J45" s="91">
        <v>0.08</v>
      </c>
      <c r="K45" s="90">
        <f t="shared" si="1"/>
        <v>101.31999999999998</v>
      </c>
      <c r="L45" s="10">
        <f t="shared" si="2"/>
        <v>63.070594436797286</v>
      </c>
      <c r="M45" s="93"/>
      <c r="N45" s="90" t="s">
        <v>205</v>
      </c>
      <c r="O45" s="91">
        <v>41.92</v>
      </c>
      <c r="P45" s="91">
        <v>0.13</v>
      </c>
      <c r="Q45" s="91">
        <v>22.98</v>
      </c>
      <c r="R45" s="91">
        <v>12.2</v>
      </c>
      <c r="S45" s="91">
        <v>0.23</v>
      </c>
      <c r="T45" s="91">
        <v>12.45</v>
      </c>
      <c r="U45" s="91">
        <v>11.45</v>
      </c>
      <c r="V45" s="91">
        <v>0.05</v>
      </c>
      <c r="W45" s="91">
        <v>7.0000000000000007E-2</v>
      </c>
      <c r="X45" s="90">
        <f t="shared" si="4"/>
        <v>101.48</v>
      </c>
      <c r="Y45" s="10">
        <f t="shared" si="3"/>
        <v>64.525942706362798</v>
      </c>
      <c r="AA45" s="95"/>
    </row>
    <row r="46" spans="1:30">
      <c r="A46" s="90" t="s">
        <v>206</v>
      </c>
      <c r="B46" s="91">
        <v>41.71</v>
      </c>
      <c r="C46" s="91">
        <v>0.12</v>
      </c>
      <c r="D46" s="91">
        <v>22.41</v>
      </c>
      <c r="E46" s="91">
        <v>12.43</v>
      </c>
      <c r="F46" s="91">
        <v>0.28999999999999998</v>
      </c>
      <c r="G46" s="91">
        <v>12.21</v>
      </c>
      <c r="H46" s="91">
        <v>11.09</v>
      </c>
      <c r="I46" s="91">
        <v>0.12</v>
      </c>
      <c r="J46" s="91">
        <v>0.09</v>
      </c>
      <c r="K46" s="90">
        <f t="shared" si="1"/>
        <v>100.47</v>
      </c>
      <c r="L46" s="10">
        <f t="shared" si="2"/>
        <v>63.648109634344685</v>
      </c>
      <c r="M46" s="93"/>
      <c r="N46" s="90" t="s">
        <v>206</v>
      </c>
      <c r="O46" s="91">
        <v>41.7</v>
      </c>
      <c r="P46" s="91">
        <v>0.13</v>
      </c>
      <c r="Q46" s="91">
        <v>22.84</v>
      </c>
      <c r="R46" s="91">
        <v>12.16</v>
      </c>
      <c r="S46" s="91">
        <v>0.25</v>
      </c>
      <c r="T46" s="91">
        <v>12.58</v>
      </c>
      <c r="U46" s="91">
        <v>11.32</v>
      </c>
      <c r="V46" s="91">
        <v>0.05</v>
      </c>
      <c r="W46" s="91">
        <v>0.01</v>
      </c>
      <c r="X46" s="90">
        <f t="shared" si="4"/>
        <v>101.03999999999999</v>
      </c>
      <c r="Y46" s="10">
        <f t="shared" si="3"/>
        <v>64.838262474905719</v>
      </c>
      <c r="AA46" s="95"/>
    </row>
    <row r="47" spans="1:30">
      <c r="A47" s="90" t="s">
        <v>207</v>
      </c>
      <c r="B47" s="91">
        <v>42.44</v>
      </c>
      <c r="C47" s="91">
        <v>0.08</v>
      </c>
      <c r="D47" s="91">
        <v>21.8</v>
      </c>
      <c r="E47" s="91">
        <v>14.55</v>
      </c>
      <c r="F47" s="91">
        <v>0.38</v>
      </c>
      <c r="G47" s="91">
        <v>16.579999999999998</v>
      </c>
      <c r="H47" s="91">
        <v>3.5</v>
      </c>
      <c r="I47" s="91">
        <v>0.03</v>
      </c>
      <c r="J47" s="91">
        <v>0.15</v>
      </c>
      <c r="K47" s="90">
        <f t="shared" si="1"/>
        <v>99.509999999999991</v>
      </c>
      <c r="L47" s="10">
        <f t="shared" si="2"/>
        <v>67.008890565133484</v>
      </c>
      <c r="M47" s="93"/>
      <c r="N47" s="90" t="s">
        <v>207</v>
      </c>
      <c r="O47" s="91">
        <v>42.12</v>
      </c>
      <c r="P47" s="91">
        <v>7.0000000000000007E-2</v>
      </c>
      <c r="Q47" s="91">
        <v>23.27</v>
      </c>
      <c r="R47" s="91">
        <v>14.54</v>
      </c>
      <c r="S47" s="91">
        <v>0.37</v>
      </c>
      <c r="T47" s="91">
        <v>17.12</v>
      </c>
      <c r="U47" s="91">
        <v>3.64</v>
      </c>
      <c r="V47" s="91">
        <v>0.02</v>
      </c>
      <c r="W47" s="91">
        <v>0.17</v>
      </c>
      <c r="X47" s="90">
        <f t="shared" si="4"/>
        <v>101.32000000000001</v>
      </c>
      <c r="Y47" s="10">
        <f t="shared" si="3"/>
        <v>67.728551485607653</v>
      </c>
      <c r="AA47" s="95"/>
      <c r="AD47" s="94">
        <f>6/3244</f>
        <v>1.8495684340320592E-3</v>
      </c>
    </row>
    <row r="48" spans="1:30">
      <c r="A48" s="90" t="s">
        <v>208</v>
      </c>
      <c r="B48" s="91">
        <v>41.93</v>
      </c>
      <c r="C48" s="91">
        <v>7.0000000000000007E-2</v>
      </c>
      <c r="D48" s="91">
        <v>22.25</v>
      </c>
      <c r="E48" s="91">
        <v>13.22</v>
      </c>
      <c r="F48" s="91">
        <v>0.34</v>
      </c>
      <c r="G48" s="91">
        <v>16.27</v>
      </c>
      <c r="H48" s="91">
        <v>5.24</v>
      </c>
      <c r="I48" s="91">
        <v>0.02</v>
      </c>
      <c r="J48" s="91">
        <v>0.18</v>
      </c>
      <c r="K48" s="90">
        <f t="shared" si="1"/>
        <v>99.52</v>
      </c>
      <c r="L48" s="10">
        <f t="shared" si="2"/>
        <v>68.688000459722105</v>
      </c>
      <c r="M48" s="93"/>
      <c r="N48" s="90" t="s">
        <v>208</v>
      </c>
      <c r="O48" s="91">
        <v>42.23</v>
      </c>
      <c r="P48" s="91">
        <v>0.08</v>
      </c>
      <c r="Q48" s="91">
        <v>23.29</v>
      </c>
      <c r="R48" s="91">
        <v>13.06</v>
      </c>
      <c r="S48" s="91">
        <v>0.34</v>
      </c>
      <c r="T48" s="91">
        <v>16.87</v>
      </c>
      <c r="U48" s="91">
        <v>5.17</v>
      </c>
      <c r="V48" s="91">
        <v>0.04</v>
      </c>
      <c r="W48" s="91">
        <v>0.11</v>
      </c>
      <c r="X48" s="90">
        <f t="shared" si="4"/>
        <v>101.19000000000001</v>
      </c>
      <c r="Y48" s="10">
        <f t="shared" si="3"/>
        <v>69.719240329098</v>
      </c>
      <c r="AA48" s="95"/>
    </row>
    <row r="49" spans="1:27">
      <c r="A49" s="90" t="s">
        <v>209</v>
      </c>
      <c r="B49" s="91">
        <v>42.48</v>
      </c>
      <c r="C49" s="91">
        <v>0.13</v>
      </c>
      <c r="D49" s="91">
        <v>22.35</v>
      </c>
      <c r="E49" s="91">
        <v>16.5</v>
      </c>
      <c r="F49" s="91">
        <v>0.35</v>
      </c>
      <c r="G49" s="91">
        <v>11.21</v>
      </c>
      <c r="H49" s="91">
        <v>8.2200000000000006</v>
      </c>
      <c r="I49" s="91">
        <v>0.09</v>
      </c>
      <c r="J49" s="91">
        <v>0.05</v>
      </c>
      <c r="K49" s="90">
        <f t="shared" si="1"/>
        <v>101.38000000000001</v>
      </c>
      <c r="L49" s="10">
        <f t="shared" si="2"/>
        <v>54.771111693658206</v>
      </c>
      <c r="M49" s="93"/>
      <c r="N49" s="90" t="s">
        <v>209</v>
      </c>
      <c r="O49" s="91">
        <v>41.09</v>
      </c>
      <c r="P49" s="91">
        <v>0.14000000000000001</v>
      </c>
      <c r="Q49" s="91">
        <v>23.05</v>
      </c>
      <c r="R49" s="91">
        <v>16.170000000000002</v>
      </c>
      <c r="S49" s="91">
        <v>0.34</v>
      </c>
      <c r="T49" s="91">
        <v>12.13</v>
      </c>
      <c r="U49" s="91">
        <v>8.23</v>
      </c>
      <c r="V49" s="91">
        <v>0.08</v>
      </c>
      <c r="W49" s="91">
        <v>0.03</v>
      </c>
      <c r="X49" s="90">
        <f t="shared" si="4"/>
        <v>101.26</v>
      </c>
      <c r="Y49" s="10">
        <f t="shared" si="3"/>
        <v>57.211978154508081</v>
      </c>
      <c r="AA49" s="95"/>
    </row>
    <row r="50" spans="1:27">
      <c r="A50" s="90" t="s">
        <v>210</v>
      </c>
      <c r="B50" s="91">
        <v>43.59</v>
      </c>
      <c r="C50" s="91">
        <v>0.12</v>
      </c>
      <c r="D50" s="91">
        <v>20.420000000000002</v>
      </c>
      <c r="E50" s="91">
        <v>7.45</v>
      </c>
      <c r="F50" s="91">
        <v>0.35</v>
      </c>
      <c r="G50" s="91">
        <v>20.39</v>
      </c>
      <c r="H50" s="91">
        <v>4.43</v>
      </c>
      <c r="I50" s="91">
        <v>0.02</v>
      </c>
      <c r="J50" s="91">
        <v>2.96</v>
      </c>
      <c r="K50" s="90">
        <f t="shared" si="1"/>
        <v>99.72999999999999</v>
      </c>
      <c r="L50" s="10">
        <f t="shared" si="2"/>
        <v>82.988487711369714</v>
      </c>
      <c r="M50" s="93"/>
      <c r="N50" s="90" t="s">
        <v>210</v>
      </c>
      <c r="O50" s="91">
        <v>42.92</v>
      </c>
      <c r="P50" s="91">
        <v>0.13</v>
      </c>
      <c r="Q50" s="91">
        <v>21.24</v>
      </c>
      <c r="R50" s="91">
        <v>7.42</v>
      </c>
      <c r="S50" s="91">
        <v>0.37</v>
      </c>
      <c r="T50" s="91">
        <v>20.95</v>
      </c>
      <c r="U50" s="91">
        <v>4.58</v>
      </c>
      <c r="V50" s="91">
        <v>0.05</v>
      </c>
      <c r="W50" s="91">
        <v>3.1</v>
      </c>
      <c r="X50" s="90">
        <f t="shared" si="4"/>
        <v>100.76</v>
      </c>
      <c r="Y50" s="10">
        <f t="shared" si="3"/>
        <v>83.423453121296305</v>
      </c>
      <c r="AA50" s="95"/>
    </row>
    <row r="51" spans="1:27">
      <c r="A51" s="90" t="s">
        <v>211</v>
      </c>
      <c r="B51" s="91">
        <v>41.8</v>
      </c>
      <c r="C51" s="91">
        <v>0.11</v>
      </c>
      <c r="D51" s="91">
        <v>22.56</v>
      </c>
      <c r="E51" s="91">
        <v>11.93</v>
      </c>
      <c r="F51" s="91">
        <v>0.32</v>
      </c>
      <c r="G51" s="91">
        <v>12.38</v>
      </c>
      <c r="H51" s="91">
        <v>11.62</v>
      </c>
      <c r="I51" s="91">
        <v>7.0000000000000007E-2</v>
      </c>
      <c r="J51" s="91">
        <v>0.04</v>
      </c>
      <c r="K51" s="90">
        <f t="shared" si="1"/>
        <v>100.83</v>
      </c>
      <c r="L51" s="10">
        <f t="shared" si="2"/>
        <v>64.908213382459579</v>
      </c>
      <c r="M51" s="93"/>
      <c r="N51" s="90" t="s">
        <v>211</v>
      </c>
      <c r="O51" s="91">
        <v>41.43</v>
      </c>
      <c r="P51" s="91">
        <v>0.14000000000000001</v>
      </c>
      <c r="Q51" s="91">
        <v>22.88</v>
      </c>
      <c r="R51" s="91">
        <v>11.69</v>
      </c>
      <c r="S51" s="91">
        <v>0.22</v>
      </c>
      <c r="T51" s="91">
        <v>12.52</v>
      </c>
      <c r="U51" s="91">
        <v>11.8</v>
      </c>
      <c r="V51" s="91">
        <v>0.05</v>
      </c>
      <c r="W51" s="91">
        <v>0.06</v>
      </c>
      <c r="X51" s="90">
        <f t="shared" si="4"/>
        <v>100.78999999999999</v>
      </c>
      <c r="Y51" s="10">
        <f t="shared" si="3"/>
        <v>65.623814776618289</v>
      </c>
      <c r="AA51" s="95"/>
    </row>
    <row r="52" spans="1:27">
      <c r="A52" s="90" t="s">
        <v>212</v>
      </c>
      <c r="B52" s="91">
        <v>41.83</v>
      </c>
      <c r="C52" s="91">
        <v>0.11</v>
      </c>
      <c r="D52" s="91">
        <v>21.96</v>
      </c>
      <c r="E52" s="91">
        <v>12.93</v>
      </c>
      <c r="F52" s="91">
        <v>0.31</v>
      </c>
      <c r="G52" s="91">
        <v>11.92</v>
      </c>
      <c r="H52" s="91">
        <v>11.09</v>
      </c>
      <c r="I52" s="91">
        <v>0.08</v>
      </c>
      <c r="J52" s="91">
        <v>0.08</v>
      </c>
      <c r="K52" s="90">
        <f t="shared" si="1"/>
        <v>100.31</v>
      </c>
      <c r="L52" s="10">
        <f t="shared" si="2"/>
        <v>62.167139461012269</v>
      </c>
      <c r="M52" s="93"/>
      <c r="N52" s="90" t="s">
        <v>212</v>
      </c>
      <c r="O52" s="91">
        <v>41.39</v>
      </c>
      <c r="P52" s="91">
        <v>0.14000000000000001</v>
      </c>
      <c r="Q52" s="91">
        <v>22.72</v>
      </c>
      <c r="R52" s="91">
        <v>12.74</v>
      </c>
      <c r="S52" s="91">
        <v>0.16</v>
      </c>
      <c r="T52" s="91">
        <v>12.17</v>
      </c>
      <c r="U52" s="91">
        <v>11.44</v>
      </c>
      <c r="V52" s="91">
        <v>0.05</v>
      </c>
      <c r="W52" s="91">
        <v>7.0000000000000007E-2</v>
      </c>
      <c r="X52" s="90">
        <f t="shared" si="4"/>
        <v>100.87999999999998</v>
      </c>
      <c r="Y52" s="10">
        <f t="shared" si="3"/>
        <v>62.999801363709821</v>
      </c>
      <c r="AA52" s="95"/>
    </row>
    <row r="53" spans="1:27">
      <c r="A53" s="90" t="s">
        <v>213</v>
      </c>
      <c r="B53" s="91">
        <v>42.3</v>
      </c>
      <c r="C53" s="91">
        <v>0.14000000000000001</v>
      </c>
      <c r="D53" s="91">
        <v>22.23</v>
      </c>
      <c r="E53" s="91">
        <v>12.7</v>
      </c>
      <c r="F53" s="91">
        <v>0.28999999999999998</v>
      </c>
      <c r="G53" s="91">
        <v>14.83</v>
      </c>
      <c r="H53" s="91">
        <v>7.46</v>
      </c>
      <c r="I53" s="91">
        <v>0.09</v>
      </c>
      <c r="J53" s="91">
        <v>0.14000000000000001</v>
      </c>
      <c r="K53" s="90">
        <f t="shared" si="1"/>
        <v>100.18</v>
      </c>
      <c r="L53" s="10">
        <f t="shared" si="2"/>
        <v>67.547009535823918</v>
      </c>
      <c r="M53" s="93"/>
      <c r="N53" s="90" t="s">
        <v>213</v>
      </c>
      <c r="O53" s="91">
        <v>41.59</v>
      </c>
      <c r="P53" s="91">
        <v>0.13</v>
      </c>
      <c r="Q53" s="91">
        <v>22.78</v>
      </c>
      <c r="R53" s="91">
        <v>12.53</v>
      </c>
      <c r="S53" s="91">
        <v>0.28999999999999998</v>
      </c>
      <c r="T53" s="91">
        <v>15.25</v>
      </c>
      <c r="U53" s="91">
        <v>7.67</v>
      </c>
      <c r="V53" s="91">
        <v>7.0000000000000007E-2</v>
      </c>
      <c r="W53" s="91">
        <v>0.12</v>
      </c>
      <c r="X53" s="90">
        <f t="shared" si="4"/>
        <v>100.43</v>
      </c>
      <c r="Y53" s="10">
        <f t="shared" si="3"/>
        <v>68.447944173801446</v>
      </c>
      <c r="AA53" s="95"/>
    </row>
    <row r="54" spans="1:27">
      <c r="A54" s="90" t="s">
        <v>214</v>
      </c>
      <c r="B54" s="91">
        <v>42.17</v>
      </c>
      <c r="C54" s="91">
        <v>0.11</v>
      </c>
      <c r="D54" s="91">
        <v>21.46</v>
      </c>
      <c r="E54" s="91">
        <v>15.32</v>
      </c>
      <c r="F54" s="91">
        <v>0.34</v>
      </c>
      <c r="G54" s="91">
        <v>11.08</v>
      </c>
      <c r="H54" s="91">
        <v>10</v>
      </c>
      <c r="I54" s="91">
        <v>0.14000000000000001</v>
      </c>
      <c r="J54" s="91">
        <v>0</v>
      </c>
      <c r="K54" s="90">
        <f t="shared" si="1"/>
        <v>100.62</v>
      </c>
      <c r="L54" s="10">
        <f t="shared" si="2"/>
        <v>56.315182458537038</v>
      </c>
      <c r="M54" s="93"/>
      <c r="N54" s="90" t="s">
        <v>214</v>
      </c>
      <c r="O54" s="91">
        <v>41.21</v>
      </c>
      <c r="P54" s="91">
        <v>0.13</v>
      </c>
      <c r="Q54" s="91">
        <v>22.56</v>
      </c>
      <c r="R54" s="91">
        <v>15.07</v>
      </c>
      <c r="S54" s="91">
        <v>0.33</v>
      </c>
      <c r="T54" s="91">
        <v>11.65</v>
      </c>
      <c r="U54" s="91">
        <v>10.19</v>
      </c>
      <c r="V54" s="91">
        <v>0.06</v>
      </c>
      <c r="W54" s="91">
        <v>0.03</v>
      </c>
      <c r="X54" s="90">
        <f t="shared" si="4"/>
        <v>101.23</v>
      </c>
      <c r="Y54" s="10">
        <f t="shared" si="3"/>
        <v>57.946588918344176</v>
      </c>
      <c r="AA54" s="95"/>
    </row>
    <row r="55" spans="1:27">
      <c r="A55" s="112" t="s">
        <v>215</v>
      </c>
      <c r="B55" s="113">
        <v>41.52</v>
      </c>
      <c r="C55" s="113">
        <v>0.13</v>
      </c>
      <c r="D55" s="113">
        <v>22.36</v>
      </c>
      <c r="E55" s="113">
        <v>12.46</v>
      </c>
      <c r="F55" s="113">
        <v>0.24</v>
      </c>
      <c r="G55" s="113">
        <v>12.13</v>
      </c>
      <c r="H55" s="113">
        <v>11.13</v>
      </c>
      <c r="I55" s="113">
        <v>0.08</v>
      </c>
      <c r="J55" s="113">
        <v>0.06</v>
      </c>
      <c r="K55" s="112">
        <f t="shared" si="1"/>
        <v>100.10999999999999</v>
      </c>
      <c r="L55" s="21">
        <f t="shared" si="2"/>
        <v>63.439986414355879</v>
      </c>
      <c r="M55" s="108"/>
      <c r="N55" s="112" t="s">
        <v>215</v>
      </c>
      <c r="O55" s="113">
        <v>41.11</v>
      </c>
      <c r="P55" s="113">
        <v>0.11</v>
      </c>
      <c r="Q55" s="113">
        <v>22.24</v>
      </c>
      <c r="R55" s="113">
        <v>12.08</v>
      </c>
      <c r="S55" s="113">
        <v>0.24</v>
      </c>
      <c r="T55" s="113">
        <v>12.44</v>
      </c>
      <c r="U55" s="113">
        <v>11.64</v>
      </c>
      <c r="V55" s="113">
        <v>0.06</v>
      </c>
      <c r="W55" s="113">
        <v>0.09</v>
      </c>
      <c r="X55" s="112">
        <f t="shared" si="4"/>
        <v>100.00999999999999</v>
      </c>
      <c r="Y55" s="21">
        <f t="shared" si="3"/>
        <v>64.733536371450242</v>
      </c>
      <c r="AA55" s="95"/>
    </row>
    <row r="56" spans="1:27">
      <c r="A56" s="94" t="s">
        <v>884</v>
      </c>
    </row>
  </sheetData>
  <phoneticPr fontId="4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21"/>
  <sheetViews>
    <sheetView topLeftCell="L22" zoomScale="80" zoomScaleNormal="80" workbookViewId="0">
      <selection activeCell="W52" sqref="W52"/>
    </sheetView>
  </sheetViews>
  <sheetFormatPr defaultColWidth="9.140625" defaultRowHeight="12.75"/>
  <cols>
    <col min="1" max="1" width="27.5703125" style="65" customWidth="1"/>
    <col min="2" max="12" width="9.140625" style="65"/>
    <col min="13" max="13" width="5" style="117" customWidth="1"/>
    <col min="14" max="14" width="24.7109375" style="65" customWidth="1"/>
    <col min="15" max="16384" width="9.140625" style="65"/>
  </cols>
  <sheetData>
    <row r="1" spans="1:26" ht="15">
      <c r="A1" s="106" t="s">
        <v>886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14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</row>
    <row r="2" spans="1:26" ht="15">
      <c r="A2" s="115" t="s">
        <v>590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16"/>
      <c r="N2" s="115" t="s">
        <v>583</v>
      </c>
      <c r="O2" s="87"/>
      <c r="P2" s="87"/>
      <c r="Q2" s="87"/>
      <c r="R2" s="87"/>
      <c r="S2" s="87"/>
      <c r="T2" s="87"/>
      <c r="U2" s="87"/>
      <c r="V2" s="87"/>
      <c r="W2" s="87"/>
      <c r="X2" s="87"/>
      <c r="Y2" s="105"/>
    </row>
    <row r="3" spans="1:26" ht="15.75">
      <c r="A3" s="76" t="s">
        <v>563</v>
      </c>
      <c r="B3" s="81" t="s">
        <v>224</v>
      </c>
      <c r="C3" s="81" t="s">
        <v>225</v>
      </c>
      <c r="D3" s="81" t="s">
        <v>226</v>
      </c>
      <c r="E3" s="81" t="s">
        <v>32</v>
      </c>
      <c r="F3" s="81" t="s">
        <v>33</v>
      </c>
      <c r="G3" s="81" t="s">
        <v>34</v>
      </c>
      <c r="H3" s="81" t="s">
        <v>35</v>
      </c>
      <c r="I3" s="81" t="s">
        <v>227</v>
      </c>
      <c r="J3" s="81" t="s">
        <v>228</v>
      </c>
      <c r="K3" s="76" t="s">
        <v>37</v>
      </c>
      <c r="L3" s="76" t="s">
        <v>71</v>
      </c>
      <c r="M3" s="89"/>
      <c r="N3" s="76" t="s">
        <v>563</v>
      </c>
      <c r="O3" s="81" t="s">
        <v>224</v>
      </c>
      <c r="P3" s="81" t="s">
        <v>225</v>
      </c>
      <c r="Q3" s="81" t="s">
        <v>226</v>
      </c>
      <c r="R3" s="81" t="s">
        <v>32</v>
      </c>
      <c r="S3" s="81" t="s">
        <v>33</v>
      </c>
      <c r="T3" s="81" t="s">
        <v>34</v>
      </c>
      <c r="U3" s="81" t="s">
        <v>35</v>
      </c>
      <c r="V3" s="81" t="s">
        <v>227</v>
      </c>
      <c r="W3" s="81" t="s">
        <v>228</v>
      </c>
      <c r="X3" s="76" t="s">
        <v>37</v>
      </c>
      <c r="Y3" s="76" t="s">
        <v>71</v>
      </c>
    </row>
    <row r="4" spans="1:26">
      <c r="A4" s="65" t="s">
        <v>231</v>
      </c>
      <c r="B4" s="80">
        <v>55.47</v>
      </c>
      <c r="C4" s="80">
        <v>0.28000000000000003</v>
      </c>
      <c r="D4" s="80">
        <v>1.82</v>
      </c>
      <c r="E4" s="80">
        <v>2.38</v>
      </c>
      <c r="F4" s="80">
        <v>0.02</v>
      </c>
      <c r="G4" s="80">
        <v>17.09</v>
      </c>
      <c r="H4" s="80">
        <v>20.350000000000001</v>
      </c>
      <c r="I4" s="80">
        <v>1.73</v>
      </c>
      <c r="J4" s="80">
        <v>1.1299999999999999</v>
      </c>
      <c r="K4" s="65">
        <f>SUM(B4:J4)</f>
        <v>100.27</v>
      </c>
      <c r="L4" s="4">
        <f>((G4/40.31)/(G4/40.31+E4/71.85))*100</f>
        <v>92.753145115742726</v>
      </c>
      <c r="M4" s="89"/>
      <c r="N4" s="65" t="s">
        <v>231</v>
      </c>
      <c r="O4" s="80">
        <v>54.56</v>
      </c>
      <c r="P4" s="80">
        <v>0.27</v>
      </c>
      <c r="Q4" s="80">
        <v>1.81</v>
      </c>
      <c r="R4" s="80">
        <v>2.42</v>
      </c>
      <c r="S4" s="80">
        <v>0.1</v>
      </c>
      <c r="T4" s="80">
        <v>16.920000000000002</v>
      </c>
      <c r="U4" s="80">
        <v>20.48</v>
      </c>
      <c r="V4" s="80">
        <v>1.55</v>
      </c>
      <c r="W4" s="80">
        <v>1.05</v>
      </c>
      <c r="X4" s="65">
        <f t="shared" ref="X4:X67" si="0">SUM(O4:W4)</f>
        <v>99.160000000000011</v>
      </c>
      <c r="Y4" s="4">
        <f>((T4/40.31)/(T4/40.31+R4/71.85))*100</f>
        <v>92.571860911407583</v>
      </c>
      <c r="Z4" s="80"/>
    </row>
    <row r="5" spans="1:26">
      <c r="A5" s="65" t="s">
        <v>232</v>
      </c>
      <c r="B5" s="80">
        <v>54.59</v>
      </c>
      <c r="C5" s="80">
        <v>0.3</v>
      </c>
      <c r="D5" s="80">
        <v>1.89</v>
      </c>
      <c r="E5" s="80">
        <v>2.37</v>
      </c>
      <c r="F5" s="80">
        <v>0.02</v>
      </c>
      <c r="G5" s="80">
        <v>17.239999999999998</v>
      </c>
      <c r="H5" s="80">
        <v>20.52</v>
      </c>
      <c r="I5" s="80">
        <v>1.89</v>
      </c>
      <c r="J5" s="80">
        <v>1.25</v>
      </c>
      <c r="K5" s="65">
        <f t="shared" ref="K5:K68" si="1">SUM(B5:J5)</f>
        <v>100.07</v>
      </c>
      <c r="L5" s="4">
        <f t="shared" ref="L5:L68" si="2">((G5/40.31)/(G5/40.31+E5/71.85))*100</f>
        <v>92.839705816551529</v>
      </c>
      <c r="M5" s="89"/>
      <c r="N5" s="65" t="s">
        <v>232</v>
      </c>
      <c r="O5" s="80">
        <v>54.17</v>
      </c>
      <c r="P5" s="80">
        <v>0.26</v>
      </c>
      <c r="Q5" s="80">
        <v>1.78</v>
      </c>
      <c r="R5" s="80">
        <v>2.46</v>
      </c>
      <c r="S5" s="80">
        <v>0.09</v>
      </c>
      <c r="T5" s="80">
        <v>16.87</v>
      </c>
      <c r="U5" s="80">
        <v>20.43</v>
      </c>
      <c r="V5" s="80">
        <v>1.61</v>
      </c>
      <c r="W5" s="80">
        <v>1.1499999999999999</v>
      </c>
      <c r="X5" s="65">
        <f t="shared" si="0"/>
        <v>98.820000000000007</v>
      </c>
      <c r="Y5" s="4">
        <f t="shared" ref="Y5:Y68" si="3">((T5/40.31)/(T5/40.31+R5/71.85))*100</f>
        <v>92.437679410703538</v>
      </c>
      <c r="Z5" s="80"/>
    </row>
    <row r="6" spans="1:26">
      <c r="A6" s="65" t="s">
        <v>233</v>
      </c>
      <c r="B6" s="80">
        <v>54.9</v>
      </c>
      <c r="C6" s="80">
        <v>0.28000000000000003</v>
      </c>
      <c r="D6" s="80">
        <v>1.8</v>
      </c>
      <c r="E6" s="80">
        <v>2.35</v>
      </c>
      <c r="F6" s="80">
        <v>0.05</v>
      </c>
      <c r="G6" s="80">
        <v>16.809999999999999</v>
      </c>
      <c r="H6" s="80">
        <v>20.350000000000001</v>
      </c>
      <c r="I6" s="80">
        <v>1.8</v>
      </c>
      <c r="J6" s="80">
        <v>1.2</v>
      </c>
      <c r="K6" s="65">
        <f t="shared" si="1"/>
        <v>99.539999999999992</v>
      </c>
      <c r="L6" s="4">
        <f t="shared" si="2"/>
        <v>92.727329260737008</v>
      </c>
      <c r="M6" s="89"/>
      <c r="N6" s="65" t="s">
        <v>233</v>
      </c>
      <c r="O6" s="80">
        <v>54.53</v>
      </c>
      <c r="P6" s="80">
        <v>0.26</v>
      </c>
      <c r="Q6" s="80">
        <v>1.79</v>
      </c>
      <c r="R6" s="80">
        <v>2.4700000000000002</v>
      </c>
      <c r="S6" s="80">
        <v>7.0000000000000007E-2</v>
      </c>
      <c r="T6" s="80">
        <v>16.88</v>
      </c>
      <c r="U6" s="80">
        <v>20.37</v>
      </c>
      <c r="V6" s="80">
        <v>1.62</v>
      </c>
      <c r="W6" s="80">
        <v>1.1499999999999999</v>
      </c>
      <c r="X6" s="65">
        <f t="shared" si="0"/>
        <v>99.140000000000015</v>
      </c>
      <c r="Y6" s="4">
        <f t="shared" si="3"/>
        <v>92.413427464639625</v>
      </c>
      <c r="Z6" s="80"/>
    </row>
    <row r="7" spans="1:26">
      <c r="A7" s="65" t="s">
        <v>234</v>
      </c>
      <c r="B7" s="80">
        <v>55.17</v>
      </c>
      <c r="C7" s="80">
        <v>0.28000000000000003</v>
      </c>
      <c r="D7" s="80">
        <v>1.99</v>
      </c>
      <c r="E7" s="80">
        <v>2.39</v>
      </c>
      <c r="F7" s="80">
        <v>0</v>
      </c>
      <c r="G7" s="80">
        <v>17.11</v>
      </c>
      <c r="H7" s="80">
        <v>20.37</v>
      </c>
      <c r="I7" s="80">
        <v>1.79</v>
      </c>
      <c r="J7" s="80">
        <v>1.1100000000000001</v>
      </c>
      <c r="K7" s="65">
        <f t="shared" si="1"/>
        <v>100.21000000000001</v>
      </c>
      <c r="L7" s="4">
        <f t="shared" si="2"/>
        <v>92.732797241958636</v>
      </c>
      <c r="M7" s="89"/>
      <c r="N7" s="65" t="s">
        <v>234</v>
      </c>
      <c r="O7" s="80">
        <v>54.67</v>
      </c>
      <c r="P7" s="80">
        <v>0.28000000000000003</v>
      </c>
      <c r="Q7" s="80">
        <v>1.81</v>
      </c>
      <c r="R7" s="80">
        <v>2.4500000000000002</v>
      </c>
      <c r="S7" s="80">
        <v>0.09</v>
      </c>
      <c r="T7" s="80">
        <v>16.88</v>
      </c>
      <c r="U7" s="80">
        <v>20.43</v>
      </c>
      <c r="V7" s="80">
        <v>1.61</v>
      </c>
      <c r="W7" s="80">
        <v>1.08</v>
      </c>
      <c r="X7" s="65">
        <f t="shared" si="0"/>
        <v>99.300000000000011</v>
      </c>
      <c r="Y7" s="4">
        <f t="shared" si="3"/>
        <v>92.470231684885675</v>
      </c>
      <c r="Z7" s="80"/>
    </row>
    <row r="8" spans="1:26">
      <c r="A8" s="65" t="s">
        <v>484</v>
      </c>
      <c r="B8" s="80">
        <v>54.96</v>
      </c>
      <c r="C8" s="80">
        <v>0.28999999999999998</v>
      </c>
      <c r="D8" s="80">
        <v>1.76</v>
      </c>
      <c r="E8" s="80">
        <v>2.42</v>
      </c>
      <c r="F8" s="80">
        <v>0.01</v>
      </c>
      <c r="G8" s="80">
        <v>17.52</v>
      </c>
      <c r="H8" s="80">
        <v>20.39</v>
      </c>
      <c r="I8" s="80">
        <v>1.81</v>
      </c>
      <c r="J8" s="80">
        <v>1.27</v>
      </c>
      <c r="K8" s="65">
        <f t="shared" si="1"/>
        <v>100.42999999999999</v>
      </c>
      <c r="L8" s="4">
        <f t="shared" si="2"/>
        <v>92.807953509763095</v>
      </c>
      <c r="M8" s="89"/>
      <c r="N8" s="65" t="s">
        <v>484</v>
      </c>
      <c r="O8" s="80">
        <v>54.64</v>
      </c>
      <c r="P8" s="80">
        <v>0.25</v>
      </c>
      <c r="Q8" s="80">
        <v>1.79</v>
      </c>
      <c r="R8" s="80">
        <v>2.4900000000000002</v>
      </c>
      <c r="S8" s="80">
        <v>0.08</v>
      </c>
      <c r="T8" s="80">
        <v>16.87</v>
      </c>
      <c r="U8" s="80">
        <v>20.43</v>
      </c>
      <c r="V8" s="80">
        <v>1.61</v>
      </c>
      <c r="W8" s="80">
        <v>1.1399999999999999</v>
      </c>
      <c r="X8" s="65">
        <f t="shared" si="0"/>
        <v>99.300000000000011</v>
      </c>
      <c r="Y8" s="4">
        <f t="shared" si="3"/>
        <v>92.352508766981373</v>
      </c>
      <c r="Z8" s="80"/>
    </row>
    <row r="9" spans="1:26">
      <c r="A9" s="65" t="s">
        <v>526</v>
      </c>
      <c r="B9" s="80">
        <v>55.14</v>
      </c>
      <c r="C9" s="80">
        <v>0.27</v>
      </c>
      <c r="D9" s="80">
        <v>1.69</v>
      </c>
      <c r="E9" s="80">
        <v>2.4500000000000002</v>
      </c>
      <c r="F9" s="80">
        <v>0.02</v>
      </c>
      <c r="G9" s="80">
        <v>17.04</v>
      </c>
      <c r="H9" s="80">
        <v>20.329999999999998</v>
      </c>
      <c r="I9" s="80">
        <v>1.81</v>
      </c>
      <c r="J9" s="80">
        <v>1.18</v>
      </c>
      <c r="K9" s="65">
        <f t="shared" si="1"/>
        <v>99.930000000000021</v>
      </c>
      <c r="L9" s="4">
        <f t="shared" si="2"/>
        <v>92.535656290778306</v>
      </c>
      <c r="M9" s="89"/>
      <c r="N9" s="65" t="s">
        <v>526</v>
      </c>
      <c r="O9" s="80">
        <v>54.35</v>
      </c>
      <c r="P9" s="80">
        <v>0.27</v>
      </c>
      <c r="Q9" s="80">
        <v>1.82</v>
      </c>
      <c r="R9" s="80">
        <v>2.5</v>
      </c>
      <c r="S9" s="80">
        <v>0.08</v>
      </c>
      <c r="T9" s="80">
        <v>16.829999999999998</v>
      </c>
      <c r="U9" s="80">
        <v>20.43</v>
      </c>
      <c r="V9" s="80">
        <v>1.57</v>
      </c>
      <c r="W9" s="80">
        <v>1.07</v>
      </c>
      <c r="X9" s="65">
        <f t="shared" si="0"/>
        <v>98.919999999999987</v>
      </c>
      <c r="Y9" s="4">
        <f t="shared" si="3"/>
        <v>92.307313567334006</v>
      </c>
      <c r="Z9" s="80"/>
    </row>
    <row r="10" spans="1:26">
      <c r="A10" s="65" t="s">
        <v>453</v>
      </c>
      <c r="B10" s="80">
        <v>54.81</v>
      </c>
      <c r="C10" s="80">
        <v>0.28000000000000003</v>
      </c>
      <c r="D10" s="80">
        <v>1.9</v>
      </c>
      <c r="E10" s="80">
        <v>2.44</v>
      </c>
      <c r="F10" s="80">
        <v>0</v>
      </c>
      <c r="G10" s="80">
        <v>17.559999999999999</v>
      </c>
      <c r="H10" s="80">
        <v>20.34</v>
      </c>
      <c r="I10" s="80">
        <v>1.92</v>
      </c>
      <c r="J10" s="80">
        <v>1.22</v>
      </c>
      <c r="K10" s="65">
        <f t="shared" si="1"/>
        <v>100.47</v>
      </c>
      <c r="L10" s="4">
        <f t="shared" si="2"/>
        <v>92.768137228662866</v>
      </c>
      <c r="M10" s="89"/>
      <c r="N10" s="65" t="s">
        <v>453</v>
      </c>
      <c r="O10" s="80">
        <v>54.56</v>
      </c>
      <c r="P10" s="80">
        <v>0.25</v>
      </c>
      <c r="Q10" s="80">
        <v>1.79</v>
      </c>
      <c r="R10" s="80">
        <v>2.48</v>
      </c>
      <c r="S10" s="80">
        <v>0.09</v>
      </c>
      <c r="T10" s="80">
        <v>16.850000000000001</v>
      </c>
      <c r="U10" s="80">
        <v>20.46</v>
      </c>
      <c r="V10" s="80">
        <v>1.57</v>
      </c>
      <c r="W10" s="80">
        <v>1.0900000000000001</v>
      </c>
      <c r="X10" s="65">
        <f t="shared" si="0"/>
        <v>99.140000000000015</v>
      </c>
      <c r="Y10" s="4">
        <f t="shared" si="3"/>
        <v>92.372527860979204</v>
      </c>
      <c r="Z10" s="80"/>
    </row>
    <row r="11" spans="1:26">
      <c r="A11" s="65" t="s">
        <v>250</v>
      </c>
      <c r="B11" s="80">
        <v>54.44</v>
      </c>
      <c r="C11" s="80">
        <v>0.27</v>
      </c>
      <c r="D11" s="80">
        <v>1.9</v>
      </c>
      <c r="E11" s="80">
        <v>2.34</v>
      </c>
      <c r="F11" s="80">
        <v>0</v>
      </c>
      <c r="G11" s="80">
        <v>17.23</v>
      </c>
      <c r="H11" s="80">
        <v>20.37</v>
      </c>
      <c r="I11" s="80">
        <v>1.81</v>
      </c>
      <c r="J11" s="80">
        <v>1.2</v>
      </c>
      <c r="K11" s="65">
        <f t="shared" si="1"/>
        <v>99.560000000000016</v>
      </c>
      <c r="L11" s="4">
        <f t="shared" si="2"/>
        <v>92.920112866395272</v>
      </c>
      <c r="M11" s="89"/>
      <c r="N11" s="65" t="s">
        <v>250</v>
      </c>
      <c r="O11" s="80">
        <v>54.69</v>
      </c>
      <c r="P11" s="80">
        <v>0.26</v>
      </c>
      <c r="Q11" s="80">
        <v>1.81</v>
      </c>
      <c r="R11" s="80">
        <v>2.9</v>
      </c>
      <c r="S11" s="80">
        <v>0.08</v>
      </c>
      <c r="T11" s="80">
        <v>16.88</v>
      </c>
      <c r="U11" s="80">
        <v>20.46</v>
      </c>
      <c r="V11" s="80">
        <v>1.59</v>
      </c>
      <c r="W11" s="80">
        <v>1.1499999999999999</v>
      </c>
      <c r="X11" s="65">
        <f t="shared" si="0"/>
        <v>99.82</v>
      </c>
      <c r="Y11" s="4">
        <f t="shared" si="3"/>
        <v>91.208796993668614</v>
      </c>
      <c r="Z11" s="80"/>
    </row>
    <row r="12" spans="1:26">
      <c r="A12" s="65" t="s">
        <v>485</v>
      </c>
      <c r="B12" s="80">
        <v>54.96</v>
      </c>
      <c r="C12" s="80">
        <v>0.28999999999999998</v>
      </c>
      <c r="D12" s="80">
        <v>1.73</v>
      </c>
      <c r="E12" s="80">
        <v>2.4500000000000002</v>
      </c>
      <c r="F12" s="80">
        <v>0.04</v>
      </c>
      <c r="G12" s="80">
        <v>17.45</v>
      </c>
      <c r="H12" s="80">
        <v>20.25</v>
      </c>
      <c r="I12" s="80">
        <v>1.89</v>
      </c>
      <c r="J12" s="80">
        <v>1.22</v>
      </c>
      <c r="K12" s="65">
        <f t="shared" si="1"/>
        <v>100.28</v>
      </c>
      <c r="L12" s="4">
        <f t="shared" si="2"/>
        <v>92.698230443121162</v>
      </c>
      <c r="M12" s="89"/>
      <c r="N12" s="65" t="s">
        <v>485</v>
      </c>
      <c r="O12" s="80">
        <v>54.97</v>
      </c>
      <c r="P12" s="80">
        <v>0.26</v>
      </c>
      <c r="Q12" s="80">
        <v>1.8</v>
      </c>
      <c r="R12" s="80">
        <v>2.5</v>
      </c>
      <c r="S12" s="80">
        <v>7.0000000000000007E-2</v>
      </c>
      <c r="T12" s="80">
        <v>16.829999999999998</v>
      </c>
      <c r="U12" s="80">
        <v>20.41</v>
      </c>
      <c r="V12" s="80">
        <v>1.62</v>
      </c>
      <c r="W12" s="80">
        <v>1.1299999999999999</v>
      </c>
      <c r="X12" s="65">
        <f t="shared" si="0"/>
        <v>99.589999999999989</v>
      </c>
      <c r="Y12" s="4">
        <f t="shared" si="3"/>
        <v>92.307313567334006</v>
      </c>
      <c r="Z12" s="80"/>
    </row>
    <row r="13" spans="1:26">
      <c r="A13" s="65" t="s">
        <v>235</v>
      </c>
      <c r="B13" s="80">
        <v>53.9</v>
      </c>
      <c r="C13" s="80">
        <v>0.28000000000000003</v>
      </c>
      <c r="D13" s="80">
        <v>1.82</v>
      </c>
      <c r="E13" s="80">
        <v>2.39</v>
      </c>
      <c r="F13" s="80">
        <v>0.04</v>
      </c>
      <c r="G13" s="80">
        <v>16.940000000000001</v>
      </c>
      <c r="H13" s="80">
        <v>20.59</v>
      </c>
      <c r="I13" s="80">
        <v>1.87</v>
      </c>
      <c r="J13" s="80">
        <v>1.1299999999999999</v>
      </c>
      <c r="K13" s="65">
        <f t="shared" si="1"/>
        <v>98.960000000000008</v>
      </c>
      <c r="L13" s="4">
        <f t="shared" si="2"/>
        <v>92.665217031490172</v>
      </c>
      <c r="M13" s="89"/>
      <c r="N13" s="65" t="s">
        <v>235</v>
      </c>
      <c r="O13" s="80">
        <v>54.52</v>
      </c>
      <c r="P13" s="80">
        <v>0.24</v>
      </c>
      <c r="Q13" s="80">
        <v>1.81</v>
      </c>
      <c r="R13" s="80">
        <v>2.5</v>
      </c>
      <c r="S13" s="80">
        <v>0.08</v>
      </c>
      <c r="T13" s="80">
        <v>16.899999999999999</v>
      </c>
      <c r="U13" s="80">
        <v>20.45</v>
      </c>
      <c r="V13" s="80">
        <v>1.6</v>
      </c>
      <c r="W13" s="80">
        <v>1.06</v>
      </c>
      <c r="X13" s="65">
        <f t="shared" si="0"/>
        <v>99.160000000000011</v>
      </c>
      <c r="Y13" s="4">
        <f t="shared" si="3"/>
        <v>92.336735004258429</v>
      </c>
      <c r="Z13" s="80"/>
    </row>
    <row r="14" spans="1:26">
      <c r="A14" s="65" t="s">
        <v>454</v>
      </c>
      <c r="B14" s="80">
        <v>54.73</v>
      </c>
      <c r="C14" s="80">
        <v>0.28000000000000003</v>
      </c>
      <c r="D14" s="80">
        <v>1.79</v>
      </c>
      <c r="E14" s="80">
        <v>2.42</v>
      </c>
      <c r="F14" s="80">
        <v>0</v>
      </c>
      <c r="G14" s="80">
        <v>17.23</v>
      </c>
      <c r="H14" s="80">
        <v>20.54</v>
      </c>
      <c r="I14" s="80">
        <v>1.89</v>
      </c>
      <c r="J14" s="80">
        <v>1.1399999999999999</v>
      </c>
      <c r="K14" s="65">
        <f t="shared" si="1"/>
        <v>100.02000000000001</v>
      </c>
      <c r="L14" s="4">
        <f t="shared" si="2"/>
        <v>92.695745203555418</v>
      </c>
      <c r="M14" s="89"/>
      <c r="N14" s="65" t="s">
        <v>454</v>
      </c>
      <c r="O14" s="80">
        <v>54.59</v>
      </c>
      <c r="P14" s="80">
        <v>0.25</v>
      </c>
      <c r="Q14" s="80">
        <v>1.85</v>
      </c>
      <c r="R14" s="80">
        <v>2.4700000000000002</v>
      </c>
      <c r="S14" s="80">
        <v>7.0000000000000007E-2</v>
      </c>
      <c r="T14" s="80">
        <v>16.98</v>
      </c>
      <c r="U14" s="80">
        <v>20.58</v>
      </c>
      <c r="V14" s="80">
        <v>1.61</v>
      </c>
      <c r="W14" s="80">
        <v>1.1299999999999999</v>
      </c>
      <c r="X14" s="65">
        <f t="shared" si="0"/>
        <v>99.53</v>
      </c>
      <c r="Y14" s="4">
        <f t="shared" si="3"/>
        <v>92.454735742551776</v>
      </c>
      <c r="Z14" s="80"/>
    </row>
    <row r="15" spans="1:26">
      <c r="A15" s="65" t="s">
        <v>455</v>
      </c>
      <c r="B15" s="80">
        <v>55.04</v>
      </c>
      <c r="C15" s="80">
        <v>0.28000000000000003</v>
      </c>
      <c r="D15" s="80">
        <v>1.74</v>
      </c>
      <c r="E15" s="80">
        <v>2.41</v>
      </c>
      <c r="F15" s="80">
        <v>0</v>
      </c>
      <c r="G15" s="80">
        <v>17.350000000000001</v>
      </c>
      <c r="H15" s="80">
        <v>20.41</v>
      </c>
      <c r="I15" s="80">
        <v>1.82</v>
      </c>
      <c r="J15" s="80">
        <v>1.1499999999999999</v>
      </c>
      <c r="K15" s="65">
        <f t="shared" si="1"/>
        <v>100.19999999999999</v>
      </c>
      <c r="L15" s="4">
        <f t="shared" si="2"/>
        <v>92.770419319266466</v>
      </c>
      <c r="M15" s="89"/>
      <c r="N15" s="65" t="s">
        <v>455</v>
      </c>
      <c r="O15" s="80">
        <v>54.53</v>
      </c>
      <c r="P15" s="80">
        <v>0.26</v>
      </c>
      <c r="Q15" s="80">
        <v>1.78</v>
      </c>
      <c r="R15" s="80">
        <v>2.48</v>
      </c>
      <c r="S15" s="80">
        <v>0.08</v>
      </c>
      <c r="T15" s="80">
        <v>16.97</v>
      </c>
      <c r="U15" s="80">
        <v>20.53</v>
      </c>
      <c r="V15" s="80">
        <v>1.62</v>
      </c>
      <c r="W15" s="80">
        <v>1.1299999999999999</v>
      </c>
      <c r="X15" s="65">
        <f t="shared" si="0"/>
        <v>99.38</v>
      </c>
      <c r="Y15" s="4">
        <f t="shared" si="3"/>
        <v>92.422376943253099</v>
      </c>
      <c r="Z15" s="80"/>
    </row>
    <row r="16" spans="1:26">
      <c r="A16" s="65" t="s">
        <v>456</v>
      </c>
      <c r="B16" s="80">
        <v>54.81</v>
      </c>
      <c r="C16" s="80">
        <v>0.28000000000000003</v>
      </c>
      <c r="D16" s="80">
        <v>1.81</v>
      </c>
      <c r="E16" s="80">
        <v>2.4300000000000002</v>
      </c>
      <c r="F16" s="80">
        <v>0.06</v>
      </c>
      <c r="G16" s="80">
        <v>17.38</v>
      </c>
      <c r="H16" s="80">
        <v>20.37</v>
      </c>
      <c r="I16" s="80">
        <v>1.86</v>
      </c>
      <c r="J16" s="80">
        <v>1.1599999999999999</v>
      </c>
      <c r="K16" s="65">
        <f t="shared" si="1"/>
        <v>100.16000000000001</v>
      </c>
      <c r="L16" s="4">
        <f t="shared" si="2"/>
        <v>92.726454164504915</v>
      </c>
      <c r="M16" s="89"/>
      <c r="N16" s="65" t="s">
        <v>456</v>
      </c>
      <c r="O16" s="80">
        <v>54.38</v>
      </c>
      <c r="P16" s="80">
        <v>0.28000000000000003</v>
      </c>
      <c r="Q16" s="80">
        <v>1.81</v>
      </c>
      <c r="R16" s="80">
        <v>2.46</v>
      </c>
      <c r="S16" s="80">
        <v>0.08</v>
      </c>
      <c r="T16" s="80">
        <v>17</v>
      </c>
      <c r="U16" s="80">
        <v>20.51</v>
      </c>
      <c r="V16" s="80">
        <v>1.64</v>
      </c>
      <c r="W16" s="80">
        <v>1.17</v>
      </c>
      <c r="X16" s="65">
        <f t="shared" si="0"/>
        <v>99.330000000000013</v>
      </c>
      <c r="Y16" s="4">
        <f t="shared" si="3"/>
        <v>92.491166599500858</v>
      </c>
      <c r="Z16" s="80"/>
    </row>
    <row r="17" spans="1:26">
      <c r="A17" s="65" t="s">
        <v>236</v>
      </c>
      <c r="B17" s="80">
        <v>54.71</v>
      </c>
      <c r="C17" s="80">
        <v>0.27</v>
      </c>
      <c r="D17" s="80">
        <v>1.81</v>
      </c>
      <c r="E17" s="80">
        <v>2.36</v>
      </c>
      <c r="F17" s="80">
        <v>0</v>
      </c>
      <c r="G17" s="80">
        <v>17.2</v>
      </c>
      <c r="H17" s="80">
        <v>20.38</v>
      </c>
      <c r="I17" s="80">
        <v>1.84</v>
      </c>
      <c r="J17" s="80">
        <v>1.27</v>
      </c>
      <c r="K17" s="65">
        <f t="shared" si="1"/>
        <v>99.84</v>
      </c>
      <c r="L17" s="4">
        <f t="shared" si="2"/>
        <v>92.852362174552411</v>
      </c>
      <c r="M17" s="89"/>
      <c r="N17" s="65" t="s">
        <v>236</v>
      </c>
      <c r="O17" s="80">
        <v>54.62</v>
      </c>
      <c r="P17" s="80">
        <v>0.26</v>
      </c>
      <c r="Q17" s="80">
        <v>1.78</v>
      </c>
      <c r="R17" s="80">
        <v>2.46</v>
      </c>
      <c r="S17" s="80">
        <v>7.0000000000000007E-2</v>
      </c>
      <c r="T17" s="80">
        <v>16.72</v>
      </c>
      <c r="U17" s="80">
        <v>20.43</v>
      </c>
      <c r="V17" s="80">
        <v>1.54</v>
      </c>
      <c r="W17" s="80">
        <v>1.1499999999999999</v>
      </c>
      <c r="X17" s="65">
        <f t="shared" si="0"/>
        <v>99.030000000000015</v>
      </c>
      <c r="Y17" s="4">
        <f t="shared" si="3"/>
        <v>92.375008708225309</v>
      </c>
      <c r="Z17" s="80"/>
    </row>
    <row r="18" spans="1:26">
      <c r="A18" s="65" t="s">
        <v>237</v>
      </c>
      <c r="B18" s="80">
        <v>55.26</v>
      </c>
      <c r="C18" s="80">
        <v>0.33</v>
      </c>
      <c r="D18" s="80">
        <v>1.81</v>
      </c>
      <c r="E18" s="80">
        <v>2.4500000000000002</v>
      </c>
      <c r="F18" s="80">
        <v>0</v>
      </c>
      <c r="G18" s="80">
        <v>17.329999999999998</v>
      </c>
      <c r="H18" s="80">
        <v>20.29</v>
      </c>
      <c r="I18" s="80">
        <v>1.89</v>
      </c>
      <c r="J18" s="80">
        <v>1.2</v>
      </c>
      <c r="K18" s="65">
        <f t="shared" si="1"/>
        <v>100.56</v>
      </c>
      <c r="L18" s="4">
        <f t="shared" si="2"/>
        <v>92.65138549913685</v>
      </c>
      <c r="M18" s="89"/>
      <c r="N18" s="65" t="s">
        <v>237</v>
      </c>
      <c r="O18" s="80">
        <v>54.8</v>
      </c>
      <c r="P18" s="80">
        <v>0.26</v>
      </c>
      <c r="Q18" s="80">
        <v>1.8199999999999998</v>
      </c>
      <c r="R18" s="80">
        <v>2.5099999999999998</v>
      </c>
      <c r="S18" s="80">
        <v>0.08</v>
      </c>
      <c r="T18" s="80">
        <v>17.02</v>
      </c>
      <c r="U18" s="80">
        <v>20.49</v>
      </c>
      <c r="V18" s="80">
        <v>1.6</v>
      </c>
      <c r="W18" s="80">
        <v>1.07</v>
      </c>
      <c r="X18" s="65">
        <f t="shared" si="0"/>
        <v>99.649999999999977</v>
      </c>
      <c r="Y18" s="4">
        <f t="shared" si="3"/>
        <v>92.358525271906942</v>
      </c>
      <c r="Z18" s="80"/>
    </row>
    <row r="19" spans="1:26">
      <c r="A19" s="65" t="s">
        <v>238</v>
      </c>
      <c r="B19" s="80">
        <v>55.19</v>
      </c>
      <c r="C19" s="80">
        <v>0.28999999999999998</v>
      </c>
      <c r="D19" s="80">
        <v>1.77</v>
      </c>
      <c r="E19" s="80">
        <v>2.41</v>
      </c>
      <c r="F19" s="80">
        <v>0.02</v>
      </c>
      <c r="G19" s="80">
        <v>17.46</v>
      </c>
      <c r="H19" s="80">
        <v>20.57</v>
      </c>
      <c r="I19" s="80">
        <v>1.7</v>
      </c>
      <c r="J19" s="80">
        <v>1.1299999999999999</v>
      </c>
      <c r="K19" s="65">
        <f t="shared" si="1"/>
        <v>100.54</v>
      </c>
      <c r="L19" s="4">
        <f t="shared" si="2"/>
        <v>92.812692889517621</v>
      </c>
      <c r="M19" s="89"/>
      <c r="N19" s="65" t="s">
        <v>238</v>
      </c>
      <c r="O19" s="80">
        <v>54.81</v>
      </c>
      <c r="P19" s="80">
        <v>0.26</v>
      </c>
      <c r="Q19" s="80">
        <v>1.8</v>
      </c>
      <c r="R19" s="80">
        <v>2.48</v>
      </c>
      <c r="S19" s="80">
        <v>0.09</v>
      </c>
      <c r="T19" s="80">
        <v>16.87</v>
      </c>
      <c r="U19" s="80">
        <v>20.46</v>
      </c>
      <c r="V19" s="80">
        <v>1.55</v>
      </c>
      <c r="W19" s="80">
        <v>1.1200000000000001</v>
      </c>
      <c r="X19" s="65">
        <f t="shared" si="0"/>
        <v>99.440000000000012</v>
      </c>
      <c r="Y19" s="4">
        <f t="shared" si="3"/>
        <v>92.380881537328989</v>
      </c>
      <c r="Z19" s="80"/>
    </row>
    <row r="20" spans="1:26">
      <c r="A20" s="65" t="s">
        <v>457</v>
      </c>
      <c r="B20" s="80">
        <v>55.42</v>
      </c>
      <c r="C20" s="80">
        <v>0.27</v>
      </c>
      <c r="D20" s="80">
        <v>1.83</v>
      </c>
      <c r="E20" s="80">
        <v>2.38</v>
      </c>
      <c r="F20" s="80">
        <v>0</v>
      </c>
      <c r="G20" s="80">
        <v>16.87</v>
      </c>
      <c r="H20" s="80">
        <v>20.440000000000001</v>
      </c>
      <c r="I20" s="80">
        <v>1.7</v>
      </c>
      <c r="J20" s="80">
        <v>1.1399999999999999</v>
      </c>
      <c r="K20" s="65">
        <f t="shared" si="1"/>
        <v>100.05000000000001</v>
      </c>
      <c r="L20" s="4">
        <f t="shared" si="2"/>
        <v>92.665571038600831</v>
      </c>
      <c r="M20" s="89"/>
      <c r="N20" s="65" t="s">
        <v>457</v>
      </c>
      <c r="O20" s="80">
        <v>54.6</v>
      </c>
      <c r="P20" s="80">
        <v>0.26</v>
      </c>
      <c r="Q20" s="80">
        <v>1.83</v>
      </c>
      <c r="R20" s="80">
        <v>2.4900000000000002</v>
      </c>
      <c r="S20" s="80">
        <v>0.09</v>
      </c>
      <c r="T20" s="80">
        <v>16.97</v>
      </c>
      <c r="U20" s="80">
        <v>20.48</v>
      </c>
      <c r="V20" s="80">
        <v>1.6</v>
      </c>
      <c r="W20" s="80">
        <v>1.1000000000000001</v>
      </c>
      <c r="X20" s="65">
        <f t="shared" si="0"/>
        <v>99.42</v>
      </c>
      <c r="Y20" s="4">
        <f t="shared" si="3"/>
        <v>92.394145975073698</v>
      </c>
      <c r="Z20" s="80"/>
    </row>
    <row r="21" spans="1:26">
      <c r="A21" s="65" t="s">
        <v>458</v>
      </c>
      <c r="B21" s="80">
        <v>54.65</v>
      </c>
      <c r="C21" s="80">
        <v>0.27</v>
      </c>
      <c r="D21" s="80">
        <v>1.78</v>
      </c>
      <c r="E21" s="80">
        <v>2.37</v>
      </c>
      <c r="F21" s="80">
        <v>0</v>
      </c>
      <c r="G21" s="80">
        <v>17.16</v>
      </c>
      <c r="H21" s="80">
        <v>20.41</v>
      </c>
      <c r="I21" s="80">
        <v>1.76</v>
      </c>
      <c r="J21" s="80">
        <v>1.21</v>
      </c>
      <c r="K21" s="65">
        <f t="shared" si="1"/>
        <v>99.61</v>
      </c>
      <c r="L21" s="4">
        <f t="shared" si="2"/>
        <v>92.808725034545105</v>
      </c>
      <c r="M21" s="89"/>
      <c r="N21" s="65" t="s">
        <v>458</v>
      </c>
      <c r="O21" s="80">
        <v>54.5</v>
      </c>
      <c r="P21" s="80">
        <v>0.28000000000000003</v>
      </c>
      <c r="Q21" s="80">
        <v>1.83</v>
      </c>
      <c r="R21" s="80">
        <v>2.46</v>
      </c>
      <c r="S21" s="80">
        <v>0.1</v>
      </c>
      <c r="T21" s="80">
        <v>16.77</v>
      </c>
      <c r="U21" s="80">
        <v>20.45</v>
      </c>
      <c r="V21" s="80">
        <v>1.57</v>
      </c>
      <c r="W21" s="80">
        <v>1.05</v>
      </c>
      <c r="X21" s="65">
        <f t="shared" si="0"/>
        <v>99.009999999999991</v>
      </c>
      <c r="Y21" s="4">
        <f t="shared" si="3"/>
        <v>92.396014039246296</v>
      </c>
      <c r="Z21" s="80"/>
    </row>
    <row r="22" spans="1:26">
      <c r="A22" s="65" t="s">
        <v>239</v>
      </c>
      <c r="B22" s="80">
        <v>54.77</v>
      </c>
      <c r="C22" s="80">
        <v>0.27</v>
      </c>
      <c r="D22" s="80">
        <v>1.81</v>
      </c>
      <c r="E22" s="80">
        <v>2.35</v>
      </c>
      <c r="F22" s="80">
        <v>0.03</v>
      </c>
      <c r="G22" s="80">
        <v>17.25</v>
      </c>
      <c r="H22" s="80">
        <v>20.420000000000002</v>
      </c>
      <c r="I22" s="80">
        <v>1.9</v>
      </c>
      <c r="J22" s="80">
        <v>1.17</v>
      </c>
      <c r="K22" s="65">
        <f t="shared" si="1"/>
        <v>99.970000000000027</v>
      </c>
      <c r="L22" s="4">
        <f t="shared" si="2"/>
        <v>92.899663528817428</v>
      </c>
      <c r="M22" s="89"/>
      <c r="N22" s="65" t="s">
        <v>239</v>
      </c>
      <c r="O22" s="80">
        <v>54.62</v>
      </c>
      <c r="P22" s="80">
        <v>0.28000000000000003</v>
      </c>
      <c r="Q22" s="80">
        <v>1.81</v>
      </c>
      <c r="R22" s="80">
        <v>2.48</v>
      </c>
      <c r="S22" s="80">
        <v>0.08</v>
      </c>
      <c r="T22" s="80">
        <v>16.809999999999999</v>
      </c>
      <c r="U22" s="80">
        <v>20.45</v>
      </c>
      <c r="V22" s="80">
        <v>1.6</v>
      </c>
      <c r="W22" s="80">
        <v>1.07</v>
      </c>
      <c r="X22" s="65">
        <f t="shared" si="0"/>
        <v>99.199999999999989</v>
      </c>
      <c r="Y22" s="4">
        <f t="shared" si="3"/>
        <v>92.355765433192886</v>
      </c>
      <c r="Z22" s="80"/>
    </row>
    <row r="23" spans="1:26">
      <c r="A23" s="65" t="s">
        <v>240</v>
      </c>
      <c r="B23" s="80">
        <v>54.98</v>
      </c>
      <c r="C23" s="80">
        <v>0.32</v>
      </c>
      <c r="D23" s="80">
        <v>1.99</v>
      </c>
      <c r="E23" s="80">
        <v>2.5099999999999998</v>
      </c>
      <c r="F23" s="80">
        <v>0.03</v>
      </c>
      <c r="G23" s="80">
        <v>17.41</v>
      </c>
      <c r="H23" s="80">
        <v>20.32</v>
      </c>
      <c r="I23" s="80">
        <v>1.82</v>
      </c>
      <c r="J23" s="80">
        <v>1.22</v>
      </c>
      <c r="K23" s="65">
        <f t="shared" si="1"/>
        <v>100.6</v>
      </c>
      <c r="L23" s="4">
        <f t="shared" si="2"/>
        <v>92.516892039311685</v>
      </c>
      <c r="M23" s="89"/>
      <c r="N23" s="65" t="s">
        <v>240</v>
      </c>
      <c r="O23" s="80">
        <v>54.36</v>
      </c>
      <c r="P23" s="80">
        <v>0.27</v>
      </c>
      <c r="Q23" s="80">
        <v>1.81</v>
      </c>
      <c r="R23" s="80">
        <v>2.48</v>
      </c>
      <c r="S23" s="80">
        <v>0.08</v>
      </c>
      <c r="T23" s="80">
        <v>16.89</v>
      </c>
      <c r="U23" s="80">
        <v>20.37</v>
      </c>
      <c r="V23" s="80">
        <v>1.62</v>
      </c>
      <c r="W23" s="80">
        <v>1.1599999999999999</v>
      </c>
      <c r="X23" s="65">
        <f t="shared" si="0"/>
        <v>99.04</v>
      </c>
      <c r="Y23" s="4">
        <f t="shared" si="3"/>
        <v>92.389216935653508</v>
      </c>
      <c r="Z23" s="80"/>
    </row>
    <row r="24" spans="1:26">
      <c r="A24" s="65" t="s">
        <v>241</v>
      </c>
      <c r="B24" s="80">
        <v>54.76</v>
      </c>
      <c r="C24" s="80">
        <v>0.28999999999999998</v>
      </c>
      <c r="D24" s="80">
        <v>1.76</v>
      </c>
      <c r="E24" s="80">
        <v>2.35</v>
      </c>
      <c r="F24" s="80">
        <v>0.01</v>
      </c>
      <c r="G24" s="80">
        <v>17.309999999999999</v>
      </c>
      <c r="H24" s="80">
        <v>20.399999999999999</v>
      </c>
      <c r="I24" s="80">
        <v>1.9</v>
      </c>
      <c r="J24" s="80">
        <v>1.21</v>
      </c>
      <c r="K24" s="65">
        <f t="shared" si="1"/>
        <v>99.99</v>
      </c>
      <c r="L24" s="4">
        <f t="shared" si="2"/>
        <v>92.922532896211436</v>
      </c>
      <c r="M24" s="89"/>
      <c r="N24" s="65" t="s">
        <v>241</v>
      </c>
      <c r="O24" s="80">
        <v>54.42</v>
      </c>
      <c r="P24" s="80">
        <v>0.27</v>
      </c>
      <c r="Q24" s="80">
        <v>1.79</v>
      </c>
      <c r="R24" s="80">
        <v>2.46</v>
      </c>
      <c r="S24" s="80">
        <v>0.09</v>
      </c>
      <c r="T24" s="80">
        <v>16.739999999999998</v>
      </c>
      <c r="U24" s="80">
        <v>20.38</v>
      </c>
      <c r="V24" s="80">
        <v>1.59</v>
      </c>
      <c r="W24" s="80">
        <v>1.1299999999999999</v>
      </c>
      <c r="X24" s="65">
        <f t="shared" si="0"/>
        <v>98.87</v>
      </c>
      <c r="Y24" s="4">
        <f t="shared" si="3"/>
        <v>92.383424751346382</v>
      </c>
      <c r="Z24" s="80"/>
    </row>
    <row r="25" spans="1:26">
      <c r="A25" s="65" t="s">
        <v>486</v>
      </c>
      <c r="B25" s="80">
        <v>55.35</v>
      </c>
      <c r="C25" s="80">
        <v>0.28999999999999998</v>
      </c>
      <c r="D25" s="80">
        <v>1.88</v>
      </c>
      <c r="E25" s="80">
        <v>2.34</v>
      </c>
      <c r="F25" s="80">
        <v>0</v>
      </c>
      <c r="G25" s="80">
        <v>16.940000000000001</v>
      </c>
      <c r="H25" s="80">
        <v>20.47</v>
      </c>
      <c r="I25" s="80">
        <v>1.98</v>
      </c>
      <c r="J25" s="80">
        <v>1.22</v>
      </c>
      <c r="K25" s="65">
        <f t="shared" si="1"/>
        <v>100.47</v>
      </c>
      <c r="L25" s="4">
        <f t="shared" si="2"/>
        <v>92.807627870035972</v>
      </c>
      <c r="M25" s="89"/>
      <c r="N25" s="65" t="s">
        <v>486</v>
      </c>
      <c r="O25" s="80">
        <v>54.43</v>
      </c>
      <c r="P25" s="80">
        <v>0.26</v>
      </c>
      <c r="Q25" s="80">
        <v>1.79</v>
      </c>
      <c r="R25" s="80">
        <v>2.46</v>
      </c>
      <c r="S25" s="80">
        <v>0.09</v>
      </c>
      <c r="T25" s="80">
        <v>16.84</v>
      </c>
      <c r="U25" s="80">
        <v>20.41</v>
      </c>
      <c r="V25" s="80">
        <v>1.62</v>
      </c>
      <c r="W25" s="80">
        <v>1.18</v>
      </c>
      <c r="X25" s="65">
        <f t="shared" si="0"/>
        <v>99.080000000000013</v>
      </c>
      <c r="Y25" s="4">
        <f t="shared" si="3"/>
        <v>92.425227821570672</v>
      </c>
      <c r="Z25" s="80"/>
    </row>
    <row r="26" spans="1:26">
      <c r="A26" s="65" t="s">
        <v>487</v>
      </c>
      <c r="B26" s="80">
        <v>54.71</v>
      </c>
      <c r="C26" s="80">
        <v>0.28999999999999998</v>
      </c>
      <c r="D26" s="80">
        <v>1.74</v>
      </c>
      <c r="E26" s="80">
        <v>2.37</v>
      </c>
      <c r="F26" s="80">
        <v>0.01</v>
      </c>
      <c r="G26" s="80">
        <v>16.850000000000001</v>
      </c>
      <c r="H26" s="80">
        <v>20.47</v>
      </c>
      <c r="I26" s="80">
        <v>1.83</v>
      </c>
      <c r="J26" s="80">
        <v>1.27</v>
      </c>
      <c r="K26" s="65">
        <f t="shared" si="1"/>
        <v>99.539999999999992</v>
      </c>
      <c r="L26" s="4">
        <f t="shared" si="2"/>
        <v>92.686099111993869</v>
      </c>
      <c r="M26" s="89"/>
      <c r="N26" s="65" t="s">
        <v>487</v>
      </c>
      <c r="O26" s="80">
        <v>54.39</v>
      </c>
      <c r="P26" s="80">
        <v>0.26</v>
      </c>
      <c r="Q26" s="80">
        <v>1.77</v>
      </c>
      <c r="R26" s="80">
        <v>2.46</v>
      </c>
      <c r="S26" s="80">
        <v>0.09</v>
      </c>
      <c r="T26" s="80">
        <v>16.89</v>
      </c>
      <c r="U26" s="80">
        <v>20.13</v>
      </c>
      <c r="V26" s="80">
        <v>1.62</v>
      </c>
      <c r="W26" s="80">
        <v>1.1599999999999999</v>
      </c>
      <c r="X26" s="65">
        <f t="shared" si="0"/>
        <v>98.77000000000001</v>
      </c>
      <c r="Y26" s="4">
        <f t="shared" si="3"/>
        <v>92.445957752559195</v>
      </c>
      <c r="Z26" s="80"/>
    </row>
    <row r="27" spans="1:26">
      <c r="A27" s="65" t="s">
        <v>242</v>
      </c>
      <c r="B27" s="80">
        <v>55.26</v>
      </c>
      <c r="C27" s="80">
        <v>0.31</v>
      </c>
      <c r="D27" s="80">
        <v>1.91</v>
      </c>
      <c r="E27" s="80">
        <v>2.42</v>
      </c>
      <c r="F27" s="80">
        <v>0.03</v>
      </c>
      <c r="G27" s="80">
        <v>16.93</v>
      </c>
      <c r="H27" s="80">
        <v>20.39</v>
      </c>
      <c r="I27" s="80">
        <v>1.76</v>
      </c>
      <c r="J27" s="80">
        <v>1.19</v>
      </c>
      <c r="K27" s="65">
        <f t="shared" si="1"/>
        <v>100.2</v>
      </c>
      <c r="L27" s="4">
        <f t="shared" si="2"/>
        <v>92.575922735567843</v>
      </c>
      <c r="M27" s="89"/>
      <c r="N27" s="65" t="s">
        <v>242</v>
      </c>
      <c r="O27" s="80">
        <v>54.11</v>
      </c>
      <c r="P27" s="80">
        <v>0.26</v>
      </c>
      <c r="Q27" s="80">
        <v>1.78</v>
      </c>
      <c r="R27" s="80">
        <v>2.16</v>
      </c>
      <c r="S27" s="80">
        <v>0.08</v>
      </c>
      <c r="T27" s="80">
        <v>16.940000000000001</v>
      </c>
      <c r="U27" s="80">
        <v>20.329999999999998</v>
      </c>
      <c r="V27" s="80">
        <v>1.6</v>
      </c>
      <c r="W27" s="80">
        <v>1.1499999999999999</v>
      </c>
      <c r="X27" s="65">
        <f t="shared" si="0"/>
        <v>98.41</v>
      </c>
      <c r="Y27" s="4">
        <f t="shared" si="3"/>
        <v>93.323951398572291</v>
      </c>
      <c r="Z27" s="80"/>
    </row>
    <row r="28" spans="1:26">
      <c r="A28" s="65" t="s">
        <v>243</v>
      </c>
      <c r="B28" s="80">
        <v>54.68</v>
      </c>
      <c r="C28" s="80">
        <v>0.31</v>
      </c>
      <c r="D28" s="80">
        <v>1.75</v>
      </c>
      <c r="E28" s="80">
        <v>2.35</v>
      </c>
      <c r="F28" s="80">
        <v>0.02</v>
      </c>
      <c r="G28" s="80">
        <v>16.071999999999999</v>
      </c>
      <c r="H28" s="80">
        <v>20.27</v>
      </c>
      <c r="I28" s="80">
        <v>1.92</v>
      </c>
      <c r="J28" s="80">
        <v>1.29</v>
      </c>
      <c r="K28" s="65">
        <f t="shared" si="1"/>
        <v>98.662000000000006</v>
      </c>
      <c r="L28" s="4">
        <f t="shared" si="2"/>
        <v>92.418697789686874</v>
      </c>
      <c r="M28" s="89"/>
      <c r="N28" s="65" t="s">
        <v>243</v>
      </c>
      <c r="O28" s="80">
        <v>54.4</v>
      </c>
      <c r="P28" s="80">
        <v>0.26</v>
      </c>
      <c r="Q28" s="80">
        <v>1.78</v>
      </c>
      <c r="R28" s="80">
        <v>2.4300000000000002</v>
      </c>
      <c r="S28" s="80">
        <v>0.08</v>
      </c>
      <c r="T28" s="80">
        <v>16.89</v>
      </c>
      <c r="U28" s="80">
        <v>20.36</v>
      </c>
      <c r="V28" s="80">
        <v>1.63</v>
      </c>
      <c r="W28" s="80">
        <v>1.21</v>
      </c>
      <c r="X28" s="65">
        <f t="shared" si="0"/>
        <v>99.039999999999992</v>
      </c>
      <c r="Y28" s="4">
        <f t="shared" si="3"/>
        <v>92.531199776012159</v>
      </c>
      <c r="Z28" s="80"/>
    </row>
    <row r="29" spans="1:26">
      <c r="A29" s="65" t="s">
        <v>244</v>
      </c>
      <c r="B29" s="80">
        <v>54.61</v>
      </c>
      <c r="C29" s="80">
        <v>0.25</v>
      </c>
      <c r="D29" s="80">
        <v>2.16</v>
      </c>
      <c r="E29" s="80">
        <v>2.83</v>
      </c>
      <c r="F29" s="80">
        <v>0.02</v>
      </c>
      <c r="G29" s="80">
        <v>17.68</v>
      </c>
      <c r="H29" s="80">
        <v>19.32</v>
      </c>
      <c r="I29" s="80">
        <v>1.98</v>
      </c>
      <c r="J29" s="80">
        <v>0.98</v>
      </c>
      <c r="K29" s="65">
        <f t="shared" si="1"/>
        <v>99.830000000000013</v>
      </c>
      <c r="L29" s="4">
        <f t="shared" si="2"/>
        <v>91.759714582349289</v>
      </c>
      <c r="M29" s="89"/>
      <c r="N29" s="65" t="s">
        <v>244</v>
      </c>
      <c r="O29" s="80">
        <v>54.62</v>
      </c>
      <c r="P29" s="80">
        <v>0.27</v>
      </c>
      <c r="Q29" s="80">
        <v>2.12</v>
      </c>
      <c r="R29" s="80">
        <v>2.87</v>
      </c>
      <c r="S29" s="80">
        <v>0.1</v>
      </c>
      <c r="T29" s="80">
        <v>17.329999999999998</v>
      </c>
      <c r="U29" s="80">
        <v>19.25</v>
      </c>
      <c r="V29" s="80">
        <v>1.86</v>
      </c>
      <c r="W29" s="80">
        <v>0.96</v>
      </c>
      <c r="X29" s="65">
        <f t="shared" si="0"/>
        <v>99.38</v>
      </c>
      <c r="Y29" s="4">
        <f t="shared" si="3"/>
        <v>91.498718962601473</v>
      </c>
      <c r="Z29" s="80"/>
    </row>
    <row r="30" spans="1:26">
      <c r="A30" s="65" t="s">
        <v>245</v>
      </c>
      <c r="B30" s="80">
        <v>54.59</v>
      </c>
      <c r="C30" s="80">
        <v>0.24</v>
      </c>
      <c r="D30" s="80">
        <v>1.9</v>
      </c>
      <c r="E30" s="80">
        <v>2.37</v>
      </c>
      <c r="F30" s="80">
        <v>0.03</v>
      </c>
      <c r="G30" s="80">
        <v>17.22</v>
      </c>
      <c r="H30" s="80">
        <v>20.38</v>
      </c>
      <c r="I30" s="80">
        <v>1.87</v>
      </c>
      <c r="J30" s="80">
        <v>1.18</v>
      </c>
      <c r="K30" s="65">
        <f t="shared" si="1"/>
        <v>99.78</v>
      </c>
      <c r="L30" s="4">
        <f t="shared" si="2"/>
        <v>92.831985673380174</v>
      </c>
      <c r="M30" s="89"/>
      <c r="N30" s="65" t="s">
        <v>245</v>
      </c>
      <c r="O30" s="80">
        <v>54.3</v>
      </c>
      <c r="P30" s="80">
        <v>0.27</v>
      </c>
      <c r="Q30" s="80">
        <v>1.77</v>
      </c>
      <c r="R30" s="80">
        <v>2.4500000000000002</v>
      </c>
      <c r="S30" s="80">
        <v>0.09</v>
      </c>
      <c r="T30" s="80">
        <v>16.95</v>
      </c>
      <c r="U30" s="80">
        <v>20.39</v>
      </c>
      <c r="V30" s="80">
        <v>1.57</v>
      </c>
      <c r="W30" s="80">
        <v>1.1499999999999999</v>
      </c>
      <c r="X30" s="65">
        <f t="shared" si="0"/>
        <v>98.940000000000012</v>
      </c>
      <c r="Y30" s="4">
        <f t="shared" si="3"/>
        <v>92.498995531730174</v>
      </c>
      <c r="Z30" s="80"/>
    </row>
    <row r="31" spans="1:26">
      <c r="A31" s="65" t="s">
        <v>246</v>
      </c>
      <c r="B31" s="80">
        <v>55.15</v>
      </c>
      <c r="C31" s="80">
        <v>0.3</v>
      </c>
      <c r="D31" s="80">
        <v>1.81</v>
      </c>
      <c r="E31" s="80">
        <v>2.4</v>
      </c>
      <c r="F31" s="80">
        <v>0.03</v>
      </c>
      <c r="G31" s="80">
        <v>17.07</v>
      </c>
      <c r="H31" s="80">
        <v>20.21</v>
      </c>
      <c r="I31" s="80">
        <v>1.74</v>
      </c>
      <c r="J31" s="80">
        <v>1.27</v>
      </c>
      <c r="K31" s="65">
        <f t="shared" si="1"/>
        <v>99.97999999999999</v>
      </c>
      <c r="L31" s="4">
        <f t="shared" si="2"/>
        <v>92.688763462861715</v>
      </c>
      <c r="M31" s="89"/>
      <c r="N31" s="65" t="s">
        <v>246</v>
      </c>
      <c r="O31" s="80">
        <v>54.63</v>
      </c>
      <c r="P31" s="80">
        <v>0.27</v>
      </c>
      <c r="Q31" s="80">
        <v>1.78</v>
      </c>
      <c r="R31" s="80">
        <v>2.4300000000000002</v>
      </c>
      <c r="S31" s="80">
        <v>0.08</v>
      </c>
      <c r="T31" s="80">
        <v>17.03</v>
      </c>
      <c r="U31" s="80">
        <v>20.43</v>
      </c>
      <c r="V31" s="80">
        <v>1.66</v>
      </c>
      <c r="W31" s="80">
        <v>1.19</v>
      </c>
      <c r="X31" s="65">
        <f t="shared" si="0"/>
        <v>99.5</v>
      </c>
      <c r="Y31" s="4">
        <f t="shared" si="3"/>
        <v>92.588048295694449</v>
      </c>
      <c r="Z31" s="80"/>
    </row>
    <row r="32" spans="1:26">
      <c r="A32" s="65" t="s">
        <v>247</v>
      </c>
      <c r="B32" s="80">
        <v>55.02</v>
      </c>
      <c r="C32" s="80">
        <v>0.28000000000000003</v>
      </c>
      <c r="D32" s="80">
        <v>1.67</v>
      </c>
      <c r="E32" s="80">
        <v>2.39</v>
      </c>
      <c r="F32" s="80">
        <v>0</v>
      </c>
      <c r="G32" s="80">
        <v>16.71</v>
      </c>
      <c r="H32" s="80">
        <v>20.62</v>
      </c>
      <c r="I32" s="80">
        <v>1.76</v>
      </c>
      <c r="J32" s="80">
        <v>1.25</v>
      </c>
      <c r="K32" s="65">
        <f t="shared" si="1"/>
        <v>99.700000000000017</v>
      </c>
      <c r="L32" s="4">
        <f t="shared" si="2"/>
        <v>92.571758883735612</v>
      </c>
      <c r="M32" s="89"/>
      <c r="N32" s="65" t="s">
        <v>247</v>
      </c>
      <c r="O32" s="80">
        <v>54.37</v>
      </c>
      <c r="P32" s="80">
        <v>0.28000000000000003</v>
      </c>
      <c r="Q32" s="80">
        <v>1.78</v>
      </c>
      <c r="R32" s="80">
        <v>2.4900000000000002</v>
      </c>
      <c r="S32" s="80">
        <v>0.08</v>
      </c>
      <c r="T32" s="80">
        <v>17.09</v>
      </c>
      <c r="U32" s="80">
        <v>20.43</v>
      </c>
      <c r="V32" s="80">
        <v>1.6</v>
      </c>
      <c r="W32" s="80">
        <v>1.1200000000000001</v>
      </c>
      <c r="X32" s="65">
        <f t="shared" si="0"/>
        <v>99.240000000000009</v>
      </c>
      <c r="Y32" s="4">
        <f t="shared" si="3"/>
        <v>92.443516031608794</v>
      </c>
      <c r="Z32" s="80"/>
    </row>
    <row r="33" spans="1:26">
      <c r="A33" s="65" t="s">
        <v>248</v>
      </c>
      <c r="B33" s="80">
        <v>55.76</v>
      </c>
      <c r="C33" s="80">
        <v>0.27</v>
      </c>
      <c r="D33" s="80">
        <v>1.81</v>
      </c>
      <c r="E33" s="80">
        <v>2.3199999999999998</v>
      </c>
      <c r="F33" s="80">
        <v>0.04</v>
      </c>
      <c r="G33" s="80">
        <v>17.46</v>
      </c>
      <c r="H33" s="80">
        <v>20.54</v>
      </c>
      <c r="I33" s="80">
        <v>1.65</v>
      </c>
      <c r="J33" s="80">
        <v>1.07</v>
      </c>
      <c r="K33" s="65">
        <f t="shared" si="1"/>
        <v>100.91999999999999</v>
      </c>
      <c r="L33" s="4">
        <f t="shared" si="2"/>
        <v>93.062477847142048</v>
      </c>
      <c r="M33" s="89"/>
      <c r="N33" s="65" t="s">
        <v>248</v>
      </c>
      <c r="O33" s="80">
        <v>54.55</v>
      </c>
      <c r="P33" s="80">
        <v>0.26</v>
      </c>
      <c r="Q33" s="80">
        <v>1.8</v>
      </c>
      <c r="R33" s="80">
        <v>2.44</v>
      </c>
      <c r="S33" s="80">
        <v>0.08</v>
      </c>
      <c r="T33" s="80">
        <v>17.059999999999999</v>
      </c>
      <c r="U33" s="80">
        <v>20.52</v>
      </c>
      <c r="V33" s="80">
        <v>1.6</v>
      </c>
      <c r="W33" s="80">
        <v>1.03</v>
      </c>
      <c r="X33" s="65">
        <f t="shared" si="0"/>
        <v>99.339999999999975</v>
      </c>
      <c r="Y33" s="4">
        <f t="shared" si="3"/>
        <v>92.571927534522246</v>
      </c>
      <c r="Z33" s="80"/>
    </row>
    <row r="34" spans="1:26">
      <c r="A34" s="65" t="s">
        <v>249</v>
      </c>
      <c r="B34" s="80">
        <v>54.47</v>
      </c>
      <c r="C34" s="80">
        <v>0.3</v>
      </c>
      <c r="D34" s="80">
        <v>1.76</v>
      </c>
      <c r="E34" s="80">
        <v>2.46</v>
      </c>
      <c r="F34" s="80">
        <v>0</v>
      </c>
      <c r="G34" s="80">
        <v>17.29</v>
      </c>
      <c r="H34" s="80">
        <v>20.3</v>
      </c>
      <c r="I34" s="80">
        <v>1.85</v>
      </c>
      <c r="J34" s="80">
        <v>1.19</v>
      </c>
      <c r="K34" s="65">
        <f t="shared" si="1"/>
        <v>99.61999999999999</v>
      </c>
      <c r="L34" s="4">
        <f t="shared" si="2"/>
        <v>92.607800027597023</v>
      </c>
      <c r="M34" s="89"/>
      <c r="N34" s="65" t="s">
        <v>249</v>
      </c>
      <c r="O34" s="80">
        <v>54.05</v>
      </c>
      <c r="P34" s="80">
        <v>0.26</v>
      </c>
      <c r="Q34" s="80">
        <v>1.81</v>
      </c>
      <c r="R34" s="80">
        <v>2.42</v>
      </c>
      <c r="S34" s="80">
        <v>0.09</v>
      </c>
      <c r="T34" s="80">
        <v>16.91</v>
      </c>
      <c r="U34" s="80">
        <v>20.420000000000002</v>
      </c>
      <c r="V34" s="80">
        <v>1.62</v>
      </c>
      <c r="W34" s="80">
        <v>1.17</v>
      </c>
      <c r="X34" s="65">
        <f t="shared" si="0"/>
        <v>98.750000000000014</v>
      </c>
      <c r="Y34" s="4">
        <f t="shared" si="3"/>
        <v>92.567794640244287</v>
      </c>
      <c r="Z34" s="80"/>
    </row>
    <row r="35" spans="1:26">
      <c r="A35" s="65" t="s">
        <v>570</v>
      </c>
      <c r="B35" s="80">
        <v>54.51</v>
      </c>
      <c r="C35" s="80">
        <v>0.28999999999999998</v>
      </c>
      <c r="D35" s="80">
        <v>1.85</v>
      </c>
      <c r="E35" s="80">
        <v>2.36</v>
      </c>
      <c r="F35" s="80">
        <v>0.04</v>
      </c>
      <c r="G35" s="80">
        <v>16.440000000000001</v>
      </c>
      <c r="H35" s="80">
        <v>20.52</v>
      </c>
      <c r="I35" s="80">
        <v>1.89</v>
      </c>
      <c r="J35" s="80">
        <v>1.19</v>
      </c>
      <c r="K35" s="65">
        <f t="shared" si="1"/>
        <v>99.089999999999989</v>
      </c>
      <c r="L35" s="4">
        <f t="shared" si="2"/>
        <v>92.546564190764641</v>
      </c>
      <c r="M35" s="89"/>
      <c r="N35" s="65" t="s">
        <v>570</v>
      </c>
      <c r="O35" s="80">
        <v>54.3</v>
      </c>
      <c r="P35" s="80">
        <v>0.28000000000000003</v>
      </c>
      <c r="Q35" s="80">
        <v>1.79</v>
      </c>
      <c r="R35" s="80">
        <v>2.4500000000000002</v>
      </c>
      <c r="S35" s="80">
        <v>0.08</v>
      </c>
      <c r="T35" s="80">
        <v>17.149999999999999</v>
      </c>
      <c r="U35" s="80">
        <v>20.420000000000002</v>
      </c>
      <c r="V35" s="80">
        <v>1.63</v>
      </c>
      <c r="W35" s="80">
        <v>1.1399999999999999</v>
      </c>
      <c r="X35" s="65">
        <f t="shared" si="0"/>
        <v>99.24</v>
      </c>
      <c r="Y35" s="4">
        <f t="shared" si="3"/>
        <v>92.579980120016188</v>
      </c>
      <c r="Z35" s="80"/>
    </row>
    <row r="36" spans="1:26">
      <c r="A36" s="65" t="s">
        <v>571</v>
      </c>
      <c r="B36" s="80">
        <v>54.58</v>
      </c>
      <c r="C36" s="80">
        <v>0.28000000000000003</v>
      </c>
      <c r="D36" s="80">
        <v>1.88</v>
      </c>
      <c r="E36" s="80">
        <v>2.4300000000000002</v>
      </c>
      <c r="F36" s="80">
        <v>0.02</v>
      </c>
      <c r="G36" s="80">
        <v>17.3</v>
      </c>
      <c r="H36" s="80">
        <v>20.21</v>
      </c>
      <c r="I36" s="80">
        <v>1.7</v>
      </c>
      <c r="J36" s="80">
        <v>1.19</v>
      </c>
      <c r="K36" s="65">
        <f t="shared" si="1"/>
        <v>99.590000000000018</v>
      </c>
      <c r="L36" s="4">
        <f t="shared" si="2"/>
        <v>92.695276206575556</v>
      </c>
      <c r="M36" s="89"/>
      <c r="N36" s="65" t="s">
        <v>571</v>
      </c>
      <c r="O36" s="80">
        <v>53.97</v>
      </c>
      <c r="P36" s="80">
        <v>0.28999999999999998</v>
      </c>
      <c r="Q36" s="80">
        <v>1.81</v>
      </c>
      <c r="R36" s="80">
        <v>2.4700000000000002</v>
      </c>
      <c r="S36" s="80">
        <v>0.08</v>
      </c>
      <c r="T36" s="80">
        <v>16.940000000000001</v>
      </c>
      <c r="U36" s="80">
        <v>20.39</v>
      </c>
      <c r="V36" s="80">
        <v>1.6</v>
      </c>
      <c r="W36" s="80">
        <v>1.06</v>
      </c>
      <c r="X36" s="65">
        <f t="shared" si="0"/>
        <v>98.61</v>
      </c>
      <c r="Y36" s="4">
        <f t="shared" si="3"/>
        <v>92.43826653007315</v>
      </c>
      <c r="Z36" s="80"/>
    </row>
    <row r="37" spans="1:26">
      <c r="A37" s="65" t="s">
        <v>578</v>
      </c>
      <c r="B37" s="80">
        <v>54.61</v>
      </c>
      <c r="C37" s="80">
        <v>0.28000000000000003</v>
      </c>
      <c r="D37" s="80">
        <v>1.79</v>
      </c>
      <c r="E37" s="80">
        <v>2.36</v>
      </c>
      <c r="F37" s="80">
        <v>0.04</v>
      </c>
      <c r="G37" s="80">
        <v>17.28</v>
      </c>
      <c r="H37" s="80">
        <v>20.170000000000002</v>
      </c>
      <c r="I37" s="80">
        <v>1.79</v>
      </c>
      <c r="J37" s="80">
        <v>1.1100000000000001</v>
      </c>
      <c r="K37" s="65">
        <f t="shared" si="1"/>
        <v>99.43</v>
      </c>
      <c r="L37" s="4">
        <f t="shared" si="2"/>
        <v>92.883098042372424</v>
      </c>
      <c r="M37" s="89"/>
      <c r="N37" s="65" t="s">
        <v>578</v>
      </c>
      <c r="O37" s="80">
        <v>54.63</v>
      </c>
      <c r="P37" s="80">
        <v>0.27</v>
      </c>
      <c r="Q37" s="80">
        <v>1.83</v>
      </c>
      <c r="R37" s="80">
        <v>2.4500000000000002</v>
      </c>
      <c r="S37" s="80">
        <v>0.08</v>
      </c>
      <c r="T37" s="80">
        <v>17.03</v>
      </c>
      <c r="U37" s="80">
        <v>20.43</v>
      </c>
      <c r="V37" s="80">
        <v>1.59</v>
      </c>
      <c r="W37" s="80">
        <v>1.06</v>
      </c>
      <c r="X37" s="65">
        <f t="shared" si="0"/>
        <v>99.37</v>
      </c>
      <c r="Y37" s="4">
        <f t="shared" si="3"/>
        <v>92.531600579265174</v>
      </c>
      <c r="Z37" s="80"/>
    </row>
    <row r="38" spans="1:26">
      <c r="A38" s="65" t="s">
        <v>251</v>
      </c>
      <c r="B38" s="80">
        <v>55.69</v>
      </c>
      <c r="C38" s="80">
        <v>0.27</v>
      </c>
      <c r="D38" s="80">
        <v>1.83</v>
      </c>
      <c r="E38" s="80">
        <v>2.33</v>
      </c>
      <c r="F38" s="80">
        <v>0.02</v>
      </c>
      <c r="G38" s="80">
        <v>17.13</v>
      </c>
      <c r="H38" s="80">
        <v>20.52</v>
      </c>
      <c r="I38" s="80">
        <v>1.74</v>
      </c>
      <c r="J38" s="80">
        <v>1.1399999999999999</v>
      </c>
      <c r="K38" s="65">
        <f t="shared" si="1"/>
        <v>100.66999999999999</v>
      </c>
      <c r="L38" s="4">
        <f t="shared" si="2"/>
        <v>92.909987734699925</v>
      </c>
      <c r="M38" s="89"/>
      <c r="N38" s="65" t="s">
        <v>251</v>
      </c>
      <c r="O38" s="80">
        <v>54.76</v>
      </c>
      <c r="P38" s="80">
        <v>0.26</v>
      </c>
      <c r="Q38" s="80">
        <v>1.83</v>
      </c>
      <c r="R38" s="80">
        <v>2.5099999999999998</v>
      </c>
      <c r="S38" s="80">
        <v>7.0000000000000007E-2</v>
      </c>
      <c r="T38" s="80">
        <v>17.09</v>
      </c>
      <c r="U38" s="80">
        <v>20.440000000000001</v>
      </c>
      <c r="V38" s="80">
        <v>1.6</v>
      </c>
      <c r="W38" s="80">
        <v>1.0900000000000001</v>
      </c>
      <c r="X38" s="65">
        <f t="shared" si="0"/>
        <v>99.649999999999991</v>
      </c>
      <c r="Y38" s="4">
        <f t="shared" si="3"/>
        <v>92.387441796844243</v>
      </c>
      <c r="Z38" s="80"/>
    </row>
    <row r="39" spans="1:26">
      <c r="A39" s="65" t="s">
        <v>252</v>
      </c>
      <c r="B39" s="80">
        <v>54.76</v>
      </c>
      <c r="C39" s="80">
        <v>0.28000000000000003</v>
      </c>
      <c r="D39" s="80">
        <v>1.8</v>
      </c>
      <c r="E39" s="80">
        <v>2.38</v>
      </c>
      <c r="F39" s="80">
        <v>0.01</v>
      </c>
      <c r="G39" s="80">
        <v>17.2</v>
      </c>
      <c r="H39" s="80">
        <v>20.350000000000001</v>
      </c>
      <c r="I39" s="80">
        <v>1.94</v>
      </c>
      <c r="J39" s="80">
        <v>1.21</v>
      </c>
      <c r="K39" s="65">
        <f t="shared" si="1"/>
        <v>99.929999999999993</v>
      </c>
      <c r="L39" s="4">
        <f t="shared" si="2"/>
        <v>92.796152573688701</v>
      </c>
      <c r="M39" s="89"/>
      <c r="N39" s="65" t="s">
        <v>252</v>
      </c>
      <c r="O39" s="80">
        <v>54.51</v>
      </c>
      <c r="P39" s="80">
        <v>0.27</v>
      </c>
      <c r="Q39" s="80">
        <v>1.78</v>
      </c>
      <c r="R39" s="80">
        <v>2.4300000000000002</v>
      </c>
      <c r="S39" s="80">
        <v>0.09</v>
      </c>
      <c r="T39" s="80">
        <v>16.850000000000001</v>
      </c>
      <c r="U39" s="80">
        <v>20.5</v>
      </c>
      <c r="V39" s="80">
        <v>1.62</v>
      </c>
      <c r="W39" s="80">
        <v>1.1599999999999999</v>
      </c>
      <c r="X39" s="65">
        <f t="shared" si="0"/>
        <v>99.210000000000008</v>
      </c>
      <c r="Y39" s="4">
        <f t="shared" si="3"/>
        <v>92.514796819686723</v>
      </c>
      <c r="Z39" s="80"/>
    </row>
    <row r="40" spans="1:26">
      <c r="A40" s="65" t="s">
        <v>488</v>
      </c>
      <c r="B40" s="80">
        <v>55.38</v>
      </c>
      <c r="C40" s="80">
        <v>0.25</v>
      </c>
      <c r="D40" s="80">
        <v>1.76</v>
      </c>
      <c r="E40" s="80">
        <v>2.39</v>
      </c>
      <c r="F40" s="80">
        <v>0</v>
      </c>
      <c r="G40" s="80">
        <v>16.87</v>
      </c>
      <c r="H40" s="80">
        <v>20.27</v>
      </c>
      <c r="I40" s="80">
        <v>1.85</v>
      </c>
      <c r="J40" s="80">
        <v>1.24</v>
      </c>
      <c r="K40" s="65">
        <f t="shared" si="1"/>
        <v>100.00999999999999</v>
      </c>
      <c r="L40" s="4">
        <f t="shared" si="2"/>
        <v>92.63702315349515</v>
      </c>
      <c r="M40" s="89"/>
      <c r="N40" s="65" t="s">
        <v>488</v>
      </c>
      <c r="O40" s="80">
        <v>54.8</v>
      </c>
      <c r="P40" s="80">
        <v>0.26</v>
      </c>
      <c r="Q40" s="80">
        <v>1.79</v>
      </c>
      <c r="R40" s="80">
        <v>2.46</v>
      </c>
      <c r="S40" s="80">
        <v>0.11</v>
      </c>
      <c r="T40" s="80">
        <v>16.97</v>
      </c>
      <c r="U40" s="80">
        <v>20.46</v>
      </c>
      <c r="V40" s="80">
        <v>1.64</v>
      </c>
      <c r="W40" s="80">
        <v>1.22</v>
      </c>
      <c r="X40" s="65">
        <f t="shared" si="0"/>
        <v>99.71</v>
      </c>
      <c r="Y40" s="4">
        <f t="shared" si="3"/>
        <v>92.478890666977335</v>
      </c>
      <c r="Z40" s="80"/>
    </row>
    <row r="41" spans="1:26">
      <c r="A41" s="65" t="s">
        <v>527</v>
      </c>
      <c r="B41" s="80">
        <v>54.49</v>
      </c>
      <c r="C41" s="80">
        <v>0.27</v>
      </c>
      <c r="D41" s="80">
        <v>1.79</v>
      </c>
      <c r="E41" s="80">
        <v>2.44</v>
      </c>
      <c r="F41" s="80">
        <v>0.05</v>
      </c>
      <c r="G41" s="80">
        <v>17.399999999999999</v>
      </c>
      <c r="H41" s="80">
        <v>20.37</v>
      </c>
      <c r="I41" s="80">
        <v>1.89</v>
      </c>
      <c r="J41" s="80">
        <v>1.1399999999999999</v>
      </c>
      <c r="K41" s="65">
        <f t="shared" si="1"/>
        <v>99.84</v>
      </c>
      <c r="L41" s="4">
        <f t="shared" si="2"/>
        <v>92.706487518709039</v>
      </c>
      <c r="M41" s="89"/>
      <c r="N41" s="65" t="s">
        <v>527</v>
      </c>
      <c r="O41" s="80">
        <v>54.59</v>
      </c>
      <c r="P41" s="80">
        <v>0.26</v>
      </c>
      <c r="Q41" s="80">
        <v>1.83</v>
      </c>
      <c r="R41" s="80">
        <v>2.4900000000000002</v>
      </c>
      <c r="S41" s="80">
        <v>7.0000000000000007E-2</v>
      </c>
      <c r="T41" s="80">
        <v>16.809999999999999</v>
      </c>
      <c r="U41" s="80">
        <v>20.5</v>
      </c>
      <c r="V41" s="80">
        <v>1.61</v>
      </c>
      <c r="W41" s="80">
        <v>1.08</v>
      </c>
      <c r="X41" s="65">
        <f t="shared" si="0"/>
        <v>99.24</v>
      </c>
      <c r="Y41" s="4">
        <f t="shared" si="3"/>
        <v>92.327306901302762</v>
      </c>
      <c r="Z41" s="80"/>
    </row>
    <row r="42" spans="1:26">
      <c r="A42" s="65" t="s">
        <v>489</v>
      </c>
      <c r="B42" s="80">
        <v>54.83</v>
      </c>
      <c r="C42" s="80">
        <v>0.25</v>
      </c>
      <c r="D42" s="80">
        <v>1.82</v>
      </c>
      <c r="E42" s="80">
        <v>2.37</v>
      </c>
      <c r="F42" s="80">
        <v>0.02</v>
      </c>
      <c r="G42" s="80">
        <v>17.03</v>
      </c>
      <c r="H42" s="80">
        <v>20.29</v>
      </c>
      <c r="I42" s="80">
        <v>1.88</v>
      </c>
      <c r="J42" s="80">
        <v>1.1000000000000001</v>
      </c>
      <c r="K42" s="65">
        <f t="shared" si="1"/>
        <v>99.589999999999975</v>
      </c>
      <c r="L42" s="4">
        <f t="shared" si="2"/>
        <v>92.757805425079155</v>
      </c>
      <c r="M42" s="89"/>
      <c r="N42" s="65" t="s">
        <v>489</v>
      </c>
      <c r="O42" s="80">
        <v>54.13</v>
      </c>
      <c r="P42" s="80">
        <v>0.27</v>
      </c>
      <c r="Q42" s="80">
        <v>1.79</v>
      </c>
      <c r="R42" s="80">
        <v>2.48</v>
      </c>
      <c r="S42" s="80">
        <v>0.08</v>
      </c>
      <c r="T42" s="80">
        <v>17.03</v>
      </c>
      <c r="U42" s="80">
        <v>20.6</v>
      </c>
      <c r="V42" s="80">
        <v>1.64</v>
      </c>
      <c r="W42" s="80">
        <v>1.1000000000000001</v>
      </c>
      <c r="X42" s="65">
        <f t="shared" si="0"/>
        <v>99.11999999999999</v>
      </c>
      <c r="Y42" s="4">
        <f t="shared" si="3"/>
        <v>92.447057940003816</v>
      </c>
      <c r="Z42" s="80"/>
    </row>
    <row r="43" spans="1:26">
      <c r="A43" s="65" t="s">
        <v>528</v>
      </c>
      <c r="B43" s="80">
        <v>55.04</v>
      </c>
      <c r="C43" s="80">
        <v>0.28000000000000003</v>
      </c>
      <c r="D43" s="80">
        <v>1.85</v>
      </c>
      <c r="E43" s="80">
        <v>2.38</v>
      </c>
      <c r="F43" s="80">
        <v>0.03</v>
      </c>
      <c r="G43" s="80">
        <v>17.05</v>
      </c>
      <c r="H43" s="80">
        <v>20.07</v>
      </c>
      <c r="I43" s="80">
        <v>1.76</v>
      </c>
      <c r="J43" s="80">
        <v>1.1499999999999999</v>
      </c>
      <c r="K43" s="65">
        <f t="shared" si="1"/>
        <v>99.610000000000028</v>
      </c>
      <c r="L43" s="4">
        <f t="shared" si="2"/>
        <v>92.737378445386355</v>
      </c>
      <c r="M43" s="89"/>
      <c r="N43" s="65" t="s">
        <v>528</v>
      </c>
      <c r="O43" s="80">
        <v>54.44</v>
      </c>
      <c r="P43" s="80">
        <v>0.27</v>
      </c>
      <c r="Q43" s="80">
        <v>1.79</v>
      </c>
      <c r="R43" s="80">
        <v>2.48</v>
      </c>
      <c r="S43" s="80">
        <v>0.08</v>
      </c>
      <c r="T43" s="80">
        <v>17.05</v>
      </c>
      <c r="U43" s="80">
        <v>20.47</v>
      </c>
      <c r="V43" s="80">
        <v>1.6</v>
      </c>
      <c r="W43" s="80">
        <v>1.1499999999999999</v>
      </c>
      <c r="X43" s="65">
        <f t="shared" si="0"/>
        <v>99.33</v>
      </c>
      <c r="Y43" s="4">
        <f t="shared" si="3"/>
        <v>92.455249249572432</v>
      </c>
      <c r="Z43" s="80"/>
    </row>
    <row r="44" spans="1:26">
      <c r="A44" s="65" t="s">
        <v>490</v>
      </c>
      <c r="B44" s="80">
        <v>54.89</v>
      </c>
      <c r="C44" s="80">
        <v>0.25</v>
      </c>
      <c r="D44" s="80">
        <v>1.8</v>
      </c>
      <c r="E44" s="80">
        <v>2.4</v>
      </c>
      <c r="F44" s="80">
        <v>0</v>
      </c>
      <c r="G44" s="80">
        <v>17.21</v>
      </c>
      <c r="H44" s="80">
        <v>20.25</v>
      </c>
      <c r="I44" s="80">
        <v>1.75</v>
      </c>
      <c r="J44" s="80">
        <v>1.1599999999999999</v>
      </c>
      <c r="K44" s="65">
        <f t="shared" si="1"/>
        <v>99.71</v>
      </c>
      <c r="L44" s="4">
        <f t="shared" si="2"/>
        <v>92.743923362078178</v>
      </c>
      <c r="M44" s="89"/>
      <c r="N44" s="65" t="s">
        <v>490</v>
      </c>
      <c r="O44" s="80">
        <v>54.51</v>
      </c>
      <c r="P44" s="80">
        <v>0.27</v>
      </c>
      <c r="Q44" s="80">
        <v>1.81</v>
      </c>
      <c r="R44" s="80">
        <v>2.4700000000000002</v>
      </c>
      <c r="S44" s="80">
        <v>0.09</v>
      </c>
      <c r="T44" s="80">
        <v>16.920000000000002</v>
      </c>
      <c r="U44" s="80">
        <v>20.52</v>
      </c>
      <c r="V44" s="80">
        <v>1.59</v>
      </c>
      <c r="W44" s="80">
        <v>1.1200000000000001</v>
      </c>
      <c r="X44" s="65">
        <f t="shared" si="0"/>
        <v>99.300000000000011</v>
      </c>
      <c r="Y44" s="4">
        <f t="shared" si="3"/>
        <v>92.430004933596408</v>
      </c>
      <c r="Z44" s="80"/>
    </row>
    <row r="45" spans="1:26">
      <c r="A45" s="65" t="s">
        <v>491</v>
      </c>
      <c r="B45" s="80">
        <v>54.58</v>
      </c>
      <c r="C45" s="80">
        <v>0.26</v>
      </c>
      <c r="D45" s="80">
        <v>1.81</v>
      </c>
      <c r="E45" s="80">
        <v>2.4</v>
      </c>
      <c r="F45" s="80">
        <v>0</v>
      </c>
      <c r="G45" s="80">
        <v>16.95</v>
      </c>
      <c r="H45" s="80">
        <v>20.25</v>
      </c>
      <c r="I45" s="80">
        <v>1.73</v>
      </c>
      <c r="J45" s="80">
        <v>1.1100000000000001</v>
      </c>
      <c r="K45" s="65">
        <f t="shared" si="1"/>
        <v>99.09</v>
      </c>
      <c r="L45" s="4">
        <f t="shared" si="2"/>
        <v>92.640811683236322</v>
      </c>
      <c r="M45" s="89"/>
      <c r="N45" s="65" t="s">
        <v>491</v>
      </c>
      <c r="O45" s="80">
        <v>54.36</v>
      </c>
      <c r="P45" s="80">
        <v>0.27</v>
      </c>
      <c r="Q45" s="80">
        <v>1.82</v>
      </c>
      <c r="R45" s="80">
        <v>2.5099999999999998</v>
      </c>
      <c r="S45" s="80">
        <v>0.09</v>
      </c>
      <c r="T45" s="80">
        <v>17.12</v>
      </c>
      <c r="U45" s="80">
        <v>20.5</v>
      </c>
      <c r="V45" s="80">
        <v>1.58</v>
      </c>
      <c r="W45" s="80">
        <v>1.08</v>
      </c>
      <c r="X45" s="65">
        <f t="shared" si="0"/>
        <v>99.33</v>
      </c>
      <c r="Y45" s="4">
        <f t="shared" si="3"/>
        <v>92.399767707059695</v>
      </c>
      <c r="Z45" s="80"/>
    </row>
    <row r="46" spans="1:26">
      <c r="A46" s="65" t="s">
        <v>492</v>
      </c>
      <c r="B46" s="80">
        <v>54.79</v>
      </c>
      <c r="C46" s="80">
        <v>0.3</v>
      </c>
      <c r="D46" s="80">
        <v>1.9</v>
      </c>
      <c r="E46" s="80">
        <v>2.41</v>
      </c>
      <c r="F46" s="80">
        <v>0</v>
      </c>
      <c r="G46" s="80">
        <v>16.89</v>
      </c>
      <c r="H46" s="80">
        <v>20.48</v>
      </c>
      <c r="I46" s="80">
        <v>1.88</v>
      </c>
      <c r="J46" s="80">
        <v>1.2</v>
      </c>
      <c r="K46" s="65">
        <f t="shared" si="1"/>
        <v>99.85</v>
      </c>
      <c r="L46" s="4">
        <f t="shared" si="2"/>
        <v>92.588115178101134</v>
      </c>
      <c r="M46" s="89"/>
      <c r="N46" s="65" t="s">
        <v>492</v>
      </c>
      <c r="O46" s="80">
        <v>54.53</v>
      </c>
      <c r="P46" s="80">
        <v>0.25</v>
      </c>
      <c r="Q46" s="80">
        <v>1.78</v>
      </c>
      <c r="R46" s="80">
        <v>2.4700000000000002</v>
      </c>
      <c r="S46" s="80">
        <v>0.1</v>
      </c>
      <c r="T46" s="80">
        <v>16.920000000000002</v>
      </c>
      <c r="U46" s="80">
        <v>20.52</v>
      </c>
      <c r="V46" s="80">
        <v>1.6</v>
      </c>
      <c r="W46" s="80">
        <v>1.1399999999999999</v>
      </c>
      <c r="X46" s="65">
        <f t="shared" si="0"/>
        <v>99.31</v>
      </c>
      <c r="Y46" s="4">
        <f t="shared" si="3"/>
        <v>92.430004933596408</v>
      </c>
      <c r="Z46" s="80"/>
    </row>
    <row r="47" spans="1:26">
      <c r="A47" s="65" t="s">
        <v>529</v>
      </c>
      <c r="B47" s="80">
        <v>54.8</v>
      </c>
      <c r="C47" s="80">
        <v>0.24</v>
      </c>
      <c r="D47" s="80">
        <v>1.8</v>
      </c>
      <c r="E47" s="80">
        <v>2.4</v>
      </c>
      <c r="F47" s="80">
        <v>0.04</v>
      </c>
      <c r="G47" s="80">
        <v>17.25</v>
      </c>
      <c r="H47" s="80">
        <v>20.32</v>
      </c>
      <c r="I47" s="80">
        <v>1.79</v>
      </c>
      <c r="J47" s="80">
        <v>1.21</v>
      </c>
      <c r="K47" s="65">
        <f t="shared" si="1"/>
        <v>99.85</v>
      </c>
      <c r="L47" s="4">
        <f t="shared" si="2"/>
        <v>92.759530788496704</v>
      </c>
      <c r="M47" s="89"/>
      <c r="N47" s="65" t="s">
        <v>529</v>
      </c>
      <c r="O47" s="80">
        <v>54.57</v>
      </c>
      <c r="P47" s="80">
        <v>0.26</v>
      </c>
      <c r="Q47" s="80">
        <v>1.81</v>
      </c>
      <c r="R47" s="80">
        <v>2.48</v>
      </c>
      <c r="S47" s="80">
        <v>0.09</v>
      </c>
      <c r="T47" s="80">
        <v>17.059999999999999</v>
      </c>
      <c r="U47" s="80">
        <v>20.55</v>
      </c>
      <c r="V47" s="80">
        <v>1.59</v>
      </c>
      <c r="W47" s="80">
        <v>1.06</v>
      </c>
      <c r="X47" s="65">
        <f t="shared" si="0"/>
        <v>99.47</v>
      </c>
      <c r="Y47" s="4">
        <f t="shared" si="3"/>
        <v>92.45933824524424</v>
      </c>
      <c r="Z47" s="80"/>
    </row>
    <row r="48" spans="1:26">
      <c r="A48" s="65" t="s">
        <v>253</v>
      </c>
      <c r="B48" s="80">
        <v>54.95</v>
      </c>
      <c r="C48" s="80">
        <v>0.26</v>
      </c>
      <c r="D48" s="80">
        <v>1.78</v>
      </c>
      <c r="E48" s="80">
        <v>2.41</v>
      </c>
      <c r="F48" s="80">
        <v>0.03</v>
      </c>
      <c r="G48" s="80">
        <v>17.600000000000001</v>
      </c>
      <c r="H48" s="80">
        <v>20.37</v>
      </c>
      <c r="I48" s="80">
        <v>1.75</v>
      </c>
      <c r="J48" s="80">
        <v>1.19</v>
      </c>
      <c r="K48" s="65">
        <f t="shared" si="1"/>
        <v>100.34</v>
      </c>
      <c r="L48" s="4">
        <f t="shared" si="2"/>
        <v>92.865785894778696</v>
      </c>
      <c r="M48" s="89"/>
      <c r="N48" s="65" t="s">
        <v>253</v>
      </c>
      <c r="O48" s="80">
        <v>54.29</v>
      </c>
      <c r="P48" s="80">
        <v>0.26</v>
      </c>
      <c r="Q48" s="80">
        <v>1.79</v>
      </c>
      <c r="R48" s="80">
        <v>2.4700000000000002</v>
      </c>
      <c r="S48" s="80">
        <v>0.09</v>
      </c>
      <c r="T48" s="80">
        <v>17.11</v>
      </c>
      <c r="U48" s="80">
        <v>20.46</v>
      </c>
      <c r="V48" s="80">
        <v>1.57</v>
      </c>
      <c r="W48" s="80">
        <v>1.0900000000000001</v>
      </c>
      <c r="X48" s="65">
        <f t="shared" si="0"/>
        <v>99.13</v>
      </c>
      <c r="Y48" s="4">
        <f t="shared" si="3"/>
        <v>92.507768719121529</v>
      </c>
      <c r="Z48" s="80"/>
    </row>
    <row r="49" spans="1:26">
      <c r="A49" s="65" t="s">
        <v>254</v>
      </c>
      <c r="B49" s="80">
        <v>54.18</v>
      </c>
      <c r="C49" s="80">
        <v>0.28000000000000003</v>
      </c>
      <c r="D49" s="80">
        <v>1.84</v>
      </c>
      <c r="E49" s="80">
        <v>2.39</v>
      </c>
      <c r="F49" s="80">
        <v>0</v>
      </c>
      <c r="G49" s="80">
        <v>17.09</v>
      </c>
      <c r="H49" s="80">
        <v>20.29</v>
      </c>
      <c r="I49" s="80">
        <v>1.76</v>
      </c>
      <c r="J49" s="80">
        <v>1.22</v>
      </c>
      <c r="K49" s="65">
        <f t="shared" si="1"/>
        <v>99.05</v>
      </c>
      <c r="L49" s="4">
        <f t="shared" si="2"/>
        <v>92.724911335213221</v>
      </c>
      <c r="M49" s="89"/>
      <c r="N49" s="65" t="s">
        <v>254</v>
      </c>
      <c r="O49" s="80">
        <v>54.35</v>
      </c>
      <c r="P49" s="80">
        <v>0.27</v>
      </c>
      <c r="Q49" s="80">
        <v>1.83</v>
      </c>
      <c r="R49" s="80">
        <v>2.4700000000000002</v>
      </c>
      <c r="S49" s="80">
        <v>0.08</v>
      </c>
      <c r="T49" s="80">
        <v>16.940000000000001</v>
      </c>
      <c r="U49" s="80">
        <v>20.46</v>
      </c>
      <c r="V49" s="80">
        <v>1.64</v>
      </c>
      <c r="W49" s="80">
        <v>1.2</v>
      </c>
      <c r="X49" s="65">
        <f t="shared" si="0"/>
        <v>99.240000000000009</v>
      </c>
      <c r="Y49" s="4">
        <f t="shared" si="3"/>
        <v>92.43826653007315</v>
      </c>
      <c r="Z49" s="80"/>
    </row>
    <row r="50" spans="1:26">
      <c r="A50" s="65" t="s">
        <v>255</v>
      </c>
      <c r="B50" s="80">
        <v>55</v>
      </c>
      <c r="C50" s="80">
        <v>0.27</v>
      </c>
      <c r="D50" s="80">
        <v>1.74</v>
      </c>
      <c r="E50" s="80">
        <v>2.38</v>
      </c>
      <c r="F50" s="80">
        <v>0.03</v>
      </c>
      <c r="G50" s="80">
        <v>17.100000000000001</v>
      </c>
      <c r="H50" s="80">
        <v>20.25</v>
      </c>
      <c r="I50" s="80">
        <v>1.8</v>
      </c>
      <c r="J50" s="80">
        <v>1.1200000000000001</v>
      </c>
      <c r="K50" s="65">
        <f t="shared" si="1"/>
        <v>99.690000000000012</v>
      </c>
      <c r="L50" s="4">
        <f t="shared" si="2"/>
        <v>92.757076092759874</v>
      </c>
      <c r="M50" s="89"/>
      <c r="N50" s="65" t="s">
        <v>255</v>
      </c>
      <c r="O50" s="80">
        <v>54.38</v>
      </c>
      <c r="P50" s="80">
        <v>0.27</v>
      </c>
      <c r="Q50" s="80">
        <v>1.81</v>
      </c>
      <c r="R50" s="80">
        <v>2.46</v>
      </c>
      <c r="S50" s="80">
        <v>0.08</v>
      </c>
      <c r="T50" s="80">
        <v>17.13</v>
      </c>
      <c r="U50" s="80">
        <v>20.48</v>
      </c>
      <c r="V50" s="80">
        <v>1.61</v>
      </c>
      <c r="W50" s="80">
        <v>1.1599999999999999</v>
      </c>
      <c r="X50" s="65">
        <f t="shared" si="0"/>
        <v>99.38000000000001</v>
      </c>
      <c r="Y50" s="4">
        <f t="shared" si="3"/>
        <v>92.543902487989996</v>
      </c>
      <c r="Z50" s="80"/>
    </row>
    <row r="51" spans="1:26">
      <c r="A51" s="65" t="s">
        <v>256</v>
      </c>
      <c r="B51" s="80">
        <v>54.2</v>
      </c>
      <c r="C51" s="80">
        <v>0.27</v>
      </c>
      <c r="D51" s="80">
        <v>1.8</v>
      </c>
      <c r="E51" s="80">
        <v>2.37</v>
      </c>
      <c r="F51" s="80">
        <v>0.02</v>
      </c>
      <c r="G51" s="80">
        <v>17.260000000000002</v>
      </c>
      <c r="H51" s="80">
        <v>20.47</v>
      </c>
      <c r="I51" s="80">
        <v>1.73</v>
      </c>
      <c r="J51" s="80">
        <v>1.19</v>
      </c>
      <c r="K51" s="65">
        <f t="shared" si="1"/>
        <v>99.31</v>
      </c>
      <c r="L51" s="4">
        <f t="shared" si="2"/>
        <v>92.847409348012761</v>
      </c>
      <c r="M51" s="89"/>
      <c r="N51" s="65" t="s">
        <v>256</v>
      </c>
      <c r="O51" s="80">
        <v>54.44</v>
      </c>
      <c r="P51" s="80">
        <v>0.27</v>
      </c>
      <c r="Q51" s="80">
        <v>1.8</v>
      </c>
      <c r="R51" s="80">
        <v>2.4300000000000002</v>
      </c>
      <c r="S51" s="80">
        <v>0.09</v>
      </c>
      <c r="T51" s="80">
        <v>16.940000000000001</v>
      </c>
      <c r="U51" s="80">
        <v>20.350000000000001</v>
      </c>
      <c r="V51" s="80">
        <v>1.61</v>
      </c>
      <c r="W51" s="80">
        <v>1.19</v>
      </c>
      <c r="X51" s="65">
        <f t="shared" si="0"/>
        <v>99.11999999999999</v>
      </c>
      <c r="Y51" s="4">
        <f t="shared" si="3"/>
        <v>92.551602651768235</v>
      </c>
      <c r="Z51" s="80"/>
    </row>
    <row r="52" spans="1:26">
      <c r="A52" s="65" t="s">
        <v>257</v>
      </c>
      <c r="B52" s="80">
        <v>54.95</v>
      </c>
      <c r="C52" s="80">
        <v>0.3</v>
      </c>
      <c r="D52" s="80">
        <v>1.74</v>
      </c>
      <c r="E52" s="80">
        <v>2.37</v>
      </c>
      <c r="F52" s="80">
        <v>0.01</v>
      </c>
      <c r="G52" s="80">
        <v>17.059999999999999</v>
      </c>
      <c r="H52" s="80">
        <v>20.28</v>
      </c>
      <c r="I52" s="80">
        <v>1.69</v>
      </c>
      <c r="J52" s="80">
        <v>1.19</v>
      </c>
      <c r="K52" s="65">
        <f t="shared" si="1"/>
        <v>99.589999999999989</v>
      </c>
      <c r="L52" s="4">
        <f t="shared" si="2"/>
        <v>92.769620002547498</v>
      </c>
      <c r="M52" s="89"/>
      <c r="N52" s="65" t="s">
        <v>257</v>
      </c>
      <c r="O52" s="80">
        <v>54.12</v>
      </c>
      <c r="P52" s="80">
        <v>0.27</v>
      </c>
      <c r="Q52" s="80">
        <v>1.78</v>
      </c>
      <c r="R52" s="80">
        <v>2.46</v>
      </c>
      <c r="S52" s="80">
        <v>0.09</v>
      </c>
      <c r="T52" s="80">
        <v>17.03</v>
      </c>
      <c r="U52" s="80">
        <v>20.53</v>
      </c>
      <c r="V52" s="80">
        <v>1.63</v>
      </c>
      <c r="W52" s="80">
        <v>1.1100000000000001</v>
      </c>
      <c r="X52" s="65">
        <f t="shared" si="0"/>
        <v>99.02</v>
      </c>
      <c r="Y52" s="4">
        <f t="shared" si="3"/>
        <v>92.503402523843747</v>
      </c>
      <c r="Z52" s="80"/>
    </row>
    <row r="53" spans="1:26">
      <c r="A53" s="65" t="s">
        <v>258</v>
      </c>
      <c r="B53" s="80">
        <v>54.69</v>
      </c>
      <c r="C53" s="80">
        <v>0.28999999999999998</v>
      </c>
      <c r="D53" s="80">
        <v>1.91</v>
      </c>
      <c r="E53" s="80">
        <v>2.4</v>
      </c>
      <c r="F53" s="80">
        <v>0.02</v>
      </c>
      <c r="G53" s="80">
        <v>17.010000000000002</v>
      </c>
      <c r="H53" s="80">
        <v>20.37</v>
      </c>
      <c r="I53" s="80">
        <v>1.87</v>
      </c>
      <c r="J53" s="80">
        <v>1.18</v>
      </c>
      <c r="K53" s="65">
        <f t="shared" si="1"/>
        <v>99.740000000000009</v>
      </c>
      <c r="L53" s="4">
        <f t="shared" si="2"/>
        <v>92.664865940689765</v>
      </c>
      <c r="M53" s="89"/>
      <c r="N53" s="65" t="s">
        <v>258</v>
      </c>
      <c r="O53" s="80">
        <v>54.57</v>
      </c>
      <c r="P53" s="80">
        <v>0.26</v>
      </c>
      <c r="Q53" s="80">
        <v>1.79</v>
      </c>
      <c r="R53" s="80">
        <v>2.4300000000000002</v>
      </c>
      <c r="S53" s="80">
        <v>0.09</v>
      </c>
      <c r="T53" s="80">
        <v>16.89</v>
      </c>
      <c r="U53" s="80">
        <v>20.41</v>
      </c>
      <c r="V53" s="80">
        <v>1.57</v>
      </c>
      <c r="W53" s="80">
        <v>1.17</v>
      </c>
      <c r="X53" s="65">
        <f t="shared" si="0"/>
        <v>99.179999999999993</v>
      </c>
      <c r="Y53" s="4">
        <f t="shared" si="3"/>
        <v>92.531199776012159</v>
      </c>
      <c r="Z53" s="80"/>
    </row>
    <row r="54" spans="1:26">
      <c r="A54" s="65" t="s">
        <v>259</v>
      </c>
      <c r="B54" s="80">
        <v>54.01</v>
      </c>
      <c r="C54" s="80">
        <v>0.24</v>
      </c>
      <c r="D54" s="80">
        <v>1.73</v>
      </c>
      <c r="E54" s="80">
        <v>2.4500000000000002</v>
      </c>
      <c r="F54" s="80">
        <v>0</v>
      </c>
      <c r="G54" s="80">
        <v>17.46</v>
      </c>
      <c r="H54" s="80">
        <v>20.5</v>
      </c>
      <c r="I54" s="80">
        <v>1.78</v>
      </c>
      <c r="J54" s="80">
        <v>1.08</v>
      </c>
      <c r="K54" s="65">
        <f t="shared" si="1"/>
        <v>99.25</v>
      </c>
      <c r="L54" s="4">
        <f t="shared" si="2"/>
        <v>92.702107243948959</v>
      </c>
      <c r="M54" s="89"/>
      <c r="N54" s="65" t="s">
        <v>259</v>
      </c>
      <c r="O54" s="80">
        <v>54.6</v>
      </c>
      <c r="P54" s="80">
        <v>0.26</v>
      </c>
      <c r="Q54" s="80">
        <v>1.83</v>
      </c>
      <c r="R54" s="80">
        <v>2.4500000000000002</v>
      </c>
      <c r="S54" s="80">
        <v>0.09</v>
      </c>
      <c r="T54" s="80">
        <v>17.04</v>
      </c>
      <c r="U54" s="80">
        <v>20.46</v>
      </c>
      <c r="V54" s="80">
        <v>1.6</v>
      </c>
      <c r="W54" s="80">
        <v>1.0900000000000001</v>
      </c>
      <c r="X54" s="65">
        <f t="shared" si="0"/>
        <v>99.420000000000016</v>
      </c>
      <c r="Y54" s="4">
        <f t="shared" si="3"/>
        <v>92.535656290778306</v>
      </c>
      <c r="Z54" s="80"/>
    </row>
    <row r="55" spans="1:26">
      <c r="A55" s="65" t="s">
        <v>459</v>
      </c>
      <c r="B55" s="80">
        <v>55.12</v>
      </c>
      <c r="C55" s="80">
        <v>0.27</v>
      </c>
      <c r="D55" s="80">
        <v>1.74</v>
      </c>
      <c r="E55" s="80">
        <v>2.36</v>
      </c>
      <c r="F55" s="80">
        <v>0.01</v>
      </c>
      <c r="G55" s="80">
        <v>16.86</v>
      </c>
      <c r="H55" s="80">
        <v>20.239999999999998</v>
      </c>
      <c r="I55" s="80">
        <v>1.72</v>
      </c>
      <c r="J55" s="80">
        <v>1.17</v>
      </c>
      <c r="K55" s="65">
        <f t="shared" si="1"/>
        <v>99.49</v>
      </c>
      <c r="L55" s="4">
        <f t="shared" si="2"/>
        <v>92.718717609630332</v>
      </c>
      <c r="M55" s="89"/>
      <c r="N55" s="65" t="s">
        <v>459</v>
      </c>
      <c r="O55" s="80">
        <v>54.62</v>
      </c>
      <c r="P55" s="80">
        <v>0.25</v>
      </c>
      <c r="Q55" s="80">
        <v>1.77</v>
      </c>
      <c r="R55" s="80">
        <v>2.46</v>
      </c>
      <c r="S55" s="80">
        <v>0.08</v>
      </c>
      <c r="T55" s="80">
        <v>16.989999999999998</v>
      </c>
      <c r="U55" s="80">
        <v>20.399999999999999</v>
      </c>
      <c r="V55" s="80">
        <v>1.64</v>
      </c>
      <c r="W55" s="80">
        <v>1.1399999999999999</v>
      </c>
      <c r="X55" s="65">
        <f t="shared" si="0"/>
        <v>99.35</v>
      </c>
      <c r="Y55" s="4">
        <f t="shared" si="3"/>
        <v>92.487079077025953</v>
      </c>
      <c r="Z55" s="80"/>
    </row>
    <row r="56" spans="1:26">
      <c r="A56" s="65" t="s">
        <v>260</v>
      </c>
      <c r="B56" s="80">
        <v>54.74</v>
      </c>
      <c r="C56" s="80">
        <v>0.27</v>
      </c>
      <c r="D56" s="80">
        <v>1.84</v>
      </c>
      <c r="E56" s="80">
        <v>2.4300000000000002</v>
      </c>
      <c r="F56" s="80">
        <v>0</v>
      </c>
      <c r="G56" s="80">
        <v>17.12</v>
      </c>
      <c r="H56" s="80">
        <v>20.47</v>
      </c>
      <c r="I56" s="80">
        <v>1.81</v>
      </c>
      <c r="J56" s="80">
        <v>1.19</v>
      </c>
      <c r="K56" s="65">
        <f t="shared" si="1"/>
        <v>99.87</v>
      </c>
      <c r="L56" s="4">
        <f t="shared" si="2"/>
        <v>92.624139013014286</v>
      </c>
      <c r="M56" s="89"/>
      <c r="N56" s="65" t="s">
        <v>260</v>
      </c>
      <c r="O56" s="80">
        <v>54.44</v>
      </c>
      <c r="P56" s="80">
        <v>0.25</v>
      </c>
      <c r="Q56" s="80">
        <v>1.77</v>
      </c>
      <c r="R56" s="80">
        <v>2.4500000000000002</v>
      </c>
      <c r="S56" s="80">
        <v>0.09</v>
      </c>
      <c r="T56" s="80">
        <v>16.809999999999999</v>
      </c>
      <c r="U56" s="80">
        <v>20.440000000000001</v>
      </c>
      <c r="V56" s="80">
        <v>1.61</v>
      </c>
      <c r="W56" s="80">
        <v>1.1000000000000001</v>
      </c>
      <c r="X56" s="65">
        <f t="shared" si="0"/>
        <v>98.96</v>
      </c>
      <c r="Y56" s="4">
        <f t="shared" si="3"/>
        <v>92.441246389368089</v>
      </c>
      <c r="Z56" s="80"/>
    </row>
    <row r="57" spans="1:26">
      <c r="A57" s="65" t="s">
        <v>460</v>
      </c>
      <c r="B57" s="80">
        <v>54.8</v>
      </c>
      <c r="C57" s="80">
        <v>0.27</v>
      </c>
      <c r="D57" s="80">
        <v>1.7</v>
      </c>
      <c r="E57" s="80">
        <v>2.31</v>
      </c>
      <c r="F57" s="80">
        <v>0</v>
      </c>
      <c r="G57" s="80">
        <v>17.25</v>
      </c>
      <c r="H57" s="80">
        <v>20.22</v>
      </c>
      <c r="I57" s="80">
        <v>1.79</v>
      </c>
      <c r="J57" s="80">
        <v>1.19</v>
      </c>
      <c r="K57" s="65">
        <f t="shared" si="1"/>
        <v>99.530000000000015</v>
      </c>
      <c r="L57" s="4">
        <f t="shared" si="2"/>
        <v>93.012074937828729</v>
      </c>
      <c r="M57" s="89"/>
      <c r="N57" s="65" t="s">
        <v>460</v>
      </c>
      <c r="O57" s="80">
        <v>54.77</v>
      </c>
      <c r="P57" s="80">
        <v>0.26</v>
      </c>
      <c r="Q57" s="80">
        <v>1.8</v>
      </c>
      <c r="R57" s="80">
        <v>2.44</v>
      </c>
      <c r="S57" s="80">
        <v>0.1</v>
      </c>
      <c r="T57" s="80">
        <v>17.04</v>
      </c>
      <c r="U57" s="80">
        <v>20.47</v>
      </c>
      <c r="V57" s="80">
        <v>1.59</v>
      </c>
      <c r="W57" s="80">
        <v>1.17</v>
      </c>
      <c r="X57" s="65">
        <f t="shared" si="0"/>
        <v>99.64</v>
      </c>
      <c r="Y57" s="4">
        <f t="shared" si="3"/>
        <v>92.563857451883308</v>
      </c>
      <c r="Z57" s="80"/>
    </row>
    <row r="58" spans="1:26">
      <c r="A58" s="65" t="s">
        <v>261</v>
      </c>
      <c r="B58" s="80">
        <v>54.94</v>
      </c>
      <c r="C58" s="80">
        <v>0.28999999999999998</v>
      </c>
      <c r="D58" s="80">
        <v>1.56</v>
      </c>
      <c r="E58" s="80">
        <v>3.22</v>
      </c>
      <c r="F58" s="80">
        <v>0.03</v>
      </c>
      <c r="G58" s="80">
        <v>18.100000000000001</v>
      </c>
      <c r="H58" s="80">
        <v>19.38</v>
      </c>
      <c r="I58" s="80">
        <v>1.61</v>
      </c>
      <c r="J58" s="80">
        <v>0.89</v>
      </c>
      <c r="K58" s="65">
        <f t="shared" si="1"/>
        <v>100.02</v>
      </c>
      <c r="L58" s="4">
        <f t="shared" si="2"/>
        <v>90.92500002796649</v>
      </c>
      <c r="M58" s="89"/>
      <c r="N58" s="65" t="s">
        <v>261</v>
      </c>
      <c r="O58" s="80">
        <v>5458</v>
      </c>
      <c r="P58" s="80">
        <v>0.28000000000000003</v>
      </c>
      <c r="Q58" s="80">
        <v>1.52</v>
      </c>
      <c r="R58" s="80">
        <v>3.24</v>
      </c>
      <c r="S58" s="80">
        <v>0.1</v>
      </c>
      <c r="T58" s="80">
        <v>18.09</v>
      </c>
      <c r="U58" s="80">
        <v>19.5</v>
      </c>
      <c r="V58" s="80">
        <v>1.42</v>
      </c>
      <c r="W58" s="80">
        <v>0.85</v>
      </c>
      <c r="X58" s="65">
        <f t="shared" si="0"/>
        <v>5503.0000000000009</v>
      </c>
      <c r="Y58" s="4">
        <f t="shared" si="3"/>
        <v>90.869193437869853</v>
      </c>
      <c r="Z58" s="80"/>
    </row>
    <row r="59" spans="1:26">
      <c r="A59" s="65" t="s">
        <v>461</v>
      </c>
      <c r="B59" s="80">
        <v>55.14</v>
      </c>
      <c r="C59" s="80">
        <v>0.25</v>
      </c>
      <c r="D59" s="80">
        <v>1.83</v>
      </c>
      <c r="E59" s="80">
        <v>2.39</v>
      </c>
      <c r="F59" s="80">
        <v>0.02</v>
      </c>
      <c r="G59" s="80">
        <v>16.88</v>
      </c>
      <c r="H59" s="80">
        <v>20.37</v>
      </c>
      <c r="I59" s="80">
        <v>1.93</v>
      </c>
      <c r="J59" s="80">
        <v>1.25</v>
      </c>
      <c r="K59" s="65">
        <f t="shared" si="1"/>
        <v>100.06000000000002</v>
      </c>
      <c r="L59" s="4">
        <f t="shared" si="2"/>
        <v>92.641064113270644</v>
      </c>
      <c r="M59" s="89"/>
      <c r="N59" s="65" t="s">
        <v>461</v>
      </c>
      <c r="O59" s="80">
        <v>54.4</v>
      </c>
      <c r="P59" s="80">
        <v>0.26</v>
      </c>
      <c r="Q59" s="80">
        <v>1.81</v>
      </c>
      <c r="R59" s="80">
        <v>2.4300000000000002</v>
      </c>
      <c r="S59" s="80">
        <v>0.08</v>
      </c>
      <c r="T59" s="80">
        <v>17.05</v>
      </c>
      <c r="U59" s="80">
        <v>20.5</v>
      </c>
      <c r="V59" s="80">
        <v>1.63</v>
      </c>
      <c r="W59" s="80">
        <v>1.2</v>
      </c>
      <c r="X59" s="65">
        <f t="shared" si="0"/>
        <v>99.36</v>
      </c>
      <c r="Y59" s="4">
        <f t="shared" si="3"/>
        <v>92.596098944531789</v>
      </c>
      <c r="Z59" s="80"/>
    </row>
    <row r="60" spans="1:26">
      <c r="A60" s="65" t="s">
        <v>462</v>
      </c>
      <c r="B60" s="80">
        <v>54.32</v>
      </c>
      <c r="C60" s="80">
        <v>0.3</v>
      </c>
      <c r="D60" s="80">
        <v>1.84</v>
      </c>
      <c r="E60" s="80">
        <v>2.4500000000000002</v>
      </c>
      <c r="F60" s="80">
        <v>0.02</v>
      </c>
      <c r="G60" s="80">
        <v>17.25</v>
      </c>
      <c r="H60" s="80">
        <v>20.27</v>
      </c>
      <c r="I60" s="80">
        <v>1.77</v>
      </c>
      <c r="J60" s="80">
        <v>1.1499999999999999</v>
      </c>
      <c r="K60" s="65">
        <f t="shared" si="1"/>
        <v>99.37</v>
      </c>
      <c r="L60" s="4">
        <f t="shared" si="2"/>
        <v>92.619820172593649</v>
      </c>
      <c r="M60" s="89"/>
      <c r="N60" s="65" t="s">
        <v>462</v>
      </c>
      <c r="O60" s="80">
        <v>54.3</v>
      </c>
      <c r="P60" s="80">
        <v>0.26</v>
      </c>
      <c r="Q60" s="80">
        <v>1.81</v>
      </c>
      <c r="R60" s="80">
        <v>2.4900000000000002</v>
      </c>
      <c r="S60" s="80">
        <v>0.08</v>
      </c>
      <c r="T60" s="80">
        <v>17.3</v>
      </c>
      <c r="U60" s="80">
        <v>20.58</v>
      </c>
      <c r="V60" s="80">
        <v>1.62</v>
      </c>
      <c r="W60" s="80">
        <v>1.1200000000000001</v>
      </c>
      <c r="X60" s="65">
        <f t="shared" si="0"/>
        <v>99.56</v>
      </c>
      <c r="Y60" s="4">
        <f t="shared" si="3"/>
        <v>92.528388719502317</v>
      </c>
      <c r="Z60" s="80"/>
    </row>
    <row r="61" spans="1:26">
      <c r="A61" s="65" t="s">
        <v>262</v>
      </c>
      <c r="B61" s="80">
        <v>54.39</v>
      </c>
      <c r="C61" s="80">
        <v>0.32</v>
      </c>
      <c r="D61" s="80">
        <v>1.75</v>
      </c>
      <c r="E61" s="80">
        <v>2.4</v>
      </c>
      <c r="F61" s="80">
        <v>0.05</v>
      </c>
      <c r="G61" s="80">
        <v>17.13</v>
      </c>
      <c r="H61" s="80">
        <v>20.190000000000001</v>
      </c>
      <c r="I61" s="80">
        <v>1.75</v>
      </c>
      <c r="J61" s="80">
        <v>1.26</v>
      </c>
      <c r="K61" s="65">
        <f t="shared" si="1"/>
        <v>99.24</v>
      </c>
      <c r="L61" s="4">
        <f t="shared" si="2"/>
        <v>92.712505776686029</v>
      </c>
      <c r="M61" s="89"/>
      <c r="N61" s="65" t="s">
        <v>262</v>
      </c>
      <c r="O61" s="80">
        <v>54.71</v>
      </c>
      <c r="P61" s="80">
        <v>0.28000000000000003</v>
      </c>
      <c r="Q61" s="80">
        <v>1.78</v>
      </c>
      <c r="R61" s="80">
        <v>2.41</v>
      </c>
      <c r="S61" s="80">
        <v>7.0000000000000007E-2</v>
      </c>
      <c r="T61" s="80">
        <v>17.079999999999998</v>
      </c>
      <c r="U61" s="80">
        <v>20.48</v>
      </c>
      <c r="V61" s="80">
        <v>1.61</v>
      </c>
      <c r="W61" s="80">
        <v>1.19</v>
      </c>
      <c r="X61" s="65">
        <f t="shared" si="0"/>
        <v>99.610000000000014</v>
      </c>
      <c r="Y61" s="4">
        <f t="shared" si="3"/>
        <v>92.664517730310621</v>
      </c>
      <c r="Z61" s="80"/>
    </row>
    <row r="62" spans="1:26">
      <c r="A62" s="65" t="s">
        <v>263</v>
      </c>
      <c r="B62" s="80">
        <v>54.07</v>
      </c>
      <c r="C62" s="80">
        <v>0.32</v>
      </c>
      <c r="D62" s="80">
        <v>1.84</v>
      </c>
      <c r="E62" s="80">
        <v>2.4</v>
      </c>
      <c r="F62" s="80">
        <v>0</v>
      </c>
      <c r="G62" s="80">
        <v>17.329999999999998</v>
      </c>
      <c r="H62" s="80">
        <v>20.28</v>
      </c>
      <c r="I62" s="80">
        <v>1.88</v>
      </c>
      <c r="J62" s="80">
        <v>1.21</v>
      </c>
      <c r="K62" s="65">
        <f t="shared" si="1"/>
        <v>99.33</v>
      </c>
      <c r="L62" s="4">
        <f t="shared" si="2"/>
        <v>92.790545079772812</v>
      </c>
      <c r="M62" s="89"/>
      <c r="N62" s="65" t="s">
        <v>263</v>
      </c>
      <c r="O62" s="80">
        <v>54.78</v>
      </c>
      <c r="P62" s="80">
        <v>0.27</v>
      </c>
      <c r="Q62" s="80">
        <v>1.79</v>
      </c>
      <c r="R62" s="80">
        <v>2.46</v>
      </c>
      <c r="S62" s="80">
        <v>0.1</v>
      </c>
      <c r="T62" s="80">
        <v>16.989999999999998</v>
      </c>
      <c r="U62" s="80">
        <v>20.51</v>
      </c>
      <c r="V62" s="80">
        <v>1.5899999999999999</v>
      </c>
      <c r="W62" s="80">
        <v>1.1599999999999999</v>
      </c>
      <c r="X62" s="65">
        <f t="shared" si="0"/>
        <v>99.65</v>
      </c>
      <c r="Y62" s="4">
        <f t="shared" si="3"/>
        <v>92.487079077025953</v>
      </c>
      <c r="Z62" s="80"/>
    </row>
    <row r="63" spans="1:26">
      <c r="A63" s="65" t="s">
        <v>264</v>
      </c>
      <c r="B63" s="80">
        <v>54.4</v>
      </c>
      <c r="C63" s="80">
        <v>0.28999999999999998</v>
      </c>
      <c r="D63" s="80">
        <v>1.87</v>
      </c>
      <c r="E63" s="80">
        <v>2.41</v>
      </c>
      <c r="F63" s="80">
        <v>0</v>
      </c>
      <c r="G63" s="80">
        <v>16.82</v>
      </c>
      <c r="H63" s="80">
        <v>20.22</v>
      </c>
      <c r="I63" s="80">
        <v>1.88</v>
      </c>
      <c r="J63" s="80">
        <v>1.18</v>
      </c>
      <c r="K63" s="65">
        <f t="shared" si="1"/>
        <v>99.07</v>
      </c>
      <c r="L63" s="4">
        <f t="shared" si="2"/>
        <v>92.559564132919022</v>
      </c>
      <c r="M63" s="89"/>
      <c r="N63" s="65" t="s">
        <v>264</v>
      </c>
      <c r="O63" s="80">
        <v>54.75</v>
      </c>
      <c r="P63" s="80">
        <v>0.28000000000000003</v>
      </c>
      <c r="Q63" s="80">
        <v>1.79</v>
      </c>
      <c r="R63" s="80">
        <v>2.4500000000000002</v>
      </c>
      <c r="S63" s="80">
        <v>0.09</v>
      </c>
      <c r="T63" s="80">
        <v>16.98</v>
      </c>
      <c r="U63" s="80">
        <v>20.45</v>
      </c>
      <c r="V63" s="80">
        <v>1.6</v>
      </c>
      <c r="W63" s="80">
        <v>1.1100000000000001</v>
      </c>
      <c r="X63" s="65">
        <f t="shared" si="0"/>
        <v>99.5</v>
      </c>
      <c r="Y63" s="4">
        <f t="shared" si="3"/>
        <v>92.511255732129683</v>
      </c>
      <c r="Z63" s="80"/>
    </row>
    <row r="64" spans="1:26">
      <c r="A64" s="65" t="s">
        <v>463</v>
      </c>
      <c r="B64" s="80">
        <v>55.11</v>
      </c>
      <c r="C64" s="80">
        <v>0.26</v>
      </c>
      <c r="D64" s="80">
        <v>1.82</v>
      </c>
      <c r="E64" s="80">
        <v>2.37</v>
      </c>
      <c r="F64" s="80">
        <v>0</v>
      </c>
      <c r="G64" s="80">
        <v>17.329999999999998</v>
      </c>
      <c r="H64" s="80">
        <v>20.13</v>
      </c>
      <c r="I64" s="80">
        <v>1.74</v>
      </c>
      <c r="J64" s="80">
        <v>1.1399999999999999</v>
      </c>
      <c r="K64" s="65">
        <f t="shared" si="1"/>
        <v>99.899999999999977</v>
      </c>
      <c r="L64" s="4">
        <f t="shared" si="2"/>
        <v>92.874241662086959</v>
      </c>
      <c r="M64" s="89"/>
      <c r="N64" s="65" t="s">
        <v>463</v>
      </c>
      <c r="O64" s="80">
        <v>54.65</v>
      </c>
      <c r="P64" s="80">
        <v>0.25</v>
      </c>
      <c r="Q64" s="80">
        <v>1.8</v>
      </c>
      <c r="R64" s="80">
        <v>2.46</v>
      </c>
      <c r="S64" s="80">
        <v>0.11</v>
      </c>
      <c r="T64" s="80">
        <v>17.079999999999998</v>
      </c>
      <c r="U64" s="80">
        <v>20.52</v>
      </c>
      <c r="V64" s="80">
        <v>1.63</v>
      </c>
      <c r="W64" s="80">
        <v>1.1200000000000001</v>
      </c>
      <c r="X64" s="65">
        <f t="shared" si="0"/>
        <v>99.61999999999999</v>
      </c>
      <c r="Y64" s="4">
        <f t="shared" si="3"/>
        <v>92.52370735379202</v>
      </c>
      <c r="Z64" s="80"/>
    </row>
    <row r="65" spans="1:26">
      <c r="A65" s="65" t="s">
        <v>265</v>
      </c>
      <c r="B65" s="80">
        <v>54.49</v>
      </c>
      <c r="C65" s="80">
        <v>0.3</v>
      </c>
      <c r="D65" s="80">
        <v>1.83</v>
      </c>
      <c r="E65" s="80">
        <v>2.38</v>
      </c>
      <c r="F65" s="80">
        <v>0.03</v>
      </c>
      <c r="G65" s="80">
        <v>17.329999999999998</v>
      </c>
      <c r="H65" s="80">
        <v>20.29</v>
      </c>
      <c r="I65" s="80">
        <v>1.93</v>
      </c>
      <c r="J65" s="80">
        <v>1.1399999999999999</v>
      </c>
      <c r="K65" s="65">
        <f t="shared" si="1"/>
        <v>99.720000000000013</v>
      </c>
      <c r="L65" s="4">
        <f t="shared" si="2"/>
        <v>92.846326029941281</v>
      </c>
      <c r="M65" s="89"/>
      <c r="N65" s="65" t="s">
        <v>265</v>
      </c>
      <c r="O65" s="80">
        <v>54.57</v>
      </c>
      <c r="P65" s="80">
        <v>0.26</v>
      </c>
      <c r="Q65" s="80">
        <v>1.82</v>
      </c>
      <c r="R65" s="80">
        <v>2.44</v>
      </c>
      <c r="S65" s="80">
        <v>0.08</v>
      </c>
      <c r="T65" s="80">
        <v>17.149999999999999</v>
      </c>
      <c r="U65" s="80">
        <v>20.52</v>
      </c>
      <c r="V65" s="80">
        <v>1.63</v>
      </c>
      <c r="W65" s="80">
        <v>1.08</v>
      </c>
      <c r="X65" s="65">
        <f t="shared" si="0"/>
        <v>99.549999999999983</v>
      </c>
      <c r="Y65" s="4">
        <f t="shared" si="3"/>
        <v>92.608027197683668</v>
      </c>
      <c r="Z65" s="80"/>
    </row>
    <row r="66" spans="1:26">
      <c r="A66" s="65" t="s">
        <v>266</v>
      </c>
      <c r="B66" s="80">
        <v>54.31</v>
      </c>
      <c r="C66" s="80">
        <v>0.28999999999999998</v>
      </c>
      <c r="D66" s="80">
        <v>1.82</v>
      </c>
      <c r="E66" s="80">
        <v>2.4500000000000002</v>
      </c>
      <c r="F66" s="80">
        <v>0.02</v>
      </c>
      <c r="G66" s="80">
        <v>17.170000000000002</v>
      </c>
      <c r="H66" s="80">
        <v>20.25</v>
      </c>
      <c r="I66" s="80">
        <v>1.64</v>
      </c>
      <c r="J66" s="80">
        <v>1.2</v>
      </c>
      <c r="K66" s="65">
        <f t="shared" si="1"/>
        <v>99.15</v>
      </c>
      <c r="L66" s="4">
        <f t="shared" si="2"/>
        <v>92.587982504067767</v>
      </c>
      <c r="M66" s="89"/>
      <c r="N66" s="65" t="s">
        <v>266</v>
      </c>
      <c r="O66" s="80">
        <v>54.65</v>
      </c>
      <c r="P66" s="80">
        <v>0.27</v>
      </c>
      <c r="Q66" s="80">
        <v>1.81</v>
      </c>
      <c r="R66" s="80">
        <v>2.4900000000000002</v>
      </c>
      <c r="S66" s="80">
        <v>0.08</v>
      </c>
      <c r="T66" s="80">
        <v>16.95</v>
      </c>
      <c r="U66" s="80">
        <v>20.49</v>
      </c>
      <c r="V66" s="80">
        <v>1.56</v>
      </c>
      <c r="W66" s="80">
        <v>1.06</v>
      </c>
      <c r="X66" s="65">
        <f t="shared" si="0"/>
        <v>99.36</v>
      </c>
      <c r="Y66" s="4">
        <f t="shared" si="3"/>
        <v>92.38585484438444</v>
      </c>
      <c r="Z66" s="80"/>
    </row>
    <row r="67" spans="1:26">
      <c r="A67" s="65" t="s">
        <v>267</v>
      </c>
      <c r="B67" s="80">
        <v>54.5</v>
      </c>
      <c r="C67" s="80">
        <v>0.27</v>
      </c>
      <c r="D67" s="80">
        <v>1.78</v>
      </c>
      <c r="E67" s="80">
        <v>2.42</v>
      </c>
      <c r="F67" s="80">
        <v>0.03</v>
      </c>
      <c r="G67" s="80">
        <v>16.97</v>
      </c>
      <c r="H67" s="80">
        <v>20.440000000000001</v>
      </c>
      <c r="I67" s="80">
        <v>1.79</v>
      </c>
      <c r="J67" s="80">
        <v>1.06</v>
      </c>
      <c r="K67" s="65">
        <f t="shared" si="1"/>
        <v>99.26</v>
      </c>
      <c r="L67" s="4">
        <f t="shared" si="2"/>
        <v>92.592125707761895</v>
      </c>
      <c r="M67" s="89"/>
      <c r="N67" s="65" t="s">
        <v>267</v>
      </c>
      <c r="O67" s="80">
        <v>54.46</v>
      </c>
      <c r="P67" s="80">
        <v>0.25</v>
      </c>
      <c r="Q67" s="80">
        <v>1.82</v>
      </c>
      <c r="R67" s="80">
        <v>2.4700000000000002</v>
      </c>
      <c r="S67" s="80">
        <v>0.09</v>
      </c>
      <c r="T67" s="80">
        <v>16.82</v>
      </c>
      <c r="U67" s="80">
        <v>20.46</v>
      </c>
      <c r="V67" s="80">
        <v>1.5899999999999999</v>
      </c>
      <c r="W67" s="80">
        <v>1.04</v>
      </c>
      <c r="X67" s="65">
        <f t="shared" si="0"/>
        <v>99.000000000000014</v>
      </c>
      <c r="Y67" s="4">
        <f t="shared" si="3"/>
        <v>92.388424676818985</v>
      </c>
      <c r="Z67" s="80"/>
    </row>
    <row r="68" spans="1:26">
      <c r="A68" s="65" t="s">
        <v>268</v>
      </c>
      <c r="B68" s="80">
        <v>54.52</v>
      </c>
      <c r="C68" s="80">
        <v>0.28000000000000003</v>
      </c>
      <c r="D68" s="80">
        <v>1.82</v>
      </c>
      <c r="E68" s="80">
        <v>2.41</v>
      </c>
      <c r="F68" s="80">
        <v>0.04</v>
      </c>
      <c r="G68" s="80">
        <v>17.3</v>
      </c>
      <c r="H68" s="80">
        <v>20.38</v>
      </c>
      <c r="I68" s="80">
        <v>1.68</v>
      </c>
      <c r="J68" s="80">
        <v>1.1299999999999999</v>
      </c>
      <c r="K68" s="65">
        <f t="shared" si="1"/>
        <v>99.56</v>
      </c>
      <c r="L68" s="4">
        <f t="shared" si="2"/>
        <v>92.751039229054683</v>
      </c>
      <c r="M68" s="89"/>
      <c r="N68" s="65" t="s">
        <v>268</v>
      </c>
      <c r="O68" s="80">
        <v>54.77</v>
      </c>
      <c r="P68" s="80">
        <v>0.28000000000000003</v>
      </c>
      <c r="Q68" s="80">
        <v>1.82</v>
      </c>
      <c r="R68" s="80">
        <v>2.46</v>
      </c>
      <c r="S68" s="80">
        <v>0.08</v>
      </c>
      <c r="T68" s="80">
        <v>17.02</v>
      </c>
      <c r="U68" s="80">
        <v>20.46</v>
      </c>
      <c r="V68" s="80">
        <v>1.6</v>
      </c>
      <c r="W68" s="80">
        <v>1.1000000000000001</v>
      </c>
      <c r="X68" s="65">
        <f t="shared" ref="X68:X131" si="4">SUM(O68:W68)</f>
        <v>99.59</v>
      </c>
      <c r="Y68" s="4">
        <f t="shared" si="3"/>
        <v>92.499328315669842</v>
      </c>
      <c r="Z68" s="80"/>
    </row>
    <row r="69" spans="1:26">
      <c r="A69" s="65" t="s">
        <v>269</v>
      </c>
      <c r="B69" s="80">
        <v>54.97</v>
      </c>
      <c r="C69" s="80">
        <v>0.24</v>
      </c>
      <c r="D69" s="80">
        <v>1.68</v>
      </c>
      <c r="E69" s="80">
        <v>2.4500000000000002</v>
      </c>
      <c r="F69" s="80">
        <v>0.01</v>
      </c>
      <c r="G69" s="80">
        <v>16.899999999999999</v>
      </c>
      <c r="H69" s="80">
        <v>20.350000000000001</v>
      </c>
      <c r="I69" s="80">
        <v>1.84</v>
      </c>
      <c r="J69" s="80">
        <v>1.18</v>
      </c>
      <c r="K69" s="65">
        <f t="shared" ref="K69:K88" si="5">SUM(B69:J69)</f>
        <v>99.62</v>
      </c>
      <c r="L69" s="4">
        <f t="shared" ref="L69:L132" si="6">((G69/40.31)/(G69/40.31+E69/71.85))*100</f>
        <v>92.478472412357874</v>
      </c>
      <c r="M69" s="89"/>
      <c r="N69" s="65" t="s">
        <v>269</v>
      </c>
      <c r="O69" s="80">
        <v>54.77</v>
      </c>
      <c r="P69" s="80">
        <v>0.27</v>
      </c>
      <c r="Q69" s="80">
        <v>1.8</v>
      </c>
      <c r="R69" s="80">
        <v>2.44</v>
      </c>
      <c r="S69" s="80">
        <v>7.0000000000000007E-2</v>
      </c>
      <c r="T69" s="80">
        <v>17.14</v>
      </c>
      <c r="U69" s="80">
        <v>20.39</v>
      </c>
      <c r="V69" s="80">
        <v>1.6099999999999999</v>
      </c>
      <c r="W69" s="80">
        <v>1.18</v>
      </c>
      <c r="X69" s="65">
        <f t="shared" si="4"/>
        <v>99.670000000000016</v>
      </c>
      <c r="Y69" s="4">
        <f t="shared" ref="Y69:Y132" si="7">((T69/40.31)/(T69/40.31+R69/71.85))*100</f>
        <v>92.604033460829953</v>
      </c>
      <c r="Z69" s="80"/>
    </row>
    <row r="70" spans="1:26">
      <c r="A70" s="65" t="s">
        <v>464</v>
      </c>
      <c r="B70" s="80">
        <v>54.81</v>
      </c>
      <c r="C70" s="80">
        <v>0.28000000000000003</v>
      </c>
      <c r="D70" s="80">
        <v>1.85</v>
      </c>
      <c r="E70" s="80">
        <v>2.35</v>
      </c>
      <c r="F70" s="80">
        <v>0.02</v>
      </c>
      <c r="G70" s="80">
        <v>17.079999999999998</v>
      </c>
      <c r="H70" s="80">
        <v>20.28</v>
      </c>
      <c r="I70" s="80">
        <v>1.87</v>
      </c>
      <c r="J70" s="80">
        <v>1.1499999999999999</v>
      </c>
      <c r="K70" s="65">
        <f t="shared" si="5"/>
        <v>99.690000000000026</v>
      </c>
      <c r="L70" s="4">
        <f t="shared" si="6"/>
        <v>92.834056961563292</v>
      </c>
      <c r="M70" s="89"/>
      <c r="N70" s="65" t="s">
        <v>464</v>
      </c>
      <c r="O70" s="80">
        <v>54.37</v>
      </c>
      <c r="P70" s="80">
        <v>0.26</v>
      </c>
      <c r="Q70" s="80">
        <v>1.78</v>
      </c>
      <c r="R70" s="80">
        <v>2.4900000000000002</v>
      </c>
      <c r="S70" s="80">
        <v>0.09</v>
      </c>
      <c r="T70" s="80">
        <v>16.88</v>
      </c>
      <c r="U70" s="80">
        <v>20.32</v>
      </c>
      <c r="V70" s="80">
        <v>1.58</v>
      </c>
      <c r="W70" s="80">
        <v>1.1100000000000001</v>
      </c>
      <c r="X70" s="65">
        <f t="shared" si="4"/>
        <v>98.88</v>
      </c>
      <c r="Y70" s="4">
        <f t="shared" si="7"/>
        <v>92.356692990914794</v>
      </c>
      <c r="Z70" s="80"/>
    </row>
    <row r="71" spans="1:26">
      <c r="A71" s="65" t="s">
        <v>270</v>
      </c>
      <c r="B71" s="80">
        <v>54.92</v>
      </c>
      <c r="C71" s="80">
        <v>0.26</v>
      </c>
      <c r="D71" s="80">
        <v>1.79</v>
      </c>
      <c r="E71" s="80">
        <v>2.3199999999999998</v>
      </c>
      <c r="F71" s="80">
        <v>0.01</v>
      </c>
      <c r="G71" s="80">
        <v>16.47</v>
      </c>
      <c r="H71" s="80">
        <v>20.38</v>
      </c>
      <c r="I71" s="80">
        <v>1.77</v>
      </c>
      <c r="J71" s="80">
        <v>1.1599999999999999</v>
      </c>
      <c r="K71" s="65">
        <f t="shared" si="5"/>
        <v>99.079999999999984</v>
      </c>
      <c r="L71" s="4">
        <f t="shared" si="6"/>
        <v>92.676010054752624</v>
      </c>
      <c r="M71" s="89"/>
      <c r="N71" s="65" t="s">
        <v>270</v>
      </c>
      <c r="O71" s="80">
        <v>54.58</v>
      </c>
      <c r="P71" s="80">
        <v>0.26</v>
      </c>
      <c r="Q71" s="80">
        <v>1.79</v>
      </c>
      <c r="R71" s="80">
        <v>2.4500000000000002</v>
      </c>
      <c r="S71" s="80">
        <v>0.08</v>
      </c>
      <c r="T71" s="80">
        <v>17.010000000000002</v>
      </c>
      <c r="U71" s="80">
        <v>20.29</v>
      </c>
      <c r="V71" s="80">
        <v>1.6</v>
      </c>
      <c r="W71" s="80">
        <v>1.1499999999999999</v>
      </c>
      <c r="X71" s="65">
        <f t="shared" si="4"/>
        <v>99.210000000000008</v>
      </c>
      <c r="Y71" s="4">
        <f t="shared" si="7"/>
        <v>92.523475919959296</v>
      </c>
      <c r="Z71" s="80"/>
    </row>
    <row r="72" spans="1:26">
      <c r="A72" s="65" t="s">
        <v>271</v>
      </c>
      <c r="B72" s="80">
        <v>54.42</v>
      </c>
      <c r="C72" s="80">
        <v>0.28999999999999998</v>
      </c>
      <c r="D72" s="80">
        <v>1.82</v>
      </c>
      <c r="E72" s="80">
        <v>2.4</v>
      </c>
      <c r="F72" s="80">
        <v>0</v>
      </c>
      <c r="G72" s="80">
        <v>16.670000000000002</v>
      </c>
      <c r="H72" s="80">
        <v>20.43</v>
      </c>
      <c r="I72" s="80">
        <v>1.79</v>
      </c>
      <c r="J72" s="80">
        <v>1.21</v>
      </c>
      <c r="K72" s="65">
        <f t="shared" si="5"/>
        <v>99.03</v>
      </c>
      <c r="L72" s="4">
        <f t="shared" si="6"/>
        <v>92.526440082086793</v>
      </c>
      <c r="M72" s="89"/>
      <c r="N72" s="65" t="s">
        <v>271</v>
      </c>
      <c r="O72" s="80">
        <v>54.51</v>
      </c>
      <c r="P72" s="80">
        <v>0.26</v>
      </c>
      <c r="Q72" s="80">
        <v>1.76</v>
      </c>
      <c r="R72" s="80">
        <v>2.4900000000000002</v>
      </c>
      <c r="S72" s="80">
        <v>0.09</v>
      </c>
      <c r="T72" s="80">
        <v>17.09</v>
      </c>
      <c r="U72" s="80">
        <v>20.47</v>
      </c>
      <c r="V72" s="80">
        <v>1.58</v>
      </c>
      <c r="W72" s="80">
        <v>1.1200000000000001</v>
      </c>
      <c r="X72" s="65">
        <f t="shared" si="4"/>
        <v>99.37</v>
      </c>
      <c r="Y72" s="4">
        <f t="shared" si="7"/>
        <v>92.443516031608794</v>
      </c>
      <c r="Z72" s="80"/>
    </row>
    <row r="73" spans="1:26">
      <c r="A73" s="65" t="s">
        <v>465</v>
      </c>
      <c r="B73" s="80">
        <v>54.79</v>
      </c>
      <c r="C73" s="80">
        <v>0.28000000000000003</v>
      </c>
      <c r="D73" s="80">
        <v>1.83</v>
      </c>
      <c r="E73" s="80">
        <v>2.37</v>
      </c>
      <c r="F73" s="80">
        <v>0</v>
      </c>
      <c r="G73" s="80">
        <v>16.989999999999998</v>
      </c>
      <c r="H73" s="80">
        <v>20.29</v>
      </c>
      <c r="I73" s="80">
        <v>1.8</v>
      </c>
      <c r="J73" s="80">
        <v>1.1000000000000001</v>
      </c>
      <c r="K73" s="65">
        <f t="shared" si="5"/>
        <v>99.449999999999974</v>
      </c>
      <c r="L73" s="4">
        <f t="shared" si="6"/>
        <v>92.741992463226666</v>
      </c>
      <c r="M73" s="89"/>
      <c r="N73" s="65" t="s">
        <v>465</v>
      </c>
      <c r="O73" s="80">
        <v>54.42</v>
      </c>
      <c r="P73" s="80">
        <v>0.26</v>
      </c>
      <c r="Q73" s="80">
        <v>1.79</v>
      </c>
      <c r="R73" s="80">
        <v>2.44</v>
      </c>
      <c r="S73" s="80">
        <v>0.1</v>
      </c>
      <c r="T73" s="80">
        <v>17.27</v>
      </c>
      <c r="U73" s="80">
        <v>20.45</v>
      </c>
      <c r="V73" s="80">
        <v>1.58</v>
      </c>
      <c r="W73" s="80">
        <v>1.05</v>
      </c>
      <c r="X73" s="65">
        <f t="shared" si="4"/>
        <v>99.36</v>
      </c>
      <c r="Y73" s="4">
        <f t="shared" si="7"/>
        <v>92.655617780656428</v>
      </c>
      <c r="Z73" s="80"/>
    </row>
    <row r="74" spans="1:26">
      <c r="A74" s="65" t="s">
        <v>272</v>
      </c>
      <c r="B74" s="80">
        <v>54.46</v>
      </c>
      <c r="C74" s="80">
        <v>0.27</v>
      </c>
      <c r="D74" s="80">
        <v>1.8</v>
      </c>
      <c r="E74" s="80">
        <v>2.4</v>
      </c>
      <c r="F74" s="80">
        <v>0.02</v>
      </c>
      <c r="G74" s="80">
        <v>17.100000000000001</v>
      </c>
      <c r="H74" s="80">
        <v>20.350000000000001</v>
      </c>
      <c r="I74" s="80">
        <v>1.85</v>
      </c>
      <c r="J74" s="80">
        <v>1.21</v>
      </c>
      <c r="K74" s="65">
        <f t="shared" si="5"/>
        <v>99.46</v>
      </c>
      <c r="L74" s="4">
        <f t="shared" si="6"/>
        <v>92.700653926159987</v>
      </c>
      <c r="M74" s="89"/>
      <c r="N74" s="65" t="s">
        <v>272</v>
      </c>
      <c r="O74" s="80">
        <v>54.4</v>
      </c>
      <c r="P74" s="80">
        <v>0.28000000000000003</v>
      </c>
      <c r="Q74" s="80">
        <v>1.79</v>
      </c>
      <c r="R74" s="80">
        <v>2.4700000000000002</v>
      </c>
      <c r="S74" s="80">
        <v>0.08</v>
      </c>
      <c r="T74" s="80">
        <v>17.03</v>
      </c>
      <c r="U74" s="80">
        <v>20.36</v>
      </c>
      <c r="V74" s="80">
        <v>1.5899999999999999</v>
      </c>
      <c r="W74" s="80">
        <v>1.1000000000000001</v>
      </c>
      <c r="X74" s="65">
        <f t="shared" si="4"/>
        <v>99.1</v>
      </c>
      <c r="Y74" s="4">
        <f t="shared" si="7"/>
        <v>92.475221649322478</v>
      </c>
      <c r="Z74" s="80"/>
    </row>
    <row r="75" spans="1:26">
      <c r="A75" s="65" t="s">
        <v>466</v>
      </c>
      <c r="B75" s="80">
        <v>54.4</v>
      </c>
      <c r="C75" s="80">
        <v>0.27</v>
      </c>
      <c r="D75" s="80">
        <v>1.8</v>
      </c>
      <c r="E75" s="80">
        <v>2.4</v>
      </c>
      <c r="F75" s="80">
        <v>0.02</v>
      </c>
      <c r="G75" s="80">
        <v>16.97</v>
      </c>
      <c r="H75" s="80">
        <v>20.329999999999998</v>
      </c>
      <c r="I75" s="80">
        <v>1.73</v>
      </c>
      <c r="J75" s="80">
        <v>1.1000000000000001</v>
      </c>
      <c r="K75" s="65">
        <f t="shared" si="5"/>
        <v>99.02</v>
      </c>
      <c r="L75" s="4">
        <f t="shared" si="6"/>
        <v>92.648847279163931</v>
      </c>
      <c r="M75" s="89"/>
      <c r="N75" s="65" t="s">
        <v>466</v>
      </c>
      <c r="O75" s="80">
        <v>54.32</v>
      </c>
      <c r="P75" s="80">
        <v>0.24</v>
      </c>
      <c r="Q75" s="80">
        <v>1.81</v>
      </c>
      <c r="R75" s="80">
        <v>2.44</v>
      </c>
      <c r="S75" s="80">
        <v>0.08</v>
      </c>
      <c r="T75" s="80">
        <v>17.07</v>
      </c>
      <c r="U75" s="80">
        <v>20.46</v>
      </c>
      <c r="V75" s="80">
        <v>1.6</v>
      </c>
      <c r="W75" s="80">
        <v>1.0900000000000001</v>
      </c>
      <c r="X75" s="65">
        <f t="shared" si="4"/>
        <v>99.110000000000014</v>
      </c>
      <c r="Y75" s="4">
        <f t="shared" si="7"/>
        <v>92.575956010853872</v>
      </c>
      <c r="Z75" s="80"/>
    </row>
    <row r="76" spans="1:26">
      <c r="A76" s="65" t="s">
        <v>273</v>
      </c>
      <c r="B76" s="80">
        <v>54.7</v>
      </c>
      <c r="C76" s="80">
        <v>0.24</v>
      </c>
      <c r="D76" s="80">
        <v>1.85</v>
      </c>
      <c r="E76" s="80">
        <v>2.37</v>
      </c>
      <c r="F76" s="80">
        <v>0.01</v>
      </c>
      <c r="G76" s="80">
        <v>17.170000000000002</v>
      </c>
      <c r="H76" s="80">
        <v>20.170000000000002</v>
      </c>
      <c r="I76" s="80">
        <v>1.92</v>
      </c>
      <c r="J76" s="80">
        <v>1.2</v>
      </c>
      <c r="K76" s="65">
        <f t="shared" si="5"/>
        <v>99.63000000000001</v>
      </c>
      <c r="L76" s="4">
        <f t="shared" si="6"/>
        <v>92.812612285652889</v>
      </c>
      <c r="M76" s="89"/>
      <c r="N76" s="65" t="s">
        <v>273</v>
      </c>
      <c r="O76" s="80">
        <v>53.98</v>
      </c>
      <c r="P76" s="80">
        <v>0.25</v>
      </c>
      <c r="Q76" s="80">
        <v>1.79</v>
      </c>
      <c r="R76" s="80">
        <v>2.4500000000000002</v>
      </c>
      <c r="S76" s="80">
        <v>0.09</v>
      </c>
      <c r="T76" s="80">
        <v>17.13</v>
      </c>
      <c r="U76" s="80">
        <v>20.46</v>
      </c>
      <c r="V76" s="80">
        <v>1.62</v>
      </c>
      <c r="W76" s="80">
        <v>1.17</v>
      </c>
      <c r="X76" s="65">
        <f t="shared" si="4"/>
        <v>98.940000000000012</v>
      </c>
      <c r="Y76" s="4">
        <f t="shared" si="7"/>
        <v>92.571960437742078</v>
      </c>
      <c r="Z76" s="80"/>
    </row>
    <row r="77" spans="1:26">
      <c r="A77" s="65" t="s">
        <v>274</v>
      </c>
      <c r="B77" s="80">
        <v>54.53</v>
      </c>
      <c r="C77" s="80">
        <v>0.27</v>
      </c>
      <c r="D77" s="80">
        <v>1.75</v>
      </c>
      <c r="E77" s="80">
        <v>2.44</v>
      </c>
      <c r="F77" s="80">
        <v>0.02</v>
      </c>
      <c r="G77" s="80">
        <v>17.16</v>
      </c>
      <c r="H77" s="80">
        <v>20.34</v>
      </c>
      <c r="I77" s="80">
        <v>1.75</v>
      </c>
      <c r="J77" s="80">
        <v>1.06</v>
      </c>
      <c r="K77" s="65">
        <f t="shared" si="5"/>
        <v>99.320000000000007</v>
      </c>
      <c r="L77" s="4">
        <f t="shared" si="6"/>
        <v>92.612016623721246</v>
      </c>
      <c r="M77" s="89"/>
      <c r="N77" s="65" t="s">
        <v>274</v>
      </c>
      <c r="O77" s="80">
        <v>53.86</v>
      </c>
      <c r="P77" s="80">
        <v>0.24</v>
      </c>
      <c r="Q77" s="80">
        <v>1.82</v>
      </c>
      <c r="R77" s="80">
        <v>2.4</v>
      </c>
      <c r="S77" s="80">
        <v>0.09</v>
      </c>
      <c r="T77" s="80">
        <v>17.170000000000002</v>
      </c>
      <c r="U77" s="80">
        <v>20.54</v>
      </c>
      <c r="V77" s="80">
        <v>1.6</v>
      </c>
      <c r="W77" s="80">
        <v>1.06</v>
      </c>
      <c r="X77" s="65">
        <f t="shared" si="4"/>
        <v>98.78</v>
      </c>
      <c r="Y77" s="4">
        <f t="shared" si="7"/>
        <v>92.728248504124849</v>
      </c>
      <c r="Z77" s="80"/>
    </row>
    <row r="78" spans="1:26">
      <c r="A78" s="65" t="s">
        <v>275</v>
      </c>
      <c r="B78" s="80">
        <v>54.88</v>
      </c>
      <c r="C78" s="80">
        <v>0.28999999999999998</v>
      </c>
      <c r="D78" s="80">
        <v>1.77</v>
      </c>
      <c r="E78" s="80">
        <v>2.39</v>
      </c>
      <c r="F78" s="80">
        <v>0</v>
      </c>
      <c r="G78" s="80">
        <v>17.82</v>
      </c>
      <c r="H78" s="80">
        <v>20.02</v>
      </c>
      <c r="I78" s="80">
        <v>1.79</v>
      </c>
      <c r="J78" s="80">
        <v>1.19</v>
      </c>
      <c r="K78" s="65">
        <f t="shared" si="5"/>
        <v>100.15</v>
      </c>
      <c r="L78" s="4">
        <f t="shared" si="6"/>
        <v>93.002081269381847</v>
      </c>
      <c r="M78" s="89"/>
      <c r="N78" s="65" t="s">
        <v>275</v>
      </c>
      <c r="O78" s="80">
        <v>53.91</v>
      </c>
      <c r="P78" s="80">
        <v>0.25</v>
      </c>
      <c r="Q78" s="80">
        <v>1.77</v>
      </c>
      <c r="R78" s="80">
        <v>2.4500000000000002</v>
      </c>
      <c r="S78" s="80">
        <v>0.1</v>
      </c>
      <c r="T78" s="80">
        <v>17.28</v>
      </c>
      <c r="U78" s="80">
        <v>20.5</v>
      </c>
      <c r="V78" s="80">
        <v>1.6099999999999999</v>
      </c>
      <c r="W78" s="80">
        <v>1.1200000000000001</v>
      </c>
      <c r="X78" s="65">
        <f t="shared" si="4"/>
        <v>98.990000000000009</v>
      </c>
      <c r="Y78" s="4">
        <f t="shared" si="7"/>
        <v>92.631688896930044</v>
      </c>
      <c r="Z78" s="80"/>
    </row>
    <row r="79" spans="1:26">
      <c r="A79" s="65" t="s">
        <v>467</v>
      </c>
      <c r="B79" s="80">
        <v>55.02</v>
      </c>
      <c r="C79" s="80">
        <v>0.28999999999999998</v>
      </c>
      <c r="D79" s="80">
        <v>1.86</v>
      </c>
      <c r="E79" s="80">
        <v>2.39</v>
      </c>
      <c r="F79" s="80">
        <v>0.02</v>
      </c>
      <c r="G79" s="80">
        <v>17.27</v>
      </c>
      <c r="H79" s="80">
        <v>20.29</v>
      </c>
      <c r="I79" s="80">
        <v>2.0099999999999998</v>
      </c>
      <c r="J79" s="80">
        <v>1.1000000000000001</v>
      </c>
      <c r="K79" s="65">
        <f t="shared" si="5"/>
        <v>100.25000000000001</v>
      </c>
      <c r="L79" s="4">
        <f t="shared" si="6"/>
        <v>92.795274330416959</v>
      </c>
      <c r="M79" s="89"/>
      <c r="N79" s="65" t="s">
        <v>467</v>
      </c>
      <c r="O79" s="80">
        <v>54.34</v>
      </c>
      <c r="P79" s="80">
        <v>0.27</v>
      </c>
      <c r="Q79" s="80">
        <v>1.81</v>
      </c>
      <c r="R79" s="80">
        <v>2.44</v>
      </c>
      <c r="S79" s="80">
        <v>0.08</v>
      </c>
      <c r="T79" s="80">
        <v>17.079999999999998</v>
      </c>
      <c r="U79" s="80">
        <v>20.51</v>
      </c>
      <c r="V79" s="80">
        <v>1.6</v>
      </c>
      <c r="W79" s="80">
        <v>1.02</v>
      </c>
      <c r="X79" s="65">
        <f t="shared" si="4"/>
        <v>99.15</v>
      </c>
      <c r="Y79" s="4">
        <f t="shared" si="7"/>
        <v>92.579980120016202</v>
      </c>
      <c r="Z79" s="80"/>
    </row>
    <row r="80" spans="1:26">
      <c r="A80" s="65" t="s">
        <v>493</v>
      </c>
      <c r="B80" s="80">
        <v>54.03</v>
      </c>
      <c r="C80" s="80">
        <v>0.23</v>
      </c>
      <c r="D80" s="80">
        <v>1.82</v>
      </c>
      <c r="E80" s="80">
        <v>2.35</v>
      </c>
      <c r="F80" s="80">
        <v>0.03</v>
      </c>
      <c r="G80" s="80">
        <v>16.96</v>
      </c>
      <c r="H80" s="80">
        <v>20.39</v>
      </c>
      <c r="I80" s="80">
        <v>1.94</v>
      </c>
      <c r="J80" s="80">
        <v>1.19</v>
      </c>
      <c r="K80" s="65">
        <f t="shared" si="5"/>
        <v>98.94</v>
      </c>
      <c r="L80" s="4">
        <f t="shared" si="6"/>
        <v>92.787011694546081</v>
      </c>
      <c r="M80" s="89"/>
      <c r="N80" s="65" t="s">
        <v>493</v>
      </c>
      <c r="O80" s="80">
        <v>54.16</v>
      </c>
      <c r="P80" s="80">
        <v>0.27</v>
      </c>
      <c r="Q80" s="80">
        <v>1.81</v>
      </c>
      <c r="R80" s="80">
        <v>2.4900000000000002</v>
      </c>
      <c r="S80" s="80">
        <v>0.09</v>
      </c>
      <c r="T80" s="80">
        <v>17.079999999999998</v>
      </c>
      <c r="U80" s="80">
        <v>20.53</v>
      </c>
      <c r="V80" s="80">
        <v>1.55</v>
      </c>
      <c r="W80" s="80">
        <v>1.06</v>
      </c>
      <c r="X80" s="65">
        <f t="shared" si="4"/>
        <v>99.04</v>
      </c>
      <c r="Y80" s="4">
        <f t="shared" si="7"/>
        <v>92.439426353369413</v>
      </c>
      <c r="Z80" s="80"/>
    </row>
    <row r="81" spans="1:26">
      <c r="A81" s="65" t="s">
        <v>494</v>
      </c>
      <c r="B81" s="80">
        <v>54.72</v>
      </c>
      <c r="C81" s="80">
        <v>0.26</v>
      </c>
      <c r="D81" s="80">
        <v>1.85</v>
      </c>
      <c r="E81" s="80">
        <v>2.44</v>
      </c>
      <c r="F81" s="80">
        <v>0</v>
      </c>
      <c r="G81" s="80">
        <v>16.97</v>
      </c>
      <c r="H81" s="80">
        <v>20.49</v>
      </c>
      <c r="I81" s="80">
        <v>1.73</v>
      </c>
      <c r="J81" s="80">
        <v>1.1499999999999999</v>
      </c>
      <c r="K81" s="65">
        <f t="shared" si="5"/>
        <v>99.61</v>
      </c>
      <c r="L81" s="4">
        <f t="shared" si="6"/>
        <v>92.535473546141858</v>
      </c>
      <c r="M81" s="89"/>
      <c r="N81" s="65" t="s">
        <v>494</v>
      </c>
      <c r="O81" s="80">
        <v>54.5</v>
      </c>
      <c r="P81" s="80">
        <v>0.26</v>
      </c>
      <c r="Q81" s="80">
        <v>1.81</v>
      </c>
      <c r="R81" s="80">
        <v>2.4500000000000002</v>
      </c>
      <c r="S81" s="80">
        <v>0.08</v>
      </c>
      <c r="T81" s="80">
        <v>17.170000000000002</v>
      </c>
      <c r="U81" s="80">
        <v>20.54</v>
      </c>
      <c r="V81" s="80">
        <v>1.6</v>
      </c>
      <c r="W81" s="80">
        <v>1.1499999999999999</v>
      </c>
      <c r="X81" s="65">
        <f t="shared" si="4"/>
        <v>99.56</v>
      </c>
      <c r="Y81" s="4">
        <f t="shared" si="7"/>
        <v>92.587982504067767</v>
      </c>
      <c r="Z81" s="80"/>
    </row>
    <row r="82" spans="1:26">
      <c r="A82" s="65" t="s">
        <v>495</v>
      </c>
      <c r="B82" s="80">
        <v>54.16</v>
      </c>
      <c r="C82" s="80">
        <v>0.27</v>
      </c>
      <c r="D82" s="80">
        <v>1.78</v>
      </c>
      <c r="E82" s="80">
        <v>2.4900000000000002</v>
      </c>
      <c r="F82" s="80">
        <v>0.04</v>
      </c>
      <c r="G82" s="80">
        <v>17.170000000000002</v>
      </c>
      <c r="H82" s="80">
        <v>20.49</v>
      </c>
      <c r="I82" s="80">
        <v>1.87</v>
      </c>
      <c r="J82" s="80">
        <v>1.1299999999999999</v>
      </c>
      <c r="K82" s="65">
        <f t="shared" si="5"/>
        <v>99.399999999999991</v>
      </c>
      <c r="L82" s="4">
        <f t="shared" si="6"/>
        <v>92.476074865723305</v>
      </c>
      <c r="M82" s="89"/>
      <c r="N82" s="65" t="s">
        <v>495</v>
      </c>
      <c r="O82" s="80">
        <v>54.49</v>
      </c>
      <c r="P82" s="80">
        <v>0.27</v>
      </c>
      <c r="Q82" s="80">
        <v>1.8</v>
      </c>
      <c r="R82" s="80">
        <v>2.4500000000000002</v>
      </c>
      <c r="S82" s="80">
        <v>0.06</v>
      </c>
      <c r="T82" s="80">
        <v>16.920000000000002</v>
      </c>
      <c r="U82" s="80">
        <v>20.440000000000001</v>
      </c>
      <c r="V82" s="80">
        <v>1.59</v>
      </c>
      <c r="W82" s="80">
        <v>1.17</v>
      </c>
      <c r="X82" s="65">
        <f t="shared" si="4"/>
        <v>99.190000000000012</v>
      </c>
      <c r="Y82" s="4">
        <f t="shared" si="7"/>
        <v>92.486695121918743</v>
      </c>
      <c r="Z82" s="80"/>
    </row>
    <row r="83" spans="1:26">
      <c r="A83" s="65" t="s">
        <v>496</v>
      </c>
      <c r="B83" s="80">
        <v>55.38</v>
      </c>
      <c r="C83" s="80">
        <v>0.28000000000000003</v>
      </c>
      <c r="D83" s="80">
        <v>1.74</v>
      </c>
      <c r="E83" s="80">
        <v>3.25</v>
      </c>
      <c r="F83" s="80">
        <v>7.0000000000000007E-2</v>
      </c>
      <c r="G83" s="80">
        <v>17.93</v>
      </c>
      <c r="H83" s="80">
        <v>20.2</v>
      </c>
      <c r="I83" s="80">
        <v>1.47</v>
      </c>
      <c r="J83" s="80">
        <v>0.53</v>
      </c>
      <c r="K83" s="65">
        <f t="shared" si="5"/>
        <v>100.85000000000001</v>
      </c>
      <c r="L83" s="4">
        <f t="shared" si="6"/>
        <v>90.769426426676091</v>
      </c>
      <c r="M83" s="89"/>
      <c r="N83" s="65" t="s">
        <v>496</v>
      </c>
      <c r="O83" s="80">
        <v>54.91</v>
      </c>
      <c r="P83" s="80">
        <v>0.26</v>
      </c>
      <c r="Q83" s="80">
        <v>1.67</v>
      </c>
      <c r="R83" s="80">
        <v>3.23</v>
      </c>
      <c r="S83" s="80">
        <v>0.12</v>
      </c>
      <c r="T83" s="80">
        <v>17.55</v>
      </c>
      <c r="U83" s="80">
        <v>20.13</v>
      </c>
      <c r="V83" s="80">
        <v>1.38</v>
      </c>
      <c r="W83" s="80">
        <v>1.3900000000000001</v>
      </c>
      <c r="X83" s="65">
        <f t="shared" si="4"/>
        <v>100.63999999999999</v>
      </c>
      <c r="Y83" s="4">
        <f t="shared" si="7"/>
        <v>90.640869749235321</v>
      </c>
      <c r="Z83" s="80"/>
    </row>
    <row r="84" spans="1:26">
      <c r="A84" s="65" t="s">
        <v>468</v>
      </c>
      <c r="B84" s="80">
        <v>54.13</v>
      </c>
      <c r="C84" s="80">
        <v>0.3</v>
      </c>
      <c r="D84" s="80">
        <v>1.88</v>
      </c>
      <c r="E84" s="80">
        <v>3.16</v>
      </c>
      <c r="F84" s="80">
        <v>0</v>
      </c>
      <c r="G84" s="80">
        <v>17.27</v>
      </c>
      <c r="H84" s="80">
        <v>20.05</v>
      </c>
      <c r="I84" s="80">
        <v>1.52</v>
      </c>
      <c r="J84" s="80">
        <v>0.51</v>
      </c>
      <c r="K84" s="65">
        <f t="shared" si="5"/>
        <v>98.82</v>
      </c>
      <c r="L84" s="4">
        <f t="shared" si="6"/>
        <v>90.690184852814482</v>
      </c>
      <c r="M84" s="89"/>
      <c r="N84" s="65" t="s">
        <v>468</v>
      </c>
      <c r="O84" s="80">
        <v>54.26</v>
      </c>
      <c r="P84" s="80">
        <v>0.27</v>
      </c>
      <c r="Q84" s="80">
        <v>1.68</v>
      </c>
      <c r="R84" s="80">
        <v>3.27</v>
      </c>
      <c r="S84" s="80">
        <v>0.11</v>
      </c>
      <c r="T84" s="80">
        <v>17.260000000000002</v>
      </c>
      <c r="U84" s="80">
        <v>20.04</v>
      </c>
      <c r="V84" s="80">
        <v>1.39</v>
      </c>
      <c r="W84" s="80">
        <v>1.42</v>
      </c>
      <c r="X84" s="65">
        <f t="shared" si="4"/>
        <v>99.700000000000017</v>
      </c>
      <c r="Y84" s="4">
        <f t="shared" si="7"/>
        <v>90.392200210402066</v>
      </c>
      <c r="Z84" s="80"/>
    </row>
    <row r="85" spans="1:26">
      <c r="A85" s="65" t="s">
        <v>469</v>
      </c>
      <c r="B85" s="80">
        <v>54.76</v>
      </c>
      <c r="C85" s="80">
        <v>0.25</v>
      </c>
      <c r="D85" s="80">
        <v>1.72</v>
      </c>
      <c r="E85" s="80">
        <v>3.18</v>
      </c>
      <c r="F85" s="80">
        <v>0.03</v>
      </c>
      <c r="G85" s="80">
        <v>17.579999999999998</v>
      </c>
      <c r="H85" s="80">
        <v>20.04</v>
      </c>
      <c r="I85" s="80">
        <v>1.54</v>
      </c>
      <c r="J85" s="80">
        <v>0.52</v>
      </c>
      <c r="K85" s="65">
        <f t="shared" si="5"/>
        <v>99.62</v>
      </c>
      <c r="L85" s="4">
        <f t="shared" si="6"/>
        <v>90.786675107639653</v>
      </c>
      <c r="M85" s="89"/>
      <c r="N85" s="65" t="s">
        <v>469</v>
      </c>
      <c r="O85" s="80">
        <v>55.1</v>
      </c>
      <c r="P85" s="80">
        <v>0.27</v>
      </c>
      <c r="Q85" s="80">
        <v>1.66</v>
      </c>
      <c r="R85" s="80">
        <v>3.28</v>
      </c>
      <c r="S85" s="80">
        <v>0.11</v>
      </c>
      <c r="T85" s="80">
        <v>17.489999999999998</v>
      </c>
      <c r="U85" s="80">
        <v>20.190000000000001</v>
      </c>
      <c r="V85" s="80">
        <v>1.38</v>
      </c>
      <c r="W85" s="80">
        <v>1.43</v>
      </c>
      <c r="X85" s="65">
        <f t="shared" si="4"/>
        <v>100.91</v>
      </c>
      <c r="Y85" s="4">
        <f t="shared" si="7"/>
        <v>90.480283550702566</v>
      </c>
      <c r="Z85" s="80"/>
    </row>
    <row r="86" spans="1:26">
      <c r="A86" s="65" t="s">
        <v>470</v>
      </c>
      <c r="B86" s="80">
        <v>55.46</v>
      </c>
      <c r="C86" s="80">
        <v>0.16</v>
      </c>
      <c r="D86" s="80">
        <v>1.65</v>
      </c>
      <c r="E86" s="80">
        <v>3.41</v>
      </c>
      <c r="F86" s="80">
        <v>0.09</v>
      </c>
      <c r="G86" s="80">
        <v>19.760000000000002</v>
      </c>
      <c r="H86" s="80">
        <v>17.61</v>
      </c>
      <c r="I86" s="80">
        <v>1.2</v>
      </c>
      <c r="J86" s="80">
        <v>0.86</v>
      </c>
      <c r="K86" s="65">
        <f t="shared" si="5"/>
        <v>100.2</v>
      </c>
      <c r="L86" s="4">
        <f t="shared" si="6"/>
        <v>91.172878008796616</v>
      </c>
      <c r="M86" s="89"/>
      <c r="N86" s="65" t="s">
        <v>470</v>
      </c>
      <c r="O86" s="80">
        <v>55.17</v>
      </c>
      <c r="P86" s="80">
        <v>0.13</v>
      </c>
      <c r="Q86" s="80">
        <v>1.44</v>
      </c>
      <c r="R86" s="80">
        <v>3.44</v>
      </c>
      <c r="S86" s="80">
        <v>0.12</v>
      </c>
      <c r="T86" s="80">
        <v>19.93</v>
      </c>
      <c r="U86" s="80">
        <v>17.47</v>
      </c>
      <c r="V86" s="80">
        <v>1.1000000000000001</v>
      </c>
      <c r="W86" s="80">
        <v>1.69</v>
      </c>
      <c r="X86" s="65">
        <f t="shared" si="4"/>
        <v>100.48999999999998</v>
      </c>
      <c r="Y86" s="4">
        <f t="shared" si="7"/>
        <v>91.171326740126887</v>
      </c>
      <c r="Z86" s="80"/>
    </row>
    <row r="87" spans="1:26">
      <c r="A87" s="65" t="s">
        <v>471</v>
      </c>
      <c r="B87" s="80">
        <v>54.37</v>
      </c>
      <c r="C87" s="80">
        <v>0.27</v>
      </c>
      <c r="D87" s="80">
        <v>1.73</v>
      </c>
      <c r="E87" s="80">
        <v>3.23</v>
      </c>
      <c r="F87" s="80">
        <v>0.04</v>
      </c>
      <c r="G87" s="80">
        <v>17.23</v>
      </c>
      <c r="H87" s="80">
        <v>20.13</v>
      </c>
      <c r="I87" s="80">
        <v>1.56</v>
      </c>
      <c r="J87" s="80">
        <v>0.7</v>
      </c>
      <c r="K87" s="65">
        <f t="shared" si="5"/>
        <v>99.259999999999991</v>
      </c>
      <c r="L87" s="4">
        <f t="shared" si="6"/>
        <v>90.48359100958298</v>
      </c>
      <c r="M87" s="89"/>
      <c r="N87" s="65" t="s">
        <v>471</v>
      </c>
      <c r="O87" s="80">
        <v>54.64</v>
      </c>
      <c r="P87" s="80">
        <v>0.28000000000000003</v>
      </c>
      <c r="Q87" s="80">
        <v>1.63</v>
      </c>
      <c r="R87" s="80">
        <v>3.21</v>
      </c>
      <c r="S87" s="80">
        <v>0.11</v>
      </c>
      <c r="T87" s="80">
        <v>17.54</v>
      </c>
      <c r="U87" s="80">
        <v>20.03</v>
      </c>
      <c r="V87" s="80">
        <v>1.37</v>
      </c>
      <c r="W87" s="80">
        <v>1.54</v>
      </c>
      <c r="X87" s="65">
        <f t="shared" si="4"/>
        <v>100.35000000000001</v>
      </c>
      <c r="Y87" s="4">
        <f t="shared" si="7"/>
        <v>90.688615883735977</v>
      </c>
      <c r="Z87" s="80"/>
    </row>
    <row r="88" spans="1:26">
      <c r="A88" s="65" t="s">
        <v>472</v>
      </c>
      <c r="B88" s="80">
        <v>54.84</v>
      </c>
      <c r="C88" s="80">
        <v>0.28999999999999998</v>
      </c>
      <c r="D88" s="80">
        <v>1.81</v>
      </c>
      <c r="E88" s="80">
        <v>3.37</v>
      </c>
      <c r="F88" s="80">
        <v>0.06</v>
      </c>
      <c r="G88" s="80">
        <v>18.11</v>
      </c>
      <c r="H88" s="80">
        <v>18.61</v>
      </c>
      <c r="I88" s="80">
        <v>1.59</v>
      </c>
      <c r="J88" s="80">
        <v>1.06</v>
      </c>
      <c r="K88" s="65">
        <f t="shared" si="5"/>
        <v>99.740000000000009</v>
      </c>
      <c r="L88" s="4">
        <f t="shared" si="6"/>
        <v>90.546962864571981</v>
      </c>
      <c r="M88" s="89"/>
      <c r="N88" s="65" t="s">
        <v>472</v>
      </c>
      <c r="O88" s="80">
        <v>55.41</v>
      </c>
      <c r="P88" s="80">
        <v>0.32</v>
      </c>
      <c r="Q88" s="80">
        <v>1.59</v>
      </c>
      <c r="R88" s="80">
        <v>3.35</v>
      </c>
      <c r="S88" s="80">
        <v>0.11</v>
      </c>
      <c r="T88" s="80">
        <v>18.07</v>
      </c>
      <c r="U88" s="80">
        <v>18.88</v>
      </c>
      <c r="V88" s="80">
        <v>1.57</v>
      </c>
      <c r="W88" s="80">
        <v>1.88</v>
      </c>
      <c r="X88" s="65">
        <f t="shared" si="4"/>
        <v>101.17999999999998</v>
      </c>
      <c r="Y88" s="4">
        <f t="shared" si="7"/>
        <v>90.578937160589604</v>
      </c>
      <c r="Z88" s="80"/>
    </row>
    <row r="89" spans="1:26">
      <c r="A89" s="65" t="s">
        <v>497</v>
      </c>
      <c r="B89" s="80">
        <v>54.68</v>
      </c>
      <c r="C89" s="80">
        <v>0.14000000000000001</v>
      </c>
      <c r="D89" s="80">
        <v>1.67</v>
      </c>
      <c r="E89" s="80">
        <v>2.71</v>
      </c>
      <c r="F89" s="80">
        <v>0</v>
      </c>
      <c r="G89" s="80">
        <v>17.329999999999998</v>
      </c>
      <c r="H89" s="80">
        <v>19.579999999999998</v>
      </c>
      <c r="I89" s="80">
        <v>1.78</v>
      </c>
      <c r="J89" s="80">
        <v>1.27</v>
      </c>
      <c r="K89" s="65">
        <f t="shared" ref="K89:K152" si="8">SUM(B89:J89)</f>
        <v>99.16</v>
      </c>
      <c r="L89" s="4">
        <f t="shared" si="6"/>
        <v>91.934432102289378</v>
      </c>
      <c r="M89" s="89"/>
      <c r="N89" s="65" t="s">
        <v>497</v>
      </c>
      <c r="O89" s="80">
        <v>55.18</v>
      </c>
      <c r="P89" s="80">
        <v>0.13</v>
      </c>
      <c r="Q89" s="80">
        <v>1.53</v>
      </c>
      <c r="R89" s="80">
        <v>2.68</v>
      </c>
      <c r="S89" s="80">
        <v>0.1</v>
      </c>
      <c r="T89" s="80">
        <v>17.18</v>
      </c>
      <c r="U89" s="80">
        <v>19.7</v>
      </c>
      <c r="V89" s="80">
        <v>1.65</v>
      </c>
      <c r="W89" s="80">
        <v>0.95</v>
      </c>
      <c r="X89" s="65">
        <f t="shared" si="4"/>
        <v>99.100000000000023</v>
      </c>
      <c r="Y89" s="4">
        <f t="shared" si="7"/>
        <v>91.9524963167095</v>
      </c>
      <c r="Z89" s="80"/>
    </row>
    <row r="90" spans="1:26">
      <c r="A90" s="65" t="s">
        <v>535</v>
      </c>
      <c r="B90" s="80">
        <v>55.12</v>
      </c>
      <c r="C90" s="80">
        <v>0.28000000000000003</v>
      </c>
      <c r="D90" s="80">
        <v>1.69</v>
      </c>
      <c r="E90" s="80">
        <v>3.22</v>
      </c>
      <c r="F90" s="80">
        <v>0.01</v>
      </c>
      <c r="G90" s="80">
        <v>17.55</v>
      </c>
      <c r="H90" s="80">
        <v>18.82</v>
      </c>
      <c r="I90" s="80">
        <v>1.68</v>
      </c>
      <c r="J90" s="80">
        <v>1.04</v>
      </c>
      <c r="K90" s="65">
        <f t="shared" si="8"/>
        <v>99.410000000000011</v>
      </c>
      <c r="L90" s="4">
        <f t="shared" si="6"/>
        <v>90.667141129523117</v>
      </c>
      <c r="M90" s="89"/>
      <c r="N90" s="65" t="s">
        <v>535</v>
      </c>
      <c r="O90" s="80">
        <v>54.83</v>
      </c>
      <c r="P90" s="80">
        <v>0.31</v>
      </c>
      <c r="Q90" s="80">
        <v>1.55</v>
      </c>
      <c r="R90" s="80">
        <v>3.3</v>
      </c>
      <c r="S90" s="80">
        <v>0.12</v>
      </c>
      <c r="T90" s="80">
        <v>17.829999999999998</v>
      </c>
      <c r="U90" s="80">
        <v>18.82</v>
      </c>
      <c r="V90" s="80">
        <v>1.54</v>
      </c>
      <c r="W90" s="80">
        <v>0.86</v>
      </c>
      <c r="X90" s="65">
        <f t="shared" si="4"/>
        <v>99.16</v>
      </c>
      <c r="Y90" s="4">
        <f t="shared" si="7"/>
        <v>90.593154627102507</v>
      </c>
      <c r="Z90" s="80"/>
    </row>
    <row r="91" spans="1:26">
      <c r="A91" s="65" t="s">
        <v>536</v>
      </c>
      <c r="B91" s="80">
        <v>54.71</v>
      </c>
      <c r="C91" s="80">
        <v>0.26</v>
      </c>
      <c r="D91" s="80">
        <v>1.95</v>
      </c>
      <c r="E91" s="80">
        <v>2.5099999999999998</v>
      </c>
      <c r="F91" s="80">
        <v>0.05</v>
      </c>
      <c r="G91" s="80">
        <v>17.32</v>
      </c>
      <c r="H91" s="80">
        <v>20.22</v>
      </c>
      <c r="I91" s="80">
        <v>1.85</v>
      </c>
      <c r="J91" s="80">
        <v>1.06</v>
      </c>
      <c r="K91" s="65">
        <f t="shared" si="8"/>
        <v>99.929999999999993</v>
      </c>
      <c r="L91" s="4">
        <f t="shared" si="6"/>
        <v>92.480931282165002</v>
      </c>
      <c r="M91" s="89"/>
      <c r="N91" s="65" t="s">
        <v>536</v>
      </c>
      <c r="O91" s="80">
        <v>55.26</v>
      </c>
      <c r="P91" s="80">
        <v>0.27</v>
      </c>
      <c r="Q91" s="80">
        <v>1.79</v>
      </c>
      <c r="R91" s="80">
        <v>2.54</v>
      </c>
      <c r="S91" s="80">
        <v>0.08</v>
      </c>
      <c r="T91" s="80">
        <v>17.14</v>
      </c>
      <c r="U91" s="80">
        <v>20.23</v>
      </c>
      <c r="V91" s="80">
        <v>1.61</v>
      </c>
      <c r="W91" s="80">
        <v>0.92</v>
      </c>
      <c r="X91" s="65">
        <f t="shared" si="4"/>
        <v>99.84</v>
      </c>
      <c r="Y91" s="4">
        <f t="shared" si="7"/>
        <v>92.324186496042714</v>
      </c>
      <c r="Z91" s="80"/>
    </row>
    <row r="92" spans="1:26">
      <c r="A92" s="65" t="s">
        <v>534</v>
      </c>
      <c r="B92" s="80">
        <v>53.93</v>
      </c>
      <c r="C92" s="80">
        <v>0.26</v>
      </c>
      <c r="D92" s="80">
        <v>1.8</v>
      </c>
      <c r="E92" s="80">
        <v>3.13</v>
      </c>
      <c r="F92" s="80">
        <v>0.02</v>
      </c>
      <c r="G92" s="80">
        <v>17.309999999999999</v>
      </c>
      <c r="H92" s="80">
        <v>20.239999999999998</v>
      </c>
      <c r="I92" s="80">
        <v>1.59</v>
      </c>
      <c r="J92" s="80">
        <v>0.48</v>
      </c>
      <c r="K92" s="65">
        <f t="shared" si="8"/>
        <v>98.76</v>
      </c>
      <c r="L92" s="4">
        <f t="shared" si="6"/>
        <v>90.789775090594603</v>
      </c>
      <c r="M92" s="89"/>
      <c r="N92" s="65" t="s">
        <v>534</v>
      </c>
      <c r="O92" s="80">
        <v>54.07</v>
      </c>
      <c r="P92" s="80">
        <v>0.25</v>
      </c>
      <c r="Q92" s="80">
        <v>1.7</v>
      </c>
      <c r="R92" s="80">
        <v>3.3</v>
      </c>
      <c r="S92" s="80">
        <v>0.1</v>
      </c>
      <c r="T92" s="80">
        <v>17.37</v>
      </c>
      <c r="U92" s="80">
        <v>20.05</v>
      </c>
      <c r="V92" s="80">
        <v>1.57</v>
      </c>
      <c r="W92" s="80">
        <v>0.41</v>
      </c>
      <c r="X92" s="65">
        <f t="shared" si="4"/>
        <v>98.82</v>
      </c>
      <c r="Y92" s="4">
        <f t="shared" si="7"/>
        <v>90.368033191956158</v>
      </c>
      <c r="Z92" s="80"/>
    </row>
    <row r="93" spans="1:26">
      <c r="A93" s="65" t="s">
        <v>498</v>
      </c>
      <c r="B93" s="80">
        <v>54.77</v>
      </c>
      <c r="C93" s="80">
        <v>0.32</v>
      </c>
      <c r="D93" s="80">
        <v>1.74</v>
      </c>
      <c r="E93" s="80">
        <v>3.38</v>
      </c>
      <c r="F93" s="80">
        <v>0.06</v>
      </c>
      <c r="G93" s="80">
        <v>18.25</v>
      </c>
      <c r="H93" s="80">
        <v>18.7</v>
      </c>
      <c r="I93" s="80">
        <v>1.81</v>
      </c>
      <c r="J93" s="80">
        <v>1.17</v>
      </c>
      <c r="K93" s="65">
        <f t="shared" si="8"/>
        <v>100.20000000000002</v>
      </c>
      <c r="L93" s="4">
        <f t="shared" si="6"/>
        <v>90.587438307002031</v>
      </c>
      <c r="M93" s="89"/>
      <c r="N93" s="65" t="s">
        <v>498</v>
      </c>
      <c r="O93" s="80">
        <v>54.83</v>
      </c>
      <c r="P93" s="80">
        <v>0.28999999999999998</v>
      </c>
      <c r="Q93" s="80">
        <v>1.59</v>
      </c>
      <c r="R93" s="80">
        <v>3.37</v>
      </c>
      <c r="S93" s="80">
        <v>0.13</v>
      </c>
      <c r="T93" s="80">
        <v>18</v>
      </c>
      <c r="U93" s="80">
        <v>18.64</v>
      </c>
      <c r="V93" s="80">
        <v>1.1599999999999999</v>
      </c>
      <c r="W93" s="80">
        <v>0.86</v>
      </c>
      <c r="X93" s="65">
        <f t="shared" si="4"/>
        <v>98.87</v>
      </c>
      <c r="Y93" s="4">
        <f t="shared" si="7"/>
        <v>90.49468538770077</v>
      </c>
      <c r="Z93" s="80"/>
    </row>
    <row r="94" spans="1:26">
      <c r="A94" s="65" t="s">
        <v>550</v>
      </c>
      <c r="B94" s="80">
        <v>55.11</v>
      </c>
      <c r="C94" s="80">
        <v>0.25</v>
      </c>
      <c r="D94" s="80">
        <v>1.78</v>
      </c>
      <c r="E94" s="80">
        <v>3.19</v>
      </c>
      <c r="F94" s="80">
        <v>0.03</v>
      </c>
      <c r="G94" s="80">
        <v>17.45</v>
      </c>
      <c r="H94" s="80">
        <v>20.28</v>
      </c>
      <c r="I94" s="80">
        <v>1.59</v>
      </c>
      <c r="J94" s="80">
        <v>0.56999999999999995</v>
      </c>
      <c r="K94" s="65">
        <f t="shared" si="8"/>
        <v>100.25</v>
      </c>
      <c r="L94" s="4">
        <f t="shared" si="6"/>
        <v>90.697948467394511</v>
      </c>
      <c r="M94" s="89"/>
      <c r="N94" s="65" t="s">
        <v>550</v>
      </c>
      <c r="O94" s="80">
        <v>54.54</v>
      </c>
      <c r="P94" s="80">
        <v>0.25</v>
      </c>
      <c r="Q94" s="80">
        <v>1.63</v>
      </c>
      <c r="R94" s="80">
        <v>3.27</v>
      </c>
      <c r="S94" s="80">
        <v>0.1</v>
      </c>
      <c r="T94" s="80">
        <v>17.43</v>
      </c>
      <c r="U94" s="80">
        <v>20.23</v>
      </c>
      <c r="V94" s="80">
        <v>1.56</v>
      </c>
      <c r="W94" s="80">
        <v>0.39</v>
      </c>
      <c r="X94" s="65">
        <f t="shared" si="4"/>
        <v>99.4</v>
      </c>
      <c r="Y94" s="4">
        <f t="shared" si="7"/>
        <v>90.476984150378073</v>
      </c>
      <c r="Z94" s="80"/>
    </row>
    <row r="95" spans="1:26">
      <c r="A95" s="65" t="s">
        <v>537</v>
      </c>
      <c r="B95" s="80">
        <v>55.02</v>
      </c>
      <c r="C95" s="80">
        <v>0.3</v>
      </c>
      <c r="D95" s="80">
        <v>1.59</v>
      </c>
      <c r="E95" s="80">
        <v>3.38</v>
      </c>
      <c r="F95" s="80">
        <v>0.03</v>
      </c>
      <c r="G95" s="80">
        <v>17.600000000000001</v>
      </c>
      <c r="H95" s="80">
        <v>18.989999999999998</v>
      </c>
      <c r="I95" s="80">
        <v>1.66</v>
      </c>
      <c r="J95" s="80">
        <v>1.06</v>
      </c>
      <c r="K95" s="65">
        <f t="shared" si="8"/>
        <v>99.63000000000001</v>
      </c>
      <c r="L95" s="4">
        <f t="shared" si="6"/>
        <v>90.273626403279593</v>
      </c>
      <c r="M95" s="89"/>
      <c r="N95" s="65" t="s">
        <v>537</v>
      </c>
      <c r="O95" s="80">
        <v>54.94</v>
      </c>
      <c r="P95" s="80">
        <v>0.32</v>
      </c>
      <c r="Q95" s="80">
        <v>1.55</v>
      </c>
      <c r="R95" s="80">
        <v>3.39</v>
      </c>
      <c r="S95" s="80">
        <v>0.1</v>
      </c>
      <c r="T95" s="80">
        <v>18.04</v>
      </c>
      <c r="U95" s="80">
        <v>18.72</v>
      </c>
      <c r="V95" s="80">
        <v>1.97</v>
      </c>
      <c r="W95" s="80">
        <v>0.87</v>
      </c>
      <c r="X95" s="65">
        <f t="shared" si="4"/>
        <v>99.9</v>
      </c>
      <c r="Y95" s="4">
        <f t="shared" si="7"/>
        <v>90.462833246407143</v>
      </c>
      <c r="Z95" s="80"/>
    </row>
    <row r="96" spans="1:26">
      <c r="A96" s="65" t="s">
        <v>538</v>
      </c>
      <c r="B96" s="80">
        <v>54.63</v>
      </c>
      <c r="C96" s="80">
        <v>0.21</v>
      </c>
      <c r="D96" s="80">
        <v>1.6</v>
      </c>
      <c r="E96" s="80">
        <v>2.48</v>
      </c>
      <c r="F96" s="80">
        <v>0.02</v>
      </c>
      <c r="G96" s="80">
        <v>16.559999999999999</v>
      </c>
      <c r="H96" s="80">
        <v>19.87</v>
      </c>
      <c r="I96" s="80">
        <v>2.31</v>
      </c>
      <c r="J96" s="80">
        <v>2.36</v>
      </c>
      <c r="K96" s="65">
        <f t="shared" si="8"/>
        <v>100.04</v>
      </c>
      <c r="L96" s="4">
        <f t="shared" si="6"/>
        <v>92.249307802234881</v>
      </c>
      <c r="M96" s="89"/>
      <c r="N96" s="65" t="s">
        <v>538</v>
      </c>
      <c r="O96" s="80">
        <v>54.29</v>
      </c>
      <c r="P96" s="80">
        <v>0.21</v>
      </c>
      <c r="Q96" s="80">
        <v>1.58</v>
      </c>
      <c r="R96" s="80">
        <v>2.6</v>
      </c>
      <c r="S96" s="80">
        <v>7.0000000000000007E-2</v>
      </c>
      <c r="T96" s="80">
        <v>16.22</v>
      </c>
      <c r="U96" s="80">
        <v>19.75</v>
      </c>
      <c r="V96" s="80">
        <v>1.57</v>
      </c>
      <c r="W96" s="80">
        <v>1.82</v>
      </c>
      <c r="X96" s="65">
        <f t="shared" si="4"/>
        <v>98.109999999999985</v>
      </c>
      <c r="Y96" s="4">
        <f t="shared" si="7"/>
        <v>91.748942893829607</v>
      </c>
      <c r="Z96" s="80"/>
    </row>
    <row r="97" spans="1:26">
      <c r="A97" s="65" t="s">
        <v>539</v>
      </c>
      <c r="B97" s="80">
        <v>55.3</v>
      </c>
      <c r="C97" s="80">
        <v>0.28000000000000003</v>
      </c>
      <c r="D97" s="80">
        <v>1.83</v>
      </c>
      <c r="E97" s="80">
        <v>2.4700000000000002</v>
      </c>
      <c r="F97" s="80">
        <v>0.06</v>
      </c>
      <c r="G97" s="80">
        <v>17.309999999999999</v>
      </c>
      <c r="H97" s="80">
        <v>20.5</v>
      </c>
      <c r="I97" s="80">
        <v>1.79</v>
      </c>
      <c r="J97" s="80">
        <v>1.07</v>
      </c>
      <c r="K97" s="65">
        <f t="shared" si="8"/>
        <v>100.61</v>
      </c>
      <c r="L97" s="4">
        <f t="shared" si="6"/>
        <v>92.587917776752775</v>
      </c>
      <c r="M97" s="89"/>
      <c r="N97" s="65" t="s">
        <v>539</v>
      </c>
      <c r="O97" s="80">
        <v>54.01</v>
      </c>
      <c r="P97" s="80">
        <v>0.26</v>
      </c>
      <c r="Q97" s="80">
        <v>1.75</v>
      </c>
      <c r="R97" s="80">
        <v>2.4900000000000002</v>
      </c>
      <c r="S97" s="80">
        <v>0.08</v>
      </c>
      <c r="T97" s="80">
        <v>17.03</v>
      </c>
      <c r="U97" s="80">
        <v>20.23</v>
      </c>
      <c r="V97" s="80">
        <v>1.26</v>
      </c>
      <c r="W97" s="80">
        <v>0.83</v>
      </c>
      <c r="X97" s="65">
        <f t="shared" si="4"/>
        <v>97.940000000000012</v>
      </c>
      <c r="Y97" s="4">
        <f t="shared" si="7"/>
        <v>92.418911380209352</v>
      </c>
      <c r="Z97" s="80"/>
    </row>
    <row r="98" spans="1:26">
      <c r="A98" s="65" t="s">
        <v>540</v>
      </c>
      <c r="B98" s="80">
        <v>54.71</v>
      </c>
      <c r="C98" s="80">
        <v>0.19</v>
      </c>
      <c r="D98" s="80">
        <v>1.49</v>
      </c>
      <c r="E98" s="80">
        <v>2.87</v>
      </c>
      <c r="F98" s="80">
        <v>0.03</v>
      </c>
      <c r="G98" s="80">
        <v>18.489999999999998</v>
      </c>
      <c r="H98" s="80">
        <v>18.7</v>
      </c>
      <c r="I98" s="80">
        <v>1.4</v>
      </c>
      <c r="J98" s="80">
        <v>1.1299999999999999</v>
      </c>
      <c r="K98" s="65">
        <f t="shared" si="8"/>
        <v>99.01</v>
      </c>
      <c r="L98" s="4">
        <f t="shared" si="6"/>
        <v>91.989336351944431</v>
      </c>
      <c r="M98" s="89"/>
      <c r="N98" s="65" t="s">
        <v>540</v>
      </c>
      <c r="O98" s="80">
        <v>54.01</v>
      </c>
      <c r="P98" s="80">
        <v>0.2</v>
      </c>
      <c r="Q98" s="80">
        <v>1.37</v>
      </c>
      <c r="R98" s="80">
        <v>2.91</v>
      </c>
      <c r="S98" s="80">
        <v>0.12</v>
      </c>
      <c r="T98" s="80">
        <v>18.77</v>
      </c>
      <c r="U98" s="80">
        <v>18.739999999999998</v>
      </c>
      <c r="V98" s="80">
        <v>1.26</v>
      </c>
      <c r="W98" s="80">
        <v>0.83</v>
      </c>
      <c r="X98" s="65">
        <f t="shared" si="4"/>
        <v>98.21</v>
      </c>
      <c r="Y98" s="4">
        <f t="shared" si="7"/>
        <v>91.998091855349386</v>
      </c>
      <c r="Z98" s="80"/>
    </row>
    <row r="99" spans="1:26">
      <c r="A99" s="65" t="s">
        <v>530</v>
      </c>
      <c r="B99" s="80">
        <v>54.71</v>
      </c>
      <c r="C99" s="80">
        <v>0.28000000000000003</v>
      </c>
      <c r="D99" s="80">
        <v>1.69</v>
      </c>
      <c r="E99" s="80">
        <v>3.26</v>
      </c>
      <c r="F99" s="80">
        <v>7.0000000000000007E-2</v>
      </c>
      <c r="G99" s="80">
        <v>17.41</v>
      </c>
      <c r="H99" s="80">
        <v>20.39</v>
      </c>
      <c r="I99" s="80">
        <v>1.53</v>
      </c>
      <c r="J99" s="80">
        <v>0.52</v>
      </c>
      <c r="K99" s="65">
        <f t="shared" si="8"/>
        <v>99.86</v>
      </c>
      <c r="L99" s="4">
        <f t="shared" si="6"/>
        <v>90.493468548615155</v>
      </c>
      <c r="M99" s="89"/>
      <c r="N99" s="65" t="s">
        <v>530</v>
      </c>
      <c r="O99" s="80">
        <v>54.15</v>
      </c>
      <c r="P99" s="80">
        <v>0.25</v>
      </c>
      <c r="Q99" s="80">
        <v>1.64</v>
      </c>
      <c r="R99" s="80">
        <v>3.21</v>
      </c>
      <c r="S99" s="80">
        <v>0.09</v>
      </c>
      <c r="T99" s="80">
        <v>17.52</v>
      </c>
      <c r="U99" s="80">
        <v>20.12</v>
      </c>
      <c r="V99" s="80">
        <v>1.33</v>
      </c>
      <c r="W99" s="80">
        <v>3.37</v>
      </c>
      <c r="X99" s="65">
        <f t="shared" si="4"/>
        <v>101.68</v>
      </c>
      <c r="Y99" s="4">
        <f t="shared" si="7"/>
        <v>90.678977221770438</v>
      </c>
      <c r="Z99" s="80"/>
    </row>
    <row r="100" spans="1:26">
      <c r="A100" s="65" t="s">
        <v>415</v>
      </c>
      <c r="B100" s="80">
        <v>55.41</v>
      </c>
      <c r="C100" s="80">
        <v>0.14000000000000001</v>
      </c>
      <c r="D100" s="80">
        <v>2.04</v>
      </c>
      <c r="E100" s="80">
        <v>2.77</v>
      </c>
      <c r="F100" s="80">
        <v>0.06</v>
      </c>
      <c r="G100" s="80">
        <v>17.98</v>
      </c>
      <c r="H100" s="80">
        <v>18.95</v>
      </c>
      <c r="I100" s="80">
        <v>1.84</v>
      </c>
      <c r="J100" s="80">
        <v>1.1299999999999999</v>
      </c>
      <c r="K100" s="65">
        <f t="shared" si="8"/>
        <v>100.32000000000001</v>
      </c>
      <c r="L100" s="4">
        <f t="shared" si="6"/>
        <v>92.044390906104269</v>
      </c>
      <c r="M100" s="89"/>
      <c r="N100" s="65" t="s">
        <v>415</v>
      </c>
      <c r="O100" s="80">
        <v>54.52</v>
      </c>
      <c r="P100" s="80">
        <v>0.11</v>
      </c>
      <c r="Q100" s="80">
        <v>1.87</v>
      </c>
      <c r="R100" s="80">
        <v>2.8</v>
      </c>
      <c r="S100" s="80">
        <v>0.09</v>
      </c>
      <c r="T100" s="80">
        <v>17.809999999999999</v>
      </c>
      <c r="U100" s="80">
        <v>19.010000000000002</v>
      </c>
      <c r="V100" s="80">
        <v>1.66</v>
      </c>
      <c r="W100" s="80">
        <v>0.84</v>
      </c>
      <c r="X100" s="65">
        <f t="shared" si="4"/>
        <v>98.710000000000008</v>
      </c>
      <c r="Y100" s="4">
        <f t="shared" si="7"/>
        <v>91.894674138511107</v>
      </c>
      <c r="Z100" s="80"/>
    </row>
    <row r="101" spans="1:26">
      <c r="A101" s="65" t="s">
        <v>416</v>
      </c>
      <c r="B101" s="80">
        <v>55.23</v>
      </c>
      <c r="C101" s="80">
        <v>0.28000000000000003</v>
      </c>
      <c r="D101" s="80">
        <v>1.82</v>
      </c>
      <c r="E101" s="80">
        <v>2.35</v>
      </c>
      <c r="F101" s="80">
        <v>0.01</v>
      </c>
      <c r="G101" s="80">
        <v>16.72</v>
      </c>
      <c r="H101" s="80">
        <v>20.68</v>
      </c>
      <c r="I101" s="80">
        <v>1.64</v>
      </c>
      <c r="J101" s="80">
        <v>0.91</v>
      </c>
      <c r="K101" s="65">
        <f t="shared" si="8"/>
        <v>99.64</v>
      </c>
      <c r="L101" s="4">
        <f t="shared" si="6"/>
        <v>92.691043357929658</v>
      </c>
      <c r="M101" s="89"/>
      <c r="N101" s="65" t="s">
        <v>416</v>
      </c>
      <c r="O101" s="80">
        <v>53.91</v>
      </c>
      <c r="P101" s="80">
        <v>0.27</v>
      </c>
      <c r="Q101" s="80">
        <v>1.87</v>
      </c>
      <c r="R101" s="80">
        <v>2.5</v>
      </c>
      <c r="S101" s="80">
        <v>0.09</v>
      </c>
      <c r="T101" s="80">
        <v>17.02</v>
      </c>
      <c r="U101" s="80">
        <v>20.440000000000001</v>
      </c>
      <c r="V101" s="80">
        <v>1.54</v>
      </c>
      <c r="W101" s="80">
        <v>0.69</v>
      </c>
      <c r="X101" s="65">
        <f t="shared" si="4"/>
        <v>98.33</v>
      </c>
      <c r="Y101" s="4">
        <f t="shared" si="7"/>
        <v>92.386651577215346</v>
      </c>
      <c r="Z101" s="80"/>
    </row>
    <row r="102" spans="1:26">
      <c r="A102" s="65" t="s">
        <v>417</v>
      </c>
      <c r="B102" s="80">
        <v>54.71</v>
      </c>
      <c r="C102" s="80">
        <v>0.21</v>
      </c>
      <c r="D102" s="80">
        <v>1.54</v>
      </c>
      <c r="E102" s="80">
        <v>2.64</v>
      </c>
      <c r="F102" s="80">
        <v>0.02</v>
      </c>
      <c r="G102" s="80">
        <v>16.8</v>
      </c>
      <c r="H102" s="80">
        <v>20.170000000000002</v>
      </c>
      <c r="I102" s="80">
        <v>2.11</v>
      </c>
      <c r="J102" s="80">
        <v>2.08</v>
      </c>
      <c r="K102" s="65">
        <f t="shared" si="8"/>
        <v>100.28</v>
      </c>
      <c r="L102" s="4">
        <f t="shared" si="6"/>
        <v>91.898094432395212</v>
      </c>
      <c r="M102" s="89"/>
      <c r="N102" s="65" t="s">
        <v>417</v>
      </c>
      <c r="O102" s="80">
        <v>54.29</v>
      </c>
      <c r="P102" s="80">
        <v>0.22</v>
      </c>
      <c r="Q102" s="80">
        <v>1.53</v>
      </c>
      <c r="R102" s="80">
        <v>2.66</v>
      </c>
      <c r="S102" s="80">
        <v>0.1</v>
      </c>
      <c r="T102" s="80">
        <v>16.38</v>
      </c>
      <c r="U102" s="80">
        <v>20</v>
      </c>
      <c r="V102" s="80">
        <v>1.86</v>
      </c>
      <c r="W102" s="80">
        <v>1.61</v>
      </c>
      <c r="X102" s="65">
        <f t="shared" si="4"/>
        <v>98.65</v>
      </c>
      <c r="Y102" s="4">
        <f t="shared" si="7"/>
        <v>91.650004251913913</v>
      </c>
      <c r="Z102" s="80"/>
    </row>
    <row r="103" spans="1:26">
      <c r="A103" s="65" t="s">
        <v>418</v>
      </c>
      <c r="B103" s="80">
        <v>54.94</v>
      </c>
      <c r="C103" s="80">
        <v>0.12</v>
      </c>
      <c r="D103" s="80">
        <v>0.45</v>
      </c>
      <c r="E103" s="80">
        <v>1.66</v>
      </c>
      <c r="F103" s="80">
        <v>0</v>
      </c>
      <c r="G103" s="80">
        <v>16.899999999999999</v>
      </c>
      <c r="H103" s="80">
        <v>23.39</v>
      </c>
      <c r="I103" s="80">
        <v>1.04</v>
      </c>
      <c r="J103" s="80">
        <v>1.44</v>
      </c>
      <c r="K103" s="65">
        <f t="shared" si="8"/>
        <v>99.94</v>
      </c>
      <c r="L103" s="4">
        <f t="shared" si="6"/>
        <v>94.777110094478559</v>
      </c>
      <c r="M103" s="89"/>
      <c r="N103" s="65" t="s">
        <v>418</v>
      </c>
      <c r="O103" s="80">
        <v>54.45</v>
      </c>
      <c r="P103" s="80">
        <v>0.09</v>
      </c>
      <c r="Q103" s="80">
        <v>0.34</v>
      </c>
      <c r="R103" s="80">
        <v>1.72</v>
      </c>
      <c r="S103" s="80">
        <v>7.0000000000000007E-2</v>
      </c>
      <c r="T103" s="80">
        <v>16.86</v>
      </c>
      <c r="U103" s="80">
        <v>23.18</v>
      </c>
      <c r="V103" s="80">
        <v>0.97</v>
      </c>
      <c r="W103" s="80">
        <v>1.08</v>
      </c>
      <c r="X103" s="65">
        <f t="shared" si="4"/>
        <v>98.76</v>
      </c>
      <c r="Y103" s="4">
        <f t="shared" si="7"/>
        <v>94.586406659607121</v>
      </c>
      <c r="Z103" s="80"/>
    </row>
    <row r="104" spans="1:26">
      <c r="A104" s="65" t="s">
        <v>419</v>
      </c>
      <c r="B104" s="80">
        <v>55.16</v>
      </c>
      <c r="C104" s="80">
        <v>0.28000000000000003</v>
      </c>
      <c r="D104" s="80">
        <v>1.73</v>
      </c>
      <c r="E104" s="80">
        <v>3.22</v>
      </c>
      <c r="F104" s="80">
        <v>0.04</v>
      </c>
      <c r="G104" s="80">
        <v>18.3</v>
      </c>
      <c r="H104" s="80">
        <v>19.989999999999998</v>
      </c>
      <c r="I104" s="80">
        <v>1.67</v>
      </c>
      <c r="J104" s="80">
        <v>0.74</v>
      </c>
      <c r="K104" s="65">
        <f t="shared" si="8"/>
        <v>101.12999999999998</v>
      </c>
      <c r="L104" s="4">
        <f t="shared" si="6"/>
        <v>91.01526927016117</v>
      </c>
      <c r="M104" s="89"/>
      <c r="N104" s="65" t="s">
        <v>419</v>
      </c>
      <c r="O104" s="80">
        <v>54.33</v>
      </c>
      <c r="P104" s="80">
        <v>0.27</v>
      </c>
      <c r="Q104" s="80">
        <v>1.6</v>
      </c>
      <c r="R104" s="80">
        <v>3.2</v>
      </c>
      <c r="S104" s="80">
        <v>0.11</v>
      </c>
      <c r="T104" s="80">
        <v>17.45</v>
      </c>
      <c r="U104" s="80">
        <v>19.86</v>
      </c>
      <c r="V104" s="80">
        <v>1.37</v>
      </c>
      <c r="W104" s="80">
        <v>0.53</v>
      </c>
      <c r="X104" s="65">
        <f t="shared" si="4"/>
        <v>98.720000000000013</v>
      </c>
      <c r="Y104" s="4">
        <f t="shared" si="7"/>
        <v>90.67150862270023</v>
      </c>
      <c r="Z104" s="80"/>
    </row>
    <row r="105" spans="1:26">
      <c r="A105" s="65" t="s">
        <v>420</v>
      </c>
      <c r="B105" s="80">
        <v>55.63</v>
      </c>
      <c r="C105" s="80">
        <v>0.2</v>
      </c>
      <c r="D105" s="80">
        <v>1.75</v>
      </c>
      <c r="E105" s="80">
        <v>2.41</v>
      </c>
      <c r="F105" s="80">
        <v>0.03</v>
      </c>
      <c r="G105" s="80">
        <v>17.399999999999999</v>
      </c>
      <c r="H105" s="80">
        <v>18.72</v>
      </c>
      <c r="I105" s="80">
        <v>2.35</v>
      </c>
      <c r="J105" s="80">
        <v>2.69</v>
      </c>
      <c r="K105" s="65">
        <f t="shared" si="8"/>
        <v>101.18</v>
      </c>
      <c r="L105" s="4">
        <f t="shared" si="6"/>
        <v>92.789696060473659</v>
      </c>
      <c r="M105" s="89"/>
      <c r="N105" s="65" t="s">
        <v>420</v>
      </c>
      <c r="O105" s="80">
        <v>54.28</v>
      </c>
      <c r="P105" s="80">
        <v>0.21</v>
      </c>
      <c r="Q105" s="80">
        <v>1.69</v>
      </c>
      <c r="R105" s="80">
        <v>2.41</v>
      </c>
      <c r="S105" s="80">
        <v>0.09</v>
      </c>
      <c r="T105" s="80">
        <v>16.96</v>
      </c>
      <c r="U105" s="80">
        <v>18.399999999999999</v>
      </c>
      <c r="V105" s="80">
        <v>2.15</v>
      </c>
      <c r="W105" s="80">
        <v>2.0499999999999998</v>
      </c>
      <c r="X105" s="65">
        <f t="shared" si="4"/>
        <v>98.240000000000023</v>
      </c>
      <c r="Y105" s="4">
        <f t="shared" si="7"/>
        <v>92.616447944100088</v>
      </c>
      <c r="Z105" s="80"/>
    </row>
    <row r="106" spans="1:26">
      <c r="A106" s="65" t="s">
        <v>499</v>
      </c>
      <c r="B106" s="80">
        <v>55.4</v>
      </c>
      <c r="C106" s="80">
        <v>0.25</v>
      </c>
      <c r="D106" s="80">
        <v>1.63</v>
      </c>
      <c r="E106" s="80">
        <v>3.43</v>
      </c>
      <c r="F106" s="80">
        <v>0.04</v>
      </c>
      <c r="G106" s="80">
        <v>18.38</v>
      </c>
      <c r="H106" s="80">
        <v>19.03</v>
      </c>
      <c r="I106" s="80">
        <v>1.76</v>
      </c>
      <c r="J106" s="80">
        <v>1.07</v>
      </c>
      <c r="K106" s="65">
        <f t="shared" si="8"/>
        <v>100.99</v>
      </c>
      <c r="L106" s="4">
        <f t="shared" si="6"/>
        <v>90.522551655350441</v>
      </c>
      <c r="M106" s="89"/>
      <c r="N106" s="65" t="s">
        <v>499</v>
      </c>
      <c r="O106" s="80">
        <v>54.57</v>
      </c>
      <c r="P106" s="80">
        <v>0.28000000000000003</v>
      </c>
      <c r="Q106" s="80">
        <v>1.58</v>
      </c>
      <c r="R106" s="80">
        <v>3.33</v>
      </c>
      <c r="S106" s="80">
        <v>0.11</v>
      </c>
      <c r="T106" s="80">
        <v>17.87</v>
      </c>
      <c r="U106" s="80">
        <v>18.79</v>
      </c>
      <c r="V106" s="80">
        <v>1.54</v>
      </c>
      <c r="W106" s="80">
        <v>0.81</v>
      </c>
      <c r="X106" s="65">
        <f t="shared" si="4"/>
        <v>98.88000000000001</v>
      </c>
      <c r="Y106" s="4">
        <f t="shared" si="7"/>
        <v>90.534968542336784</v>
      </c>
      <c r="Z106" s="80"/>
    </row>
    <row r="107" spans="1:26">
      <c r="A107" s="65" t="s">
        <v>541</v>
      </c>
      <c r="B107" s="80">
        <v>55.36</v>
      </c>
      <c r="C107" s="80">
        <v>0.31</v>
      </c>
      <c r="D107" s="80">
        <v>1.53</v>
      </c>
      <c r="E107" s="80">
        <v>3.36</v>
      </c>
      <c r="F107" s="80">
        <v>0.04</v>
      </c>
      <c r="G107" s="80">
        <v>17.89</v>
      </c>
      <c r="H107" s="80">
        <v>18.989999999999998</v>
      </c>
      <c r="I107" s="80">
        <v>1.63</v>
      </c>
      <c r="J107" s="80">
        <v>1.03</v>
      </c>
      <c r="K107" s="65">
        <f t="shared" si="8"/>
        <v>100.14</v>
      </c>
      <c r="L107" s="4">
        <f t="shared" si="6"/>
        <v>90.467485352483152</v>
      </c>
      <c r="M107" s="89"/>
      <c r="N107" s="65" t="s">
        <v>541</v>
      </c>
      <c r="O107" s="80">
        <v>54.21</v>
      </c>
      <c r="P107" s="80">
        <v>0.27</v>
      </c>
      <c r="Q107" s="80">
        <v>1.5</v>
      </c>
      <c r="R107" s="80">
        <v>3.3</v>
      </c>
      <c r="S107" s="80">
        <v>0.1</v>
      </c>
      <c r="T107" s="80">
        <v>17.940000000000001</v>
      </c>
      <c r="U107" s="80">
        <v>18.87</v>
      </c>
      <c r="V107" s="80">
        <v>1.47</v>
      </c>
      <c r="W107" s="80">
        <v>0.73</v>
      </c>
      <c r="X107" s="65">
        <f t="shared" si="4"/>
        <v>98.390000000000015</v>
      </c>
      <c r="Y107" s="4">
        <f t="shared" si="7"/>
        <v>90.645437591243947</v>
      </c>
      <c r="Z107" s="80"/>
    </row>
    <row r="108" spans="1:26">
      <c r="A108" s="65" t="s">
        <v>551</v>
      </c>
      <c r="B108" s="80">
        <v>54.41</v>
      </c>
      <c r="C108" s="80">
        <v>0.23</v>
      </c>
      <c r="D108" s="80">
        <v>1.66</v>
      </c>
      <c r="E108" s="80">
        <v>2.65</v>
      </c>
      <c r="F108" s="80">
        <v>0</v>
      </c>
      <c r="G108" s="80">
        <v>17.04</v>
      </c>
      <c r="H108" s="80">
        <v>20.420000000000002</v>
      </c>
      <c r="I108" s="80">
        <v>1.89</v>
      </c>
      <c r="J108" s="80">
        <v>1.64</v>
      </c>
      <c r="K108" s="65">
        <f t="shared" si="8"/>
        <v>99.939999999999984</v>
      </c>
      <c r="L108" s="4">
        <f t="shared" si="6"/>
        <v>91.975219838853079</v>
      </c>
      <c r="M108" s="89"/>
      <c r="N108" s="65" t="s">
        <v>551</v>
      </c>
      <c r="O108" s="80">
        <v>54.64</v>
      </c>
      <c r="P108" s="80">
        <v>0.21</v>
      </c>
      <c r="Q108" s="80">
        <v>1.61</v>
      </c>
      <c r="R108" s="80">
        <v>2.72</v>
      </c>
      <c r="S108" s="80">
        <v>0.09</v>
      </c>
      <c r="T108" s="80">
        <v>16.79</v>
      </c>
      <c r="U108" s="80">
        <v>20.48</v>
      </c>
      <c r="V108" s="80">
        <v>1.6</v>
      </c>
      <c r="W108" s="80">
        <v>1.17</v>
      </c>
      <c r="X108" s="65">
        <f t="shared" si="4"/>
        <v>99.31</v>
      </c>
      <c r="Y108" s="4">
        <f t="shared" si="7"/>
        <v>91.668479603454301</v>
      </c>
      <c r="Z108" s="80"/>
    </row>
    <row r="109" spans="1:26">
      <c r="A109" s="65" t="s">
        <v>542</v>
      </c>
      <c r="B109" s="80">
        <v>55.81</v>
      </c>
      <c r="C109" s="80">
        <v>0.28000000000000003</v>
      </c>
      <c r="D109" s="80">
        <v>1.77</v>
      </c>
      <c r="E109" s="80">
        <v>3.25</v>
      </c>
      <c r="F109" s="80">
        <v>0</v>
      </c>
      <c r="G109" s="80">
        <v>17.36</v>
      </c>
      <c r="H109" s="80">
        <v>20.29</v>
      </c>
      <c r="I109" s="80">
        <v>1.46</v>
      </c>
      <c r="J109" s="80">
        <v>0.55000000000000004</v>
      </c>
      <c r="K109" s="65">
        <f t="shared" si="8"/>
        <v>100.76999999999998</v>
      </c>
      <c r="L109" s="4">
        <f t="shared" si="6"/>
        <v>90.495155890471281</v>
      </c>
      <c r="M109" s="89"/>
      <c r="N109" s="65" t="s">
        <v>542</v>
      </c>
      <c r="O109" s="80">
        <v>54.37</v>
      </c>
      <c r="P109" s="80">
        <v>0.25</v>
      </c>
      <c r="Q109" s="80">
        <v>1.62</v>
      </c>
      <c r="R109" s="80">
        <v>3.14</v>
      </c>
      <c r="S109" s="80">
        <v>0.11</v>
      </c>
      <c r="T109" s="80">
        <v>17.32</v>
      </c>
      <c r="U109" s="80">
        <v>19.98</v>
      </c>
      <c r="V109" s="80">
        <v>1.35</v>
      </c>
      <c r="W109" s="80">
        <v>0.38</v>
      </c>
      <c r="X109" s="65">
        <f t="shared" si="4"/>
        <v>98.52</v>
      </c>
      <c r="Y109" s="4">
        <f t="shared" si="7"/>
        <v>90.767908223350375</v>
      </c>
      <c r="Z109" s="80"/>
    </row>
    <row r="110" spans="1:26">
      <c r="A110" s="65" t="s">
        <v>543</v>
      </c>
      <c r="B110" s="80">
        <v>53.95</v>
      </c>
      <c r="C110" s="80">
        <v>0.25</v>
      </c>
      <c r="D110" s="80">
        <v>1.8</v>
      </c>
      <c r="E110" s="80">
        <v>3.25</v>
      </c>
      <c r="F110" s="80">
        <v>0.03</v>
      </c>
      <c r="G110" s="80">
        <v>17.850000000000001</v>
      </c>
      <c r="H110" s="80">
        <v>19.87</v>
      </c>
      <c r="I110" s="80">
        <v>1.61</v>
      </c>
      <c r="J110" s="80">
        <v>0.53</v>
      </c>
      <c r="K110" s="65">
        <f t="shared" si="8"/>
        <v>99.14</v>
      </c>
      <c r="L110" s="4">
        <f t="shared" si="6"/>
        <v>90.731891081193893</v>
      </c>
      <c r="M110" s="89"/>
      <c r="N110" s="65" t="s">
        <v>543</v>
      </c>
      <c r="O110" s="80">
        <v>54.56</v>
      </c>
      <c r="P110" s="80">
        <v>0.26</v>
      </c>
      <c r="Q110" s="80">
        <v>1.66</v>
      </c>
      <c r="R110" s="80">
        <v>3.19</v>
      </c>
      <c r="S110" s="80">
        <v>0.1</v>
      </c>
      <c r="T110" s="80">
        <v>17.489999999999998</v>
      </c>
      <c r="U110" s="80">
        <v>19.98</v>
      </c>
      <c r="V110" s="80">
        <v>1.36</v>
      </c>
      <c r="W110" s="80">
        <v>0.39</v>
      </c>
      <c r="X110" s="65">
        <f t="shared" si="4"/>
        <v>98.99</v>
      </c>
      <c r="Y110" s="4">
        <f t="shared" si="7"/>
        <v>90.717247644352398</v>
      </c>
      <c r="Z110" s="80"/>
    </row>
    <row r="111" spans="1:26">
      <c r="A111" s="65" t="s">
        <v>500</v>
      </c>
      <c r="B111" s="80">
        <v>54.02</v>
      </c>
      <c r="C111" s="80">
        <v>0.28000000000000003</v>
      </c>
      <c r="D111" s="80">
        <v>1.87</v>
      </c>
      <c r="E111" s="80">
        <v>2.46</v>
      </c>
      <c r="F111" s="80">
        <v>0</v>
      </c>
      <c r="G111" s="80">
        <v>16.55</v>
      </c>
      <c r="H111" s="80">
        <v>19.84</v>
      </c>
      <c r="I111" s="80">
        <v>2.11</v>
      </c>
      <c r="J111" s="80">
        <v>1.8</v>
      </c>
      <c r="K111" s="65">
        <f t="shared" si="8"/>
        <v>98.93</v>
      </c>
      <c r="L111" s="4">
        <f t="shared" si="6"/>
        <v>92.302714293265893</v>
      </c>
      <c r="M111" s="89"/>
      <c r="N111" s="65" t="s">
        <v>500</v>
      </c>
      <c r="O111" s="80">
        <v>54.73</v>
      </c>
      <c r="P111" s="80">
        <v>0.27</v>
      </c>
      <c r="Q111" s="80">
        <v>1.81</v>
      </c>
      <c r="R111" s="80">
        <v>2.4300000000000002</v>
      </c>
      <c r="S111" s="80">
        <v>0.1</v>
      </c>
      <c r="T111" s="80">
        <v>16.82</v>
      </c>
      <c r="U111" s="80">
        <v>19.84</v>
      </c>
      <c r="V111" s="80">
        <v>1.8</v>
      </c>
      <c r="W111" s="80">
        <v>1.21</v>
      </c>
      <c r="X111" s="65">
        <f t="shared" si="4"/>
        <v>99.009999999999991</v>
      </c>
      <c r="Y111" s="4">
        <f t="shared" si="7"/>
        <v>92.502447242773144</v>
      </c>
      <c r="Z111" s="80"/>
    </row>
    <row r="112" spans="1:26">
      <c r="A112" s="65" t="s">
        <v>421</v>
      </c>
      <c r="B112" s="80">
        <v>54.31</v>
      </c>
      <c r="C112" s="80">
        <v>0.24</v>
      </c>
      <c r="D112" s="80">
        <v>1.7</v>
      </c>
      <c r="E112" s="80">
        <v>3.18</v>
      </c>
      <c r="F112" s="80">
        <v>0.02</v>
      </c>
      <c r="G112" s="80">
        <v>17.46</v>
      </c>
      <c r="H112" s="80">
        <v>20.14</v>
      </c>
      <c r="I112" s="80">
        <v>1.48</v>
      </c>
      <c r="J112" s="80">
        <v>0.52</v>
      </c>
      <c r="K112" s="65">
        <f t="shared" si="8"/>
        <v>99.050000000000011</v>
      </c>
      <c r="L112" s="4">
        <f t="shared" si="6"/>
        <v>90.729223711400152</v>
      </c>
      <c r="M112" s="89"/>
      <c r="N112" s="65" t="s">
        <v>421</v>
      </c>
      <c r="O112" s="80">
        <v>54.68</v>
      </c>
      <c r="P112" s="80">
        <v>0.24</v>
      </c>
      <c r="Q112" s="80">
        <v>1.64</v>
      </c>
      <c r="R112" s="80">
        <v>3.25</v>
      </c>
      <c r="S112" s="80">
        <v>0.11</v>
      </c>
      <c r="T112" s="80">
        <v>17.34</v>
      </c>
      <c r="U112" s="80">
        <v>19.91</v>
      </c>
      <c r="V112" s="80">
        <v>1.36</v>
      </c>
      <c r="W112" s="80">
        <v>0.35</v>
      </c>
      <c r="X112" s="65">
        <f t="shared" si="4"/>
        <v>98.88</v>
      </c>
      <c r="Y112" s="4">
        <f t="shared" si="7"/>
        <v>90.485236074287883</v>
      </c>
      <c r="Z112" s="80"/>
    </row>
    <row r="113" spans="1:26">
      <c r="A113" s="65" t="s">
        <v>422</v>
      </c>
      <c r="B113" s="80">
        <v>55.29</v>
      </c>
      <c r="C113" s="80">
        <v>0.26</v>
      </c>
      <c r="D113" s="80">
        <v>1.65</v>
      </c>
      <c r="E113" s="80">
        <v>3.23</v>
      </c>
      <c r="F113" s="80">
        <v>0.05</v>
      </c>
      <c r="G113" s="80">
        <v>17.29</v>
      </c>
      <c r="H113" s="80">
        <v>20.010000000000002</v>
      </c>
      <c r="I113" s="80">
        <v>1.45</v>
      </c>
      <c r="J113" s="80">
        <v>0.54</v>
      </c>
      <c r="K113" s="65">
        <f t="shared" si="8"/>
        <v>99.77</v>
      </c>
      <c r="L113" s="4">
        <f t="shared" si="6"/>
        <v>90.513482159914275</v>
      </c>
      <c r="M113" s="89"/>
      <c r="N113" s="65" t="s">
        <v>422</v>
      </c>
      <c r="O113" s="80">
        <v>54.98</v>
      </c>
      <c r="P113" s="80">
        <v>0.25</v>
      </c>
      <c r="Q113" s="80">
        <v>1.65</v>
      </c>
      <c r="R113" s="80">
        <v>3.27</v>
      </c>
      <c r="S113" s="80">
        <v>0.11</v>
      </c>
      <c r="T113" s="80">
        <v>17.5</v>
      </c>
      <c r="U113" s="80">
        <v>19.920000000000002</v>
      </c>
      <c r="V113" s="80">
        <v>1.39</v>
      </c>
      <c r="W113" s="80">
        <v>0.37</v>
      </c>
      <c r="X113" s="65">
        <f t="shared" si="4"/>
        <v>99.44</v>
      </c>
      <c r="Y113" s="4">
        <f t="shared" si="7"/>
        <v>90.511461833802699</v>
      </c>
      <c r="Z113" s="80"/>
    </row>
    <row r="114" spans="1:26">
      <c r="A114" s="65" t="s">
        <v>423</v>
      </c>
      <c r="B114" s="80">
        <v>54.5</v>
      </c>
      <c r="C114" s="80">
        <v>0.27</v>
      </c>
      <c r="D114" s="80">
        <v>1.6</v>
      </c>
      <c r="E114" s="80">
        <v>3.2</v>
      </c>
      <c r="F114" s="80">
        <v>7.0000000000000007E-2</v>
      </c>
      <c r="G114" s="80">
        <v>17.88</v>
      </c>
      <c r="H114" s="80">
        <v>19.25</v>
      </c>
      <c r="I114" s="80">
        <v>1.65</v>
      </c>
      <c r="J114" s="80">
        <v>1.01</v>
      </c>
      <c r="K114" s="65">
        <f t="shared" si="8"/>
        <v>99.430000000000021</v>
      </c>
      <c r="L114" s="4">
        <f t="shared" si="6"/>
        <v>90.875381100256774</v>
      </c>
      <c r="M114" s="89"/>
      <c r="N114" s="65" t="s">
        <v>423</v>
      </c>
      <c r="O114" s="80">
        <v>53.96</v>
      </c>
      <c r="P114" s="80">
        <v>0.3</v>
      </c>
      <c r="Q114" s="80">
        <v>1.55</v>
      </c>
      <c r="R114" s="80">
        <v>3.29</v>
      </c>
      <c r="S114" s="80">
        <v>0.11</v>
      </c>
      <c r="T114" s="80">
        <v>17.690000000000001</v>
      </c>
      <c r="U114" s="80">
        <v>18.91</v>
      </c>
      <c r="V114" s="80">
        <v>1.42</v>
      </c>
      <c r="W114" s="80">
        <v>0.7</v>
      </c>
      <c r="X114" s="65">
        <f t="shared" si="4"/>
        <v>97.929999999999993</v>
      </c>
      <c r="Y114" s="4">
        <f t="shared" si="7"/>
        <v>90.551758619549773</v>
      </c>
      <c r="Z114" s="80"/>
    </row>
    <row r="115" spans="1:26">
      <c r="A115" s="65" t="s">
        <v>424</v>
      </c>
      <c r="B115" s="80">
        <v>54.7</v>
      </c>
      <c r="C115" s="80">
        <v>0.27</v>
      </c>
      <c r="D115" s="80">
        <v>1.6</v>
      </c>
      <c r="E115" s="80">
        <v>3.25</v>
      </c>
      <c r="F115" s="80">
        <v>0.06</v>
      </c>
      <c r="G115" s="80">
        <v>18.100000000000001</v>
      </c>
      <c r="H115" s="80">
        <v>18.920000000000002</v>
      </c>
      <c r="I115" s="80">
        <v>1.69</v>
      </c>
      <c r="J115" s="80">
        <v>1.17</v>
      </c>
      <c r="K115" s="65">
        <f t="shared" si="8"/>
        <v>99.760000000000019</v>
      </c>
      <c r="L115" s="4">
        <f t="shared" si="6"/>
        <v>90.848188167245027</v>
      </c>
      <c r="M115" s="89"/>
      <c r="N115" s="65" t="s">
        <v>424</v>
      </c>
      <c r="O115" s="80">
        <v>54.52</v>
      </c>
      <c r="P115" s="80">
        <v>0.27</v>
      </c>
      <c r="Q115" s="80">
        <v>1.56</v>
      </c>
      <c r="R115" s="80">
        <v>3.35</v>
      </c>
      <c r="S115" s="80">
        <v>0.11</v>
      </c>
      <c r="T115" s="80">
        <v>17.809999999999999</v>
      </c>
      <c r="U115" s="80">
        <v>18.64</v>
      </c>
      <c r="V115" s="80">
        <v>1.52</v>
      </c>
      <c r="W115" s="80">
        <v>0.76</v>
      </c>
      <c r="X115" s="65">
        <f t="shared" si="4"/>
        <v>98.54</v>
      </c>
      <c r="Y115" s="4">
        <f t="shared" si="7"/>
        <v>90.454531638447236</v>
      </c>
      <c r="Z115" s="80"/>
    </row>
    <row r="116" spans="1:26">
      <c r="A116" s="65" t="s">
        <v>473</v>
      </c>
      <c r="B116" s="80">
        <v>54.48</v>
      </c>
      <c r="C116" s="80">
        <v>0.22</v>
      </c>
      <c r="D116" s="80">
        <v>1.78</v>
      </c>
      <c r="E116" s="80">
        <v>3.21</v>
      </c>
      <c r="F116" s="80">
        <v>0</v>
      </c>
      <c r="G116" s="80">
        <v>17.28</v>
      </c>
      <c r="H116" s="80">
        <v>20.71</v>
      </c>
      <c r="I116" s="80">
        <v>1.42</v>
      </c>
      <c r="J116" s="80">
        <v>0.31</v>
      </c>
      <c r="K116" s="65">
        <f t="shared" si="8"/>
        <v>99.410000000000011</v>
      </c>
      <c r="L116" s="4">
        <f t="shared" si="6"/>
        <v>90.561737219623211</v>
      </c>
      <c r="M116" s="89"/>
      <c r="N116" s="65" t="s">
        <v>473</v>
      </c>
      <c r="O116" s="80">
        <v>54.27</v>
      </c>
      <c r="P116" s="80">
        <v>0.23</v>
      </c>
      <c r="Q116" s="80">
        <v>1.69</v>
      </c>
      <c r="R116" s="80">
        <v>3.18</v>
      </c>
      <c r="S116" s="80">
        <v>0.09</v>
      </c>
      <c r="T116" s="80">
        <v>17.28</v>
      </c>
      <c r="U116" s="80">
        <v>20.48</v>
      </c>
      <c r="V116" s="80">
        <v>1.3</v>
      </c>
      <c r="W116" s="80">
        <v>0.24</v>
      </c>
      <c r="X116" s="65">
        <f t="shared" si="4"/>
        <v>98.76</v>
      </c>
      <c r="Y116" s="4">
        <f t="shared" si="7"/>
        <v>90.641690499416754</v>
      </c>
      <c r="Z116" s="80"/>
    </row>
    <row r="117" spans="1:26">
      <c r="A117" s="65" t="s">
        <v>425</v>
      </c>
      <c r="B117" s="80">
        <v>54.87</v>
      </c>
      <c r="C117" s="80">
        <v>0.31</v>
      </c>
      <c r="D117" s="80">
        <v>1.74</v>
      </c>
      <c r="E117" s="80">
        <v>3.28</v>
      </c>
      <c r="F117" s="80">
        <v>7.0000000000000007E-2</v>
      </c>
      <c r="G117" s="80">
        <v>17.97</v>
      </c>
      <c r="H117" s="80">
        <v>19.3</v>
      </c>
      <c r="I117" s="80">
        <v>1.69</v>
      </c>
      <c r="J117" s="80">
        <v>0.91</v>
      </c>
      <c r="K117" s="65">
        <f t="shared" si="8"/>
        <v>100.14</v>
      </c>
      <c r="L117" s="4">
        <f t="shared" si="6"/>
        <v>90.710945983988751</v>
      </c>
      <c r="M117" s="89"/>
      <c r="N117" s="65" t="s">
        <v>425</v>
      </c>
      <c r="O117" s="80">
        <v>54.49</v>
      </c>
      <c r="P117" s="80">
        <v>0.26</v>
      </c>
      <c r="Q117" s="80">
        <v>1.63</v>
      </c>
      <c r="R117" s="80">
        <v>3.26</v>
      </c>
      <c r="S117" s="80">
        <v>0.13</v>
      </c>
      <c r="T117" s="80">
        <v>17.93</v>
      </c>
      <c r="U117" s="80">
        <v>19.010000000000002</v>
      </c>
      <c r="V117" s="80">
        <v>1.47</v>
      </c>
      <c r="W117" s="80">
        <v>0.59</v>
      </c>
      <c r="X117" s="65">
        <f t="shared" si="4"/>
        <v>98.77000000000001</v>
      </c>
      <c r="Y117" s="4">
        <f t="shared" si="7"/>
        <v>90.743653627564669</v>
      </c>
      <c r="Z117" s="80"/>
    </row>
    <row r="118" spans="1:26">
      <c r="A118" s="65" t="s">
        <v>426</v>
      </c>
      <c r="B118" s="80">
        <v>55.37</v>
      </c>
      <c r="C118" s="80">
        <v>0.28999999999999998</v>
      </c>
      <c r="D118" s="80">
        <v>1.66</v>
      </c>
      <c r="E118" s="80">
        <v>3.23</v>
      </c>
      <c r="F118" s="80">
        <v>0.03</v>
      </c>
      <c r="G118" s="80">
        <v>17.46</v>
      </c>
      <c r="H118" s="80">
        <v>20.34</v>
      </c>
      <c r="I118" s="80">
        <v>1.41</v>
      </c>
      <c r="J118" s="80">
        <v>0.51</v>
      </c>
      <c r="K118" s="65">
        <f t="shared" si="8"/>
        <v>100.3</v>
      </c>
      <c r="L118" s="4">
        <f t="shared" si="6"/>
        <v>90.597163014750535</v>
      </c>
      <c r="M118" s="89"/>
      <c r="N118" s="65" t="s">
        <v>426</v>
      </c>
      <c r="O118" s="80">
        <v>54.8</v>
      </c>
      <c r="P118" s="80">
        <v>0.24</v>
      </c>
      <c r="Q118" s="80">
        <v>1.68</v>
      </c>
      <c r="R118" s="80">
        <v>3.26</v>
      </c>
      <c r="S118" s="80">
        <v>0.1</v>
      </c>
      <c r="T118" s="80">
        <v>17.38</v>
      </c>
      <c r="U118" s="80">
        <v>20.14</v>
      </c>
      <c r="V118" s="80">
        <v>1.38</v>
      </c>
      <c r="W118" s="80">
        <v>0.36</v>
      </c>
      <c r="X118" s="65">
        <f t="shared" si="4"/>
        <v>99.339999999999989</v>
      </c>
      <c r="Y118" s="4">
        <f t="shared" si="7"/>
        <v>90.478621519941555</v>
      </c>
      <c r="Z118" s="80"/>
    </row>
    <row r="119" spans="1:26">
      <c r="A119" s="65" t="s">
        <v>474</v>
      </c>
      <c r="B119" s="80">
        <v>55.17</v>
      </c>
      <c r="C119" s="80">
        <v>0.21</v>
      </c>
      <c r="D119" s="80">
        <v>1.58</v>
      </c>
      <c r="E119" s="80">
        <v>3.44</v>
      </c>
      <c r="F119" s="80">
        <v>7.0000000000000007E-2</v>
      </c>
      <c r="G119" s="80">
        <v>20.07</v>
      </c>
      <c r="H119" s="80">
        <v>17.600000000000001</v>
      </c>
      <c r="I119" s="80">
        <v>1.35</v>
      </c>
      <c r="J119" s="80">
        <v>0.9</v>
      </c>
      <c r="K119" s="65">
        <f t="shared" si="8"/>
        <v>100.38999999999999</v>
      </c>
      <c r="L119" s="4">
        <f t="shared" si="6"/>
        <v>91.22750935205184</v>
      </c>
      <c r="M119" s="89"/>
      <c r="N119" s="65" t="s">
        <v>474</v>
      </c>
      <c r="O119" s="80">
        <v>54.81</v>
      </c>
      <c r="P119" s="80">
        <v>0.18</v>
      </c>
      <c r="Q119" s="80">
        <v>1.45</v>
      </c>
      <c r="R119" s="80">
        <v>3.46</v>
      </c>
      <c r="S119" s="80">
        <v>0.12</v>
      </c>
      <c r="T119" s="80">
        <v>19.64</v>
      </c>
      <c r="U119" s="80">
        <v>17.34</v>
      </c>
      <c r="V119" s="80">
        <v>1.1599999999999999</v>
      </c>
      <c r="W119" s="80">
        <v>0.6</v>
      </c>
      <c r="X119" s="65">
        <f t="shared" si="4"/>
        <v>98.759999999999991</v>
      </c>
      <c r="Y119" s="4">
        <f t="shared" si="7"/>
        <v>91.005287866051916</v>
      </c>
      <c r="Z119" s="80"/>
    </row>
    <row r="120" spans="1:26">
      <c r="A120" s="65" t="s">
        <v>427</v>
      </c>
      <c r="B120" s="80">
        <v>54.98</v>
      </c>
      <c r="C120" s="80">
        <v>0.26</v>
      </c>
      <c r="D120" s="80">
        <v>1.9</v>
      </c>
      <c r="E120" s="80">
        <v>2.5299999999999998</v>
      </c>
      <c r="F120" s="80">
        <v>0.02</v>
      </c>
      <c r="G120" s="80">
        <v>17.53</v>
      </c>
      <c r="H120" s="80">
        <v>20.010000000000002</v>
      </c>
      <c r="I120" s="80">
        <v>1.82</v>
      </c>
      <c r="J120" s="80">
        <v>1.26</v>
      </c>
      <c r="K120" s="65">
        <f t="shared" si="8"/>
        <v>100.31</v>
      </c>
      <c r="L120" s="4">
        <f t="shared" si="6"/>
        <v>92.509497509685531</v>
      </c>
      <c r="M120" s="89"/>
      <c r="N120" s="65" t="s">
        <v>427</v>
      </c>
      <c r="O120" s="80">
        <v>55.08</v>
      </c>
      <c r="P120" s="80">
        <v>0.24</v>
      </c>
      <c r="Q120" s="80">
        <v>1.85</v>
      </c>
      <c r="R120" s="80">
        <v>2.52</v>
      </c>
      <c r="S120" s="80">
        <v>0.08</v>
      </c>
      <c r="T120" s="80">
        <v>17.12</v>
      </c>
      <c r="U120" s="80">
        <v>20.21</v>
      </c>
      <c r="V120" s="80">
        <v>1.66</v>
      </c>
      <c r="W120" s="80">
        <v>0.85</v>
      </c>
      <c r="X120" s="65">
        <f t="shared" si="4"/>
        <v>99.609999999999985</v>
      </c>
      <c r="Y120" s="4">
        <f t="shared" si="7"/>
        <v>92.371797702284653</v>
      </c>
      <c r="Z120" s="80"/>
    </row>
    <row r="121" spans="1:26">
      <c r="A121" s="65" t="s">
        <v>475</v>
      </c>
      <c r="B121" s="80">
        <v>55.18</v>
      </c>
      <c r="C121" s="80">
        <v>0.23</v>
      </c>
      <c r="D121" s="80">
        <v>1.72</v>
      </c>
      <c r="E121" s="80">
        <v>3.16</v>
      </c>
      <c r="F121" s="80">
        <v>0.01</v>
      </c>
      <c r="G121" s="80">
        <v>17.05</v>
      </c>
      <c r="H121" s="80">
        <v>20.79</v>
      </c>
      <c r="I121" s="80">
        <v>1.41</v>
      </c>
      <c r="J121" s="80">
        <v>0.31</v>
      </c>
      <c r="K121" s="65">
        <f t="shared" si="8"/>
        <v>99.859999999999985</v>
      </c>
      <c r="L121" s="4">
        <f t="shared" si="6"/>
        <v>90.581372487184282</v>
      </c>
      <c r="M121" s="89"/>
      <c r="N121" s="65" t="s">
        <v>475</v>
      </c>
      <c r="O121" s="80">
        <v>54.47</v>
      </c>
      <c r="P121" s="80">
        <v>0.23</v>
      </c>
      <c r="Q121" s="80">
        <v>1.72</v>
      </c>
      <c r="R121" s="80">
        <v>3.18</v>
      </c>
      <c r="S121" s="80">
        <v>0.1</v>
      </c>
      <c r="T121" s="80">
        <v>17.18</v>
      </c>
      <c r="U121" s="80">
        <v>20.63</v>
      </c>
      <c r="V121" s="80">
        <v>1.32</v>
      </c>
      <c r="W121" s="80">
        <v>0.22</v>
      </c>
      <c r="X121" s="65">
        <f t="shared" si="4"/>
        <v>99.049999999999983</v>
      </c>
      <c r="Y121" s="4">
        <f t="shared" si="7"/>
        <v>90.592342933435731</v>
      </c>
      <c r="Z121" s="80"/>
    </row>
    <row r="122" spans="1:26">
      <c r="A122" s="65" t="s">
        <v>428</v>
      </c>
      <c r="B122" s="80">
        <v>54.41</v>
      </c>
      <c r="C122" s="80">
        <v>0.28000000000000003</v>
      </c>
      <c r="D122" s="80">
        <v>1.68</v>
      </c>
      <c r="E122" s="80">
        <v>3.22</v>
      </c>
      <c r="F122" s="80">
        <v>0.05</v>
      </c>
      <c r="G122" s="80">
        <v>17.79</v>
      </c>
      <c r="H122" s="80">
        <v>20.239999999999998</v>
      </c>
      <c r="I122" s="80">
        <v>1.49</v>
      </c>
      <c r="J122" s="80">
        <v>0.49</v>
      </c>
      <c r="K122" s="65">
        <f t="shared" si="8"/>
        <v>99.649999999999977</v>
      </c>
      <c r="L122" s="4">
        <f t="shared" si="6"/>
        <v>90.781441349445245</v>
      </c>
      <c r="M122" s="89"/>
      <c r="N122" s="65" t="s">
        <v>428</v>
      </c>
      <c r="O122" s="80">
        <v>54.61</v>
      </c>
      <c r="P122" s="80">
        <v>0.25</v>
      </c>
      <c r="Q122" s="80">
        <v>1.68</v>
      </c>
      <c r="R122" s="80">
        <v>3.19</v>
      </c>
      <c r="S122" s="80">
        <v>0.09</v>
      </c>
      <c r="T122" s="80">
        <v>17.45</v>
      </c>
      <c r="U122" s="80">
        <v>20.260000000000002</v>
      </c>
      <c r="V122" s="80">
        <v>1.35</v>
      </c>
      <c r="W122" s="80">
        <v>0.36</v>
      </c>
      <c r="X122" s="65">
        <f t="shared" si="4"/>
        <v>99.24</v>
      </c>
      <c r="Y122" s="4">
        <f t="shared" si="7"/>
        <v>90.697948467394511</v>
      </c>
      <c r="Z122" s="80"/>
    </row>
    <row r="123" spans="1:26">
      <c r="A123" s="65" t="s">
        <v>429</v>
      </c>
      <c r="B123" s="80">
        <v>55.63</v>
      </c>
      <c r="C123" s="80">
        <v>0.26</v>
      </c>
      <c r="D123" s="80">
        <v>1.61</v>
      </c>
      <c r="E123" s="80">
        <v>3.19</v>
      </c>
      <c r="F123" s="80">
        <v>0.04</v>
      </c>
      <c r="G123" s="80">
        <v>17.73</v>
      </c>
      <c r="H123" s="80">
        <v>20.63</v>
      </c>
      <c r="I123" s="80">
        <v>1.46</v>
      </c>
      <c r="J123" s="80">
        <v>0.52</v>
      </c>
      <c r="K123" s="65">
        <f t="shared" si="8"/>
        <v>101.06999999999998</v>
      </c>
      <c r="L123" s="4">
        <f t="shared" si="6"/>
        <v>90.831381684595968</v>
      </c>
      <c r="M123" s="89"/>
      <c r="N123" s="65" t="s">
        <v>429</v>
      </c>
      <c r="O123" s="80">
        <v>54.58</v>
      </c>
      <c r="P123" s="80">
        <v>0.24</v>
      </c>
      <c r="Q123" s="80">
        <v>1.64</v>
      </c>
      <c r="R123" s="80">
        <v>3.18</v>
      </c>
      <c r="S123" s="80">
        <v>0.1</v>
      </c>
      <c r="T123" s="80">
        <v>17.36</v>
      </c>
      <c r="U123" s="80">
        <v>20.190000000000001</v>
      </c>
      <c r="V123" s="80">
        <v>1.31</v>
      </c>
      <c r="W123" s="80">
        <v>0.35</v>
      </c>
      <c r="X123" s="65">
        <f t="shared" si="4"/>
        <v>98.949999999999989</v>
      </c>
      <c r="Y123" s="4">
        <f t="shared" si="7"/>
        <v>90.680797364278249</v>
      </c>
      <c r="Z123" s="80"/>
    </row>
    <row r="124" spans="1:26">
      <c r="A124" s="65" t="s">
        <v>476</v>
      </c>
      <c r="B124" s="80">
        <v>55.16</v>
      </c>
      <c r="C124" s="80">
        <v>0.31</v>
      </c>
      <c r="D124" s="80">
        <v>1.71</v>
      </c>
      <c r="E124" s="80">
        <v>3.21</v>
      </c>
      <c r="F124" s="80">
        <v>0.03</v>
      </c>
      <c r="G124" s="80">
        <v>17.07</v>
      </c>
      <c r="H124" s="80">
        <v>20.32</v>
      </c>
      <c r="I124" s="80">
        <v>1.53</v>
      </c>
      <c r="J124" s="80">
        <v>0.52</v>
      </c>
      <c r="K124" s="65">
        <f t="shared" si="8"/>
        <v>99.86</v>
      </c>
      <c r="L124" s="4">
        <f t="shared" si="6"/>
        <v>90.456705952010594</v>
      </c>
      <c r="M124" s="89"/>
      <c r="N124" s="65" t="s">
        <v>476</v>
      </c>
      <c r="O124" s="80">
        <v>54.3</v>
      </c>
      <c r="P124" s="80">
        <v>0.25</v>
      </c>
      <c r="Q124" s="80">
        <v>1.68</v>
      </c>
      <c r="R124" s="80">
        <v>3.19</v>
      </c>
      <c r="S124" s="80">
        <v>0.12</v>
      </c>
      <c r="T124" s="80">
        <v>17.32</v>
      </c>
      <c r="U124" s="80">
        <v>20.32</v>
      </c>
      <c r="V124" s="80">
        <v>1.38</v>
      </c>
      <c r="W124" s="80">
        <v>0.35</v>
      </c>
      <c r="X124" s="65">
        <f t="shared" si="4"/>
        <v>98.909999999999968</v>
      </c>
      <c r="Y124" s="4">
        <f t="shared" si="7"/>
        <v>90.634668163695366</v>
      </c>
      <c r="Z124" s="80"/>
    </row>
    <row r="125" spans="1:26">
      <c r="A125" s="65" t="s">
        <v>430</v>
      </c>
      <c r="B125" s="80">
        <v>55.01</v>
      </c>
      <c r="C125" s="80">
        <v>0.26</v>
      </c>
      <c r="D125" s="80">
        <v>1.76</v>
      </c>
      <c r="E125" s="80">
        <v>3.31</v>
      </c>
      <c r="F125" s="80">
        <v>0.05</v>
      </c>
      <c r="G125" s="80">
        <v>17.739999999999998</v>
      </c>
      <c r="H125" s="80">
        <v>20.34</v>
      </c>
      <c r="I125" s="80">
        <v>1.53</v>
      </c>
      <c r="J125" s="80">
        <v>0.52</v>
      </c>
      <c r="K125" s="65">
        <f t="shared" si="8"/>
        <v>100.52</v>
      </c>
      <c r="L125" s="4">
        <f t="shared" si="6"/>
        <v>90.524018016184286</v>
      </c>
      <c r="M125" s="89"/>
      <c r="N125" s="65" t="s">
        <v>430</v>
      </c>
      <c r="O125" s="80">
        <v>54.94</v>
      </c>
      <c r="P125" s="80">
        <v>0.26</v>
      </c>
      <c r="Q125" s="80">
        <v>1.7</v>
      </c>
      <c r="R125" s="80">
        <v>3.27</v>
      </c>
      <c r="S125" s="80">
        <v>0.11</v>
      </c>
      <c r="T125" s="80">
        <v>17.47</v>
      </c>
      <c r="U125" s="80">
        <v>20.25</v>
      </c>
      <c r="V125" s="80">
        <v>1.39</v>
      </c>
      <c r="W125" s="80">
        <v>0.37</v>
      </c>
      <c r="X125" s="65">
        <f t="shared" si="4"/>
        <v>99.76</v>
      </c>
      <c r="Y125" s="4">
        <f t="shared" si="7"/>
        <v>90.496716300662442</v>
      </c>
      <c r="Z125" s="80"/>
    </row>
    <row r="126" spans="1:26">
      <c r="A126" s="65" t="s">
        <v>431</v>
      </c>
      <c r="B126" s="80">
        <v>55.44</v>
      </c>
      <c r="C126" s="80">
        <v>0.3</v>
      </c>
      <c r="D126" s="80">
        <v>1.72</v>
      </c>
      <c r="E126" s="80">
        <v>3.4</v>
      </c>
      <c r="F126" s="80">
        <v>0.03</v>
      </c>
      <c r="G126" s="80">
        <v>17.989999999999998</v>
      </c>
      <c r="H126" s="80">
        <v>20.149999999999999</v>
      </c>
      <c r="I126" s="80">
        <v>1.51</v>
      </c>
      <c r="J126" s="80">
        <v>0.52</v>
      </c>
      <c r="K126" s="65">
        <f t="shared" si="8"/>
        <v>101.06</v>
      </c>
      <c r="L126" s="4">
        <f t="shared" si="6"/>
        <v>90.413360608350871</v>
      </c>
      <c r="M126" s="89"/>
      <c r="N126" s="65" t="s">
        <v>431</v>
      </c>
      <c r="O126" s="80">
        <v>54.54</v>
      </c>
      <c r="P126" s="80">
        <v>0.21</v>
      </c>
      <c r="Q126" s="80">
        <v>1.69</v>
      </c>
      <c r="R126" s="80">
        <v>3.25</v>
      </c>
      <c r="S126" s="80">
        <v>0.12</v>
      </c>
      <c r="T126" s="80">
        <v>17.18</v>
      </c>
      <c r="U126" s="80">
        <v>20.23</v>
      </c>
      <c r="V126" s="80">
        <v>1.38</v>
      </c>
      <c r="W126" s="80">
        <v>0.37</v>
      </c>
      <c r="X126" s="65">
        <f t="shared" si="4"/>
        <v>98.97</v>
      </c>
      <c r="Y126" s="4">
        <f t="shared" si="7"/>
        <v>90.4051258595984</v>
      </c>
      <c r="Z126" s="80"/>
    </row>
    <row r="127" spans="1:26">
      <c r="A127" s="65" t="s">
        <v>432</v>
      </c>
      <c r="B127" s="80">
        <v>55.12</v>
      </c>
      <c r="C127" s="80">
        <v>0.26</v>
      </c>
      <c r="D127" s="80">
        <v>1.59</v>
      </c>
      <c r="E127" s="80">
        <v>2.84</v>
      </c>
      <c r="F127" s="80">
        <v>0.1</v>
      </c>
      <c r="G127" s="80">
        <v>16.21</v>
      </c>
      <c r="H127" s="80">
        <v>20.54</v>
      </c>
      <c r="I127" s="80">
        <v>1.82</v>
      </c>
      <c r="J127" s="80">
        <v>1.53</v>
      </c>
      <c r="K127" s="65">
        <f t="shared" si="8"/>
        <v>100.00999999999999</v>
      </c>
      <c r="L127" s="4">
        <f t="shared" si="6"/>
        <v>91.050407807757068</v>
      </c>
      <c r="M127" s="89"/>
      <c r="N127" s="65" t="s">
        <v>579</v>
      </c>
      <c r="O127" s="80">
        <v>54.51</v>
      </c>
      <c r="P127" s="80">
        <v>0.2</v>
      </c>
      <c r="Q127" s="80">
        <v>1.55</v>
      </c>
      <c r="R127" s="80">
        <v>2.84</v>
      </c>
      <c r="S127" s="80">
        <v>0.08</v>
      </c>
      <c r="T127" s="80">
        <v>16.8</v>
      </c>
      <c r="U127" s="80">
        <v>20.79</v>
      </c>
      <c r="V127" s="80">
        <v>1.56</v>
      </c>
      <c r="W127" s="80">
        <v>1.1000000000000001</v>
      </c>
      <c r="X127" s="65">
        <f t="shared" si="4"/>
        <v>99.429999999999978</v>
      </c>
      <c r="Y127" s="4">
        <f t="shared" si="7"/>
        <v>91.337482569846983</v>
      </c>
      <c r="Z127" s="80"/>
    </row>
    <row r="128" spans="1:26">
      <c r="A128" s="65" t="s">
        <v>433</v>
      </c>
      <c r="B128" s="80">
        <v>55.53</v>
      </c>
      <c r="C128" s="80">
        <v>0.04</v>
      </c>
      <c r="D128" s="80">
        <v>2.14</v>
      </c>
      <c r="E128" s="80">
        <v>1.96</v>
      </c>
      <c r="F128" s="80">
        <v>0.08</v>
      </c>
      <c r="G128" s="80">
        <v>15.68</v>
      </c>
      <c r="H128" s="80">
        <v>19.95</v>
      </c>
      <c r="I128" s="80">
        <v>2.4500000000000002</v>
      </c>
      <c r="J128" s="80">
        <v>2.21</v>
      </c>
      <c r="K128" s="65">
        <f t="shared" si="8"/>
        <v>100.04</v>
      </c>
      <c r="L128" s="4">
        <f t="shared" si="6"/>
        <v>93.446700590138349</v>
      </c>
      <c r="M128" s="89"/>
      <c r="N128" s="65" t="s">
        <v>433</v>
      </c>
      <c r="O128" s="80">
        <v>54.66</v>
      </c>
      <c r="P128" s="80">
        <v>0.02</v>
      </c>
      <c r="Q128" s="80">
        <v>2.11</v>
      </c>
      <c r="R128" s="80">
        <v>1.95</v>
      </c>
      <c r="S128" s="80">
        <v>0.09</v>
      </c>
      <c r="T128" s="80">
        <v>16.18</v>
      </c>
      <c r="U128" s="80">
        <v>20.170000000000002</v>
      </c>
      <c r="V128" s="80">
        <v>2.1</v>
      </c>
      <c r="W128" s="80">
        <v>2.0499999999999998</v>
      </c>
      <c r="X128" s="65">
        <f t="shared" si="4"/>
        <v>99.33</v>
      </c>
      <c r="Y128" s="4">
        <f t="shared" si="7"/>
        <v>93.666737166510558</v>
      </c>
      <c r="Z128" s="80"/>
    </row>
    <row r="129" spans="1:26">
      <c r="A129" s="65" t="s">
        <v>477</v>
      </c>
      <c r="B129" s="80">
        <v>56.19</v>
      </c>
      <c r="C129" s="80">
        <v>0.06</v>
      </c>
      <c r="D129" s="80">
        <v>1.1599999999999999</v>
      </c>
      <c r="E129" s="80">
        <v>1.96</v>
      </c>
      <c r="F129" s="80">
        <v>0.12</v>
      </c>
      <c r="G129" s="80">
        <v>16.53</v>
      </c>
      <c r="H129" s="80">
        <v>20.9</v>
      </c>
      <c r="I129" s="80">
        <v>1.59</v>
      </c>
      <c r="J129" s="80">
        <v>2.02</v>
      </c>
      <c r="K129" s="65">
        <f t="shared" si="8"/>
        <v>100.52999999999999</v>
      </c>
      <c r="L129" s="4">
        <f t="shared" si="6"/>
        <v>93.762663437037105</v>
      </c>
      <c r="M129" s="89"/>
      <c r="N129" s="65" t="s">
        <v>477</v>
      </c>
      <c r="O129" s="80">
        <v>54.65</v>
      </c>
      <c r="P129" s="80">
        <v>0.03</v>
      </c>
      <c r="Q129" s="80">
        <v>1.0900000000000001</v>
      </c>
      <c r="R129" s="80">
        <v>1.81</v>
      </c>
      <c r="S129" s="80">
        <v>0.09</v>
      </c>
      <c r="T129" s="80">
        <v>17.52</v>
      </c>
      <c r="U129" s="80">
        <v>21.38</v>
      </c>
      <c r="V129" s="80">
        <v>1.31</v>
      </c>
      <c r="W129" s="80">
        <v>1.83</v>
      </c>
      <c r="X129" s="65">
        <f t="shared" si="4"/>
        <v>99.710000000000008</v>
      </c>
      <c r="Y129" s="4">
        <f t="shared" si="7"/>
        <v>94.52150670410748</v>
      </c>
      <c r="Z129" s="80"/>
    </row>
    <row r="130" spans="1:26">
      <c r="A130" s="65" t="s">
        <v>478</v>
      </c>
      <c r="B130" s="80">
        <v>56.27</v>
      </c>
      <c r="C130" s="80">
        <v>0.09</v>
      </c>
      <c r="D130" s="80">
        <v>0.84</v>
      </c>
      <c r="E130" s="80">
        <v>2.44</v>
      </c>
      <c r="F130" s="80">
        <v>0.09</v>
      </c>
      <c r="G130" s="80">
        <v>18.03</v>
      </c>
      <c r="H130" s="80">
        <v>21.35</v>
      </c>
      <c r="I130" s="80">
        <v>1.02</v>
      </c>
      <c r="J130" s="80">
        <v>1</v>
      </c>
      <c r="K130" s="65">
        <f t="shared" si="8"/>
        <v>101.13000000000001</v>
      </c>
      <c r="L130" s="4">
        <f t="shared" si="6"/>
        <v>92.943351968798666</v>
      </c>
      <c r="M130" s="89"/>
      <c r="N130" s="65" t="s">
        <v>478</v>
      </c>
      <c r="O130" s="80">
        <v>54.51</v>
      </c>
      <c r="P130" s="80">
        <v>0.06</v>
      </c>
      <c r="Q130" s="80">
        <v>0.89</v>
      </c>
      <c r="R130" s="80">
        <v>2.4300000000000002</v>
      </c>
      <c r="S130" s="80">
        <v>0.1</v>
      </c>
      <c r="T130" s="80">
        <v>18.059999999999999</v>
      </c>
      <c r="U130" s="80">
        <v>21.73</v>
      </c>
      <c r="V130" s="80">
        <v>0.85</v>
      </c>
      <c r="W130" s="80">
        <v>0.96</v>
      </c>
      <c r="X130" s="65">
        <f t="shared" si="4"/>
        <v>99.589999999999989</v>
      </c>
      <c r="Y130" s="4">
        <f t="shared" si="7"/>
        <v>92.98109732385673</v>
      </c>
      <c r="Z130" s="80"/>
    </row>
    <row r="131" spans="1:26">
      <c r="A131" s="65" t="s">
        <v>479</v>
      </c>
      <c r="B131" s="80">
        <v>55.44</v>
      </c>
      <c r="C131" s="80">
        <v>0.09</v>
      </c>
      <c r="D131" s="80">
        <v>1.0900000000000001</v>
      </c>
      <c r="E131" s="80">
        <v>2.36</v>
      </c>
      <c r="F131" s="80">
        <v>0.08</v>
      </c>
      <c r="G131" s="80">
        <v>17.2</v>
      </c>
      <c r="H131" s="80">
        <v>21.19</v>
      </c>
      <c r="I131" s="80">
        <v>1.33</v>
      </c>
      <c r="J131" s="80">
        <v>1.06</v>
      </c>
      <c r="K131" s="65">
        <f t="shared" si="8"/>
        <v>99.84</v>
      </c>
      <c r="L131" s="4">
        <f t="shared" si="6"/>
        <v>92.852362174552411</v>
      </c>
      <c r="M131" s="89"/>
      <c r="N131" s="65" t="s">
        <v>580</v>
      </c>
      <c r="O131" s="80">
        <v>54.17</v>
      </c>
      <c r="P131" s="80">
        <v>0.06</v>
      </c>
      <c r="Q131" s="80">
        <v>1.17</v>
      </c>
      <c r="R131" s="80">
        <v>2.2599999999999998</v>
      </c>
      <c r="S131" s="80">
        <v>0.1</v>
      </c>
      <c r="T131" s="80">
        <v>18.09</v>
      </c>
      <c r="U131" s="80">
        <v>21.49</v>
      </c>
      <c r="V131" s="80">
        <v>1.06</v>
      </c>
      <c r="W131" s="80">
        <v>1</v>
      </c>
      <c r="X131" s="65">
        <f t="shared" si="4"/>
        <v>99.4</v>
      </c>
      <c r="Y131" s="4">
        <f t="shared" si="7"/>
        <v>93.450085921221373</v>
      </c>
      <c r="Z131" s="80"/>
    </row>
    <row r="132" spans="1:26">
      <c r="A132" s="65" t="s">
        <v>501</v>
      </c>
      <c r="B132" s="80">
        <v>55.76</v>
      </c>
      <c r="C132" s="80">
        <v>0.31</v>
      </c>
      <c r="D132" s="80">
        <v>1.76</v>
      </c>
      <c r="E132" s="80">
        <v>3.28</v>
      </c>
      <c r="F132" s="80">
        <v>0.13</v>
      </c>
      <c r="G132" s="80">
        <v>17.36</v>
      </c>
      <c r="H132" s="80">
        <v>20.51</v>
      </c>
      <c r="I132" s="80">
        <v>1.45</v>
      </c>
      <c r="J132" s="80">
        <v>0.63</v>
      </c>
      <c r="K132" s="65">
        <f t="shared" si="8"/>
        <v>101.19</v>
      </c>
      <c r="L132" s="4">
        <f t="shared" si="6"/>
        <v>90.415827735302841</v>
      </c>
      <c r="M132" s="89"/>
      <c r="N132" s="65" t="s">
        <v>501</v>
      </c>
      <c r="O132" s="80">
        <v>54.19</v>
      </c>
      <c r="P132" s="80">
        <v>0.21</v>
      </c>
      <c r="Q132" s="80">
        <v>1.63</v>
      </c>
      <c r="R132" s="80">
        <v>3.14</v>
      </c>
      <c r="S132" s="80">
        <v>0.09</v>
      </c>
      <c r="T132" s="80">
        <v>17.760000000000002</v>
      </c>
      <c r="U132" s="80">
        <v>20.6</v>
      </c>
      <c r="V132" s="80">
        <v>1.27</v>
      </c>
      <c r="W132" s="80">
        <v>0.54</v>
      </c>
      <c r="X132" s="65">
        <f t="shared" ref="X132:X195" si="9">SUM(O132:W132)</f>
        <v>99.43</v>
      </c>
      <c r="Y132" s="4">
        <f t="shared" si="7"/>
        <v>90.975991234748108</v>
      </c>
      <c r="Z132" s="80"/>
    </row>
    <row r="133" spans="1:26">
      <c r="A133" s="65" t="s">
        <v>555</v>
      </c>
      <c r="B133" s="80">
        <v>55.54</v>
      </c>
      <c r="C133" s="80">
        <v>0.28999999999999998</v>
      </c>
      <c r="D133" s="80">
        <v>1.57</v>
      </c>
      <c r="E133" s="80">
        <v>2.46</v>
      </c>
      <c r="F133" s="80">
        <v>0.13</v>
      </c>
      <c r="G133" s="80">
        <v>17.61</v>
      </c>
      <c r="H133" s="80">
        <v>20.14</v>
      </c>
      <c r="I133" s="80">
        <v>1.77</v>
      </c>
      <c r="J133" s="80">
        <v>1.41</v>
      </c>
      <c r="K133" s="65">
        <f t="shared" si="8"/>
        <v>100.91999999999999</v>
      </c>
      <c r="L133" s="4">
        <f t="shared" ref="L133:L196" si="10">((G133/40.31)/(G133/40.31+E133/71.85))*100</f>
        <v>92.732364922164834</v>
      </c>
      <c r="M133" s="89"/>
      <c r="N133" s="65" t="s">
        <v>555</v>
      </c>
      <c r="O133" s="80">
        <v>54.41</v>
      </c>
      <c r="P133" s="80">
        <v>0.21</v>
      </c>
      <c r="Q133" s="80">
        <v>1.53</v>
      </c>
      <c r="R133" s="80">
        <v>1.53</v>
      </c>
      <c r="S133" s="80">
        <v>0.11</v>
      </c>
      <c r="T133" s="80">
        <v>17.829999999999998</v>
      </c>
      <c r="U133" s="80">
        <v>20.22</v>
      </c>
      <c r="V133" s="80">
        <v>1.38</v>
      </c>
      <c r="W133" s="80">
        <v>1.39</v>
      </c>
      <c r="X133" s="65">
        <f t="shared" si="9"/>
        <v>98.61</v>
      </c>
      <c r="Y133" s="4">
        <f t="shared" ref="Y133:Y196" si="11">((T133/40.31)/(T133/40.31+R133/71.85))*100</f>
        <v>95.406900027838191</v>
      </c>
      <c r="Z133" s="80"/>
    </row>
    <row r="134" spans="1:26">
      <c r="A134" s="65" t="s">
        <v>502</v>
      </c>
      <c r="B134" s="80">
        <v>55.23</v>
      </c>
      <c r="C134" s="80">
        <v>0.18</v>
      </c>
      <c r="D134" s="80">
        <v>1.95</v>
      </c>
      <c r="E134" s="80">
        <v>2.58</v>
      </c>
      <c r="F134" s="80">
        <v>0.15</v>
      </c>
      <c r="G134" s="80">
        <v>16.899999999999999</v>
      </c>
      <c r="H134" s="80">
        <v>19.100000000000001</v>
      </c>
      <c r="I134" s="80">
        <v>2.5499999999999998</v>
      </c>
      <c r="J134" s="80">
        <v>2.2400000000000002</v>
      </c>
      <c r="K134" s="65">
        <f t="shared" si="8"/>
        <v>100.88</v>
      </c>
      <c r="L134" s="4">
        <f t="shared" si="10"/>
        <v>92.110856635176788</v>
      </c>
      <c r="M134" s="89"/>
      <c r="N134" s="65" t="s">
        <v>502</v>
      </c>
      <c r="O134" s="80">
        <v>54.7</v>
      </c>
      <c r="P134" s="80">
        <v>0.11</v>
      </c>
      <c r="Q134" s="80">
        <v>1.92</v>
      </c>
      <c r="R134" s="80">
        <v>2.5099999999999998</v>
      </c>
      <c r="S134" s="80">
        <v>0.1</v>
      </c>
      <c r="T134" s="80">
        <v>16.88</v>
      </c>
      <c r="U134" s="80">
        <v>19.21</v>
      </c>
      <c r="V134" s="80">
        <v>1.99</v>
      </c>
      <c r="W134" s="80">
        <v>2.1</v>
      </c>
      <c r="X134" s="65">
        <f t="shared" si="9"/>
        <v>99.52</v>
      </c>
      <c r="Y134" s="4">
        <f t="shared" si="11"/>
        <v>92.300028135333605</v>
      </c>
      <c r="Z134" s="80"/>
    </row>
    <row r="135" spans="1:26">
      <c r="A135" s="65" t="s">
        <v>556</v>
      </c>
      <c r="B135" s="80">
        <v>55.32</v>
      </c>
      <c r="C135" s="80">
        <v>0.25</v>
      </c>
      <c r="D135" s="80">
        <v>1.66</v>
      </c>
      <c r="E135" s="80">
        <v>3.34</v>
      </c>
      <c r="F135" s="80">
        <v>0.12</v>
      </c>
      <c r="G135" s="80">
        <v>16.55</v>
      </c>
      <c r="H135" s="80">
        <v>19.96</v>
      </c>
      <c r="I135" s="80">
        <v>1.45</v>
      </c>
      <c r="J135" s="80">
        <v>0.47</v>
      </c>
      <c r="K135" s="65">
        <f t="shared" si="8"/>
        <v>99.11999999999999</v>
      </c>
      <c r="L135" s="4">
        <f t="shared" si="10"/>
        <v>89.829264963272223</v>
      </c>
      <c r="M135" s="89"/>
      <c r="N135" s="65" t="s">
        <v>556</v>
      </c>
      <c r="O135" s="80">
        <v>54.43</v>
      </c>
      <c r="P135" s="80">
        <v>0.24</v>
      </c>
      <c r="Q135" s="80">
        <v>1.61</v>
      </c>
      <c r="R135" s="80">
        <v>3.07</v>
      </c>
      <c r="S135" s="80">
        <v>0.1</v>
      </c>
      <c r="T135" s="80">
        <v>17.63</v>
      </c>
      <c r="U135" s="80">
        <v>20.88</v>
      </c>
      <c r="V135" s="80">
        <v>1.17</v>
      </c>
      <c r="W135" s="80">
        <v>0.4</v>
      </c>
      <c r="X135" s="65">
        <f t="shared" si="9"/>
        <v>99.53</v>
      </c>
      <c r="Y135" s="4">
        <f t="shared" si="11"/>
        <v>91.099991427341834</v>
      </c>
      <c r="Z135" s="80"/>
    </row>
    <row r="136" spans="1:26">
      <c r="A136" s="65" t="s">
        <v>503</v>
      </c>
      <c r="B136" s="80">
        <v>55.41</v>
      </c>
      <c r="C136" s="80">
        <v>0.2</v>
      </c>
      <c r="D136" s="80">
        <v>1.76</v>
      </c>
      <c r="E136" s="80">
        <v>2.72</v>
      </c>
      <c r="F136" s="80">
        <v>0.12</v>
      </c>
      <c r="G136" s="80">
        <v>17.63</v>
      </c>
      <c r="H136" s="80">
        <v>18.66</v>
      </c>
      <c r="I136" s="80">
        <v>1.94</v>
      </c>
      <c r="J136" s="80">
        <v>1.66</v>
      </c>
      <c r="K136" s="65">
        <f t="shared" si="8"/>
        <v>100.09999999999998</v>
      </c>
      <c r="L136" s="4">
        <f t="shared" si="10"/>
        <v>92.033820834641432</v>
      </c>
      <c r="M136" s="89"/>
      <c r="N136" s="65" t="s">
        <v>503</v>
      </c>
      <c r="O136" s="80">
        <v>54.07</v>
      </c>
      <c r="P136" s="80">
        <v>0.16</v>
      </c>
      <c r="Q136" s="80">
        <v>1.64</v>
      </c>
      <c r="R136" s="80">
        <v>2.61</v>
      </c>
      <c r="S136" s="80">
        <v>0.11</v>
      </c>
      <c r="T136" s="80">
        <v>18.28</v>
      </c>
      <c r="U136" s="80">
        <v>18.87</v>
      </c>
      <c r="V136" s="80">
        <v>1.49</v>
      </c>
      <c r="W136" s="80">
        <v>1.62</v>
      </c>
      <c r="X136" s="65">
        <f t="shared" si="9"/>
        <v>98.850000000000009</v>
      </c>
      <c r="Y136" s="4">
        <f t="shared" si="11"/>
        <v>92.583738178976006</v>
      </c>
      <c r="Z136" s="80"/>
    </row>
    <row r="137" spans="1:26">
      <c r="A137" s="65" t="s">
        <v>552</v>
      </c>
      <c r="B137" s="80">
        <v>55.45</v>
      </c>
      <c r="C137" s="80">
        <v>0.38</v>
      </c>
      <c r="D137" s="80">
        <v>2.79</v>
      </c>
      <c r="E137" s="80">
        <v>2.66</v>
      </c>
      <c r="F137" s="80">
        <v>0.16</v>
      </c>
      <c r="G137" s="80">
        <v>14.02</v>
      </c>
      <c r="H137" s="80">
        <v>15.16</v>
      </c>
      <c r="I137" s="80">
        <v>5.18</v>
      </c>
      <c r="J137" s="80">
        <v>5.72</v>
      </c>
      <c r="K137" s="65">
        <f t="shared" si="8"/>
        <v>101.51999999999998</v>
      </c>
      <c r="L137" s="4">
        <f t="shared" si="10"/>
        <v>90.379661384350584</v>
      </c>
      <c r="M137" s="89"/>
      <c r="N137" s="65" t="s">
        <v>552</v>
      </c>
      <c r="O137" s="80">
        <v>54.59</v>
      </c>
      <c r="P137" s="80">
        <v>0.34</v>
      </c>
      <c r="Q137" s="80">
        <v>2.69</v>
      </c>
      <c r="R137" s="80">
        <v>2.6</v>
      </c>
      <c r="S137" s="80">
        <v>0.1</v>
      </c>
      <c r="T137" s="80">
        <v>14.26</v>
      </c>
      <c r="U137" s="80">
        <v>15.25</v>
      </c>
      <c r="V137" s="80">
        <v>3.71</v>
      </c>
      <c r="W137" s="80">
        <v>5.45</v>
      </c>
      <c r="X137" s="65">
        <f t="shared" si="9"/>
        <v>98.990000000000009</v>
      </c>
      <c r="Y137" s="4">
        <f t="shared" si="11"/>
        <v>90.720098602162054</v>
      </c>
      <c r="Z137" s="80"/>
    </row>
    <row r="138" spans="1:26">
      <c r="A138" s="65" t="s">
        <v>544</v>
      </c>
      <c r="B138" s="80">
        <v>54.39</v>
      </c>
      <c r="C138" s="80">
        <v>0.36</v>
      </c>
      <c r="D138" s="80">
        <v>2.78</v>
      </c>
      <c r="E138" s="80">
        <v>2.62</v>
      </c>
      <c r="F138" s="80">
        <v>0.11</v>
      </c>
      <c r="G138" s="80">
        <v>13.59</v>
      </c>
      <c r="H138" s="80">
        <v>14.99</v>
      </c>
      <c r="I138" s="80">
        <v>5.03</v>
      </c>
      <c r="J138" s="80">
        <v>5.58</v>
      </c>
      <c r="K138" s="65">
        <f t="shared" si="8"/>
        <v>99.449999999999989</v>
      </c>
      <c r="L138" s="4">
        <f t="shared" si="10"/>
        <v>90.239652616131707</v>
      </c>
      <c r="M138" s="89"/>
      <c r="N138" s="65" t="s">
        <v>544</v>
      </c>
      <c r="O138" s="80">
        <v>54.07</v>
      </c>
      <c r="P138" s="80">
        <v>0.32</v>
      </c>
      <c r="Q138" s="80">
        <v>2.68</v>
      </c>
      <c r="R138" s="80">
        <v>2.58</v>
      </c>
      <c r="S138" s="80">
        <v>0.12</v>
      </c>
      <c r="T138" s="80">
        <v>14.26</v>
      </c>
      <c r="U138" s="80">
        <v>15.26</v>
      </c>
      <c r="V138" s="80">
        <v>3.75</v>
      </c>
      <c r="W138" s="80">
        <v>5.48</v>
      </c>
      <c r="X138" s="65">
        <f t="shared" si="9"/>
        <v>98.52000000000001</v>
      </c>
      <c r="Y138" s="4">
        <f t="shared" si="11"/>
        <v>90.784904368389036</v>
      </c>
      <c r="Z138" s="80"/>
    </row>
    <row r="139" spans="1:26">
      <c r="A139" s="65" t="s">
        <v>560</v>
      </c>
      <c r="B139" s="80">
        <v>55.79</v>
      </c>
      <c r="C139" s="80">
        <v>0.08</v>
      </c>
      <c r="D139" s="80">
        <v>1.19</v>
      </c>
      <c r="E139" s="80">
        <v>2.23</v>
      </c>
      <c r="F139" s="80">
        <v>0.1</v>
      </c>
      <c r="G139" s="80">
        <v>17.46</v>
      </c>
      <c r="H139" s="80">
        <v>20.89</v>
      </c>
      <c r="I139" s="80">
        <v>1.58</v>
      </c>
      <c r="J139" s="80">
        <v>1.45</v>
      </c>
      <c r="K139" s="65">
        <f t="shared" si="8"/>
        <v>100.77</v>
      </c>
      <c r="L139" s="4">
        <f t="shared" si="10"/>
        <v>93.313610915504356</v>
      </c>
      <c r="M139" s="89"/>
      <c r="N139" s="65" t="s">
        <v>560</v>
      </c>
      <c r="O139" s="80">
        <v>54.39</v>
      </c>
      <c r="P139" s="80">
        <v>0.04</v>
      </c>
      <c r="Q139" s="80">
        <v>1.26</v>
      </c>
      <c r="R139" s="80">
        <v>2.14</v>
      </c>
      <c r="S139" s="80">
        <v>0.09</v>
      </c>
      <c r="T139" s="80">
        <v>17.78</v>
      </c>
      <c r="U139" s="80">
        <v>21.02</v>
      </c>
      <c r="V139" s="80">
        <v>1.17</v>
      </c>
      <c r="W139" s="80">
        <v>1.35</v>
      </c>
      <c r="X139" s="65">
        <f t="shared" si="9"/>
        <v>99.24</v>
      </c>
      <c r="Y139" s="4">
        <f t="shared" si="11"/>
        <v>93.674574139487078</v>
      </c>
      <c r="Z139" s="80"/>
    </row>
    <row r="140" spans="1:26">
      <c r="A140" s="65" t="s">
        <v>504</v>
      </c>
      <c r="B140" s="80">
        <v>56.45</v>
      </c>
      <c r="C140" s="80">
        <v>0.03</v>
      </c>
      <c r="D140" s="80">
        <v>1.33</v>
      </c>
      <c r="E140" s="80">
        <v>1.49</v>
      </c>
      <c r="F140" s="80">
        <v>0.11</v>
      </c>
      <c r="G140" s="80">
        <v>16.91</v>
      </c>
      <c r="H140" s="80">
        <v>21.81</v>
      </c>
      <c r="I140" s="80">
        <v>1.69</v>
      </c>
      <c r="J140" s="80">
        <v>1.67</v>
      </c>
      <c r="K140" s="65">
        <f t="shared" si="8"/>
        <v>101.49000000000001</v>
      </c>
      <c r="L140" s="4">
        <f t="shared" si="10"/>
        <v>95.28943047831865</v>
      </c>
      <c r="M140" s="89"/>
      <c r="N140" s="65" t="s">
        <v>504</v>
      </c>
      <c r="O140" s="80">
        <v>54.43</v>
      </c>
      <c r="P140" s="80">
        <v>0.2</v>
      </c>
      <c r="Q140" s="80">
        <v>1.88</v>
      </c>
      <c r="R140" s="80">
        <v>2.91</v>
      </c>
      <c r="S140" s="80">
        <v>0.1</v>
      </c>
      <c r="T140" s="80">
        <v>17.190000000000001</v>
      </c>
      <c r="U140" s="80">
        <v>20.079999999999998</v>
      </c>
      <c r="V140" s="80">
        <v>1.36</v>
      </c>
      <c r="W140" s="80">
        <v>0.92</v>
      </c>
      <c r="X140" s="65">
        <f t="shared" si="9"/>
        <v>99.070000000000007</v>
      </c>
      <c r="Y140" s="4">
        <f t="shared" si="11"/>
        <v>91.326398421299672</v>
      </c>
      <c r="Z140" s="80"/>
    </row>
    <row r="141" spans="1:26">
      <c r="A141" s="65" t="s">
        <v>505</v>
      </c>
      <c r="B141" s="80">
        <v>54.87</v>
      </c>
      <c r="C141" s="80">
        <v>0.14000000000000001</v>
      </c>
      <c r="D141" s="80">
        <v>1.32</v>
      </c>
      <c r="E141" s="80">
        <v>1.69</v>
      </c>
      <c r="F141" s="80">
        <v>0.12</v>
      </c>
      <c r="G141" s="80">
        <v>15.55</v>
      </c>
      <c r="H141" s="80">
        <v>20.51</v>
      </c>
      <c r="I141" s="80">
        <v>2.36</v>
      </c>
      <c r="J141" s="80">
        <v>3</v>
      </c>
      <c r="K141" s="65">
        <f t="shared" si="8"/>
        <v>99.56</v>
      </c>
      <c r="L141" s="4">
        <f t="shared" si="10"/>
        <v>94.253045871599866</v>
      </c>
      <c r="M141" s="89"/>
      <c r="N141" s="65" t="s">
        <v>505</v>
      </c>
      <c r="O141" s="80">
        <v>54.21</v>
      </c>
      <c r="P141" s="80">
        <v>0.09</v>
      </c>
      <c r="Q141" s="80">
        <v>1.51</v>
      </c>
      <c r="R141" s="80">
        <v>1.79</v>
      </c>
      <c r="S141" s="80">
        <v>7.0000000000000007E-2</v>
      </c>
      <c r="T141" s="80">
        <v>16.260000000000002</v>
      </c>
      <c r="U141" s="80">
        <v>21.46</v>
      </c>
      <c r="V141" s="80">
        <v>1.44</v>
      </c>
      <c r="W141" s="80">
        <v>2.1</v>
      </c>
      <c r="X141" s="65">
        <f t="shared" si="9"/>
        <v>98.93</v>
      </c>
      <c r="Y141" s="4">
        <f t="shared" si="11"/>
        <v>94.183101279155181</v>
      </c>
      <c r="Z141" s="80"/>
    </row>
    <row r="142" spans="1:26">
      <c r="A142" s="65" t="s">
        <v>434</v>
      </c>
      <c r="B142" s="80">
        <v>54.67</v>
      </c>
      <c r="C142" s="80">
        <v>0.22</v>
      </c>
      <c r="D142" s="80">
        <v>1.58</v>
      </c>
      <c r="E142" s="80">
        <v>2.46</v>
      </c>
      <c r="F142" s="80">
        <v>0.05</v>
      </c>
      <c r="G142" s="80">
        <v>16.079999999999998</v>
      </c>
      <c r="H142" s="80">
        <v>21.58</v>
      </c>
      <c r="I142" s="80">
        <v>1.9</v>
      </c>
      <c r="J142" s="80">
        <v>1.55</v>
      </c>
      <c r="K142" s="65">
        <f t="shared" si="8"/>
        <v>100.09</v>
      </c>
      <c r="L142" s="4">
        <f t="shared" si="10"/>
        <v>92.095515175399868</v>
      </c>
      <c r="M142" s="89"/>
      <c r="N142" s="65" t="s">
        <v>434</v>
      </c>
      <c r="O142" s="80">
        <v>54.38</v>
      </c>
      <c r="P142" s="80">
        <v>0.18</v>
      </c>
      <c r="Q142" s="80">
        <v>1.61</v>
      </c>
      <c r="R142" s="80">
        <v>2.46</v>
      </c>
      <c r="S142" s="80">
        <v>0.08</v>
      </c>
      <c r="T142" s="80">
        <v>16.36</v>
      </c>
      <c r="U142" s="80">
        <v>21.59</v>
      </c>
      <c r="V142" s="80">
        <v>1.25</v>
      </c>
      <c r="W142" s="80">
        <v>1.7</v>
      </c>
      <c r="X142" s="65">
        <f t="shared" si="9"/>
        <v>99.61</v>
      </c>
      <c r="Y142" s="4">
        <f t="shared" si="11"/>
        <v>92.220274988337778</v>
      </c>
      <c r="Z142" s="80"/>
    </row>
    <row r="143" spans="1:26">
      <c r="A143" s="65" t="s">
        <v>435</v>
      </c>
      <c r="B143" s="80">
        <v>55.43</v>
      </c>
      <c r="C143" s="80">
        <v>0.13</v>
      </c>
      <c r="D143" s="80">
        <v>1.06</v>
      </c>
      <c r="E143" s="80">
        <v>2.5099999999999998</v>
      </c>
      <c r="F143" s="80">
        <v>0.06</v>
      </c>
      <c r="G143" s="80">
        <v>17.46</v>
      </c>
      <c r="H143" s="80">
        <v>20.47</v>
      </c>
      <c r="I143" s="80">
        <v>1.43</v>
      </c>
      <c r="J143" s="80">
        <v>1.32</v>
      </c>
      <c r="K143" s="65">
        <f t="shared" si="8"/>
        <v>99.87</v>
      </c>
      <c r="L143" s="4">
        <f t="shared" si="10"/>
        <v>92.53672200154152</v>
      </c>
      <c r="M143" s="89"/>
      <c r="N143" s="65" t="s">
        <v>435</v>
      </c>
      <c r="O143" s="80">
        <v>54.82</v>
      </c>
      <c r="P143" s="80">
        <v>0.06</v>
      </c>
      <c r="Q143" s="80">
        <v>1.2</v>
      </c>
      <c r="R143" s="80">
        <v>2.46</v>
      </c>
      <c r="S143" s="80">
        <v>0.09</v>
      </c>
      <c r="T143" s="80">
        <v>17.850000000000001</v>
      </c>
      <c r="U143" s="80">
        <v>20.74</v>
      </c>
      <c r="V143" s="80">
        <v>0.96</v>
      </c>
      <c r="W143" s="80">
        <v>1.29</v>
      </c>
      <c r="X143" s="65">
        <f t="shared" si="9"/>
        <v>99.470000000000013</v>
      </c>
      <c r="Y143" s="4">
        <f t="shared" si="11"/>
        <v>92.82306800587196</v>
      </c>
      <c r="Z143" s="80"/>
    </row>
    <row r="144" spans="1:26">
      <c r="A144" s="65" t="s">
        <v>480</v>
      </c>
      <c r="B144" s="80">
        <v>55.6</v>
      </c>
      <c r="C144" s="80">
        <v>0.06</v>
      </c>
      <c r="D144" s="80">
        <v>2.0699999999999998</v>
      </c>
      <c r="E144" s="80">
        <v>1.58</v>
      </c>
      <c r="F144" s="80">
        <v>0.09</v>
      </c>
      <c r="G144" s="80">
        <v>15.49</v>
      </c>
      <c r="H144" s="80">
        <v>19.48</v>
      </c>
      <c r="I144" s="80">
        <v>2.56</v>
      </c>
      <c r="J144" s="80">
        <v>2.76</v>
      </c>
      <c r="K144" s="65">
        <f t="shared" si="8"/>
        <v>99.690000000000012</v>
      </c>
      <c r="L144" s="4">
        <f t="shared" si="10"/>
        <v>94.587175432413289</v>
      </c>
      <c r="M144" s="89"/>
      <c r="N144" s="65" t="s">
        <v>480</v>
      </c>
      <c r="O144" s="80">
        <v>54.93</v>
      </c>
      <c r="P144" s="80">
        <v>0</v>
      </c>
      <c r="Q144" s="80">
        <v>2.25</v>
      </c>
      <c r="R144" s="80">
        <v>1.61</v>
      </c>
      <c r="S144" s="80">
        <v>7.0000000000000007E-2</v>
      </c>
      <c r="T144" s="80">
        <v>15.77</v>
      </c>
      <c r="U144" s="80">
        <v>20.12</v>
      </c>
      <c r="V144" s="80">
        <v>1.71</v>
      </c>
      <c r="W144" s="80">
        <v>2.64</v>
      </c>
      <c r="X144" s="65">
        <f t="shared" si="9"/>
        <v>99.1</v>
      </c>
      <c r="Y144" s="4">
        <f t="shared" si="11"/>
        <v>94.582593472844479</v>
      </c>
      <c r="Z144" s="80"/>
    </row>
    <row r="145" spans="1:26">
      <c r="A145" s="65" t="s">
        <v>481</v>
      </c>
      <c r="B145" s="80">
        <v>55.46</v>
      </c>
      <c r="C145" s="80">
        <v>0.28999999999999998</v>
      </c>
      <c r="D145" s="80">
        <v>1.66</v>
      </c>
      <c r="E145" s="80">
        <v>3.19</v>
      </c>
      <c r="F145" s="80">
        <v>0.11</v>
      </c>
      <c r="G145" s="80">
        <v>17.329999999999998</v>
      </c>
      <c r="H145" s="80">
        <v>20.350000000000001</v>
      </c>
      <c r="I145" s="80">
        <v>1.51</v>
      </c>
      <c r="J145" s="80">
        <v>0.56999999999999995</v>
      </c>
      <c r="K145" s="65">
        <f t="shared" si="8"/>
        <v>100.46999999999998</v>
      </c>
      <c r="L145" s="4">
        <f t="shared" si="10"/>
        <v>90.63956643038388</v>
      </c>
      <c r="M145" s="89"/>
      <c r="N145" s="65" t="s">
        <v>481</v>
      </c>
      <c r="O145" s="80">
        <v>54.55</v>
      </c>
      <c r="P145" s="80">
        <v>0.25</v>
      </c>
      <c r="Q145" s="80">
        <v>1.58</v>
      </c>
      <c r="R145" s="80">
        <v>1.1599999999999999</v>
      </c>
      <c r="S145" s="80">
        <v>0.1</v>
      </c>
      <c r="T145" s="80">
        <v>17.21</v>
      </c>
      <c r="U145" s="80">
        <v>20.43</v>
      </c>
      <c r="V145" s="80">
        <v>0.95</v>
      </c>
      <c r="W145" s="80">
        <v>0.54</v>
      </c>
      <c r="X145" s="65">
        <f t="shared" si="9"/>
        <v>96.77000000000001</v>
      </c>
      <c r="Y145" s="4">
        <f t="shared" si="11"/>
        <v>96.356294768923917</v>
      </c>
      <c r="Z145" s="80"/>
    </row>
    <row r="146" spans="1:26">
      <c r="A146" s="65" t="s">
        <v>436</v>
      </c>
      <c r="B146" s="80">
        <v>55.08</v>
      </c>
      <c r="C146" s="80">
        <v>0.04</v>
      </c>
      <c r="D146" s="80">
        <v>1.31</v>
      </c>
      <c r="E146" s="80">
        <v>1.83</v>
      </c>
      <c r="F146" s="80">
        <v>0.09</v>
      </c>
      <c r="G146" s="80">
        <v>17.45</v>
      </c>
      <c r="H146" s="80">
        <v>20.62</v>
      </c>
      <c r="I146" s="80">
        <v>1.9</v>
      </c>
      <c r="J146" s="80">
        <v>2.19</v>
      </c>
      <c r="K146" s="65">
        <f t="shared" si="8"/>
        <v>100.51</v>
      </c>
      <c r="L146" s="4">
        <f t="shared" si="10"/>
        <v>94.443349695808024</v>
      </c>
      <c r="M146" s="89"/>
      <c r="N146" s="65" t="s">
        <v>436</v>
      </c>
      <c r="O146" s="80">
        <v>54.12</v>
      </c>
      <c r="P146" s="80">
        <v>0</v>
      </c>
      <c r="Q146" s="80">
        <v>1.33</v>
      </c>
      <c r="R146" s="80">
        <v>1.87</v>
      </c>
      <c r="S146" s="80">
        <v>0.09</v>
      </c>
      <c r="T146" s="80">
        <v>16.71</v>
      </c>
      <c r="U146" s="80">
        <v>20.83</v>
      </c>
      <c r="V146" s="80">
        <v>1.01</v>
      </c>
      <c r="W146" s="80">
        <v>1.98</v>
      </c>
      <c r="X146" s="65">
        <f t="shared" si="9"/>
        <v>97.940000000000012</v>
      </c>
      <c r="Y146" s="4">
        <f t="shared" si="11"/>
        <v>94.092468517857313</v>
      </c>
      <c r="Z146" s="80"/>
    </row>
    <row r="147" spans="1:26">
      <c r="A147" s="65" t="s">
        <v>506</v>
      </c>
      <c r="B147" s="80">
        <v>55.75</v>
      </c>
      <c r="C147" s="80">
        <v>0.09</v>
      </c>
      <c r="D147" s="80">
        <v>0.77</v>
      </c>
      <c r="E147" s="80">
        <v>2.23</v>
      </c>
      <c r="F147" s="80">
        <v>0.12</v>
      </c>
      <c r="G147" s="80">
        <v>18.18</v>
      </c>
      <c r="H147" s="80">
        <v>21.84</v>
      </c>
      <c r="I147" s="80">
        <v>0.97</v>
      </c>
      <c r="J147" s="80">
        <v>0.89</v>
      </c>
      <c r="K147" s="65">
        <f t="shared" si="8"/>
        <v>100.84</v>
      </c>
      <c r="L147" s="4">
        <f t="shared" si="10"/>
        <v>93.561368425433173</v>
      </c>
      <c r="M147" s="89"/>
      <c r="N147" s="65" t="s">
        <v>506</v>
      </c>
      <c r="O147" s="80">
        <v>54.14</v>
      </c>
      <c r="P147" s="80">
        <v>0.03</v>
      </c>
      <c r="Q147" s="80">
        <v>0.81</v>
      </c>
      <c r="R147" s="80">
        <v>2.2799999999999998</v>
      </c>
      <c r="S147" s="80">
        <v>0.09</v>
      </c>
      <c r="T147" s="80">
        <v>17.75</v>
      </c>
      <c r="U147" s="80">
        <v>21.89</v>
      </c>
      <c r="V147" s="80">
        <v>0.52</v>
      </c>
      <c r="W147" s="80">
        <v>0.88</v>
      </c>
      <c r="X147" s="65">
        <f t="shared" si="9"/>
        <v>98.39</v>
      </c>
      <c r="Y147" s="4">
        <f t="shared" si="11"/>
        <v>93.277953325532238</v>
      </c>
      <c r="Z147" s="80"/>
    </row>
    <row r="148" spans="1:26">
      <c r="A148" s="65" t="s">
        <v>507</v>
      </c>
      <c r="B148" s="80">
        <v>55.27</v>
      </c>
      <c r="C148" s="80">
        <v>0.08</v>
      </c>
      <c r="D148" s="80">
        <v>0.9</v>
      </c>
      <c r="E148" s="80">
        <v>2.12</v>
      </c>
      <c r="F148" s="80">
        <v>0.14000000000000001</v>
      </c>
      <c r="G148" s="80">
        <v>17.72</v>
      </c>
      <c r="H148" s="80">
        <v>21.63</v>
      </c>
      <c r="I148" s="80">
        <v>1.06</v>
      </c>
      <c r="J148" s="80">
        <v>0.99</v>
      </c>
      <c r="K148" s="65">
        <f t="shared" si="8"/>
        <v>99.909999999999982</v>
      </c>
      <c r="L148" s="4">
        <f t="shared" si="10"/>
        <v>93.710088741735106</v>
      </c>
      <c r="M148" s="89"/>
      <c r="N148" s="65" t="s">
        <v>507</v>
      </c>
      <c r="O148" s="80">
        <v>54.66</v>
      </c>
      <c r="P148" s="80">
        <v>0</v>
      </c>
      <c r="Q148" s="80">
        <v>0.91</v>
      </c>
      <c r="R148" s="80">
        <v>2.2400000000000002</v>
      </c>
      <c r="S148" s="80">
        <v>0.09</v>
      </c>
      <c r="T148" s="80">
        <v>17.829999999999998</v>
      </c>
      <c r="U148" s="80">
        <v>21.8</v>
      </c>
      <c r="V148" s="80">
        <v>0.54</v>
      </c>
      <c r="W148" s="80">
        <v>0.96</v>
      </c>
      <c r="X148" s="65">
        <f t="shared" si="9"/>
        <v>99.029999999999987</v>
      </c>
      <c r="Y148" s="4">
        <f t="shared" si="11"/>
        <v>93.415799662806791</v>
      </c>
      <c r="Z148" s="80"/>
    </row>
    <row r="149" spans="1:26">
      <c r="A149" s="65" t="s">
        <v>482</v>
      </c>
      <c r="B149" s="80">
        <v>55.42</v>
      </c>
      <c r="C149" s="80">
        <v>0.22</v>
      </c>
      <c r="D149" s="80">
        <v>1.39</v>
      </c>
      <c r="E149" s="80">
        <v>2.15</v>
      </c>
      <c r="F149" s="80">
        <v>0.09</v>
      </c>
      <c r="G149" s="80">
        <v>16.32</v>
      </c>
      <c r="H149" s="80">
        <v>21.5</v>
      </c>
      <c r="I149" s="80">
        <v>1.85</v>
      </c>
      <c r="J149" s="80">
        <v>2.0699999999999998</v>
      </c>
      <c r="K149" s="65">
        <f t="shared" si="8"/>
        <v>101.00999999999999</v>
      </c>
      <c r="L149" s="4">
        <f t="shared" si="10"/>
        <v>93.117656144469137</v>
      </c>
      <c r="M149" s="89"/>
      <c r="N149" s="65" t="s">
        <v>482</v>
      </c>
      <c r="O149" s="80">
        <v>54.21</v>
      </c>
      <c r="P149" s="80">
        <v>0.17</v>
      </c>
      <c r="Q149" s="80">
        <v>1.41</v>
      </c>
      <c r="R149" s="80">
        <v>2.2000000000000002</v>
      </c>
      <c r="S149" s="80">
        <v>7.0000000000000007E-2</v>
      </c>
      <c r="T149" s="80">
        <v>16.239999999999998</v>
      </c>
      <c r="U149" s="80">
        <v>21.64</v>
      </c>
      <c r="V149" s="80">
        <v>0.76</v>
      </c>
      <c r="W149" s="80">
        <v>1.87</v>
      </c>
      <c r="X149" s="65">
        <f t="shared" si="9"/>
        <v>98.570000000000007</v>
      </c>
      <c r="Y149" s="4">
        <f t="shared" si="11"/>
        <v>92.936665588765194</v>
      </c>
      <c r="Z149" s="80"/>
    </row>
    <row r="150" spans="1:26">
      <c r="A150" s="65" t="s">
        <v>437</v>
      </c>
      <c r="B150" s="80">
        <v>55.43</v>
      </c>
      <c r="C150" s="80">
        <v>0.17</v>
      </c>
      <c r="D150" s="80">
        <v>1.66</v>
      </c>
      <c r="E150" s="80">
        <v>2.63</v>
      </c>
      <c r="F150" s="80">
        <v>0.12</v>
      </c>
      <c r="G150" s="80">
        <v>16.899999999999999</v>
      </c>
      <c r="H150" s="80">
        <v>18.98</v>
      </c>
      <c r="I150" s="80">
        <v>2.34</v>
      </c>
      <c r="J150" s="80">
        <v>2.35</v>
      </c>
      <c r="K150" s="65">
        <f t="shared" si="8"/>
        <v>100.58</v>
      </c>
      <c r="L150" s="4">
        <f t="shared" si="10"/>
        <v>91.970242985523598</v>
      </c>
      <c r="M150" s="89"/>
      <c r="N150" s="65" t="s">
        <v>437</v>
      </c>
      <c r="O150" s="80">
        <v>54.72</v>
      </c>
      <c r="P150" s="80">
        <v>0.18</v>
      </c>
      <c r="Q150" s="80">
        <v>1.64</v>
      </c>
      <c r="R150" s="80">
        <v>2.71</v>
      </c>
      <c r="S150" s="80">
        <v>0.11</v>
      </c>
      <c r="T150" s="80">
        <v>16.77</v>
      </c>
      <c r="U150" s="80">
        <v>19.34</v>
      </c>
      <c r="V150" s="80">
        <v>0.87</v>
      </c>
      <c r="W150" s="80">
        <v>2.2599999999999998</v>
      </c>
      <c r="X150" s="65">
        <f t="shared" si="9"/>
        <v>98.600000000000009</v>
      </c>
      <c r="Y150" s="4">
        <f t="shared" si="11"/>
        <v>91.687487244748496</v>
      </c>
      <c r="Z150" s="80"/>
    </row>
    <row r="151" spans="1:26" s="90" customFormat="1">
      <c r="A151" s="90" t="s">
        <v>438</v>
      </c>
      <c r="B151" s="91">
        <v>55.81</v>
      </c>
      <c r="C151" s="91">
        <v>0.3</v>
      </c>
      <c r="D151" s="91">
        <v>1.67</v>
      </c>
      <c r="E151" s="91">
        <v>2.33</v>
      </c>
      <c r="F151" s="91">
        <v>0.02</v>
      </c>
      <c r="G151" s="91">
        <v>16.440000000000001</v>
      </c>
      <c r="H151" s="91">
        <v>20.27</v>
      </c>
      <c r="I151" s="91">
        <v>1.82</v>
      </c>
      <c r="J151" s="91">
        <v>1.23</v>
      </c>
      <c r="K151" s="90">
        <f t="shared" si="8"/>
        <v>99.89</v>
      </c>
      <c r="L151" s="4">
        <f t="shared" si="10"/>
        <v>92.634332502337202</v>
      </c>
      <c r="M151" s="92"/>
      <c r="N151" s="90" t="s">
        <v>438</v>
      </c>
      <c r="O151" s="91">
        <v>53.78</v>
      </c>
      <c r="P151" s="91">
        <v>0.26</v>
      </c>
      <c r="Q151" s="91">
        <v>1.82</v>
      </c>
      <c r="R151" s="91">
        <v>2.4500000000000002</v>
      </c>
      <c r="S151" s="91">
        <v>7.0000000000000007E-2</v>
      </c>
      <c r="T151" s="91">
        <v>17.29</v>
      </c>
      <c r="U151" s="91">
        <v>20.34</v>
      </c>
      <c r="V151" s="91">
        <v>1.64</v>
      </c>
      <c r="W151" s="91">
        <v>1.1200000000000001</v>
      </c>
      <c r="X151" s="90">
        <f t="shared" si="9"/>
        <v>98.77000000000001</v>
      </c>
      <c r="Y151" s="4">
        <f t="shared" si="11"/>
        <v>92.635636659741721</v>
      </c>
      <c r="Z151" s="91"/>
    </row>
    <row r="152" spans="1:26">
      <c r="A152" s="65" t="s">
        <v>439</v>
      </c>
      <c r="B152" s="80">
        <v>56.18</v>
      </c>
      <c r="C152" s="80">
        <v>0.28999999999999998</v>
      </c>
      <c r="D152" s="80">
        <v>1.82</v>
      </c>
      <c r="E152" s="80">
        <v>2.4700000000000002</v>
      </c>
      <c r="F152" s="80">
        <v>0.02</v>
      </c>
      <c r="G152" s="80">
        <v>16.559999999999999</v>
      </c>
      <c r="H152" s="80">
        <v>20.48</v>
      </c>
      <c r="I152" s="80">
        <v>1.89</v>
      </c>
      <c r="J152" s="80">
        <v>1.1100000000000001</v>
      </c>
      <c r="K152" s="65">
        <f t="shared" si="8"/>
        <v>100.82000000000001</v>
      </c>
      <c r="L152" s="4">
        <f t="shared" si="10"/>
        <v>92.278147298859622</v>
      </c>
      <c r="M152" s="89"/>
      <c r="N152" s="65" t="s">
        <v>439</v>
      </c>
      <c r="O152" s="80">
        <v>53.72</v>
      </c>
      <c r="P152" s="80">
        <v>0.26</v>
      </c>
      <c r="Q152" s="80">
        <v>1.82</v>
      </c>
      <c r="R152" s="80">
        <v>2.4700000000000002</v>
      </c>
      <c r="S152" s="80">
        <v>0.09</v>
      </c>
      <c r="T152" s="80">
        <v>17.25</v>
      </c>
      <c r="U152" s="80">
        <v>20.350000000000001</v>
      </c>
      <c r="V152" s="80">
        <v>1.6</v>
      </c>
      <c r="W152" s="80">
        <v>1.04</v>
      </c>
      <c r="X152" s="65">
        <f t="shared" si="9"/>
        <v>98.600000000000009</v>
      </c>
      <c r="Y152" s="4">
        <f t="shared" si="11"/>
        <v>92.564053694078069</v>
      </c>
      <c r="Z152" s="80"/>
    </row>
    <row r="153" spans="1:26">
      <c r="A153" s="65" t="s">
        <v>440</v>
      </c>
      <c r="B153" s="80">
        <v>55.64</v>
      </c>
      <c r="C153" s="80">
        <v>0.28999999999999998</v>
      </c>
      <c r="D153" s="80">
        <v>1.67</v>
      </c>
      <c r="E153" s="80">
        <v>2.37</v>
      </c>
      <c r="F153" s="80">
        <v>0.02</v>
      </c>
      <c r="G153" s="80">
        <v>16.27</v>
      </c>
      <c r="H153" s="80">
        <v>20.440000000000001</v>
      </c>
      <c r="I153" s="80">
        <v>1.78</v>
      </c>
      <c r="J153" s="80">
        <v>1.1399999999999999</v>
      </c>
      <c r="K153" s="65">
        <f t="shared" ref="K153:K173" si="12">SUM(B153:J153)</f>
        <v>99.62</v>
      </c>
      <c r="L153" s="4">
        <f t="shared" si="10"/>
        <v>92.445067915126373</v>
      </c>
      <c r="M153" s="89"/>
      <c r="N153" s="65" t="s">
        <v>440</v>
      </c>
      <c r="O153" s="80">
        <v>53.87</v>
      </c>
      <c r="P153" s="80">
        <v>0.27</v>
      </c>
      <c r="Q153" s="80">
        <v>1.81</v>
      </c>
      <c r="R153" s="80">
        <v>2.4300000000000002</v>
      </c>
      <c r="S153" s="80">
        <v>0.08</v>
      </c>
      <c r="T153" s="80">
        <v>17.27</v>
      </c>
      <c r="U153" s="80">
        <v>20.36</v>
      </c>
      <c r="V153" s="80">
        <v>1.62</v>
      </c>
      <c r="W153" s="80">
        <v>1.1299999999999999</v>
      </c>
      <c r="X153" s="65">
        <f t="shared" si="9"/>
        <v>98.84</v>
      </c>
      <c r="Y153" s="4">
        <f t="shared" si="11"/>
        <v>92.683515451267354</v>
      </c>
      <c r="Z153" s="80"/>
    </row>
    <row r="154" spans="1:26">
      <c r="A154" s="65" t="s">
        <v>508</v>
      </c>
      <c r="B154" s="80">
        <v>56.57</v>
      </c>
      <c r="C154" s="80">
        <v>0.28000000000000003</v>
      </c>
      <c r="D154" s="80">
        <v>1.71</v>
      </c>
      <c r="E154" s="80">
        <v>2.39</v>
      </c>
      <c r="F154" s="80">
        <v>0</v>
      </c>
      <c r="G154" s="80">
        <v>16.07</v>
      </c>
      <c r="H154" s="80">
        <v>20.27</v>
      </c>
      <c r="I154" s="80">
        <v>1.69</v>
      </c>
      <c r="J154" s="80">
        <v>1.1299999999999999</v>
      </c>
      <c r="K154" s="65">
        <f t="shared" si="12"/>
        <v>100.11</v>
      </c>
      <c r="L154" s="4">
        <f t="shared" si="10"/>
        <v>92.298706668039472</v>
      </c>
      <c r="M154" s="89"/>
      <c r="N154" s="65" t="s">
        <v>508</v>
      </c>
      <c r="O154" s="80">
        <v>54.84</v>
      </c>
      <c r="P154" s="80">
        <v>0.26</v>
      </c>
      <c r="Q154" s="80">
        <v>1.83</v>
      </c>
      <c r="R154" s="80">
        <v>2.48</v>
      </c>
      <c r="S154" s="80">
        <v>0.09</v>
      </c>
      <c r="T154" s="80">
        <v>17.22</v>
      </c>
      <c r="U154" s="80">
        <v>20.39</v>
      </c>
      <c r="V154" s="80">
        <v>1.57</v>
      </c>
      <c r="W154" s="80">
        <v>1.0900000000000001</v>
      </c>
      <c r="X154" s="65">
        <f t="shared" si="9"/>
        <v>99.77</v>
      </c>
      <c r="Y154" s="4">
        <f t="shared" si="11"/>
        <v>92.524164580132989</v>
      </c>
      <c r="Z154" s="80"/>
    </row>
    <row r="155" spans="1:26">
      <c r="A155" s="65" t="s">
        <v>509</v>
      </c>
      <c r="B155" s="80">
        <v>56.57</v>
      </c>
      <c r="C155" s="80">
        <v>0.31</v>
      </c>
      <c r="D155" s="80">
        <v>1.64</v>
      </c>
      <c r="E155" s="80">
        <v>2.3199999999999998</v>
      </c>
      <c r="F155" s="80">
        <v>0.01</v>
      </c>
      <c r="G155" s="80">
        <v>16.16</v>
      </c>
      <c r="H155" s="80">
        <v>20.37</v>
      </c>
      <c r="I155" s="80">
        <v>1.74</v>
      </c>
      <c r="J155" s="80">
        <v>1.1299999999999999</v>
      </c>
      <c r="K155" s="65">
        <f t="shared" si="12"/>
        <v>100.25</v>
      </c>
      <c r="L155" s="4">
        <f t="shared" si="10"/>
        <v>92.545985414492023</v>
      </c>
      <c r="M155" s="89"/>
      <c r="N155" s="65" t="s">
        <v>509</v>
      </c>
      <c r="O155" s="80">
        <v>54.75</v>
      </c>
      <c r="P155" s="80">
        <v>0.26</v>
      </c>
      <c r="Q155" s="80">
        <v>1.81</v>
      </c>
      <c r="R155" s="80">
        <v>2.4700000000000002</v>
      </c>
      <c r="S155" s="80">
        <v>0.09</v>
      </c>
      <c r="T155" s="80">
        <v>17.22</v>
      </c>
      <c r="U155" s="80">
        <v>20.34</v>
      </c>
      <c r="V155" s="80">
        <v>1.61</v>
      </c>
      <c r="W155" s="80">
        <v>1.1100000000000001</v>
      </c>
      <c r="X155" s="65">
        <f t="shared" si="9"/>
        <v>99.66</v>
      </c>
      <c r="Y155" s="4">
        <f t="shared" si="11"/>
        <v>92.55206393488082</v>
      </c>
      <c r="Z155" s="80"/>
    </row>
    <row r="156" spans="1:26">
      <c r="A156" s="65" t="s">
        <v>441</v>
      </c>
      <c r="B156" s="80">
        <v>55.85</v>
      </c>
      <c r="C156" s="80">
        <v>0.28999999999999998</v>
      </c>
      <c r="D156" s="80">
        <v>1.83</v>
      </c>
      <c r="E156" s="80">
        <v>2.42</v>
      </c>
      <c r="F156" s="80">
        <v>0</v>
      </c>
      <c r="G156" s="80">
        <v>17.46</v>
      </c>
      <c r="H156" s="80">
        <v>20.5</v>
      </c>
      <c r="I156" s="80">
        <v>1.82</v>
      </c>
      <c r="J156" s="80">
        <v>1.1499999999999999</v>
      </c>
      <c r="K156" s="65">
        <f t="shared" si="12"/>
        <v>101.32</v>
      </c>
      <c r="L156" s="4">
        <f t="shared" si="10"/>
        <v>92.785021750655588</v>
      </c>
      <c r="M156" s="89"/>
      <c r="N156" s="65" t="s">
        <v>441</v>
      </c>
      <c r="O156" s="80">
        <v>54.29</v>
      </c>
      <c r="P156" s="80">
        <v>0.28999999999999998</v>
      </c>
      <c r="Q156" s="80">
        <v>1.83</v>
      </c>
      <c r="R156" s="80">
        <v>2.4700000000000002</v>
      </c>
      <c r="S156" s="80">
        <v>0.09</v>
      </c>
      <c r="T156" s="80">
        <v>17.09</v>
      </c>
      <c r="U156" s="80">
        <v>20.38</v>
      </c>
      <c r="V156" s="80">
        <v>1.62</v>
      </c>
      <c r="W156" s="80">
        <v>1.07</v>
      </c>
      <c r="X156" s="65">
        <f t="shared" si="9"/>
        <v>99.13</v>
      </c>
      <c r="Y156" s="4">
        <f t="shared" si="11"/>
        <v>92.49965837583359</v>
      </c>
      <c r="Z156" s="80"/>
    </row>
    <row r="157" spans="1:26">
      <c r="A157" s="65" t="s">
        <v>510</v>
      </c>
      <c r="B157" s="80">
        <v>55.53</v>
      </c>
      <c r="C157" s="80">
        <v>0.3</v>
      </c>
      <c r="D157" s="80">
        <v>1.77</v>
      </c>
      <c r="E157" s="80">
        <v>2.4</v>
      </c>
      <c r="F157" s="80">
        <v>0.03</v>
      </c>
      <c r="G157" s="80">
        <v>16.649999999999999</v>
      </c>
      <c r="H157" s="80">
        <v>20.41</v>
      </c>
      <c r="I157" s="80">
        <v>1.77</v>
      </c>
      <c r="J157" s="80">
        <v>1.1200000000000001</v>
      </c>
      <c r="K157" s="65">
        <f t="shared" si="12"/>
        <v>99.98</v>
      </c>
      <c r="L157" s="4">
        <f t="shared" si="10"/>
        <v>92.518134498643306</v>
      </c>
      <c r="M157" s="89"/>
      <c r="N157" s="65" t="s">
        <v>510</v>
      </c>
      <c r="O157" s="80">
        <v>53.82</v>
      </c>
      <c r="P157" s="80">
        <v>0.25</v>
      </c>
      <c r="Q157" s="80">
        <v>1.82</v>
      </c>
      <c r="R157" s="80">
        <v>2.46</v>
      </c>
      <c r="S157" s="80">
        <v>0.11</v>
      </c>
      <c r="T157" s="80">
        <v>17.100000000000001</v>
      </c>
      <c r="U157" s="80">
        <v>20.329999999999998</v>
      </c>
      <c r="V157" s="80">
        <v>1.6</v>
      </c>
      <c r="W157" s="80">
        <v>1.08</v>
      </c>
      <c r="X157" s="65">
        <f t="shared" si="9"/>
        <v>98.57</v>
      </c>
      <c r="Y157" s="4">
        <f t="shared" si="11"/>
        <v>92.531798521099901</v>
      </c>
      <c r="Z157" s="80"/>
    </row>
    <row r="158" spans="1:26">
      <c r="A158" s="65" t="s">
        <v>511</v>
      </c>
      <c r="B158" s="80">
        <v>55.85</v>
      </c>
      <c r="C158" s="80">
        <v>0.31</v>
      </c>
      <c r="D158" s="80">
        <v>1.75</v>
      </c>
      <c r="E158" s="80">
        <v>2.4</v>
      </c>
      <c r="F158" s="80">
        <v>0.01</v>
      </c>
      <c r="G158" s="80">
        <v>16.32</v>
      </c>
      <c r="H158" s="80">
        <v>20.43</v>
      </c>
      <c r="I158" s="80">
        <v>1.78</v>
      </c>
      <c r="J158" s="80">
        <v>1.2</v>
      </c>
      <c r="K158" s="65">
        <f t="shared" si="12"/>
        <v>100.05</v>
      </c>
      <c r="L158" s="4">
        <f t="shared" si="10"/>
        <v>92.3783773563501</v>
      </c>
      <c r="M158" s="89"/>
      <c r="N158" s="65" t="s">
        <v>511</v>
      </c>
      <c r="O158" s="80">
        <v>53.58</v>
      </c>
      <c r="P158" s="80">
        <v>0.26</v>
      </c>
      <c r="Q158" s="80">
        <v>1.8</v>
      </c>
      <c r="R158" s="80">
        <v>2.14</v>
      </c>
      <c r="S158" s="80">
        <v>0.08</v>
      </c>
      <c r="T158" s="80">
        <v>16.940000000000001</v>
      </c>
      <c r="U158" s="80">
        <v>20.28</v>
      </c>
      <c r="V158" s="80">
        <v>1.58</v>
      </c>
      <c r="W158" s="80">
        <v>1.1000000000000001</v>
      </c>
      <c r="X158" s="65">
        <f t="shared" si="9"/>
        <v>97.759999999999991</v>
      </c>
      <c r="Y158" s="4">
        <f t="shared" si="11"/>
        <v>93.381675528601136</v>
      </c>
      <c r="Z158" s="80"/>
    </row>
    <row r="159" spans="1:26">
      <c r="A159" s="65" t="s">
        <v>442</v>
      </c>
      <c r="B159" s="80">
        <v>55.35</v>
      </c>
      <c r="C159" s="80">
        <v>0.28999999999999998</v>
      </c>
      <c r="D159" s="80">
        <v>1.73</v>
      </c>
      <c r="E159" s="80">
        <v>2.33</v>
      </c>
      <c r="F159" s="80">
        <v>0.01</v>
      </c>
      <c r="G159" s="80">
        <v>16.350000000000001</v>
      </c>
      <c r="H159" s="80">
        <v>20.36</v>
      </c>
      <c r="I159" s="80">
        <v>1.89</v>
      </c>
      <c r="J159" s="80">
        <v>1.23</v>
      </c>
      <c r="K159" s="65">
        <f t="shared" si="12"/>
        <v>99.54</v>
      </c>
      <c r="L159" s="4">
        <f t="shared" si="10"/>
        <v>92.596789172407199</v>
      </c>
      <c r="M159" s="89"/>
      <c r="N159" s="65" t="s">
        <v>442</v>
      </c>
      <c r="O159" s="80">
        <v>53.63</v>
      </c>
      <c r="P159" s="80">
        <v>0.26</v>
      </c>
      <c r="Q159" s="80">
        <v>1.81</v>
      </c>
      <c r="R159" s="80">
        <v>2.46</v>
      </c>
      <c r="S159" s="80">
        <v>0.08</v>
      </c>
      <c r="T159" s="80">
        <v>17.11</v>
      </c>
      <c r="U159" s="80">
        <v>20.32</v>
      </c>
      <c r="V159" s="80">
        <v>1.64</v>
      </c>
      <c r="W159" s="80">
        <v>1.1200000000000001</v>
      </c>
      <c r="X159" s="65">
        <f t="shared" si="9"/>
        <v>98.429999999999993</v>
      </c>
      <c r="Y159" s="4">
        <f t="shared" si="11"/>
        <v>92.535837540847268</v>
      </c>
      <c r="Z159" s="80"/>
    </row>
    <row r="160" spans="1:26">
      <c r="A160" s="65" t="s">
        <v>443</v>
      </c>
      <c r="B160" s="80">
        <v>56.6</v>
      </c>
      <c r="C160" s="80">
        <v>0.28000000000000003</v>
      </c>
      <c r="D160" s="80">
        <v>1.79</v>
      </c>
      <c r="E160" s="80">
        <v>2.46</v>
      </c>
      <c r="F160" s="80">
        <v>0</v>
      </c>
      <c r="G160" s="80">
        <v>16.5</v>
      </c>
      <c r="H160" s="80">
        <v>20.52</v>
      </c>
      <c r="I160" s="80">
        <v>1.85</v>
      </c>
      <c r="J160" s="80">
        <v>1.29</v>
      </c>
      <c r="K160" s="65">
        <f t="shared" si="12"/>
        <v>101.28999999999999</v>
      </c>
      <c r="L160" s="4">
        <f t="shared" si="10"/>
        <v>92.28118960594</v>
      </c>
      <c r="M160" s="89"/>
      <c r="N160" s="65" t="s">
        <v>443</v>
      </c>
      <c r="O160" s="80">
        <v>55.16</v>
      </c>
      <c r="P160" s="80">
        <v>0.27</v>
      </c>
      <c r="Q160" s="80">
        <v>1.82</v>
      </c>
      <c r="R160" s="80">
        <v>2.46</v>
      </c>
      <c r="S160" s="80">
        <v>7.0000000000000007E-2</v>
      </c>
      <c r="T160" s="80">
        <v>17.21</v>
      </c>
      <c r="U160" s="80">
        <v>20.52</v>
      </c>
      <c r="V160" s="80">
        <v>1.65</v>
      </c>
      <c r="W160" s="80">
        <v>1.17</v>
      </c>
      <c r="X160" s="65">
        <f t="shared" si="9"/>
        <v>100.33000000000001</v>
      </c>
      <c r="Y160" s="4">
        <f t="shared" si="11"/>
        <v>92.575988744787281</v>
      </c>
      <c r="Z160" s="80"/>
    </row>
    <row r="161" spans="1:26">
      <c r="A161" s="65" t="s">
        <v>512</v>
      </c>
      <c r="B161" s="80">
        <v>55.5</v>
      </c>
      <c r="C161" s="80">
        <v>0.25</v>
      </c>
      <c r="D161" s="80">
        <v>1.82</v>
      </c>
      <c r="E161" s="80">
        <v>2.41</v>
      </c>
      <c r="F161" s="80">
        <v>0.01</v>
      </c>
      <c r="G161" s="80">
        <v>16.61</v>
      </c>
      <c r="H161" s="80">
        <v>20.329999999999998</v>
      </c>
      <c r="I161" s="80">
        <v>1.79</v>
      </c>
      <c r="J161" s="80">
        <v>1.1599999999999999</v>
      </c>
      <c r="K161" s="65">
        <f t="shared" si="12"/>
        <v>99.88</v>
      </c>
      <c r="L161" s="4">
        <f t="shared" si="10"/>
        <v>92.472575802610862</v>
      </c>
      <c r="M161" s="89"/>
      <c r="N161" s="65" t="s">
        <v>512</v>
      </c>
      <c r="O161" s="80">
        <v>55.09</v>
      </c>
      <c r="P161" s="80">
        <v>0.27</v>
      </c>
      <c r="Q161" s="80">
        <v>1.82</v>
      </c>
      <c r="R161" s="80">
        <v>2.48</v>
      </c>
      <c r="S161" s="80">
        <v>0.08</v>
      </c>
      <c r="T161" s="80">
        <v>17.04</v>
      </c>
      <c r="U161" s="80">
        <v>20.5</v>
      </c>
      <c r="V161" s="80">
        <v>1.64</v>
      </c>
      <c r="W161" s="80">
        <v>1.06</v>
      </c>
      <c r="X161" s="65">
        <f t="shared" si="9"/>
        <v>99.98</v>
      </c>
      <c r="Y161" s="4">
        <f t="shared" si="11"/>
        <v>92.451155816900908</v>
      </c>
      <c r="Z161" s="80"/>
    </row>
    <row r="162" spans="1:26">
      <c r="A162" s="65" t="s">
        <v>545</v>
      </c>
      <c r="B162" s="80">
        <v>55.33</v>
      </c>
      <c r="C162" s="80">
        <v>0.3</v>
      </c>
      <c r="D162" s="80">
        <v>1.7</v>
      </c>
      <c r="E162" s="80">
        <v>2.44</v>
      </c>
      <c r="F162" s="80">
        <v>0.03</v>
      </c>
      <c r="G162" s="80">
        <v>16.71</v>
      </c>
      <c r="H162" s="80">
        <v>20.51</v>
      </c>
      <c r="I162" s="80">
        <v>1.83</v>
      </c>
      <c r="J162" s="80">
        <v>1.1499999999999999</v>
      </c>
      <c r="K162" s="65">
        <f t="shared" si="12"/>
        <v>100</v>
      </c>
      <c r="L162" s="4">
        <f t="shared" si="10"/>
        <v>92.428123238267489</v>
      </c>
      <c r="M162" s="89"/>
      <c r="N162" s="65" t="s">
        <v>545</v>
      </c>
      <c r="O162" s="80">
        <v>54.85</v>
      </c>
      <c r="P162" s="80">
        <v>0.26</v>
      </c>
      <c r="Q162" s="80">
        <v>1.8</v>
      </c>
      <c r="R162" s="80">
        <v>2.4700000000000002</v>
      </c>
      <c r="S162" s="80">
        <v>0.08</v>
      </c>
      <c r="T162" s="80">
        <v>17.149999999999999</v>
      </c>
      <c r="U162" s="80">
        <v>20.55</v>
      </c>
      <c r="V162" s="80">
        <v>1.65</v>
      </c>
      <c r="W162" s="80">
        <v>1.1399999999999999</v>
      </c>
      <c r="X162" s="65">
        <f t="shared" si="9"/>
        <v>99.949999999999989</v>
      </c>
      <c r="Y162" s="4">
        <f t="shared" si="11"/>
        <v>92.52393689951262</v>
      </c>
      <c r="Z162" s="80"/>
    </row>
    <row r="163" spans="1:26">
      <c r="A163" s="65" t="s">
        <v>513</v>
      </c>
      <c r="B163" s="80">
        <v>55.85</v>
      </c>
      <c r="C163" s="80">
        <v>0.28999999999999998</v>
      </c>
      <c r="D163" s="80">
        <v>1.77</v>
      </c>
      <c r="E163" s="80">
        <v>2.4500000000000002</v>
      </c>
      <c r="F163" s="80">
        <v>0</v>
      </c>
      <c r="G163" s="80">
        <v>17.29</v>
      </c>
      <c r="H163" s="80">
        <v>20.39</v>
      </c>
      <c r="I163" s="80">
        <v>1.67</v>
      </c>
      <c r="J163" s="80">
        <v>1.25</v>
      </c>
      <c r="K163" s="65">
        <f t="shared" si="12"/>
        <v>100.96000000000001</v>
      </c>
      <c r="L163" s="4">
        <f t="shared" si="10"/>
        <v>92.635636659741721</v>
      </c>
      <c r="M163" s="89"/>
      <c r="N163" s="65" t="s">
        <v>513</v>
      </c>
      <c r="O163" s="80">
        <v>54.98</v>
      </c>
      <c r="P163" s="80">
        <v>0.28000000000000003</v>
      </c>
      <c r="Q163" s="80">
        <v>1.81</v>
      </c>
      <c r="R163" s="80">
        <v>2.4300000000000002</v>
      </c>
      <c r="S163" s="80">
        <v>0.08</v>
      </c>
      <c r="T163" s="80">
        <v>17.170000000000002</v>
      </c>
      <c r="U163" s="80">
        <v>20.6</v>
      </c>
      <c r="V163" s="80">
        <v>1.58</v>
      </c>
      <c r="W163" s="80">
        <v>1.07</v>
      </c>
      <c r="X163" s="65">
        <f t="shared" si="9"/>
        <v>99.999999999999986</v>
      </c>
      <c r="Y163" s="4">
        <f t="shared" si="11"/>
        <v>92.644037951430207</v>
      </c>
      <c r="Z163" s="80"/>
    </row>
    <row r="164" spans="1:26">
      <c r="A164" s="65" t="s">
        <v>444</v>
      </c>
      <c r="B164" s="80">
        <v>56.07</v>
      </c>
      <c r="C164" s="80">
        <v>0.24</v>
      </c>
      <c r="D164" s="80">
        <v>1.86</v>
      </c>
      <c r="E164" s="80">
        <v>2.4300000000000002</v>
      </c>
      <c r="F164" s="80">
        <v>0</v>
      </c>
      <c r="G164" s="80">
        <v>15.99</v>
      </c>
      <c r="H164" s="80">
        <v>20.48</v>
      </c>
      <c r="I164" s="80">
        <v>1.66</v>
      </c>
      <c r="J164" s="80">
        <v>1.23</v>
      </c>
      <c r="K164" s="65">
        <f t="shared" si="12"/>
        <v>99.960000000000008</v>
      </c>
      <c r="L164" s="4">
        <f t="shared" si="10"/>
        <v>92.143842953372811</v>
      </c>
      <c r="M164" s="89"/>
      <c r="N164" s="65" t="s">
        <v>444</v>
      </c>
      <c r="O164" s="80">
        <v>53.48</v>
      </c>
      <c r="P164" s="80">
        <v>0.27</v>
      </c>
      <c r="Q164" s="80">
        <v>1.81</v>
      </c>
      <c r="R164" s="80">
        <v>2.5</v>
      </c>
      <c r="S164" s="80">
        <v>0.06</v>
      </c>
      <c r="T164" s="80">
        <v>17.09</v>
      </c>
      <c r="U164" s="80">
        <v>20.2</v>
      </c>
      <c r="V164" s="80">
        <v>1.58</v>
      </c>
      <c r="W164" s="80">
        <v>1.1399999999999999</v>
      </c>
      <c r="X164" s="65">
        <f t="shared" si="9"/>
        <v>98.13000000000001</v>
      </c>
      <c r="Y164" s="4">
        <f t="shared" si="11"/>
        <v>92.415470408292677</v>
      </c>
      <c r="Z164" s="80"/>
    </row>
    <row r="165" spans="1:26">
      <c r="A165" s="65" t="s">
        <v>445</v>
      </c>
      <c r="B165" s="80">
        <v>55.84</v>
      </c>
      <c r="C165" s="80">
        <v>0.28000000000000003</v>
      </c>
      <c r="D165" s="80">
        <v>1.66</v>
      </c>
      <c r="E165" s="80">
        <v>2.31</v>
      </c>
      <c r="F165" s="80">
        <v>0</v>
      </c>
      <c r="G165" s="80">
        <v>16.82</v>
      </c>
      <c r="H165" s="80">
        <v>20.51</v>
      </c>
      <c r="I165" s="80">
        <v>1.59</v>
      </c>
      <c r="J165" s="80">
        <v>1.22</v>
      </c>
      <c r="K165" s="65">
        <f t="shared" si="12"/>
        <v>100.23</v>
      </c>
      <c r="L165" s="4">
        <f t="shared" si="10"/>
        <v>92.846209888178166</v>
      </c>
      <c r="M165" s="89"/>
      <c r="N165" s="65" t="s">
        <v>445</v>
      </c>
      <c r="O165" s="80">
        <v>54.51</v>
      </c>
      <c r="P165" s="80">
        <v>0.27</v>
      </c>
      <c r="Q165" s="80">
        <v>1.82</v>
      </c>
      <c r="R165" s="80">
        <v>2.4900000000000002</v>
      </c>
      <c r="S165" s="80">
        <v>0.1</v>
      </c>
      <c r="T165" s="80">
        <v>16.96</v>
      </c>
      <c r="U165" s="80">
        <v>20.399999999999999</v>
      </c>
      <c r="V165" s="80">
        <v>1.6</v>
      </c>
      <c r="W165" s="80">
        <v>1.0900000000000001</v>
      </c>
      <c r="X165" s="65">
        <f t="shared" si="9"/>
        <v>99.240000000000009</v>
      </c>
      <c r="Y165" s="4">
        <f t="shared" si="11"/>
        <v>92.390002668035635</v>
      </c>
      <c r="Z165" s="80"/>
    </row>
    <row r="166" spans="1:26">
      <c r="A166" s="65" t="s">
        <v>446</v>
      </c>
      <c r="B166" s="80">
        <v>54.97</v>
      </c>
      <c r="C166" s="80">
        <v>0.28000000000000003</v>
      </c>
      <c r="D166" s="80">
        <v>1.64</v>
      </c>
      <c r="E166" s="80">
        <v>2.39</v>
      </c>
      <c r="F166" s="80">
        <v>0.03</v>
      </c>
      <c r="G166" s="80">
        <v>16.2</v>
      </c>
      <c r="H166" s="80">
        <v>20.170000000000002</v>
      </c>
      <c r="I166" s="80">
        <v>1.79</v>
      </c>
      <c r="J166" s="80">
        <v>1.22</v>
      </c>
      <c r="K166" s="65">
        <f t="shared" si="12"/>
        <v>98.690000000000012</v>
      </c>
      <c r="L166" s="4">
        <f t="shared" si="10"/>
        <v>92.355783005606</v>
      </c>
      <c r="M166" s="89"/>
      <c r="N166" s="65" t="s">
        <v>446</v>
      </c>
      <c r="O166" s="80">
        <v>54.29</v>
      </c>
      <c r="P166" s="80">
        <v>0.28000000000000003</v>
      </c>
      <c r="Q166" s="80">
        <v>1.78</v>
      </c>
      <c r="R166" s="80">
        <v>2.42</v>
      </c>
      <c r="S166" s="80">
        <v>0.08</v>
      </c>
      <c r="T166" s="80">
        <v>16.86</v>
      </c>
      <c r="U166" s="80">
        <v>20.260000000000002</v>
      </c>
      <c r="V166" s="80">
        <v>1.54</v>
      </c>
      <c r="W166" s="80">
        <v>1.1000000000000001</v>
      </c>
      <c r="X166" s="65">
        <f t="shared" si="9"/>
        <v>98.610000000000014</v>
      </c>
      <c r="Y166" s="4">
        <f t="shared" si="11"/>
        <v>92.54739632307394</v>
      </c>
      <c r="Z166" s="80"/>
    </row>
    <row r="167" spans="1:26">
      <c r="A167" s="65" t="s">
        <v>447</v>
      </c>
      <c r="B167" s="80">
        <v>55.05</v>
      </c>
      <c r="C167" s="80">
        <v>0.27</v>
      </c>
      <c r="D167" s="80">
        <v>1.73</v>
      </c>
      <c r="E167" s="80">
        <v>2.38</v>
      </c>
      <c r="F167" s="80">
        <v>0.03</v>
      </c>
      <c r="G167" s="80">
        <v>16.54</v>
      </c>
      <c r="H167" s="80">
        <v>20.61</v>
      </c>
      <c r="I167" s="80">
        <v>1.85</v>
      </c>
      <c r="J167" s="80">
        <v>1.1599999999999999</v>
      </c>
      <c r="K167" s="65">
        <f t="shared" si="12"/>
        <v>99.61999999999999</v>
      </c>
      <c r="L167" s="4">
        <f t="shared" si="10"/>
        <v>92.530168099208865</v>
      </c>
      <c r="M167" s="89"/>
      <c r="N167" s="65" t="s">
        <v>447</v>
      </c>
      <c r="O167" s="80">
        <v>54.57</v>
      </c>
      <c r="P167" s="80">
        <v>0.24</v>
      </c>
      <c r="Q167" s="80">
        <v>1.83</v>
      </c>
      <c r="R167" s="80">
        <v>2.54</v>
      </c>
      <c r="S167" s="80">
        <v>7.0000000000000007E-2</v>
      </c>
      <c r="T167" s="80">
        <v>16.91</v>
      </c>
      <c r="U167" s="80">
        <v>20.399999999999999</v>
      </c>
      <c r="V167" s="80">
        <v>1.6</v>
      </c>
      <c r="W167" s="80">
        <v>1.07</v>
      </c>
      <c r="X167" s="65">
        <f t="shared" si="9"/>
        <v>99.22999999999999</v>
      </c>
      <c r="Y167" s="4">
        <f t="shared" si="11"/>
        <v>92.227898764121775</v>
      </c>
      <c r="Z167" s="80"/>
    </row>
    <row r="168" spans="1:26">
      <c r="A168" s="65" t="s">
        <v>448</v>
      </c>
      <c r="B168" s="80">
        <v>56.96</v>
      </c>
      <c r="C168" s="80">
        <v>0.3</v>
      </c>
      <c r="D168" s="80">
        <v>1.76</v>
      </c>
      <c r="E168" s="80">
        <v>2.38</v>
      </c>
      <c r="F168" s="80">
        <v>0</v>
      </c>
      <c r="G168" s="80">
        <v>16.34</v>
      </c>
      <c r="H168" s="80">
        <v>20.29</v>
      </c>
      <c r="I168" s="80">
        <v>1.82</v>
      </c>
      <c r="J168" s="80">
        <v>1.2</v>
      </c>
      <c r="K168" s="65">
        <f t="shared" si="12"/>
        <v>101.05</v>
      </c>
      <c r="L168" s="4">
        <f t="shared" si="10"/>
        <v>92.445645035759995</v>
      </c>
      <c r="M168" s="89"/>
      <c r="N168" s="65" t="s">
        <v>448</v>
      </c>
      <c r="O168" s="80">
        <v>54.6</v>
      </c>
      <c r="P168" s="80">
        <v>0.26</v>
      </c>
      <c r="Q168" s="80">
        <v>1.83</v>
      </c>
      <c r="R168" s="80">
        <v>2.4900000000000002</v>
      </c>
      <c r="S168" s="80">
        <v>0.08</v>
      </c>
      <c r="T168" s="80">
        <v>16.93</v>
      </c>
      <c r="U168" s="80">
        <v>20.36</v>
      </c>
      <c r="V168" s="80">
        <v>1.66</v>
      </c>
      <c r="W168" s="80">
        <v>1.08</v>
      </c>
      <c r="X168" s="65">
        <f t="shared" si="9"/>
        <v>99.289999999999992</v>
      </c>
      <c r="Y168" s="4">
        <f t="shared" si="11"/>
        <v>92.377545617669128</v>
      </c>
      <c r="Z168" s="80"/>
    </row>
    <row r="169" spans="1:26">
      <c r="A169" s="65" t="s">
        <v>514</v>
      </c>
      <c r="B169" s="80">
        <v>56.03</v>
      </c>
      <c r="C169" s="80">
        <v>0.28000000000000003</v>
      </c>
      <c r="D169" s="80">
        <v>1.62</v>
      </c>
      <c r="E169" s="80">
        <v>2.46</v>
      </c>
      <c r="F169" s="80">
        <v>0</v>
      </c>
      <c r="G169" s="80">
        <v>16.510000000000002</v>
      </c>
      <c r="H169" s="80">
        <v>20.22</v>
      </c>
      <c r="I169" s="80">
        <v>1.73</v>
      </c>
      <c r="J169" s="80">
        <v>1.1100000000000001</v>
      </c>
      <c r="K169" s="65">
        <f t="shared" si="12"/>
        <v>99.960000000000008</v>
      </c>
      <c r="L169" s="4">
        <f t="shared" si="10"/>
        <v>92.285504168682564</v>
      </c>
      <c r="M169" s="89"/>
      <c r="N169" s="65" t="s">
        <v>514</v>
      </c>
      <c r="O169" s="80">
        <v>54.6</v>
      </c>
      <c r="P169" s="80">
        <v>0.28000000000000003</v>
      </c>
      <c r="Q169" s="80">
        <v>1.81</v>
      </c>
      <c r="R169" s="80">
        <v>2.4500000000000002</v>
      </c>
      <c r="S169" s="80">
        <v>0.08</v>
      </c>
      <c r="T169" s="80">
        <v>16.84</v>
      </c>
      <c r="U169" s="80">
        <v>20.28</v>
      </c>
      <c r="V169" s="80">
        <v>1.6</v>
      </c>
      <c r="W169" s="80">
        <v>1.0900000000000001</v>
      </c>
      <c r="X169" s="65">
        <f t="shared" si="9"/>
        <v>99.03</v>
      </c>
      <c r="Y169" s="4">
        <f t="shared" si="11"/>
        <v>92.453695938797907</v>
      </c>
      <c r="Z169" s="80"/>
    </row>
    <row r="170" spans="1:26">
      <c r="A170" s="65" t="s">
        <v>546</v>
      </c>
      <c r="B170" s="80">
        <v>55.73</v>
      </c>
      <c r="C170" s="80">
        <v>0.25</v>
      </c>
      <c r="D170" s="80">
        <v>1.73</v>
      </c>
      <c r="E170" s="80">
        <v>2.38</v>
      </c>
      <c r="F170" s="80">
        <v>0.04</v>
      </c>
      <c r="G170" s="80">
        <v>16.420000000000002</v>
      </c>
      <c r="H170" s="80">
        <v>20.49</v>
      </c>
      <c r="I170" s="80">
        <v>1.9</v>
      </c>
      <c r="J170" s="80">
        <v>1.21</v>
      </c>
      <c r="K170" s="65">
        <f t="shared" si="12"/>
        <v>100.14999999999999</v>
      </c>
      <c r="L170" s="4">
        <f t="shared" si="10"/>
        <v>92.479682762949849</v>
      </c>
      <c r="M170" s="89"/>
      <c r="N170" s="65" t="s">
        <v>546</v>
      </c>
      <c r="O170" s="80">
        <v>54.66</v>
      </c>
      <c r="P170" s="80">
        <v>0.27</v>
      </c>
      <c r="Q170" s="80">
        <v>1.79</v>
      </c>
      <c r="R170" s="80">
        <v>2.46</v>
      </c>
      <c r="S170" s="80">
        <v>0.09</v>
      </c>
      <c r="T170" s="80">
        <v>16.78</v>
      </c>
      <c r="U170" s="80">
        <v>20.329999999999998</v>
      </c>
      <c r="V170" s="80">
        <v>1.62</v>
      </c>
      <c r="W170" s="80">
        <v>1.1599999999999999</v>
      </c>
      <c r="X170" s="65">
        <f t="shared" si="9"/>
        <v>99.160000000000011</v>
      </c>
      <c r="Y170" s="4">
        <f t="shared" si="11"/>
        <v>92.400201225377941</v>
      </c>
      <c r="Z170" s="80"/>
    </row>
    <row r="171" spans="1:26">
      <c r="A171" s="65" t="s">
        <v>449</v>
      </c>
      <c r="B171" s="80">
        <v>56.86</v>
      </c>
      <c r="C171" s="80">
        <v>0.28999999999999998</v>
      </c>
      <c r="D171" s="80">
        <v>1.68</v>
      </c>
      <c r="E171" s="80">
        <v>2.3199999999999998</v>
      </c>
      <c r="F171" s="80">
        <v>0</v>
      </c>
      <c r="G171" s="80">
        <v>16.34</v>
      </c>
      <c r="H171" s="80">
        <v>20.399999999999999</v>
      </c>
      <c r="I171" s="80">
        <v>1.85</v>
      </c>
      <c r="J171" s="80">
        <v>12</v>
      </c>
      <c r="K171" s="65">
        <f t="shared" si="12"/>
        <v>111.73999999999998</v>
      </c>
      <c r="L171" s="4">
        <f t="shared" si="10"/>
        <v>92.622039935049415</v>
      </c>
      <c r="M171" s="89"/>
      <c r="N171" s="65" t="s">
        <v>449</v>
      </c>
      <c r="O171" s="80">
        <v>54.15</v>
      </c>
      <c r="P171" s="80">
        <v>0.26</v>
      </c>
      <c r="Q171" s="80">
        <v>1.82</v>
      </c>
      <c r="R171" s="80">
        <v>2.42</v>
      </c>
      <c r="S171" s="80">
        <v>0.1</v>
      </c>
      <c r="T171" s="80">
        <v>16.61</v>
      </c>
      <c r="U171" s="80">
        <v>20.21</v>
      </c>
      <c r="V171" s="80">
        <v>1.59</v>
      </c>
      <c r="W171" s="80">
        <v>1.1299999999999999</v>
      </c>
      <c r="X171" s="65">
        <f t="shared" si="9"/>
        <v>98.289999999999992</v>
      </c>
      <c r="Y171" s="4">
        <f t="shared" si="11"/>
        <v>92.443701820951802</v>
      </c>
      <c r="Z171" s="80"/>
    </row>
    <row r="172" spans="1:26">
      <c r="A172" s="65" t="s">
        <v>450</v>
      </c>
      <c r="B172" s="80">
        <v>56.34</v>
      </c>
      <c r="C172" s="80">
        <v>0.25</v>
      </c>
      <c r="D172" s="80">
        <v>1.8</v>
      </c>
      <c r="E172" s="80">
        <v>2.36</v>
      </c>
      <c r="F172" s="80">
        <v>0.05</v>
      </c>
      <c r="G172" s="80">
        <v>16.75</v>
      </c>
      <c r="H172" s="80">
        <v>20.65</v>
      </c>
      <c r="I172" s="80">
        <v>1.9</v>
      </c>
      <c r="J172" s="80">
        <v>1.17</v>
      </c>
      <c r="K172" s="65">
        <f t="shared" si="12"/>
        <v>101.27</v>
      </c>
      <c r="L172" s="4">
        <f t="shared" si="10"/>
        <v>92.67440314099801</v>
      </c>
      <c r="M172" s="89"/>
      <c r="N172" s="65" t="s">
        <v>450</v>
      </c>
      <c r="O172" s="80">
        <v>54.06</v>
      </c>
      <c r="P172" s="80">
        <v>0.27</v>
      </c>
      <c r="Q172" s="80">
        <v>1.82</v>
      </c>
      <c r="R172" s="80">
        <v>2.46</v>
      </c>
      <c r="S172" s="80">
        <v>0.09</v>
      </c>
      <c r="T172" s="80">
        <v>16.75</v>
      </c>
      <c r="U172" s="80">
        <v>20.36</v>
      </c>
      <c r="V172" s="80">
        <v>1.58</v>
      </c>
      <c r="W172" s="80">
        <v>1.08</v>
      </c>
      <c r="X172" s="65">
        <f t="shared" si="9"/>
        <v>98.470000000000013</v>
      </c>
      <c r="Y172" s="4">
        <f t="shared" si="11"/>
        <v>92.387625809877889</v>
      </c>
      <c r="Z172" s="80"/>
    </row>
    <row r="173" spans="1:26">
      <c r="A173" s="65" t="s">
        <v>451</v>
      </c>
      <c r="B173" s="80">
        <v>56.06</v>
      </c>
      <c r="C173" s="80">
        <v>0.3</v>
      </c>
      <c r="D173" s="80">
        <v>1.6</v>
      </c>
      <c r="E173" s="80">
        <v>2.41</v>
      </c>
      <c r="F173" s="80">
        <v>0</v>
      </c>
      <c r="G173" s="80">
        <v>16.73</v>
      </c>
      <c r="H173" s="80">
        <v>20.350000000000001</v>
      </c>
      <c r="I173" s="80">
        <v>1.84</v>
      </c>
      <c r="J173" s="80">
        <v>1.27</v>
      </c>
      <c r="K173" s="65">
        <f t="shared" si="12"/>
        <v>100.56000000000002</v>
      </c>
      <c r="L173" s="4">
        <f t="shared" si="10"/>
        <v>92.522530829798328</v>
      </c>
      <c r="M173" s="89"/>
      <c r="N173" s="65" t="s">
        <v>451</v>
      </c>
      <c r="O173" s="80">
        <v>54.33</v>
      </c>
      <c r="P173" s="80">
        <v>0.27</v>
      </c>
      <c r="Q173" s="80">
        <v>1.79</v>
      </c>
      <c r="R173" s="80">
        <v>2.41</v>
      </c>
      <c r="S173" s="80">
        <v>7.0000000000000007E-2</v>
      </c>
      <c r="T173" s="80">
        <v>16.64</v>
      </c>
      <c r="U173" s="80">
        <v>20.260000000000002</v>
      </c>
      <c r="V173" s="80">
        <v>1.65</v>
      </c>
      <c r="W173" s="80">
        <v>1.1499999999999999</v>
      </c>
      <c r="X173" s="65">
        <f t="shared" si="9"/>
        <v>98.570000000000007</v>
      </c>
      <c r="Y173" s="4">
        <f t="shared" si="11"/>
        <v>92.485127030671734</v>
      </c>
      <c r="Z173" s="80"/>
    </row>
    <row r="174" spans="1:26">
      <c r="A174" s="65" t="s">
        <v>515</v>
      </c>
      <c r="B174" s="80">
        <v>56.02</v>
      </c>
      <c r="C174" s="80">
        <v>0.31</v>
      </c>
      <c r="D174" s="80">
        <v>1.69</v>
      </c>
      <c r="E174" s="80">
        <v>2.38</v>
      </c>
      <c r="F174" s="80">
        <v>0.01</v>
      </c>
      <c r="G174" s="80">
        <v>16.21</v>
      </c>
      <c r="H174" s="80">
        <v>20.39</v>
      </c>
      <c r="I174" s="80">
        <v>1.82</v>
      </c>
      <c r="J174" s="80">
        <v>1.18</v>
      </c>
      <c r="K174" s="65">
        <f>SUM(B174:J174)</f>
        <v>100.01</v>
      </c>
      <c r="L174" s="4">
        <f t="shared" si="10"/>
        <v>92.38967170524684</v>
      </c>
      <c r="M174" s="89"/>
      <c r="N174" s="65" t="s">
        <v>515</v>
      </c>
      <c r="O174" s="80">
        <v>54.58</v>
      </c>
      <c r="P174" s="80">
        <v>0.27</v>
      </c>
      <c r="Q174" s="80">
        <v>1.83</v>
      </c>
      <c r="R174" s="80">
        <v>2.46</v>
      </c>
      <c r="S174" s="80">
        <v>0.08</v>
      </c>
      <c r="T174" s="80">
        <v>16.940000000000001</v>
      </c>
      <c r="U174" s="80">
        <v>20.27</v>
      </c>
      <c r="V174" s="80">
        <v>1.64</v>
      </c>
      <c r="W174" s="80">
        <v>1.0900000000000001</v>
      </c>
      <c r="X174" s="65">
        <f t="shared" si="9"/>
        <v>99.16</v>
      </c>
      <c r="Y174" s="4">
        <f t="shared" si="11"/>
        <v>92.466574529727836</v>
      </c>
      <c r="Z174" s="80"/>
    </row>
    <row r="175" spans="1:26">
      <c r="A175" s="65" t="s">
        <v>553</v>
      </c>
      <c r="B175" s="80">
        <v>55.93</v>
      </c>
      <c r="C175" s="80">
        <v>0.28000000000000003</v>
      </c>
      <c r="D175" s="80">
        <v>1.69</v>
      </c>
      <c r="E175" s="80">
        <v>2.34</v>
      </c>
      <c r="F175" s="80">
        <v>0</v>
      </c>
      <c r="G175" s="80">
        <v>15.91</v>
      </c>
      <c r="H175" s="80">
        <v>20.149999999999999</v>
      </c>
      <c r="I175" s="80">
        <v>1.75</v>
      </c>
      <c r="J175" s="80">
        <v>1.23</v>
      </c>
      <c r="K175" s="65">
        <f t="shared" ref="K175:K238" si="13">SUM(B175:J175)</f>
        <v>99.279999999999987</v>
      </c>
      <c r="L175" s="4">
        <f t="shared" si="10"/>
        <v>92.377492294895617</v>
      </c>
      <c r="M175" s="89"/>
      <c r="N175" s="65" t="s">
        <v>553</v>
      </c>
      <c r="O175" s="80">
        <v>54.17</v>
      </c>
      <c r="P175" s="80">
        <v>0.28000000000000003</v>
      </c>
      <c r="Q175" s="80">
        <v>1.8</v>
      </c>
      <c r="R175" s="80">
        <v>2.4300000000000002</v>
      </c>
      <c r="S175" s="80">
        <v>0.08</v>
      </c>
      <c r="T175" s="80">
        <v>16.78</v>
      </c>
      <c r="U175" s="80">
        <v>20.329999999999998</v>
      </c>
      <c r="V175" s="80">
        <v>1.59</v>
      </c>
      <c r="W175" s="80">
        <v>1.1399999999999999</v>
      </c>
      <c r="X175" s="65">
        <f t="shared" si="9"/>
        <v>98.6</v>
      </c>
      <c r="Y175" s="4">
        <f t="shared" si="11"/>
        <v>92.485917611150015</v>
      </c>
      <c r="Z175" s="80"/>
    </row>
    <row r="176" spans="1:26">
      <c r="A176" s="65" t="s">
        <v>547</v>
      </c>
      <c r="B176" s="80">
        <v>56.84</v>
      </c>
      <c r="C176" s="80">
        <v>0.28000000000000003</v>
      </c>
      <c r="D176" s="80">
        <v>1.57</v>
      </c>
      <c r="E176" s="80">
        <v>2.4</v>
      </c>
      <c r="F176" s="80">
        <v>0.02</v>
      </c>
      <c r="G176" s="80">
        <v>15.94</v>
      </c>
      <c r="H176" s="80">
        <v>20.38</v>
      </c>
      <c r="I176" s="80">
        <v>1.7</v>
      </c>
      <c r="J176" s="80">
        <v>1.1299999999999999</v>
      </c>
      <c r="K176" s="65">
        <f t="shared" si="13"/>
        <v>100.26</v>
      </c>
      <c r="L176" s="4">
        <f t="shared" si="10"/>
        <v>92.210834977814599</v>
      </c>
      <c r="M176" s="89"/>
      <c r="N176" s="65" t="s">
        <v>547</v>
      </c>
      <c r="O176" s="80">
        <v>54.22</v>
      </c>
      <c r="P176" s="80">
        <v>0.28000000000000003</v>
      </c>
      <c r="Q176" s="80">
        <v>1.78</v>
      </c>
      <c r="R176" s="80">
        <v>2.44</v>
      </c>
      <c r="S176" s="80">
        <v>0.08</v>
      </c>
      <c r="T176" s="80">
        <v>16.75</v>
      </c>
      <c r="U176" s="80">
        <v>20.28</v>
      </c>
      <c r="V176" s="80">
        <v>1.6</v>
      </c>
      <c r="W176" s="80">
        <v>1.1299999999999999</v>
      </c>
      <c r="X176" s="65">
        <f t="shared" si="9"/>
        <v>98.559999999999988</v>
      </c>
      <c r="Y176" s="4">
        <f t="shared" si="11"/>
        <v>92.444839200767476</v>
      </c>
      <c r="Z176" s="80"/>
    </row>
    <row r="177" spans="1:26">
      <c r="A177" s="65" t="s">
        <v>531</v>
      </c>
      <c r="B177" s="80">
        <v>56.1</v>
      </c>
      <c r="C177" s="80">
        <v>0.33</v>
      </c>
      <c r="D177" s="80">
        <v>1.83</v>
      </c>
      <c r="E177" s="80">
        <v>2.39</v>
      </c>
      <c r="F177" s="80">
        <v>0.03</v>
      </c>
      <c r="G177" s="80">
        <v>16.75</v>
      </c>
      <c r="H177" s="80">
        <v>20.45</v>
      </c>
      <c r="I177" s="80">
        <v>1.74</v>
      </c>
      <c r="J177" s="80">
        <v>1.33</v>
      </c>
      <c r="K177" s="65">
        <f t="shared" si="13"/>
        <v>100.95</v>
      </c>
      <c r="L177" s="4">
        <f t="shared" si="10"/>
        <v>92.588183178641131</v>
      </c>
      <c r="M177" s="89"/>
      <c r="N177" s="65" t="s">
        <v>531</v>
      </c>
      <c r="O177" s="80">
        <v>54.8</v>
      </c>
      <c r="P177" s="80">
        <v>0.26</v>
      </c>
      <c r="Q177" s="80">
        <v>1.81</v>
      </c>
      <c r="R177" s="80">
        <v>2.4500000000000002</v>
      </c>
      <c r="S177" s="80">
        <v>0.09</v>
      </c>
      <c r="T177" s="80">
        <v>17.079999999999998</v>
      </c>
      <c r="U177" s="80">
        <v>20.43</v>
      </c>
      <c r="V177" s="80">
        <v>1.67</v>
      </c>
      <c r="W177" s="80">
        <v>1.1499999999999999</v>
      </c>
      <c r="X177" s="65">
        <f t="shared" si="9"/>
        <v>99.740000000000023</v>
      </c>
      <c r="Y177" s="4">
        <f t="shared" si="11"/>
        <v>92.551835183254354</v>
      </c>
      <c r="Z177" s="80"/>
    </row>
    <row r="178" spans="1:26">
      <c r="A178" s="65" t="s">
        <v>516</v>
      </c>
      <c r="B178" s="80">
        <v>55.62</v>
      </c>
      <c r="C178" s="80">
        <v>0.26</v>
      </c>
      <c r="D178" s="80">
        <v>1.79</v>
      </c>
      <c r="E178" s="80">
        <v>2.42</v>
      </c>
      <c r="F178" s="80">
        <v>0.01</v>
      </c>
      <c r="G178" s="80">
        <v>16.440000000000001</v>
      </c>
      <c r="H178" s="80">
        <v>20.53</v>
      </c>
      <c r="I178" s="80">
        <v>1.8</v>
      </c>
      <c r="J178" s="80">
        <v>1.18</v>
      </c>
      <c r="K178" s="65">
        <f t="shared" si="13"/>
        <v>100.05</v>
      </c>
      <c r="L178" s="4">
        <f t="shared" si="10"/>
        <v>92.371525571328945</v>
      </c>
      <c r="M178" s="89"/>
      <c r="N178" s="65" t="s">
        <v>516</v>
      </c>
      <c r="O178" s="80">
        <v>53.44</v>
      </c>
      <c r="P178" s="80">
        <v>0.26</v>
      </c>
      <c r="Q178" s="80">
        <v>1.8</v>
      </c>
      <c r="R178" s="80">
        <v>2.4900000000000002</v>
      </c>
      <c r="S178" s="80">
        <v>0.09</v>
      </c>
      <c r="T178" s="80">
        <v>17.03</v>
      </c>
      <c r="U178" s="80">
        <v>20.39</v>
      </c>
      <c r="V178" s="80">
        <v>1.61</v>
      </c>
      <c r="W178" s="80">
        <v>1.07</v>
      </c>
      <c r="X178" s="65">
        <f t="shared" si="9"/>
        <v>98.179999999999993</v>
      </c>
      <c r="Y178" s="4">
        <f t="shared" si="11"/>
        <v>92.418911380209352</v>
      </c>
      <c r="Z178" s="80"/>
    </row>
    <row r="179" spans="1:26">
      <c r="A179" s="65" t="s">
        <v>554</v>
      </c>
      <c r="B179" s="80">
        <v>56.63</v>
      </c>
      <c r="C179" s="80">
        <v>0.24</v>
      </c>
      <c r="D179" s="80">
        <v>1.79</v>
      </c>
      <c r="E179" s="80">
        <v>2.4900000000000002</v>
      </c>
      <c r="F179" s="80">
        <v>0</v>
      </c>
      <c r="G179" s="80">
        <v>16.66</v>
      </c>
      <c r="H179" s="80">
        <v>20.69</v>
      </c>
      <c r="I179" s="80">
        <v>1.82</v>
      </c>
      <c r="J179" s="80">
        <v>1.18</v>
      </c>
      <c r="K179" s="65">
        <f t="shared" si="13"/>
        <v>101.5</v>
      </c>
      <c r="L179" s="4">
        <f t="shared" si="10"/>
        <v>92.263569501575034</v>
      </c>
      <c r="M179" s="89"/>
      <c r="N179" s="65" t="s">
        <v>554</v>
      </c>
      <c r="O179" s="80">
        <v>54.32</v>
      </c>
      <c r="P179" s="80">
        <v>0.26</v>
      </c>
      <c r="Q179" s="80">
        <v>1.81</v>
      </c>
      <c r="R179" s="80">
        <v>2.4500000000000002</v>
      </c>
      <c r="S179" s="80">
        <v>0.08</v>
      </c>
      <c r="T179" s="80">
        <v>16.89</v>
      </c>
      <c r="U179" s="80">
        <v>20.27</v>
      </c>
      <c r="V179" s="80">
        <v>1.59</v>
      </c>
      <c r="W179" s="80">
        <v>1.08</v>
      </c>
      <c r="X179" s="65">
        <f t="shared" si="9"/>
        <v>98.75</v>
      </c>
      <c r="Y179" s="4">
        <f t="shared" si="11"/>
        <v>92.474354304560052</v>
      </c>
      <c r="Z179" s="80"/>
    </row>
    <row r="180" spans="1:26">
      <c r="A180" s="65" t="s">
        <v>548</v>
      </c>
      <c r="B180" s="80">
        <v>56.21</v>
      </c>
      <c r="C180" s="80">
        <v>0.3</v>
      </c>
      <c r="D180" s="80">
        <v>1.75</v>
      </c>
      <c r="E180" s="80">
        <v>2.4</v>
      </c>
      <c r="F180" s="80">
        <v>0.05</v>
      </c>
      <c r="G180" s="80">
        <v>16.46</v>
      </c>
      <c r="H180" s="80">
        <v>20.36</v>
      </c>
      <c r="I180" s="80">
        <v>1.83</v>
      </c>
      <c r="J180" s="80">
        <v>1.18</v>
      </c>
      <c r="K180" s="65">
        <f t="shared" si="13"/>
        <v>100.53999999999999</v>
      </c>
      <c r="L180" s="4">
        <f t="shared" si="10"/>
        <v>92.43830091566717</v>
      </c>
      <c r="M180" s="89"/>
      <c r="N180" s="65" t="s">
        <v>548</v>
      </c>
      <c r="O180" s="80">
        <v>54.21</v>
      </c>
      <c r="P180" s="80">
        <v>0.27</v>
      </c>
      <c r="Q180" s="80">
        <v>1.81</v>
      </c>
      <c r="R180" s="80">
        <v>2.4700000000000002</v>
      </c>
      <c r="S180" s="80">
        <v>0.08</v>
      </c>
      <c r="T180" s="80">
        <v>16.88</v>
      </c>
      <c r="U180" s="80">
        <v>20.3</v>
      </c>
      <c r="V180" s="80">
        <v>1.58</v>
      </c>
      <c r="W180" s="80">
        <v>1.08</v>
      </c>
      <c r="X180" s="65">
        <f t="shared" si="9"/>
        <v>98.679999999999993</v>
      </c>
      <c r="Y180" s="4">
        <f t="shared" si="11"/>
        <v>92.413427464639625</v>
      </c>
      <c r="Z180" s="80"/>
    </row>
    <row r="181" spans="1:26">
      <c r="A181" s="65" t="s">
        <v>549</v>
      </c>
      <c r="B181" s="80">
        <v>55.96</v>
      </c>
      <c r="C181" s="80">
        <v>0.27</v>
      </c>
      <c r="D181" s="80">
        <v>1.76</v>
      </c>
      <c r="E181" s="80">
        <v>2.42</v>
      </c>
      <c r="F181" s="80">
        <v>0</v>
      </c>
      <c r="G181" s="80">
        <v>16.55</v>
      </c>
      <c r="H181" s="80">
        <v>20.53</v>
      </c>
      <c r="I181" s="80">
        <v>1.85</v>
      </c>
      <c r="J181" s="80">
        <v>1.2</v>
      </c>
      <c r="K181" s="65">
        <f t="shared" si="13"/>
        <v>100.54</v>
      </c>
      <c r="L181" s="4">
        <f t="shared" si="10"/>
        <v>92.418384327204308</v>
      </c>
      <c r="M181" s="89"/>
      <c r="N181" s="65" t="s">
        <v>549</v>
      </c>
      <c r="O181" s="80">
        <v>54.41</v>
      </c>
      <c r="P181" s="80">
        <v>0.27</v>
      </c>
      <c r="Q181" s="80">
        <v>1.78</v>
      </c>
      <c r="R181" s="80">
        <v>2.48</v>
      </c>
      <c r="S181" s="80">
        <v>0.08</v>
      </c>
      <c r="T181" s="80">
        <v>16.93</v>
      </c>
      <c r="U181" s="80">
        <v>20.37</v>
      </c>
      <c r="V181" s="80">
        <v>1.61</v>
      </c>
      <c r="W181" s="80">
        <v>1.1000000000000001</v>
      </c>
      <c r="X181" s="65">
        <f t="shared" si="9"/>
        <v>99.029999999999987</v>
      </c>
      <c r="Y181" s="4">
        <f t="shared" si="11"/>
        <v>92.405833137659201</v>
      </c>
      <c r="Z181" s="80"/>
    </row>
    <row r="182" spans="1:26">
      <c r="A182" s="65" t="s">
        <v>532</v>
      </c>
      <c r="B182" s="80">
        <v>56.18</v>
      </c>
      <c r="C182" s="80">
        <v>0.06</v>
      </c>
      <c r="D182" s="80">
        <v>0.81</v>
      </c>
      <c r="E182" s="80">
        <v>2.06</v>
      </c>
      <c r="F182" s="80">
        <v>0.02</v>
      </c>
      <c r="G182" s="80">
        <v>18.059999999999999</v>
      </c>
      <c r="H182" s="80">
        <v>21.89</v>
      </c>
      <c r="I182" s="80">
        <v>1.03</v>
      </c>
      <c r="J182" s="80">
        <v>1.02</v>
      </c>
      <c r="K182" s="65">
        <f t="shared" si="13"/>
        <v>101.13000000000001</v>
      </c>
      <c r="L182" s="4">
        <f t="shared" si="10"/>
        <v>93.985541298820493</v>
      </c>
      <c r="M182" s="89"/>
      <c r="N182" s="65" t="s">
        <v>532</v>
      </c>
      <c r="O182" s="80">
        <v>54.32</v>
      </c>
      <c r="P182" s="80">
        <v>0.03</v>
      </c>
      <c r="Q182" s="80">
        <v>0.81</v>
      </c>
      <c r="R182" s="80">
        <v>2.0699999999999998</v>
      </c>
      <c r="S182" s="80">
        <v>0.09</v>
      </c>
      <c r="T182" s="80">
        <v>17.600000000000001</v>
      </c>
      <c r="U182" s="80">
        <v>21.62</v>
      </c>
      <c r="V182" s="80">
        <v>0.86</v>
      </c>
      <c r="W182" s="80">
        <v>1.01</v>
      </c>
      <c r="X182" s="65">
        <f t="shared" si="9"/>
        <v>98.410000000000025</v>
      </c>
      <c r="Y182" s="4">
        <f t="shared" si="11"/>
        <v>93.80997071442863</v>
      </c>
      <c r="Z182" s="80"/>
    </row>
    <row r="183" spans="1:26">
      <c r="A183" s="65" t="s">
        <v>276</v>
      </c>
      <c r="B183" s="80">
        <v>57.03</v>
      </c>
      <c r="C183" s="80">
        <v>0.28000000000000003</v>
      </c>
      <c r="D183" s="80">
        <v>1.69</v>
      </c>
      <c r="E183" s="80">
        <v>2.37</v>
      </c>
      <c r="F183" s="80">
        <v>0.02</v>
      </c>
      <c r="G183" s="80">
        <v>16.62</v>
      </c>
      <c r="H183" s="80">
        <v>20.45</v>
      </c>
      <c r="I183" s="80">
        <v>1.83</v>
      </c>
      <c r="J183" s="80">
        <v>1.22</v>
      </c>
      <c r="K183" s="65">
        <f t="shared" si="13"/>
        <v>101.51</v>
      </c>
      <c r="L183" s="4">
        <f t="shared" si="10"/>
        <v>92.592381515532082</v>
      </c>
      <c r="M183" s="89"/>
      <c r="N183" s="65" t="s">
        <v>276</v>
      </c>
      <c r="O183" s="80">
        <v>54.76</v>
      </c>
      <c r="P183" s="80">
        <v>0.26</v>
      </c>
      <c r="Q183" s="80">
        <v>1.82</v>
      </c>
      <c r="R183" s="80">
        <v>2.4500000000000002</v>
      </c>
      <c r="S183" s="80">
        <v>0.08</v>
      </c>
      <c r="T183" s="80">
        <v>16.809999999999999</v>
      </c>
      <c r="U183" s="80">
        <v>20.38</v>
      </c>
      <c r="V183" s="80">
        <v>1.63</v>
      </c>
      <c r="W183" s="80">
        <v>1.19</v>
      </c>
      <c r="X183" s="65">
        <f t="shared" si="9"/>
        <v>99.379999999999981</v>
      </c>
      <c r="Y183" s="4">
        <f t="shared" si="11"/>
        <v>92.441246389368089</v>
      </c>
      <c r="Z183" s="80"/>
    </row>
    <row r="184" spans="1:26">
      <c r="A184" s="65" t="s">
        <v>277</v>
      </c>
      <c r="B184" s="80">
        <v>56.9</v>
      </c>
      <c r="C184" s="80">
        <v>0.34</v>
      </c>
      <c r="D184" s="80">
        <v>1.79</v>
      </c>
      <c r="E184" s="80">
        <v>2.31</v>
      </c>
      <c r="F184" s="80">
        <v>0.01</v>
      </c>
      <c r="G184" s="80">
        <v>16.03</v>
      </c>
      <c r="H184" s="80">
        <v>20.6</v>
      </c>
      <c r="I184" s="80">
        <v>1.79</v>
      </c>
      <c r="J184" s="80">
        <v>1.2</v>
      </c>
      <c r="K184" s="65">
        <f t="shared" si="13"/>
        <v>100.97</v>
      </c>
      <c r="L184" s="4">
        <f t="shared" si="10"/>
        <v>92.520023751847162</v>
      </c>
      <c r="M184" s="89"/>
      <c r="N184" s="65" t="s">
        <v>277</v>
      </c>
      <c r="O184" s="80">
        <v>54.02</v>
      </c>
      <c r="P184" s="80">
        <v>0.26</v>
      </c>
      <c r="Q184" s="80">
        <v>1.84</v>
      </c>
      <c r="R184" s="80">
        <v>2.46</v>
      </c>
      <c r="S184" s="80">
        <v>0.08</v>
      </c>
      <c r="T184" s="80">
        <v>17.170000000000002</v>
      </c>
      <c r="U184" s="80">
        <v>20.34</v>
      </c>
      <c r="V184" s="80">
        <v>1.62</v>
      </c>
      <c r="W184" s="80">
        <v>1.1299999999999999</v>
      </c>
      <c r="X184" s="65">
        <f t="shared" si="9"/>
        <v>98.920000000000016</v>
      </c>
      <c r="Y184" s="4">
        <f t="shared" si="11"/>
        <v>92.559980210486415</v>
      </c>
      <c r="Z184" s="80"/>
    </row>
    <row r="185" spans="1:26">
      <c r="A185" s="65" t="s">
        <v>278</v>
      </c>
      <c r="B185" s="80">
        <v>56.74</v>
      </c>
      <c r="C185" s="80">
        <v>0.32</v>
      </c>
      <c r="D185" s="80">
        <v>1.75</v>
      </c>
      <c r="E185" s="80">
        <v>2.41</v>
      </c>
      <c r="F185" s="80">
        <v>0.01</v>
      </c>
      <c r="G185" s="80">
        <v>16.010000000000002</v>
      </c>
      <c r="H185" s="80">
        <v>20.47</v>
      </c>
      <c r="I185" s="80">
        <v>1.73</v>
      </c>
      <c r="J185" s="80">
        <v>1.1499999999999999</v>
      </c>
      <c r="K185" s="65">
        <f t="shared" si="13"/>
        <v>100.59</v>
      </c>
      <c r="L185" s="4">
        <f t="shared" si="10"/>
        <v>92.21244257156269</v>
      </c>
      <c r="M185" s="89"/>
      <c r="N185" s="65" t="s">
        <v>278</v>
      </c>
      <c r="O185" s="80">
        <v>53.94</v>
      </c>
      <c r="P185" s="80">
        <v>0.26</v>
      </c>
      <c r="Q185" s="80">
        <v>1.81</v>
      </c>
      <c r="R185" s="80">
        <v>2.4900000000000002</v>
      </c>
      <c r="S185" s="80">
        <v>0.11</v>
      </c>
      <c r="T185" s="80">
        <v>16.71</v>
      </c>
      <c r="U185" s="80">
        <v>20.329999999999998</v>
      </c>
      <c r="V185" s="80">
        <v>1.59</v>
      </c>
      <c r="W185" s="80">
        <v>1.05</v>
      </c>
      <c r="X185" s="65">
        <f t="shared" si="9"/>
        <v>98.289999999999992</v>
      </c>
      <c r="Y185" s="4">
        <f t="shared" si="11"/>
        <v>92.2849326364462</v>
      </c>
      <c r="Z185" s="80"/>
    </row>
    <row r="186" spans="1:26">
      <c r="A186" s="65" t="s">
        <v>279</v>
      </c>
      <c r="B186" s="80">
        <v>57.32</v>
      </c>
      <c r="C186" s="80">
        <v>0.3</v>
      </c>
      <c r="D186" s="80">
        <v>1.64</v>
      </c>
      <c r="E186" s="80">
        <v>2.27</v>
      </c>
      <c r="F186" s="80">
        <v>0.01</v>
      </c>
      <c r="G186" s="80">
        <v>15.37</v>
      </c>
      <c r="H186" s="80">
        <v>20.22</v>
      </c>
      <c r="I186" s="80">
        <v>1.83</v>
      </c>
      <c r="J186" s="80">
        <v>1.27</v>
      </c>
      <c r="K186" s="65">
        <f t="shared" si="13"/>
        <v>100.22999999999999</v>
      </c>
      <c r="L186" s="4">
        <f t="shared" si="10"/>
        <v>92.34815378869817</v>
      </c>
      <c r="M186" s="89"/>
      <c r="N186" s="65" t="s">
        <v>279</v>
      </c>
      <c r="O186" s="80">
        <v>54.02</v>
      </c>
      <c r="P186" s="80">
        <v>0.27</v>
      </c>
      <c r="Q186" s="80">
        <v>1.8</v>
      </c>
      <c r="R186" s="80">
        <v>2.4700000000000002</v>
      </c>
      <c r="S186" s="80">
        <v>7.0000000000000007E-2</v>
      </c>
      <c r="T186" s="80">
        <v>16.8</v>
      </c>
      <c r="U186" s="80">
        <v>20.29</v>
      </c>
      <c r="V186" s="80">
        <v>1.64</v>
      </c>
      <c r="W186" s="80">
        <v>1.2</v>
      </c>
      <c r="X186" s="65">
        <f t="shared" si="9"/>
        <v>98.56</v>
      </c>
      <c r="Y186" s="4">
        <f t="shared" si="11"/>
        <v>92.380053751372699</v>
      </c>
      <c r="Z186" s="80"/>
    </row>
    <row r="187" spans="1:26">
      <c r="A187" s="65" t="s">
        <v>280</v>
      </c>
      <c r="B187" s="80">
        <v>56.53</v>
      </c>
      <c r="C187" s="80">
        <v>0.32</v>
      </c>
      <c r="D187" s="80">
        <v>1.62</v>
      </c>
      <c r="E187" s="80">
        <v>2.35</v>
      </c>
      <c r="F187" s="80">
        <v>0</v>
      </c>
      <c r="G187" s="80">
        <v>15.85</v>
      </c>
      <c r="H187" s="80">
        <v>20.22</v>
      </c>
      <c r="I187" s="80">
        <v>1.83</v>
      </c>
      <c r="J187" s="80">
        <v>1.23</v>
      </c>
      <c r="K187" s="65">
        <f t="shared" si="13"/>
        <v>99.95</v>
      </c>
      <c r="L187" s="4">
        <f t="shared" si="10"/>
        <v>92.320666109467709</v>
      </c>
      <c r="M187" s="89"/>
      <c r="N187" s="65" t="s">
        <v>280</v>
      </c>
      <c r="O187" s="80">
        <v>54.23</v>
      </c>
      <c r="P187" s="80">
        <v>0.26</v>
      </c>
      <c r="Q187" s="80">
        <v>1.82</v>
      </c>
      <c r="R187" s="80">
        <v>2.44</v>
      </c>
      <c r="S187" s="80">
        <v>0.08</v>
      </c>
      <c r="T187" s="80">
        <v>16.75</v>
      </c>
      <c r="U187" s="80">
        <v>20.18</v>
      </c>
      <c r="V187" s="80">
        <v>1.64</v>
      </c>
      <c r="W187" s="80">
        <v>1.17</v>
      </c>
      <c r="X187" s="65">
        <f t="shared" si="9"/>
        <v>98.57</v>
      </c>
      <c r="Y187" s="4">
        <f t="shared" si="11"/>
        <v>92.444839200767476</v>
      </c>
      <c r="Z187" s="80"/>
    </row>
    <row r="188" spans="1:26">
      <c r="A188" s="65" t="s">
        <v>281</v>
      </c>
      <c r="B188" s="80">
        <v>56.28</v>
      </c>
      <c r="C188" s="80">
        <v>0.33</v>
      </c>
      <c r="D188" s="80">
        <v>1.72</v>
      </c>
      <c r="E188" s="80">
        <v>2.46</v>
      </c>
      <c r="F188" s="80">
        <v>0</v>
      </c>
      <c r="G188" s="80">
        <v>16.75</v>
      </c>
      <c r="H188" s="80">
        <v>20.49</v>
      </c>
      <c r="I188" s="80">
        <v>1.67</v>
      </c>
      <c r="J188" s="80">
        <v>1.1299999999999999</v>
      </c>
      <c r="K188" s="65">
        <f t="shared" si="13"/>
        <v>100.82999999999998</v>
      </c>
      <c r="L188" s="4">
        <f t="shared" si="10"/>
        <v>92.387625809877889</v>
      </c>
      <c r="M188" s="89"/>
      <c r="N188" s="65" t="s">
        <v>281</v>
      </c>
      <c r="O188" s="80">
        <v>55.01</v>
      </c>
      <c r="P188" s="80">
        <v>0.25</v>
      </c>
      <c r="Q188" s="80">
        <v>1.8</v>
      </c>
      <c r="R188" s="80">
        <v>2.4500000000000002</v>
      </c>
      <c r="S188" s="80">
        <v>0.1</v>
      </c>
      <c r="T188" s="80">
        <v>17.21</v>
      </c>
      <c r="U188" s="80">
        <v>20.6</v>
      </c>
      <c r="V188" s="80">
        <v>1.6</v>
      </c>
      <c r="W188" s="80">
        <v>1.1200000000000001</v>
      </c>
      <c r="X188" s="65">
        <f t="shared" si="9"/>
        <v>100.13999999999999</v>
      </c>
      <c r="Y188" s="4">
        <f t="shared" si="11"/>
        <v>92.603935600892086</v>
      </c>
      <c r="Z188" s="80"/>
    </row>
    <row r="189" spans="1:26">
      <c r="A189" s="65" t="s">
        <v>282</v>
      </c>
      <c r="B189" s="80">
        <v>55.63</v>
      </c>
      <c r="C189" s="80">
        <v>0.3</v>
      </c>
      <c r="D189" s="80">
        <v>1.65</v>
      </c>
      <c r="E189" s="80">
        <v>2.3199999999999998</v>
      </c>
      <c r="F189" s="80">
        <v>4</v>
      </c>
      <c r="G189" s="80">
        <v>16.059999999999999</v>
      </c>
      <c r="H189" s="80">
        <v>20.23</v>
      </c>
      <c r="I189" s="80">
        <v>1.75</v>
      </c>
      <c r="J189" s="80">
        <v>1.18</v>
      </c>
      <c r="K189" s="65">
        <f t="shared" si="13"/>
        <v>103.12</v>
      </c>
      <c r="L189" s="4">
        <f t="shared" si="10"/>
        <v>92.503051473340946</v>
      </c>
      <c r="M189" s="89"/>
      <c r="N189" s="65" t="s">
        <v>282</v>
      </c>
      <c r="O189" s="80">
        <v>54.86</v>
      </c>
      <c r="P189" s="80">
        <v>0.25</v>
      </c>
      <c r="Q189" s="80">
        <v>1.8</v>
      </c>
      <c r="R189" s="80">
        <v>2.48</v>
      </c>
      <c r="S189" s="80">
        <v>0.09</v>
      </c>
      <c r="T189" s="80">
        <v>16.87</v>
      </c>
      <c r="U189" s="80">
        <v>20.58</v>
      </c>
      <c r="V189" s="80">
        <v>1.59</v>
      </c>
      <c r="W189" s="80">
        <v>1.1000000000000001</v>
      </c>
      <c r="X189" s="65">
        <f t="shared" si="9"/>
        <v>99.61999999999999</v>
      </c>
      <c r="Y189" s="4">
        <f t="shared" si="11"/>
        <v>92.380881537328989</v>
      </c>
      <c r="Z189" s="80"/>
    </row>
    <row r="190" spans="1:26">
      <c r="A190" s="65" t="s">
        <v>283</v>
      </c>
      <c r="B190" s="80">
        <v>55.31</v>
      </c>
      <c r="C190" s="80">
        <v>0.28000000000000003</v>
      </c>
      <c r="D190" s="80">
        <v>1.73</v>
      </c>
      <c r="E190" s="80">
        <v>2.37</v>
      </c>
      <c r="F190" s="80">
        <v>0</v>
      </c>
      <c r="G190" s="80">
        <v>16.29</v>
      </c>
      <c r="H190" s="80">
        <v>20.38</v>
      </c>
      <c r="I190" s="80">
        <v>1.72</v>
      </c>
      <c r="J190" s="80">
        <v>1.29</v>
      </c>
      <c r="K190" s="65">
        <f t="shared" si="13"/>
        <v>99.36999999999999</v>
      </c>
      <c r="L190" s="4">
        <f t="shared" si="10"/>
        <v>92.453643495207473</v>
      </c>
      <c r="M190" s="89"/>
      <c r="N190" s="65" t="s">
        <v>283</v>
      </c>
      <c r="O190" s="80">
        <v>53.71</v>
      </c>
      <c r="P190" s="80">
        <v>0.26</v>
      </c>
      <c r="Q190" s="80">
        <v>1.8</v>
      </c>
      <c r="R190" s="80">
        <v>2.4300000000000002</v>
      </c>
      <c r="S190" s="80">
        <v>0.08</v>
      </c>
      <c r="T190" s="80">
        <v>16.64</v>
      </c>
      <c r="U190" s="80">
        <v>20.190000000000001</v>
      </c>
      <c r="V190" s="80">
        <v>1.63</v>
      </c>
      <c r="W190" s="80">
        <v>1.1499999999999999</v>
      </c>
      <c r="X190" s="65">
        <f t="shared" si="9"/>
        <v>97.889999999999986</v>
      </c>
      <c r="Y190" s="4">
        <f t="shared" si="11"/>
        <v>92.427485469495153</v>
      </c>
      <c r="Z190" s="80"/>
    </row>
    <row r="191" spans="1:26">
      <c r="A191" s="65" t="s">
        <v>517</v>
      </c>
      <c r="B191" s="80">
        <v>55.76</v>
      </c>
      <c r="C191" s="80">
        <v>0.24</v>
      </c>
      <c r="D191" s="80">
        <v>1.74</v>
      </c>
      <c r="E191" s="80">
        <v>2.46</v>
      </c>
      <c r="F191" s="80">
        <v>0</v>
      </c>
      <c r="G191" s="80">
        <v>16.57</v>
      </c>
      <c r="H191" s="80">
        <v>20.47</v>
      </c>
      <c r="I191" s="80">
        <v>1.82</v>
      </c>
      <c r="J191" s="80">
        <v>1.35</v>
      </c>
      <c r="K191" s="65">
        <f t="shared" si="13"/>
        <v>100.41</v>
      </c>
      <c r="L191" s="4">
        <f t="shared" si="10"/>
        <v>92.311290592332227</v>
      </c>
      <c r="M191" s="89"/>
      <c r="N191" s="65" t="s">
        <v>517</v>
      </c>
      <c r="O191" s="80">
        <v>53.86</v>
      </c>
      <c r="P191" s="80">
        <v>0.28000000000000003</v>
      </c>
      <c r="Q191" s="80">
        <v>1.79</v>
      </c>
      <c r="R191" s="80">
        <v>2.46</v>
      </c>
      <c r="S191" s="80">
        <v>0.09</v>
      </c>
      <c r="T191" s="80">
        <v>16.78</v>
      </c>
      <c r="U191" s="80">
        <v>20.14</v>
      </c>
      <c r="V191" s="80">
        <v>1.63</v>
      </c>
      <c r="W191" s="80">
        <v>1.21</v>
      </c>
      <c r="X191" s="65">
        <f t="shared" si="9"/>
        <v>98.24</v>
      </c>
      <c r="Y191" s="4">
        <f t="shared" si="11"/>
        <v>92.400201225377941</v>
      </c>
      <c r="Z191" s="80"/>
    </row>
    <row r="192" spans="1:26">
      <c r="A192" s="65" t="s">
        <v>518</v>
      </c>
      <c r="B192" s="80">
        <v>56.43</v>
      </c>
      <c r="C192" s="80">
        <v>0.34</v>
      </c>
      <c r="D192" s="80">
        <v>1.73</v>
      </c>
      <c r="E192" s="80">
        <v>2.41</v>
      </c>
      <c r="F192" s="80">
        <v>0.02</v>
      </c>
      <c r="G192" s="80">
        <v>16.48</v>
      </c>
      <c r="H192" s="80">
        <v>20.22</v>
      </c>
      <c r="I192" s="80">
        <v>1.82</v>
      </c>
      <c r="J192" s="80">
        <v>1.24</v>
      </c>
      <c r="K192" s="65">
        <f t="shared" si="13"/>
        <v>100.68999999999998</v>
      </c>
      <c r="L192" s="4">
        <f t="shared" si="10"/>
        <v>92.417699140462204</v>
      </c>
      <c r="M192" s="89"/>
      <c r="N192" s="65" t="s">
        <v>518</v>
      </c>
      <c r="O192" s="80">
        <v>55.19</v>
      </c>
      <c r="P192" s="80">
        <v>0.26</v>
      </c>
      <c r="Q192" s="80">
        <v>1.79</v>
      </c>
      <c r="R192" s="80">
        <v>2.4500000000000002</v>
      </c>
      <c r="S192" s="80">
        <v>0.06</v>
      </c>
      <c r="T192" s="80">
        <v>17.11</v>
      </c>
      <c r="U192" s="80">
        <v>20.43</v>
      </c>
      <c r="V192" s="80">
        <v>1.62</v>
      </c>
      <c r="W192" s="80">
        <v>1.1599999999999999</v>
      </c>
      <c r="X192" s="65">
        <f t="shared" si="9"/>
        <v>100.07</v>
      </c>
      <c r="Y192" s="4">
        <f t="shared" si="11"/>
        <v>92.563923401096133</v>
      </c>
      <c r="Z192" s="80"/>
    </row>
    <row r="193" spans="1:26">
      <c r="A193" s="65" t="s">
        <v>284</v>
      </c>
      <c r="B193" s="80">
        <v>56.46</v>
      </c>
      <c r="C193" s="80">
        <v>0.3</v>
      </c>
      <c r="D193" s="80">
        <v>1.68</v>
      </c>
      <c r="E193" s="80">
        <v>2.41</v>
      </c>
      <c r="F193" s="80">
        <v>0.02</v>
      </c>
      <c r="G193" s="80">
        <v>16.28</v>
      </c>
      <c r="H193" s="80">
        <v>20.34</v>
      </c>
      <c r="I193" s="80">
        <v>1.89</v>
      </c>
      <c r="J193" s="80">
        <v>1.28</v>
      </c>
      <c r="K193" s="65">
        <f t="shared" si="13"/>
        <v>100.66000000000001</v>
      </c>
      <c r="L193" s="4">
        <f t="shared" si="10"/>
        <v>92.331693406030368</v>
      </c>
      <c r="M193" s="89"/>
      <c r="N193" s="65" t="s">
        <v>284</v>
      </c>
      <c r="O193" s="80">
        <v>53.85</v>
      </c>
      <c r="P193" s="80">
        <v>0.26</v>
      </c>
      <c r="Q193" s="80">
        <v>1.78</v>
      </c>
      <c r="R193" s="80">
        <v>2.44</v>
      </c>
      <c r="S193" s="80">
        <v>0.08</v>
      </c>
      <c r="T193" s="80">
        <v>16.89</v>
      </c>
      <c r="U193" s="80">
        <v>20.239999999999998</v>
      </c>
      <c r="V193" s="80">
        <v>1.64</v>
      </c>
      <c r="W193" s="80">
        <v>1.19</v>
      </c>
      <c r="X193" s="65">
        <f t="shared" si="9"/>
        <v>98.36999999999999</v>
      </c>
      <c r="Y193" s="4">
        <f t="shared" si="11"/>
        <v>92.502768307014179</v>
      </c>
      <c r="Z193" s="80"/>
    </row>
    <row r="194" spans="1:26">
      <c r="A194" s="65" t="s">
        <v>285</v>
      </c>
      <c r="B194" s="80">
        <v>55.54</v>
      </c>
      <c r="C194" s="80">
        <v>0.28000000000000003</v>
      </c>
      <c r="D194" s="80">
        <v>1.82</v>
      </c>
      <c r="E194" s="80">
        <v>2.39</v>
      </c>
      <c r="F194" s="80">
        <v>0.02</v>
      </c>
      <c r="G194" s="80">
        <v>16.079999999999998</v>
      </c>
      <c r="H194" s="80">
        <v>20.48</v>
      </c>
      <c r="I194" s="80">
        <v>1.85</v>
      </c>
      <c r="J194" s="80">
        <v>1.1599999999999999</v>
      </c>
      <c r="K194" s="65">
        <f t="shared" si="13"/>
        <v>99.61999999999999</v>
      </c>
      <c r="L194" s="4">
        <f t="shared" si="10"/>
        <v>92.303127398509332</v>
      </c>
      <c r="M194" s="89"/>
      <c r="N194" s="65" t="s">
        <v>285</v>
      </c>
      <c r="O194" s="80">
        <v>54.36</v>
      </c>
      <c r="P194" s="80">
        <v>0.26</v>
      </c>
      <c r="Q194" s="80">
        <v>1.83</v>
      </c>
      <c r="R194" s="80">
        <v>2.48</v>
      </c>
      <c r="S194" s="80">
        <v>1E-3</v>
      </c>
      <c r="T194" s="80">
        <v>16.8</v>
      </c>
      <c r="U194" s="80">
        <v>20.27</v>
      </c>
      <c r="V194" s="80">
        <v>1.58</v>
      </c>
      <c r="W194" s="80">
        <v>1.08</v>
      </c>
      <c r="X194" s="65">
        <f t="shared" si="9"/>
        <v>98.660999999999987</v>
      </c>
      <c r="Y194" s="4">
        <f t="shared" si="11"/>
        <v>92.351563308118259</v>
      </c>
      <c r="Z194" s="80"/>
    </row>
    <row r="195" spans="1:26">
      <c r="A195" s="65" t="s">
        <v>286</v>
      </c>
      <c r="B195" s="80">
        <v>55.66</v>
      </c>
      <c r="C195" s="80">
        <v>0.31</v>
      </c>
      <c r="D195" s="80">
        <v>1.73</v>
      </c>
      <c r="E195" s="80">
        <v>2.4</v>
      </c>
      <c r="F195" s="80">
        <v>4</v>
      </c>
      <c r="G195" s="80">
        <v>16.82</v>
      </c>
      <c r="H195" s="80">
        <v>20.420000000000002</v>
      </c>
      <c r="I195" s="80">
        <v>1.87</v>
      </c>
      <c r="J195" s="80">
        <v>1.29</v>
      </c>
      <c r="K195" s="65">
        <f t="shared" si="13"/>
        <v>104.5</v>
      </c>
      <c r="L195" s="4">
        <f t="shared" si="10"/>
        <v>92.588149036859292</v>
      </c>
      <c r="M195" s="89"/>
      <c r="N195" s="65" t="s">
        <v>286</v>
      </c>
      <c r="O195" s="80">
        <v>54.44</v>
      </c>
      <c r="P195" s="80">
        <v>0.26</v>
      </c>
      <c r="Q195" s="80">
        <v>1.78</v>
      </c>
      <c r="R195" s="80">
        <v>2.46</v>
      </c>
      <c r="S195" s="80">
        <v>0.09</v>
      </c>
      <c r="T195" s="80">
        <v>16.989999999999998</v>
      </c>
      <c r="U195" s="80">
        <v>20.29</v>
      </c>
      <c r="V195" s="80">
        <v>1.62</v>
      </c>
      <c r="W195" s="80">
        <v>1.1499999999999999</v>
      </c>
      <c r="X195" s="65">
        <f t="shared" si="9"/>
        <v>99.080000000000013</v>
      </c>
      <c r="Y195" s="4">
        <f t="shared" si="11"/>
        <v>92.487079077025953</v>
      </c>
      <c r="Z195" s="80"/>
    </row>
    <row r="196" spans="1:26">
      <c r="A196" s="65" t="s">
        <v>287</v>
      </c>
      <c r="B196" s="80">
        <v>55.07</v>
      </c>
      <c r="C196" s="80">
        <v>0.28000000000000003</v>
      </c>
      <c r="D196" s="80">
        <v>1.7</v>
      </c>
      <c r="E196" s="80">
        <v>2.36</v>
      </c>
      <c r="F196" s="80">
        <v>0.01</v>
      </c>
      <c r="G196" s="80">
        <v>16.7</v>
      </c>
      <c r="H196" s="80">
        <v>20.27</v>
      </c>
      <c r="I196" s="80">
        <v>1.77</v>
      </c>
      <c r="J196" s="80">
        <v>1.18</v>
      </c>
      <c r="K196" s="65">
        <f t="shared" si="13"/>
        <v>99.34</v>
      </c>
      <c r="L196" s="4">
        <f t="shared" si="10"/>
        <v>92.654081391069496</v>
      </c>
      <c r="M196" s="89"/>
      <c r="N196" s="65" t="s">
        <v>287</v>
      </c>
      <c r="O196" s="80">
        <v>54.62</v>
      </c>
      <c r="P196" s="80">
        <v>0.27</v>
      </c>
      <c r="Q196" s="80">
        <v>1.82</v>
      </c>
      <c r="R196" s="80">
        <v>2.4700000000000002</v>
      </c>
      <c r="S196" s="80">
        <v>7.0000000000000007E-2</v>
      </c>
      <c r="T196" s="80">
        <v>16.79</v>
      </c>
      <c r="U196" s="80">
        <v>20.37</v>
      </c>
      <c r="V196" s="80">
        <v>1.59</v>
      </c>
      <c r="W196" s="80">
        <v>1.07</v>
      </c>
      <c r="X196" s="65">
        <f t="shared" ref="X196:X238" si="14">SUM(O196:W196)</f>
        <v>99.07</v>
      </c>
      <c r="Y196" s="4">
        <f t="shared" si="11"/>
        <v>92.375861380328089</v>
      </c>
      <c r="Z196" s="80"/>
    </row>
    <row r="197" spans="1:26">
      <c r="A197" s="65" t="s">
        <v>519</v>
      </c>
      <c r="B197" s="80">
        <v>55.81</v>
      </c>
      <c r="C197" s="80">
        <v>0.25</v>
      </c>
      <c r="D197" s="80">
        <v>1.77</v>
      </c>
      <c r="E197" s="80">
        <v>2.42</v>
      </c>
      <c r="F197" s="80">
        <v>0.02</v>
      </c>
      <c r="G197" s="80">
        <v>16.36</v>
      </c>
      <c r="H197" s="80">
        <v>20.47</v>
      </c>
      <c r="I197" s="80">
        <v>1.77</v>
      </c>
      <c r="J197" s="80">
        <v>1.22</v>
      </c>
      <c r="K197" s="65">
        <f t="shared" si="13"/>
        <v>100.09</v>
      </c>
      <c r="L197" s="4">
        <f t="shared" ref="L197:L260" si="15">((G197/40.31)/(G197/40.31+E197/71.85))*100</f>
        <v>92.337081020650018</v>
      </c>
      <c r="M197" s="89"/>
      <c r="N197" s="65" t="s">
        <v>519</v>
      </c>
      <c r="O197" s="80">
        <v>53.81</v>
      </c>
      <c r="P197" s="80">
        <v>0.26</v>
      </c>
      <c r="Q197" s="80">
        <v>1.77</v>
      </c>
      <c r="R197" s="80">
        <v>2.46</v>
      </c>
      <c r="S197" s="80">
        <v>1E-3</v>
      </c>
      <c r="T197" s="80">
        <v>16.64</v>
      </c>
      <c r="U197" s="80">
        <v>20.25</v>
      </c>
      <c r="V197" s="80">
        <v>1.58</v>
      </c>
      <c r="W197" s="80">
        <v>1.19</v>
      </c>
      <c r="X197" s="65">
        <f t="shared" si="14"/>
        <v>97.960999999999999</v>
      </c>
      <c r="Y197" s="4">
        <f t="shared" ref="Y197:Y260" si="16">((T197/40.31)/(T197/40.31+R197/71.85))*100</f>
        <v>92.341157721518627</v>
      </c>
      <c r="Z197" s="80"/>
    </row>
    <row r="198" spans="1:26">
      <c r="A198" s="65" t="s">
        <v>533</v>
      </c>
      <c r="B198" s="80">
        <v>55.63</v>
      </c>
      <c r="C198" s="80">
        <v>0.28999999999999998</v>
      </c>
      <c r="D198" s="80">
        <v>1.72</v>
      </c>
      <c r="E198" s="80">
        <v>2.39</v>
      </c>
      <c r="F198" s="80">
        <v>0.01</v>
      </c>
      <c r="G198" s="80">
        <v>16.52</v>
      </c>
      <c r="H198" s="80">
        <v>20.170000000000002</v>
      </c>
      <c r="I198" s="80">
        <v>1.83</v>
      </c>
      <c r="J198" s="80">
        <v>1.21</v>
      </c>
      <c r="K198" s="65">
        <f t="shared" si="13"/>
        <v>99.77</v>
      </c>
      <c r="L198" s="4">
        <f t="shared" si="15"/>
        <v>92.49273885378112</v>
      </c>
      <c r="M198" s="89"/>
      <c r="N198" s="65" t="s">
        <v>533</v>
      </c>
      <c r="O198" s="80">
        <v>53.84</v>
      </c>
      <c r="P198" s="80">
        <v>0.27</v>
      </c>
      <c r="Q198" s="80">
        <v>1.8</v>
      </c>
      <c r="R198" s="80">
        <v>2.46</v>
      </c>
      <c r="S198" s="80">
        <v>0.08</v>
      </c>
      <c r="T198" s="80">
        <v>16.850000000000001</v>
      </c>
      <c r="U198" s="80">
        <v>20.21</v>
      </c>
      <c r="V198" s="80">
        <v>1.59</v>
      </c>
      <c r="W198" s="80">
        <v>1.18</v>
      </c>
      <c r="X198" s="65">
        <f t="shared" si="14"/>
        <v>98.28000000000003</v>
      </c>
      <c r="Y198" s="4">
        <f t="shared" si="16"/>
        <v>92.429382904764125</v>
      </c>
      <c r="Z198" s="80"/>
    </row>
    <row r="199" spans="1:26">
      <c r="A199" s="65" t="s">
        <v>288</v>
      </c>
      <c r="B199" s="80">
        <v>55.3</v>
      </c>
      <c r="C199" s="80">
        <v>0.31</v>
      </c>
      <c r="D199" s="80">
        <v>1.74</v>
      </c>
      <c r="E199" s="80">
        <v>2.4300000000000002</v>
      </c>
      <c r="F199" s="80">
        <v>0</v>
      </c>
      <c r="G199" s="80">
        <v>16.329999999999998</v>
      </c>
      <c r="H199" s="80">
        <v>20.440000000000001</v>
      </c>
      <c r="I199" s="80">
        <v>1.76</v>
      </c>
      <c r="J199" s="80">
        <v>1.1000000000000001</v>
      </c>
      <c r="K199" s="65">
        <f t="shared" si="13"/>
        <v>99.41</v>
      </c>
      <c r="L199" s="4">
        <f t="shared" si="15"/>
        <v>92.294809307084805</v>
      </c>
      <c r="M199" s="89"/>
      <c r="N199" s="65" t="s">
        <v>288</v>
      </c>
      <c r="O199" s="80">
        <v>54.65</v>
      </c>
      <c r="P199" s="80">
        <v>0.27</v>
      </c>
      <c r="Q199" s="80">
        <v>1.83</v>
      </c>
      <c r="R199" s="80">
        <v>2.4500000000000002</v>
      </c>
      <c r="S199" s="80">
        <v>0.1</v>
      </c>
      <c r="T199" s="80">
        <v>16.77</v>
      </c>
      <c r="U199" s="80">
        <v>20.3</v>
      </c>
      <c r="V199" s="80">
        <v>1.6</v>
      </c>
      <c r="W199" s="80">
        <v>1.1000000000000001</v>
      </c>
      <c r="X199" s="65">
        <f t="shared" si="14"/>
        <v>99.07</v>
      </c>
      <c r="Y199" s="4">
        <f t="shared" si="16"/>
        <v>92.424582951083238</v>
      </c>
      <c r="Z199" s="80"/>
    </row>
    <row r="200" spans="1:26">
      <c r="A200" s="65" t="s">
        <v>520</v>
      </c>
      <c r="B200" s="80">
        <v>55.63</v>
      </c>
      <c r="C200" s="80">
        <v>0.3</v>
      </c>
      <c r="D200" s="80">
        <v>1.71</v>
      </c>
      <c r="E200" s="80">
        <v>2.36</v>
      </c>
      <c r="F200" s="80">
        <v>0</v>
      </c>
      <c r="G200" s="80">
        <v>16.53</v>
      </c>
      <c r="H200" s="80">
        <v>20.28</v>
      </c>
      <c r="I200" s="80">
        <v>1.83</v>
      </c>
      <c r="J200" s="80">
        <v>1.27</v>
      </c>
      <c r="K200" s="65">
        <f t="shared" si="13"/>
        <v>99.91</v>
      </c>
      <c r="L200" s="4">
        <f t="shared" si="15"/>
        <v>92.584136055467525</v>
      </c>
      <c r="M200" s="89"/>
      <c r="N200" s="65" t="s">
        <v>520</v>
      </c>
      <c r="O200" s="80">
        <v>54.65</v>
      </c>
      <c r="P200" s="80">
        <v>0.27</v>
      </c>
      <c r="Q200" s="80">
        <v>1.79</v>
      </c>
      <c r="R200" s="80">
        <v>2.4700000000000002</v>
      </c>
      <c r="S200" s="80">
        <v>0.08</v>
      </c>
      <c r="T200" s="80">
        <v>16.579999999999998</v>
      </c>
      <c r="U200" s="80">
        <v>20.14</v>
      </c>
      <c r="V200" s="80">
        <v>1.64</v>
      </c>
      <c r="W200" s="80">
        <v>1.17</v>
      </c>
      <c r="X200" s="65">
        <f t="shared" si="14"/>
        <v>98.79</v>
      </c>
      <c r="Y200" s="4">
        <f t="shared" si="16"/>
        <v>92.28674349475267</v>
      </c>
      <c r="Z200" s="80"/>
    </row>
    <row r="201" spans="1:26">
      <c r="A201" s="65" t="s">
        <v>558</v>
      </c>
      <c r="B201" s="80">
        <v>55.87</v>
      </c>
      <c r="C201" s="80">
        <v>0.3</v>
      </c>
      <c r="D201" s="80">
        <v>1.69</v>
      </c>
      <c r="E201" s="80">
        <v>2.4300000000000002</v>
      </c>
      <c r="F201" s="80">
        <v>0.05</v>
      </c>
      <c r="G201" s="80">
        <v>16.36</v>
      </c>
      <c r="H201" s="80">
        <v>20.420000000000002</v>
      </c>
      <c r="I201" s="80">
        <v>1.82</v>
      </c>
      <c r="J201" s="80">
        <v>1.21</v>
      </c>
      <c r="K201" s="65">
        <f t="shared" si="13"/>
        <v>100.14999999999998</v>
      </c>
      <c r="L201" s="4">
        <f t="shared" si="15"/>
        <v>92.307851781420297</v>
      </c>
      <c r="M201" s="89"/>
      <c r="N201" s="65" t="s">
        <v>558</v>
      </c>
      <c r="O201" s="80">
        <v>53.81</v>
      </c>
      <c r="P201" s="80">
        <v>0.26</v>
      </c>
      <c r="Q201" s="80">
        <v>1.79</v>
      </c>
      <c r="R201" s="80">
        <v>2.4500000000000002</v>
      </c>
      <c r="S201" s="80">
        <v>0.08</v>
      </c>
      <c r="T201" s="80">
        <v>16.7</v>
      </c>
      <c r="U201" s="80">
        <v>20.260000000000002</v>
      </c>
      <c r="V201" s="80">
        <v>1.61</v>
      </c>
      <c r="W201" s="80">
        <v>1.1299999999999999</v>
      </c>
      <c r="X201" s="65">
        <f t="shared" si="14"/>
        <v>98.09</v>
      </c>
      <c r="Y201" s="4">
        <f t="shared" si="16"/>
        <v>92.39524446263421</v>
      </c>
      <c r="Z201" s="80"/>
    </row>
    <row r="202" spans="1:26">
      <c r="A202" s="65" t="s">
        <v>289</v>
      </c>
      <c r="B202" s="80">
        <v>55.32</v>
      </c>
      <c r="C202" s="80">
        <v>0.28000000000000003</v>
      </c>
      <c r="D202" s="80">
        <v>1.81</v>
      </c>
      <c r="E202" s="80">
        <v>2.42</v>
      </c>
      <c r="F202" s="80">
        <v>0.02</v>
      </c>
      <c r="G202" s="80">
        <v>16.54</v>
      </c>
      <c r="H202" s="80">
        <v>20.45</v>
      </c>
      <c r="I202" s="80">
        <v>1.82</v>
      </c>
      <c r="J202" s="80">
        <v>1.1200000000000001</v>
      </c>
      <c r="K202" s="65">
        <f t="shared" si="13"/>
        <v>99.780000000000015</v>
      </c>
      <c r="L202" s="4">
        <f t="shared" si="15"/>
        <v>92.414148241625725</v>
      </c>
      <c r="M202" s="89"/>
      <c r="N202" s="65" t="s">
        <v>289</v>
      </c>
      <c r="O202" s="80">
        <v>54.42</v>
      </c>
      <c r="P202" s="80">
        <v>0.26</v>
      </c>
      <c r="Q202" s="80">
        <v>1.83</v>
      </c>
      <c r="R202" s="80">
        <v>2.5</v>
      </c>
      <c r="S202" s="80">
        <v>0.11</v>
      </c>
      <c r="T202" s="80">
        <v>16.79</v>
      </c>
      <c r="U202" s="80">
        <v>20.21</v>
      </c>
      <c r="V202" s="80">
        <v>1.55</v>
      </c>
      <c r="W202" s="80">
        <v>1.08</v>
      </c>
      <c r="X202" s="65">
        <f t="shared" si="14"/>
        <v>98.75</v>
      </c>
      <c r="Y202" s="4">
        <f t="shared" si="16"/>
        <v>92.290399663692355</v>
      </c>
      <c r="Z202" s="80"/>
    </row>
    <row r="203" spans="1:26">
      <c r="A203" s="65" t="s">
        <v>290</v>
      </c>
      <c r="B203" s="80">
        <v>56.44</v>
      </c>
      <c r="C203" s="80">
        <v>0.36</v>
      </c>
      <c r="D203" s="80">
        <v>1.74</v>
      </c>
      <c r="E203" s="80">
        <v>2.44</v>
      </c>
      <c r="F203" s="80">
        <v>0.03</v>
      </c>
      <c r="G203" s="80">
        <v>16.37</v>
      </c>
      <c r="H203" s="80">
        <v>20.57</v>
      </c>
      <c r="I203" s="80">
        <v>1.74</v>
      </c>
      <c r="J203" s="80">
        <v>1.1100000000000001</v>
      </c>
      <c r="K203" s="65">
        <f t="shared" si="13"/>
        <v>100.79999999999998</v>
      </c>
      <c r="L203" s="4">
        <f t="shared" si="15"/>
        <v>92.282993821539989</v>
      </c>
      <c r="M203" s="89"/>
      <c r="N203" s="65" t="s">
        <v>290</v>
      </c>
      <c r="O203" s="80">
        <v>54.82</v>
      </c>
      <c r="P203" s="80">
        <v>0.27</v>
      </c>
      <c r="Q203" s="80">
        <v>1.82</v>
      </c>
      <c r="R203" s="80">
        <v>2.5099999999999998</v>
      </c>
      <c r="S203" s="80">
        <v>0.08</v>
      </c>
      <c r="T203" s="80">
        <v>16.97</v>
      </c>
      <c r="U203" s="80">
        <v>20.260000000000002</v>
      </c>
      <c r="V203" s="80">
        <v>1.56</v>
      </c>
      <c r="W203" s="80">
        <v>1.01</v>
      </c>
      <c r="X203" s="65">
        <f t="shared" si="14"/>
        <v>99.300000000000011</v>
      </c>
      <c r="Y203" s="4">
        <f t="shared" si="16"/>
        <v>92.337735747034813</v>
      </c>
      <c r="Z203" s="80"/>
    </row>
    <row r="204" spans="1:26">
      <c r="A204" s="65" t="s">
        <v>291</v>
      </c>
      <c r="B204" s="80">
        <v>55.68</v>
      </c>
      <c r="C204" s="80">
        <v>0.27</v>
      </c>
      <c r="D204" s="80">
        <v>1.78</v>
      </c>
      <c r="E204" s="80">
        <v>2.38</v>
      </c>
      <c r="F204" s="80">
        <v>0.03</v>
      </c>
      <c r="G204" s="80">
        <v>15.89</v>
      </c>
      <c r="H204" s="80">
        <v>20.6</v>
      </c>
      <c r="I204" s="80">
        <v>1.79</v>
      </c>
      <c r="J204" s="80">
        <v>1.1200000000000001</v>
      </c>
      <c r="K204" s="65">
        <f t="shared" si="13"/>
        <v>99.54</v>
      </c>
      <c r="L204" s="4">
        <f t="shared" si="15"/>
        <v>92.248291761144628</v>
      </c>
      <c r="M204" s="89"/>
      <c r="N204" s="65" t="s">
        <v>291</v>
      </c>
      <c r="O204" s="80">
        <v>53.66</v>
      </c>
      <c r="P204" s="80">
        <v>0.21</v>
      </c>
      <c r="Q204" s="80">
        <v>1.8</v>
      </c>
      <c r="R204" s="80">
        <v>2.4500000000000002</v>
      </c>
      <c r="S204" s="80">
        <v>0.09</v>
      </c>
      <c r="T204" s="80">
        <v>16.93</v>
      </c>
      <c r="U204" s="80">
        <v>20.23</v>
      </c>
      <c r="V204" s="80">
        <v>1.63</v>
      </c>
      <c r="W204" s="80">
        <v>1.08</v>
      </c>
      <c r="X204" s="65">
        <f t="shared" si="14"/>
        <v>98.08</v>
      </c>
      <c r="Y204" s="4">
        <f t="shared" si="16"/>
        <v>92.490799738438838</v>
      </c>
      <c r="Z204" s="80"/>
    </row>
    <row r="205" spans="1:26">
      <c r="A205" s="65" t="s">
        <v>292</v>
      </c>
      <c r="B205" s="80">
        <v>56.39</v>
      </c>
      <c r="C205" s="80">
        <v>0.05</v>
      </c>
      <c r="D205" s="80">
        <v>1.04</v>
      </c>
      <c r="E205" s="80">
        <v>2.2999999999999998</v>
      </c>
      <c r="F205" s="80">
        <v>0.03</v>
      </c>
      <c r="G205" s="80">
        <v>18.170000000000002</v>
      </c>
      <c r="H205" s="80">
        <v>20.92</v>
      </c>
      <c r="I205" s="80">
        <v>1.24</v>
      </c>
      <c r="J205" s="80">
        <v>0.97</v>
      </c>
      <c r="K205" s="65">
        <f t="shared" si="13"/>
        <v>101.10999999999999</v>
      </c>
      <c r="L205" s="4">
        <f t="shared" si="15"/>
        <v>93.369247851297459</v>
      </c>
      <c r="M205" s="89"/>
      <c r="N205" s="65" t="s">
        <v>292</v>
      </c>
      <c r="O205" s="80">
        <v>55.41</v>
      </c>
      <c r="P205" s="80">
        <v>0.03</v>
      </c>
      <c r="Q205" s="80">
        <v>1.1100000000000001</v>
      </c>
      <c r="R205" s="80">
        <v>2.38</v>
      </c>
      <c r="S205" s="80">
        <v>0.09</v>
      </c>
      <c r="T205" s="80">
        <v>18.03</v>
      </c>
      <c r="U205" s="80">
        <v>20.87</v>
      </c>
      <c r="V205" s="80">
        <v>1.03</v>
      </c>
      <c r="W205" s="80">
        <v>0.96</v>
      </c>
      <c r="X205" s="65">
        <f t="shared" si="14"/>
        <v>99.910000000000011</v>
      </c>
      <c r="Y205" s="4">
        <f t="shared" si="16"/>
        <v>93.104911458176502</v>
      </c>
      <c r="Z205" s="80"/>
    </row>
    <row r="206" spans="1:26">
      <c r="A206" s="65" t="s">
        <v>293</v>
      </c>
      <c r="B206" s="80">
        <v>56.09</v>
      </c>
      <c r="C206" s="80">
        <v>0.24</v>
      </c>
      <c r="D206" s="80">
        <v>1.69</v>
      </c>
      <c r="E206" s="80">
        <v>2.33</v>
      </c>
      <c r="F206" s="80">
        <v>0</v>
      </c>
      <c r="G206" s="80">
        <v>16.03</v>
      </c>
      <c r="H206" s="80">
        <v>20.52</v>
      </c>
      <c r="I206" s="80">
        <v>1.77</v>
      </c>
      <c r="J206" s="80">
        <v>1.19</v>
      </c>
      <c r="K206" s="65">
        <f t="shared" si="13"/>
        <v>99.859999999999985</v>
      </c>
      <c r="L206" s="4">
        <f t="shared" si="15"/>
        <v>92.460144990943888</v>
      </c>
      <c r="M206" s="89"/>
      <c r="N206" s="65" t="s">
        <v>293</v>
      </c>
      <c r="O206" s="80">
        <v>53.94</v>
      </c>
      <c r="P206" s="80">
        <v>0.27</v>
      </c>
      <c r="Q206" s="80">
        <v>1.77</v>
      </c>
      <c r="R206" s="80">
        <v>2.4900000000000002</v>
      </c>
      <c r="S206" s="80">
        <v>0.09</v>
      </c>
      <c r="T206" s="80">
        <v>16.84</v>
      </c>
      <c r="U206" s="80">
        <v>20.149999999999999</v>
      </c>
      <c r="V206" s="80">
        <v>1.67</v>
      </c>
      <c r="W206" s="80">
        <v>1.1100000000000001</v>
      </c>
      <c r="X206" s="65">
        <f t="shared" si="14"/>
        <v>98.330000000000013</v>
      </c>
      <c r="Y206" s="4">
        <f t="shared" si="16"/>
        <v>92.339928562810215</v>
      </c>
      <c r="Z206" s="80"/>
    </row>
    <row r="207" spans="1:26">
      <c r="A207" s="65" t="s">
        <v>294</v>
      </c>
      <c r="B207" s="80">
        <v>55.52</v>
      </c>
      <c r="C207" s="80">
        <v>0.28000000000000003</v>
      </c>
      <c r="D207" s="80">
        <v>1.76</v>
      </c>
      <c r="E207" s="80">
        <v>2.39</v>
      </c>
      <c r="F207" s="80">
        <v>0</v>
      </c>
      <c r="G207" s="80">
        <v>17.079999999999998</v>
      </c>
      <c r="H207" s="80">
        <v>20.46</v>
      </c>
      <c r="I207" s="80">
        <v>1.71</v>
      </c>
      <c r="J207" s="80">
        <v>1.1000000000000001</v>
      </c>
      <c r="K207" s="65">
        <f t="shared" si="13"/>
        <v>100.3</v>
      </c>
      <c r="L207" s="4">
        <f t="shared" si="15"/>
        <v>92.720961960392685</v>
      </c>
      <c r="M207" s="89"/>
      <c r="N207" s="65" t="s">
        <v>294</v>
      </c>
      <c r="O207" s="80">
        <v>53.87</v>
      </c>
      <c r="P207" s="80">
        <v>0.27</v>
      </c>
      <c r="Q207" s="80">
        <v>1.8</v>
      </c>
      <c r="R207" s="80">
        <v>2.4300000000000002</v>
      </c>
      <c r="S207" s="80">
        <v>0.09</v>
      </c>
      <c r="T207" s="80">
        <v>16.73</v>
      </c>
      <c r="U207" s="80">
        <v>20.3</v>
      </c>
      <c r="V207" s="80">
        <v>1.51</v>
      </c>
      <c r="W207" s="80">
        <v>1.04</v>
      </c>
      <c r="X207" s="65">
        <f t="shared" si="14"/>
        <v>98.04</v>
      </c>
      <c r="Y207" s="4">
        <f t="shared" si="16"/>
        <v>92.465152794168759</v>
      </c>
      <c r="Z207" s="80"/>
    </row>
    <row r="208" spans="1:26">
      <c r="A208" s="65" t="s">
        <v>295</v>
      </c>
      <c r="B208" s="80">
        <v>55.59</v>
      </c>
      <c r="C208" s="80">
        <v>0.21</v>
      </c>
      <c r="D208" s="80">
        <v>1.71</v>
      </c>
      <c r="E208" s="80">
        <v>2.92</v>
      </c>
      <c r="F208" s="80">
        <v>0</v>
      </c>
      <c r="G208" s="80">
        <v>16.25</v>
      </c>
      <c r="H208" s="80">
        <v>21.79</v>
      </c>
      <c r="I208" s="80">
        <v>1.42</v>
      </c>
      <c r="J208" s="80">
        <v>0.32</v>
      </c>
      <c r="K208" s="65">
        <f t="shared" si="13"/>
        <v>100.21</v>
      </c>
      <c r="L208" s="4">
        <f t="shared" si="15"/>
        <v>90.84197012031035</v>
      </c>
      <c r="M208" s="89"/>
      <c r="N208" s="65" t="s">
        <v>295</v>
      </c>
      <c r="O208" s="80">
        <v>54.76</v>
      </c>
      <c r="P208" s="80">
        <v>0.19</v>
      </c>
      <c r="Q208" s="80">
        <v>1.62</v>
      </c>
      <c r="R208" s="80">
        <v>2.97</v>
      </c>
      <c r="S208" s="80">
        <v>0.08</v>
      </c>
      <c r="T208" s="80">
        <v>16.79</v>
      </c>
      <c r="U208" s="80">
        <v>21.47</v>
      </c>
      <c r="V208" s="80">
        <v>1.17</v>
      </c>
      <c r="W208" s="80">
        <v>0.28000000000000003</v>
      </c>
      <c r="X208" s="65">
        <f t="shared" si="14"/>
        <v>99.33</v>
      </c>
      <c r="Y208" s="4">
        <f t="shared" si="16"/>
        <v>90.971849256403559</v>
      </c>
      <c r="Z208" s="80"/>
    </row>
    <row r="209" spans="1:26">
      <c r="A209" s="65" t="s">
        <v>296</v>
      </c>
      <c r="B209" s="80">
        <v>56.43</v>
      </c>
      <c r="C209" s="80">
        <v>0.3</v>
      </c>
      <c r="D209" s="80">
        <v>1.69</v>
      </c>
      <c r="E209" s="80">
        <v>2.4300000000000002</v>
      </c>
      <c r="F209" s="80">
        <v>0</v>
      </c>
      <c r="G209" s="80">
        <v>16.38</v>
      </c>
      <c r="H209" s="80">
        <v>20.56</v>
      </c>
      <c r="I209" s="80">
        <v>1.85</v>
      </c>
      <c r="J209" s="80">
        <v>1.28</v>
      </c>
      <c r="K209" s="65">
        <f t="shared" si="13"/>
        <v>100.91999999999999</v>
      </c>
      <c r="L209" s="4">
        <f t="shared" si="15"/>
        <v>92.316522262156127</v>
      </c>
      <c r="M209" s="89"/>
      <c r="N209" s="65" t="s">
        <v>296</v>
      </c>
      <c r="O209" s="80">
        <v>54</v>
      </c>
      <c r="P209" s="80">
        <v>0.26</v>
      </c>
      <c r="Q209" s="80">
        <v>1.79</v>
      </c>
      <c r="R209" s="80">
        <v>2.4500000000000002</v>
      </c>
      <c r="S209" s="80">
        <v>0.08</v>
      </c>
      <c r="T209" s="80">
        <v>17.07</v>
      </c>
      <c r="U209" s="80">
        <v>20.39</v>
      </c>
      <c r="V209" s="80">
        <v>1.64</v>
      </c>
      <c r="W209" s="80">
        <v>1.1499999999999999</v>
      </c>
      <c r="X209" s="65">
        <f t="shared" si="14"/>
        <v>98.830000000000013</v>
      </c>
      <c r="Y209" s="4">
        <f t="shared" si="16"/>
        <v>92.547797038873739</v>
      </c>
      <c r="Z209" s="80"/>
    </row>
    <row r="210" spans="1:26">
      <c r="A210" s="65" t="s">
        <v>521</v>
      </c>
      <c r="B210" s="80">
        <v>56.37</v>
      </c>
      <c r="C210" s="80">
        <v>0.32</v>
      </c>
      <c r="D210" s="80">
        <v>1.71</v>
      </c>
      <c r="E210" s="80">
        <v>2.41</v>
      </c>
      <c r="F210" s="80">
        <v>0</v>
      </c>
      <c r="G210" s="80">
        <v>16.440000000000001</v>
      </c>
      <c r="H210" s="80">
        <v>20.69</v>
      </c>
      <c r="I210" s="80">
        <v>1.72</v>
      </c>
      <c r="J210" s="80">
        <v>1.26</v>
      </c>
      <c r="K210" s="65">
        <f t="shared" si="13"/>
        <v>100.92</v>
      </c>
      <c r="L210" s="4">
        <f t="shared" si="15"/>
        <v>92.400652679434643</v>
      </c>
      <c r="M210" s="89"/>
      <c r="N210" s="65" t="s">
        <v>521</v>
      </c>
      <c r="O210" s="80">
        <v>54.44</v>
      </c>
      <c r="P210" s="80">
        <v>0.26</v>
      </c>
      <c r="Q210" s="80">
        <v>1.79</v>
      </c>
      <c r="R210" s="80">
        <v>2.46</v>
      </c>
      <c r="S210" s="80">
        <v>0.08</v>
      </c>
      <c r="T210" s="80">
        <v>17.02</v>
      </c>
      <c r="U210" s="80">
        <v>20.37</v>
      </c>
      <c r="V210" s="80">
        <v>1.58</v>
      </c>
      <c r="W210" s="80">
        <v>1.1000000000000001</v>
      </c>
      <c r="X210" s="65">
        <f t="shared" si="14"/>
        <v>99.1</v>
      </c>
      <c r="Y210" s="4">
        <f t="shared" si="16"/>
        <v>92.499328315669842</v>
      </c>
      <c r="Z210" s="80"/>
    </row>
    <row r="211" spans="1:26">
      <c r="A211" s="65" t="s">
        <v>557</v>
      </c>
      <c r="B211" s="80">
        <v>55.7</v>
      </c>
      <c r="C211" s="80">
        <v>0.25</v>
      </c>
      <c r="D211" s="80">
        <v>1.69</v>
      </c>
      <c r="E211" s="80">
        <v>3.1</v>
      </c>
      <c r="F211" s="80">
        <v>0</v>
      </c>
      <c r="G211" s="80">
        <v>16.989999999999998</v>
      </c>
      <c r="H211" s="80">
        <v>21.8</v>
      </c>
      <c r="I211" s="80">
        <v>1.39</v>
      </c>
      <c r="J211" s="80">
        <v>0.33</v>
      </c>
      <c r="K211" s="65">
        <f t="shared" si="13"/>
        <v>101.25</v>
      </c>
      <c r="L211" s="4">
        <f t="shared" si="15"/>
        <v>90.714000412427055</v>
      </c>
      <c r="M211" s="89"/>
      <c r="N211" s="65" t="s">
        <v>557</v>
      </c>
      <c r="O211" s="80">
        <v>53.84</v>
      </c>
      <c r="P211" s="80">
        <v>0.2</v>
      </c>
      <c r="Q211" s="80">
        <v>1.62</v>
      </c>
      <c r="R211" s="80">
        <v>3.01</v>
      </c>
      <c r="S211" s="80">
        <v>0.09</v>
      </c>
      <c r="T211" s="80">
        <v>16.54</v>
      </c>
      <c r="U211" s="80">
        <v>21.3</v>
      </c>
      <c r="V211" s="80">
        <v>1.31</v>
      </c>
      <c r="W211" s="80">
        <v>0.53</v>
      </c>
      <c r="X211" s="65">
        <f t="shared" si="14"/>
        <v>98.440000000000012</v>
      </c>
      <c r="Y211" s="4">
        <f t="shared" si="16"/>
        <v>90.736036781873182</v>
      </c>
      <c r="Z211" s="80"/>
    </row>
    <row r="212" spans="1:26">
      <c r="A212" s="65" t="s">
        <v>297</v>
      </c>
      <c r="B212" s="80">
        <v>55.24</v>
      </c>
      <c r="C212" s="80">
        <v>0.17</v>
      </c>
      <c r="D212" s="80">
        <v>1.45</v>
      </c>
      <c r="E212" s="80">
        <v>2.29</v>
      </c>
      <c r="F212" s="80">
        <v>7.0000000000000007E-2</v>
      </c>
      <c r="G212" s="80">
        <v>15.82</v>
      </c>
      <c r="H212" s="80">
        <v>21.87</v>
      </c>
      <c r="I212" s="80">
        <v>1.84</v>
      </c>
      <c r="J212" s="80">
        <v>1.93</v>
      </c>
      <c r="K212" s="65">
        <f t="shared" si="13"/>
        <v>100.68000000000002</v>
      </c>
      <c r="L212" s="4">
        <f t="shared" si="15"/>
        <v>92.488882419189494</v>
      </c>
      <c r="M212" s="89"/>
      <c r="N212" s="65" t="s">
        <v>297</v>
      </c>
      <c r="O212" s="80">
        <v>55</v>
      </c>
      <c r="P212" s="80">
        <v>0.17</v>
      </c>
      <c r="Q212" s="80">
        <v>1.53</v>
      </c>
      <c r="R212" s="80">
        <v>2.1800000000000002</v>
      </c>
      <c r="S212" s="80">
        <v>7.0000000000000007E-2</v>
      </c>
      <c r="T212" s="80">
        <v>16.25</v>
      </c>
      <c r="U212" s="80">
        <v>21.53</v>
      </c>
      <c r="V212" s="80">
        <v>1.55</v>
      </c>
      <c r="W212" s="80">
        <v>1.82</v>
      </c>
      <c r="X212" s="65">
        <f t="shared" si="14"/>
        <v>100.1</v>
      </c>
      <c r="Y212" s="4">
        <f t="shared" si="16"/>
        <v>93.000388788521107</v>
      </c>
      <c r="Z212" s="80"/>
    </row>
    <row r="213" spans="1:26">
      <c r="A213" s="65" t="s">
        <v>298</v>
      </c>
      <c r="B213" s="80">
        <v>55.63</v>
      </c>
      <c r="C213" s="80">
        <v>0.15</v>
      </c>
      <c r="D213" s="80">
        <v>3.42</v>
      </c>
      <c r="E213" s="80">
        <v>3.8</v>
      </c>
      <c r="F213" s="80">
        <v>0.09</v>
      </c>
      <c r="G213" s="80">
        <v>15.12</v>
      </c>
      <c r="H213" s="80">
        <v>19.2</v>
      </c>
      <c r="I213" s="80">
        <v>2.57</v>
      </c>
      <c r="J213" s="80">
        <v>0.23</v>
      </c>
      <c r="K213" s="65">
        <f t="shared" si="13"/>
        <v>100.21000000000001</v>
      </c>
      <c r="L213" s="4">
        <f t="shared" si="15"/>
        <v>87.642450889435679</v>
      </c>
      <c r="M213" s="89"/>
      <c r="N213" s="65" t="s">
        <v>298</v>
      </c>
      <c r="O213" s="80">
        <v>55.5</v>
      </c>
      <c r="P213" s="80">
        <v>0.14000000000000001</v>
      </c>
      <c r="Q213" s="80">
        <v>3.42</v>
      </c>
      <c r="R213" s="80">
        <v>3.95</v>
      </c>
      <c r="S213" s="80">
        <v>0.08</v>
      </c>
      <c r="T213" s="80">
        <v>15.71</v>
      </c>
      <c r="U213" s="80">
        <v>18.64</v>
      </c>
      <c r="V213" s="80">
        <v>2.14</v>
      </c>
      <c r="W213" s="80">
        <v>0.19</v>
      </c>
      <c r="X213" s="65">
        <f t="shared" si="14"/>
        <v>99.77000000000001</v>
      </c>
      <c r="Y213" s="4">
        <f t="shared" si="16"/>
        <v>87.637734202492567</v>
      </c>
      <c r="Z213" s="80"/>
    </row>
    <row r="214" spans="1:26">
      <c r="A214" s="65" t="s">
        <v>299</v>
      </c>
      <c r="B214" s="80">
        <v>55.64</v>
      </c>
      <c r="C214" s="80">
        <v>0.05</v>
      </c>
      <c r="D214" s="80">
        <v>0.96</v>
      </c>
      <c r="E214" s="80">
        <v>2.38</v>
      </c>
      <c r="F214" s="80">
        <v>0.11</v>
      </c>
      <c r="G214" s="80">
        <v>17.07</v>
      </c>
      <c r="H214" s="80">
        <v>21.43</v>
      </c>
      <c r="I214" s="80">
        <v>1.2</v>
      </c>
      <c r="J214" s="80">
        <v>1.04</v>
      </c>
      <c r="K214" s="65">
        <f t="shared" si="13"/>
        <v>99.880000000000024</v>
      </c>
      <c r="L214" s="4">
        <f t="shared" si="15"/>
        <v>92.745270346962343</v>
      </c>
      <c r="M214" s="89"/>
      <c r="N214" s="65" t="s">
        <v>299</v>
      </c>
      <c r="O214" s="80">
        <v>55.28</v>
      </c>
      <c r="P214" s="80">
        <v>0.03</v>
      </c>
      <c r="Q214" s="80">
        <v>0.97</v>
      </c>
      <c r="R214" s="80">
        <v>2.44</v>
      </c>
      <c r="S214" s="80">
        <v>0.09</v>
      </c>
      <c r="T214" s="80">
        <v>18.03</v>
      </c>
      <c r="U214" s="80">
        <v>21.12</v>
      </c>
      <c r="V214" s="80">
        <v>1.07</v>
      </c>
      <c r="W214" s="80">
        <v>1.05</v>
      </c>
      <c r="X214" s="65">
        <f t="shared" si="14"/>
        <v>100.08</v>
      </c>
      <c r="Y214" s="4">
        <f t="shared" si="16"/>
        <v>92.943351968798666</v>
      </c>
      <c r="Z214" s="80"/>
    </row>
    <row r="215" spans="1:26">
      <c r="A215" s="65" t="s">
        <v>300</v>
      </c>
      <c r="B215" s="80">
        <v>54.03</v>
      </c>
      <c r="C215" s="80">
        <v>0.23</v>
      </c>
      <c r="D215" s="80">
        <v>1.53</v>
      </c>
      <c r="E215" s="80">
        <v>2.4</v>
      </c>
      <c r="F215" s="80">
        <v>9</v>
      </c>
      <c r="G215" s="80">
        <v>15.68</v>
      </c>
      <c r="H215" s="80">
        <v>20.77</v>
      </c>
      <c r="I215" s="80">
        <v>2.36</v>
      </c>
      <c r="J215" s="80">
        <v>2.8</v>
      </c>
      <c r="K215" s="65">
        <f t="shared" si="13"/>
        <v>108.8</v>
      </c>
      <c r="L215" s="4">
        <f t="shared" si="15"/>
        <v>92.091891785847395</v>
      </c>
      <c r="M215" s="89"/>
      <c r="N215" s="65" t="s">
        <v>300</v>
      </c>
      <c r="O215" s="80">
        <v>54.52</v>
      </c>
      <c r="P215" s="80">
        <v>0.19</v>
      </c>
      <c r="Q215" s="80">
        <v>1.54</v>
      </c>
      <c r="R215" s="80">
        <v>2.44</v>
      </c>
      <c r="S215" s="80">
        <v>0.09</v>
      </c>
      <c r="T215" s="80">
        <v>15.81</v>
      </c>
      <c r="U215" s="80">
        <v>20.58</v>
      </c>
      <c r="V215" s="80">
        <v>1.96</v>
      </c>
      <c r="W215" s="80">
        <v>2.75</v>
      </c>
      <c r="X215" s="65">
        <f t="shared" si="14"/>
        <v>99.88</v>
      </c>
      <c r="Y215" s="4">
        <f t="shared" si="16"/>
        <v>92.031434048426775</v>
      </c>
      <c r="Z215" s="80"/>
    </row>
    <row r="216" spans="1:26">
      <c r="A216" s="65" t="s">
        <v>301</v>
      </c>
      <c r="B216" s="80">
        <v>55.05</v>
      </c>
      <c r="C216" s="80">
        <v>0.05</v>
      </c>
      <c r="D216" s="80">
        <v>0.86</v>
      </c>
      <c r="E216" s="80">
        <v>2.36</v>
      </c>
      <c r="F216" s="80">
        <v>7.0000000000000007E-2</v>
      </c>
      <c r="G216" s="80">
        <v>17.850000000000001</v>
      </c>
      <c r="H216" s="80">
        <v>21.02</v>
      </c>
      <c r="I216" s="80">
        <v>1.17</v>
      </c>
      <c r="J216" s="80">
        <v>1.1200000000000001</v>
      </c>
      <c r="K216" s="65">
        <f t="shared" si="13"/>
        <v>99.55</v>
      </c>
      <c r="L216" s="4">
        <f t="shared" si="15"/>
        <v>93.094667231781912</v>
      </c>
      <c r="M216" s="89"/>
      <c r="N216" s="65" t="s">
        <v>301</v>
      </c>
      <c r="O216" s="80">
        <v>55.05</v>
      </c>
      <c r="P216" s="80">
        <v>0.08</v>
      </c>
      <c r="Q216" s="80">
        <v>0.86</v>
      </c>
      <c r="R216" s="80">
        <v>2.2799999999999998</v>
      </c>
      <c r="S216" s="80">
        <v>7.0000000000000007E-2</v>
      </c>
      <c r="T216" s="80">
        <v>18.010000000000002</v>
      </c>
      <c r="U216" s="80">
        <v>21.44</v>
      </c>
      <c r="V216" s="80">
        <v>1.05</v>
      </c>
      <c r="W216" s="80">
        <v>1.0900000000000001</v>
      </c>
      <c r="X216" s="65">
        <f t="shared" si="14"/>
        <v>99.929999999999993</v>
      </c>
      <c r="Y216" s="4">
        <f t="shared" si="16"/>
        <v>93.368560340156861</v>
      </c>
      <c r="Z216" s="80"/>
    </row>
    <row r="217" spans="1:26">
      <c r="A217" s="65" t="s">
        <v>302</v>
      </c>
      <c r="B217" s="80">
        <v>53.92</v>
      </c>
      <c r="C217" s="80">
        <v>0.28999999999999998</v>
      </c>
      <c r="D217" s="80">
        <v>2.21</v>
      </c>
      <c r="E217" s="80">
        <v>2.81</v>
      </c>
      <c r="F217" s="80">
        <v>0.12</v>
      </c>
      <c r="G217" s="80">
        <v>18.11</v>
      </c>
      <c r="H217" s="80">
        <v>19.649999999999999</v>
      </c>
      <c r="I217" s="80">
        <v>2.11</v>
      </c>
      <c r="J217" s="80">
        <v>1.1000000000000001</v>
      </c>
      <c r="K217" s="65">
        <f t="shared" si="13"/>
        <v>100.32000000000001</v>
      </c>
      <c r="L217" s="4">
        <f t="shared" si="15"/>
        <v>91.992001835876025</v>
      </c>
      <c r="M217" s="89"/>
      <c r="N217" s="65" t="s">
        <v>302</v>
      </c>
      <c r="O217" s="80">
        <v>54.98</v>
      </c>
      <c r="P217" s="80">
        <v>0.27</v>
      </c>
      <c r="Q217" s="80">
        <v>2.09</v>
      </c>
      <c r="R217" s="80">
        <v>2.73</v>
      </c>
      <c r="S217" s="80">
        <v>0.09</v>
      </c>
      <c r="T217" s="80">
        <v>16.760000000000002</v>
      </c>
      <c r="U217" s="80">
        <v>19.96</v>
      </c>
      <c r="V217" s="80">
        <v>190</v>
      </c>
      <c r="W217" s="80">
        <v>1.01</v>
      </c>
      <c r="X217" s="65">
        <f t="shared" si="14"/>
        <v>287.89</v>
      </c>
      <c r="Y217" s="4">
        <f t="shared" si="16"/>
        <v>91.626699074447117</v>
      </c>
      <c r="Z217" s="80"/>
    </row>
    <row r="218" spans="1:26">
      <c r="A218" s="65" t="s">
        <v>303</v>
      </c>
      <c r="B218" s="80">
        <v>53.81</v>
      </c>
      <c r="C218" s="80">
        <v>0.09</v>
      </c>
      <c r="D218" s="80">
        <v>0.91</v>
      </c>
      <c r="E218" s="80">
        <v>2.31</v>
      </c>
      <c r="F218" s="80">
        <v>0.14000000000000001</v>
      </c>
      <c r="G218" s="80">
        <v>18.88</v>
      </c>
      <c r="H218" s="80">
        <v>21.37</v>
      </c>
      <c r="I218" s="80">
        <v>1.19</v>
      </c>
      <c r="J218" s="80">
        <v>1.05</v>
      </c>
      <c r="K218" s="65">
        <f t="shared" si="13"/>
        <v>99.75</v>
      </c>
      <c r="L218" s="4">
        <f t="shared" si="15"/>
        <v>93.576623393286667</v>
      </c>
      <c r="M218" s="89"/>
      <c r="N218" s="65" t="s">
        <v>303</v>
      </c>
      <c r="O218" s="80">
        <v>54.83</v>
      </c>
      <c r="P218" s="80">
        <v>0.08</v>
      </c>
      <c r="Q218" s="80">
        <v>0.9</v>
      </c>
      <c r="R218" s="80">
        <v>2.37</v>
      </c>
      <c r="S218" s="80">
        <v>0.09</v>
      </c>
      <c r="T218" s="80">
        <v>17.97</v>
      </c>
      <c r="U218" s="80">
        <v>21.23</v>
      </c>
      <c r="V218" s="80">
        <v>1.03</v>
      </c>
      <c r="W218" s="80">
        <v>1.0900000000000001</v>
      </c>
      <c r="X218" s="65">
        <f t="shared" si="14"/>
        <v>99.59</v>
      </c>
      <c r="Y218" s="4">
        <f t="shared" si="16"/>
        <v>93.110540635498097</v>
      </c>
      <c r="Z218" s="80"/>
    </row>
    <row r="219" spans="1:26">
      <c r="A219" s="65" t="s">
        <v>304</v>
      </c>
      <c r="B219" s="80">
        <v>53.79</v>
      </c>
      <c r="C219" s="80">
        <v>0.24</v>
      </c>
      <c r="D219" s="80">
        <v>1.71</v>
      </c>
      <c r="E219" s="80">
        <v>3.03</v>
      </c>
      <c r="F219" s="80">
        <v>7.0000000000000007E-2</v>
      </c>
      <c r="G219" s="80">
        <v>18.5</v>
      </c>
      <c r="H219" s="80">
        <v>20.74</v>
      </c>
      <c r="I219" s="80">
        <v>1.51</v>
      </c>
      <c r="J219" s="80">
        <v>0.76</v>
      </c>
      <c r="K219" s="65">
        <f t="shared" si="13"/>
        <v>100.35000000000001</v>
      </c>
      <c r="L219" s="4">
        <f t="shared" si="15"/>
        <v>91.584518097902773</v>
      </c>
      <c r="M219" s="89"/>
      <c r="N219" s="65" t="s">
        <v>304</v>
      </c>
      <c r="O219" s="80">
        <v>54.63</v>
      </c>
      <c r="P219" s="80">
        <v>0.25</v>
      </c>
      <c r="Q219" s="80">
        <v>1.62</v>
      </c>
      <c r="R219" s="80">
        <v>3.02</v>
      </c>
      <c r="S219" s="80">
        <v>0.1</v>
      </c>
      <c r="T219" s="80">
        <v>17.14</v>
      </c>
      <c r="U219" s="80">
        <v>20.93</v>
      </c>
      <c r="V219" s="80">
        <v>1.37</v>
      </c>
      <c r="W219" s="80">
        <v>0.7</v>
      </c>
      <c r="X219" s="65">
        <f t="shared" si="14"/>
        <v>99.76</v>
      </c>
      <c r="Y219" s="4">
        <f t="shared" si="16"/>
        <v>91.004128446197328</v>
      </c>
      <c r="Z219" s="80"/>
    </row>
    <row r="220" spans="1:26">
      <c r="A220" s="65" t="s">
        <v>305</v>
      </c>
      <c r="B220" s="80">
        <v>53.63</v>
      </c>
      <c r="C220" s="80">
        <v>0.3</v>
      </c>
      <c r="D220" s="80">
        <v>2.27</v>
      </c>
      <c r="E220" s="80">
        <v>2.89</v>
      </c>
      <c r="F220" s="80">
        <v>0.08</v>
      </c>
      <c r="G220" s="80">
        <v>17.89</v>
      </c>
      <c r="H220" s="80">
        <v>19.690000000000001</v>
      </c>
      <c r="I220" s="80">
        <v>2.11</v>
      </c>
      <c r="J220" s="80">
        <v>1</v>
      </c>
      <c r="K220" s="65">
        <f t="shared" si="13"/>
        <v>99.86</v>
      </c>
      <c r="L220" s="4">
        <f t="shared" si="15"/>
        <v>91.690096900446846</v>
      </c>
      <c r="M220" s="89"/>
      <c r="N220" s="65" t="s">
        <v>305</v>
      </c>
      <c r="O220" s="80">
        <v>55.33</v>
      </c>
      <c r="P220" s="80">
        <v>0.28000000000000003</v>
      </c>
      <c r="Q220" s="80">
        <v>2.13</v>
      </c>
      <c r="R220" s="80">
        <v>2.75</v>
      </c>
      <c r="S220" s="80">
        <v>0.1</v>
      </c>
      <c r="T220" s="80">
        <v>16.8</v>
      </c>
      <c r="U220" s="80">
        <v>19.97</v>
      </c>
      <c r="V220" s="80">
        <v>1.83</v>
      </c>
      <c r="W220" s="80">
        <v>0.99</v>
      </c>
      <c r="X220" s="65">
        <f t="shared" si="14"/>
        <v>100.17999999999999</v>
      </c>
      <c r="Y220" s="4">
        <f t="shared" si="16"/>
        <v>91.588909143677697</v>
      </c>
      <c r="Z220" s="80"/>
    </row>
    <row r="221" spans="1:26">
      <c r="A221" s="65" t="s">
        <v>306</v>
      </c>
      <c r="B221" s="80">
        <v>53.64</v>
      </c>
      <c r="C221" s="80">
        <v>0.24</v>
      </c>
      <c r="D221" s="80">
        <v>1.66</v>
      </c>
      <c r="E221" s="80">
        <v>3.11</v>
      </c>
      <c r="F221" s="80">
        <v>0.09</v>
      </c>
      <c r="G221" s="80">
        <v>18.149999999999999</v>
      </c>
      <c r="H221" s="80">
        <v>20.83</v>
      </c>
      <c r="I221" s="80">
        <v>1.5</v>
      </c>
      <c r="J221" s="80">
        <v>0.62</v>
      </c>
      <c r="K221" s="65">
        <f t="shared" si="13"/>
        <v>99.84</v>
      </c>
      <c r="L221" s="4">
        <f t="shared" si="15"/>
        <v>91.229855070679349</v>
      </c>
      <c r="M221" s="89"/>
      <c r="N221" s="65" t="s">
        <v>306</v>
      </c>
      <c r="O221" s="80">
        <v>54.37</v>
      </c>
      <c r="P221" s="80">
        <v>0.19</v>
      </c>
      <c r="Q221" s="80">
        <v>1.54</v>
      </c>
      <c r="R221" s="80">
        <v>2.4500000000000002</v>
      </c>
      <c r="S221" s="80">
        <v>0.06</v>
      </c>
      <c r="T221" s="80">
        <v>16.329999999999998</v>
      </c>
      <c r="U221" s="80">
        <v>21.08</v>
      </c>
      <c r="V221" s="80">
        <v>1.76</v>
      </c>
      <c r="W221" s="80">
        <v>2.13</v>
      </c>
      <c r="X221" s="65">
        <f t="shared" si="14"/>
        <v>99.91</v>
      </c>
      <c r="Y221" s="4">
        <f t="shared" si="16"/>
        <v>92.236315611562247</v>
      </c>
      <c r="Z221" s="80"/>
    </row>
    <row r="222" spans="1:26">
      <c r="A222" s="65" t="s">
        <v>522</v>
      </c>
      <c r="B222" s="80">
        <v>55.6</v>
      </c>
      <c r="C222" s="80">
        <v>0.13</v>
      </c>
      <c r="D222" s="80">
        <v>0.89</v>
      </c>
      <c r="E222" s="80">
        <v>2.42</v>
      </c>
      <c r="F222" s="80">
        <v>7.0000000000000007E-2</v>
      </c>
      <c r="G222" s="80">
        <v>17.73</v>
      </c>
      <c r="H222" s="80">
        <v>20.57</v>
      </c>
      <c r="I222" s="80">
        <v>1.19</v>
      </c>
      <c r="J222" s="80">
        <v>1.06</v>
      </c>
      <c r="K222" s="65">
        <f t="shared" si="13"/>
        <v>99.66</v>
      </c>
      <c r="L222" s="4">
        <f t="shared" si="15"/>
        <v>92.887079353271702</v>
      </c>
      <c r="M222" s="89"/>
      <c r="N222" s="65" t="s">
        <v>522</v>
      </c>
      <c r="O222" s="80">
        <v>54.51</v>
      </c>
      <c r="P222" s="80">
        <v>0.08</v>
      </c>
      <c r="Q222" s="80">
        <v>1.01</v>
      </c>
      <c r="R222" s="80">
        <v>2.4</v>
      </c>
      <c r="S222" s="80">
        <v>0.09</v>
      </c>
      <c r="T222" s="80">
        <v>17.920000000000002</v>
      </c>
      <c r="U222" s="80">
        <v>21.46</v>
      </c>
      <c r="V222" s="80">
        <v>1.04</v>
      </c>
      <c r="W222" s="80">
        <v>0.99</v>
      </c>
      <c r="X222" s="65">
        <f t="shared" si="14"/>
        <v>99.5</v>
      </c>
      <c r="Y222" s="4">
        <f t="shared" si="16"/>
        <v>93.011321278108156</v>
      </c>
      <c r="Z222" s="80"/>
    </row>
    <row r="223" spans="1:26">
      <c r="A223" s="65" t="s">
        <v>559</v>
      </c>
      <c r="B223" s="80">
        <v>54.67</v>
      </c>
      <c r="C223" s="80">
        <v>0.19</v>
      </c>
      <c r="D223" s="80">
        <v>1.51</v>
      </c>
      <c r="E223" s="80">
        <v>2.46</v>
      </c>
      <c r="F223" s="80">
        <v>0.14000000000000001</v>
      </c>
      <c r="G223" s="80">
        <v>16.93</v>
      </c>
      <c r="H223" s="80">
        <v>20.36</v>
      </c>
      <c r="I223" s="80">
        <v>1.95</v>
      </c>
      <c r="J223" s="80">
        <v>1.85</v>
      </c>
      <c r="K223" s="65">
        <f t="shared" si="13"/>
        <v>100.06</v>
      </c>
      <c r="L223" s="4">
        <f t="shared" si="15"/>
        <v>92.462460182104806</v>
      </c>
      <c r="M223" s="89"/>
      <c r="N223" s="65" t="s">
        <v>559</v>
      </c>
      <c r="O223" s="80">
        <v>54.65</v>
      </c>
      <c r="P223" s="80">
        <v>0.17</v>
      </c>
      <c r="Q223" s="80">
        <v>1.58</v>
      </c>
      <c r="R223" s="80">
        <v>2.66</v>
      </c>
      <c r="S223" s="80">
        <v>0.1</v>
      </c>
      <c r="T223" s="80">
        <v>16.43</v>
      </c>
      <c r="U223" s="80">
        <v>20.67</v>
      </c>
      <c r="V223" s="80">
        <v>1.68</v>
      </c>
      <c r="W223" s="80">
        <v>1.71</v>
      </c>
      <c r="X223" s="65">
        <f t="shared" si="14"/>
        <v>99.65</v>
      </c>
      <c r="Y223" s="4">
        <f t="shared" si="16"/>
        <v>91.673299189785112</v>
      </c>
      <c r="Z223" s="80"/>
    </row>
    <row r="224" spans="1:26">
      <c r="A224" s="65" t="s">
        <v>307</v>
      </c>
      <c r="B224" s="80">
        <v>54.65</v>
      </c>
      <c r="C224" s="80">
        <v>0.1</v>
      </c>
      <c r="D224" s="80">
        <v>0.76</v>
      </c>
      <c r="E224" s="80">
        <v>3.02</v>
      </c>
      <c r="F224" s="80">
        <v>0.12</v>
      </c>
      <c r="G224" s="80">
        <v>17.52</v>
      </c>
      <c r="H224" s="80">
        <v>21.08</v>
      </c>
      <c r="I224" s="80">
        <v>1.05</v>
      </c>
      <c r="J224" s="80">
        <v>1.02</v>
      </c>
      <c r="K224" s="65">
        <f t="shared" si="13"/>
        <v>99.32</v>
      </c>
      <c r="L224" s="4">
        <f t="shared" si="15"/>
        <v>91.182039134888583</v>
      </c>
      <c r="M224" s="89"/>
      <c r="N224" s="65" t="s">
        <v>307</v>
      </c>
      <c r="O224" s="80">
        <v>54.8</v>
      </c>
      <c r="P224" s="80">
        <v>7.0000000000000007E-2</v>
      </c>
      <c r="Q224" s="80">
        <v>0.77</v>
      </c>
      <c r="R224" s="80">
        <v>3.07</v>
      </c>
      <c r="S224" s="80">
        <v>0.11</v>
      </c>
      <c r="T224" s="80">
        <v>17.920000000000002</v>
      </c>
      <c r="U224" s="80">
        <v>21.06</v>
      </c>
      <c r="V224" s="80">
        <v>0.84</v>
      </c>
      <c r="W224" s="80">
        <v>0.96</v>
      </c>
      <c r="X224" s="65">
        <f t="shared" si="14"/>
        <v>99.600000000000009</v>
      </c>
      <c r="Y224" s="4">
        <f t="shared" si="16"/>
        <v>91.231391230675584</v>
      </c>
      <c r="Z224" s="80"/>
    </row>
    <row r="225" spans="1:26">
      <c r="A225" s="65" t="s">
        <v>308</v>
      </c>
      <c r="B225" s="80">
        <v>55.32</v>
      </c>
      <c r="C225" s="80">
        <v>0.04</v>
      </c>
      <c r="D225" s="80">
        <v>1.75</v>
      </c>
      <c r="E225" s="80">
        <v>1.7</v>
      </c>
      <c r="F225" s="80">
        <v>7.0000000000000007E-2</v>
      </c>
      <c r="G225" s="80">
        <v>16.29</v>
      </c>
      <c r="H225" s="80">
        <v>20.89</v>
      </c>
      <c r="I225" s="80">
        <v>2.29</v>
      </c>
      <c r="J225" s="80">
        <v>2.1</v>
      </c>
      <c r="K225" s="65">
        <f t="shared" si="13"/>
        <v>100.45</v>
      </c>
      <c r="L225" s="4">
        <f t="shared" si="15"/>
        <v>94.46900574552842</v>
      </c>
      <c r="M225" s="89"/>
      <c r="N225" s="65" t="s">
        <v>308</v>
      </c>
      <c r="O225" s="80">
        <v>54.85</v>
      </c>
      <c r="P225" s="80">
        <v>0.02</v>
      </c>
      <c r="Q225" s="80">
        <v>1.88</v>
      </c>
      <c r="R225" s="80">
        <v>1.84</v>
      </c>
      <c r="S225" s="80">
        <v>7.0000000000000007E-2</v>
      </c>
      <c r="T225" s="80">
        <v>16.11</v>
      </c>
      <c r="U225" s="80">
        <v>20.93</v>
      </c>
      <c r="V225" s="80">
        <v>2.09</v>
      </c>
      <c r="W225" s="80">
        <v>2</v>
      </c>
      <c r="X225" s="65">
        <f t="shared" si="14"/>
        <v>99.79000000000002</v>
      </c>
      <c r="Y225" s="4">
        <f t="shared" si="16"/>
        <v>93.978081373649303</v>
      </c>
      <c r="Z225" s="80"/>
    </row>
    <row r="226" spans="1:26">
      <c r="A226" s="65" t="s">
        <v>309</v>
      </c>
      <c r="B226" s="80">
        <v>54.84</v>
      </c>
      <c r="C226" s="80">
        <v>0.24</v>
      </c>
      <c r="D226" s="80">
        <v>1.68</v>
      </c>
      <c r="E226" s="80">
        <v>2.59</v>
      </c>
      <c r="F226" s="80">
        <v>0.11</v>
      </c>
      <c r="G226" s="80">
        <v>16.25</v>
      </c>
      <c r="H226" s="80">
        <v>20.6</v>
      </c>
      <c r="I226" s="80">
        <v>2.39</v>
      </c>
      <c r="J226" s="80">
        <v>2.34</v>
      </c>
      <c r="K226" s="65">
        <f t="shared" si="13"/>
        <v>101.04</v>
      </c>
      <c r="L226" s="4">
        <f t="shared" si="15"/>
        <v>91.792001574885603</v>
      </c>
      <c r="M226" s="89"/>
      <c r="N226" s="65" t="s">
        <v>309</v>
      </c>
      <c r="O226" s="80">
        <v>54.05</v>
      </c>
      <c r="P226" s="80">
        <v>0.19</v>
      </c>
      <c r="Q226" s="80">
        <v>1.72</v>
      </c>
      <c r="R226" s="80">
        <v>2.63</v>
      </c>
      <c r="S226" s="80">
        <v>0.1</v>
      </c>
      <c r="T226" s="80">
        <v>16.079999999999998</v>
      </c>
      <c r="U226" s="80">
        <v>20.78</v>
      </c>
      <c r="V226" s="80">
        <v>1.71</v>
      </c>
      <c r="W226" s="80">
        <v>1.82</v>
      </c>
      <c r="X226" s="65">
        <f t="shared" si="14"/>
        <v>99.079999999999984</v>
      </c>
      <c r="Y226" s="4">
        <f t="shared" si="16"/>
        <v>91.595181182138404</v>
      </c>
      <c r="Z226" s="80"/>
    </row>
    <row r="227" spans="1:26" s="90" customFormat="1">
      <c r="A227" s="90" t="s">
        <v>310</v>
      </c>
      <c r="B227" s="91">
        <v>55.01</v>
      </c>
      <c r="C227" s="91">
        <v>0.19</v>
      </c>
      <c r="D227" s="91">
        <v>1.44</v>
      </c>
      <c r="E227" s="91">
        <v>2.2799999999999998</v>
      </c>
      <c r="F227" s="91">
        <v>0.09</v>
      </c>
      <c r="G227" s="91">
        <v>16.440000000000001</v>
      </c>
      <c r="H227" s="91">
        <v>20.21</v>
      </c>
      <c r="I227" s="91">
        <v>1.68</v>
      </c>
      <c r="J227" s="91">
        <v>1.28</v>
      </c>
      <c r="K227" s="90">
        <f t="shared" si="13"/>
        <v>98.62</v>
      </c>
      <c r="L227" s="4">
        <f t="shared" si="15"/>
        <v>92.780983548458238</v>
      </c>
      <c r="M227" s="92"/>
      <c r="N227" s="90" t="s">
        <v>310</v>
      </c>
      <c r="O227" s="91">
        <v>54.64</v>
      </c>
      <c r="P227" s="91">
        <v>0.13</v>
      </c>
      <c r="Q227" s="91">
        <v>1.63</v>
      </c>
      <c r="R227" s="91">
        <v>2.4</v>
      </c>
      <c r="S227" s="91">
        <v>0.09</v>
      </c>
      <c r="T227" s="91">
        <v>17.05</v>
      </c>
      <c r="U227" s="91">
        <v>20.55</v>
      </c>
      <c r="V227" s="91">
        <v>1.55</v>
      </c>
      <c r="W227" s="91">
        <v>1.28</v>
      </c>
      <c r="X227" s="90">
        <f t="shared" si="14"/>
        <v>99.320000000000007</v>
      </c>
      <c r="Y227" s="4">
        <f t="shared" si="16"/>
        <v>92.680814942503957</v>
      </c>
      <c r="Z227" s="91"/>
    </row>
    <row r="228" spans="1:26">
      <c r="A228" s="65" t="s">
        <v>311</v>
      </c>
      <c r="B228" s="80">
        <v>55.34</v>
      </c>
      <c r="C228" s="80">
        <v>0.06</v>
      </c>
      <c r="D228" s="80">
        <v>0.78</v>
      </c>
      <c r="E228" s="80">
        <v>2.33</v>
      </c>
      <c r="F228" s="80">
        <v>0.11</v>
      </c>
      <c r="G228" s="80">
        <v>18.34</v>
      </c>
      <c r="H228" s="80">
        <v>21.72</v>
      </c>
      <c r="I228" s="80">
        <v>0.98</v>
      </c>
      <c r="J228" s="80">
        <v>0.96</v>
      </c>
      <c r="K228" s="65">
        <f t="shared" si="13"/>
        <v>100.62</v>
      </c>
      <c r="L228" s="4">
        <f t="shared" si="15"/>
        <v>93.346635957477602</v>
      </c>
      <c r="M228" s="89"/>
      <c r="N228" s="65" t="s">
        <v>311</v>
      </c>
      <c r="O228" s="80">
        <v>54.48</v>
      </c>
      <c r="P228" s="80">
        <v>0.03</v>
      </c>
      <c r="Q228" s="80">
        <v>0.82</v>
      </c>
      <c r="R228" s="80">
        <v>2.11</v>
      </c>
      <c r="S228" s="80">
        <v>0.08</v>
      </c>
      <c r="T228" s="80">
        <v>18.010000000000002</v>
      </c>
      <c r="U228" s="80">
        <v>21.65</v>
      </c>
      <c r="V228" s="80">
        <v>0.85</v>
      </c>
      <c r="W228" s="80">
        <v>0.84</v>
      </c>
      <c r="X228" s="65">
        <f t="shared" si="14"/>
        <v>98.87</v>
      </c>
      <c r="Y228" s="4">
        <f t="shared" si="16"/>
        <v>93.832514691394778</v>
      </c>
      <c r="Z228" s="80"/>
    </row>
    <row r="229" spans="1:26">
      <c r="A229" s="65" t="s">
        <v>523</v>
      </c>
      <c r="B229" s="80">
        <v>55.75</v>
      </c>
      <c r="C229" s="80">
        <v>0.22</v>
      </c>
      <c r="D229" s="80">
        <v>1.37</v>
      </c>
      <c r="E229" s="80">
        <v>2.82</v>
      </c>
      <c r="F229" s="80">
        <v>0.14000000000000001</v>
      </c>
      <c r="G229" s="80">
        <v>18.64</v>
      </c>
      <c r="H229" s="80">
        <v>19.11</v>
      </c>
      <c r="I229" s="80">
        <v>1.61</v>
      </c>
      <c r="J229" s="80">
        <v>1.2</v>
      </c>
      <c r="K229" s="65">
        <f t="shared" si="13"/>
        <v>100.86</v>
      </c>
      <c r="L229" s="4">
        <f t="shared" si="15"/>
        <v>92.176361302066354</v>
      </c>
      <c r="M229" s="89"/>
      <c r="N229" s="65" t="s">
        <v>523</v>
      </c>
      <c r="O229" s="80">
        <v>54.36</v>
      </c>
      <c r="P229" s="80">
        <v>0.17</v>
      </c>
      <c r="Q229" s="80">
        <v>1.39</v>
      </c>
      <c r="R229" s="80">
        <v>2.88</v>
      </c>
      <c r="S229" s="80">
        <v>0.1</v>
      </c>
      <c r="T229" s="80">
        <v>18.45</v>
      </c>
      <c r="U229" s="80">
        <v>19.02</v>
      </c>
      <c r="V229" s="80">
        <v>1.27</v>
      </c>
      <c r="W229" s="80">
        <v>1.1499999999999999</v>
      </c>
      <c r="X229" s="65">
        <f t="shared" si="14"/>
        <v>98.79</v>
      </c>
      <c r="Y229" s="4">
        <f t="shared" si="16"/>
        <v>91.94764772456999</v>
      </c>
      <c r="Z229" s="80"/>
    </row>
    <row r="230" spans="1:26">
      <c r="A230" s="65" t="s">
        <v>452</v>
      </c>
      <c r="B230" s="80">
        <v>54.9</v>
      </c>
      <c r="C230" s="80">
        <v>0.04</v>
      </c>
      <c r="D230" s="80">
        <v>1.92</v>
      </c>
      <c r="E230" s="80">
        <v>1.5</v>
      </c>
      <c r="F230" s="80">
        <v>7.0000000000000007E-2</v>
      </c>
      <c r="G230" s="80">
        <v>16.100000000000001</v>
      </c>
      <c r="H230" s="80">
        <v>20.84</v>
      </c>
      <c r="I230" s="80">
        <v>2.21</v>
      </c>
      <c r="J230" s="80">
        <v>2.19</v>
      </c>
      <c r="K230" s="65">
        <f t="shared" si="13"/>
        <v>99.77</v>
      </c>
      <c r="L230" s="4">
        <f t="shared" si="15"/>
        <v>95.032655576093646</v>
      </c>
      <c r="M230" s="89"/>
      <c r="N230" s="65" t="s">
        <v>452</v>
      </c>
      <c r="O230" s="80">
        <v>54.41</v>
      </c>
      <c r="P230" s="80">
        <v>0</v>
      </c>
      <c r="Q230" s="80">
        <v>2.04</v>
      </c>
      <c r="R230" s="80">
        <v>1.5</v>
      </c>
      <c r="S230" s="80">
        <v>0.09</v>
      </c>
      <c r="T230" s="80">
        <v>15.99</v>
      </c>
      <c r="U230" s="80">
        <v>21.15</v>
      </c>
      <c r="V230" s="80">
        <v>1.85</v>
      </c>
      <c r="W230" s="80">
        <v>1.98</v>
      </c>
      <c r="X230" s="65">
        <f t="shared" si="14"/>
        <v>99.01</v>
      </c>
      <c r="Y230" s="4">
        <f t="shared" si="16"/>
        <v>95.000192252592626</v>
      </c>
      <c r="Z230" s="80"/>
    </row>
    <row r="231" spans="1:26">
      <c r="A231" s="65" t="s">
        <v>312</v>
      </c>
      <c r="B231" s="80">
        <v>56.03</v>
      </c>
      <c r="C231" s="80">
        <v>0.22</v>
      </c>
      <c r="D231" s="80">
        <v>1.79</v>
      </c>
      <c r="E231" s="80">
        <v>2.59</v>
      </c>
      <c r="F231" s="80">
        <v>0.12</v>
      </c>
      <c r="G231" s="80">
        <v>16.670000000000002</v>
      </c>
      <c r="H231" s="80">
        <v>19.66</v>
      </c>
      <c r="I231" s="80">
        <v>2.2000000000000002</v>
      </c>
      <c r="J231" s="80">
        <v>1.75</v>
      </c>
      <c r="K231" s="65">
        <f t="shared" si="13"/>
        <v>101.02999999999999</v>
      </c>
      <c r="L231" s="4">
        <f t="shared" si="15"/>
        <v>91.982220992112701</v>
      </c>
      <c r="M231" s="89"/>
      <c r="N231" s="65" t="s">
        <v>312</v>
      </c>
      <c r="O231" s="80">
        <v>54.71</v>
      </c>
      <c r="P231" s="80">
        <v>0.21</v>
      </c>
      <c r="Q231" s="80">
        <v>1.82</v>
      </c>
      <c r="R231" s="80">
        <v>2.5299999999999998</v>
      </c>
      <c r="S231" s="80">
        <v>0.09</v>
      </c>
      <c r="T231" s="80">
        <v>16.66</v>
      </c>
      <c r="U231" s="80">
        <v>19.77</v>
      </c>
      <c r="V231" s="80">
        <v>1.9</v>
      </c>
      <c r="W231" s="80">
        <v>1.67</v>
      </c>
      <c r="X231" s="65">
        <f t="shared" si="14"/>
        <v>99.360000000000014</v>
      </c>
      <c r="Y231" s="4">
        <f t="shared" si="16"/>
        <v>92.149046659009016</v>
      </c>
      <c r="Z231" s="80"/>
    </row>
    <row r="232" spans="1:26">
      <c r="A232" s="65" t="s">
        <v>313</v>
      </c>
      <c r="B232" s="80">
        <v>54.78</v>
      </c>
      <c r="C232" s="80">
        <v>0.23</v>
      </c>
      <c r="D232" s="80">
        <v>1.5</v>
      </c>
      <c r="E232" s="80">
        <v>2.7</v>
      </c>
      <c r="F232" s="80">
        <v>0.1</v>
      </c>
      <c r="G232" s="80">
        <v>17.010000000000002</v>
      </c>
      <c r="H232" s="80">
        <v>21.66</v>
      </c>
      <c r="I232" s="80">
        <v>1.55</v>
      </c>
      <c r="J232" s="80">
        <v>0.89</v>
      </c>
      <c r="K232" s="65">
        <f t="shared" si="13"/>
        <v>100.42</v>
      </c>
      <c r="L232" s="4">
        <f t="shared" si="15"/>
        <v>91.822948890894878</v>
      </c>
      <c r="M232" s="89"/>
      <c r="N232" s="65" t="s">
        <v>313</v>
      </c>
      <c r="O232" s="80">
        <v>54.34</v>
      </c>
      <c r="P232" s="80">
        <v>0.18</v>
      </c>
      <c r="Q232" s="80">
        <v>1.61</v>
      </c>
      <c r="R232" s="80">
        <v>2.77</v>
      </c>
      <c r="S232" s="80">
        <v>0.09</v>
      </c>
      <c r="T232" s="80">
        <v>16.47</v>
      </c>
      <c r="U232" s="80">
        <v>21.67</v>
      </c>
      <c r="V232" s="80">
        <v>1.35</v>
      </c>
      <c r="W232" s="80">
        <v>0.84</v>
      </c>
      <c r="X232" s="65">
        <f t="shared" si="14"/>
        <v>99.320000000000007</v>
      </c>
      <c r="Y232" s="4">
        <f t="shared" si="16"/>
        <v>91.377894319212501</v>
      </c>
      <c r="Z232" s="80"/>
    </row>
    <row r="233" spans="1:26">
      <c r="A233" s="65" t="s">
        <v>314</v>
      </c>
      <c r="B233" s="80">
        <v>55.78</v>
      </c>
      <c r="C233" s="80">
        <v>7.0000000000000007E-2</v>
      </c>
      <c r="D233" s="80">
        <v>0.76</v>
      </c>
      <c r="E233" s="80">
        <v>2.2400000000000002</v>
      </c>
      <c r="F233" s="80">
        <v>0.14000000000000001</v>
      </c>
      <c r="G233" s="80">
        <v>18.079999999999998</v>
      </c>
      <c r="H233" s="80">
        <v>21.89</v>
      </c>
      <c r="I233" s="80">
        <v>0.92</v>
      </c>
      <c r="J233" s="80">
        <v>0.91</v>
      </c>
      <c r="K233" s="65">
        <f t="shared" si="13"/>
        <v>100.78999999999999</v>
      </c>
      <c r="L233" s="4">
        <f t="shared" si="15"/>
        <v>93.500925329853885</v>
      </c>
      <c r="M233" s="89"/>
      <c r="N233" s="65" t="s">
        <v>314</v>
      </c>
      <c r="O233" s="80">
        <v>55.11</v>
      </c>
      <c r="P233" s="80">
        <v>0.04</v>
      </c>
      <c r="Q233" s="80">
        <v>0.81</v>
      </c>
      <c r="R233" s="80">
        <v>2.25</v>
      </c>
      <c r="S233" s="80">
        <v>0.11</v>
      </c>
      <c r="T233" s="80">
        <v>18.13</v>
      </c>
      <c r="U233" s="80">
        <v>21.82</v>
      </c>
      <c r="V233" s="80">
        <v>0.77</v>
      </c>
      <c r="W233" s="80">
        <v>0.82</v>
      </c>
      <c r="X233" s="65">
        <f t="shared" si="14"/>
        <v>99.86</v>
      </c>
      <c r="Y233" s="4">
        <f t="shared" si="16"/>
        <v>93.490631849558397</v>
      </c>
      <c r="Z233" s="80"/>
    </row>
    <row r="234" spans="1:26">
      <c r="A234" s="65" t="s">
        <v>315</v>
      </c>
      <c r="B234" s="80">
        <v>55.46</v>
      </c>
      <c r="C234" s="80">
        <v>0.26</v>
      </c>
      <c r="D234" s="80">
        <v>1.28</v>
      </c>
      <c r="E234" s="80">
        <v>2.92</v>
      </c>
      <c r="F234" s="80">
        <v>0.1</v>
      </c>
      <c r="G234" s="80">
        <v>19.18</v>
      </c>
      <c r="H234" s="80">
        <v>18.98</v>
      </c>
      <c r="I234" s="80">
        <v>1.46</v>
      </c>
      <c r="J234" s="80">
        <v>1.05</v>
      </c>
      <c r="K234" s="65">
        <f t="shared" si="13"/>
        <v>100.69</v>
      </c>
      <c r="L234" s="4">
        <f t="shared" si="15"/>
        <v>92.130891258535129</v>
      </c>
      <c r="M234" s="89"/>
      <c r="N234" s="65" t="s">
        <v>315</v>
      </c>
      <c r="O234" s="80">
        <v>54.05</v>
      </c>
      <c r="P234" s="80">
        <v>0.25</v>
      </c>
      <c r="Q234" s="80">
        <v>1.38</v>
      </c>
      <c r="R234" s="80">
        <v>3.03</v>
      </c>
      <c r="S234" s="80">
        <v>0.13</v>
      </c>
      <c r="T234" s="80">
        <v>18.809999999999999</v>
      </c>
      <c r="U234" s="80">
        <v>18.739999999999998</v>
      </c>
      <c r="V234" s="80">
        <v>1.23</v>
      </c>
      <c r="W234" s="80">
        <v>1.03</v>
      </c>
      <c r="X234" s="65">
        <f t="shared" si="14"/>
        <v>98.65</v>
      </c>
      <c r="Y234" s="4">
        <f t="shared" si="16"/>
        <v>91.711715049654657</v>
      </c>
      <c r="Z234" s="80"/>
    </row>
    <row r="235" spans="1:26">
      <c r="A235" s="65" t="s">
        <v>316</v>
      </c>
      <c r="B235" s="80">
        <v>55.01</v>
      </c>
      <c r="C235" s="80">
        <v>0.09</v>
      </c>
      <c r="D235" s="80">
        <v>1.25</v>
      </c>
      <c r="E235" s="80">
        <v>2.25</v>
      </c>
      <c r="F235" s="80">
        <v>0.1</v>
      </c>
      <c r="G235" s="80">
        <v>17.739999999999998</v>
      </c>
      <c r="H235" s="80">
        <v>20.78</v>
      </c>
      <c r="I235" s="80">
        <v>1.41</v>
      </c>
      <c r="J235" s="80">
        <v>1.28</v>
      </c>
      <c r="K235" s="65">
        <f t="shared" si="13"/>
        <v>99.91</v>
      </c>
      <c r="L235" s="4">
        <f t="shared" si="15"/>
        <v>93.357034797426095</v>
      </c>
      <c r="M235" s="89"/>
      <c r="N235" s="65" t="s">
        <v>316</v>
      </c>
      <c r="O235" s="80">
        <v>54.43</v>
      </c>
      <c r="P235" s="80">
        <v>0.04</v>
      </c>
      <c r="Q235" s="80">
        <v>1.24</v>
      </c>
      <c r="R235" s="80">
        <v>2.21</v>
      </c>
      <c r="S235" s="80">
        <v>0.09</v>
      </c>
      <c r="T235" s="80">
        <v>17.78</v>
      </c>
      <c r="U235" s="80">
        <v>20.71</v>
      </c>
      <c r="V235" s="80">
        <v>1.19</v>
      </c>
      <c r="W235" s="80">
        <v>1.3</v>
      </c>
      <c r="X235" s="65">
        <f t="shared" si="14"/>
        <v>98.99</v>
      </c>
      <c r="Y235" s="4">
        <f t="shared" si="16"/>
        <v>93.481155595863868</v>
      </c>
      <c r="Z235" s="80"/>
    </row>
    <row r="236" spans="1:26">
      <c r="A236" s="65" t="s">
        <v>317</v>
      </c>
      <c r="B236" s="80">
        <v>55.13</v>
      </c>
      <c r="C236" s="80">
        <v>0.3</v>
      </c>
      <c r="D236" s="80">
        <v>1.7</v>
      </c>
      <c r="E236" s="80">
        <v>2.44</v>
      </c>
      <c r="F236" s="80">
        <v>0.08</v>
      </c>
      <c r="G236" s="80">
        <v>16.87</v>
      </c>
      <c r="H236" s="80">
        <v>20.28</v>
      </c>
      <c r="I236" s="80">
        <v>1.75</v>
      </c>
      <c r="J236" s="80">
        <v>0.96</v>
      </c>
      <c r="K236" s="65">
        <f t="shared" si="13"/>
        <v>99.509999999999991</v>
      </c>
      <c r="L236" s="4">
        <f t="shared" si="15"/>
        <v>92.494547168300983</v>
      </c>
      <c r="M236" s="89"/>
      <c r="N236" s="65" t="s">
        <v>317</v>
      </c>
      <c r="O236" s="80">
        <v>53.84</v>
      </c>
      <c r="P236" s="80">
        <v>0.27</v>
      </c>
      <c r="Q236" s="80">
        <v>1.78</v>
      </c>
      <c r="R236" s="80">
        <v>2.54</v>
      </c>
      <c r="S236" s="80">
        <v>0.08</v>
      </c>
      <c r="T236" s="80">
        <v>17.170000000000002</v>
      </c>
      <c r="U236" s="80">
        <v>20.39</v>
      </c>
      <c r="V236" s="80">
        <v>1.51</v>
      </c>
      <c r="W236" s="80">
        <v>0.96</v>
      </c>
      <c r="X236" s="65">
        <f t="shared" si="14"/>
        <v>98.54</v>
      </c>
      <c r="Y236" s="4">
        <f t="shared" si="16"/>
        <v>92.336570158689184</v>
      </c>
      <c r="Z236" s="80"/>
    </row>
    <row r="237" spans="1:26">
      <c r="A237" s="65" t="s">
        <v>318</v>
      </c>
      <c r="B237" s="80">
        <v>55.12</v>
      </c>
      <c r="C237" s="80">
        <v>0.35</v>
      </c>
      <c r="D237" s="80">
        <v>1.74</v>
      </c>
      <c r="E237" s="80">
        <v>2.57</v>
      </c>
      <c r="F237" s="80">
        <v>0.1</v>
      </c>
      <c r="G237" s="80">
        <v>17.54</v>
      </c>
      <c r="H237" s="80">
        <v>20.46</v>
      </c>
      <c r="I237" s="80">
        <v>1.76</v>
      </c>
      <c r="J237" s="80">
        <v>0.99</v>
      </c>
      <c r="K237" s="65">
        <f t="shared" si="13"/>
        <v>100.63</v>
      </c>
      <c r="L237" s="4">
        <f t="shared" si="15"/>
        <v>92.404074742472702</v>
      </c>
      <c r="M237" s="89"/>
      <c r="N237" s="65" t="s">
        <v>318</v>
      </c>
      <c r="O237" s="80">
        <v>53.59</v>
      </c>
      <c r="P237" s="80">
        <v>0.26</v>
      </c>
      <c r="Q237" s="80">
        <v>1.79</v>
      </c>
      <c r="R237" s="80">
        <v>2.54</v>
      </c>
      <c r="S237" s="80">
        <v>0.09</v>
      </c>
      <c r="T237" s="80">
        <v>17.010000000000002</v>
      </c>
      <c r="U237" s="80">
        <v>20.28</v>
      </c>
      <c r="V237" s="80">
        <v>1.51</v>
      </c>
      <c r="W237" s="80">
        <v>0.91</v>
      </c>
      <c r="X237" s="65">
        <f t="shared" si="14"/>
        <v>97.98</v>
      </c>
      <c r="Y237" s="4">
        <f t="shared" si="16"/>
        <v>92.270058213473661</v>
      </c>
      <c r="Z237" s="80"/>
    </row>
    <row r="238" spans="1:26">
      <c r="A238" s="65" t="s">
        <v>319</v>
      </c>
      <c r="B238" s="80">
        <v>55.46</v>
      </c>
      <c r="C238" s="80">
        <v>0.09</v>
      </c>
      <c r="D238" s="80">
        <v>1.21</v>
      </c>
      <c r="E238" s="80">
        <v>2.14</v>
      </c>
      <c r="F238" s="80">
        <v>0.11</v>
      </c>
      <c r="G238" s="80">
        <v>17.75</v>
      </c>
      <c r="H238" s="80">
        <v>20.57</v>
      </c>
      <c r="I238" s="80">
        <v>1.51</v>
      </c>
      <c r="J238" s="80">
        <v>1.35</v>
      </c>
      <c r="K238" s="65">
        <f t="shared" si="13"/>
        <v>100.19000000000001</v>
      </c>
      <c r="L238" s="4">
        <f t="shared" si="15"/>
        <v>93.664560591873865</v>
      </c>
      <c r="M238" s="89"/>
      <c r="N238" s="65" t="s">
        <v>319</v>
      </c>
      <c r="O238" s="80">
        <v>54.37</v>
      </c>
      <c r="P238" s="80">
        <v>0.05</v>
      </c>
      <c r="Q238" s="80">
        <v>1.26</v>
      </c>
      <c r="R238" s="80">
        <v>2.21</v>
      </c>
      <c r="S238" s="80">
        <v>0.09</v>
      </c>
      <c r="T238" s="80">
        <v>17.579999999999998</v>
      </c>
      <c r="U238" s="80">
        <v>20.5</v>
      </c>
      <c r="V238" s="80">
        <v>1.22</v>
      </c>
      <c r="W238" s="80">
        <v>1.28</v>
      </c>
      <c r="X238" s="65">
        <f t="shared" si="14"/>
        <v>98.56</v>
      </c>
      <c r="Y238" s="4">
        <f t="shared" si="16"/>
        <v>93.411879428913352</v>
      </c>
      <c r="Z238" s="80"/>
    </row>
    <row r="239" spans="1:26">
      <c r="A239" s="65" t="s">
        <v>320</v>
      </c>
      <c r="B239" s="80">
        <v>55.41</v>
      </c>
      <c r="C239" s="80">
        <v>0.28999999999999998</v>
      </c>
      <c r="D239" s="80">
        <v>1.47</v>
      </c>
      <c r="E239" s="80">
        <v>2.64</v>
      </c>
      <c r="F239" s="80">
        <v>0.14000000000000001</v>
      </c>
      <c r="G239" s="80">
        <v>17.739999999999998</v>
      </c>
      <c r="H239" s="80">
        <v>19.8</v>
      </c>
      <c r="I239" s="80">
        <v>1.7</v>
      </c>
      <c r="J239" s="80">
        <v>1.19</v>
      </c>
      <c r="K239" s="65">
        <f t="shared" ref="K239:K258" si="17">SUM(B239:J239)</f>
        <v>100.38</v>
      </c>
      <c r="L239" s="4">
        <f t="shared" si="15"/>
        <v>92.294314404519383</v>
      </c>
      <c r="M239" s="89"/>
      <c r="N239" s="65" t="s">
        <v>320</v>
      </c>
      <c r="O239" s="80">
        <v>53.89</v>
      </c>
      <c r="P239" s="80">
        <v>0.24</v>
      </c>
      <c r="Q239" s="80">
        <v>1.59</v>
      </c>
      <c r="R239" s="80">
        <v>2.62</v>
      </c>
      <c r="S239" s="80">
        <v>0.09</v>
      </c>
      <c r="T239" s="80">
        <v>17.309999999999999</v>
      </c>
      <c r="U239" s="80">
        <v>19.8</v>
      </c>
      <c r="V239" s="80">
        <v>1.22</v>
      </c>
      <c r="W239" s="80">
        <v>1.1200000000000001</v>
      </c>
      <c r="X239" s="65">
        <f t="shared" ref="X239:X258" si="18">SUM(O239:W239)</f>
        <v>97.88000000000001</v>
      </c>
      <c r="Y239" s="4">
        <f t="shared" si="16"/>
        <v>92.17302262142772</v>
      </c>
      <c r="Z239" s="80"/>
    </row>
    <row r="240" spans="1:26">
      <c r="A240" s="65" t="s">
        <v>321</v>
      </c>
      <c r="B240" s="80">
        <v>55.56</v>
      </c>
      <c r="C240" s="80">
        <v>0.06</v>
      </c>
      <c r="D240" s="80">
        <v>0</v>
      </c>
      <c r="E240" s="80">
        <v>2.2200000000000002</v>
      </c>
      <c r="F240" s="80">
        <v>0.12</v>
      </c>
      <c r="G240" s="80">
        <v>18.079999999999998</v>
      </c>
      <c r="H240" s="80">
        <v>21.69</v>
      </c>
      <c r="I240" s="80">
        <v>1.1399999999999999</v>
      </c>
      <c r="J240" s="80">
        <v>1.1100000000000001</v>
      </c>
      <c r="K240" s="65">
        <f t="shared" si="17"/>
        <v>99.97999999999999</v>
      </c>
      <c r="L240" s="4">
        <f t="shared" si="15"/>
        <v>93.555213036577641</v>
      </c>
      <c r="M240" s="89"/>
      <c r="N240" s="65" t="s">
        <v>321</v>
      </c>
      <c r="O240" s="80">
        <v>53.83</v>
      </c>
      <c r="P240" s="80">
        <v>0</v>
      </c>
      <c r="Q240" s="80">
        <v>0.9</v>
      </c>
      <c r="R240" s="80">
        <v>2.16</v>
      </c>
      <c r="S240" s="80">
        <v>0.09</v>
      </c>
      <c r="T240" s="80">
        <v>17.64</v>
      </c>
      <c r="U240" s="80">
        <v>21.45</v>
      </c>
      <c r="V240" s="80">
        <v>0.89</v>
      </c>
      <c r="W240" s="80">
        <v>0.94</v>
      </c>
      <c r="X240" s="65">
        <f t="shared" si="18"/>
        <v>97.9</v>
      </c>
      <c r="Y240" s="4">
        <f t="shared" si="16"/>
        <v>93.571844327324044</v>
      </c>
      <c r="Z240" s="80"/>
    </row>
    <row r="241" spans="1:26">
      <c r="A241" s="65" t="s">
        <v>524</v>
      </c>
      <c r="B241" s="80">
        <v>54.62</v>
      </c>
      <c r="C241" s="80">
        <v>0.26</v>
      </c>
      <c r="D241" s="80">
        <v>0.79</v>
      </c>
      <c r="E241" s="80">
        <v>2.67</v>
      </c>
      <c r="F241" s="80">
        <v>0.11</v>
      </c>
      <c r="G241" s="80">
        <v>16.489999999999998</v>
      </c>
      <c r="H241" s="80">
        <v>22.34</v>
      </c>
      <c r="I241" s="80">
        <v>1.25</v>
      </c>
      <c r="J241" s="80">
        <v>1.33</v>
      </c>
      <c r="K241" s="65">
        <f t="shared" si="17"/>
        <v>99.86</v>
      </c>
      <c r="L241" s="4">
        <f t="shared" si="15"/>
        <v>91.672481276029373</v>
      </c>
      <c r="M241" s="89"/>
      <c r="N241" s="65" t="s">
        <v>524</v>
      </c>
      <c r="O241" s="80">
        <v>53.84</v>
      </c>
      <c r="P241" s="80">
        <v>0.18</v>
      </c>
      <c r="Q241" s="80">
        <v>0.74</v>
      </c>
      <c r="R241" s="80">
        <v>2.73</v>
      </c>
      <c r="S241" s="80">
        <v>0.08</v>
      </c>
      <c r="T241" s="80">
        <v>16.27</v>
      </c>
      <c r="U241" s="80">
        <v>22.41</v>
      </c>
      <c r="V241" s="80">
        <v>1.0900000000000001</v>
      </c>
      <c r="W241" s="80">
        <v>1.22</v>
      </c>
      <c r="X241" s="65">
        <f t="shared" si="18"/>
        <v>98.56</v>
      </c>
      <c r="Y241" s="4">
        <f t="shared" si="16"/>
        <v>91.396218962604777</v>
      </c>
      <c r="Z241" s="80"/>
    </row>
    <row r="242" spans="1:26">
      <c r="A242" s="65" t="s">
        <v>561</v>
      </c>
      <c r="B242" s="80">
        <v>56.01</v>
      </c>
      <c r="C242" s="80">
        <v>0.23</v>
      </c>
      <c r="D242" s="80">
        <v>1.66</v>
      </c>
      <c r="E242" s="80">
        <v>2.7</v>
      </c>
      <c r="F242" s="80">
        <v>0.11</v>
      </c>
      <c r="G242" s="80">
        <v>16.84</v>
      </c>
      <c r="H242" s="80">
        <v>20.98</v>
      </c>
      <c r="I242" s="80">
        <v>2.04</v>
      </c>
      <c r="J242" s="80">
        <v>1.92</v>
      </c>
      <c r="K242" s="65">
        <f t="shared" si="17"/>
        <v>102.49000000000001</v>
      </c>
      <c r="L242" s="4">
        <f t="shared" si="15"/>
        <v>91.747213925481759</v>
      </c>
      <c r="M242" s="89"/>
      <c r="N242" s="65" t="s">
        <v>561</v>
      </c>
      <c r="O242" s="80">
        <v>54.07</v>
      </c>
      <c r="P242" s="80">
        <v>0.16</v>
      </c>
      <c r="Q242" s="80">
        <v>1.6</v>
      </c>
      <c r="R242" s="80">
        <v>2.66</v>
      </c>
      <c r="S242" s="80">
        <v>0.1</v>
      </c>
      <c r="T242" s="80">
        <v>16.04</v>
      </c>
      <c r="U242" s="80">
        <v>20.5</v>
      </c>
      <c r="V242" s="80">
        <v>1.68</v>
      </c>
      <c r="W242" s="80">
        <v>1.74</v>
      </c>
      <c r="X242" s="65">
        <f t="shared" si="18"/>
        <v>98.55</v>
      </c>
      <c r="Y242" s="4">
        <f t="shared" si="16"/>
        <v>91.488075004608248</v>
      </c>
      <c r="Z242" s="80"/>
    </row>
    <row r="243" spans="1:26">
      <c r="A243" s="65" t="s">
        <v>525</v>
      </c>
      <c r="B243" s="80">
        <v>54.67</v>
      </c>
      <c r="C243" s="80">
        <v>0.13</v>
      </c>
      <c r="D243" s="80">
        <v>0.26</v>
      </c>
      <c r="E243" s="80">
        <v>2.1800000000000002</v>
      </c>
      <c r="F243" s="80">
        <v>0.08</v>
      </c>
      <c r="G243" s="80">
        <v>16.48</v>
      </c>
      <c r="H243" s="80">
        <v>22.6</v>
      </c>
      <c r="I243" s="80">
        <v>1.46</v>
      </c>
      <c r="J243" s="80">
        <v>1.76</v>
      </c>
      <c r="K243" s="65">
        <f t="shared" si="17"/>
        <v>99.62</v>
      </c>
      <c r="L243" s="4">
        <f t="shared" si="15"/>
        <v>93.091328542526128</v>
      </c>
      <c r="M243" s="89"/>
      <c r="N243" s="65" t="s">
        <v>525</v>
      </c>
      <c r="O243" s="80">
        <v>54.1</v>
      </c>
      <c r="P243" s="80">
        <v>0.08</v>
      </c>
      <c r="Q243" s="80">
        <v>0.28000000000000003</v>
      </c>
      <c r="R243" s="80">
        <v>2.2000000000000002</v>
      </c>
      <c r="S243" s="80">
        <v>0.08</v>
      </c>
      <c r="T243" s="80">
        <v>16.55</v>
      </c>
      <c r="U243" s="80">
        <v>22.44</v>
      </c>
      <c r="V243" s="80">
        <v>1.68</v>
      </c>
      <c r="W243" s="80">
        <v>1.64</v>
      </c>
      <c r="X243" s="65">
        <f t="shared" si="18"/>
        <v>99.050000000000011</v>
      </c>
      <c r="Y243" s="4">
        <f t="shared" si="16"/>
        <v>93.05978754882905</v>
      </c>
      <c r="Z243" s="80"/>
    </row>
    <row r="244" spans="1:26">
      <c r="A244" s="65" t="s">
        <v>562</v>
      </c>
      <c r="B244" s="80">
        <v>54.86</v>
      </c>
      <c r="C244" s="80">
        <v>0.1</v>
      </c>
      <c r="D244" s="80">
        <v>1</v>
      </c>
      <c r="E244" s="80">
        <v>2.14</v>
      </c>
      <c r="F244" s="80">
        <v>0.1</v>
      </c>
      <c r="G244" s="80">
        <v>17.39</v>
      </c>
      <c r="H244" s="80">
        <v>20.75</v>
      </c>
      <c r="I244" s="80">
        <v>1.57</v>
      </c>
      <c r="J244" s="80">
        <v>1.8</v>
      </c>
      <c r="K244" s="65">
        <f t="shared" si="17"/>
        <v>99.71</v>
      </c>
      <c r="L244" s="4">
        <f t="shared" si="15"/>
        <v>93.541877209317505</v>
      </c>
      <c r="M244" s="89"/>
      <c r="N244" s="65" t="s">
        <v>562</v>
      </c>
      <c r="O244" s="80">
        <v>55.01</v>
      </c>
      <c r="P244" s="80">
        <v>0.04</v>
      </c>
      <c r="Q244" s="80">
        <v>1.1499999999999999</v>
      </c>
      <c r="R244" s="80">
        <v>2.16</v>
      </c>
      <c r="S244" s="80">
        <v>0.09</v>
      </c>
      <c r="T244" s="80">
        <v>17.13</v>
      </c>
      <c r="U244" s="80">
        <v>20.64</v>
      </c>
      <c r="V244" s="80">
        <v>1.38</v>
      </c>
      <c r="W244" s="80">
        <v>1.79</v>
      </c>
      <c r="X244" s="65">
        <f t="shared" si="18"/>
        <v>99.39</v>
      </c>
      <c r="Y244" s="4">
        <f t="shared" si="16"/>
        <v>93.393107508149015</v>
      </c>
      <c r="Z244" s="80"/>
    </row>
    <row r="245" spans="1:26">
      <c r="A245" s="65" t="s">
        <v>322</v>
      </c>
      <c r="B245" s="80">
        <v>54.92</v>
      </c>
      <c r="C245" s="80">
        <v>0.16</v>
      </c>
      <c r="D245" s="80">
        <v>1.22</v>
      </c>
      <c r="E245" s="80">
        <v>2.2200000000000002</v>
      </c>
      <c r="F245" s="80">
        <v>0.11</v>
      </c>
      <c r="G245" s="80">
        <v>17.55</v>
      </c>
      <c r="H245" s="80">
        <v>20.8</v>
      </c>
      <c r="I245" s="80">
        <v>1.47</v>
      </c>
      <c r="J245" s="80">
        <v>1.17</v>
      </c>
      <c r="K245" s="65">
        <f t="shared" si="17"/>
        <v>99.61999999999999</v>
      </c>
      <c r="L245" s="4">
        <f t="shared" si="15"/>
        <v>93.373481262658217</v>
      </c>
      <c r="M245" s="89"/>
      <c r="N245" s="65" t="s">
        <v>322</v>
      </c>
      <c r="O245" s="80">
        <v>54.65</v>
      </c>
      <c r="P245" s="80">
        <v>0.13</v>
      </c>
      <c r="Q245" s="80">
        <v>1.33</v>
      </c>
      <c r="R245" s="80">
        <v>2.2400000000000002</v>
      </c>
      <c r="S245" s="80">
        <v>0.05</v>
      </c>
      <c r="T245" s="80">
        <v>17.34</v>
      </c>
      <c r="U245" s="80">
        <v>20.85</v>
      </c>
      <c r="V245" s="80">
        <v>1.28</v>
      </c>
      <c r="W245" s="80">
        <v>1.1000000000000001</v>
      </c>
      <c r="X245" s="65">
        <f t="shared" si="18"/>
        <v>98.97</v>
      </c>
      <c r="Y245" s="4">
        <f t="shared" si="16"/>
        <v>93.242314208619931</v>
      </c>
      <c r="Z245" s="80"/>
    </row>
    <row r="246" spans="1:26">
      <c r="A246" s="65" t="s">
        <v>323</v>
      </c>
      <c r="B246" s="80">
        <v>55.41</v>
      </c>
      <c r="C246" s="80">
        <v>0.14000000000000001</v>
      </c>
      <c r="D246" s="80">
        <v>1.1200000000000001</v>
      </c>
      <c r="E246" s="80">
        <v>2.0499999999999998</v>
      </c>
      <c r="F246" s="80">
        <v>0.08</v>
      </c>
      <c r="G246" s="80">
        <v>17.77</v>
      </c>
      <c r="H246" s="80">
        <v>21.24</v>
      </c>
      <c r="I246" s="80">
        <v>1.4</v>
      </c>
      <c r="J246" s="80">
        <v>1.1399999999999999</v>
      </c>
      <c r="K246" s="65">
        <f t="shared" si="17"/>
        <v>100.35</v>
      </c>
      <c r="L246" s="4">
        <f t="shared" si="15"/>
        <v>93.921223177702089</v>
      </c>
      <c r="M246" s="89"/>
      <c r="N246" s="65" t="s">
        <v>323</v>
      </c>
      <c r="O246" s="80">
        <v>54.47</v>
      </c>
      <c r="P246" s="80">
        <v>0.06</v>
      </c>
      <c r="Q246" s="80">
        <v>1.1200000000000001</v>
      </c>
      <c r="R246" s="80">
        <v>2.19</v>
      </c>
      <c r="S246" s="80">
        <v>0.08</v>
      </c>
      <c r="T246" s="80">
        <v>17.64</v>
      </c>
      <c r="U246" s="80">
        <v>21.31</v>
      </c>
      <c r="V246" s="80">
        <v>1.1200000000000001</v>
      </c>
      <c r="W246" s="80">
        <v>1.06</v>
      </c>
      <c r="X246" s="65">
        <f t="shared" si="18"/>
        <v>99.050000000000011</v>
      </c>
      <c r="Y246" s="4">
        <f t="shared" si="16"/>
        <v>93.488377959669791</v>
      </c>
      <c r="Z246" s="80"/>
    </row>
    <row r="247" spans="1:26">
      <c r="A247" s="65" t="s">
        <v>324</v>
      </c>
      <c r="B247" s="80">
        <v>55.07</v>
      </c>
      <c r="C247" s="80">
        <v>0.08</v>
      </c>
      <c r="D247" s="80">
        <v>1</v>
      </c>
      <c r="E247" s="80">
        <v>2.3199999999999998</v>
      </c>
      <c r="F247" s="80">
        <v>0.11</v>
      </c>
      <c r="G247" s="80">
        <v>17.43</v>
      </c>
      <c r="H247" s="80">
        <v>20.53</v>
      </c>
      <c r="I247" s="80">
        <v>1.35</v>
      </c>
      <c r="J247" s="80">
        <v>1.2</v>
      </c>
      <c r="K247" s="65">
        <f t="shared" si="17"/>
        <v>99.089999999999989</v>
      </c>
      <c r="L247" s="4">
        <f t="shared" si="15"/>
        <v>93.051366901888429</v>
      </c>
      <c r="M247" s="89"/>
      <c r="N247" s="65" t="s">
        <v>324</v>
      </c>
      <c r="O247" s="80">
        <v>54.59</v>
      </c>
      <c r="P247" s="80">
        <v>0.04</v>
      </c>
      <c r="Q247" s="80">
        <v>1.18</v>
      </c>
      <c r="R247" s="80">
        <v>2.3199999999999998</v>
      </c>
      <c r="S247" s="80">
        <v>7.0000000000000007E-2</v>
      </c>
      <c r="T247" s="80">
        <v>17.55</v>
      </c>
      <c r="U247" s="80">
        <v>20.91</v>
      </c>
      <c r="V247" s="80">
        <v>1.19</v>
      </c>
      <c r="W247" s="80">
        <v>1.1299999999999999</v>
      </c>
      <c r="X247" s="65">
        <f t="shared" si="18"/>
        <v>98.97999999999999</v>
      </c>
      <c r="Y247" s="4">
        <f t="shared" si="16"/>
        <v>93.095598502369938</v>
      </c>
      <c r="Z247" s="80"/>
    </row>
    <row r="248" spans="1:26">
      <c r="A248" s="65" t="s">
        <v>325</v>
      </c>
      <c r="B248" s="80">
        <v>54.56</v>
      </c>
      <c r="C248" s="80">
        <v>0.22</v>
      </c>
      <c r="D248" s="80">
        <v>1.45</v>
      </c>
      <c r="E248" s="80">
        <v>2.6</v>
      </c>
      <c r="F248" s="80">
        <v>0.13</v>
      </c>
      <c r="G248" s="80">
        <v>15.98</v>
      </c>
      <c r="H248" s="80">
        <v>21.32</v>
      </c>
      <c r="I248" s="80">
        <v>1.88</v>
      </c>
      <c r="J248" s="80">
        <v>2.0099999999999998</v>
      </c>
      <c r="K248" s="65">
        <f t="shared" si="17"/>
        <v>100.15000000000002</v>
      </c>
      <c r="L248" s="4">
        <f t="shared" si="15"/>
        <v>91.635387627307622</v>
      </c>
      <c r="M248" s="89"/>
      <c r="N248" s="65" t="s">
        <v>325</v>
      </c>
      <c r="O248" s="80">
        <v>53.77</v>
      </c>
      <c r="P248" s="80">
        <v>0.17</v>
      </c>
      <c r="Q248" s="80">
        <v>1.5</v>
      </c>
      <c r="R248" s="80">
        <v>2.54</v>
      </c>
      <c r="S248" s="80">
        <v>0.08</v>
      </c>
      <c r="T248" s="80">
        <v>15.85</v>
      </c>
      <c r="U248" s="80">
        <v>21.14</v>
      </c>
      <c r="V248" s="80">
        <v>1.56</v>
      </c>
      <c r="W248" s="80">
        <v>1.91</v>
      </c>
      <c r="X248" s="65">
        <f t="shared" si="18"/>
        <v>98.52</v>
      </c>
      <c r="Y248" s="4">
        <f t="shared" si="16"/>
        <v>91.751000374715019</v>
      </c>
      <c r="Z248" s="80"/>
    </row>
    <row r="249" spans="1:26">
      <c r="A249" s="65" t="s">
        <v>326</v>
      </c>
      <c r="B249" s="80">
        <v>54.25</v>
      </c>
      <c r="C249" s="80">
        <v>0.23</v>
      </c>
      <c r="D249" s="80">
        <v>1.35</v>
      </c>
      <c r="E249" s="80">
        <v>2.64</v>
      </c>
      <c r="F249" s="80">
        <v>0.16</v>
      </c>
      <c r="G249" s="80">
        <v>17.14</v>
      </c>
      <c r="H249" s="80">
        <v>19.55</v>
      </c>
      <c r="I249" s="80">
        <v>1.91</v>
      </c>
      <c r="J249" s="80">
        <v>1.82</v>
      </c>
      <c r="K249" s="65">
        <f t="shared" si="17"/>
        <v>99.049999999999983</v>
      </c>
      <c r="L249" s="4">
        <f t="shared" si="15"/>
        <v>92.046025815750539</v>
      </c>
      <c r="M249" s="89"/>
      <c r="N249" s="65" t="s">
        <v>326</v>
      </c>
      <c r="O249" s="80">
        <v>54.4</v>
      </c>
      <c r="P249" s="80">
        <v>0.19</v>
      </c>
      <c r="Q249" s="80">
        <v>1.42</v>
      </c>
      <c r="R249" s="80">
        <v>2.65</v>
      </c>
      <c r="S249" s="80">
        <v>0.12</v>
      </c>
      <c r="T249" s="80">
        <v>17.399999999999999</v>
      </c>
      <c r="U249" s="80">
        <v>19.45</v>
      </c>
      <c r="V249" s="80">
        <v>1.59</v>
      </c>
      <c r="W249" s="80">
        <v>1.61</v>
      </c>
      <c r="X249" s="65">
        <f t="shared" si="18"/>
        <v>98.83</v>
      </c>
      <c r="Y249" s="4">
        <f t="shared" si="16"/>
        <v>92.128180195967374</v>
      </c>
      <c r="Z249" s="80"/>
    </row>
    <row r="250" spans="1:26">
      <c r="A250" s="65" t="s">
        <v>327</v>
      </c>
      <c r="B250" s="80">
        <v>54.96</v>
      </c>
      <c r="C250" s="80">
        <v>0.02</v>
      </c>
      <c r="D250" s="80">
        <v>1.28</v>
      </c>
      <c r="E250" s="80">
        <v>1.44</v>
      </c>
      <c r="F250" s="80">
        <v>0.08</v>
      </c>
      <c r="G250" s="80">
        <v>16.97</v>
      </c>
      <c r="H250" s="80">
        <v>22.07</v>
      </c>
      <c r="I250" s="80">
        <v>1.59</v>
      </c>
      <c r="J250" s="80">
        <v>1.57</v>
      </c>
      <c r="K250" s="65">
        <f t="shared" si="17"/>
        <v>99.97999999999999</v>
      </c>
      <c r="L250" s="4">
        <f t="shared" si="15"/>
        <v>95.455684539655778</v>
      </c>
      <c r="M250" s="89"/>
      <c r="N250" s="65" t="s">
        <v>327</v>
      </c>
      <c r="O250" s="80">
        <v>54.45</v>
      </c>
      <c r="P250" s="80">
        <v>0</v>
      </c>
      <c r="Q250" s="80">
        <v>1.1499999999999999</v>
      </c>
      <c r="R250" s="80">
        <v>1.41</v>
      </c>
      <c r="S250" s="80">
        <v>7.0000000000000007E-2</v>
      </c>
      <c r="T250" s="80">
        <v>16.8</v>
      </c>
      <c r="U250" s="80">
        <v>21.75</v>
      </c>
      <c r="V250" s="80">
        <v>1.4</v>
      </c>
      <c r="W250" s="80">
        <v>1.62</v>
      </c>
      <c r="X250" s="65">
        <f t="shared" si="18"/>
        <v>98.65</v>
      </c>
      <c r="Y250" s="4">
        <f t="shared" si="16"/>
        <v>95.503099056101064</v>
      </c>
      <c r="Z250" s="80"/>
    </row>
    <row r="251" spans="1:26">
      <c r="A251" s="65" t="s">
        <v>328</v>
      </c>
      <c r="B251" s="80">
        <v>54.86</v>
      </c>
      <c r="C251" s="80">
        <v>0.32</v>
      </c>
      <c r="D251" s="80">
        <v>1.47</v>
      </c>
      <c r="E251" s="80">
        <v>2.41</v>
      </c>
      <c r="F251" s="80">
        <v>0.13</v>
      </c>
      <c r="G251" s="80">
        <v>17.14</v>
      </c>
      <c r="H251" s="80">
        <v>20.36</v>
      </c>
      <c r="I251" s="80">
        <v>1.65</v>
      </c>
      <c r="J251" s="80">
        <v>1.19</v>
      </c>
      <c r="K251" s="65">
        <f t="shared" si="17"/>
        <v>99.530000000000015</v>
      </c>
      <c r="L251" s="4">
        <f t="shared" si="15"/>
        <v>92.688318670271414</v>
      </c>
      <c r="M251" s="89"/>
      <c r="N251" s="65" t="s">
        <v>328</v>
      </c>
      <c r="O251" s="80">
        <v>54.23</v>
      </c>
      <c r="P251" s="80">
        <v>0.25</v>
      </c>
      <c r="Q251" s="80">
        <v>1.56</v>
      </c>
      <c r="R251" s="80">
        <v>2.42</v>
      </c>
      <c r="S251" s="80">
        <v>0.11</v>
      </c>
      <c r="T251" s="80">
        <v>17.510000000000002</v>
      </c>
      <c r="U251" s="80">
        <v>20.48</v>
      </c>
      <c r="V251" s="80">
        <v>1.42</v>
      </c>
      <c r="W251" s="80">
        <v>1.1299999999999999</v>
      </c>
      <c r="X251" s="65">
        <f t="shared" si="18"/>
        <v>99.11</v>
      </c>
      <c r="Y251" s="4">
        <f t="shared" si="16"/>
        <v>92.804141678230039</v>
      </c>
      <c r="Z251" s="80"/>
    </row>
    <row r="252" spans="1:26">
      <c r="A252" s="65" t="s">
        <v>483</v>
      </c>
      <c r="B252" s="80">
        <v>54.37</v>
      </c>
      <c r="C252" s="80">
        <v>0.09</v>
      </c>
      <c r="D252" s="80">
        <v>2.4500000000000002</v>
      </c>
      <c r="E252" s="80">
        <v>1.66</v>
      </c>
      <c r="F252" s="80">
        <v>0.09</v>
      </c>
      <c r="G252" s="80">
        <v>14.59</v>
      </c>
      <c r="H252" s="80">
        <v>18.440000000000001</v>
      </c>
      <c r="I252" s="80">
        <v>3.5</v>
      </c>
      <c r="J252" s="80">
        <v>3.73</v>
      </c>
      <c r="K252" s="65">
        <f t="shared" si="17"/>
        <v>98.92</v>
      </c>
      <c r="L252" s="4">
        <f t="shared" si="15"/>
        <v>93.999799678283679</v>
      </c>
      <c r="M252" s="89"/>
      <c r="N252" s="65" t="s">
        <v>483</v>
      </c>
      <c r="O252" s="80">
        <v>54.32</v>
      </c>
      <c r="P252" s="80">
        <v>0.06</v>
      </c>
      <c r="Q252" s="80">
        <v>2.72</v>
      </c>
      <c r="R252" s="80">
        <v>1.69</v>
      </c>
      <c r="S252" s="80">
        <v>0.08</v>
      </c>
      <c r="T252" s="80">
        <v>14.74</v>
      </c>
      <c r="U252" s="80">
        <v>18.73</v>
      </c>
      <c r="V252" s="80">
        <v>3.07</v>
      </c>
      <c r="W252" s="80">
        <v>3.55</v>
      </c>
      <c r="X252" s="65">
        <f t="shared" si="18"/>
        <v>98.96</v>
      </c>
      <c r="Y252" s="4">
        <f t="shared" si="16"/>
        <v>93.956322826376919</v>
      </c>
      <c r="Z252" s="80"/>
    </row>
    <row r="253" spans="1:26">
      <c r="A253" s="65" t="s">
        <v>329</v>
      </c>
      <c r="B253" s="80">
        <v>54.69</v>
      </c>
      <c r="C253" s="80">
        <v>0.24</v>
      </c>
      <c r="D253" s="80">
        <v>1.9</v>
      </c>
      <c r="E253" s="80">
        <v>2.58</v>
      </c>
      <c r="F253" s="80">
        <v>0.13</v>
      </c>
      <c r="G253" s="80">
        <v>16.850000000000001</v>
      </c>
      <c r="H253" s="80">
        <v>19.23</v>
      </c>
      <c r="I253" s="80">
        <v>2.48</v>
      </c>
      <c r="J253" s="80">
        <v>2.33</v>
      </c>
      <c r="K253" s="65">
        <f t="shared" si="17"/>
        <v>100.43</v>
      </c>
      <c r="L253" s="4">
        <f t="shared" si="15"/>
        <v>92.089298603157616</v>
      </c>
      <c r="M253" s="89"/>
      <c r="N253" s="65" t="s">
        <v>329</v>
      </c>
      <c r="O253" s="80">
        <v>54.36</v>
      </c>
      <c r="P253" s="80">
        <v>0.19</v>
      </c>
      <c r="Q253" s="80">
        <v>1.91</v>
      </c>
      <c r="R253" s="80">
        <v>2.64</v>
      </c>
      <c r="S253" s="80">
        <v>0.09</v>
      </c>
      <c r="T253" s="80">
        <v>16.43</v>
      </c>
      <c r="U253" s="80">
        <v>19.079999999999998</v>
      </c>
      <c r="V253" s="80">
        <v>2.19</v>
      </c>
      <c r="W253" s="80">
        <v>2.2599999999999998</v>
      </c>
      <c r="X253" s="65">
        <f t="shared" si="18"/>
        <v>99.15</v>
      </c>
      <c r="Y253" s="4">
        <f t="shared" si="16"/>
        <v>91.730728838968957</v>
      </c>
      <c r="Z253" s="80"/>
    </row>
    <row r="254" spans="1:26">
      <c r="A254" s="65" t="s">
        <v>330</v>
      </c>
      <c r="B254" s="80">
        <v>54.77</v>
      </c>
      <c r="C254" s="80">
        <v>0.28999999999999998</v>
      </c>
      <c r="D254" s="80">
        <v>1.33</v>
      </c>
      <c r="E254" s="80">
        <v>3.03</v>
      </c>
      <c r="F254" s="80">
        <v>0.06</v>
      </c>
      <c r="G254" s="80">
        <v>18.690000000000001</v>
      </c>
      <c r="H254" s="80">
        <v>18.760000000000002</v>
      </c>
      <c r="I254" s="80">
        <v>1.45</v>
      </c>
      <c r="J254" s="80">
        <v>1</v>
      </c>
      <c r="K254" s="65">
        <f t="shared" si="17"/>
        <v>99.38000000000001</v>
      </c>
      <c r="L254" s="4">
        <f t="shared" si="15"/>
        <v>91.662936331471641</v>
      </c>
      <c r="M254" s="89"/>
      <c r="N254" s="65" t="s">
        <v>330</v>
      </c>
      <c r="O254" s="80">
        <v>54.63</v>
      </c>
      <c r="P254" s="80">
        <v>0.21</v>
      </c>
      <c r="Q254" s="80">
        <v>1.32</v>
      </c>
      <c r="R254" s="80">
        <v>1.06</v>
      </c>
      <c r="S254" s="80">
        <v>0.11</v>
      </c>
      <c r="T254" s="80">
        <v>19.190000000000001</v>
      </c>
      <c r="U254" s="80">
        <v>18.62</v>
      </c>
      <c r="V254" s="80">
        <v>1.21</v>
      </c>
      <c r="W254" s="80">
        <v>1.08</v>
      </c>
      <c r="X254" s="65">
        <f t="shared" si="18"/>
        <v>97.43</v>
      </c>
      <c r="Y254" s="4">
        <f t="shared" si="16"/>
        <v>96.994182536127809</v>
      </c>
      <c r="Z254" s="80"/>
    </row>
    <row r="255" spans="1:26">
      <c r="A255" s="65" t="s">
        <v>331</v>
      </c>
      <c r="B255" s="80">
        <v>56.63</v>
      </c>
      <c r="C255" s="80">
        <v>0.31</v>
      </c>
      <c r="D255" s="80">
        <v>1.31</v>
      </c>
      <c r="E255" s="80">
        <v>3.33</v>
      </c>
      <c r="F255" s="80">
        <v>0.08</v>
      </c>
      <c r="G255" s="80">
        <v>18.71</v>
      </c>
      <c r="H255" s="80">
        <v>18.739999999999998</v>
      </c>
      <c r="I255" s="80">
        <v>1.37</v>
      </c>
      <c r="J255" s="80">
        <v>0.85</v>
      </c>
      <c r="K255" s="65">
        <f t="shared" si="17"/>
        <v>101.33</v>
      </c>
      <c r="L255" s="4">
        <f t="shared" si="15"/>
        <v>90.921329592901344</v>
      </c>
      <c r="M255" s="89"/>
      <c r="N255" s="65" t="s">
        <v>331</v>
      </c>
      <c r="O255" s="80">
        <v>54.61</v>
      </c>
      <c r="P255" s="80">
        <v>0.3</v>
      </c>
      <c r="Q255" s="80">
        <v>1.54</v>
      </c>
      <c r="R255" s="80">
        <v>3.48</v>
      </c>
      <c r="S255" s="80">
        <v>0.11</v>
      </c>
      <c r="T255" s="80">
        <v>18.38</v>
      </c>
      <c r="U255" s="80">
        <v>19.100000000000001</v>
      </c>
      <c r="V255" s="80">
        <v>1.45</v>
      </c>
      <c r="W255" s="80">
        <v>0.76</v>
      </c>
      <c r="X255" s="65">
        <f t="shared" si="18"/>
        <v>99.72999999999999</v>
      </c>
      <c r="Y255" s="4">
        <f t="shared" si="16"/>
        <v>90.397662562433183</v>
      </c>
      <c r="Z255" s="80"/>
    </row>
    <row r="256" spans="1:26">
      <c r="A256" s="65" t="s">
        <v>332</v>
      </c>
      <c r="B256" s="80">
        <v>55.89</v>
      </c>
      <c r="C256" s="80">
        <v>0.25</v>
      </c>
      <c r="D256" s="80">
        <v>1.5</v>
      </c>
      <c r="E256" s="80">
        <v>3.27</v>
      </c>
      <c r="F256" s="80">
        <v>0.19</v>
      </c>
      <c r="G256" s="80">
        <v>20.41</v>
      </c>
      <c r="H256" s="80">
        <v>17.989999999999998</v>
      </c>
      <c r="I256" s="80">
        <v>1.1299999999999999</v>
      </c>
      <c r="J256" s="80">
        <v>0.63</v>
      </c>
      <c r="K256" s="65">
        <f t="shared" si="17"/>
        <v>101.25999999999999</v>
      </c>
      <c r="L256" s="4">
        <f t="shared" si="15"/>
        <v>91.752737737664475</v>
      </c>
      <c r="M256" s="89"/>
      <c r="N256" s="65" t="s">
        <v>332</v>
      </c>
      <c r="O256" s="80">
        <v>54.77</v>
      </c>
      <c r="P256" s="80">
        <v>0.3</v>
      </c>
      <c r="Q256" s="80">
        <v>1.51</v>
      </c>
      <c r="R256" s="80">
        <v>3.25</v>
      </c>
      <c r="S256" s="80">
        <v>0.11</v>
      </c>
      <c r="T256" s="80">
        <v>19.46</v>
      </c>
      <c r="U256" s="80">
        <v>18.059999999999999</v>
      </c>
      <c r="V256" s="80">
        <v>1.21</v>
      </c>
      <c r="W256" s="80">
        <v>0.73</v>
      </c>
      <c r="X256" s="65">
        <f t="shared" si="18"/>
        <v>99.4</v>
      </c>
      <c r="Y256" s="4">
        <f t="shared" si="16"/>
        <v>91.432986410943968</v>
      </c>
      <c r="Z256" s="80"/>
    </row>
    <row r="257" spans="1:26">
      <c r="A257" s="65" t="s">
        <v>333</v>
      </c>
      <c r="B257" s="80">
        <v>55.02</v>
      </c>
      <c r="C257" s="80">
        <v>0.35</v>
      </c>
      <c r="D257" s="80">
        <v>1.25</v>
      </c>
      <c r="E257" s="80">
        <v>3.61</v>
      </c>
      <c r="F257" s="80">
        <v>0.16</v>
      </c>
      <c r="G257" s="80">
        <v>18.899999999999999</v>
      </c>
      <c r="H257" s="80">
        <v>19.690000000000001</v>
      </c>
      <c r="I257" s="80">
        <v>1.32</v>
      </c>
      <c r="J257" s="80">
        <v>0.77</v>
      </c>
      <c r="K257" s="65">
        <f t="shared" si="17"/>
        <v>101.06999999999998</v>
      </c>
      <c r="L257" s="4">
        <f t="shared" si="15"/>
        <v>90.321207919658079</v>
      </c>
      <c r="M257" s="89"/>
      <c r="N257" s="65" t="s">
        <v>333</v>
      </c>
      <c r="O257" s="80">
        <v>55.03</v>
      </c>
      <c r="P257" s="80">
        <v>0.27</v>
      </c>
      <c r="Q257" s="80">
        <v>1.61</v>
      </c>
      <c r="R257" s="80">
        <v>3.59</v>
      </c>
      <c r="S257" s="80">
        <v>0.12</v>
      </c>
      <c r="T257" s="80">
        <v>18.23</v>
      </c>
      <c r="U257" s="80">
        <v>19.18</v>
      </c>
      <c r="V257" s="80">
        <v>1.4</v>
      </c>
      <c r="W257" s="80">
        <v>0.7</v>
      </c>
      <c r="X257" s="65">
        <f t="shared" si="18"/>
        <v>100.13000000000001</v>
      </c>
      <c r="Y257" s="4">
        <f t="shared" si="16"/>
        <v>90.050939872058379</v>
      </c>
      <c r="Z257" s="80"/>
    </row>
    <row r="258" spans="1:26">
      <c r="A258" s="65" t="s">
        <v>334</v>
      </c>
      <c r="B258" s="80">
        <v>55.04</v>
      </c>
      <c r="C258" s="80">
        <v>0.44</v>
      </c>
      <c r="D258" s="80">
        <v>1.23</v>
      </c>
      <c r="E258" s="80">
        <v>3.94</v>
      </c>
      <c r="F258" s="80">
        <v>0.05</v>
      </c>
      <c r="G258" s="80">
        <v>20.6</v>
      </c>
      <c r="H258" s="80">
        <v>17.420000000000002</v>
      </c>
      <c r="I258" s="80">
        <v>1.1100000000000001</v>
      </c>
      <c r="J258" s="80">
        <v>0.73</v>
      </c>
      <c r="K258" s="65">
        <f t="shared" si="17"/>
        <v>100.55999999999999</v>
      </c>
      <c r="L258" s="4">
        <f t="shared" si="15"/>
        <v>90.309454074770912</v>
      </c>
      <c r="M258" s="89"/>
      <c r="N258" s="65" t="s">
        <v>334</v>
      </c>
      <c r="O258" s="80">
        <v>55.22</v>
      </c>
      <c r="P258" s="80">
        <v>0.32</v>
      </c>
      <c r="Q258" s="80">
        <v>1.47</v>
      </c>
      <c r="R258" s="80">
        <v>3.87</v>
      </c>
      <c r="S258" s="80">
        <v>0.12</v>
      </c>
      <c r="T258" s="80">
        <v>20</v>
      </c>
      <c r="U258" s="80">
        <v>17.309999999999999</v>
      </c>
      <c r="V258" s="80">
        <v>1.19</v>
      </c>
      <c r="W258" s="80">
        <v>0.7</v>
      </c>
      <c r="X258" s="65">
        <f t="shared" si="18"/>
        <v>100.2</v>
      </c>
      <c r="Y258" s="4">
        <f t="shared" si="16"/>
        <v>90.207173297019452</v>
      </c>
      <c r="Z258" s="80"/>
    </row>
    <row r="259" spans="1:26">
      <c r="A259" s="65" t="s">
        <v>335</v>
      </c>
      <c r="B259" s="80">
        <v>53.6</v>
      </c>
      <c r="C259" s="80">
        <v>0.28999999999999998</v>
      </c>
      <c r="D259" s="80">
        <v>1.69</v>
      </c>
      <c r="E259" s="80">
        <v>3.35</v>
      </c>
      <c r="F259" s="80">
        <v>0.05</v>
      </c>
      <c r="G259" s="80">
        <v>18.670000000000002</v>
      </c>
      <c r="H259" s="80">
        <v>20.97</v>
      </c>
      <c r="I259" s="80">
        <v>1.23</v>
      </c>
      <c r="J259" s="80">
        <v>0.37</v>
      </c>
      <c r="K259" s="65">
        <f>SUM(B259:J259)</f>
        <v>100.22000000000001</v>
      </c>
      <c r="L259" s="4">
        <f t="shared" si="15"/>
        <v>90.854012047588924</v>
      </c>
      <c r="M259" s="89"/>
      <c r="N259" s="65" t="s">
        <v>335</v>
      </c>
      <c r="O259" s="80">
        <v>54.96</v>
      </c>
      <c r="P259" s="80">
        <v>0.23</v>
      </c>
      <c r="Q259" s="80">
        <v>1.62</v>
      </c>
      <c r="R259" s="80">
        <v>3.36</v>
      </c>
      <c r="S259" s="80">
        <v>0.11</v>
      </c>
      <c r="T259" s="80">
        <v>17.59</v>
      </c>
      <c r="U259" s="80">
        <v>20.58</v>
      </c>
      <c r="V259" s="80">
        <v>1.34</v>
      </c>
      <c r="W259" s="80">
        <v>0.3</v>
      </c>
      <c r="X259" s="65">
        <f t="shared" ref="X259:X290" si="19">SUM(O259:W259)</f>
        <v>100.08999999999999</v>
      </c>
      <c r="Y259" s="4">
        <f t="shared" si="16"/>
        <v>90.320643478078168</v>
      </c>
      <c r="Z259" s="80"/>
    </row>
    <row r="260" spans="1:26">
      <c r="A260" s="65" t="s">
        <v>336</v>
      </c>
      <c r="B260" s="80">
        <v>53.78</v>
      </c>
      <c r="C260" s="80">
        <v>0.27</v>
      </c>
      <c r="D260" s="80">
        <v>1.72</v>
      </c>
      <c r="E260" s="80">
        <v>3.38</v>
      </c>
      <c r="F260" s="80">
        <v>0.15</v>
      </c>
      <c r="G260" s="80">
        <v>17.489999999999998</v>
      </c>
      <c r="H260" s="80">
        <v>21.45</v>
      </c>
      <c r="I260" s="80">
        <v>1.26</v>
      </c>
      <c r="J260" s="80">
        <v>0.27</v>
      </c>
      <c r="K260" s="65">
        <f t="shared" ref="K260:K323" si="20">SUM(B260:J260)</f>
        <v>99.77000000000001</v>
      </c>
      <c r="L260" s="4">
        <f t="shared" si="15"/>
        <v>90.218437835248267</v>
      </c>
      <c r="M260" s="89"/>
      <c r="N260" s="65" t="s">
        <v>336</v>
      </c>
      <c r="O260" s="80">
        <v>54.81</v>
      </c>
      <c r="P260" s="80">
        <v>0.22</v>
      </c>
      <c r="Q260" s="80">
        <v>1.63</v>
      </c>
      <c r="R260" s="80">
        <v>3.43</v>
      </c>
      <c r="S260" s="80">
        <v>0.11</v>
      </c>
      <c r="T260" s="80">
        <v>17.47</v>
      </c>
      <c r="U260" s="80">
        <v>20.85</v>
      </c>
      <c r="V260" s="80">
        <v>1.3</v>
      </c>
      <c r="W260" s="80">
        <v>0.21</v>
      </c>
      <c r="X260" s="65">
        <f t="shared" si="19"/>
        <v>100.03</v>
      </c>
      <c r="Y260" s="4">
        <f t="shared" si="16"/>
        <v>90.077861025625864</v>
      </c>
      <c r="Z260" s="80"/>
    </row>
    <row r="261" spans="1:26">
      <c r="A261" s="65" t="s">
        <v>337</v>
      </c>
      <c r="B261" s="80">
        <v>55</v>
      </c>
      <c r="C261" s="80">
        <v>0.19</v>
      </c>
      <c r="D261" s="80">
        <v>1.42</v>
      </c>
      <c r="E261" s="80">
        <v>3.58</v>
      </c>
      <c r="F261" s="80">
        <v>0.13</v>
      </c>
      <c r="G261" s="80">
        <v>18.34</v>
      </c>
      <c r="H261" s="80">
        <v>21.45</v>
      </c>
      <c r="I261" s="80">
        <v>1</v>
      </c>
      <c r="J261" s="80">
        <v>0.31</v>
      </c>
      <c r="K261" s="65">
        <f t="shared" si="20"/>
        <v>101.42</v>
      </c>
      <c r="L261" s="4">
        <f t="shared" ref="L261:L324" si="21">((G261/40.31)/(G261/40.31+E261/71.85))*100</f>
        <v>90.129550597426004</v>
      </c>
      <c r="M261" s="89"/>
      <c r="N261" s="65" t="s">
        <v>337</v>
      </c>
      <c r="O261" s="80">
        <v>54.85</v>
      </c>
      <c r="P261" s="80">
        <v>0.23</v>
      </c>
      <c r="Q261" s="80">
        <v>1.69</v>
      </c>
      <c r="R261" s="80">
        <v>3.43</v>
      </c>
      <c r="S261" s="80">
        <v>0.1</v>
      </c>
      <c r="T261" s="80">
        <v>17.559999999999999</v>
      </c>
      <c r="U261" s="80">
        <v>20.43</v>
      </c>
      <c r="V261" s="80">
        <v>1.33</v>
      </c>
      <c r="W261" s="80">
        <v>0.28999999999999998</v>
      </c>
      <c r="X261" s="65">
        <f t="shared" si="19"/>
        <v>99.91</v>
      </c>
      <c r="Y261" s="4">
        <f t="shared" ref="Y261:Y324" si="22">((T261/40.31)/(T261/40.31+R261/71.85))*100</f>
        <v>90.123692336572475</v>
      </c>
      <c r="Z261" s="80"/>
    </row>
    <row r="262" spans="1:26">
      <c r="A262" s="65" t="s">
        <v>338</v>
      </c>
      <c r="B262" s="80">
        <v>53.84</v>
      </c>
      <c r="C262" s="80">
        <v>0.31</v>
      </c>
      <c r="D262" s="80">
        <v>1.65</v>
      </c>
      <c r="E262" s="80">
        <v>3.31</v>
      </c>
      <c r="F262" s="80">
        <v>0.09</v>
      </c>
      <c r="G262" s="80">
        <v>18.27</v>
      </c>
      <c r="H262" s="80">
        <v>19.86</v>
      </c>
      <c r="I262" s="80">
        <v>0.94</v>
      </c>
      <c r="J262" s="80">
        <v>0.28000000000000003</v>
      </c>
      <c r="K262" s="65">
        <f t="shared" si="20"/>
        <v>98.550000000000011</v>
      </c>
      <c r="L262" s="4">
        <f t="shared" si="21"/>
        <v>90.773546917363191</v>
      </c>
      <c r="M262" s="89"/>
      <c r="N262" s="65" t="s">
        <v>338</v>
      </c>
      <c r="O262" s="80">
        <v>55.02</v>
      </c>
      <c r="P262" s="80">
        <v>0.25</v>
      </c>
      <c r="Q262" s="80">
        <v>1.55</v>
      </c>
      <c r="R262" s="80">
        <v>3.42</v>
      </c>
      <c r="S262" s="80">
        <v>0.1</v>
      </c>
      <c r="T262" s="80">
        <v>17.850000000000001</v>
      </c>
      <c r="U262" s="80">
        <v>20.239999999999998</v>
      </c>
      <c r="V262" s="80">
        <v>1.29</v>
      </c>
      <c r="W262" s="80">
        <v>0.32</v>
      </c>
      <c r="X262" s="65">
        <f t="shared" si="19"/>
        <v>100.03999999999999</v>
      </c>
      <c r="Y262" s="4">
        <f t="shared" si="22"/>
        <v>90.294151005922558</v>
      </c>
      <c r="Z262" s="80"/>
    </row>
    <row r="263" spans="1:26">
      <c r="A263" s="65" t="s">
        <v>339</v>
      </c>
      <c r="B263" s="80">
        <v>53.7</v>
      </c>
      <c r="C263" s="80">
        <v>0.24</v>
      </c>
      <c r="D263" s="80">
        <v>1.26</v>
      </c>
      <c r="E263" s="80">
        <v>3.44</v>
      </c>
      <c r="F263" s="80">
        <v>0.14000000000000001</v>
      </c>
      <c r="G263" s="80">
        <v>20.14</v>
      </c>
      <c r="H263" s="80">
        <v>18.8</v>
      </c>
      <c r="I263" s="80">
        <v>1.36</v>
      </c>
      <c r="J263" s="80">
        <v>0.84</v>
      </c>
      <c r="K263" s="65">
        <f t="shared" si="20"/>
        <v>99.92</v>
      </c>
      <c r="L263" s="4">
        <f t="shared" si="21"/>
        <v>91.255333363519313</v>
      </c>
      <c r="M263" s="89"/>
      <c r="N263" s="65" t="s">
        <v>339</v>
      </c>
      <c r="O263" s="80">
        <v>55.04</v>
      </c>
      <c r="P263" s="80">
        <v>0.28000000000000003</v>
      </c>
      <c r="Q263" s="80">
        <v>1.1299999999999999</v>
      </c>
      <c r="R263" s="80">
        <v>3.42</v>
      </c>
      <c r="S263" s="80">
        <v>0.11</v>
      </c>
      <c r="T263" s="80">
        <v>18.190000000000001</v>
      </c>
      <c r="U263" s="80">
        <v>19.27</v>
      </c>
      <c r="V263" s="80">
        <v>1.32</v>
      </c>
      <c r="W263" s="80">
        <v>0.79</v>
      </c>
      <c r="X263" s="65">
        <f t="shared" si="19"/>
        <v>99.55</v>
      </c>
      <c r="Y263" s="4">
        <f t="shared" si="22"/>
        <v>90.458258332210349</v>
      </c>
      <c r="Z263" s="80"/>
    </row>
    <row r="264" spans="1:26">
      <c r="A264" s="65" t="s">
        <v>340</v>
      </c>
      <c r="B264" s="80">
        <v>54.91</v>
      </c>
      <c r="C264" s="80">
        <v>0.24</v>
      </c>
      <c r="D264" s="80">
        <v>1.48</v>
      </c>
      <c r="E264" s="80">
        <v>3.29</v>
      </c>
      <c r="F264" s="80">
        <v>0.1</v>
      </c>
      <c r="G264" s="80">
        <v>18.13</v>
      </c>
      <c r="H264" s="80">
        <v>20.350000000000001</v>
      </c>
      <c r="I264" s="80">
        <v>1.22</v>
      </c>
      <c r="J264" s="80">
        <v>0.31</v>
      </c>
      <c r="K264" s="65">
        <f t="shared" si="20"/>
        <v>100.03</v>
      </c>
      <c r="L264" s="4">
        <f t="shared" si="21"/>
        <v>90.759871867153862</v>
      </c>
      <c r="M264" s="89"/>
      <c r="N264" s="65" t="s">
        <v>340</v>
      </c>
      <c r="O264" s="80">
        <v>54.6</v>
      </c>
      <c r="P264" s="80">
        <v>0.24</v>
      </c>
      <c r="Q264" s="80">
        <v>1.58</v>
      </c>
      <c r="R264" s="80">
        <v>3.4</v>
      </c>
      <c r="S264" s="80">
        <v>0.09</v>
      </c>
      <c r="T264" s="80">
        <v>17.739999999999998</v>
      </c>
      <c r="U264" s="80">
        <v>20.48</v>
      </c>
      <c r="V264" s="80">
        <v>1.24</v>
      </c>
      <c r="W264" s="80">
        <v>0.28999999999999998</v>
      </c>
      <c r="X264" s="65">
        <f t="shared" si="19"/>
        <v>99.660000000000011</v>
      </c>
      <c r="Y264" s="4">
        <f t="shared" si="22"/>
        <v>90.291377677408292</v>
      </c>
      <c r="Z264" s="80"/>
    </row>
    <row r="265" spans="1:26">
      <c r="A265" s="65" t="s">
        <v>341</v>
      </c>
      <c r="B265" s="80">
        <v>54.51</v>
      </c>
      <c r="C265" s="80">
        <v>0.3</v>
      </c>
      <c r="D265" s="80">
        <v>1.21</v>
      </c>
      <c r="E265" s="80">
        <v>3.05</v>
      </c>
      <c r="F265" s="80">
        <v>0.19</v>
      </c>
      <c r="G265" s="80">
        <v>20.72</v>
      </c>
      <c r="H265" s="80">
        <v>19.079999999999998</v>
      </c>
      <c r="I265" s="80">
        <v>1.41</v>
      </c>
      <c r="J265" s="80">
        <v>1.05</v>
      </c>
      <c r="K265" s="65">
        <f t="shared" si="20"/>
        <v>101.51999999999998</v>
      </c>
      <c r="L265" s="4">
        <f t="shared" si="21"/>
        <v>92.371581783576445</v>
      </c>
      <c r="M265" s="89"/>
      <c r="N265" s="65" t="s">
        <v>341</v>
      </c>
      <c r="O265" s="80">
        <v>55.05</v>
      </c>
      <c r="P265" s="80">
        <v>0.22</v>
      </c>
      <c r="Q265" s="80">
        <v>1.29</v>
      </c>
      <c r="R265" s="80">
        <v>2.99</v>
      </c>
      <c r="S265" s="80">
        <v>0.11</v>
      </c>
      <c r="T265" s="80">
        <v>19.04</v>
      </c>
      <c r="U265" s="80">
        <v>18.75</v>
      </c>
      <c r="V265" s="80">
        <v>1.22</v>
      </c>
      <c r="W265" s="80">
        <v>1.05</v>
      </c>
      <c r="X265" s="65">
        <f t="shared" si="19"/>
        <v>99.719999999999985</v>
      </c>
      <c r="Y265" s="4">
        <f t="shared" si="22"/>
        <v>91.903071638329592</v>
      </c>
      <c r="Z265" s="80"/>
    </row>
    <row r="266" spans="1:26">
      <c r="A266" s="65" t="s">
        <v>342</v>
      </c>
      <c r="B266" s="80">
        <v>55.05</v>
      </c>
      <c r="C266" s="80">
        <v>0.31</v>
      </c>
      <c r="D266" s="80">
        <v>1.23</v>
      </c>
      <c r="E266" s="80">
        <v>3.15</v>
      </c>
      <c r="F266" s="80">
        <v>0.12</v>
      </c>
      <c r="G266" s="80">
        <v>19.2</v>
      </c>
      <c r="H266" s="80">
        <v>18.399999999999999</v>
      </c>
      <c r="I266" s="80">
        <v>1.25</v>
      </c>
      <c r="J266" s="80">
        <v>1.08</v>
      </c>
      <c r="K266" s="65">
        <f t="shared" si="20"/>
        <v>99.789999999999978</v>
      </c>
      <c r="L266" s="4">
        <f t="shared" si="21"/>
        <v>91.571404248201048</v>
      </c>
      <c r="M266" s="89"/>
      <c r="N266" s="65" t="s">
        <v>342</v>
      </c>
      <c r="O266" s="80">
        <v>55.05</v>
      </c>
      <c r="P266" s="80">
        <v>0.23</v>
      </c>
      <c r="Q266" s="80">
        <v>1.3</v>
      </c>
      <c r="R266" s="80">
        <v>3.08</v>
      </c>
      <c r="S266" s="80">
        <v>0.12</v>
      </c>
      <c r="T266" s="80">
        <v>19.02</v>
      </c>
      <c r="U266" s="80">
        <v>18.71</v>
      </c>
      <c r="V266" s="80">
        <v>1.22</v>
      </c>
      <c r="W266" s="80">
        <v>1.1000000000000001</v>
      </c>
      <c r="X266" s="65">
        <f t="shared" si="19"/>
        <v>99.829999999999984</v>
      </c>
      <c r="Y266" s="4">
        <f t="shared" si="22"/>
        <v>91.671609396073833</v>
      </c>
      <c r="Z266" s="80"/>
    </row>
    <row r="267" spans="1:26">
      <c r="A267" s="65" t="s">
        <v>343</v>
      </c>
      <c r="B267" s="80">
        <v>54.92</v>
      </c>
      <c r="C267" s="80">
        <v>0</v>
      </c>
      <c r="D267" s="80">
        <v>1.54</v>
      </c>
      <c r="E267" s="80">
        <v>1.56</v>
      </c>
      <c r="F267" s="80">
        <v>0.13</v>
      </c>
      <c r="G267" s="80">
        <v>17.36</v>
      </c>
      <c r="H267" s="80">
        <v>22.35</v>
      </c>
      <c r="I267" s="80">
        <v>1.07</v>
      </c>
      <c r="J267" s="80">
        <v>1.57</v>
      </c>
      <c r="K267" s="65">
        <f t="shared" si="20"/>
        <v>100.5</v>
      </c>
      <c r="L267" s="4">
        <f t="shared" si="21"/>
        <v>95.20045648006608</v>
      </c>
      <c r="M267" s="89"/>
      <c r="N267" s="65" t="s">
        <v>343</v>
      </c>
      <c r="O267" s="80">
        <v>54.5</v>
      </c>
      <c r="P267" s="80">
        <v>0.02</v>
      </c>
      <c r="Q267" s="80">
        <v>1.43</v>
      </c>
      <c r="R267" s="80">
        <v>1.47</v>
      </c>
      <c r="S267" s="80">
        <v>7.0000000000000007E-2</v>
      </c>
      <c r="T267" s="80">
        <v>16.96</v>
      </c>
      <c r="U267" s="80">
        <v>22.17</v>
      </c>
      <c r="V267" s="80">
        <v>1.38</v>
      </c>
      <c r="W267" s="80">
        <v>1.62</v>
      </c>
      <c r="X267" s="65">
        <f t="shared" si="19"/>
        <v>99.62</v>
      </c>
      <c r="Y267" s="4">
        <f t="shared" si="22"/>
        <v>95.362793081436308</v>
      </c>
      <c r="Z267" s="80"/>
    </row>
    <row r="268" spans="1:26">
      <c r="A268" s="65" t="s">
        <v>344</v>
      </c>
      <c r="B268" s="80">
        <v>54.44</v>
      </c>
      <c r="C268" s="80">
        <v>0.23</v>
      </c>
      <c r="D268" s="80">
        <v>1.68</v>
      </c>
      <c r="E268" s="80">
        <v>3.36</v>
      </c>
      <c r="F268" s="80">
        <v>0.12</v>
      </c>
      <c r="G268" s="80">
        <v>18.260000000000002</v>
      </c>
      <c r="H268" s="80">
        <v>19.260000000000002</v>
      </c>
      <c r="I268" s="80">
        <v>1.57</v>
      </c>
      <c r="J268" s="80">
        <v>0.64</v>
      </c>
      <c r="K268" s="65">
        <f t="shared" si="20"/>
        <v>99.559999999999988</v>
      </c>
      <c r="L268" s="4">
        <f t="shared" si="21"/>
        <v>90.64256700151013</v>
      </c>
      <c r="M268" s="89"/>
      <c r="N268" s="65" t="s">
        <v>344</v>
      </c>
      <c r="O268" s="80">
        <v>54.71</v>
      </c>
      <c r="P268" s="80">
        <v>0.27</v>
      </c>
      <c r="Q268" s="80">
        <v>1.62</v>
      </c>
      <c r="R268" s="80">
        <v>3.5</v>
      </c>
      <c r="S268" s="80">
        <v>0.11</v>
      </c>
      <c r="T268" s="80">
        <v>18.04</v>
      </c>
      <c r="U268" s="80">
        <v>19.100000000000001</v>
      </c>
      <c r="V268" s="80">
        <v>1.44</v>
      </c>
      <c r="W268" s="80">
        <v>0.66</v>
      </c>
      <c r="X268" s="65">
        <f t="shared" si="19"/>
        <v>99.449999999999989</v>
      </c>
      <c r="Y268" s="4">
        <f t="shared" si="22"/>
        <v>90.183745587955954</v>
      </c>
      <c r="Z268" s="80"/>
    </row>
    <row r="269" spans="1:26">
      <c r="A269" s="65" t="s">
        <v>345</v>
      </c>
      <c r="B269" s="80">
        <v>55.12</v>
      </c>
      <c r="C269" s="80">
        <v>0.25</v>
      </c>
      <c r="D269" s="80">
        <v>1.59</v>
      </c>
      <c r="E269" s="80">
        <v>3.31</v>
      </c>
      <c r="F269" s="80">
        <v>0</v>
      </c>
      <c r="G269" s="80">
        <v>17.579999999999998</v>
      </c>
      <c r="H269" s="80">
        <v>22.52</v>
      </c>
      <c r="I269" s="80">
        <v>1.08</v>
      </c>
      <c r="J269" s="80">
        <v>0.14000000000000001</v>
      </c>
      <c r="K269" s="65">
        <f t="shared" si="20"/>
        <v>101.58999999999999</v>
      </c>
      <c r="L269" s="4">
        <f t="shared" si="21"/>
        <v>90.446014393622107</v>
      </c>
      <c r="M269" s="89"/>
      <c r="N269" s="65" t="s">
        <v>345</v>
      </c>
      <c r="O269" s="80">
        <v>54.06</v>
      </c>
      <c r="P269" s="80">
        <v>0.17</v>
      </c>
      <c r="Q269" s="80">
        <v>1.65</v>
      </c>
      <c r="R269" s="80">
        <v>3.17</v>
      </c>
      <c r="S269" s="80">
        <v>0.1</v>
      </c>
      <c r="T269" s="80">
        <v>16.670000000000002</v>
      </c>
      <c r="U269" s="80">
        <v>21.89</v>
      </c>
      <c r="V269" s="80">
        <v>1.2</v>
      </c>
      <c r="W269" s="80">
        <v>0.16</v>
      </c>
      <c r="X269" s="65">
        <f t="shared" si="19"/>
        <v>99.070000000000007</v>
      </c>
      <c r="Y269" s="4">
        <f t="shared" si="22"/>
        <v>90.359821962996918</v>
      </c>
      <c r="Z269" s="80"/>
    </row>
    <row r="270" spans="1:26">
      <c r="A270" s="65" t="s">
        <v>346</v>
      </c>
      <c r="B270" s="80">
        <v>55.25</v>
      </c>
      <c r="C270" s="80">
        <v>0.25</v>
      </c>
      <c r="D270" s="80">
        <v>1.4</v>
      </c>
      <c r="E270" s="80">
        <v>3.32</v>
      </c>
      <c r="F270" s="80">
        <v>0.12</v>
      </c>
      <c r="G270" s="80">
        <v>17.920000000000002</v>
      </c>
      <c r="H270" s="80">
        <v>21</v>
      </c>
      <c r="I270" s="80">
        <v>1.0900000000000001</v>
      </c>
      <c r="J270" s="80">
        <v>0.4</v>
      </c>
      <c r="K270" s="65">
        <f t="shared" si="20"/>
        <v>100.75</v>
      </c>
      <c r="L270" s="4">
        <f t="shared" si="21"/>
        <v>90.584566617315616</v>
      </c>
      <c r="M270" s="89"/>
      <c r="N270" s="65" t="s">
        <v>346</v>
      </c>
      <c r="O270" s="80">
        <v>54.12</v>
      </c>
      <c r="P270" s="80">
        <v>0.26</v>
      </c>
      <c r="Q270" s="80">
        <v>1.54</v>
      </c>
      <c r="R270" s="80">
        <v>3.22</v>
      </c>
      <c r="S270" s="80">
        <v>0.1</v>
      </c>
      <c r="T270" s="80">
        <v>17.57</v>
      </c>
      <c r="U270" s="80">
        <v>20.37</v>
      </c>
      <c r="V270" s="80">
        <v>1.25</v>
      </c>
      <c r="W270" s="80">
        <v>0.44</v>
      </c>
      <c r="X270" s="65">
        <f t="shared" si="19"/>
        <v>98.87</v>
      </c>
      <c r="Y270" s="4">
        <f t="shared" si="22"/>
        <v>90.676774294432832</v>
      </c>
      <c r="Z270" s="80"/>
    </row>
    <row r="271" spans="1:26">
      <c r="A271" s="65" t="s">
        <v>347</v>
      </c>
      <c r="B271" s="80">
        <v>54.39</v>
      </c>
      <c r="C271" s="80">
        <v>0.21</v>
      </c>
      <c r="D271" s="80">
        <v>1.45</v>
      </c>
      <c r="E271" s="80">
        <v>3.51</v>
      </c>
      <c r="F271" s="80">
        <v>0.14000000000000001</v>
      </c>
      <c r="G271" s="80">
        <v>18.190000000000001</v>
      </c>
      <c r="H271" s="80">
        <v>20.74</v>
      </c>
      <c r="I271" s="80">
        <v>1.26</v>
      </c>
      <c r="J271" s="80">
        <v>0.4</v>
      </c>
      <c r="K271" s="65">
        <f t="shared" si="20"/>
        <v>100.29</v>
      </c>
      <c r="L271" s="4">
        <f t="shared" si="21"/>
        <v>90.23168794887961</v>
      </c>
      <c r="M271" s="89"/>
      <c r="N271" s="65" t="s">
        <v>347</v>
      </c>
      <c r="O271" s="80">
        <v>54.1</v>
      </c>
      <c r="P271" s="80">
        <v>0.23</v>
      </c>
      <c r="Q271" s="80">
        <v>1.59</v>
      </c>
      <c r="R271" s="80">
        <v>3.41</v>
      </c>
      <c r="S271" s="80">
        <v>0.12</v>
      </c>
      <c r="T271" s="80">
        <v>17.68</v>
      </c>
      <c r="U271" s="80">
        <v>20.03</v>
      </c>
      <c r="V271" s="80">
        <v>1.27</v>
      </c>
      <c r="W271" s="80">
        <v>0.42</v>
      </c>
      <c r="X271" s="65">
        <f t="shared" si="19"/>
        <v>98.85</v>
      </c>
      <c r="Y271" s="4">
        <f t="shared" si="22"/>
        <v>90.235792889026726</v>
      </c>
      <c r="Z271" s="80"/>
    </row>
    <row r="272" spans="1:26">
      <c r="A272" s="65" t="s">
        <v>348</v>
      </c>
      <c r="B272" s="80">
        <v>53.46</v>
      </c>
      <c r="C272" s="80">
        <v>0.26</v>
      </c>
      <c r="D272" s="80">
        <v>1.48</v>
      </c>
      <c r="E272" s="80">
        <v>3.33</v>
      </c>
      <c r="F272" s="80">
        <v>7.0000000000000007E-2</v>
      </c>
      <c r="G272" s="80">
        <v>18.100000000000001</v>
      </c>
      <c r="H272" s="80">
        <v>20.32</v>
      </c>
      <c r="I272" s="80">
        <v>1.26</v>
      </c>
      <c r="J272" s="80">
        <v>0.42</v>
      </c>
      <c r="K272" s="65">
        <f t="shared" si="20"/>
        <v>98.699999999999989</v>
      </c>
      <c r="L272" s="4">
        <f t="shared" si="21"/>
        <v>90.643989585962331</v>
      </c>
      <c r="M272" s="89"/>
      <c r="N272" s="65" t="s">
        <v>348</v>
      </c>
      <c r="O272" s="80">
        <v>54.2</v>
      </c>
      <c r="P272" s="80">
        <v>0.24</v>
      </c>
      <c r="Q272" s="80">
        <v>1.56</v>
      </c>
      <c r="R272" s="80">
        <v>3.31</v>
      </c>
      <c r="S272" s="80">
        <v>0.1</v>
      </c>
      <c r="T272" s="80">
        <v>17.420000000000002</v>
      </c>
      <c r="U272" s="80">
        <v>20.260000000000002</v>
      </c>
      <c r="V272" s="80">
        <v>1.28</v>
      </c>
      <c r="W272" s="80">
        <v>0.4</v>
      </c>
      <c r="X272" s="65">
        <f t="shared" si="19"/>
        <v>98.770000000000024</v>
      </c>
      <c r="Y272" s="4">
        <f t="shared" si="22"/>
        <v>90.366715904249446</v>
      </c>
      <c r="Z272" s="80"/>
    </row>
    <row r="273" spans="1:26">
      <c r="A273" s="65" t="s">
        <v>349</v>
      </c>
      <c r="B273" s="80">
        <v>54.99</v>
      </c>
      <c r="C273" s="80">
        <v>0.38</v>
      </c>
      <c r="D273" s="80">
        <v>1.36</v>
      </c>
      <c r="E273" s="80">
        <v>3.55</v>
      </c>
      <c r="F273" s="80">
        <v>0.12</v>
      </c>
      <c r="G273" s="80">
        <v>20.93</v>
      </c>
      <c r="H273" s="80">
        <v>17.899999999999999</v>
      </c>
      <c r="I273" s="80">
        <v>1.1100000000000001</v>
      </c>
      <c r="J273" s="80">
        <v>0.65</v>
      </c>
      <c r="K273" s="65">
        <f t="shared" si="20"/>
        <v>100.99</v>
      </c>
      <c r="L273" s="4">
        <f t="shared" si="21"/>
        <v>91.311028276401856</v>
      </c>
      <c r="M273" s="89"/>
      <c r="N273" s="65" t="s">
        <v>349</v>
      </c>
      <c r="O273" s="80">
        <v>54.36</v>
      </c>
      <c r="P273" s="80">
        <v>0.3</v>
      </c>
      <c r="Q273" s="80">
        <v>1.46</v>
      </c>
      <c r="R273" s="80">
        <v>3.58</v>
      </c>
      <c r="S273" s="80">
        <v>0.1</v>
      </c>
      <c r="T273" s="80">
        <v>19.3</v>
      </c>
      <c r="U273" s="80">
        <v>18.04</v>
      </c>
      <c r="V273" s="80">
        <v>1.2</v>
      </c>
      <c r="W273" s="80">
        <v>0.65</v>
      </c>
      <c r="X273" s="65">
        <f t="shared" si="19"/>
        <v>98.99</v>
      </c>
      <c r="Y273" s="4">
        <f t="shared" si="22"/>
        <v>90.574238733681739</v>
      </c>
      <c r="Z273" s="80"/>
    </row>
    <row r="274" spans="1:26">
      <c r="A274" s="65" t="s">
        <v>350</v>
      </c>
      <c r="B274" s="80">
        <v>55.34</v>
      </c>
      <c r="C274" s="80">
        <v>0.21</v>
      </c>
      <c r="D274" s="80">
        <v>1.35</v>
      </c>
      <c r="E274" s="80">
        <v>3.09</v>
      </c>
      <c r="F274" s="80">
        <v>0.13</v>
      </c>
      <c r="G274" s="80">
        <v>19.48</v>
      </c>
      <c r="H274" s="80">
        <v>18.25</v>
      </c>
      <c r="I274" s="80">
        <v>1.5</v>
      </c>
      <c r="J274" s="80">
        <v>1.24</v>
      </c>
      <c r="K274" s="65">
        <f t="shared" si="20"/>
        <v>100.59</v>
      </c>
      <c r="L274" s="4">
        <f t="shared" si="21"/>
        <v>91.82795990987772</v>
      </c>
      <c r="M274" s="89"/>
      <c r="N274" s="65" t="s">
        <v>350</v>
      </c>
      <c r="O274" s="80">
        <v>54.77</v>
      </c>
      <c r="P274" s="80">
        <v>0.19</v>
      </c>
      <c r="Q274" s="80">
        <v>1.58</v>
      </c>
      <c r="R274" s="80">
        <v>3.21</v>
      </c>
      <c r="S274" s="80">
        <v>0.09</v>
      </c>
      <c r="T274" s="80">
        <v>17.23</v>
      </c>
      <c r="U274" s="80">
        <v>21.4</v>
      </c>
      <c r="V274" s="80">
        <v>1.22</v>
      </c>
      <c r="W274" s="80">
        <v>0.19</v>
      </c>
      <c r="X274" s="65">
        <f t="shared" si="19"/>
        <v>99.88</v>
      </c>
      <c r="Y274" s="4">
        <f t="shared" si="22"/>
        <v>90.536940021966245</v>
      </c>
      <c r="Z274" s="80"/>
    </row>
    <row r="275" spans="1:26">
      <c r="A275" s="65" t="s">
        <v>351</v>
      </c>
      <c r="B275" s="80">
        <v>53.48</v>
      </c>
      <c r="C275" s="80">
        <v>0.4</v>
      </c>
      <c r="D275" s="80">
        <v>1.61</v>
      </c>
      <c r="E275" s="80">
        <v>3.38</v>
      </c>
      <c r="F275" s="80">
        <v>0.15</v>
      </c>
      <c r="G275" s="80">
        <v>17.47</v>
      </c>
      <c r="H275" s="80">
        <v>20.73</v>
      </c>
      <c r="I275" s="80">
        <v>1.03</v>
      </c>
      <c r="J275" s="80">
        <v>0.26</v>
      </c>
      <c r="K275" s="65">
        <f t="shared" si="20"/>
        <v>98.51</v>
      </c>
      <c r="L275" s="4">
        <f t="shared" si="21"/>
        <v>90.208336193024437</v>
      </c>
      <c r="M275" s="89"/>
      <c r="N275" s="65" t="s">
        <v>351</v>
      </c>
      <c r="O275" s="80">
        <v>54.2</v>
      </c>
      <c r="P275" s="80">
        <v>0.2</v>
      </c>
      <c r="Q275" s="80">
        <v>1.62</v>
      </c>
      <c r="R275" s="80">
        <v>3.33</v>
      </c>
      <c r="S275" s="80">
        <v>0.11</v>
      </c>
      <c r="T275" s="80">
        <v>17.32</v>
      </c>
      <c r="U275" s="80">
        <v>20.41</v>
      </c>
      <c r="V275" s="80">
        <v>1.28</v>
      </c>
      <c r="W275" s="80">
        <v>0.33</v>
      </c>
      <c r="X275" s="65">
        <f t="shared" si="19"/>
        <v>98.8</v>
      </c>
      <c r="Y275" s="4">
        <f t="shared" si="22"/>
        <v>90.263668511119704</v>
      </c>
      <c r="Z275" s="80"/>
    </row>
    <row r="276" spans="1:26">
      <c r="A276" s="65" t="s">
        <v>352</v>
      </c>
      <c r="B276" s="80">
        <v>54.62</v>
      </c>
      <c r="C276" s="80">
        <v>0.24</v>
      </c>
      <c r="D276" s="80">
        <v>1.63</v>
      </c>
      <c r="E276" s="80">
        <v>3.37</v>
      </c>
      <c r="F276" s="80">
        <v>0.09</v>
      </c>
      <c r="G276" s="80">
        <v>18.96</v>
      </c>
      <c r="H276" s="80">
        <v>20.62</v>
      </c>
      <c r="I276" s="80">
        <v>1.08</v>
      </c>
      <c r="J276" s="80">
        <v>0.43</v>
      </c>
      <c r="K276" s="65">
        <f t="shared" si="20"/>
        <v>101.04</v>
      </c>
      <c r="L276" s="4">
        <f t="shared" si="21"/>
        <v>90.932326080268425</v>
      </c>
      <c r="M276" s="89"/>
      <c r="N276" s="65" t="s">
        <v>352</v>
      </c>
      <c r="O276" s="80">
        <v>53.82</v>
      </c>
      <c r="P276" s="80">
        <v>0.24</v>
      </c>
      <c r="Q276" s="80">
        <v>1.59</v>
      </c>
      <c r="R276" s="80">
        <v>3.42</v>
      </c>
      <c r="S276" s="80">
        <v>0.11</v>
      </c>
      <c r="T276" s="80">
        <v>17.62</v>
      </c>
      <c r="U276" s="80">
        <v>19.88</v>
      </c>
      <c r="V276" s="80">
        <v>1.28</v>
      </c>
      <c r="W276" s="80">
        <v>0.41</v>
      </c>
      <c r="X276" s="65">
        <f t="shared" si="19"/>
        <v>98.37</v>
      </c>
      <c r="Y276" s="4">
        <f t="shared" si="22"/>
        <v>90.179898639263314</v>
      </c>
      <c r="Z276" s="80"/>
    </row>
    <row r="277" spans="1:26">
      <c r="A277" s="65" t="s">
        <v>353</v>
      </c>
      <c r="B277" s="80">
        <v>54.36</v>
      </c>
      <c r="C277" s="80">
        <v>0.14000000000000001</v>
      </c>
      <c r="D277" s="80">
        <v>1.58</v>
      </c>
      <c r="E277" s="80">
        <v>3.16</v>
      </c>
      <c r="F277" s="80">
        <v>0.13</v>
      </c>
      <c r="G277" s="80">
        <v>18.739999999999998</v>
      </c>
      <c r="H277" s="80">
        <v>22.09</v>
      </c>
      <c r="I277" s="80">
        <v>1.05</v>
      </c>
      <c r="J277" s="80">
        <v>0.17</v>
      </c>
      <c r="K277" s="65">
        <f t="shared" si="20"/>
        <v>101.42</v>
      </c>
      <c r="L277" s="4">
        <f t="shared" si="21"/>
        <v>91.357348373503228</v>
      </c>
      <c r="M277" s="89"/>
      <c r="N277" s="65" t="s">
        <v>353</v>
      </c>
      <c r="O277" s="80">
        <v>53.95</v>
      </c>
      <c r="P277" s="80">
        <v>0.21</v>
      </c>
      <c r="Q277" s="80">
        <v>1.71</v>
      </c>
      <c r="R277" s="80">
        <v>3.34</v>
      </c>
      <c r="S277" s="80">
        <v>0.09</v>
      </c>
      <c r="T277" s="80">
        <v>16.95</v>
      </c>
      <c r="U277" s="80">
        <v>21.14</v>
      </c>
      <c r="V277" s="80">
        <v>1.31</v>
      </c>
      <c r="W277" s="80">
        <v>0.2</v>
      </c>
      <c r="X277" s="65">
        <f t="shared" si="19"/>
        <v>98.90000000000002</v>
      </c>
      <c r="Y277" s="4">
        <f t="shared" si="22"/>
        <v>90.045389517386738</v>
      </c>
      <c r="Z277" s="80"/>
    </row>
    <row r="278" spans="1:26">
      <c r="A278" s="65" t="s">
        <v>354</v>
      </c>
      <c r="B278" s="80">
        <v>54.48</v>
      </c>
      <c r="C278" s="80">
        <v>0.17</v>
      </c>
      <c r="D278" s="80">
        <v>1.64</v>
      </c>
      <c r="E278" s="80">
        <v>3.23</v>
      </c>
      <c r="F278" s="80">
        <v>7.0000000000000007E-2</v>
      </c>
      <c r="G278" s="80">
        <v>18.510000000000002</v>
      </c>
      <c r="H278" s="80">
        <v>21.62</v>
      </c>
      <c r="I278" s="80">
        <v>1.05</v>
      </c>
      <c r="J278" s="80">
        <v>0.18</v>
      </c>
      <c r="K278" s="65">
        <f t="shared" si="20"/>
        <v>100.95</v>
      </c>
      <c r="L278" s="4">
        <f t="shared" si="21"/>
        <v>91.082987111963135</v>
      </c>
      <c r="M278" s="89"/>
      <c r="N278" s="65" t="s">
        <v>582</v>
      </c>
      <c r="O278" s="80">
        <v>54.34</v>
      </c>
      <c r="P278" s="80">
        <v>0.17</v>
      </c>
      <c r="Q278" s="80">
        <v>1.56</v>
      </c>
      <c r="R278" s="80">
        <v>3.12</v>
      </c>
      <c r="S278" s="80">
        <v>0.09</v>
      </c>
      <c r="T278" s="80">
        <v>16.760000000000002</v>
      </c>
      <c r="U278" s="80">
        <v>22.12</v>
      </c>
      <c r="V278" s="80">
        <v>1.19</v>
      </c>
      <c r="W278" s="80">
        <v>0.16</v>
      </c>
      <c r="X278" s="65">
        <f t="shared" si="19"/>
        <v>99.51</v>
      </c>
      <c r="Y278" s="4">
        <f t="shared" si="22"/>
        <v>90.543628999441495</v>
      </c>
      <c r="Z278" s="80"/>
    </row>
    <row r="279" spans="1:26">
      <c r="A279" s="65" t="s">
        <v>355</v>
      </c>
      <c r="B279" s="80">
        <v>54.01</v>
      </c>
      <c r="C279" s="80">
        <v>0.28999999999999998</v>
      </c>
      <c r="D279" s="80">
        <v>1.41</v>
      </c>
      <c r="E279" s="80">
        <v>3.45</v>
      </c>
      <c r="F279" s="80">
        <v>0.1</v>
      </c>
      <c r="G279" s="80">
        <v>18.04</v>
      </c>
      <c r="H279" s="80">
        <v>21.02</v>
      </c>
      <c r="I279" s="80">
        <v>1.0900000000000001</v>
      </c>
      <c r="J279" s="80">
        <v>0.21</v>
      </c>
      <c r="K279" s="65">
        <f t="shared" si="20"/>
        <v>99.61999999999999</v>
      </c>
      <c r="L279" s="4">
        <f t="shared" si="21"/>
        <v>90.310389839772824</v>
      </c>
      <c r="M279" s="89"/>
      <c r="N279" s="65" t="s">
        <v>355</v>
      </c>
      <c r="O279" s="80">
        <v>54.1</v>
      </c>
      <c r="P279" s="80">
        <v>0.18</v>
      </c>
      <c r="Q279" s="80">
        <v>1.62</v>
      </c>
      <c r="R279" s="80">
        <v>3.19</v>
      </c>
      <c r="S279" s="80">
        <v>0.1</v>
      </c>
      <c r="T279" s="80">
        <v>16.73</v>
      </c>
      <c r="U279" s="80">
        <v>21.97</v>
      </c>
      <c r="V279" s="80">
        <v>1.21</v>
      </c>
      <c r="W279" s="80">
        <v>0.15</v>
      </c>
      <c r="X279" s="65">
        <f t="shared" si="19"/>
        <v>99.25</v>
      </c>
      <c r="Y279" s="4">
        <f t="shared" si="22"/>
        <v>90.336307492473168</v>
      </c>
      <c r="Z279" s="80"/>
    </row>
    <row r="280" spans="1:26">
      <c r="A280" s="65" t="s">
        <v>356</v>
      </c>
      <c r="B280" s="80">
        <v>55.47</v>
      </c>
      <c r="C280" s="80">
        <v>0.35</v>
      </c>
      <c r="D280" s="80">
        <v>1.74</v>
      </c>
      <c r="E280" s="80">
        <v>3.22</v>
      </c>
      <c r="F280" s="80">
        <v>0.08</v>
      </c>
      <c r="G280" s="80">
        <v>18.170000000000002</v>
      </c>
      <c r="H280" s="80">
        <v>20.82</v>
      </c>
      <c r="I280" s="80">
        <v>1.25</v>
      </c>
      <c r="J280" s="80">
        <v>0.3</v>
      </c>
      <c r="K280" s="65">
        <f t="shared" si="20"/>
        <v>101.39999999999999</v>
      </c>
      <c r="L280" s="4">
        <f t="shared" si="21"/>
        <v>90.95679986667713</v>
      </c>
      <c r="M280" s="89"/>
      <c r="N280" s="65" t="s">
        <v>356</v>
      </c>
      <c r="O280" s="80">
        <v>54.32</v>
      </c>
      <c r="P280" s="80">
        <v>0.18</v>
      </c>
      <c r="Q280" s="80">
        <v>1.69</v>
      </c>
      <c r="R280" s="80">
        <v>3.23</v>
      </c>
      <c r="S280" s="80">
        <v>0.11</v>
      </c>
      <c r="T280" s="80">
        <v>16.850000000000001</v>
      </c>
      <c r="U280" s="80">
        <v>21.76</v>
      </c>
      <c r="V280" s="80">
        <v>1.25</v>
      </c>
      <c r="W280" s="80">
        <v>0.15</v>
      </c>
      <c r="X280" s="65">
        <f t="shared" si="19"/>
        <v>99.54</v>
      </c>
      <c r="Y280" s="4">
        <f t="shared" si="22"/>
        <v>90.289816983522243</v>
      </c>
      <c r="Z280" s="80"/>
    </row>
    <row r="281" spans="1:26">
      <c r="A281" s="65" t="s">
        <v>357</v>
      </c>
      <c r="B281" s="80">
        <v>55.45</v>
      </c>
      <c r="C281" s="80">
        <v>0.22</v>
      </c>
      <c r="D281" s="80">
        <v>1.37</v>
      </c>
      <c r="E281" s="80">
        <v>3.24</v>
      </c>
      <c r="F281" s="80">
        <v>0.11</v>
      </c>
      <c r="G281" s="80">
        <v>17.11</v>
      </c>
      <c r="H281" s="80">
        <v>20.91</v>
      </c>
      <c r="I281" s="80">
        <v>0.94</v>
      </c>
      <c r="J281" s="80">
        <v>0.21</v>
      </c>
      <c r="K281" s="65">
        <f t="shared" si="20"/>
        <v>99.559999999999988</v>
      </c>
      <c r="L281" s="4">
        <f t="shared" si="21"/>
        <v>90.396438007382429</v>
      </c>
      <c r="M281" s="89"/>
      <c r="N281" s="65" t="s">
        <v>357</v>
      </c>
      <c r="O281" s="80">
        <v>54.57</v>
      </c>
      <c r="P281" s="80">
        <v>0.25</v>
      </c>
      <c r="Q281" s="80">
        <v>1.62</v>
      </c>
      <c r="R281" s="80">
        <v>3.34</v>
      </c>
      <c r="S281" s="80">
        <v>0.13</v>
      </c>
      <c r="T281" s="80">
        <v>17.600000000000001</v>
      </c>
      <c r="U281" s="80">
        <v>20.61</v>
      </c>
      <c r="V281" s="80">
        <v>1.3</v>
      </c>
      <c r="W281" s="80">
        <v>0.3</v>
      </c>
      <c r="X281" s="65">
        <f t="shared" si="19"/>
        <v>99.72</v>
      </c>
      <c r="Y281" s="4">
        <f t="shared" si="22"/>
        <v>90.377655615505887</v>
      </c>
      <c r="Z281" s="80"/>
    </row>
    <row r="282" spans="1:26">
      <c r="A282" s="65" t="s">
        <v>358</v>
      </c>
      <c r="B282" s="80">
        <v>53.81</v>
      </c>
      <c r="C282" s="80">
        <v>0.22</v>
      </c>
      <c r="D282" s="80">
        <v>1.75</v>
      </c>
      <c r="E282" s="80">
        <v>3.07</v>
      </c>
      <c r="F282" s="80">
        <v>0.06</v>
      </c>
      <c r="G282" s="80">
        <v>16.71</v>
      </c>
      <c r="H282" s="80">
        <v>22.11</v>
      </c>
      <c r="I282" s="80">
        <v>1.36</v>
      </c>
      <c r="J282" s="80">
        <v>0.21</v>
      </c>
      <c r="K282" s="65">
        <f t="shared" si="20"/>
        <v>99.3</v>
      </c>
      <c r="L282" s="4">
        <f t="shared" si="21"/>
        <v>90.65577228999976</v>
      </c>
      <c r="M282" s="89"/>
      <c r="N282" s="65" t="s">
        <v>358</v>
      </c>
      <c r="O282" s="80">
        <v>54.74</v>
      </c>
      <c r="P282" s="80">
        <v>0.16</v>
      </c>
      <c r="Q282" s="80">
        <v>1.57</v>
      </c>
      <c r="R282" s="80">
        <v>3.16</v>
      </c>
      <c r="S282" s="80">
        <v>0.08</v>
      </c>
      <c r="T282" s="80">
        <v>16.91</v>
      </c>
      <c r="U282" s="80">
        <v>22.25</v>
      </c>
      <c r="V282" s="80">
        <v>1.18</v>
      </c>
      <c r="W282" s="80">
        <v>0.18</v>
      </c>
      <c r="X282" s="65">
        <f t="shared" si="19"/>
        <v>100.23</v>
      </c>
      <c r="Y282" s="4">
        <f t="shared" si="22"/>
        <v>90.510793987111242</v>
      </c>
      <c r="Z282" s="80"/>
    </row>
    <row r="283" spans="1:26">
      <c r="A283" s="65" t="s">
        <v>359</v>
      </c>
      <c r="B283" s="80">
        <v>55.45</v>
      </c>
      <c r="C283" s="80">
        <v>0.28999999999999998</v>
      </c>
      <c r="D283" s="80">
        <v>1.49</v>
      </c>
      <c r="E283" s="80">
        <v>3.17</v>
      </c>
      <c r="F283" s="80">
        <v>0.09</v>
      </c>
      <c r="G283" s="80">
        <v>16.93</v>
      </c>
      <c r="H283" s="80">
        <v>21.66</v>
      </c>
      <c r="I283" s="80">
        <v>1.02</v>
      </c>
      <c r="J283" s="80">
        <v>0.23</v>
      </c>
      <c r="K283" s="65">
        <f t="shared" si="20"/>
        <v>100.33000000000001</v>
      </c>
      <c r="L283" s="4">
        <f t="shared" si="21"/>
        <v>90.49379587848027</v>
      </c>
      <c r="M283" s="89"/>
      <c r="N283" s="65" t="s">
        <v>359</v>
      </c>
      <c r="O283" s="80">
        <v>54.93</v>
      </c>
      <c r="P283" s="80">
        <v>0.18</v>
      </c>
      <c r="Q283" s="80">
        <v>1.57</v>
      </c>
      <c r="R283" s="80">
        <v>3.2</v>
      </c>
      <c r="S283" s="80">
        <v>0.09</v>
      </c>
      <c r="T283" s="80">
        <v>17.07</v>
      </c>
      <c r="U283" s="80">
        <v>21.87</v>
      </c>
      <c r="V283" s="80">
        <v>1.23</v>
      </c>
      <c r="W283" s="80">
        <v>0.17</v>
      </c>
      <c r="X283" s="65">
        <f t="shared" si="19"/>
        <v>100.31000000000002</v>
      </c>
      <c r="Y283" s="4">
        <f t="shared" si="22"/>
        <v>90.483606626919126</v>
      </c>
      <c r="Z283" s="80"/>
    </row>
    <row r="284" spans="1:26">
      <c r="A284" s="65" t="s">
        <v>360</v>
      </c>
      <c r="B284" s="80">
        <v>53.96</v>
      </c>
      <c r="C284" s="80">
        <v>0.34</v>
      </c>
      <c r="D284" s="80">
        <v>1.57</v>
      </c>
      <c r="E284" s="80">
        <v>3.38</v>
      </c>
      <c r="F284" s="80">
        <v>0.08</v>
      </c>
      <c r="G284" s="80">
        <v>18.11</v>
      </c>
      <c r="H284" s="80">
        <v>21.08</v>
      </c>
      <c r="I284" s="80">
        <v>1.1599999999999999</v>
      </c>
      <c r="J284" s="80">
        <v>0.19</v>
      </c>
      <c r="K284" s="65">
        <f t="shared" si="20"/>
        <v>99.86999999999999</v>
      </c>
      <c r="L284" s="4">
        <f t="shared" si="21"/>
        <v>90.521571061224819</v>
      </c>
      <c r="M284" s="89"/>
      <c r="N284" s="65" t="s">
        <v>360</v>
      </c>
      <c r="O284" s="80">
        <v>54.6</v>
      </c>
      <c r="P284" s="80">
        <v>0.22</v>
      </c>
      <c r="Q284" s="80">
        <v>1.62</v>
      </c>
      <c r="R284" s="80">
        <v>3.29</v>
      </c>
      <c r="S284" s="80">
        <v>0.11</v>
      </c>
      <c r="T284" s="80">
        <v>17.440000000000001</v>
      </c>
      <c r="U284" s="80">
        <v>21.12</v>
      </c>
      <c r="V284" s="80">
        <v>1.26</v>
      </c>
      <c r="W284" s="80">
        <v>0.23</v>
      </c>
      <c r="X284" s="65">
        <f t="shared" si="19"/>
        <v>99.890000000000015</v>
      </c>
      <c r="Y284" s="4">
        <f t="shared" si="22"/>
        <v>90.429281887449235</v>
      </c>
      <c r="Z284" s="80"/>
    </row>
    <row r="285" spans="1:26">
      <c r="A285" s="65" t="s">
        <v>361</v>
      </c>
      <c r="B285" s="80">
        <v>55.74</v>
      </c>
      <c r="C285" s="80">
        <v>0.23</v>
      </c>
      <c r="D285" s="80">
        <v>1.49</v>
      </c>
      <c r="E285" s="80">
        <v>3.46</v>
      </c>
      <c r="F285" s="80">
        <v>0.14000000000000001</v>
      </c>
      <c r="G285" s="80">
        <v>18.559999999999999</v>
      </c>
      <c r="H285" s="80">
        <v>19.850000000000001</v>
      </c>
      <c r="I285" s="80">
        <v>1.31</v>
      </c>
      <c r="J285" s="80">
        <v>0.4</v>
      </c>
      <c r="K285" s="65">
        <f t="shared" si="20"/>
        <v>101.18</v>
      </c>
      <c r="L285" s="4">
        <f t="shared" si="21"/>
        <v>90.531446999019551</v>
      </c>
      <c r="M285" s="89"/>
      <c r="N285" s="65" t="s">
        <v>361</v>
      </c>
      <c r="O285" s="80">
        <v>55.34</v>
      </c>
      <c r="P285" s="80">
        <v>0.27</v>
      </c>
      <c r="Q285" s="80">
        <v>1.57</v>
      </c>
      <c r="R285" s="80">
        <v>3.37</v>
      </c>
      <c r="S285" s="80">
        <v>0.1</v>
      </c>
      <c r="T285" s="80">
        <v>18.059999999999999</v>
      </c>
      <c r="U285" s="80">
        <v>19.809999999999999</v>
      </c>
      <c r="V285" s="80">
        <v>1.35</v>
      </c>
      <c r="W285" s="80">
        <v>0.55000000000000004</v>
      </c>
      <c r="X285" s="65">
        <f t="shared" si="19"/>
        <v>100.42</v>
      </c>
      <c r="Y285" s="4">
        <f t="shared" si="22"/>
        <v>90.523271838815816</v>
      </c>
      <c r="Z285" s="80"/>
    </row>
    <row r="286" spans="1:26">
      <c r="A286" s="65" t="s">
        <v>362</v>
      </c>
      <c r="B286" s="80">
        <v>54.38</v>
      </c>
      <c r="C286" s="80">
        <v>0.2</v>
      </c>
      <c r="D286" s="80">
        <v>1.39</v>
      </c>
      <c r="E286" s="80">
        <v>3.11</v>
      </c>
      <c r="F286" s="80">
        <v>0.17</v>
      </c>
      <c r="G286" s="80">
        <v>17.47</v>
      </c>
      <c r="H286" s="80">
        <v>21.81</v>
      </c>
      <c r="I286" s="80">
        <v>1.05</v>
      </c>
      <c r="J286" s="80">
        <v>0.23</v>
      </c>
      <c r="K286" s="65">
        <f t="shared" si="20"/>
        <v>99.81</v>
      </c>
      <c r="L286" s="4">
        <f t="shared" si="21"/>
        <v>90.919485064142435</v>
      </c>
      <c r="M286" s="89"/>
      <c r="N286" s="65" t="s">
        <v>362</v>
      </c>
      <c r="O286" s="80">
        <v>55.08</v>
      </c>
      <c r="P286" s="80">
        <v>0.2</v>
      </c>
      <c r="Q286" s="80">
        <v>1.62</v>
      </c>
      <c r="R286" s="80">
        <v>3.14</v>
      </c>
      <c r="S286" s="80">
        <v>0.1</v>
      </c>
      <c r="T286" s="80">
        <v>17.32</v>
      </c>
      <c r="U286" s="80">
        <v>21.73</v>
      </c>
      <c r="V286" s="80">
        <v>1.23</v>
      </c>
      <c r="W286" s="80">
        <v>0.23</v>
      </c>
      <c r="X286" s="65">
        <f t="shared" si="19"/>
        <v>100.65000000000002</v>
      </c>
      <c r="Y286" s="4">
        <f t="shared" si="22"/>
        <v>90.767908223350375</v>
      </c>
      <c r="Z286" s="80"/>
    </row>
    <row r="287" spans="1:26">
      <c r="A287" s="65" t="s">
        <v>363</v>
      </c>
      <c r="B287" s="80">
        <v>53.73</v>
      </c>
      <c r="C287" s="80">
        <v>0.23</v>
      </c>
      <c r="D287" s="80">
        <v>1.27</v>
      </c>
      <c r="E287" s="80">
        <v>3.07</v>
      </c>
      <c r="F287" s="80">
        <v>0.15</v>
      </c>
      <c r="G287" s="80">
        <v>18.690000000000001</v>
      </c>
      <c r="H287" s="80">
        <v>18.739999999999998</v>
      </c>
      <c r="I287" s="80">
        <v>1.63</v>
      </c>
      <c r="J287" s="80">
        <v>1.0900000000000001</v>
      </c>
      <c r="K287" s="65">
        <f t="shared" si="20"/>
        <v>98.6</v>
      </c>
      <c r="L287" s="4">
        <f t="shared" si="21"/>
        <v>91.562162789451335</v>
      </c>
      <c r="M287" s="89"/>
      <c r="N287" s="65" t="s">
        <v>363</v>
      </c>
      <c r="O287" s="80">
        <v>55.46</v>
      </c>
      <c r="P287" s="80">
        <v>0.23</v>
      </c>
      <c r="Q287" s="80">
        <v>1.3</v>
      </c>
      <c r="R287" s="80">
        <v>3.1</v>
      </c>
      <c r="S287" s="80">
        <v>0.11</v>
      </c>
      <c r="T287" s="80">
        <v>19.170000000000002</v>
      </c>
      <c r="U287" s="80">
        <v>18.760000000000002</v>
      </c>
      <c r="V287" s="80">
        <v>1.3</v>
      </c>
      <c r="W287" s="80">
        <v>1.05</v>
      </c>
      <c r="X287" s="65">
        <f t="shared" si="19"/>
        <v>100.48</v>
      </c>
      <c r="Y287" s="4">
        <f t="shared" si="22"/>
        <v>91.68216208804283</v>
      </c>
      <c r="Z287" s="80"/>
    </row>
    <row r="288" spans="1:26">
      <c r="A288" s="65" t="s">
        <v>364</v>
      </c>
      <c r="B288" s="80">
        <v>55.59</v>
      </c>
      <c r="C288" s="80">
        <v>0.22</v>
      </c>
      <c r="D288" s="80">
        <v>1.7</v>
      </c>
      <c r="E288" s="80">
        <v>3.6</v>
      </c>
      <c r="F288" s="80">
        <v>0.12</v>
      </c>
      <c r="G288" s="80">
        <v>18.12</v>
      </c>
      <c r="H288" s="80">
        <v>18.5</v>
      </c>
      <c r="I288" s="80">
        <v>1.59</v>
      </c>
      <c r="J288" s="80">
        <v>0.68</v>
      </c>
      <c r="K288" s="65">
        <f t="shared" si="20"/>
        <v>100.12000000000002</v>
      </c>
      <c r="L288" s="4">
        <f t="shared" si="21"/>
        <v>89.971514224229082</v>
      </c>
      <c r="M288" s="89"/>
      <c r="N288" s="65" t="s">
        <v>364</v>
      </c>
      <c r="O288" s="80">
        <v>54.68</v>
      </c>
      <c r="P288" s="80">
        <v>0.25</v>
      </c>
      <c r="Q288" s="80">
        <v>1.66</v>
      </c>
      <c r="R288" s="80">
        <v>3.46</v>
      </c>
      <c r="S288" s="80">
        <v>0.13</v>
      </c>
      <c r="T288" s="80">
        <v>17.57</v>
      </c>
      <c r="U288" s="80">
        <v>20.440000000000001</v>
      </c>
      <c r="V288" s="80">
        <v>1.35</v>
      </c>
      <c r="W288" s="80">
        <v>0.31</v>
      </c>
      <c r="X288" s="65">
        <f t="shared" si="19"/>
        <v>99.85</v>
      </c>
      <c r="Y288" s="4">
        <f t="shared" si="22"/>
        <v>90.051010891040306</v>
      </c>
      <c r="Z288" s="80"/>
    </row>
    <row r="289" spans="1:26">
      <c r="A289" s="65" t="s">
        <v>365</v>
      </c>
      <c r="B289" s="80">
        <v>54.58</v>
      </c>
      <c r="C289" s="80">
        <v>0.46</v>
      </c>
      <c r="D289" s="80">
        <v>1.1100000000000001</v>
      </c>
      <c r="E289" s="80">
        <v>3.67</v>
      </c>
      <c r="F289" s="80">
        <v>0.13</v>
      </c>
      <c r="G289" s="80">
        <v>20.21</v>
      </c>
      <c r="H289" s="80">
        <v>17.18</v>
      </c>
      <c r="I289" s="80">
        <v>1.07</v>
      </c>
      <c r="J289" s="80">
        <v>0.77</v>
      </c>
      <c r="K289" s="65">
        <f t="shared" si="20"/>
        <v>99.179999999999993</v>
      </c>
      <c r="L289" s="4">
        <f t="shared" si="21"/>
        <v>90.754045152510628</v>
      </c>
      <c r="M289" s="89"/>
      <c r="N289" s="65" t="s">
        <v>365</v>
      </c>
      <c r="O289" s="80">
        <v>54.47</v>
      </c>
      <c r="P289" s="80">
        <v>0.24</v>
      </c>
      <c r="Q289" s="80">
        <v>1.29</v>
      </c>
      <c r="R289" s="80">
        <v>3.04</v>
      </c>
      <c r="S289" s="80">
        <v>0.11</v>
      </c>
      <c r="T289" s="80">
        <v>18.96</v>
      </c>
      <c r="U289" s="80">
        <v>18.649999999999999</v>
      </c>
      <c r="V289" s="80">
        <v>1.21</v>
      </c>
      <c r="W289" s="80">
        <v>1.06</v>
      </c>
      <c r="X289" s="65">
        <f t="shared" si="19"/>
        <v>99.029999999999987</v>
      </c>
      <c r="Y289" s="4">
        <f t="shared" si="22"/>
        <v>91.746977273449744</v>
      </c>
      <c r="Z289" s="80"/>
    </row>
    <row r="290" spans="1:26">
      <c r="A290" s="65" t="s">
        <v>366</v>
      </c>
      <c r="B290" s="80">
        <v>55.44</v>
      </c>
      <c r="C290" s="80">
        <v>0.15</v>
      </c>
      <c r="D290" s="80">
        <v>1.43</v>
      </c>
      <c r="E290" s="80">
        <v>3.39</v>
      </c>
      <c r="F290" s="80">
        <v>0.11</v>
      </c>
      <c r="G290" s="80">
        <v>18.41</v>
      </c>
      <c r="H290" s="80">
        <v>20.47</v>
      </c>
      <c r="I290" s="80">
        <v>1.32</v>
      </c>
      <c r="J290" s="80">
        <v>0.56999999999999995</v>
      </c>
      <c r="K290" s="65">
        <f t="shared" si="20"/>
        <v>101.28999999999998</v>
      </c>
      <c r="L290" s="4">
        <f t="shared" si="21"/>
        <v>90.636561611841074</v>
      </c>
      <c r="M290" s="89"/>
      <c r="N290" s="65" t="s">
        <v>366</v>
      </c>
      <c r="O290" s="80">
        <v>54.34</v>
      </c>
      <c r="P290" s="80">
        <v>0.28000000000000003</v>
      </c>
      <c r="Q290" s="80">
        <v>1.63</v>
      </c>
      <c r="R290" s="80">
        <v>3.52</v>
      </c>
      <c r="S290" s="80">
        <v>0.11</v>
      </c>
      <c r="T290" s="80">
        <v>18.07</v>
      </c>
      <c r="U290" s="80">
        <v>18.97</v>
      </c>
      <c r="V290" s="80">
        <v>1.4</v>
      </c>
      <c r="W290" s="80">
        <v>0.65</v>
      </c>
      <c r="X290" s="65">
        <f t="shared" si="19"/>
        <v>98.970000000000027</v>
      </c>
      <c r="Y290" s="4">
        <f t="shared" si="22"/>
        <v>90.147954407265502</v>
      </c>
      <c r="Z290" s="80"/>
    </row>
    <row r="291" spans="1:26">
      <c r="A291" s="65" t="s">
        <v>367</v>
      </c>
      <c r="B291" s="80">
        <v>55.98</v>
      </c>
      <c r="C291" s="80">
        <v>0.28000000000000003</v>
      </c>
      <c r="D291" s="80">
        <v>1.44</v>
      </c>
      <c r="E291" s="80">
        <v>3.42</v>
      </c>
      <c r="F291" s="80">
        <v>0.16</v>
      </c>
      <c r="G291" s="80">
        <v>19.86</v>
      </c>
      <c r="H291" s="80">
        <v>18.41</v>
      </c>
      <c r="I291" s="80">
        <v>1.08</v>
      </c>
      <c r="J291" s="80">
        <v>0.81</v>
      </c>
      <c r="K291" s="65">
        <f t="shared" si="20"/>
        <v>101.43999999999998</v>
      </c>
      <c r="L291" s="4">
        <f t="shared" si="21"/>
        <v>91.189922400366257</v>
      </c>
      <c r="M291" s="89"/>
      <c r="N291" s="65" t="s">
        <v>367</v>
      </c>
      <c r="O291" s="80">
        <v>54.71</v>
      </c>
      <c r="P291" s="80">
        <v>0.28999999999999998</v>
      </c>
      <c r="Q291" s="80">
        <v>1.53</v>
      </c>
      <c r="R291" s="80">
        <v>3.29</v>
      </c>
      <c r="S291" s="80">
        <v>0.1</v>
      </c>
      <c r="T291" s="80">
        <v>19.510000000000002</v>
      </c>
      <c r="U291" s="80">
        <v>18.02</v>
      </c>
      <c r="V291" s="80">
        <v>1.21</v>
      </c>
      <c r="W291" s="80">
        <v>0.75</v>
      </c>
      <c r="X291" s="65">
        <f t="shared" ref="X291:X322" si="23">SUM(O291:W291)</f>
        <v>99.41</v>
      </c>
      <c r="Y291" s="4">
        <f t="shared" si="22"/>
        <v>91.356964166240999</v>
      </c>
      <c r="Z291" s="80"/>
    </row>
    <row r="292" spans="1:26">
      <c r="A292" s="65" t="s">
        <v>368</v>
      </c>
      <c r="B292" s="80">
        <v>54.51</v>
      </c>
      <c r="C292" s="80">
        <v>0.27</v>
      </c>
      <c r="D292" s="80">
        <v>1.37</v>
      </c>
      <c r="E292" s="80">
        <v>3.07</v>
      </c>
      <c r="F292" s="80">
        <v>0.06</v>
      </c>
      <c r="G292" s="80">
        <v>19.48</v>
      </c>
      <c r="H292" s="80">
        <v>18.600000000000001</v>
      </c>
      <c r="I292" s="80">
        <v>1.04</v>
      </c>
      <c r="J292" s="80">
        <v>1.1299999999999999</v>
      </c>
      <c r="K292" s="65">
        <f t="shared" si="20"/>
        <v>99.530000000000015</v>
      </c>
      <c r="L292" s="4">
        <f t="shared" si="21"/>
        <v>91.876556602686762</v>
      </c>
      <c r="M292" s="89"/>
      <c r="N292" s="65" t="s">
        <v>368</v>
      </c>
      <c r="O292" s="80">
        <v>54.43</v>
      </c>
      <c r="P292" s="80">
        <v>0.28999999999999998</v>
      </c>
      <c r="Q292" s="80">
        <v>1.43</v>
      </c>
      <c r="R292" s="80">
        <v>3.85</v>
      </c>
      <c r="S292" s="80">
        <v>0.12</v>
      </c>
      <c r="T292" s="80">
        <v>19.72</v>
      </c>
      <c r="U292" s="80">
        <v>17.23</v>
      </c>
      <c r="V292" s="80">
        <v>1.1599999999999999</v>
      </c>
      <c r="W292" s="80">
        <v>0.7</v>
      </c>
      <c r="X292" s="65">
        <f t="shared" si="23"/>
        <v>98.93</v>
      </c>
      <c r="Y292" s="4">
        <f t="shared" si="22"/>
        <v>90.128114075946087</v>
      </c>
      <c r="Z292" s="80"/>
    </row>
    <row r="293" spans="1:26">
      <c r="A293" s="65" t="s">
        <v>369</v>
      </c>
      <c r="B293" s="80">
        <v>54.84</v>
      </c>
      <c r="C293" s="80">
        <v>0.33</v>
      </c>
      <c r="D293" s="80">
        <v>1.76</v>
      </c>
      <c r="E293" s="80">
        <v>3.37</v>
      </c>
      <c r="F293" s="80">
        <v>0.1</v>
      </c>
      <c r="G293" s="80">
        <v>17.59</v>
      </c>
      <c r="H293" s="80">
        <v>20.3</v>
      </c>
      <c r="I293" s="80">
        <v>1.25</v>
      </c>
      <c r="J293" s="80">
        <v>0.31</v>
      </c>
      <c r="K293" s="65">
        <f t="shared" si="20"/>
        <v>99.85</v>
      </c>
      <c r="L293" s="4">
        <f t="shared" si="21"/>
        <v>90.294631753888837</v>
      </c>
      <c r="M293" s="89"/>
      <c r="N293" s="65" t="s">
        <v>369</v>
      </c>
      <c r="O293" s="80">
        <v>54.29</v>
      </c>
      <c r="P293" s="80">
        <v>0.26</v>
      </c>
      <c r="Q293" s="80">
        <v>1.51</v>
      </c>
      <c r="R293" s="80">
        <v>3.37</v>
      </c>
      <c r="S293" s="80">
        <v>0.1</v>
      </c>
      <c r="T293" s="80">
        <v>17.899999999999999</v>
      </c>
      <c r="U293" s="80">
        <v>19.93</v>
      </c>
      <c r="V293" s="80">
        <v>1.29</v>
      </c>
      <c r="W293" s="80">
        <v>0.46</v>
      </c>
      <c r="X293" s="65">
        <f t="shared" si="23"/>
        <v>99.109999999999985</v>
      </c>
      <c r="Y293" s="4">
        <f t="shared" si="22"/>
        <v>90.446656118313342</v>
      </c>
      <c r="Z293" s="80"/>
    </row>
    <row r="294" spans="1:26">
      <c r="A294" s="65" t="s">
        <v>370</v>
      </c>
      <c r="B294" s="80">
        <v>55.06</v>
      </c>
      <c r="C294" s="80">
        <v>0.27</v>
      </c>
      <c r="D294" s="80">
        <v>1.56</v>
      </c>
      <c r="E294" s="80">
        <v>3.52</v>
      </c>
      <c r="F294" s="80">
        <v>0.13</v>
      </c>
      <c r="G294" s="80">
        <v>19.29</v>
      </c>
      <c r="H294" s="80">
        <v>18.850000000000001</v>
      </c>
      <c r="I294" s="80">
        <v>1.45</v>
      </c>
      <c r="J294" s="80">
        <v>0.83</v>
      </c>
      <c r="K294" s="65">
        <f t="shared" si="20"/>
        <v>100.96000000000001</v>
      </c>
      <c r="L294" s="4">
        <f t="shared" si="21"/>
        <v>90.713183391576422</v>
      </c>
      <c r="M294" s="89"/>
      <c r="N294" s="65" t="s">
        <v>370</v>
      </c>
      <c r="O294" s="80">
        <v>54.36</v>
      </c>
      <c r="P294" s="80">
        <v>0.2</v>
      </c>
      <c r="Q294" s="80">
        <v>1.64</v>
      </c>
      <c r="R294" s="80">
        <v>3.2</v>
      </c>
      <c r="S294" s="80">
        <v>0.11</v>
      </c>
      <c r="T294" s="80">
        <v>17.32</v>
      </c>
      <c r="U294" s="80">
        <v>21</v>
      </c>
      <c r="V294" s="80">
        <v>1.25</v>
      </c>
      <c r="W294" s="80">
        <v>0.22</v>
      </c>
      <c r="X294" s="65">
        <f t="shared" si="23"/>
        <v>99.300000000000011</v>
      </c>
      <c r="Y294" s="4">
        <f t="shared" si="22"/>
        <v>90.60806707857823</v>
      </c>
      <c r="Z294" s="80"/>
    </row>
    <row r="295" spans="1:26">
      <c r="A295" s="65" t="s">
        <v>371</v>
      </c>
      <c r="B295" s="80">
        <v>55.9</v>
      </c>
      <c r="C295" s="80">
        <v>0.26</v>
      </c>
      <c r="D295" s="80">
        <v>1.29</v>
      </c>
      <c r="E295" s="80">
        <v>3.21</v>
      </c>
      <c r="F295" s="80">
        <v>0.1</v>
      </c>
      <c r="G295" s="80">
        <v>19.18</v>
      </c>
      <c r="H295" s="80">
        <v>19.36</v>
      </c>
      <c r="I295" s="80">
        <v>1.02</v>
      </c>
      <c r="J295" s="80">
        <v>1.0900000000000001</v>
      </c>
      <c r="K295" s="65">
        <f t="shared" si="20"/>
        <v>101.41</v>
      </c>
      <c r="L295" s="4">
        <f t="shared" si="21"/>
        <v>91.41645241811473</v>
      </c>
      <c r="M295" s="89"/>
      <c r="N295" s="65" t="s">
        <v>371</v>
      </c>
      <c r="O295" s="80">
        <v>53.99</v>
      </c>
      <c r="P295" s="80">
        <v>0.28999999999999998</v>
      </c>
      <c r="Q295" s="80">
        <v>1.53</v>
      </c>
      <c r="R295" s="80">
        <v>3.47</v>
      </c>
      <c r="S295" s="80">
        <v>0.11</v>
      </c>
      <c r="T295" s="80">
        <v>18.2</v>
      </c>
      <c r="U295" s="80">
        <v>18.87</v>
      </c>
      <c r="V295" s="80">
        <v>1.44</v>
      </c>
      <c r="W295" s="80">
        <v>0.77</v>
      </c>
      <c r="X295" s="65">
        <f t="shared" si="23"/>
        <v>98.67</v>
      </c>
      <c r="Y295" s="4">
        <f t="shared" si="22"/>
        <v>90.337044281227179</v>
      </c>
      <c r="Z295" s="80"/>
    </row>
    <row r="296" spans="1:26">
      <c r="A296" s="65" t="s">
        <v>372</v>
      </c>
      <c r="B296" s="80">
        <v>55.94</v>
      </c>
      <c r="C296" s="80">
        <v>0.4</v>
      </c>
      <c r="D296" s="80">
        <v>1.34</v>
      </c>
      <c r="E296" s="80">
        <v>3.25</v>
      </c>
      <c r="F296" s="80">
        <v>0.17</v>
      </c>
      <c r="G296" s="80">
        <v>19.989999999999998</v>
      </c>
      <c r="H296" s="80">
        <v>18.239999999999998</v>
      </c>
      <c r="I296" s="80">
        <v>1.43</v>
      </c>
      <c r="J296" s="80">
        <v>0.86</v>
      </c>
      <c r="K296" s="65">
        <f t="shared" si="20"/>
        <v>101.62</v>
      </c>
      <c r="L296" s="4">
        <f t="shared" si="21"/>
        <v>91.641139572854797</v>
      </c>
      <c r="M296" s="89"/>
      <c r="N296" s="65" t="s">
        <v>372</v>
      </c>
      <c r="O296" s="80">
        <v>54.5</v>
      </c>
      <c r="P296" s="80">
        <v>0.3</v>
      </c>
      <c r="Q296" s="80">
        <v>1.51</v>
      </c>
      <c r="R296" s="80">
        <v>3.33</v>
      </c>
      <c r="S296" s="80">
        <v>0.1</v>
      </c>
      <c r="T296" s="80">
        <v>19.57</v>
      </c>
      <c r="U296" s="80">
        <v>18.07</v>
      </c>
      <c r="V296" s="80">
        <v>1.25</v>
      </c>
      <c r="W296" s="80">
        <v>0.74</v>
      </c>
      <c r="X296" s="65">
        <f t="shared" si="23"/>
        <v>99.36999999999999</v>
      </c>
      <c r="Y296" s="4">
        <f t="shared" si="22"/>
        <v>91.285522750608834</v>
      </c>
      <c r="Z296" s="80"/>
    </row>
    <row r="297" spans="1:26">
      <c r="A297" s="65" t="s">
        <v>373</v>
      </c>
      <c r="B297" s="80">
        <v>54.62</v>
      </c>
      <c r="C297" s="80">
        <v>0.41</v>
      </c>
      <c r="D297" s="80">
        <v>1.39</v>
      </c>
      <c r="E297" s="80">
        <v>3.28</v>
      </c>
      <c r="F297" s="80">
        <v>0.14000000000000001</v>
      </c>
      <c r="G297" s="80">
        <v>18.91</v>
      </c>
      <c r="H297" s="80">
        <v>17.88</v>
      </c>
      <c r="I297" s="80">
        <v>1.2</v>
      </c>
      <c r="J297" s="80">
        <v>0.89</v>
      </c>
      <c r="K297" s="65">
        <f t="shared" si="20"/>
        <v>98.72</v>
      </c>
      <c r="L297" s="4">
        <f t="shared" si="21"/>
        <v>91.131747709756311</v>
      </c>
      <c r="M297" s="89"/>
      <c r="N297" s="65" t="s">
        <v>373</v>
      </c>
      <c r="O297" s="80">
        <v>54.48</v>
      </c>
      <c r="P297" s="80">
        <v>0.33</v>
      </c>
      <c r="Q297" s="80">
        <v>1.48</v>
      </c>
      <c r="R297" s="80">
        <v>1.27</v>
      </c>
      <c r="S297" s="80">
        <v>0.13</v>
      </c>
      <c r="T297" s="80">
        <v>19.510000000000002</v>
      </c>
      <c r="U297" s="80">
        <v>18.190000000000001</v>
      </c>
      <c r="V297" s="80">
        <v>1.17</v>
      </c>
      <c r="W297" s="80">
        <v>0.75</v>
      </c>
      <c r="X297" s="65">
        <f t="shared" si="23"/>
        <v>97.31</v>
      </c>
      <c r="Y297" s="4">
        <f t="shared" si="22"/>
        <v>96.476658569325323</v>
      </c>
      <c r="Z297" s="80"/>
    </row>
    <row r="298" spans="1:26">
      <c r="A298" s="65" t="s">
        <v>374</v>
      </c>
      <c r="B298" s="80">
        <v>55.23</v>
      </c>
      <c r="C298" s="80">
        <v>0.21</v>
      </c>
      <c r="D298" s="80">
        <v>1.41</v>
      </c>
      <c r="E298" s="80">
        <v>3.1</v>
      </c>
      <c r="F298" s="80">
        <v>0.09</v>
      </c>
      <c r="G298" s="80">
        <v>17.23</v>
      </c>
      <c r="H298" s="80">
        <v>22.71</v>
      </c>
      <c r="I298" s="80">
        <v>0.93</v>
      </c>
      <c r="J298" s="80">
        <v>0.15</v>
      </c>
      <c r="K298" s="65">
        <f t="shared" si="20"/>
        <v>101.06</v>
      </c>
      <c r="L298" s="4">
        <f t="shared" si="21"/>
        <v>90.831487747228138</v>
      </c>
      <c r="M298" s="89"/>
      <c r="N298" s="65" t="s">
        <v>374</v>
      </c>
      <c r="O298" s="80">
        <v>54.95</v>
      </c>
      <c r="P298" s="80">
        <v>0.16</v>
      </c>
      <c r="Q298" s="80">
        <v>1.58</v>
      </c>
      <c r="R298" s="80">
        <v>3.11</v>
      </c>
      <c r="S298" s="80">
        <v>0.08</v>
      </c>
      <c r="T298" s="80">
        <v>16.940000000000001</v>
      </c>
      <c r="U298" s="80">
        <v>22.22</v>
      </c>
      <c r="V298" s="80">
        <v>1.1599999999999999</v>
      </c>
      <c r="W298" s="80">
        <v>0.17</v>
      </c>
      <c r="X298" s="65">
        <f t="shared" si="23"/>
        <v>100.36999999999999</v>
      </c>
      <c r="Y298" s="4">
        <f t="shared" si="22"/>
        <v>90.661913555357899</v>
      </c>
      <c r="Z298" s="80"/>
    </row>
    <row r="299" spans="1:26">
      <c r="A299" s="65" t="s">
        <v>375</v>
      </c>
      <c r="B299" s="80">
        <v>53.38</v>
      </c>
      <c r="C299" s="80">
        <v>0.35</v>
      </c>
      <c r="D299" s="80">
        <v>1.26</v>
      </c>
      <c r="E299" s="80">
        <v>2.94</v>
      </c>
      <c r="F299" s="80">
        <v>0.13</v>
      </c>
      <c r="G299" s="80">
        <v>19.760000000000002</v>
      </c>
      <c r="H299" s="80">
        <v>18.38</v>
      </c>
      <c r="I299" s="80">
        <v>1.21</v>
      </c>
      <c r="J299" s="80">
        <v>1.1299999999999999</v>
      </c>
      <c r="K299" s="65">
        <f t="shared" si="20"/>
        <v>98.539999999999992</v>
      </c>
      <c r="L299" s="4">
        <f t="shared" si="21"/>
        <v>92.295786805336974</v>
      </c>
      <c r="M299" s="89"/>
      <c r="N299" s="65" t="s">
        <v>375</v>
      </c>
      <c r="O299" s="80">
        <v>54.81</v>
      </c>
      <c r="P299" s="80">
        <v>0.23</v>
      </c>
      <c r="Q299" s="80">
        <v>1.3</v>
      </c>
      <c r="R299" s="80">
        <v>3.06</v>
      </c>
      <c r="S299" s="80">
        <v>0.12</v>
      </c>
      <c r="T299" s="80">
        <v>19.239999999999998</v>
      </c>
      <c r="U299" s="80">
        <v>18.809999999999999</v>
      </c>
      <c r="V299" s="80">
        <v>1.2</v>
      </c>
      <c r="W299" s="80">
        <v>1.06</v>
      </c>
      <c r="X299" s="65">
        <f t="shared" si="23"/>
        <v>99.83</v>
      </c>
      <c r="Y299" s="4">
        <f t="shared" si="22"/>
        <v>91.808121786552348</v>
      </c>
      <c r="Z299" s="80"/>
    </row>
    <row r="300" spans="1:26">
      <c r="A300" s="65" t="s">
        <v>376</v>
      </c>
      <c r="B300" s="80">
        <v>55.32</v>
      </c>
      <c r="C300" s="80">
        <v>0.33</v>
      </c>
      <c r="D300" s="80">
        <v>1.6</v>
      </c>
      <c r="E300" s="80">
        <v>3.29</v>
      </c>
      <c r="F300" s="80">
        <v>0.18</v>
      </c>
      <c r="G300" s="80">
        <v>19.649999999999999</v>
      </c>
      <c r="H300" s="80">
        <v>18.059999999999999</v>
      </c>
      <c r="I300" s="80">
        <v>1.42</v>
      </c>
      <c r="J300" s="80">
        <v>0.76</v>
      </c>
      <c r="K300" s="65">
        <f t="shared" si="20"/>
        <v>100.61000000000001</v>
      </c>
      <c r="L300" s="4">
        <f t="shared" si="21"/>
        <v>91.41325542625431</v>
      </c>
      <c r="M300" s="89"/>
      <c r="N300" s="65" t="s">
        <v>376</v>
      </c>
      <c r="O300" s="80">
        <v>54.72</v>
      </c>
      <c r="P300" s="80">
        <v>0.28999999999999998</v>
      </c>
      <c r="Q300" s="80">
        <v>1.5</v>
      </c>
      <c r="R300" s="80">
        <v>3.29</v>
      </c>
      <c r="S300" s="80">
        <v>0.11</v>
      </c>
      <c r="T300" s="80">
        <v>19.62</v>
      </c>
      <c r="U300" s="80">
        <v>18.149999999999999</v>
      </c>
      <c r="V300" s="80">
        <v>1.22</v>
      </c>
      <c r="W300" s="80">
        <v>0.75</v>
      </c>
      <c r="X300" s="65">
        <f t="shared" si="23"/>
        <v>99.65</v>
      </c>
      <c r="Y300" s="4">
        <f t="shared" si="22"/>
        <v>91.401254826423809</v>
      </c>
      <c r="Z300" s="80"/>
    </row>
    <row r="301" spans="1:26">
      <c r="A301" s="65" t="s">
        <v>377</v>
      </c>
      <c r="B301" s="80">
        <v>54.96</v>
      </c>
      <c r="C301" s="80">
        <v>0.36</v>
      </c>
      <c r="D301" s="80">
        <v>1.29</v>
      </c>
      <c r="E301" s="80">
        <v>3.31</v>
      </c>
      <c r="F301" s="80">
        <v>7.0000000000000007E-2</v>
      </c>
      <c r="G301" s="80">
        <v>19.84</v>
      </c>
      <c r="H301" s="80">
        <v>18.63</v>
      </c>
      <c r="I301" s="80">
        <v>1.18</v>
      </c>
      <c r="J301" s="80">
        <v>0.15</v>
      </c>
      <c r="K301" s="65">
        <f t="shared" si="20"/>
        <v>99.79</v>
      </c>
      <c r="L301" s="4">
        <f t="shared" si="21"/>
        <v>91.441174944277492</v>
      </c>
      <c r="M301" s="89"/>
      <c r="N301" s="65" t="s">
        <v>377</v>
      </c>
      <c r="O301" s="80">
        <v>54.17</v>
      </c>
      <c r="P301" s="80">
        <v>0.32</v>
      </c>
      <c r="Q301" s="80">
        <v>1.48</v>
      </c>
      <c r="R301" s="80">
        <v>3.29</v>
      </c>
      <c r="S301" s="80">
        <v>0.08</v>
      </c>
      <c r="T301" s="80">
        <v>19.57</v>
      </c>
      <c r="U301" s="80">
        <v>18.100000000000001</v>
      </c>
      <c r="V301" s="80">
        <v>1.2</v>
      </c>
      <c r="W301" s="80">
        <v>0.76</v>
      </c>
      <c r="X301" s="65">
        <f t="shared" si="23"/>
        <v>98.97</v>
      </c>
      <c r="Y301" s="4">
        <f t="shared" si="22"/>
        <v>91.381179111736969</v>
      </c>
      <c r="Z301" s="80"/>
    </row>
    <row r="302" spans="1:26">
      <c r="A302" s="65" t="s">
        <v>378</v>
      </c>
      <c r="B302" s="80">
        <v>54.91</v>
      </c>
      <c r="C302" s="80">
        <v>0.32</v>
      </c>
      <c r="D302" s="80">
        <v>1.63</v>
      </c>
      <c r="E302" s="80">
        <v>3.76</v>
      </c>
      <c r="F302" s="80">
        <v>0.16</v>
      </c>
      <c r="G302" s="80">
        <v>18.82</v>
      </c>
      <c r="H302" s="80">
        <v>19.18</v>
      </c>
      <c r="I302" s="80">
        <v>1.34</v>
      </c>
      <c r="J302" s="80">
        <v>0.81</v>
      </c>
      <c r="K302" s="65">
        <f t="shared" si="20"/>
        <v>100.93</v>
      </c>
      <c r="L302" s="4">
        <f t="shared" si="21"/>
        <v>89.921043108225888</v>
      </c>
      <c r="M302" s="89"/>
      <c r="N302" s="65" t="s">
        <v>378</v>
      </c>
      <c r="O302" s="80">
        <v>55.18</v>
      </c>
      <c r="P302" s="80">
        <v>0.28999999999999998</v>
      </c>
      <c r="Q302" s="80">
        <v>1.61</v>
      </c>
      <c r="R302" s="80">
        <v>3.64</v>
      </c>
      <c r="S302" s="80">
        <v>0.13</v>
      </c>
      <c r="T302" s="80">
        <v>18.440000000000001</v>
      </c>
      <c r="U302" s="80">
        <v>18.79</v>
      </c>
      <c r="V302" s="80">
        <v>1.43</v>
      </c>
      <c r="W302" s="80">
        <v>0.71</v>
      </c>
      <c r="X302" s="65">
        <f t="shared" si="23"/>
        <v>100.22000000000001</v>
      </c>
      <c r="Y302" s="4">
        <f t="shared" si="22"/>
        <v>90.029615890382061</v>
      </c>
      <c r="Z302" s="80"/>
    </row>
    <row r="303" spans="1:26">
      <c r="A303" s="65" t="s">
        <v>379</v>
      </c>
      <c r="B303" s="80">
        <v>54.21</v>
      </c>
      <c r="C303" s="80">
        <v>0.04</v>
      </c>
      <c r="D303" s="80">
        <v>1.58</v>
      </c>
      <c r="E303" s="80">
        <v>1.57</v>
      </c>
      <c r="F303" s="80">
        <v>0.05</v>
      </c>
      <c r="G303" s="80">
        <v>16.899999999999999</v>
      </c>
      <c r="H303" s="80">
        <v>23.23</v>
      </c>
      <c r="I303" s="80">
        <v>0.83</v>
      </c>
      <c r="J303" s="80">
        <v>0.95</v>
      </c>
      <c r="K303" s="65">
        <f t="shared" si="20"/>
        <v>99.36</v>
      </c>
      <c r="L303" s="4">
        <f t="shared" si="21"/>
        <v>95.046251357185781</v>
      </c>
      <c r="M303" s="89"/>
      <c r="N303" s="65" t="s">
        <v>379</v>
      </c>
      <c r="O303" s="80">
        <v>53.91</v>
      </c>
      <c r="P303" s="80">
        <v>0.02</v>
      </c>
      <c r="Q303" s="80">
        <v>1.39</v>
      </c>
      <c r="R303" s="80">
        <v>1.53</v>
      </c>
      <c r="S303" s="80">
        <v>0.06</v>
      </c>
      <c r="T303" s="80">
        <v>17.07</v>
      </c>
      <c r="U303" s="80">
        <v>23.04</v>
      </c>
      <c r="V303" s="80">
        <v>1.06</v>
      </c>
      <c r="W303" s="80">
        <v>0.91</v>
      </c>
      <c r="X303" s="65">
        <f t="shared" si="23"/>
        <v>98.990000000000009</v>
      </c>
      <c r="Y303" s="4">
        <f t="shared" si="22"/>
        <v>95.212194382378883</v>
      </c>
      <c r="Z303" s="80"/>
    </row>
    <row r="304" spans="1:26">
      <c r="A304" s="65" t="s">
        <v>380</v>
      </c>
      <c r="B304" s="80">
        <v>54.68</v>
      </c>
      <c r="C304" s="80">
        <v>0.3</v>
      </c>
      <c r="D304" s="80">
        <v>1.25</v>
      </c>
      <c r="E304" s="80">
        <v>3.07</v>
      </c>
      <c r="F304" s="80">
        <v>0.1</v>
      </c>
      <c r="G304" s="80">
        <v>18.829999999999998</v>
      </c>
      <c r="H304" s="80">
        <v>18.72</v>
      </c>
      <c r="I304" s="80">
        <v>1.23</v>
      </c>
      <c r="J304" s="80">
        <v>1.0900000000000001</v>
      </c>
      <c r="K304" s="65">
        <f t="shared" si="20"/>
        <v>99.27</v>
      </c>
      <c r="L304" s="4">
        <f t="shared" si="21"/>
        <v>91.619640232542139</v>
      </c>
      <c r="M304" s="89"/>
      <c r="N304" s="65" t="s">
        <v>380</v>
      </c>
      <c r="O304" s="80">
        <v>54.75</v>
      </c>
      <c r="P304" s="80">
        <v>0.23</v>
      </c>
      <c r="Q304" s="80">
        <v>1.3</v>
      </c>
      <c r="R304" s="80">
        <v>3.04</v>
      </c>
      <c r="S304" s="80">
        <v>0.13</v>
      </c>
      <c r="T304" s="80">
        <v>19.12</v>
      </c>
      <c r="U304" s="80">
        <v>18.809999999999999</v>
      </c>
      <c r="V304" s="80">
        <v>1.21</v>
      </c>
      <c r="W304" s="80">
        <v>1.07</v>
      </c>
      <c r="X304" s="65">
        <f t="shared" si="23"/>
        <v>99.659999999999982</v>
      </c>
      <c r="Y304" s="4">
        <f t="shared" si="22"/>
        <v>91.810384234757066</v>
      </c>
      <c r="Z304" s="80"/>
    </row>
    <row r="305" spans="1:26">
      <c r="A305" s="65" t="s">
        <v>381</v>
      </c>
      <c r="B305" s="80">
        <v>56.24</v>
      </c>
      <c r="C305" s="80">
        <v>0.28999999999999998</v>
      </c>
      <c r="D305" s="80">
        <v>1.34</v>
      </c>
      <c r="E305" s="80">
        <v>3.17</v>
      </c>
      <c r="F305" s="80">
        <v>0.3</v>
      </c>
      <c r="G305" s="80">
        <v>18.27</v>
      </c>
      <c r="H305" s="80">
        <v>19.170000000000002</v>
      </c>
      <c r="I305" s="80">
        <v>1.17</v>
      </c>
      <c r="J305" s="80">
        <v>1.07</v>
      </c>
      <c r="K305" s="65">
        <f t="shared" si="20"/>
        <v>101.02</v>
      </c>
      <c r="L305" s="4">
        <f t="shared" si="21"/>
        <v>91.129171884248208</v>
      </c>
      <c r="M305" s="89"/>
      <c r="N305" s="65" t="s">
        <v>381</v>
      </c>
      <c r="O305" s="80">
        <v>54.78</v>
      </c>
      <c r="P305" s="80">
        <v>0.24</v>
      </c>
      <c r="Q305" s="80">
        <v>1.3</v>
      </c>
      <c r="R305" s="80">
        <v>3.01</v>
      </c>
      <c r="S305" s="80">
        <v>0.11</v>
      </c>
      <c r="T305" s="80">
        <v>18.98</v>
      </c>
      <c r="U305" s="80">
        <v>18.68</v>
      </c>
      <c r="V305" s="80">
        <v>1.24</v>
      </c>
      <c r="W305" s="80">
        <v>1.05</v>
      </c>
      <c r="X305" s="65">
        <f t="shared" si="23"/>
        <v>99.389999999999986</v>
      </c>
      <c r="Y305" s="4">
        <f t="shared" si="22"/>
        <v>91.829674513134634</v>
      </c>
      <c r="Z305" s="80"/>
    </row>
    <row r="306" spans="1:26">
      <c r="A306" s="65" t="s">
        <v>382</v>
      </c>
      <c r="B306" s="80">
        <v>55.46</v>
      </c>
      <c r="C306" s="80">
        <v>0.21</v>
      </c>
      <c r="D306" s="80">
        <v>2.06</v>
      </c>
      <c r="E306" s="80">
        <v>2.5299999999999998</v>
      </c>
      <c r="F306" s="80">
        <v>0.1</v>
      </c>
      <c r="G306" s="80">
        <v>17.98</v>
      </c>
      <c r="H306" s="80">
        <v>19.78</v>
      </c>
      <c r="I306" s="80">
        <v>1.96</v>
      </c>
      <c r="J306" s="80">
        <v>0.9</v>
      </c>
      <c r="K306" s="65">
        <f t="shared" si="20"/>
        <v>100.98</v>
      </c>
      <c r="L306" s="4">
        <f t="shared" si="21"/>
        <v>92.683251601520482</v>
      </c>
      <c r="M306" s="89"/>
      <c r="N306" s="65" t="s">
        <v>382</v>
      </c>
      <c r="O306" s="80">
        <v>55.46</v>
      </c>
      <c r="P306" s="80">
        <v>0.21</v>
      </c>
      <c r="Q306" s="80">
        <v>2.21</v>
      </c>
      <c r="R306" s="80">
        <v>2.5099999999999998</v>
      </c>
      <c r="S306" s="80">
        <v>0.09</v>
      </c>
      <c r="T306" s="80">
        <v>17.45</v>
      </c>
      <c r="U306" s="80">
        <v>19.52</v>
      </c>
      <c r="V306" s="80">
        <v>1.82</v>
      </c>
      <c r="W306" s="80">
        <v>0.9</v>
      </c>
      <c r="X306" s="65">
        <f t="shared" si="23"/>
        <v>100.17</v>
      </c>
      <c r="Y306" s="4">
        <f t="shared" si="22"/>
        <v>92.532764421341838</v>
      </c>
      <c r="Z306" s="80"/>
    </row>
    <row r="307" spans="1:26">
      <c r="A307" s="65" t="s">
        <v>383</v>
      </c>
      <c r="B307" s="80">
        <v>54.47</v>
      </c>
      <c r="C307" s="80">
        <v>7.0000000000000007E-2</v>
      </c>
      <c r="D307" s="80">
        <v>1.1100000000000001</v>
      </c>
      <c r="E307" s="80">
        <v>2.3199999999999998</v>
      </c>
      <c r="F307" s="80">
        <v>0.1</v>
      </c>
      <c r="G307" s="80">
        <v>18.39</v>
      </c>
      <c r="H307" s="80">
        <v>20.83</v>
      </c>
      <c r="I307" s="80">
        <v>1.55</v>
      </c>
      <c r="J307" s="80">
        <v>1.44</v>
      </c>
      <c r="K307" s="65">
        <f t="shared" si="20"/>
        <v>100.28</v>
      </c>
      <c r="L307" s="4">
        <f t="shared" si="21"/>
        <v>93.3901251215066</v>
      </c>
      <c r="M307" s="89"/>
      <c r="N307" s="65" t="s">
        <v>383</v>
      </c>
      <c r="O307" s="80">
        <v>55.4</v>
      </c>
      <c r="P307" s="80">
        <v>0.06</v>
      </c>
      <c r="Q307" s="80">
        <v>1.1599999999999999</v>
      </c>
      <c r="R307" s="80">
        <v>2.35</v>
      </c>
      <c r="S307" s="80">
        <v>0.08</v>
      </c>
      <c r="T307" s="80">
        <v>17.57</v>
      </c>
      <c r="U307" s="80">
        <v>20.72</v>
      </c>
      <c r="V307" s="80">
        <v>1.43</v>
      </c>
      <c r="W307" s="80">
        <v>1.37</v>
      </c>
      <c r="X307" s="65">
        <f t="shared" si="23"/>
        <v>100.14000000000001</v>
      </c>
      <c r="Y307" s="4">
        <f t="shared" si="22"/>
        <v>93.019954565985799</v>
      </c>
      <c r="Z307" s="80"/>
    </row>
    <row r="308" spans="1:26">
      <c r="A308" s="65" t="s">
        <v>384</v>
      </c>
      <c r="B308" s="80">
        <v>54.91</v>
      </c>
      <c r="C308" s="80">
        <v>0.12</v>
      </c>
      <c r="D308" s="80">
        <v>1.04</v>
      </c>
      <c r="E308" s="80">
        <v>2.19</v>
      </c>
      <c r="F308" s="80">
        <v>0.14000000000000001</v>
      </c>
      <c r="G308" s="80">
        <v>16.5</v>
      </c>
      <c r="H308" s="80">
        <v>20.239999999999998</v>
      </c>
      <c r="I308" s="80">
        <v>2.13</v>
      </c>
      <c r="J308" s="80">
        <v>2.96</v>
      </c>
      <c r="K308" s="65">
        <f t="shared" si="20"/>
        <v>100.22999999999998</v>
      </c>
      <c r="L308" s="4">
        <f t="shared" si="21"/>
        <v>93.069663234662741</v>
      </c>
      <c r="M308" s="89"/>
      <c r="N308" s="65" t="s">
        <v>384</v>
      </c>
      <c r="O308" s="80">
        <v>55.38</v>
      </c>
      <c r="P308" s="80">
        <v>0.13</v>
      </c>
      <c r="Q308" s="80">
        <v>1.19</v>
      </c>
      <c r="R308" s="80">
        <v>2.25</v>
      </c>
      <c r="S308" s="80">
        <v>0.11</v>
      </c>
      <c r="T308" s="80">
        <v>16.18</v>
      </c>
      <c r="U308" s="80">
        <v>20.22</v>
      </c>
      <c r="V308" s="80">
        <v>2.19</v>
      </c>
      <c r="W308" s="80">
        <v>2.76</v>
      </c>
      <c r="X308" s="65">
        <f t="shared" si="23"/>
        <v>100.41000000000001</v>
      </c>
      <c r="Y308" s="4">
        <f t="shared" si="22"/>
        <v>92.762903552060052</v>
      </c>
      <c r="Z308" s="80"/>
    </row>
    <row r="309" spans="1:26">
      <c r="A309" s="65" t="s">
        <v>385</v>
      </c>
      <c r="B309" s="80">
        <v>54.45</v>
      </c>
      <c r="C309" s="80">
        <v>0.28000000000000003</v>
      </c>
      <c r="D309" s="80">
        <v>1.28</v>
      </c>
      <c r="E309" s="80">
        <v>3.09</v>
      </c>
      <c r="F309" s="80">
        <v>0.1</v>
      </c>
      <c r="G309" s="80">
        <v>20.25</v>
      </c>
      <c r="H309" s="80">
        <v>18.79</v>
      </c>
      <c r="I309" s="80">
        <v>1.35</v>
      </c>
      <c r="J309" s="80">
        <v>1.08</v>
      </c>
      <c r="K309" s="65">
        <f t="shared" si="20"/>
        <v>100.67</v>
      </c>
      <c r="L309" s="4">
        <f t="shared" si="21"/>
        <v>92.114194916380953</v>
      </c>
      <c r="M309" s="89"/>
      <c r="N309" s="65" t="s">
        <v>385</v>
      </c>
      <c r="O309" s="80">
        <v>55.31</v>
      </c>
      <c r="P309" s="80">
        <v>0.22</v>
      </c>
      <c r="Q309" s="80">
        <v>1.32</v>
      </c>
      <c r="R309" s="80">
        <v>3.09</v>
      </c>
      <c r="S309" s="80">
        <v>0.11</v>
      </c>
      <c r="T309" s="80">
        <v>18.82</v>
      </c>
      <c r="U309" s="80">
        <v>18.760000000000002</v>
      </c>
      <c r="V309" s="80">
        <v>1.23</v>
      </c>
      <c r="W309" s="80">
        <v>1.05</v>
      </c>
      <c r="X309" s="65">
        <f t="shared" si="23"/>
        <v>99.910000000000011</v>
      </c>
      <c r="Y309" s="4">
        <f t="shared" si="22"/>
        <v>91.565545974542218</v>
      </c>
      <c r="Z309" s="80"/>
    </row>
    <row r="310" spans="1:26">
      <c r="A310" s="65" t="s">
        <v>386</v>
      </c>
      <c r="B310" s="80">
        <v>53.98</v>
      </c>
      <c r="C310" s="80">
        <v>0.23</v>
      </c>
      <c r="D310" s="80">
        <v>1.34</v>
      </c>
      <c r="E310" s="80">
        <v>3.03</v>
      </c>
      <c r="F310" s="80">
        <v>0.11</v>
      </c>
      <c r="G310" s="80">
        <v>19.36</v>
      </c>
      <c r="H310" s="80">
        <v>18.899999999999999</v>
      </c>
      <c r="I310" s="80">
        <v>1.32</v>
      </c>
      <c r="J310" s="80">
        <v>1.06</v>
      </c>
      <c r="K310" s="65">
        <f t="shared" si="20"/>
        <v>99.329999999999984</v>
      </c>
      <c r="L310" s="4">
        <f t="shared" si="21"/>
        <v>91.928171549873312</v>
      </c>
      <c r="M310" s="89"/>
      <c r="N310" s="65" t="s">
        <v>386</v>
      </c>
      <c r="O310" s="80">
        <v>55.02</v>
      </c>
      <c r="P310" s="80">
        <v>0.24</v>
      </c>
      <c r="Q310" s="80">
        <v>1.3</v>
      </c>
      <c r="R310" s="80">
        <v>3.06</v>
      </c>
      <c r="S310" s="80">
        <v>0.11</v>
      </c>
      <c r="T310" s="80">
        <v>18.690000000000001</v>
      </c>
      <c r="U310" s="80">
        <v>18.71</v>
      </c>
      <c r="V310" s="80">
        <v>1.23</v>
      </c>
      <c r="W310" s="80">
        <v>1.08</v>
      </c>
      <c r="X310" s="65">
        <f t="shared" si="23"/>
        <v>99.44</v>
      </c>
      <c r="Y310" s="4">
        <f t="shared" si="22"/>
        <v>91.587335396181672</v>
      </c>
      <c r="Z310" s="80"/>
    </row>
    <row r="311" spans="1:26">
      <c r="A311" s="65" t="s">
        <v>387</v>
      </c>
      <c r="B311" s="80">
        <v>54.64</v>
      </c>
      <c r="C311" s="80">
        <v>0.22</v>
      </c>
      <c r="D311" s="80">
        <v>1.22</v>
      </c>
      <c r="E311" s="80">
        <v>3.05</v>
      </c>
      <c r="F311" s="80">
        <v>0.11</v>
      </c>
      <c r="G311" s="80">
        <v>18.97</v>
      </c>
      <c r="H311" s="80">
        <v>19.16</v>
      </c>
      <c r="I311" s="80">
        <v>1.35</v>
      </c>
      <c r="J311" s="80">
        <v>1.02</v>
      </c>
      <c r="K311" s="65">
        <f t="shared" si="20"/>
        <v>99.739999999999981</v>
      </c>
      <c r="L311" s="4">
        <f t="shared" si="21"/>
        <v>91.726079114903698</v>
      </c>
      <c r="M311" s="89"/>
      <c r="N311" s="65" t="s">
        <v>387</v>
      </c>
      <c r="O311" s="80">
        <v>55.06</v>
      </c>
      <c r="P311" s="80">
        <v>0.24</v>
      </c>
      <c r="Q311" s="80">
        <v>1.31</v>
      </c>
      <c r="R311" s="80">
        <v>3.11</v>
      </c>
      <c r="S311" s="80">
        <v>0.12</v>
      </c>
      <c r="T311" s="80">
        <v>18.850000000000001</v>
      </c>
      <c r="U311" s="80">
        <v>18.739999999999998</v>
      </c>
      <c r="V311" s="80">
        <v>1.2</v>
      </c>
      <c r="W311" s="80">
        <v>1.06</v>
      </c>
      <c r="X311" s="65">
        <f t="shared" si="23"/>
        <v>99.69</v>
      </c>
      <c r="Y311" s="4">
        <f t="shared" si="22"/>
        <v>91.527944905870413</v>
      </c>
      <c r="Z311" s="80"/>
    </row>
    <row r="312" spans="1:26">
      <c r="A312" s="65" t="s">
        <v>388</v>
      </c>
      <c r="B312" s="80">
        <v>53.5</v>
      </c>
      <c r="C312" s="80">
        <v>0.23</v>
      </c>
      <c r="D312" s="80">
        <v>1.38</v>
      </c>
      <c r="E312" s="80">
        <v>3.05</v>
      </c>
      <c r="F312" s="80">
        <v>0.14000000000000001</v>
      </c>
      <c r="G312" s="80">
        <v>18.989999999999998</v>
      </c>
      <c r="H312" s="80">
        <v>18.96</v>
      </c>
      <c r="I312" s="80">
        <v>1.35</v>
      </c>
      <c r="J312" s="80">
        <v>1.08</v>
      </c>
      <c r="K312" s="65">
        <f t="shared" si="20"/>
        <v>98.679999999999993</v>
      </c>
      <c r="L312" s="4">
        <f t="shared" si="21"/>
        <v>91.73407280064167</v>
      </c>
      <c r="M312" s="89"/>
      <c r="N312" s="65" t="s">
        <v>388</v>
      </c>
      <c r="O312" s="80">
        <v>55.15</v>
      </c>
      <c r="P312" s="80">
        <v>0.23</v>
      </c>
      <c r="Q312" s="80">
        <v>1.31</v>
      </c>
      <c r="R312" s="80">
        <v>3.04</v>
      </c>
      <c r="S312" s="80">
        <v>0.11</v>
      </c>
      <c r="T312" s="80">
        <v>18.829999999999998</v>
      </c>
      <c r="U312" s="80">
        <v>18.77</v>
      </c>
      <c r="V312" s="80">
        <v>1.22</v>
      </c>
      <c r="W312" s="80">
        <v>1.1000000000000001</v>
      </c>
      <c r="X312" s="65">
        <f t="shared" si="23"/>
        <v>99.759999999999977</v>
      </c>
      <c r="Y312" s="4">
        <f t="shared" si="22"/>
        <v>91.694731584932583</v>
      </c>
      <c r="Z312" s="80"/>
    </row>
    <row r="313" spans="1:26">
      <c r="A313" s="65" t="s">
        <v>389</v>
      </c>
      <c r="B313" s="80">
        <v>54.15</v>
      </c>
      <c r="C313" s="80">
        <v>0.3</v>
      </c>
      <c r="D313" s="80">
        <v>1.45</v>
      </c>
      <c r="E313" s="80">
        <v>3.24</v>
      </c>
      <c r="F313" s="80">
        <v>0.13</v>
      </c>
      <c r="G313" s="80">
        <v>19.62</v>
      </c>
      <c r="H313" s="80">
        <v>18.5</v>
      </c>
      <c r="I313" s="80">
        <v>1.35</v>
      </c>
      <c r="J313" s="80">
        <v>0.77</v>
      </c>
      <c r="K313" s="65">
        <f t="shared" si="20"/>
        <v>99.509999999999991</v>
      </c>
      <c r="L313" s="4">
        <f t="shared" si="21"/>
        <v>91.520854295139898</v>
      </c>
      <c r="M313" s="89"/>
      <c r="N313" s="65" t="s">
        <v>581</v>
      </c>
      <c r="O313" s="80">
        <v>55.17</v>
      </c>
      <c r="P313" s="80">
        <v>0.3</v>
      </c>
      <c r="Q313" s="80">
        <v>1.48</v>
      </c>
      <c r="R313" s="80">
        <v>3.28</v>
      </c>
      <c r="S313" s="80">
        <v>0.12</v>
      </c>
      <c r="T313" s="80">
        <v>19.32</v>
      </c>
      <c r="U313" s="80">
        <v>18.059999999999999</v>
      </c>
      <c r="V313" s="80">
        <v>1.18</v>
      </c>
      <c r="W313" s="80">
        <v>0.73</v>
      </c>
      <c r="X313" s="65">
        <f t="shared" si="23"/>
        <v>99.64</v>
      </c>
      <c r="Y313" s="4">
        <f t="shared" si="22"/>
        <v>91.30357912882144</v>
      </c>
      <c r="Z313" s="80"/>
    </row>
    <row r="314" spans="1:26">
      <c r="A314" s="65" t="s">
        <v>390</v>
      </c>
      <c r="B314" s="80">
        <v>54.24</v>
      </c>
      <c r="C314" s="80">
        <v>0.27</v>
      </c>
      <c r="D314" s="80">
        <v>1.27</v>
      </c>
      <c r="E314" s="80">
        <v>3.12</v>
      </c>
      <c r="F314" s="80">
        <v>0.15</v>
      </c>
      <c r="G314" s="80">
        <v>19.760000000000002</v>
      </c>
      <c r="H314" s="80">
        <v>18.73</v>
      </c>
      <c r="I314" s="80">
        <v>1.27</v>
      </c>
      <c r="J314" s="80">
        <v>0.9</v>
      </c>
      <c r="K314" s="65">
        <f t="shared" si="20"/>
        <v>99.710000000000008</v>
      </c>
      <c r="L314" s="4">
        <f t="shared" si="21"/>
        <v>91.862483850129195</v>
      </c>
      <c r="M314" s="89"/>
      <c r="N314" s="65" t="s">
        <v>390</v>
      </c>
      <c r="O314" s="80">
        <v>55.17</v>
      </c>
      <c r="P314" s="80">
        <v>0.28000000000000003</v>
      </c>
      <c r="Q314" s="80">
        <v>1.41</v>
      </c>
      <c r="R314" s="80">
        <v>1.19</v>
      </c>
      <c r="S314" s="80">
        <v>0.11</v>
      </c>
      <c r="T314" s="80">
        <v>19.149999999999999</v>
      </c>
      <c r="U314" s="80">
        <v>18.37</v>
      </c>
      <c r="V314" s="80">
        <v>117</v>
      </c>
      <c r="W314" s="80">
        <v>0.82</v>
      </c>
      <c r="X314" s="65">
        <f t="shared" si="23"/>
        <v>213.5</v>
      </c>
      <c r="Y314" s="4">
        <f t="shared" si="22"/>
        <v>96.631152378782616</v>
      </c>
      <c r="Z314" s="80"/>
    </row>
    <row r="315" spans="1:26">
      <c r="A315" s="65" t="s">
        <v>391</v>
      </c>
      <c r="B315" s="80">
        <v>54.66</v>
      </c>
      <c r="C315" s="80">
        <v>0.22</v>
      </c>
      <c r="D315" s="80">
        <v>1.35</v>
      </c>
      <c r="E315" s="80">
        <v>3.01</v>
      </c>
      <c r="F315" s="80">
        <v>0.11</v>
      </c>
      <c r="G315" s="80">
        <v>19.309999999999999</v>
      </c>
      <c r="H315" s="80">
        <v>18.940000000000001</v>
      </c>
      <c r="I315" s="80">
        <v>1.17</v>
      </c>
      <c r="J315" s="80">
        <v>1.07</v>
      </c>
      <c r="K315" s="65">
        <f t="shared" si="20"/>
        <v>99.839999999999989</v>
      </c>
      <c r="L315" s="4">
        <f t="shared" si="21"/>
        <v>91.95807329028419</v>
      </c>
      <c r="M315" s="89"/>
      <c r="N315" s="65" t="s">
        <v>391</v>
      </c>
      <c r="O315" s="80">
        <v>55.04</v>
      </c>
      <c r="P315" s="80">
        <v>0.24</v>
      </c>
      <c r="Q315" s="80">
        <v>1.31</v>
      </c>
      <c r="R315" s="80">
        <v>3.11</v>
      </c>
      <c r="S315" s="80">
        <v>0.11</v>
      </c>
      <c r="T315" s="80">
        <v>18.91</v>
      </c>
      <c r="U315" s="80">
        <v>18.690000000000001</v>
      </c>
      <c r="V315" s="80">
        <v>1.17</v>
      </c>
      <c r="W315" s="80">
        <v>1.06</v>
      </c>
      <c r="X315" s="65">
        <f t="shared" si="23"/>
        <v>99.64</v>
      </c>
      <c r="Y315" s="4">
        <f t="shared" si="22"/>
        <v>91.552555322349491</v>
      </c>
      <c r="Z315" s="80"/>
    </row>
    <row r="316" spans="1:26">
      <c r="A316" s="65" t="s">
        <v>392</v>
      </c>
      <c r="B316" s="80">
        <v>53.87</v>
      </c>
      <c r="C316" s="80">
        <v>0.35</v>
      </c>
      <c r="D316" s="80">
        <v>1.53</v>
      </c>
      <c r="E316" s="80">
        <v>3.28</v>
      </c>
      <c r="F316" s="80">
        <v>0.11</v>
      </c>
      <c r="G316" s="80">
        <v>20.010000000000002</v>
      </c>
      <c r="H316" s="80">
        <v>18.190000000000001</v>
      </c>
      <c r="I316" s="80">
        <v>1.23</v>
      </c>
      <c r="J316" s="80">
        <v>0.79</v>
      </c>
      <c r="K316" s="65">
        <f t="shared" si="20"/>
        <v>99.360000000000014</v>
      </c>
      <c r="L316" s="4">
        <f t="shared" si="21"/>
        <v>91.578200706742493</v>
      </c>
      <c r="M316" s="89"/>
      <c r="N316" s="65" t="s">
        <v>392</v>
      </c>
      <c r="O316" s="80">
        <v>54.87</v>
      </c>
      <c r="P316" s="80">
        <v>0.3</v>
      </c>
      <c r="Q316" s="80">
        <v>1.5</v>
      </c>
      <c r="R316" s="80">
        <v>3.32</v>
      </c>
      <c r="S316" s="80">
        <v>0.11</v>
      </c>
      <c r="T316" s="80">
        <v>19.16</v>
      </c>
      <c r="U316" s="80">
        <v>17.96</v>
      </c>
      <c r="V316" s="80">
        <v>1.23</v>
      </c>
      <c r="W316" s="80">
        <v>0.76</v>
      </c>
      <c r="X316" s="65">
        <f t="shared" si="23"/>
        <v>99.210000000000008</v>
      </c>
      <c r="Y316" s="4">
        <f t="shared" si="22"/>
        <v>91.139927355311755</v>
      </c>
      <c r="Z316" s="80"/>
    </row>
    <row r="317" spans="1:26">
      <c r="A317" s="65" t="s">
        <v>393</v>
      </c>
      <c r="B317" s="80">
        <v>54.02</v>
      </c>
      <c r="C317" s="80">
        <v>0.19</v>
      </c>
      <c r="D317" s="80">
        <v>1.26</v>
      </c>
      <c r="E317" s="80">
        <v>2.94</v>
      </c>
      <c r="F317" s="80">
        <v>0.12</v>
      </c>
      <c r="G317" s="80">
        <v>19.27</v>
      </c>
      <c r="H317" s="80">
        <v>19.190000000000001</v>
      </c>
      <c r="I317" s="80">
        <v>1.21</v>
      </c>
      <c r="J317" s="80">
        <v>1.1000000000000001</v>
      </c>
      <c r="K317" s="65">
        <f t="shared" si="20"/>
        <v>99.299999999999983</v>
      </c>
      <c r="L317" s="4">
        <f t="shared" si="21"/>
        <v>92.115329458706569</v>
      </c>
      <c r="M317" s="89"/>
      <c r="N317" s="65" t="s">
        <v>393</v>
      </c>
      <c r="O317" s="80">
        <v>54.74</v>
      </c>
      <c r="P317" s="80">
        <v>0.24</v>
      </c>
      <c r="Q317" s="80">
        <v>1.31</v>
      </c>
      <c r="R317" s="80">
        <v>3.07</v>
      </c>
      <c r="S317" s="80">
        <v>0.1</v>
      </c>
      <c r="T317" s="80">
        <v>18.66</v>
      </c>
      <c r="U317" s="80">
        <v>18.649999999999999</v>
      </c>
      <c r="V317" s="80">
        <v>1.18</v>
      </c>
      <c r="W317" s="80">
        <v>1.06</v>
      </c>
      <c r="X317" s="65">
        <f t="shared" si="23"/>
        <v>99.010000000000019</v>
      </c>
      <c r="Y317" s="4">
        <f t="shared" si="22"/>
        <v>91.549743467392744</v>
      </c>
      <c r="Z317" s="80"/>
    </row>
    <row r="318" spans="1:26">
      <c r="A318" s="65" t="s">
        <v>394</v>
      </c>
      <c r="B318" s="80">
        <v>53.09</v>
      </c>
      <c r="C318" s="80">
        <v>0.24</v>
      </c>
      <c r="D318" s="80">
        <v>1.61</v>
      </c>
      <c r="E318" s="80">
        <v>3.48</v>
      </c>
      <c r="F318" s="80">
        <v>0.14000000000000001</v>
      </c>
      <c r="G318" s="80">
        <v>18.23</v>
      </c>
      <c r="H318" s="80">
        <v>19.510000000000002</v>
      </c>
      <c r="I318" s="80">
        <v>1.48</v>
      </c>
      <c r="J318" s="80">
        <v>0.61</v>
      </c>
      <c r="K318" s="65">
        <f t="shared" si="20"/>
        <v>98.390000000000015</v>
      </c>
      <c r="L318" s="4">
        <f t="shared" si="21"/>
        <v>90.326295839547527</v>
      </c>
      <c r="M318" s="89"/>
      <c r="N318" s="65" t="s">
        <v>394</v>
      </c>
      <c r="O318" s="80">
        <v>54.19</v>
      </c>
      <c r="P318" s="80">
        <v>0.28000000000000003</v>
      </c>
      <c r="Q318" s="80">
        <v>1.62</v>
      </c>
      <c r="R318" s="80">
        <v>3.5</v>
      </c>
      <c r="S318" s="80">
        <v>0.13</v>
      </c>
      <c r="T318" s="80">
        <v>17.77</v>
      </c>
      <c r="U318" s="80">
        <v>19.05</v>
      </c>
      <c r="V318" s="80">
        <v>1.41</v>
      </c>
      <c r="W318" s="80">
        <v>0.67</v>
      </c>
      <c r="X318" s="65">
        <f t="shared" si="23"/>
        <v>98.61999999999999</v>
      </c>
      <c r="Y318" s="4">
        <f t="shared" si="22"/>
        <v>90.049437197409191</v>
      </c>
      <c r="Z318" s="80"/>
    </row>
    <row r="319" spans="1:26">
      <c r="A319" s="65" t="s">
        <v>395</v>
      </c>
      <c r="B319" s="80">
        <v>54.62</v>
      </c>
      <c r="C319" s="80">
        <v>0.28000000000000003</v>
      </c>
      <c r="D319" s="80">
        <v>1.3</v>
      </c>
      <c r="E319" s="80">
        <v>3.01</v>
      </c>
      <c r="F319" s="80">
        <v>0.12</v>
      </c>
      <c r="G319" s="80">
        <v>18.95</v>
      </c>
      <c r="H319" s="80">
        <v>19.11</v>
      </c>
      <c r="I319" s="80">
        <v>1.33</v>
      </c>
      <c r="J319" s="80">
        <v>1.06</v>
      </c>
      <c r="K319" s="65">
        <f t="shared" si="20"/>
        <v>99.779999999999987</v>
      </c>
      <c r="L319" s="4">
        <f t="shared" si="21"/>
        <v>91.817798292065504</v>
      </c>
      <c r="M319" s="89"/>
      <c r="N319" s="65" t="s">
        <v>395</v>
      </c>
      <c r="O319" s="80">
        <v>54.87</v>
      </c>
      <c r="P319" s="80">
        <v>0.23</v>
      </c>
      <c r="Q319" s="80">
        <v>1.29</v>
      </c>
      <c r="R319" s="80">
        <v>3.05</v>
      </c>
      <c r="S319" s="80">
        <v>0.11</v>
      </c>
      <c r="T319" s="80">
        <v>18.62</v>
      </c>
      <c r="U319" s="80">
        <v>18.61</v>
      </c>
      <c r="V319" s="80">
        <v>1.21</v>
      </c>
      <c r="W319" s="80">
        <v>1.05</v>
      </c>
      <c r="X319" s="65">
        <f t="shared" si="23"/>
        <v>99.039999999999978</v>
      </c>
      <c r="Y319" s="4">
        <f t="shared" si="22"/>
        <v>91.583643809781336</v>
      </c>
      <c r="Z319" s="80"/>
    </row>
    <row r="320" spans="1:26">
      <c r="A320" s="65" t="s">
        <v>396</v>
      </c>
      <c r="B320" s="80">
        <v>54.28</v>
      </c>
      <c r="C320" s="80">
        <v>0.24</v>
      </c>
      <c r="D320" s="80">
        <v>1.19</v>
      </c>
      <c r="E320" s="80">
        <v>3.03</v>
      </c>
      <c r="F320" s="80">
        <v>0.17</v>
      </c>
      <c r="G320" s="80">
        <v>19.07</v>
      </c>
      <c r="H320" s="80">
        <v>18.899999999999999</v>
      </c>
      <c r="I320" s="80">
        <v>1.19</v>
      </c>
      <c r="J320" s="80">
        <v>0.98</v>
      </c>
      <c r="K320" s="65">
        <f t="shared" si="20"/>
        <v>99.05</v>
      </c>
      <c r="L320" s="4">
        <f t="shared" si="21"/>
        <v>91.815468651872507</v>
      </c>
      <c r="M320" s="89"/>
      <c r="N320" s="65" t="s">
        <v>396</v>
      </c>
      <c r="O320" s="80">
        <v>54.62</v>
      </c>
      <c r="P320" s="80">
        <v>0.23</v>
      </c>
      <c r="Q320" s="80">
        <v>1.29</v>
      </c>
      <c r="R320" s="80">
        <v>3.05</v>
      </c>
      <c r="S320" s="80">
        <v>0.11</v>
      </c>
      <c r="T320" s="80">
        <v>18.809999999999999</v>
      </c>
      <c r="U320" s="80">
        <v>18.690000000000001</v>
      </c>
      <c r="V320" s="80">
        <v>1.2</v>
      </c>
      <c r="W320" s="80">
        <v>1.03</v>
      </c>
      <c r="X320" s="65">
        <f t="shared" si="23"/>
        <v>99.029999999999987</v>
      </c>
      <c r="Y320" s="4">
        <f t="shared" si="22"/>
        <v>91.661568699794628</v>
      </c>
      <c r="Z320" s="80"/>
    </row>
    <row r="321" spans="1:26">
      <c r="A321" s="65" t="s">
        <v>397</v>
      </c>
      <c r="B321" s="80">
        <v>54.32</v>
      </c>
      <c r="C321" s="80">
        <v>0.36</v>
      </c>
      <c r="D321" s="80">
        <v>1.32</v>
      </c>
      <c r="E321" s="80">
        <v>3.18</v>
      </c>
      <c r="F321" s="80">
        <v>0.13</v>
      </c>
      <c r="G321" s="80">
        <v>19.489999999999998</v>
      </c>
      <c r="H321" s="80">
        <v>18.329999999999998</v>
      </c>
      <c r="I321" s="80">
        <v>1.34</v>
      </c>
      <c r="J321" s="80">
        <v>0.76</v>
      </c>
      <c r="K321" s="65">
        <f t="shared" si="20"/>
        <v>99.23</v>
      </c>
      <c r="L321" s="4">
        <f t="shared" si="21"/>
        <v>91.613853277073204</v>
      </c>
      <c r="M321" s="89"/>
      <c r="N321" s="65" t="s">
        <v>397</v>
      </c>
      <c r="O321" s="80">
        <v>55.03</v>
      </c>
      <c r="P321" s="80">
        <v>0.28999999999999998</v>
      </c>
      <c r="Q321" s="80">
        <v>1.48</v>
      </c>
      <c r="R321" s="80">
        <v>3.26</v>
      </c>
      <c r="S321" s="80">
        <v>0.11</v>
      </c>
      <c r="T321" s="80">
        <v>19.25</v>
      </c>
      <c r="U321" s="80">
        <v>18.079999999999998</v>
      </c>
      <c r="V321" s="80">
        <v>1.17</v>
      </c>
      <c r="W321" s="80">
        <v>0.17</v>
      </c>
      <c r="X321" s="65">
        <f t="shared" si="23"/>
        <v>98.839999999999989</v>
      </c>
      <c r="Y321" s="4">
        <f t="shared" si="22"/>
        <v>91.323301704675202</v>
      </c>
      <c r="Z321" s="80"/>
    </row>
    <row r="322" spans="1:26">
      <c r="A322" s="65" t="s">
        <v>398</v>
      </c>
      <c r="B322" s="80">
        <v>54.37</v>
      </c>
      <c r="C322" s="80">
        <v>0.27</v>
      </c>
      <c r="D322" s="80">
        <v>1.25</v>
      </c>
      <c r="E322" s="80">
        <v>3.09</v>
      </c>
      <c r="F322" s="80">
        <v>0.15</v>
      </c>
      <c r="G322" s="80">
        <v>19.850000000000001</v>
      </c>
      <c r="H322" s="80">
        <v>19.13</v>
      </c>
      <c r="I322" s="80">
        <v>1.24</v>
      </c>
      <c r="J322" s="80">
        <v>1.06</v>
      </c>
      <c r="K322" s="65">
        <f t="shared" si="20"/>
        <v>100.41</v>
      </c>
      <c r="L322" s="4">
        <f t="shared" si="21"/>
        <v>91.968050408684547</v>
      </c>
      <c r="M322" s="89"/>
      <c r="N322" s="65" t="s">
        <v>398</v>
      </c>
      <c r="O322" s="80">
        <v>55.1</v>
      </c>
      <c r="P322" s="80">
        <v>0.22</v>
      </c>
      <c r="Q322" s="80">
        <v>1.26</v>
      </c>
      <c r="R322" s="80">
        <v>3.05</v>
      </c>
      <c r="S322" s="80">
        <v>0.12</v>
      </c>
      <c r="T322" s="80">
        <v>18.8</v>
      </c>
      <c r="U322" s="80">
        <v>18.760000000000002</v>
      </c>
      <c r="V322" s="80">
        <v>1.22</v>
      </c>
      <c r="W322" s="80">
        <v>1.05</v>
      </c>
      <c r="X322" s="65">
        <f t="shared" si="23"/>
        <v>99.58</v>
      </c>
      <c r="Y322" s="4">
        <f t="shared" si="22"/>
        <v>91.657503381735623</v>
      </c>
      <c r="Z322" s="80"/>
    </row>
    <row r="323" spans="1:26">
      <c r="A323" s="65" t="s">
        <v>399</v>
      </c>
      <c r="B323" s="80">
        <v>53.64</v>
      </c>
      <c r="C323" s="80">
        <v>0.33</v>
      </c>
      <c r="D323" s="80">
        <v>1.45</v>
      </c>
      <c r="E323" s="80">
        <v>3.26</v>
      </c>
      <c r="F323" s="80">
        <v>0.11</v>
      </c>
      <c r="G323" s="80">
        <v>19.71</v>
      </c>
      <c r="H323" s="80">
        <v>18.36</v>
      </c>
      <c r="I323" s="80">
        <v>1.31</v>
      </c>
      <c r="J323" s="80">
        <v>0.71</v>
      </c>
      <c r="K323" s="65">
        <f t="shared" si="20"/>
        <v>98.88</v>
      </c>
      <c r="L323" s="4">
        <f t="shared" si="21"/>
        <v>91.508606922279199</v>
      </c>
      <c r="M323" s="89"/>
      <c r="N323" s="65" t="s">
        <v>399</v>
      </c>
      <c r="O323" s="80">
        <v>55.04</v>
      </c>
      <c r="P323" s="80">
        <v>0.28999999999999998</v>
      </c>
      <c r="Q323" s="80">
        <v>1.49</v>
      </c>
      <c r="R323" s="80">
        <v>3.27</v>
      </c>
      <c r="S323" s="80">
        <v>0.11</v>
      </c>
      <c r="T323" s="80">
        <v>19.18</v>
      </c>
      <c r="U323" s="80">
        <v>18.100000000000001</v>
      </c>
      <c r="V323" s="80">
        <v>1.18</v>
      </c>
      <c r="W323" s="80">
        <v>0.17</v>
      </c>
      <c r="X323" s="65">
        <f t="shared" ref="X323:X338" si="24">SUM(O323:W323)</f>
        <v>98.83</v>
      </c>
      <c r="Y323" s="4">
        <f t="shared" si="22"/>
        <v>91.270018670813698</v>
      </c>
      <c r="Z323" s="80"/>
    </row>
    <row r="324" spans="1:26">
      <c r="A324" s="65" t="s">
        <v>400</v>
      </c>
      <c r="B324" s="80">
        <v>54.53</v>
      </c>
      <c r="C324" s="80">
        <v>0.25</v>
      </c>
      <c r="D324" s="80">
        <v>1.3</v>
      </c>
      <c r="E324" s="80">
        <v>3.05</v>
      </c>
      <c r="F324" s="80">
        <v>0.13</v>
      </c>
      <c r="G324" s="80">
        <v>19.309999999999999</v>
      </c>
      <c r="H324" s="80">
        <v>19.13</v>
      </c>
      <c r="I324" s="80">
        <v>1.39</v>
      </c>
      <c r="J324" s="80">
        <v>1.03</v>
      </c>
      <c r="K324" s="65">
        <f t="shared" ref="K324:K338" si="25">SUM(B324:J324)</f>
        <v>100.11999999999999</v>
      </c>
      <c r="L324" s="4">
        <f t="shared" si="21"/>
        <v>91.859903109769874</v>
      </c>
      <c r="M324" s="89"/>
      <c r="N324" s="65" t="s">
        <v>400</v>
      </c>
      <c r="O324" s="80">
        <v>55.15</v>
      </c>
      <c r="P324" s="80">
        <v>0.24</v>
      </c>
      <c r="Q324" s="80">
        <v>1.29</v>
      </c>
      <c r="R324" s="80">
        <v>3.07</v>
      </c>
      <c r="S324" s="80">
        <v>0.11</v>
      </c>
      <c r="T324" s="80">
        <v>18.809999999999999</v>
      </c>
      <c r="U324" s="80">
        <v>18.73</v>
      </c>
      <c r="V324" s="80">
        <v>1.21</v>
      </c>
      <c r="W324" s="80">
        <v>1.0900000000000001</v>
      </c>
      <c r="X324" s="65">
        <f t="shared" si="24"/>
        <v>99.7</v>
      </c>
      <c r="Y324" s="4">
        <f t="shared" si="22"/>
        <v>91.611477158247467</v>
      </c>
      <c r="Z324" s="80"/>
    </row>
    <row r="325" spans="1:26">
      <c r="A325" s="65" t="s">
        <v>401</v>
      </c>
      <c r="B325" s="80">
        <v>53.42</v>
      </c>
      <c r="C325" s="80">
        <v>0.33</v>
      </c>
      <c r="D325" s="80">
        <v>1.53</v>
      </c>
      <c r="E325" s="80">
        <v>3.23</v>
      </c>
      <c r="F325" s="80">
        <v>0.11</v>
      </c>
      <c r="G325" s="80">
        <v>19.66</v>
      </c>
      <c r="H325" s="80">
        <v>18.670000000000002</v>
      </c>
      <c r="I325" s="80">
        <v>1.3</v>
      </c>
      <c r="J325" s="80">
        <v>0.71</v>
      </c>
      <c r="K325" s="65">
        <f t="shared" si="25"/>
        <v>98.96</v>
      </c>
      <c r="L325" s="4">
        <f t="shared" ref="L325:L338" si="26">((G325/40.31)/(G325/40.31+E325/71.85))*100</f>
        <v>91.560562760946638</v>
      </c>
      <c r="M325" s="89"/>
      <c r="N325" s="65" t="s">
        <v>401</v>
      </c>
      <c r="O325" s="80">
        <v>55.05</v>
      </c>
      <c r="P325" s="80">
        <v>0.31</v>
      </c>
      <c r="Q325" s="80">
        <v>1.45</v>
      </c>
      <c r="R325" s="80">
        <v>3.31</v>
      </c>
      <c r="S325" s="80">
        <v>0.11</v>
      </c>
      <c r="T325" s="80">
        <v>19.25</v>
      </c>
      <c r="U325" s="80">
        <v>18.2</v>
      </c>
      <c r="V325" s="80">
        <v>1.2</v>
      </c>
      <c r="W325" s="80">
        <v>0.74</v>
      </c>
      <c r="X325" s="65">
        <f t="shared" si="24"/>
        <v>99.62</v>
      </c>
      <c r="Y325" s="4">
        <f t="shared" ref="Y325:Y338" si="27">((T325/40.31)/(T325/40.31+R325/71.85))*100</f>
        <v>91.201931820264917</v>
      </c>
      <c r="Z325" s="80"/>
    </row>
    <row r="326" spans="1:26">
      <c r="A326" s="65" t="s">
        <v>402</v>
      </c>
      <c r="B326" s="80">
        <v>54.17</v>
      </c>
      <c r="C326" s="80">
        <v>0.28999999999999998</v>
      </c>
      <c r="D326" s="80">
        <v>1.41</v>
      </c>
      <c r="E326" s="80">
        <v>3.29</v>
      </c>
      <c r="F326" s="80">
        <v>0.13</v>
      </c>
      <c r="G326" s="80">
        <v>20.39</v>
      </c>
      <c r="H326" s="80">
        <v>18.649999999999999</v>
      </c>
      <c r="I326" s="80">
        <v>1.4</v>
      </c>
      <c r="J326" s="80">
        <v>0.75</v>
      </c>
      <c r="K326" s="65">
        <f t="shared" si="25"/>
        <v>100.48000000000002</v>
      </c>
      <c r="L326" s="4">
        <f t="shared" si="26"/>
        <v>91.699019567219523</v>
      </c>
      <c r="M326" s="89"/>
      <c r="N326" s="65" t="s">
        <v>402</v>
      </c>
      <c r="O326" s="80">
        <v>55.23</v>
      </c>
      <c r="P326" s="80">
        <v>0.3</v>
      </c>
      <c r="Q326" s="80">
        <v>1.54</v>
      </c>
      <c r="R326" s="80">
        <v>3.31</v>
      </c>
      <c r="S326" s="80">
        <v>0.11</v>
      </c>
      <c r="T326" s="80">
        <v>19.21</v>
      </c>
      <c r="U326" s="80">
        <v>18.079999999999998</v>
      </c>
      <c r="V326" s="80">
        <v>1.2</v>
      </c>
      <c r="W326" s="80">
        <v>0.76</v>
      </c>
      <c r="X326" s="65">
        <f t="shared" si="24"/>
        <v>99.74</v>
      </c>
      <c r="Y326" s="4">
        <f t="shared" si="27"/>
        <v>91.185226899010516</v>
      </c>
      <c r="Z326" s="80"/>
    </row>
    <row r="327" spans="1:26">
      <c r="A327" s="65" t="s">
        <v>403</v>
      </c>
      <c r="B327" s="80">
        <v>53.58</v>
      </c>
      <c r="C327" s="80">
        <v>0.26</v>
      </c>
      <c r="D327" s="80">
        <v>1.52</v>
      </c>
      <c r="E327" s="80">
        <v>3.3</v>
      </c>
      <c r="F327" s="80">
        <v>0.14000000000000001</v>
      </c>
      <c r="G327" s="80">
        <v>20.13</v>
      </c>
      <c r="H327" s="80">
        <v>18.5</v>
      </c>
      <c r="I327" s="80">
        <v>1.32</v>
      </c>
      <c r="J327" s="80">
        <v>0.78</v>
      </c>
      <c r="K327" s="65">
        <f t="shared" si="25"/>
        <v>99.529999999999987</v>
      </c>
      <c r="L327" s="4">
        <f t="shared" si="26"/>
        <v>91.577429768384533</v>
      </c>
      <c r="M327" s="89"/>
      <c r="N327" s="65" t="s">
        <v>403</v>
      </c>
      <c r="O327" s="80">
        <v>55.36</v>
      </c>
      <c r="P327" s="80">
        <v>0.31</v>
      </c>
      <c r="Q327" s="80">
        <v>1.51</v>
      </c>
      <c r="R327" s="80">
        <v>3.3</v>
      </c>
      <c r="S327" s="80">
        <v>0.12</v>
      </c>
      <c r="T327" s="80">
        <v>19.3</v>
      </c>
      <c r="U327" s="80">
        <v>18.09</v>
      </c>
      <c r="V327" s="80">
        <v>1.19</v>
      </c>
      <c r="W327" s="80">
        <v>0.77</v>
      </c>
      <c r="X327" s="65">
        <f t="shared" si="24"/>
        <v>99.949999999999989</v>
      </c>
      <c r="Y327" s="4">
        <f t="shared" si="27"/>
        <v>91.246920501563437</v>
      </c>
      <c r="Z327" s="80"/>
    </row>
    <row r="328" spans="1:26">
      <c r="A328" s="65" t="s">
        <v>404</v>
      </c>
      <c r="B328" s="80">
        <v>54.89</v>
      </c>
      <c r="C328" s="80">
        <v>0.27</v>
      </c>
      <c r="D328" s="80">
        <v>1.56</v>
      </c>
      <c r="E328" s="80">
        <v>3.66</v>
      </c>
      <c r="F328" s="80">
        <v>0.16</v>
      </c>
      <c r="G328" s="80">
        <v>18.309999999999999</v>
      </c>
      <c r="H328" s="80">
        <v>19.739999999999998</v>
      </c>
      <c r="I328" s="80">
        <v>1.5</v>
      </c>
      <c r="J328" s="80">
        <v>0.72</v>
      </c>
      <c r="K328" s="65">
        <f t="shared" si="25"/>
        <v>100.81</v>
      </c>
      <c r="L328" s="4">
        <f t="shared" si="26"/>
        <v>89.916356829683323</v>
      </c>
      <c r="M328" s="89"/>
      <c r="N328" s="65" t="s">
        <v>404</v>
      </c>
      <c r="O328" s="80">
        <v>54.93</v>
      </c>
      <c r="P328" s="80">
        <v>0.28000000000000003</v>
      </c>
      <c r="Q328" s="80">
        <v>1.56</v>
      </c>
      <c r="R328" s="80">
        <v>3.51</v>
      </c>
      <c r="S328" s="80">
        <v>0.11</v>
      </c>
      <c r="T328" s="80">
        <v>18.12</v>
      </c>
      <c r="U328" s="80">
        <v>19.100000000000001</v>
      </c>
      <c r="V328" s="80">
        <v>1.36</v>
      </c>
      <c r="W328" s="80">
        <v>0.68</v>
      </c>
      <c r="X328" s="65">
        <f t="shared" si="24"/>
        <v>99.65000000000002</v>
      </c>
      <c r="Y328" s="4">
        <f t="shared" si="27"/>
        <v>90.197650688463384</v>
      </c>
      <c r="Z328" s="80"/>
    </row>
    <row r="329" spans="1:26">
      <c r="A329" s="65" t="s">
        <v>405</v>
      </c>
      <c r="B329" s="80">
        <v>53.64</v>
      </c>
      <c r="C329" s="80">
        <v>0.27</v>
      </c>
      <c r="D329" s="80">
        <v>1.59</v>
      </c>
      <c r="E329" s="80">
        <v>3.37</v>
      </c>
      <c r="F329" s="80">
        <v>0.11</v>
      </c>
      <c r="G329" s="80">
        <v>18.45</v>
      </c>
      <c r="H329" s="80">
        <v>20.059999999999999</v>
      </c>
      <c r="I329" s="80">
        <v>1.53</v>
      </c>
      <c r="J329" s="80">
        <v>0.69</v>
      </c>
      <c r="K329" s="65">
        <f t="shared" si="25"/>
        <v>99.710000000000008</v>
      </c>
      <c r="L329" s="4">
        <f t="shared" si="26"/>
        <v>90.704973023185033</v>
      </c>
      <c r="M329" s="89"/>
      <c r="N329" s="65" t="s">
        <v>405</v>
      </c>
      <c r="O329" s="80">
        <v>54.49</v>
      </c>
      <c r="P329" s="80">
        <v>0.28000000000000003</v>
      </c>
      <c r="Q329" s="80">
        <v>1.53</v>
      </c>
      <c r="R329" s="80">
        <v>3.45</v>
      </c>
      <c r="S329" s="80">
        <v>0.1</v>
      </c>
      <c r="T329" s="80">
        <v>17.86</v>
      </c>
      <c r="U329" s="80">
        <v>19.29</v>
      </c>
      <c r="V329" s="80">
        <v>1.39</v>
      </c>
      <c r="W329" s="80">
        <v>0.69</v>
      </c>
      <c r="X329" s="65">
        <f t="shared" si="24"/>
        <v>99.08</v>
      </c>
      <c r="Y329" s="4">
        <f t="shared" si="27"/>
        <v>90.222282687219135</v>
      </c>
      <c r="Z329" s="80"/>
    </row>
    <row r="330" spans="1:26">
      <c r="A330" s="65" t="s">
        <v>406</v>
      </c>
      <c r="B330" s="80">
        <v>53.98</v>
      </c>
      <c r="C330" s="80">
        <v>0.21</v>
      </c>
      <c r="D330" s="80">
        <v>1.17</v>
      </c>
      <c r="E330" s="80">
        <v>3.01</v>
      </c>
      <c r="F330" s="80">
        <v>0.11</v>
      </c>
      <c r="G330" s="80">
        <v>19.13</v>
      </c>
      <c r="H330" s="80">
        <v>18.55</v>
      </c>
      <c r="I330" s="80">
        <v>1.31</v>
      </c>
      <c r="J330" s="80">
        <v>0.98</v>
      </c>
      <c r="K330" s="65">
        <f t="shared" si="25"/>
        <v>98.45</v>
      </c>
      <c r="L330" s="4">
        <f t="shared" si="26"/>
        <v>91.888542205110284</v>
      </c>
      <c r="M330" s="89"/>
      <c r="N330" s="65" t="s">
        <v>406</v>
      </c>
      <c r="O330" s="80">
        <v>54.79</v>
      </c>
      <c r="P330" s="80">
        <v>0.23</v>
      </c>
      <c r="Q330" s="80">
        <v>1.19</v>
      </c>
      <c r="R330" s="80">
        <v>3.01</v>
      </c>
      <c r="S330" s="80">
        <v>0.11</v>
      </c>
      <c r="T330" s="80">
        <v>18.52</v>
      </c>
      <c r="U330" s="80">
        <v>18.5</v>
      </c>
      <c r="V330" s="80">
        <v>1.1599999999999999</v>
      </c>
      <c r="W330" s="80">
        <v>1.03</v>
      </c>
      <c r="X330" s="65">
        <f t="shared" si="24"/>
        <v>98.539999999999992</v>
      </c>
      <c r="Y330" s="4">
        <f t="shared" si="27"/>
        <v>91.643697695674035</v>
      </c>
      <c r="Z330" s="80"/>
    </row>
    <row r="331" spans="1:26">
      <c r="A331" s="65" t="s">
        <v>407</v>
      </c>
      <c r="B331" s="80">
        <v>54.03</v>
      </c>
      <c r="C331" s="80">
        <v>0.21</v>
      </c>
      <c r="D331" s="80">
        <v>1.2</v>
      </c>
      <c r="E331" s="80">
        <v>3.04</v>
      </c>
      <c r="F331" s="80">
        <v>0.13</v>
      </c>
      <c r="G331" s="80">
        <v>19.07</v>
      </c>
      <c r="H331" s="80">
        <v>19.04</v>
      </c>
      <c r="I331" s="80">
        <v>1.34</v>
      </c>
      <c r="J331" s="80">
        <v>1.0900000000000001</v>
      </c>
      <c r="K331" s="65">
        <f t="shared" si="25"/>
        <v>99.15</v>
      </c>
      <c r="L331" s="4">
        <f t="shared" si="26"/>
        <v>91.790674471916034</v>
      </c>
      <c r="M331" s="89"/>
      <c r="N331" s="65" t="s">
        <v>407</v>
      </c>
      <c r="O331" s="80">
        <v>54.74</v>
      </c>
      <c r="P331" s="80">
        <v>0.24</v>
      </c>
      <c r="Q331" s="80">
        <v>1.31</v>
      </c>
      <c r="R331" s="80">
        <v>3.06</v>
      </c>
      <c r="S331" s="80">
        <v>0.12</v>
      </c>
      <c r="T331" s="80">
        <v>18.87</v>
      </c>
      <c r="U331" s="80">
        <v>18.62</v>
      </c>
      <c r="V331" s="80">
        <v>1.19</v>
      </c>
      <c r="W331" s="80">
        <v>1.07</v>
      </c>
      <c r="X331" s="65">
        <f t="shared" si="24"/>
        <v>99.22</v>
      </c>
      <c r="Y331" s="4">
        <f t="shared" si="27"/>
        <v>91.660891421951447</v>
      </c>
      <c r="Z331" s="80"/>
    </row>
    <row r="332" spans="1:26">
      <c r="A332" s="65" t="s">
        <v>408</v>
      </c>
      <c r="B332" s="80">
        <v>54.72</v>
      </c>
      <c r="C332" s="80">
        <v>0.23</v>
      </c>
      <c r="D332" s="80">
        <v>1.28</v>
      </c>
      <c r="E332" s="80">
        <v>2.94</v>
      </c>
      <c r="F332" s="80">
        <v>0.13</v>
      </c>
      <c r="G332" s="80">
        <v>19.22</v>
      </c>
      <c r="H332" s="80">
        <v>18.989999999999998</v>
      </c>
      <c r="I332" s="80">
        <v>1.32</v>
      </c>
      <c r="J332" s="80">
        <v>1.1000000000000001</v>
      </c>
      <c r="K332" s="65">
        <f t="shared" si="25"/>
        <v>99.929999999999978</v>
      </c>
      <c r="L332" s="4">
        <f t="shared" si="26"/>
        <v>92.096438977973804</v>
      </c>
      <c r="M332" s="89"/>
      <c r="N332" s="65" t="s">
        <v>408</v>
      </c>
      <c r="O332" s="80">
        <v>54.83</v>
      </c>
      <c r="P332" s="80">
        <v>0.21</v>
      </c>
      <c r="Q332" s="80">
        <v>1.28</v>
      </c>
      <c r="R332" s="80">
        <v>3.07</v>
      </c>
      <c r="S332" s="80">
        <v>0.1</v>
      </c>
      <c r="T332" s="80">
        <v>18.739999999999998</v>
      </c>
      <c r="U332" s="80">
        <v>18.75</v>
      </c>
      <c r="V332" s="80">
        <v>1.19</v>
      </c>
      <c r="W332" s="80">
        <v>1.08</v>
      </c>
      <c r="X332" s="65">
        <f t="shared" si="24"/>
        <v>99.25</v>
      </c>
      <c r="Y332" s="4">
        <f t="shared" si="27"/>
        <v>91.582780734892381</v>
      </c>
      <c r="Z332" s="80"/>
    </row>
    <row r="333" spans="1:26">
      <c r="A333" s="65" t="s">
        <v>409</v>
      </c>
      <c r="B333" s="80">
        <v>54.21</v>
      </c>
      <c r="C333" s="80">
        <v>0.22</v>
      </c>
      <c r="D333" s="80">
        <v>1.31</v>
      </c>
      <c r="E333" s="80">
        <v>3.01</v>
      </c>
      <c r="F333" s="80">
        <v>0.12</v>
      </c>
      <c r="G333" s="80">
        <v>18.649999999999999</v>
      </c>
      <c r="H333" s="80">
        <v>18.79</v>
      </c>
      <c r="I333" s="80">
        <v>1.36</v>
      </c>
      <c r="J333" s="80">
        <v>1.04</v>
      </c>
      <c r="K333" s="65">
        <f t="shared" si="25"/>
        <v>98.710000000000008</v>
      </c>
      <c r="L333" s="4">
        <f t="shared" si="26"/>
        <v>91.697109137695676</v>
      </c>
      <c r="M333" s="89"/>
      <c r="N333" s="65" t="s">
        <v>409</v>
      </c>
      <c r="O333" s="80">
        <v>55.13</v>
      </c>
      <c r="P333" s="80">
        <v>0.23</v>
      </c>
      <c r="Q333" s="80">
        <v>1.29</v>
      </c>
      <c r="R333" s="80">
        <v>3.05</v>
      </c>
      <c r="S333" s="80">
        <v>0.12</v>
      </c>
      <c r="T333" s="80">
        <v>18.75</v>
      </c>
      <c r="U333" s="80">
        <v>18.72</v>
      </c>
      <c r="V333" s="80">
        <v>1.19</v>
      </c>
      <c r="W333" s="80">
        <v>1.06</v>
      </c>
      <c r="X333" s="65">
        <f t="shared" si="24"/>
        <v>99.539999999999992</v>
      </c>
      <c r="Y333" s="4">
        <f t="shared" si="27"/>
        <v>91.637117185996104</v>
      </c>
      <c r="Z333" s="80"/>
    </row>
    <row r="334" spans="1:26">
      <c r="A334" s="65" t="s">
        <v>410</v>
      </c>
      <c r="B334" s="80">
        <v>53.58</v>
      </c>
      <c r="C334" s="80">
        <v>0.28999999999999998</v>
      </c>
      <c r="D334" s="80">
        <v>1.23</v>
      </c>
      <c r="E334" s="80">
        <v>3.03</v>
      </c>
      <c r="F334" s="80">
        <v>0.12</v>
      </c>
      <c r="G334" s="80">
        <v>19.29</v>
      </c>
      <c r="H334" s="80">
        <v>18.86</v>
      </c>
      <c r="I334" s="80">
        <v>1.29</v>
      </c>
      <c r="J334" s="80">
        <v>1.0900000000000001</v>
      </c>
      <c r="K334" s="65">
        <f t="shared" si="25"/>
        <v>98.78</v>
      </c>
      <c r="L334" s="4">
        <f t="shared" si="26"/>
        <v>91.901252534768645</v>
      </c>
      <c r="M334" s="89"/>
      <c r="N334" s="65" t="s">
        <v>410</v>
      </c>
      <c r="O334" s="80">
        <v>55.25</v>
      </c>
      <c r="P334" s="80">
        <v>0.23</v>
      </c>
      <c r="Q334" s="80">
        <v>1.28</v>
      </c>
      <c r="R334" s="80">
        <v>3.01</v>
      </c>
      <c r="S334" s="80">
        <v>0.11</v>
      </c>
      <c r="T334" s="80">
        <v>18.649999999999999</v>
      </c>
      <c r="U334" s="80">
        <v>18.77</v>
      </c>
      <c r="V334" s="80">
        <v>1.21</v>
      </c>
      <c r="W334" s="80">
        <v>1.05</v>
      </c>
      <c r="X334" s="65">
        <f t="shared" si="24"/>
        <v>99.559999999999988</v>
      </c>
      <c r="Y334" s="4">
        <f t="shared" si="27"/>
        <v>91.697109137695676</v>
      </c>
      <c r="Z334" s="80"/>
    </row>
    <row r="335" spans="1:26">
      <c r="A335" s="65" t="s">
        <v>411</v>
      </c>
      <c r="B335" s="80">
        <v>54.14</v>
      </c>
      <c r="C335" s="80">
        <v>0.32</v>
      </c>
      <c r="D335" s="80">
        <v>1.49</v>
      </c>
      <c r="E335" s="80">
        <v>3.21</v>
      </c>
      <c r="F335" s="80">
        <v>0.11</v>
      </c>
      <c r="G335" s="80">
        <v>19.59</v>
      </c>
      <c r="H335" s="80">
        <v>18.43</v>
      </c>
      <c r="I335" s="80">
        <v>1.32</v>
      </c>
      <c r="J335" s="80">
        <v>0.74</v>
      </c>
      <c r="K335" s="65">
        <f t="shared" si="25"/>
        <v>99.34999999999998</v>
      </c>
      <c r="L335" s="4">
        <f t="shared" si="26"/>
        <v>91.580973476719862</v>
      </c>
      <c r="M335" s="89"/>
      <c r="N335" s="65" t="s">
        <v>411</v>
      </c>
      <c r="O335" s="80">
        <v>55.08</v>
      </c>
      <c r="P335" s="80">
        <v>0.3</v>
      </c>
      <c r="Q335" s="80">
        <v>1.45</v>
      </c>
      <c r="R335" s="80">
        <v>3.27</v>
      </c>
      <c r="S335" s="80">
        <v>0.1</v>
      </c>
      <c r="T335" s="80">
        <v>19.16</v>
      </c>
      <c r="U335" s="80">
        <v>18.2</v>
      </c>
      <c r="V335" s="80">
        <v>1.19</v>
      </c>
      <c r="W335" s="80">
        <v>0.75</v>
      </c>
      <c r="X335" s="65">
        <f t="shared" si="24"/>
        <v>99.5</v>
      </c>
      <c r="Y335" s="4">
        <f t="shared" si="27"/>
        <v>91.261702251641196</v>
      </c>
      <c r="Z335" s="80"/>
    </row>
    <row r="336" spans="1:26">
      <c r="A336" s="65" t="s">
        <v>412</v>
      </c>
      <c r="B336" s="80">
        <v>54.15</v>
      </c>
      <c r="C336" s="80">
        <v>0.26</v>
      </c>
      <c r="D336" s="80">
        <v>1.1399999999999999</v>
      </c>
      <c r="E336" s="80">
        <v>3.02</v>
      </c>
      <c r="F336" s="80">
        <v>0.1</v>
      </c>
      <c r="G336" s="80">
        <v>19.32</v>
      </c>
      <c r="H336" s="80">
        <v>18.95</v>
      </c>
      <c r="I336" s="80">
        <v>1.22</v>
      </c>
      <c r="J336" s="80">
        <v>0.97</v>
      </c>
      <c r="K336" s="65">
        <f t="shared" si="25"/>
        <v>99.13000000000001</v>
      </c>
      <c r="L336" s="4">
        <f t="shared" si="26"/>
        <v>91.937349648468341</v>
      </c>
      <c r="M336" s="89"/>
      <c r="N336" s="65" t="s">
        <v>412</v>
      </c>
      <c r="O336" s="80">
        <v>55.11</v>
      </c>
      <c r="P336" s="80">
        <v>0.23</v>
      </c>
      <c r="Q336" s="80">
        <v>1.31</v>
      </c>
      <c r="R336" s="80">
        <v>3.07</v>
      </c>
      <c r="S336" s="80">
        <v>0.11</v>
      </c>
      <c r="T336" s="80">
        <v>18.809999999999999</v>
      </c>
      <c r="U336" s="80">
        <v>18.760000000000002</v>
      </c>
      <c r="V336" s="80">
        <v>1.21</v>
      </c>
      <c r="W336" s="80">
        <v>1.06</v>
      </c>
      <c r="X336" s="65">
        <f t="shared" si="24"/>
        <v>99.67</v>
      </c>
      <c r="Y336" s="4">
        <f t="shared" si="27"/>
        <v>91.611477158247467</v>
      </c>
      <c r="Z336" s="80"/>
    </row>
    <row r="337" spans="1:26">
      <c r="A337" s="65" t="s">
        <v>413</v>
      </c>
      <c r="B337" s="80">
        <v>55.27</v>
      </c>
      <c r="C337" s="80">
        <v>0.27</v>
      </c>
      <c r="D337" s="80">
        <v>1.33</v>
      </c>
      <c r="E337" s="80">
        <v>3.04</v>
      </c>
      <c r="F337" s="80">
        <v>0.1</v>
      </c>
      <c r="G337" s="80">
        <v>19.690000000000001</v>
      </c>
      <c r="H337" s="80">
        <v>19.170000000000002</v>
      </c>
      <c r="I337" s="80">
        <v>1.4</v>
      </c>
      <c r="J337" s="80">
        <v>1.1299999999999999</v>
      </c>
      <c r="K337" s="65">
        <f t="shared" si="25"/>
        <v>101.4</v>
      </c>
      <c r="L337" s="4">
        <f t="shared" si="26"/>
        <v>92.02856442356962</v>
      </c>
      <c r="M337" s="89"/>
      <c r="N337" s="65" t="s">
        <v>413</v>
      </c>
      <c r="O337" s="80">
        <v>55.45</v>
      </c>
      <c r="P337" s="80">
        <v>0.24</v>
      </c>
      <c r="Q337" s="80">
        <v>1.29</v>
      </c>
      <c r="R337" s="80">
        <v>3.04</v>
      </c>
      <c r="S337" s="80">
        <v>0.11</v>
      </c>
      <c r="T337" s="80">
        <v>18.71</v>
      </c>
      <c r="U337" s="80">
        <v>18.739999999999998</v>
      </c>
      <c r="V337" s="80">
        <v>1.2</v>
      </c>
      <c r="W337" s="80">
        <v>1.05</v>
      </c>
      <c r="X337" s="65">
        <f t="shared" si="24"/>
        <v>99.83</v>
      </c>
      <c r="Y337" s="4">
        <f t="shared" si="27"/>
        <v>91.645914230566206</v>
      </c>
      <c r="Z337" s="80"/>
    </row>
    <row r="338" spans="1:26">
      <c r="A338" s="67" t="s">
        <v>414</v>
      </c>
      <c r="B338" s="118">
        <v>54.23</v>
      </c>
      <c r="C338" s="118">
        <v>0.3</v>
      </c>
      <c r="D338" s="118">
        <v>1.33</v>
      </c>
      <c r="E338" s="118">
        <v>3.12</v>
      </c>
      <c r="F338" s="118">
        <v>0.11</v>
      </c>
      <c r="G338" s="118">
        <v>19.399999999999999</v>
      </c>
      <c r="H338" s="118">
        <v>18.47</v>
      </c>
      <c r="I338" s="118">
        <v>1.38</v>
      </c>
      <c r="J338" s="118">
        <v>0.79</v>
      </c>
      <c r="K338" s="67">
        <f t="shared" si="25"/>
        <v>99.129999999999981</v>
      </c>
      <c r="L338" s="24">
        <f t="shared" si="26"/>
        <v>91.723975643980765</v>
      </c>
      <c r="M338" s="114"/>
      <c r="N338" s="67" t="s">
        <v>414</v>
      </c>
      <c r="O338" s="118">
        <v>55.15</v>
      </c>
      <c r="P338" s="118">
        <v>0.27</v>
      </c>
      <c r="Q338" s="118">
        <v>1.36</v>
      </c>
      <c r="R338" s="118">
        <v>3.11</v>
      </c>
      <c r="S338" s="118">
        <v>0.11</v>
      </c>
      <c r="T338" s="118">
        <v>19.07</v>
      </c>
      <c r="U338" s="118">
        <v>18.420000000000002</v>
      </c>
      <c r="V338" s="118">
        <v>1.1399999999999999</v>
      </c>
      <c r="W338" s="118">
        <v>0.79</v>
      </c>
      <c r="X338" s="67">
        <f t="shared" si="24"/>
        <v>99.42</v>
      </c>
      <c r="Y338" s="24">
        <f t="shared" si="27"/>
        <v>91.617489453333235</v>
      </c>
      <c r="Z338" s="80"/>
    </row>
    <row r="339" spans="1:26" ht="14.25">
      <c r="A339" s="94" t="s">
        <v>884</v>
      </c>
      <c r="O339" s="80"/>
      <c r="P339" s="80"/>
      <c r="Q339" s="80"/>
      <c r="R339" s="80"/>
      <c r="S339" s="80"/>
      <c r="T339" s="80"/>
      <c r="U339" s="80"/>
      <c r="V339" s="80"/>
      <c r="W339" s="80"/>
      <c r="Y339" s="4"/>
    </row>
    <row r="340" spans="1:26">
      <c r="O340" s="80"/>
      <c r="P340" s="80"/>
      <c r="Q340" s="80"/>
      <c r="R340" s="80"/>
      <c r="S340" s="80"/>
      <c r="T340" s="80"/>
      <c r="U340" s="80"/>
      <c r="V340" s="80"/>
      <c r="W340" s="80"/>
      <c r="Y340" s="4"/>
    </row>
    <row r="341" spans="1:26">
      <c r="O341" s="80"/>
      <c r="P341" s="80"/>
      <c r="Q341" s="80"/>
      <c r="R341" s="80"/>
      <c r="S341" s="80"/>
      <c r="T341" s="80"/>
      <c r="U341" s="80"/>
      <c r="V341" s="80"/>
      <c r="W341" s="80"/>
      <c r="Y341" s="4"/>
    </row>
    <row r="342" spans="1:26">
      <c r="O342" s="80"/>
      <c r="P342" s="80"/>
      <c r="Q342" s="80"/>
      <c r="R342" s="80"/>
      <c r="S342" s="80"/>
      <c r="T342" s="80"/>
      <c r="U342" s="80"/>
      <c r="V342" s="80"/>
      <c r="W342" s="80"/>
      <c r="Y342" s="4"/>
    </row>
    <row r="343" spans="1:26">
      <c r="O343" s="80"/>
      <c r="P343" s="80"/>
      <c r="Q343" s="80"/>
      <c r="R343" s="80"/>
      <c r="S343" s="80"/>
      <c r="T343" s="80"/>
      <c r="U343" s="80"/>
      <c r="V343" s="80"/>
      <c r="W343" s="80"/>
      <c r="Y343" s="4"/>
    </row>
    <row r="344" spans="1:26">
      <c r="O344" s="80"/>
      <c r="P344" s="80"/>
      <c r="Q344" s="80"/>
      <c r="R344" s="80"/>
      <c r="S344" s="80"/>
      <c r="T344" s="80"/>
      <c r="U344" s="80"/>
      <c r="V344" s="80"/>
      <c r="W344" s="80"/>
      <c r="Y344" s="4"/>
    </row>
    <row r="345" spans="1:26">
      <c r="O345" s="80"/>
      <c r="P345" s="80"/>
      <c r="Q345" s="80"/>
      <c r="R345" s="80"/>
      <c r="S345" s="80"/>
      <c r="T345" s="80"/>
      <c r="U345" s="80"/>
      <c r="V345" s="80"/>
      <c r="W345" s="80"/>
      <c r="Y345" s="4"/>
    </row>
    <row r="346" spans="1:26">
      <c r="O346" s="80"/>
      <c r="P346" s="80"/>
      <c r="Q346" s="80"/>
      <c r="R346" s="80"/>
      <c r="S346" s="80"/>
      <c r="T346" s="80"/>
      <c r="U346" s="80"/>
      <c r="V346" s="80"/>
      <c r="W346" s="80"/>
      <c r="Y346" s="4"/>
    </row>
    <row r="347" spans="1:26">
      <c r="O347" s="80"/>
      <c r="P347" s="80"/>
      <c r="Q347" s="80"/>
      <c r="R347" s="80"/>
      <c r="S347" s="80"/>
      <c r="T347" s="80"/>
      <c r="U347" s="80"/>
      <c r="V347" s="80"/>
      <c r="W347" s="80"/>
      <c r="Y347" s="4"/>
    </row>
    <row r="348" spans="1:26">
      <c r="O348" s="80"/>
      <c r="P348" s="80"/>
      <c r="Q348" s="80"/>
      <c r="R348" s="80"/>
      <c r="S348" s="80"/>
      <c r="T348" s="80"/>
      <c r="U348" s="80"/>
      <c r="V348" s="80"/>
      <c r="W348" s="80"/>
      <c r="Y348" s="4"/>
    </row>
    <row r="349" spans="1:26">
      <c r="O349" s="80"/>
      <c r="P349" s="80"/>
      <c r="Q349" s="80"/>
      <c r="R349" s="80"/>
      <c r="S349" s="80"/>
      <c r="T349" s="80"/>
      <c r="U349" s="80"/>
      <c r="V349" s="80"/>
      <c r="W349" s="80"/>
      <c r="Y349" s="4"/>
    </row>
    <row r="350" spans="1:26">
      <c r="O350" s="80"/>
      <c r="P350" s="80"/>
      <c r="Q350" s="80"/>
      <c r="R350" s="80"/>
      <c r="S350" s="80"/>
      <c r="T350" s="80"/>
      <c r="U350" s="80"/>
      <c r="V350" s="80"/>
      <c r="W350" s="80"/>
      <c r="Y350" s="4"/>
    </row>
    <row r="351" spans="1:26">
      <c r="O351" s="80"/>
      <c r="P351" s="80"/>
      <c r="Q351" s="80"/>
      <c r="R351" s="80"/>
      <c r="S351" s="80"/>
      <c r="T351" s="80"/>
      <c r="U351" s="80"/>
      <c r="V351" s="80"/>
      <c r="W351" s="80"/>
      <c r="Y351" s="4"/>
    </row>
    <row r="352" spans="1:26">
      <c r="O352" s="80"/>
      <c r="P352" s="80"/>
      <c r="Q352" s="80"/>
      <c r="R352" s="80"/>
      <c r="S352" s="80"/>
      <c r="T352" s="80"/>
      <c r="U352" s="80"/>
      <c r="V352" s="80"/>
      <c r="W352" s="80"/>
      <c r="Y352" s="4"/>
    </row>
    <row r="353" spans="15:25">
      <c r="O353" s="80"/>
      <c r="P353" s="80"/>
      <c r="Q353" s="80"/>
      <c r="R353" s="80"/>
      <c r="S353" s="80"/>
      <c r="T353" s="80"/>
      <c r="U353" s="80"/>
      <c r="V353" s="80"/>
      <c r="W353" s="80"/>
      <c r="Y353" s="4"/>
    </row>
    <row r="354" spans="15:25">
      <c r="O354" s="80"/>
      <c r="P354" s="80"/>
      <c r="Q354" s="80"/>
      <c r="R354" s="80"/>
      <c r="S354" s="80"/>
      <c r="T354" s="80"/>
      <c r="U354" s="80"/>
      <c r="V354" s="80"/>
      <c r="W354" s="80"/>
      <c r="Y354" s="4"/>
    </row>
    <row r="355" spans="15:25">
      <c r="O355" s="80"/>
      <c r="P355" s="80"/>
      <c r="Q355" s="80"/>
      <c r="R355" s="80"/>
      <c r="S355" s="80"/>
      <c r="T355" s="80"/>
      <c r="U355" s="80"/>
      <c r="V355" s="80"/>
      <c r="W355" s="80"/>
      <c r="Y355" s="4"/>
    </row>
    <row r="356" spans="15:25">
      <c r="O356" s="80"/>
      <c r="P356" s="80"/>
      <c r="Q356" s="80"/>
      <c r="R356" s="80"/>
      <c r="S356" s="80"/>
      <c r="T356" s="80"/>
      <c r="U356" s="80"/>
      <c r="V356" s="80"/>
      <c r="W356" s="80"/>
      <c r="Y356" s="4"/>
    </row>
    <row r="357" spans="15:25">
      <c r="O357" s="80"/>
      <c r="P357" s="80"/>
      <c r="Q357" s="80"/>
      <c r="R357" s="80"/>
      <c r="S357" s="80"/>
      <c r="T357" s="80"/>
      <c r="U357" s="80"/>
      <c r="V357" s="80"/>
      <c r="W357" s="80"/>
      <c r="Y357" s="4"/>
    </row>
    <row r="358" spans="15:25">
      <c r="O358" s="80"/>
      <c r="P358" s="80"/>
      <c r="Q358" s="80"/>
      <c r="R358" s="80"/>
      <c r="S358" s="80"/>
      <c r="T358" s="80"/>
      <c r="U358" s="80"/>
      <c r="V358" s="80"/>
      <c r="W358" s="80"/>
      <c r="Y358" s="4"/>
    </row>
    <row r="359" spans="15:25">
      <c r="O359" s="80"/>
      <c r="P359" s="80"/>
      <c r="Q359" s="80"/>
      <c r="R359" s="80"/>
      <c r="S359" s="80"/>
      <c r="T359" s="80"/>
      <c r="U359" s="80"/>
      <c r="V359" s="80"/>
      <c r="W359" s="80"/>
      <c r="Y359" s="4"/>
    </row>
    <row r="360" spans="15:25">
      <c r="O360" s="80"/>
      <c r="P360" s="80"/>
      <c r="Q360" s="80"/>
      <c r="R360" s="80"/>
      <c r="S360" s="80"/>
      <c r="T360" s="80"/>
      <c r="U360" s="80"/>
      <c r="V360" s="80"/>
      <c r="W360" s="80"/>
      <c r="Y360" s="4"/>
    </row>
    <row r="361" spans="15:25">
      <c r="O361" s="80"/>
      <c r="P361" s="80"/>
      <c r="Q361" s="80"/>
      <c r="R361" s="80"/>
      <c r="S361" s="80"/>
      <c r="T361" s="80"/>
      <c r="U361" s="80"/>
      <c r="V361" s="80"/>
      <c r="W361" s="80"/>
      <c r="Y361" s="4"/>
    </row>
    <row r="362" spans="15:25">
      <c r="O362" s="80"/>
      <c r="P362" s="80"/>
      <c r="Q362" s="80"/>
      <c r="R362" s="80"/>
      <c r="S362" s="80"/>
      <c r="T362" s="80"/>
      <c r="U362" s="80"/>
      <c r="V362" s="80"/>
      <c r="W362" s="80"/>
      <c r="Y362" s="4"/>
    </row>
    <row r="363" spans="15:25">
      <c r="O363" s="80"/>
      <c r="P363" s="80"/>
      <c r="Q363" s="80"/>
      <c r="R363" s="80"/>
      <c r="S363" s="80"/>
      <c r="T363" s="80"/>
      <c r="U363" s="80"/>
      <c r="V363" s="80"/>
      <c r="W363" s="80"/>
      <c r="Y363" s="4"/>
    </row>
    <row r="364" spans="15:25">
      <c r="O364" s="80"/>
      <c r="P364" s="80"/>
      <c r="Q364" s="80"/>
      <c r="R364" s="80"/>
      <c r="S364" s="80"/>
      <c r="T364" s="80"/>
      <c r="U364" s="80"/>
      <c r="V364" s="80"/>
      <c r="W364" s="80"/>
      <c r="Y364" s="4"/>
    </row>
    <row r="365" spans="15:25">
      <c r="O365" s="80"/>
      <c r="P365" s="80"/>
      <c r="Q365" s="80"/>
      <c r="R365" s="80"/>
      <c r="S365" s="80"/>
      <c r="T365" s="80"/>
      <c r="U365" s="80"/>
      <c r="V365" s="80"/>
      <c r="W365" s="80"/>
      <c r="Y365" s="4"/>
    </row>
    <row r="366" spans="15:25">
      <c r="O366" s="80"/>
      <c r="P366" s="80"/>
      <c r="Q366" s="80"/>
      <c r="R366" s="80"/>
      <c r="S366" s="80"/>
      <c r="T366" s="80"/>
      <c r="U366" s="80"/>
      <c r="V366" s="80"/>
      <c r="W366" s="80"/>
      <c r="Y366" s="4"/>
    </row>
    <row r="367" spans="15:25">
      <c r="O367" s="80"/>
      <c r="P367" s="80"/>
      <c r="Q367" s="80"/>
      <c r="R367" s="80"/>
      <c r="S367" s="80"/>
      <c r="T367" s="80"/>
      <c r="U367" s="80"/>
      <c r="V367" s="80"/>
      <c r="W367" s="80"/>
      <c r="Y367" s="4"/>
    </row>
    <row r="368" spans="15:25">
      <c r="O368" s="80"/>
      <c r="P368" s="80"/>
      <c r="Q368" s="80"/>
      <c r="R368" s="80"/>
      <c r="S368" s="80"/>
      <c r="T368" s="80"/>
      <c r="U368" s="80"/>
      <c r="V368" s="80"/>
      <c r="W368" s="80"/>
      <c r="Y368" s="4"/>
    </row>
    <row r="369" spans="15:25">
      <c r="O369" s="80"/>
      <c r="P369" s="80"/>
      <c r="Q369" s="80"/>
      <c r="R369" s="80"/>
      <c r="S369" s="80"/>
      <c r="T369" s="80"/>
      <c r="U369" s="80"/>
      <c r="V369" s="80"/>
      <c r="W369" s="80"/>
      <c r="Y369" s="4"/>
    </row>
    <row r="370" spans="15:25">
      <c r="O370" s="80"/>
      <c r="P370" s="80"/>
      <c r="Q370" s="80"/>
      <c r="R370" s="80"/>
      <c r="S370" s="80"/>
      <c r="T370" s="80"/>
      <c r="U370" s="80"/>
      <c r="V370" s="80"/>
      <c r="W370" s="80"/>
      <c r="Y370" s="4"/>
    </row>
    <row r="371" spans="15:25">
      <c r="O371" s="80"/>
      <c r="P371" s="80"/>
      <c r="Q371" s="80"/>
      <c r="R371" s="80"/>
      <c r="S371" s="80"/>
      <c r="T371" s="80"/>
      <c r="U371" s="80"/>
      <c r="V371" s="80"/>
      <c r="W371" s="80"/>
      <c r="Y371" s="4"/>
    </row>
    <row r="372" spans="15:25">
      <c r="O372" s="80"/>
      <c r="P372" s="80"/>
      <c r="Q372" s="80"/>
      <c r="R372" s="80"/>
      <c r="S372" s="80"/>
      <c r="T372" s="80"/>
      <c r="U372" s="80"/>
      <c r="V372" s="80"/>
      <c r="W372" s="80"/>
      <c r="Y372" s="4"/>
    </row>
    <row r="373" spans="15:25">
      <c r="O373" s="80"/>
      <c r="P373" s="80"/>
      <c r="Q373" s="80"/>
      <c r="R373" s="80"/>
      <c r="S373" s="80"/>
      <c r="T373" s="80"/>
      <c r="U373" s="80"/>
      <c r="V373" s="80"/>
      <c r="W373" s="80"/>
      <c r="Y373" s="4"/>
    </row>
    <row r="374" spans="15:25">
      <c r="O374" s="80"/>
      <c r="P374" s="80"/>
      <c r="Q374" s="80"/>
      <c r="R374" s="80"/>
      <c r="S374" s="80"/>
      <c r="T374" s="80"/>
      <c r="U374" s="80"/>
      <c r="V374" s="80"/>
      <c r="W374" s="80"/>
      <c r="Y374" s="4"/>
    </row>
    <row r="375" spans="15:25">
      <c r="O375" s="80"/>
      <c r="P375" s="80"/>
      <c r="Q375" s="80"/>
      <c r="R375" s="80"/>
      <c r="S375" s="80"/>
      <c r="T375" s="80"/>
      <c r="U375" s="80"/>
      <c r="V375" s="80"/>
      <c r="W375" s="80"/>
      <c r="Y375" s="4"/>
    </row>
    <row r="376" spans="15:25">
      <c r="O376" s="80"/>
      <c r="P376" s="80"/>
      <c r="Q376" s="80"/>
      <c r="R376" s="80"/>
      <c r="S376" s="80"/>
      <c r="T376" s="80"/>
      <c r="U376" s="80"/>
      <c r="V376" s="80"/>
      <c r="W376" s="80"/>
      <c r="Y376" s="4"/>
    </row>
    <row r="377" spans="15:25">
      <c r="O377" s="80"/>
      <c r="P377" s="80"/>
      <c r="Q377" s="80"/>
      <c r="R377" s="80"/>
      <c r="S377" s="80"/>
      <c r="T377" s="80"/>
      <c r="U377" s="80"/>
      <c r="V377" s="80"/>
      <c r="W377" s="80"/>
      <c r="Y377" s="4"/>
    </row>
    <row r="378" spans="15:25">
      <c r="O378" s="80"/>
      <c r="P378" s="80"/>
      <c r="Q378" s="80"/>
      <c r="R378" s="80"/>
      <c r="S378" s="80"/>
      <c r="T378" s="80"/>
      <c r="U378" s="80"/>
      <c r="V378" s="80"/>
      <c r="W378" s="80"/>
      <c r="Y378" s="4"/>
    </row>
    <row r="379" spans="15:25">
      <c r="O379" s="80"/>
      <c r="P379" s="80"/>
      <c r="Q379" s="80"/>
      <c r="R379" s="80"/>
      <c r="S379" s="80"/>
      <c r="T379" s="80"/>
      <c r="U379" s="80"/>
      <c r="V379" s="80"/>
      <c r="W379" s="80"/>
      <c r="Y379" s="4"/>
    </row>
    <row r="380" spans="15:25">
      <c r="O380" s="80"/>
      <c r="P380" s="80"/>
      <c r="Q380" s="80"/>
      <c r="R380" s="80"/>
      <c r="S380" s="80"/>
      <c r="T380" s="80"/>
      <c r="U380" s="80"/>
      <c r="V380" s="80"/>
      <c r="W380" s="80"/>
      <c r="Y380" s="4"/>
    </row>
    <row r="381" spans="15:25">
      <c r="O381" s="80"/>
      <c r="P381" s="80"/>
      <c r="Q381" s="80"/>
      <c r="R381" s="80"/>
      <c r="S381" s="80"/>
      <c r="T381" s="80"/>
      <c r="U381" s="80"/>
      <c r="V381" s="80"/>
      <c r="W381" s="80"/>
      <c r="Y381" s="4"/>
    </row>
    <row r="382" spans="15:25">
      <c r="O382" s="80"/>
      <c r="P382" s="80"/>
      <c r="Q382" s="80"/>
      <c r="R382" s="80"/>
      <c r="S382" s="80"/>
      <c r="T382" s="80"/>
      <c r="U382" s="80"/>
      <c r="V382" s="80"/>
      <c r="W382" s="80"/>
      <c r="Y382" s="4"/>
    </row>
    <row r="383" spans="15:25">
      <c r="O383" s="80"/>
      <c r="P383" s="80"/>
      <c r="Q383" s="80"/>
      <c r="R383" s="80"/>
      <c r="S383" s="80"/>
      <c r="T383" s="80"/>
      <c r="U383" s="80"/>
      <c r="V383" s="80"/>
      <c r="W383" s="80"/>
      <c r="Y383" s="4"/>
    </row>
    <row r="384" spans="15:25">
      <c r="O384" s="80"/>
      <c r="P384" s="80"/>
      <c r="Q384" s="80"/>
      <c r="R384" s="80"/>
      <c r="S384" s="80"/>
      <c r="T384" s="80"/>
      <c r="U384" s="80"/>
      <c r="V384" s="80"/>
      <c r="W384" s="80"/>
      <c r="Y384" s="4"/>
    </row>
    <row r="385" spans="15:25">
      <c r="O385" s="80"/>
      <c r="P385" s="80"/>
      <c r="Q385" s="80"/>
      <c r="R385" s="80"/>
      <c r="S385" s="80"/>
      <c r="T385" s="80"/>
      <c r="U385" s="80"/>
      <c r="V385" s="80"/>
      <c r="W385" s="80"/>
      <c r="Y385" s="4"/>
    </row>
    <row r="386" spans="15:25">
      <c r="O386" s="80"/>
      <c r="P386" s="80"/>
      <c r="Q386" s="80"/>
      <c r="R386" s="80"/>
      <c r="S386" s="80"/>
      <c r="T386" s="80"/>
      <c r="U386" s="80"/>
      <c r="V386" s="80"/>
      <c r="W386" s="80"/>
      <c r="Y386" s="4"/>
    </row>
    <row r="387" spans="15:25">
      <c r="O387" s="80"/>
      <c r="P387" s="80"/>
      <c r="Q387" s="80"/>
      <c r="R387" s="80"/>
      <c r="S387" s="80"/>
      <c r="T387" s="80"/>
      <c r="U387" s="80"/>
      <c r="V387" s="80"/>
      <c r="W387" s="80"/>
      <c r="Y387" s="4"/>
    </row>
    <row r="388" spans="15:25">
      <c r="O388" s="80"/>
      <c r="P388" s="80"/>
      <c r="Q388" s="80"/>
      <c r="R388" s="80"/>
      <c r="S388" s="80"/>
      <c r="T388" s="80"/>
      <c r="U388" s="80"/>
      <c r="V388" s="80"/>
      <c r="W388" s="80"/>
      <c r="Y388" s="4"/>
    </row>
    <row r="389" spans="15:25">
      <c r="O389" s="80"/>
      <c r="P389" s="80"/>
      <c r="Q389" s="80"/>
      <c r="R389" s="80"/>
      <c r="S389" s="80"/>
      <c r="T389" s="80"/>
      <c r="U389" s="80"/>
      <c r="V389" s="80"/>
      <c r="W389" s="80"/>
      <c r="Y389" s="4"/>
    </row>
    <row r="390" spans="15:25">
      <c r="O390" s="80"/>
      <c r="P390" s="80"/>
      <c r="Q390" s="80"/>
      <c r="R390" s="80"/>
      <c r="S390" s="80"/>
      <c r="T390" s="80"/>
      <c r="U390" s="80"/>
      <c r="V390" s="80"/>
      <c r="W390" s="80"/>
      <c r="Y390" s="4"/>
    </row>
    <row r="391" spans="15:25">
      <c r="O391" s="80"/>
      <c r="P391" s="80"/>
      <c r="Q391" s="80"/>
      <c r="R391" s="80"/>
      <c r="S391" s="80"/>
      <c r="T391" s="80"/>
      <c r="U391" s="80"/>
      <c r="V391" s="80"/>
      <c r="W391" s="80"/>
      <c r="Y391" s="4"/>
    </row>
    <row r="392" spans="15:25">
      <c r="O392" s="80"/>
      <c r="P392" s="80"/>
      <c r="Q392" s="80"/>
      <c r="R392" s="80"/>
      <c r="S392" s="80"/>
      <c r="T392" s="80"/>
      <c r="U392" s="80"/>
      <c r="V392" s="80"/>
      <c r="W392" s="80"/>
      <c r="Y392" s="4"/>
    </row>
    <row r="393" spans="15:25">
      <c r="O393" s="80"/>
      <c r="P393" s="80"/>
      <c r="Q393" s="80"/>
      <c r="R393" s="80"/>
      <c r="S393" s="80"/>
      <c r="T393" s="80"/>
      <c r="U393" s="80"/>
      <c r="V393" s="80"/>
      <c r="W393" s="80"/>
      <c r="Y393" s="4"/>
    </row>
    <row r="394" spans="15:25">
      <c r="O394" s="80"/>
      <c r="P394" s="80"/>
      <c r="Q394" s="80"/>
      <c r="R394" s="80"/>
      <c r="S394" s="80"/>
      <c r="T394" s="80"/>
      <c r="U394" s="80"/>
      <c r="V394" s="80"/>
      <c r="W394" s="80"/>
      <c r="Y394" s="4"/>
    </row>
    <row r="395" spans="15:25">
      <c r="O395" s="80"/>
      <c r="P395" s="80"/>
      <c r="Q395" s="80"/>
      <c r="R395" s="80"/>
      <c r="S395" s="80"/>
      <c r="T395" s="80"/>
      <c r="U395" s="80"/>
      <c r="V395" s="80"/>
      <c r="W395" s="80"/>
      <c r="Y395" s="4"/>
    </row>
    <row r="396" spans="15:25">
      <c r="O396" s="80"/>
      <c r="P396" s="80"/>
      <c r="Q396" s="80"/>
      <c r="R396" s="80"/>
      <c r="S396" s="80"/>
      <c r="T396" s="80"/>
      <c r="U396" s="80"/>
      <c r="V396" s="80"/>
      <c r="W396" s="80"/>
      <c r="Y396" s="4"/>
    </row>
    <row r="397" spans="15:25">
      <c r="O397" s="80"/>
      <c r="P397" s="80"/>
      <c r="Q397" s="80"/>
      <c r="R397" s="80"/>
      <c r="S397" s="80"/>
      <c r="T397" s="80"/>
      <c r="U397" s="80"/>
      <c r="V397" s="80"/>
      <c r="W397" s="80"/>
      <c r="Y397" s="4"/>
    </row>
    <row r="398" spans="15:25">
      <c r="O398" s="80"/>
      <c r="P398" s="80"/>
      <c r="Q398" s="80"/>
      <c r="R398" s="80"/>
      <c r="S398" s="80"/>
      <c r="T398" s="80"/>
      <c r="U398" s="80"/>
      <c r="V398" s="80"/>
      <c r="W398" s="80"/>
      <c r="Y398" s="4"/>
    </row>
    <row r="399" spans="15:25">
      <c r="O399" s="80"/>
      <c r="P399" s="80"/>
      <c r="Q399" s="80"/>
      <c r="R399" s="80"/>
      <c r="S399" s="80"/>
      <c r="T399" s="80"/>
      <c r="U399" s="80"/>
      <c r="V399" s="80"/>
      <c r="W399" s="80"/>
      <c r="Y399" s="4"/>
    </row>
    <row r="400" spans="15:25">
      <c r="O400" s="80"/>
      <c r="P400" s="80"/>
      <c r="Q400" s="80"/>
      <c r="R400" s="80"/>
      <c r="S400" s="80"/>
      <c r="T400" s="80"/>
      <c r="U400" s="80"/>
      <c r="V400" s="80"/>
      <c r="W400" s="80"/>
      <c r="Y400" s="4"/>
    </row>
    <row r="401" spans="15:25">
      <c r="O401" s="80"/>
      <c r="P401" s="80"/>
      <c r="Q401" s="80"/>
      <c r="R401" s="80"/>
      <c r="S401" s="80"/>
      <c r="T401" s="80"/>
      <c r="U401" s="80"/>
      <c r="V401" s="80"/>
      <c r="W401" s="80"/>
      <c r="Y401" s="4"/>
    </row>
    <row r="402" spans="15:25">
      <c r="O402" s="80"/>
      <c r="P402" s="80"/>
      <c r="Q402" s="80"/>
      <c r="R402" s="80"/>
      <c r="S402" s="80"/>
      <c r="T402" s="80"/>
      <c r="U402" s="80"/>
      <c r="V402" s="80"/>
      <c r="W402" s="80"/>
      <c r="Y402" s="4"/>
    </row>
    <row r="403" spans="15:25">
      <c r="O403" s="80"/>
      <c r="P403" s="80"/>
      <c r="Q403" s="80"/>
      <c r="R403" s="80"/>
      <c r="S403" s="80"/>
      <c r="T403" s="80"/>
      <c r="U403" s="80"/>
      <c r="V403" s="80"/>
      <c r="W403" s="80"/>
      <c r="Y403" s="4"/>
    </row>
    <row r="404" spans="15:25">
      <c r="O404" s="80"/>
      <c r="P404" s="80"/>
      <c r="Q404" s="80"/>
      <c r="R404" s="80"/>
      <c r="S404" s="80"/>
      <c r="T404" s="80"/>
      <c r="U404" s="80"/>
      <c r="V404" s="80"/>
      <c r="W404" s="80"/>
      <c r="Y404" s="4"/>
    </row>
    <row r="405" spans="15:25">
      <c r="O405" s="80"/>
      <c r="P405" s="80"/>
      <c r="Q405" s="80"/>
      <c r="R405" s="80"/>
      <c r="S405" s="80"/>
      <c r="T405" s="80"/>
      <c r="U405" s="80"/>
      <c r="V405" s="80"/>
      <c r="W405" s="80"/>
      <c r="Y405" s="4"/>
    </row>
    <row r="406" spans="15:25">
      <c r="O406" s="80"/>
      <c r="P406" s="80"/>
      <c r="Q406" s="80"/>
      <c r="R406" s="80"/>
      <c r="S406" s="80"/>
      <c r="T406" s="80"/>
      <c r="U406" s="80"/>
      <c r="V406" s="80"/>
      <c r="W406" s="80"/>
      <c r="Y406" s="4"/>
    </row>
    <row r="407" spans="15:25">
      <c r="O407" s="80"/>
      <c r="P407" s="80"/>
      <c r="Q407" s="80"/>
      <c r="R407" s="80"/>
      <c r="S407" s="80"/>
      <c r="T407" s="80"/>
      <c r="U407" s="80"/>
      <c r="V407" s="80"/>
      <c r="W407" s="80"/>
      <c r="Y407" s="4"/>
    </row>
    <row r="408" spans="15:25">
      <c r="O408" s="80"/>
      <c r="P408" s="80"/>
      <c r="Q408" s="80"/>
      <c r="R408" s="80"/>
      <c r="S408" s="80"/>
      <c r="T408" s="80"/>
      <c r="U408" s="80"/>
      <c r="V408" s="80"/>
      <c r="W408" s="80"/>
      <c r="Y408" s="4"/>
    </row>
    <row r="409" spans="15:25">
      <c r="O409" s="80"/>
      <c r="P409" s="80"/>
      <c r="Q409" s="80"/>
      <c r="R409" s="80"/>
      <c r="S409" s="80"/>
      <c r="T409" s="80"/>
      <c r="U409" s="80"/>
      <c r="V409" s="80"/>
      <c r="W409" s="80"/>
      <c r="Y409" s="4"/>
    </row>
    <row r="410" spans="15:25">
      <c r="O410" s="80"/>
      <c r="P410" s="80"/>
      <c r="Q410" s="80"/>
      <c r="R410" s="80"/>
      <c r="S410" s="80"/>
      <c r="T410" s="80"/>
      <c r="U410" s="80"/>
      <c r="V410" s="80"/>
      <c r="W410" s="80"/>
      <c r="Y410" s="4"/>
    </row>
    <row r="411" spans="15:25">
      <c r="O411" s="80"/>
      <c r="P411" s="80"/>
      <c r="Q411" s="80"/>
      <c r="R411" s="80"/>
      <c r="S411" s="80"/>
      <c r="T411" s="80"/>
      <c r="U411" s="80"/>
      <c r="V411" s="80"/>
      <c r="W411" s="80"/>
      <c r="Y411" s="4"/>
    </row>
    <row r="412" spans="15:25">
      <c r="O412" s="80"/>
      <c r="P412" s="80"/>
      <c r="Q412" s="80"/>
      <c r="R412" s="80"/>
      <c r="S412" s="80"/>
      <c r="T412" s="80"/>
      <c r="U412" s="80"/>
      <c r="V412" s="80"/>
      <c r="W412" s="80"/>
      <c r="Y412" s="4"/>
    </row>
    <row r="413" spans="15:25">
      <c r="O413" s="80"/>
      <c r="P413" s="80"/>
      <c r="Q413" s="80"/>
      <c r="R413" s="80"/>
      <c r="S413" s="80"/>
      <c r="T413" s="80"/>
      <c r="U413" s="80"/>
      <c r="V413" s="80"/>
      <c r="W413" s="80"/>
      <c r="Y413" s="4"/>
    </row>
    <row r="414" spans="15:25">
      <c r="O414" s="80"/>
      <c r="P414" s="80"/>
      <c r="Q414" s="80"/>
      <c r="R414" s="80"/>
      <c r="S414" s="80"/>
      <c r="T414" s="80"/>
      <c r="U414" s="80"/>
      <c r="V414" s="80"/>
      <c r="W414" s="80"/>
      <c r="Y414" s="4"/>
    </row>
    <row r="415" spans="15:25">
      <c r="O415" s="80"/>
      <c r="P415" s="80"/>
      <c r="Q415" s="80"/>
      <c r="R415" s="80"/>
      <c r="S415" s="80"/>
      <c r="T415" s="80"/>
      <c r="U415" s="80"/>
      <c r="V415" s="80"/>
      <c r="W415" s="80"/>
      <c r="Y415" s="4"/>
    </row>
    <row r="416" spans="15:25">
      <c r="O416" s="80"/>
      <c r="P416" s="80"/>
      <c r="Q416" s="80"/>
      <c r="R416" s="80"/>
      <c r="S416" s="80"/>
      <c r="T416" s="80"/>
      <c r="U416" s="80"/>
      <c r="V416" s="80"/>
      <c r="W416" s="80"/>
      <c r="Y416" s="4"/>
    </row>
    <row r="417" spans="15:25">
      <c r="O417" s="80"/>
      <c r="P417" s="80"/>
      <c r="Q417" s="80"/>
      <c r="R417" s="80"/>
      <c r="S417" s="80"/>
      <c r="T417" s="80"/>
      <c r="U417" s="80"/>
      <c r="V417" s="80"/>
      <c r="W417" s="80"/>
      <c r="Y417" s="4"/>
    </row>
    <row r="418" spans="15:25">
      <c r="O418" s="80"/>
      <c r="P418" s="80"/>
      <c r="Q418" s="80"/>
      <c r="R418" s="80"/>
      <c r="S418" s="80"/>
      <c r="T418" s="80"/>
      <c r="U418" s="80"/>
      <c r="V418" s="80"/>
      <c r="W418" s="80"/>
      <c r="Y418" s="4"/>
    </row>
    <row r="419" spans="15:25">
      <c r="O419" s="80"/>
      <c r="P419" s="80"/>
      <c r="Q419" s="80"/>
      <c r="R419" s="80"/>
      <c r="S419" s="80"/>
      <c r="T419" s="80"/>
      <c r="U419" s="80"/>
      <c r="V419" s="80"/>
      <c r="W419" s="80"/>
      <c r="Y419" s="4"/>
    </row>
    <row r="420" spans="15:25">
      <c r="O420" s="80"/>
      <c r="P420" s="80"/>
      <c r="Q420" s="80"/>
      <c r="R420" s="80"/>
      <c r="S420" s="80"/>
      <c r="T420" s="80"/>
      <c r="U420" s="80"/>
      <c r="V420" s="80"/>
      <c r="W420" s="80"/>
      <c r="Y420" s="4"/>
    </row>
    <row r="421" spans="15:25">
      <c r="O421" s="80"/>
      <c r="P421" s="80"/>
      <c r="Q421" s="80"/>
      <c r="R421" s="80"/>
      <c r="S421" s="80"/>
      <c r="T421" s="80"/>
      <c r="U421" s="80"/>
      <c r="V421" s="80"/>
      <c r="W421" s="80"/>
      <c r="Y421" s="4"/>
    </row>
  </sheetData>
  <phoneticPr fontId="4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49"/>
  <sheetViews>
    <sheetView workbookViewId="0">
      <selection activeCell="AB33" sqref="AB33"/>
    </sheetView>
  </sheetViews>
  <sheetFormatPr defaultColWidth="9.140625" defaultRowHeight="14.25"/>
  <cols>
    <col min="1" max="1" width="15.28515625" style="76" customWidth="1"/>
    <col min="2" max="2" width="13" style="76" customWidth="1"/>
    <col min="3" max="3" width="16.7109375" style="76" hidden="1" customWidth="1"/>
    <col min="4" max="4" width="22.42578125" style="76" hidden="1" customWidth="1"/>
    <col min="5" max="5" width="16.28515625" style="76" hidden="1" customWidth="1"/>
    <col min="6" max="6" width="13.85546875" style="76" hidden="1" customWidth="1"/>
    <col min="7" max="10" width="0" style="76" hidden="1" customWidth="1"/>
    <col min="11" max="23" width="9.140625" style="76"/>
    <col min="24" max="24" width="15.28515625" style="76" customWidth="1"/>
    <col min="25" max="16384" width="9.140625" style="76"/>
  </cols>
  <sheetData>
    <row r="1" spans="1:24" ht="15">
      <c r="A1" s="106" t="s">
        <v>887</v>
      </c>
    </row>
    <row r="2" spans="1:24" s="197" customFormat="1" ht="11.25">
      <c r="A2" s="200" t="s">
        <v>650</v>
      </c>
      <c r="B2" s="198" t="s">
        <v>651</v>
      </c>
      <c r="C2" s="198" t="s">
        <v>652</v>
      </c>
      <c r="D2" s="198" t="s">
        <v>653</v>
      </c>
      <c r="E2" s="198" t="s">
        <v>654</v>
      </c>
      <c r="F2" s="198" t="s">
        <v>655</v>
      </c>
      <c r="G2" s="198" t="s">
        <v>656</v>
      </c>
      <c r="H2" s="198" t="s">
        <v>657</v>
      </c>
      <c r="I2" s="198" t="s">
        <v>658</v>
      </c>
      <c r="J2" s="198" t="s">
        <v>659</v>
      </c>
      <c r="K2" s="188" t="s">
        <v>748</v>
      </c>
      <c r="L2" s="188" t="s">
        <v>749</v>
      </c>
      <c r="M2" s="188" t="s">
        <v>750</v>
      </c>
      <c r="N2" s="188" t="s">
        <v>32</v>
      </c>
      <c r="O2" s="188" t="s">
        <v>33</v>
      </c>
      <c r="P2" s="188" t="s">
        <v>34</v>
      </c>
      <c r="Q2" s="188" t="s">
        <v>35</v>
      </c>
      <c r="R2" s="188" t="s">
        <v>751</v>
      </c>
      <c r="S2" s="188" t="s">
        <v>752</v>
      </c>
      <c r="T2" s="199" t="s">
        <v>37</v>
      </c>
      <c r="U2" s="186" t="s">
        <v>71</v>
      </c>
      <c r="V2" s="186" t="s">
        <v>69</v>
      </c>
      <c r="W2" s="198" t="s">
        <v>662</v>
      </c>
      <c r="X2" s="198" t="s">
        <v>663</v>
      </c>
    </row>
    <row r="3" spans="1:24" s="171" customFormat="1" ht="11.25">
      <c r="A3" s="172" t="s">
        <v>664</v>
      </c>
      <c r="B3" s="201" t="s">
        <v>673</v>
      </c>
      <c r="C3" s="201" t="s">
        <v>709</v>
      </c>
      <c r="D3" s="201" t="s">
        <v>710</v>
      </c>
      <c r="E3" s="201" t="s">
        <v>711</v>
      </c>
      <c r="F3" s="201" t="s">
        <v>712</v>
      </c>
      <c r="G3" s="201">
        <v>1</v>
      </c>
      <c r="H3" s="201">
        <v>1</v>
      </c>
      <c r="I3" s="201" t="s">
        <v>713</v>
      </c>
      <c r="J3" s="201" t="s">
        <v>671</v>
      </c>
      <c r="K3" s="202">
        <v>42.52</v>
      </c>
      <c r="L3" s="202">
        <v>0.85</v>
      </c>
      <c r="M3" s="202">
        <v>18.36</v>
      </c>
      <c r="N3" s="202">
        <v>8.52</v>
      </c>
      <c r="O3" s="202">
        <v>0.39</v>
      </c>
      <c r="P3" s="202">
        <v>21.7</v>
      </c>
      <c r="Q3" s="202">
        <v>5.0999999999999996</v>
      </c>
      <c r="R3" s="202">
        <v>0.08</v>
      </c>
      <c r="S3" s="202">
        <v>3.76</v>
      </c>
      <c r="T3" s="202">
        <v>101.28</v>
      </c>
      <c r="U3" s="183">
        <f>((P3/40.31)/(P3/40.31+N3/71.85))*100</f>
        <v>81.948718013407216</v>
      </c>
      <c r="V3" s="183">
        <f>((S3/151.99061)/(S3/151.99061+M3/101.96137))*100</f>
        <v>12.078895096578806</v>
      </c>
      <c r="W3" s="201" t="s">
        <v>713</v>
      </c>
      <c r="X3" s="201">
        <v>10</v>
      </c>
    </row>
    <row r="4" spans="1:24" s="171" customFormat="1" ht="11.25">
      <c r="A4" s="172" t="s">
        <v>664</v>
      </c>
      <c r="B4" s="201" t="s">
        <v>673</v>
      </c>
      <c r="C4" s="201" t="s">
        <v>709</v>
      </c>
      <c r="D4" s="201" t="s">
        <v>710</v>
      </c>
      <c r="E4" s="201" t="s">
        <v>711</v>
      </c>
      <c r="F4" s="201" t="s">
        <v>712</v>
      </c>
      <c r="G4" s="201">
        <v>1</v>
      </c>
      <c r="H4" s="201">
        <v>2</v>
      </c>
      <c r="I4" s="201" t="s">
        <v>713</v>
      </c>
      <c r="J4" s="201" t="s">
        <v>671</v>
      </c>
      <c r="K4" s="202">
        <v>41.63</v>
      </c>
      <c r="L4" s="202">
        <v>0.56999999999999995</v>
      </c>
      <c r="M4" s="202">
        <v>17.52</v>
      </c>
      <c r="N4" s="202">
        <v>10.65</v>
      </c>
      <c r="O4" s="202">
        <v>0.33</v>
      </c>
      <c r="P4" s="202">
        <v>19.63</v>
      </c>
      <c r="Q4" s="202">
        <v>5.47</v>
      </c>
      <c r="R4" s="202">
        <v>0.05</v>
      </c>
      <c r="S4" s="202">
        <v>3.9</v>
      </c>
      <c r="T4" s="202">
        <v>99.75</v>
      </c>
      <c r="U4" s="183">
        <f>((P4/40.31)/(P4/40.31+N4/71.85))*100</f>
        <v>76.664807685095042</v>
      </c>
      <c r="V4" s="183">
        <f>((S4/151.99061)/(S4/151.99061+M4/101.96137))*100</f>
        <v>12.992848124483745</v>
      </c>
      <c r="W4" s="201" t="s">
        <v>713</v>
      </c>
      <c r="X4" s="201">
        <v>10</v>
      </c>
    </row>
    <row r="5" spans="1:24" s="171" customFormat="1" ht="11.25">
      <c r="A5" s="172" t="s">
        <v>664</v>
      </c>
      <c r="B5" s="201" t="s">
        <v>673</v>
      </c>
      <c r="C5" s="201" t="s">
        <v>709</v>
      </c>
      <c r="D5" s="201" t="s">
        <v>710</v>
      </c>
      <c r="E5" s="201" t="s">
        <v>711</v>
      </c>
      <c r="F5" s="201" t="s">
        <v>712</v>
      </c>
      <c r="G5" s="201">
        <v>1</v>
      </c>
      <c r="H5" s="201">
        <v>3</v>
      </c>
      <c r="I5" s="201" t="s">
        <v>713</v>
      </c>
      <c r="J5" s="201" t="s">
        <v>671</v>
      </c>
      <c r="K5" s="202">
        <v>41.86</v>
      </c>
      <c r="L5" s="202">
        <v>0.7</v>
      </c>
      <c r="M5" s="202">
        <v>19.260000000000002</v>
      </c>
      <c r="N5" s="202">
        <v>10.11</v>
      </c>
      <c r="O5" s="202">
        <v>0.43</v>
      </c>
      <c r="P5" s="202">
        <v>19.34</v>
      </c>
      <c r="Q5" s="202">
        <v>8.14</v>
      </c>
      <c r="R5" s="202">
        <v>0.12</v>
      </c>
      <c r="S5" s="202">
        <v>0.78</v>
      </c>
      <c r="T5" s="202">
        <v>100.74</v>
      </c>
      <c r="U5" s="183">
        <f>((P5/40.31)/(P5/40.31+N5/71.85))*100</f>
        <v>77.322846291644083</v>
      </c>
      <c r="V5" s="183">
        <f>((S5/151.99061)/(S5/151.99061+M5/101.96137))*100</f>
        <v>2.6449395748557847</v>
      </c>
      <c r="W5" s="201" t="s">
        <v>713</v>
      </c>
      <c r="X5" s="201">
        <v>10</v>
      </c>
    </row>
    <row r="6" spans="1:24" s="171" customFormat="1" ht="11.25">
      <c r="A6" s="172" t="s">
        <v>664</v>
      </c>
      <c r="B6" s="201" t="s">
        <v>673</v>
      </c>
      <c r="C6" s="201" t="s">
        <v>709</v>
      </c>
      <c r="D6" s="201" t="s">
        <v>710</v>
      </c>
      <c r="E6" s="201" t="s">
        <v>711</v>
      </c>
      <c r="F6" s="201" t="s">
        <v>712</v>
      </c>
      <c r="G6" s="201">
        <v>1</v>
      </c>
      <c r="H6" s="201">
        <v>4</v>
      </c>
      <c r="I6" s="201" t="s">
        <v>713</v>
      </c>
      <c r="J6" s="201" t="s">
        <v>671</v>
      </c>
      <c r="K6" s="202">
        <v>42.71</v>
      </c>
      <c r="L6" s="202">
        <v>0.81</v>
      </c>
      <c r="M6" s="202">
        <v>18.260000000000002</v>
      </c>
      <c r="N6" s="202">
        <v>8.25</v>
      </c>
      <c r="O6" s="202">
        <v>0.36</v>
      </c>
      <c r="P6" s="202">
        <v>21.14</v>
      </c>
      <c r="Q6" s="202">
        <v>5.24</v>
      </c>
      <c r="R6" s="202">
        <v>0.1</v>
      </c>
      <c r="S6" s="202">
        <v>3.75</v>
      </c>
      <c r="T6" s="202">
        <v>100.62</v>
      </c>
      <c r="U6" s="183">
        <f t="shared" ref="U6:U69" si="0">((P6/40.31)/(P6/40.31+N6/71.85))*100</f>
        <v>82.038157320156756</v>
      </c>
      <c r="V6" s="183">
        <f t="shared" ref="V6:V69" si="1">((S6/151.99061)/(S6/151.99061+M6/101.96137))*100</f>
        <v>12.108645291639181</v>
      </c>
      <c r="W6" s="201" t="s">
        <v>713</v>
      </c>
      <c r="X6" s="201">
        <v>10</v>
      </c>
    </row>
    <row r="7" spans="1:24" s="171" customFormat="1" ht="11.25">
      <c r="A7" s="172" t="s">
        <v>664</v>
      </c>
      <c r="B7" s="201" t="s">
        <v>673</v>
      </c>
      <c r="C7" s="201" t="s">
        <v>709</v>
      </c>
      <c r="D7" s="201" t="s">
        <v>710</v>
      </c>
      <c r="E7" s="201" t="s">
        <v>711</v>
      </c>
      <c r="F7" s="201" t="s">
        <v>712</v>
      </c>
      <c r="G7" s="201">
        <v>1</v>
      </c>
      <c r="H7" s="201">
        <v>5</v>
      </c>
      <c r="I7" s="201" t="s">
        <v>713</v>
      </c>
      <c r="J7" s="201" t="s">
        <v>671</v>
      </c>
      <c r="K7" s="202">
        <v>42.59</v>
      </c>
      <c r="L7" s="202">
        <v>0.78</v>
      </c>
      <c r="M7" s="202">
        <v>18.649999999999999</v>
      </c>
      <c r="N7" s="202">
        <v>7.6</v>
      </c>
      <c r="O7" s="202">
        <v>0.3</v>
      </c>
      <c r="P7" s="202">
        <v>22.23</v>
      </c>
      <c r="Q7" s="202">
        <v>5.07</v>
      </c>
      <c r="R7" s="202">
        <v>7.0000000000000007E-2</v>
      </c>
      <c r="S7" s="202">
        <v>4.01</v>
      </c>
      <c r="T7" s="202">
        <v>101.3</v>
      </c>
      <c r="U7" s="183">
        <f t="shared" si="0"/>
        <v>83.906336555592702</v>
      </c>
      <c r="V7" s="183">
        <f t="shared" si="1"/>
        <v>12.605714753444685</v>
      </c>
      <c r="W7" s="201" t="s">
        <v>713</v>
      </c>
      <c r="X7" s="201">
        <v>10</v>
      </c>
    </row>
    <row r="8" spans="1:24" s="171" customFormat="1" ht="11.25">
      <c r="A8" s="172" t="s">
        <v>664</v>
      </c>
      <c r="B8" s="201" t="s">
        <v>673</v>
      </c>
      <c r="C8" s="201" t="s">
        <v>709</v>
      </c>
      <c r="D8" s="201" t="s">
        <v>710</v>
      </c>
      <c r="E8" s="201" t="s">
        <v>711</v>
      </c>
      <c r="F8" s="201" t="s">
        <v>712</v>
      </c>
      <c r="G8" s="201">
        <v>1</v>
      </c>
      <c r="H8" s="201">
        <v>6</v>
      </c>
      <c r="I8" s="201" t="s">
        <v>713</v>
      </c>
      <c r="J8" s="201" t="s">
        <v>671</v>
      </c>
      <c r="K8" s="202">
        <v>42.72</v>
      </c>
      <c r="L8" s="202">
        <v>0.34</v>
      </c>
      <c r="M8" s="202">
        <v>19.100000000000001</v>
      </c>
      <c r="N8" s="202">
        <v>7.66</v>
      </c>
      <c r="O8" s="202">
        <v>0.33</v>
      </c>
      <c r="P8" s="202">
        <v>21.7</v>
      </c>
      <c r="Q8" s="202">
        <v>4.3499999999999996</v>
      </c>
      <c r="R8" s="202">
        <v>0.09</v>
      </c>
      <c r="S8" s="202">
        <v>2.74</v>
      </c>
      <c r="T8" s="202">
        <v>99.03</v>
      </c>
      <c r="U8" s="183">
        <f t="shared" si="0"/>
        <v>83.469599012719826</v>
      </c>
      <c r="V8" s="183">
        <f t="shared" si="1"/>
        <v>8.7787396264794193</v>
      </c>
      <c r="W8" s="201" t="s">
        <v>713</v>
      </c>
      <c r="X8" s="201">
        <v>10</v>
      </c>
    </row>
    <row r="9" spans="1:24" s="171" customFormat="1" ht="11.25">
      <c r="A9" s="172" t="s">
        <v>664</v>
      </c>
      <c r="B9" s="201" t="s">
        <v>673</v>
      </c>
      <c r="C9" s="201" t="s">
        <v>709</v>
      </c>
      <c r="D9" s="201" t="s">
        <v>710</v>
      </c>
      <c r="E9" s="201" t="s">
        <v>711</v>
      </c>
      <c r="F9" s="201" t="s">
        <v>712</v>
      </c>
      <c r="G9" s="201">
        <v>1</v>
      </c>
      <c r="H9" s="201">
        <v>7</v>
      </c>
      <c r="I9" s="201" t="s">
        <v>713</v>
      </c>
      <c r="J9" s="201" t="s">
        <v>671</v>
      </c>
      <c r="K9" s="202">
        <v>42.97</v>
      </c>
      <c r="L9" s="202">
        <v>0.75</v>
      </c>
      <c r="M9" s="202">
        <v>18.52</v>
      </c>
      <c r="N9" s="202">
        <v>7.97</v>
      </c>
      <c r="O9" s="202">
        <v>0.35</v>
      </c>
      <c r="P9" s="202">
        <v>21.92</v>
      </c>
      <c r="Q9" s="202">
        <v>4.93</v>
      </c>
      <c r="R9" s="202">
        <v>0.1</v>
      </c>
      <c r="S9" s="202">
        <v>3.37</v>
      </c>
      <c r="T9" s="202">
        <v>100.88</v>
      </c>
      <c r="U9" s="183">
        <f t="shared" si="0"/>
        <v>83.05733287551088</v>
      </c>
      <c r="V9" s="183">
        <f t="shared" si="1"/>
        <v>10.878975374359023</v>
      </c>
      <c r="W9" s="201" t="s">
        <v>713</v>
      </c>
      <c r="X9" s="201">
        <v>10</v>
      </c>
    </row>
    <row r="10" spans="1:24" s="171" customFormat="1" ht="11.25">
      <c r="A10" s="172" t="s">
        <v>664</v>
      </c>
      <c r="B10" s="201" t="s">
        <v>673</v>
      </c>
      <c r="C10" s="201" t="s">
        <v>709</v>
      </c>
      <c r="D10" s="201" t="s">
        <v>710</v>
      </c>
      <c r="E10" s="201" t="s">
        <v>711</v>
      </c>
      <c r="F10" s="201" t="s">
        <v>712</v>
      </c>
      <c r="G10" s="201">
        <v>1</v>
      </c>
      <c r="H10" s="201">
        <v>8</v>
      </c>
      <c r="I10" s="201" t="s">
        <v>713</v>
      </c>
      <c r="J10" s="201" t="s">
        <v>671</v>
      </c>
      <c r="K10" s="202">
        <v>43.24</v>
      </c>
      <c r="L10" s="202">
        <v>0.79</v>
      </c>
      <c r="M10" s="202">
        <v>18.670000000000002</v>
      </c>
      <c r="N10" s="202">
        <v>8.01</v>
      </c>
      <c r="O10" s="202">
        <v>0.37</v>
      </c>
      <c r="P10" s="202">
        <v>21.43</v>
      </c>
      <c r="Q10" s="202">
        <v>5</v>
      </c>
      <c r="R10" s="202">
        <v>0.09</v>
      </c>
      <c r="S10" s="202">
        <v>3.52</v>
      </c>
      <c r="T10" s="202">
        <v>101.12</v>
      </c>
      <c r="U10" s="183">
        <f t="shared" si="0"/>
        <v>82.66519154704271</v>
      </c>
      <c r="V10" s="183">
        <f t="shared" si="1"/>
        <v>11.227790009760007</v>
      </c>
      <c r="W10" s="201" t="s">
        <v>713</v>
      </c>
      <c r="X10" s="201">
        <v>10</v>
      </c>
    </row>
    <row r="11" spans="1:24" s="171" customFormat="1" ht="11.25">
      <c r="A11" s="172" t="s">
        <v>664</v>
      </c>
      <c r="B11" s="201" t="s">
        <v>673</v>
      </c>
      <c r="C11" s="201" t="s">
        <v>709</v>
      </c>
      <c r="D11" s="201" t="s">
        <v>710</v>
      </c>
      <c r="E11" s="201" t="s">
        <v>711</v>
      </c>
      <c r="F11" s="201" t="s">
        <v>712</v>
      </c>
      <c r="G11" s="201">
        <v>1</v>
      </c>
      <c r="H11" s="201">
        <v>9</v>
      </c>
      <c r="I11" s="201" t="s">
        <v>713</v>
      </c>
      <c r="J11" s="201" t="s">
        <v>671</v>
      </c>
      <c r="K11" s="202">
        <v>42.61</v>
      </c>
      <c r="L11" s="202">
        <v>0.95</v>
      </c>
      <c r="M11" s="202">
        <v>17.95</v>
      </c>
      <c r="N11" s="202">
        <v>7.8</v>
      </c>
      <c r="O11" s="202">
        <v>0.32</v>
      </c>
      <c r="P11" s="202">
        <v>20.71</v>
      </c>
      <c r="Q11" s="202">
        <v>5.03</v>
      </c>
      <c r="R11" s="202">
        <v>0.15</v>
      </c>
      <c r="S11" s="202">
        <v>3.31</v>
      </c>
      <c r="T11" s="202">
        <v>98.83</v>
      </c>
      <c r="U11" s="183">
        <f t="shared" si="0"/>
        <v>82.555897408583903</v>
      </c>
      <c r="V11" s="183">
        <f t="shared" si="1"/>
        <v>11.008563734817878</v>
      </c>
      <c r="W11" s="201" t="s">
        <v>713</v>
      </c>
      <c r="X11" s="201">
        <v>10</v>
      </c>
    </row>
    <row r="12" spans="1:24" s="171" customFormat="1" ht="11.25">
      <c r="A12" s="172" t="s">
        <v>664</v>
      </c>
      <c r="B12" s="201" t="s">
        <v>673</v>
      </c>
      <c r="C12" s="201" t="s">
        <v>709</v>
      </c>
      <c r="D12" s="201" t="s">
        <v>710</v>
      </c>
      <c r="E12" s="201" t="s">
        <v>711</v>
      </c>
      <c r="F12" s="201" t="s">
        <v>712</v>
      </c>
      <c r="G12" s="201">
        <v>1</v>
      </c>
      <c r="H12" s="201">
        <v>10</v>
      </c>
      <c r="I12" s="201" t="s">
        <v>713</v>
      </c>
      <c r="J12" s="201" t="s">
        <v>671</v>
      </c>
      <c r="K12" s="202">
        <v>42.54</v>
      </c>
      <c r="L12" s="202">
        <v>0.85</v>
      </c>
      <c r="M12" s="202">
        <v>18.600000000000001</v>
      </c>
      <c r="N12" s="202">
        <v>8.01</v>
      </c>
      <c r="O12" s="202">
        <v>0.36</v>
      </c>
      <c r="P12" s="202">
        <v>21.15</v>
      </c>
      <c r="Q12" s="202">
        <v>4.96</v>
      </c>
      <c r="R12" s="202">
        <v>0.12</v>
      </c>
      <c r="S12" s="202">
        <v>3.43</v>
      </c>
      <c r="T12" s="202">
        <v>100.02</v>
      </c>
      <c r="U12" s="183">
        <f t="shared" si="0"/>
        <v>82.475916285094911</v>
      </c>
      <c r="V12" s="183">
        <f t="shared" si="1"/>
        <v>11.008961545102231</v>
      </c>
      <c r="W12" s="201" t="s">
        <v>713</v>
      </c>
      <c r="X12" s="201">
        <v>10</v>
      </c>
    </row>
    <row r="13" spans="1:24" s="171" customFormat="1" ht="11.25">
      <c r="A13" s="172" t="s">
        <v>664</v>
      </c>
      <c r="B13" s="201" t="s">
        <v>673</v>
      </c>
      <c r="C13" s="201" t="s">
        <v>709</v>
      </c>
      <c r="D13" s="201" t="s">
        <v>710</v>
      </c>
      <c r="E13" s="201" t="s">
        <v>711</v>
      </c>
      <c r="F13" s="201" t="s">
        <v>712</v>
      </c>
      <c r="G13" s="201">
        <v>1</v>
      </c>
      <c r="H13" s="201">
        <v>11</v>
      </c>
      <c r="I13" s="201" t="s">
        <v>713</v>
      </c>
      <c r="J13" s="201" t="s">
        <v>671</v>
      </c>
      <c r="K13" s="202">
        <v>43.34</v>
      </c>
      <c r="L13" s="202">
        <v>0</v>
      </c>
      <c r="M13" s="202">
        <v>20.49</v>
      </c>
      <c r="N13" s="202">
        <v>5.65</v>
      </c>
      <c r="O13" s="202">
        <v>0.28000000000000003</v>
      </c>
      <c r="P13" s="202">
        <v>22.44</v>
      </c>
      <c r="Q13" s="202">
        <v>4.74</v>
      </c>
      <c r="R13" s="202">
        <v>0.06</v>
      </c>
      <c r="S13" s="202">
        <v>3.87</v>
      </c>
      <c r="T13" s="202">
        <v>100.87</v>
      </c>
      <c r="U13" s="183">
        <f t="shared" si="0"/>
        <v>87.622641694004926</v>
      </c>
      <c r="V13" s="183">
        <f t="shared" si="1"/>
        <v>11.245489029956216</v>
      </c>
      <c r="W13" s="201" t="s">
        <v>713</v>
      </c>
      <c r="X13" s="201">
        <v>10</v>
      </c>
    </row>
    <row r="14" spans="1:24" s="171" customFormat="1" ht="11.25">
      <c r="A14" s="172" t="s">
        <v>664</v>
      </c>
      <c r="B14" s="201" t="s">
        <v>673</v>
      </c>
      <c r="C14" s="201" t="s">
        <v>709</v>
      </c>
      <c r="D14" s="201" t="s">
        <v>710</v>
      </c>
      <c r="E14" s="201" t="s">
        <v>711</v>
      </c>
      <c r="F14" s="201" t="s">
        <v>712</v>
      </c>
      <c r="G14" s="201">
        <v>1</v>
      </c>
      <c r="H14" s="201">
        <v>12</v>
      </c>
      <c r="I14" s="201" t="s">
        <v>713</v>
      </c>
      <c r="J14" s="201" t="s">
        <v>671</v>
      </c>
      <c r="K14" s="202">
        <v>43.23</v>
      </c>
      <c r="L14" s="202">
        <v>0.83</v>
      </c>
      <c r="M14" s="202">
        <v>17.989999999999998</v>
      </c>
      <c r="N14" s="202">
        <v>8.0299999999999994</v>
      </c>
      <c r="O14" s="202">
        <v>0.28999999999999998</v>
      </c>
      <c r="P14" s="202">
        <v>21.55</v>
      </c>
      <c r="Q14" s="202">
        <v>5.07</v>
      </c>
      <c r="R14" s="202">
        <v>0.12</v>
      </c>
      <c r="S14" s="202">
        <v>3.25</v>
      </c>
      <c r="T14" s="202">
        <v>100.36</v>
      </c>
      <c r="U14" s="183">
        <f t="shared" si="0"/>
        <v>82.709429542949778</v>
      </c>
      <c r="V14" s="183">
        <f t="shared" si="1"/>
        <v>10.809146914984764</v>
      </c>
      <c r="W14" s="201" t="s">
        <v>713</v>
      </c>
      <c r="X14" s="201">
        <v>10</v>
      </c>
    </row>
    <row r="15" spans="1:24" s="171" customFormat="1" ht="11.25">
      <c r="A15" s="172" t="s">
        <v>664</v>
      </c>
      <c r="B15" s="201" t="s">
        <v>673</v>
      </c>
      <c r="C15" s="201" t="s">
        <v>709</v>
      </c>
      <c r="D15" s="201" t="s">
        <v>710</v>
      </c>
      <c r="E15" s="201" t="s">
        <v>711</v>
      </c>
      <c r="F15" s="201" t="s">
        <v>712</v>
      </c>
      <c r="G15" s="201">
        <v>1</v>
      </c>
      <c r="H15" s="201">
        <v>13</v>
      </c>
      <c r="I15" s="201" t="s">
        <v>713</v>
      </c>
      <c r="J15" s="201" t="s">
        <v>671</v>
      </c>
      <c r="K15" s="202">
        <v>42.34</v>
      </c>
      <c r="L15" s="202">
        <v>1.1100000000000001</v>
      </c>
      <c r="M15" s="202">
        <v>17.239999999999998</v>
      </c>
      <c r="N15" s="202">
        <v>8.7799999999999994</v>
      </c>
      <c r="O15" s="202">
        <v>0.38</v>
      </c>
      <c r="P15" s="202">
        <v>20.12</v>
      </c>
      <c r="Q15" s="202">
        <v>5.83</v>
      </c>
      <c r="R15" s="202">
        <v>0.09</v>
      </c>
      <c r="S15" s="202">
        <v>4.1500000000000004</v>
      </c>
      <c r="T15" s="202">
        <v>100.04</v>
      </c>
      <c r="U15" s="183">
        <f t="shared" si="0"/>
        <v>80.332693208134188</v>
      </c>
      <c r="V15" s="183">
        <f t="shared" si="1"/>
        <v>13.903254555914598</v>
      </c>
      <c r="W15" s="201" t="s">
        <v>713</v>
      </c>
      <c r="X15" s="201">
        <v>10</v>
      </c>
    </row>
    <row r="16" spans="1:24" s="171" customFormat="1" ht="11.25">
      <c r="A16" s="172" t="s">
        <v>664</v>
      </c>
      <c r="B16" s="201" t="s">
        <v>673</v>
      </c>
      <c r="C16" s="201" t="s">
        <v>709</v>
      </c>
      <c r="D16" s="201" t="s">
        <v>710</v>
      </c>
      <c r="E16" s="201" t="s">
        <v>711</v>
      </c>
      <c r="F16" s="201" t="s">
        <v>712</v>
      </c>
      <c r="G16" s="201">
        <v>1</v>
      </c>
      <c r="H16" s="201">
        <v>14</v>
      </c>
      <c r="I16" s="201" t="s">
        <v>713</v>
      </c>
      <c r="J16" s="201" t="s">
        <v>671</v>
      </c>
      <c r="K16" s="202">
        <v>42.29</v>
      </c>
      <c r="L16" s="202">
        <v>0.24</v>
      </c>
      <c r="M16" s="202">
        <v>20.99</v>
      </c>
      <c r="N16" s="202">
        <v>14.62</v>
      </c>
      <c r="O16" s="202">
        <v>0.38</v>
      </c>
      <c r="P16" s="202">
        <v>13.96</v>
      </c>
      <c r="Q16" s="202">
        <v>8.61</v>
      </c>
      <c r="R16" s="202">
        <v>0.02</v>
      </c>
      <c r="S16" s="202">
        <v>0.02</v>
      </c>
      <c r="T16" s="202">
        <v>101.13</v>
      </c>
      <c r="U16" s="183">
        <f t="shared" si="0"/>
        <v>62.989972984721653</v>
      </c>
      <c r="V16" s="183">
        <f t="shared" si="1"/>
        <v>6.3879123601150223E-2</v>
      </c>
      <c r="W16" s="201" t="s">
        <v>713</v>
      </c>
      <c r="X16" s="201">
        <v>10</v>
      </c>
    </row>
    <row r="17" spans="1:24" s="171" customFormat="1" ht="11.25">
      <c r="A17" s="172" t="s">
        <v>664</v>
      </c>
      <c r="B17" s="201" t="s">
        <v>673</v>
      </c>
      <c r="C17" s="201" t="s">
        <v>709</v>
      </c>
      <c r="D17" s="201" t="s">
        <v>710</v>
      </c>
      <c r="E17" s="201" t="s">
        <v>711</v>
      </c>
      <c r="F17" s="201" t="s">
        <v>712</v>
      </c>
      <c r="G17" s="201">
        <v>1</v>
      </c>
      <c r="H17" s="201">
        <v>15</v>
      </c>
      <c r="I17" s="201" t="s">
        <v>713</v>
      </c>
      <c r="J17" s="201" t="s">
        <v>671</v>
      </c>
      <c r="K17" s="202">
        <v>43</v>
      </c>
      <c r="L17" s="202">
        <v>0.88</v>
      </c>
      <c r="M17" s="202">
        <v>17.899999999999999</v>
      </c>
      <c r="N17" s="202">
        <v>8.39</v>
      </c>
      <c r="O17" s="202">
        <v>0.41</v>
      </c>
      <c r="P17" s="202">
        <v>21.91</v>
      </c>
      <c r="Q17" s="202">
        <v>5.08</v>
      </c>
      <c r="R17" s="202">
        <v>0.08</v>
      </c>
      <c r="S17" s="202">
        <v>3.38</v>
      </c>
      <c r="T17" s="202">
        <v>101.03</v>
      </c>
      <c r="U17" s="183">
        <f t="shared" si="0"/>
        <v>82.31568622693672</v>
      </c>
      <c r="V17" s="183">
        <f t="shared" si="1"/>
        <v>11.243068413888176</v>
      </c>
      <c r="W17" s="201" t="s">
        <v>713</v>
      </c>
      <c r="X17" s="201">
        <v>10</v>
      </c>
    </row>
    <row r="18" spans="1:24" s="171" customFormat="1" ht="11.25">
      <c r="A18" s="172" t="s">
        <v>664</v>
      </c>
      <c r="B18" s="201" t="s">
        <v>673</v>
      </c>
      <c r="C18" s="201" t="s">
        <v>709</v>
      </c>
      <c r="D18" s="201" t="s">
        <v>710</v>
      </c>
      <c r="E18" s="201" t="s">
        <v>711</v>
      </c>
      <c r="F18" s="201" t="s">
        <v>712</v>
      </c>
      <c r="G18" s="201">
        <v>1</v>
      </c>
      <c r="H18" s="201">
        <v>16</v>
      </c>
      <c r="I18" s="201" t="s">
        <v>713</v>
      </c>
      <c r="J18" s="201" t="s">
        <v>671</v>
      </c>
      <c r="K18" s="202">
        <v>43.19</v>
      </c>
      <c r="L18" s="202">
        <v>0.78</v>
      </c>
      <c r="M18" s="202">
        <v>18.12</v>
      </c>
      <c r="N18" s="202">
        <v>8.2799999999999994</v>
      </c>
      <c r="O18" s="202">
        <v>0.36</v>
      </c>
      <c r="P18" s="202">
        <v>21.22</v>
      </c>
      <c r="Q18" s="202">
        <v>5.18</v>
      </c>
      <c r="R18" s="202">
        <v>7.0000000000000007E-2</v>
      </c>
      <c r="S18" s="202">
        <v>3.63</v>
      </c>
      <c r="T18" s="202">
        <v>100.83</v>
      </c>
      <c r="U18" s="183">
        <f t="shared" si="0"/>
        <v>82.040329014296958</v>
      </c>
      <c r="V18" s="183">
        <f t="shared" si="1"/>
        <v>11.846904873643521</v>
      </c>
      <c r="W18" s="201" t="s">
        <v>713</v>
      </c>
      <c r="X18" s="201">
        <v>10</v>
      </c>
    </row>
    <row r="19" spans="1:24" s="171" customFormat="1" ht="11.25">
      <c r="A19" s="172" t="s">
        <v>664</v>
      </c>
      <c r="B19" s="201" t="s">
        <v>673</v>
      </c>
      <c r="C19" s="201" t="s">
        <v>709</v>
      </c>
      <c r="D19" s="201" t="s">
        <v>710</v>
      </c>
      <c r="E19" s="201" t="s">
        <v>711</v>
      </c>
      <c r="F19" s="201" t="s">
        <v>712</v>
      </c>
      <c r="G19" s="201">
        <v>1</v>
      </c>
      <c r="H19" s="201">
        <v>17</v>
      </c>
      <c r="I19" s="201" t="s">
        <v>713</v>
      </c>
      <c r="J19" s="201" t="s">
        <v>671</v>
      </c>
      <c r="K19" s="202">
        <v>42</v>
      </c>
      <c r="L19" s="202">
        <v>0.87</v>
      </c>
      <c r="M19" s="202">
        <v>18.54</v>
      </c>
      <c r="N19" s="202">
        <v>8.0500000000000007</v>
      </c>
      <c r="O19" s="202">
        <v>0.36</v>
      </c>
      <c r="P19" s="202">
        <v>21.39</v>
      </c>
      <c r="Q19" s="202">
        <v>4.96</v>
      </c>
      <c r="R19" s="202">
        <v>0.11</v>
      </c>
      <c r="S19" s="202">
        <v>3.43</v>
      </c>
      <c r="T19" s="202">
        <v>99.71</v>
      </c>
      <c r="U19" s="183">
        <f t="shared" si="0"/>
        <v>82.566817827972656</v>
      </c>
      <c r="V19" s="183">
        <f t="shared" si="1"/>
        <v>11.040655719867846</v>
      </c>
      <c r="W19" s="201" t="s">
        <v>713</v>
      </c>
      <c r="X19" s="201">
        <v>10</v>
      </c>
    </row>
    <row r="20" spans="1:24" s="171" customFormat="1" ht="11.25">
      <c r="A20" s="172" t="s">
        <v>664</v>
      </c>
      <c r="B20" s="201" t="s">
        <v>673</v>
      </c>
      <c r="C20" s="201" t="s">
        <v>709</v>
      </c>
      <c r="D20" s="201" t="s">
        <v>710</v>
      </c>
      <c r="E20" s="201" t="s">
        <v>711</v>
      </c>
      <c r="F20" s="201" t="s">
        <v>712</v>
      </c>
      <c r="G20" s="201">
        <v>1</v>
      </c>
      <c r="H20" s="201">
        <v>18</v>
      </c>
      <c r="I20" s="201" t="s">
        <v>713</v>
      </c>
      <c r="J20" s="201" t="s">
        <v>671</v>
      </c>
      <c r="K20" s="202">
        <v>42.76</v>
      </c>
      <c r="L20" s="202">
        <v>0.91</v>
      </c>
      <c r="M20" s="202">
        <v>18.23</v>
      </c>
      <c r="N20" s="202">
        <v>8.14</v>
      </c>
      <c r="O20" s="202">
        <v>0.37</v>
      </c>
      <c r="P20" s="202">
        <v>20.49</v>
      </c>
      <c r="Q20" s="202">
        <v>5.59</v>
      </c>
      <c r="R20" s="202">
        <v>0.09</v>
      </c>
      <c r="S20" s="202">
        <v>3.9</v>
      </c>
      <c r="T20" s="202">
        <v>100.48</v>
      </c>
      <c r="U20" s="183">
        <f t="shared" si="0"/>
        <v>81.774262594872198</v>
      </c>
      <c r="V20" s="183">
        <f t="shared" si="1"/>
        <v>12.550326770014635</v>
      </c>
      <c r="W20" s="201" t="s">
        <v>713</v>
      </c>
      <c r="X20" s="201">
        <v>10</v>
      </c>
    </row>
    <row r="21" spans="1:24" s="171" customFormat="1" ht="11.25">
      <c r="A21" s="172" t="s">
        <v>664</v>
      </c>
      <c r="B21" s="201" t="s">
        <v>673</v>
      </c>
      <c r="C21" s="201" t="s">
        <v>709</v>
      </c>
      <c r="D21" s="201" t="s">
        <v>710</v>
      </c>
      <c r="E21" s="201" t="s">
        <v>711</v>
      </c>
      <c r="F21" s="201" t="s">
        <v>712</v>
      </c>
      <c r="G21" s="201">
        <v>1</v>
      </c>
      <c r="H21" s="201">
        <v>19</v>
      </c>
      <c r="I21" s="201" t="s">
        <v>713</v>
      </c>
      <c r="J21" s="201" t="s">
        <v>671</v>
      </c>
      <c r="K21" s="202">
        <v>42.03</v>
      </c>
      <c r="L21" s="202">
        <v>1.1200000000000001</v>
      </c>
      <c r="M21" s="202">
        <v>17.829999999999998</v>
      </c>
      <c r="N21" s="202">
        <v>8.1999999999999993</v>
      </c>
      <c r="O21" s="202">
        <v>0.38</v>
      </c>
      <c r="P21" s="202">
        <v>19.86</v>
      </c>
      <c r="Q21" s="202">
        <v>5.81</v>
      </c>
      <c r="R21" s="202">
        <v>0.05</v>
      </c>
      <c r="S21" s="202">
        <v>3.85</v>
      </c>
      <c r="T21" s="202">
        <v>99.13</v>
      </c>
      <c r="U21" s="183">
        <f t="shared" si="0"/>
        <v>81.192307407809921</v>
      </c>
      <c r="V21" s="183">
        <f t="shared" si="1"/>
        <v>12.652561684141212</v>
      </c>
      <c r="W21" s="201" t="s">
        <v>713</v>
      </c>
      <c r="X21" s="201">
        <v>10</v>
      </c>
    </row>
    <row r="22" spans="1:24" s="171" customFormat="1" ht="11.25">
      <c r="A22" s="172" t="s">
        <v>664</v>
      </c>
      <c r="B22" s="201" t="s">
        <v>673</v>
      </c>
      <c r="C22" s="201" t="s">
        <v>709</v>
      </c>
      <c r="D22" s="201" t="s">
        <v>710</v>
      </c>
      <c r="E22" s="201" t="s">
        <v>711</v>
      </c>
      <c r="F22" s="201" t="s">
        <v>712</v>
      </c>
      <c r="G22" s="201">
        <v>1</v>
      </c>
      <c r="H22" s="201">
        <v>20</v>
      </c>
      <c r="I22" s="201" t="s">
        <v>713</v>
      </c>
      <c r="J22" s="201" t="s">
        <v>671</v>
      </c>
      <c r="K22" s="202">
        <v>43.31</v>
      </c>
      <c r="L22" s="202">
        <v>0.84</v>
      </c>
      <c r="M22" s="202">
        <v>18.82</v>
      </c>
      <c r="N22" s="202">
        <v>7.92</v>
      </c>
      <c r="O22" s="202">
        <v>0.37</v>
      </c>
      <c r="P22" s="202">
        <v>21.48</v>
      </c>
      <c r="Q22" s="202">
        <v>5.09</v>
      </c>
      <c r="R22" s="202">
        <v>0.12</v>
      </c>
      <c r="S22" s="202">
        <v>3.46</v>
      </c>
      <c r="T22" s="202">
        <v>101.41</v>
      </c>
      <c r="U22" s="183">
        <f t="shared" si="0"/>
        <v>82.859638916323746</v>
      </c>
      <c r="V22" s="183">
        <f t="shared" si="1"/>
        <v>10.979114039577279</v>
      </c>
      <c r="W22" s="201" t="s">
        <v>713</v>
      </c>
      <c r="X22" s="201">
        <v>10</v>
      </c>
    </row>
    <row r="23" spans="1:24" s="171" customFormat="1" ht="11.25">
      <c r="A23" s="172" t="s">
        <v>664</v>
      </c>
      <c r="B23" s="201" t="s">
        <v>673</v>
      </c>
      <c r="C23" s="201" t="s">
        <v>709</v>
      </c>
      <c r="D23" s="201" t="s">
        <v>710</v>
      </c>
      <c r="E23" s="201" t="s">
        <v>711</v>
      </c>
      <c r="F23" s="201" t="s">
        <v>712</v>
      </c>
      <c r="G23" s="201">
        <v>1</v>
      </c>
      <c r="H23" s="201">
        <v>21</v>
      </c>
      <c r="I23" s="201" t="s">
        <v>713</v>
      </c>
      <c r="J23" s="201" t="s">
        <v>671</v>
      </c>
      <c r="K23" s="202">
        <v>43.32</v>
      </c>
      <c r="L23" s="202">
        <v>0.89</v>
      </c>
      <c r="M23" s="202">
        <v>18.02</v>
      </c>
      <c r="N23" s="202">
        <v>6.95</v>
      </c>
      <c r="O23" s="202">
        <v>0.3</v>
      </c>
      <c r="P23" s="202">
        <v>21.13</v>
      </c>
      <c r="Q23" s="202">
        <v>5.23</v>
      </c>
      <c r="R23" s="202">
        <v>0.06</v>
      </c>
      <c r="S23" s="202">
        <v>3.7</v>
      </c>
      <c r="T23" s="202">
        <v>99.6</v>
      </c>
      <c r="U23" s="183">
        <f t="shared" si="0"/>
        <v>84.421537580386413</v>
      </c>
      <c r="V23" s="183">
        <f t="shared" si="1"/>
        <v>12.106597861318848</v>
      </c>
      <c r="W23" s="201" t="s">
        <v>713</v>
      </c>
      <c r="X23" s="201">
        <v>10</v>
      </c>
    </row>
    <row r="24" spans="1:24" s="171" customFormat="1" ht="11.25">
      <c r="A24" s="172" t="s">
        <v>664</v>
      </c>
      <c r="B24" s="201" t="s">
        <v>673</v>
      </c>
      <c r="C24" s="201" t="s">
        <v>709</v>
      </c>
      <c r="D24" s="201" t="s">
        <v>710</v>
      </c>
      <c r="E24" s="201" t="s">
        <v>711</v>
      </c>
      <c r="F24" s="201" t="s">
        <v>712</v>
      </c>
      <c r="G24" s="201">
        <v>1</v>
      </c>
      <c r="H24" s="201">
        <v>22</v>
      </c>
      <c r="I24" s="201" t="s">
        <v>713</v>
      </c>
      <c r="J24" s="201" t="s">
        <v>671</v>
      </c>
      <c r="K24" s="202">
        <v>42.47</v>
      </c>
      <c r="L24" s="202">
        <v>0.34</v>
      </c>
      <c r="M24" s="202">
        <v>17.39</v>
      </c>
      <c r="N24" s="202">
        <v>6.51</v>
      </c>
      <c r="O24" s="202">
        <v>0.33</v>
      </c>
      <c r="P24" s="202">
        <v>21.12</v>
      </c>
      <c r="Q24" s="202">
        <v>5.47</v>
      </c>
      <c r="R24" s="202">
        <v>0.12</v>
      </c>
      <c r="S24" s="202">
        <v>5.67</v>
      </c>
      <c r="T24" s="202">
        <v>99.42</v>
      </c>
      <c r="U24" s="183">
        <f t="shared" si="0"/>
        <v>85.256499825466761</v>
      </c>
      <c r="V24" s="183">
        <f t="shared" si="1"/>
        <v>17.947168948234239</v>
      </c>
      <c r="W24" s="201" t="s">
        <v>713</v>
      </c>
      <c r="X24" s="201">
        <v>10</v>
      </c>
    </row>
    <row r="25" spans="1:24" s="171" customFormat="1" ht="11.25">
      <c r="A25" s="172" t="s">
        <v>664</v>
      </c>
      <c r="B25" s="201" t="s">
        <v>673</v>
      </c>
      <c r="C25" s="201" t="s">
        <v>709</v>
      </c>
      <c r="D25" s="201" t="s">
        <v>710</v>
      </c>
      <c r="E25" s="201" t="s">
        <v>711</v>
      </c>
      <c r="F25" s="201" t="s">
        <v>712</v>
      </c>
      <c r="G25" s="201">
        <v>1</v>
      </c>
      <c r="H25" s="201">
        <v>23</v>
      </c>
      <c r="I25" s="201" t="s">
        <v>713</v>
      </c>
      <c r="J25" s="201" t="s">
        <v>671</v>
      </c>
      <c r="K25" s="202">
        <v>42.47</v>
      </c>
      <c r="L25" s="202">
        <v>1.04</v>
      </c>
      <c r="M25" s="202">
        <v>16.98</v>
      </c>
      <c r="N25" s="202">
        <v>7.05</v>
      </c>
      <c r="O25" s="202">
        <v>0.35</v>
      </c>
      <c r="P25" s="202">
        <v>21.02</v>
      </c>
      <c r="Q25" s="202">
        <v>5.45</v>
      </c>
      <c r="R25" s="202">
        <v>7.0000000000000007E-2</v>
      </c>
      <c r="S25" s="202">
        <v>5.01</v>
      </c>
      <c r="T25" s="202">
        <v>99.44</v>
      </c>
      <c r="U25" s="183">
        <f t="shared" si="0"/>
        <v>84.163284753597495</v>
      </c>
      <c r="V25" s="183">
        <f t="shared" si="1"/>
        <v>16.522900729860886</v>
      </c>
      <c r="W25" s="201" t="s">
        <v>713</v>
      </c>
      <c r="X25" s="201">
        <v>10</v>
      </c>
    </row>
    <row r="26" spans="1:24" s="171" customFormat="1" ht="11.25">
      <c r="A26" s="172" t="s">
        <v>664</v>
      </c>
      <c r="B26" s="201" t="s">
        <v>673</v>
      </c>
      <c r="C26" s="201" t="s">
        <v>709</v>
      </c>
      <c r="D26" s="201" t="s">
        <v>710</v>
      </c>
      <c r="E26" s="201" t="s">
        <v>711</v>
      </c>
      <c r="F26" s="201" t="s">
        <v>712</v>
      </c>
      <c r="G26" s="201">
        <v>1</v>
      </c>
      <c r="H26" s="201">
        <v>24</v>
      </c>
      <c r="I26" s="201" t="s">
        <v>713</v>
      </c>
      <c r="J26" s="201" t="s">
        <v>671</v>
      </c>
      <c r="K26" s="202">
        <v>42.73</v>
      </c>
      <c r="L26" s="202">
        <v>0.86</v>
      </c>
      <c r="M26" s="202">
        <v>17.420000000000002</v>
      </c>
      <c r="N26" s="202">
        <v>6.41</v>
      </c>
      <c r="O26" s="202">
        <v>0.25</v>
      </c>
      <c r="P26" s="202">
        <v>21.53</v>
      </c>
      <c r="Q26" s="202">
        <v>5.13</v>
      </c>
      <c r="R26" s="202">
        <v>0.05</v>
      </c>
      <c r="S26" s="202">
        <v>4.37</v>
      </c>
      <c r="T26" s="202">
        <v>98.75</v>
      </c>
      <c r="U26" s="183">
        <f t="shared" si="0"/>
        <v>85.68744358333403</v>
      </c>
      <c r="V26" s="183">
        <f t="shared" si="1"/>
        <v>14.404640126868347</v>
      </c>
      <c r="W26" s="201" t="s">
        <v>713</v>
      </c>
      <c r="X26" s="201">
        <v>10</v>
      </c>
    </row>
    <row r="27" spans="1:24" s="171" customFormat="1" ht="11.25">
      <c r="A27" s="172" t="s">
        <v>664</v>
      </c>
      <c r="B27" s="201" t="s">
        <v>673</v>
      </c>
      <c r="C27" s="201" t="s">
        <v>709</v>
      </c>
      <c r="D27" s="201" t="s">
        <v>710</v>
      </c>
      <c r="E27" s="201" t="s">
        <v>711</v>
      </c>
      <c r="F27" s="201" t="s">
        <v>712</v>
      </c>
      <c r="G27" s="201">
        <v>1</v>
      </c>
      <c r="H27" s="201">
        <v>25</v>
      </c>
      <c r="I27" s="201" t="s">
        <v>713</v>
      </c>
      <c r="J27" s="201" t="s">
        <v>671</v>
      </c>
      <c r="K27" s="202">
        <v>42.65</v>
      </c>
      <c r="L27" s="202">
        <v>0.98</v>
      </c>
      <c r="M27" s="202">
        <v>16.73</v>
      </c>
      <c r="N27" s="202">
        <v>6.79</v>
      </c>
      <c r="O27" s="202">
        <v>0.28000000000000003</v>
      </c>
      <c r="P27" s="202">
        <v>21.1</v>
      </c>
      <c r="Q27" s="202">
        <v>5.31</v>
      </c>
      <c r="R27" s="202">
        <v>0.09</v>
      </c>
      <c r="S27" s="202">
        <v>4.91</v>
      </c>
      <c r="T27" s="202">
        <v>98.84</v>
      </c>
      <c r="U27" s="183">
        <f t="shared" si="0"/>
        <v>84.707001279906649</v>
      </c>
      <c r="V27" s="183">
        <f t="shared" si="1"/>
        <v>16.449525537020225</v>
      </c>
      <c r="W27" s="201" t="s">
        <v>713</v>
      </c>
      <c r="X27" s="201">
        <v>10</v>
      </c>
    </row>
    <row r="28" spans="1:24" s="171" customFormat="1" ht="11.25">
      <c r="A28" s="172" t="s">
        <v>664</v>
      </c>
      <c r="B28" s="201" t="s">
        <v>673</v>
      </c>
      <c r="C28" s="201" t="s">
        <v>709</v>
      </c>
      <c r="D28" s="201" t="s">
        <v>710</v>
      </c>
      <c r="E28" s="201" t="s">
        <v>711</v>
      </c>
      <c r="F28" s="201" t="s">
        <v>712</v>
      </c>
      <c r="G28" s="201">
        <v>1</v>
      </c>
      <c r="H28" s="201">
        <v>26</v>
      </c>
      <c r="I28" s="201" t="s">
        <v>713</v>
      </c>
      <c r="J28" s="201" t="s">
        <v>671</v>
      </c>
      <c r="K28" s="202">
        <v>43.61</v>
      </c>
      <c r="L28" s="202">
        <v>1.08</v>
      </c>
      <c r="M28" s="202">
        <v>16.02</v>
      </c>
      <c r="N28" s="202">
        <v>7.17</v>
      </c>
      <c r="O28" s="202">
        <v>0.36</v>
      </c>
      <c r="P28" s="202">
        <v>20.83</v>
      </c>
      <c r="Q28" s="202">
        <v>5.52</v>
      </c>
      <c r="R28" s="202">
        <v>0.21</v>
      </c>
      <c r="S28" s="202">
        <v>5.32</v>
      </c>
      <c r="T28" s="202">
        <v>100.12</v>
      </c>
      <c r="U28" s="183">
        <f t="shared" si="0"/>
        <v>83.814220437035488</v>
      </c>
      <c r="V28" s="183">
        <f t="shared" si="1"/>
        <v>18.218859531558241</v>
      </c>
      <c r="W28" s="201" t="s">
        <v>713</v>
      </c>
      <c r="X28" s="201">
        <v>10</v>
      </c>
    </row>
    <row r="29" spans="1:24" s="171" customFormat="1" ht="11.25">
      <c r="A29" s="172" t="s">
        <v>664</v>
      </c>
      <c r="B29" s="201" t="s">
        <v>673</v>
      </c>
      <c r="C29" s="201" t="s">
        <v>709</v>
      </c>
      <c r="D29" s="201" t="s">
        <v>710</v>
      </c>
      <c r="E29" s="201" t="s">
        <v>711</v>
      </c>
      <c r="F29" s="201" t="s">
        <v>712</v>
      </c>
      <c r="G29" s="201">
        <v>1</v>
      </c>
      <c r="H29" s="201">
        <v>27</v>
      </c>
      <c r="I29" s="201" t="s">
        <v>713</v>
      </c>
      <c r="J29" s="201" t="s">
        <v>671</v>
      </c>
      <c r="K29" s="202">
        <v>42.52</v>
      </c>
      <c r="L29" s="202">
        <v>0.87</v>
      </c>
      <c r="M29" s="202">
        <v>17.14</v>
      </c>
      <c r="N29" s="202">
        <v>6.88</v>
      </c>
      <c r="O29" s="202">
        <v>0.28999999999999998</v>
      </c>
      <c r="P29" s="202">
        <v>22.06</v>
      </c>
      <c r="Q29" s="202">
        <v>5.12</v>
      </c>
      <c r="R29" s="202">
        <v>0.14000000000000001</v>
      </c>
      <c r="S29" s="202">
        <v>3.73</v>
      </c>
      <c r="T29" s="202">
        <v>98.75</v>
      </c>
      <c r="U29" s="183">
        <f t="shared" si="0"/>
        <v>85.108399426572035</v>
      </c>
      <c r="V29" s="183">
        <f t="shared" si="1"/>
        <v>12.739045214348014</v>
      </c>
      <c r="W29" s="201" t="s">
        <v>713</v>
      </c>
      <c r="X29" s="201">
        <v>10</v>
      </c>
    </row>
    <row r="30" spans="1:24" s="171" customFormat="1" ht="11.25">
      <c r="A30" s="172" t="s">
        <v>664</v>
      </c>
      <c r="B30" s="201" t="s">
        <v>673</v>
      </c>
      <c r="C30" s="201" t="s">
        <v>709</v>
      </c>
      <c r="D30" s="201" t="s">
        <v>710</v>
      </c>
      <c r="E30" s="201" t="s">
        <v>711</v>
      </c>
      <c r="F30" s="201" t="s">
        <v>712</v>
      </c>
      <c r="G30" s="201">
        <v>1</v>
      </c>
      <c r="H30" s="201">
        <v>28</v>
      </c>
      <c r="I30" s="201" t="s">
        <v>713</v>
      </c>
      <c r="J30" s="201" t="s">
        <v>671</v>
      </c>
      <c r="K30" s="202">
        <v>42.67</v>
      </c>
      <c r="L30" s="202">
        <v>0.67</v>
      </c>
      <c r="M30" s="202">
        <v>17.8</v>
      </c>
      <c r="N30" s="202">
        <v>6.59</v>
      </c>
      <c r="O30" s="202">
        <v>0.25</v>
      </c>
      <c r="P30" s="202">
        <v>22.08</v>
      </c>
      <c r="Q30" s="202">
        <v>5.15</v>
      </c>
      <c r="R30" s="202">
        <v>7.0000000000000007E-2</v>
      </c>
      <c r="S30" s="202">
        <v>4</v>
      </c>
      <c r="T30" s="202">
        <v>99.28</v>
      </c>
      <c r="U30" s="183">
        <f t="shared" si="0"/>
        <v>85.657134863089055</v>
      </c>
      <c r="V30" s="183">
        <f t="shared" si="1"/>
        <v>13.100193292129603</v>
      </c>
      <c r="W30" s="201" t="s">
        <v>713</v>
      </c>
      <c r="X30" s="201">
        <v>10</v>
      </c>
    </row>
    <row r="31" spans="1:24" s="171" customFormat="1" ht="11.25">
      <c r="A31" s="172" t="s">
        <v>664</v>
      </c>
      <c r="B31" s="201" t="s">
        <v>673</v>
      </c>
      <c r="C31" s="201" t="s">
        <v>709</v>
      </c>
      <c r="D31" s="201" t="s">
        <v>710</v>
      </c>
      <c r="E31" s="201" t="s">
        <v>711</v>
      </c>
      <c r="F31" s="201" t="s">
        <v>712</v>
      </c>
      <c r="G31" s="201">
        <v>1</v>
      </c>
      <c r="H31" s="201">
        <v>29</v>
      </c>
      <c r="I31" s="201" t="s">
        <v>713</v>
      </c>
      <c r="J31" s="201" t="s">
        <v>671</v>
      </c>
      <c r="K31" s="202">
        <v>42.84</v>
      </c>
      <c r="L31" s="202">
        <v>0.08</v>
      </c>
      <c r="M31" s="202">
        <v>19.53</v>
      </c>
      <c r="N31" s="202">
        <v>6.71</v>
      </c>
      <c r="O31" s="202">
        <v>0.4</v>
      </c>
      <c r="P31" s="202">
        <v>21.92</v>
      </c>
      <c r="Q31" s="202">
        <v>4.62</v>
      </c>
      <c r="R31" s="202">
        <v>0.03</v>
      </c>
      <c r="S31" s="202">
        <v>3.95</v>
      </c>
      <c r="T31" s="202">
        <v>100.08</v>
      </c>
      <c r="U31" s="183">
        <f t="shared" si="0"/>
        <v>85.343264593695963</v>
      </c>
      <c r="V31" s="183">
        <f t="shared" si="1"/>
        <v>11.946976988599342</v>
      </c>
      <c r="W31" s="201" t="s">
        <v>713</v>
      </c>
      <c r="X31" s="201">
        <v>10</v>
      </c>
    </row>
    <row r="32" spans="1:24" s="171" customFormat="1" ht="11.25">
      <c r="A32" s="172" t="s">
        <v>664</v>
      </c>
      <c r="B32" s="201" t="s">
        <v>673</v>
      </c>
      <c r="C32" s="201" t="s">
        <v>709</v>
      </c>
      <c r="D32" s="201" t="s">
        <v>710</v>
      </c>
      <c r="E32" s="201" t="s">
        <v>711</v>
      </c>
      <c r="F32" s="201" t="s">
        <v>712</v>
      </c>
      <c r="G32" s="201">
        <v>1</v>
      </c>
      <c r="H32" s="201">
        <v>30</v>
      </c>
      <c r="I32" s="201" t="s">
        <v>713</v>
      </c>
      <c r="J32" s="201" t="s">
        <v>671</v>
      </c>
      <c r="K32" s="202">
        <v>42.87</v>
      </c>
      <c r="L32" s="202">
        <v>0.48</v>
      </c>
      <c r="M32" s="202">
        <v>17.23</v>
      </c>
      <c r="N32" s="202">
        <v>7.11</v>
      </c>
      <c r="O32" s="202">
        <v>0.37</v>
      </c>
      <c r="P32" s="202">
        <v>20.47</v>
      </c>
      <c r="Q32" s="202">
        <v>5.36</v>
      </c>
      <c r="R32" s="202">
        <v>0.08</v>
      </c>
      <c r="S32" s="202">
        <v>5.67</v>
      </c>
      <c r="T32" s="202">
        <v>99.64</v>
      </c>
      <c r="U32" s="183">
        <f t="shared" si="0"/>
        <v>83.691339166583589</v>
      </c>
      <c r="V32" s="183">
        <f t="shared" si="1"/>
        <v>18.083690443044183</v>
      </c>
      <c r="W32" s="201" t="s">
        <v>713</v>
      </c>
      <c r="X32" s="201">
        <v>10</v>
      </c>
    </row>
    <row r="33" spans="1:24" s="171" customFormat="1" ht="11.25">
      <c r="A33" s="172" t="s">
        <v>664</v>
      </c>
      <c r="B33" s="201" t="s">
        <v>673</v>
      </c>
      <c r="C33" s="201" t="s">
        <v>709</v>
      </c>
      <c r="D33" s="201" t="s">
        <v>710</v>
      </c>
      <c r="E33" s="201" t="s">
        <v>711</v>
      </c>
      <c r="F33" s="201" t="s">
        <v>712</v>
      </c>
      <c r="G33" s="201">
        <v>1</v>
      </c>
      <c r="H33" s="201">
        <v>31</v>
      </c>
      <c r="I33" s="201" t="s">
        <v>713</v>
      </c>
      <c r="J33" s="201" t="s">
        <v>671</v>
      </c>
      <c r="K33" s="202">
        <v>43.13</v>
      </c>
      <c r="L33" s="202">
        <v>0.99</v>
      </c>
      <c r="M33" s="202">
        <v>16.93</v>
      </c>
      <c r="N33" s="202">
        <v>7.38</v>
      </c>
      <c r="O33" s="202">
        <v>0.36</v>
      </c>
      <c r="P33" s="202">
        <v>20.88</v>
      </c>
      <c r="Q33" s="202">
        <v>5.86</v>
      </c>
      <c r="R33" s="202">
        <v>0.09</v>
      </c>
      <c r="S33" s="202">
        <v>5.19</v>
      </c>
      <c r="T33" s="202">
        <v>100.81</v>
      </c>
      <c r="U33" s="183">
        <f t="shared" si="0"/>
        <v>83.451900461685895</v>
      </c>
      <c r="V33" s="183">
        <f t="shared" si="1"/>
        <v>17.057208291713081</v>
      </c>
      <c r="W33" s="201" t="s">
        <v>713</v>
      </c>
      <c r="X33" s="201">
        <v>10</v>
      </c>
    </row>
    <row r="34" spans="1:24" s="171" customFormat="1" ht="11.25">
      <c r="A34" s="172" t="s">
        <v>664</v>
      </c>
      <c r="B34" s="201" t="s">
        <v>673</v>
      </c>
      <c r="C34" s="201" t="s">
        <v>709</v>
      </c>
      <c r="D34" s="201" t="s">
        <v>710</v>
      </c>
      <c r="E34" s="201" t="s">
        <v>711</v>
      </c>
      <c r="F34" s="201" t="s">
        <v>712</v>
      </c>
      <c r="G34" s="201">
        <v>1</v>
      </c>
      <c r="H34" s="201">
        <v>32</v>
      </c>
      <c r="I34" s="201" t="s">
        <v>713</v>
      </c>
      <c r="J34" s="201" t="s">
        <v>671</v>
      </c>
      <c r="K34" s="202">
        <v>42.89</v>
      </c>
      <c r="L34" s="202">
        <v>0.91</v>
      </c>
      <c r="M34" s="202">
        <v>17.489999999999998</v>
      </c>
      <c r="N34" s="202">
        <v>7.22</v>
      </c>
      <c r="O34" s="202">
        <v>0.33</v>
      </c>
      <c r="P34" s="202">
        <v>22.24</v>
      </c>
      <c r="Q34" s="202">
        <v>5.19</v>
      </c>
      <c r="R34" s="202">
        <v>0.14000000000000001</v>
      </c>
      <c r="S34" s="202">
        <v>3.84</v>
      </c>
      <c r="T34" s="202">
        <v>100.25</v>
      </c>
      <c r="U34" s="183">
        <f t="shared" si="0"/>
        <v>84.592856407011126</v>
      </c>
      <c r="V34" s="183">
        <f t="shared" si="1"/>
        <v>12.837745815977202</v>
      </c>
      <c r="W34" s="201" t="s">
        <v>713</v>
      </c>
      <c r="X34" s="201">
        <v>10</v>
      </c>
    </row>
    <row r="35" spans="1:24" s="171" customFormat="1" ht="11.25">
      <c r="A35" s="172" t="s">
        <v>664</v>
      </c>
      <c r="B35" s="201" t="s">
        <v>673</v>
      </c>
      <c r="C35" s="201" t="s">
        <v>709</v>
      </c>
      <c r="D35" s="201" t="s">
        <v>710</v>
      </c>
      <c r="E35" s="201" t="s">
        <v>711</v>
      </c>
      <c r="F35" s="201" t="s">
        <v>712</v>
      </c>
      <c r="G35" s="201">
        <v>1</v>
      </c>
      <c r="H35" s="201">
        <v>33</v>
      </c>
      <c r="I35" s="201" t="s">
        <v>713</v>
      </c>
      <c r="J35" s="201" t="s">
        <v>671</v>
      </c>
      <c r="K35" s="202">
        <v>43.28</v>
      </c>
      <c r="L35" s="202">
        <v>0.99</v>
      </c>
      <c r="M35" s="202">
        <v>18.239999999999998</v>
      </c>
      <c r="N35" s="202">
        <v>8.23</v>
      </c>
      <c r="O35" s="202">
        <v>0.36</v>
      </c>
      <c r="P35" s="202">
        <v>21.12</v>
      </c>
      <c r="Q35" s="202">
        <v>5.03</v>
      </c>
      <c r="R35" s="202">
        <v>0.09</v>
      </c>
      <c r="S35" s="202">
        <v>2.57</v>
      </c>
      <c r="T35" s="202">
        <v>99.91</v>
      </c>
      <c r="U35" s="183">
        <f t="shared" si="0"/>
        <v>82.059965391956723</v>
      </c>
      <c r="V35" s="183">
        <f t="shared" si="1"/>
        <v>8.6358122375511819</v>
      </c>
      <c r="W35" s="201" t="s">
        <v>713</v>
      </c>
      <c r="X35" s="201">
        <v>10</v>
      </c>
    </row>
    <row r="36" spans="1:24" s="171" customFormat="1" ht="11.25">
      <c r="A36" s="172" t="s">
        <v>664</v>
      </c>
      <c r="B36" s="201" t="s">
        <v>673</v>
      </c>
      <c r="C36" s="201" t="s">
        <v>709</v>
      </c>
      <c r="D36" s="201" t="s">
        <v>710</v>
      </c>
      <c r="E36" s="201" t="s">
        <v>711</v>
      </c>
      <c r="F36" s="201" t="s">
        <v>712</v>
      </c>
      <c r="G36" s="201">
        <v>1</v>
      </c>
      <c r="H36" s="201">
        <v>34</v>
      </c>
      <c r="I36" s="201" t="s">
        <v>713</v>
      </c>
      <c r="J36" s="201" t="s">
        <v>671</v>
      </c>
      <c r="K36" s="202">
        <v>42.24</v>
      </c>
      <c r="L36" s="202">
        <v>0.81</v>
      </c>
      <c r="M36" s="202">
        <v>17.920000000000002</v>
      </c>
      <c r="N36" s="202">
        <v>7.6</v>
      </c>
      <c r="O36" s="202">
        <v>0.35</v>
      </c>
      <c r="P36" s="202">
        <v>21.46</v>
      </c>
      <c r="Q36" s="202">
        <v>4.9000000000000004</v>
      </c>
      <c r="R36" s="202">
        <v>0.11</v>
      </c>
      <c r="S36" s="202">
        <v>3.36</v>
      </c>
      <c r="T36" s="202">
        <v>98.75</v>
      </c>
      <c r="U36" s="183">
        <f t="shared" si="0"/>
        <v>83.424599501043417</v>
      </c>
      <c r="V36" s="183">
        <f t="shared" si="1"/>
        <v>11.172894244830303</v>
      </c>
      <c r="W36" s="201" t="s">
        <v>713</v>
      </c>
      <c r="X36" s="201">
        <v>10</v>
      </c>
    </row>
    <row r="37" spans="1:24" s="171" customFormat="1" ht="11.25">
      <c r="A37" s="172" t="s">
        <v>664</v>
      </c>
      <c r="B37" s="201" t="s">
        <v>673</v>
      </c>
      <c r="C37" s="201" t="s">
        <v>709</v>
      </c>
      <c r="D37" s="201" t="s">
        <v>710</v>
      </c>
      <c r="E37" s="201" t="s">
        <v>711</v>
      </c>
      <c r="F37" s="201" t="s">
        <v>712</v>
      </c>
      <c r="G37" s="201">
        <v>1</v>
      </c>
      <c r="H37" s="201">
        <v>35</v>
      </c>
      <c r="I37" s="201" t="s">
        <v>713</v>
      </c>
      <c r="J37" s="201" t="s">
        <v>671</v>
      </c>
      <c r="K37" s="202">
        <v>42.11</v>
      </c>
      <c r="L37" s="202">
        <v>0.21</v>
      </c>
      <c r="M37" s="202">
        <v>18.05</v>
      </c>
      <c r="N37" s="202">
        <v>6.91</v>
      </c>
      <c r="O37" s="202">
        <v>0.37</v>
      </c>
      <c r="P37" s="202">
        <v>19.89</v>
      </c>
      <c r="Q37" s="202">
        <v>5.14</v>
      </c>
      <c r="R37" s="202">
        <v>0</v>
      </c>
      <c r="S37" s="202">
        <v>4.87</v>
      </c>
      <c r="T37" s="202">
        <v>97.55</v>
      </c>
      <c r="U37" s="183">
        <f t="shared" si="0"/>
        <v>83.688463120943752</v>
      </c>
      <c r="V37" s="183">
        <f t="shared" si="1"/>
        <v>15.325758392926254</v>
      </c>
      <c r="W37" s="201" t="s">
        <v>713</v>
      </c>
      <c r="X37" s="201">
        <v>10</v>
      </c>
    </row>
    <row r="38" spans="1:24" s="171" customFormat="1" ht="11.25">
      <c r="A38" s="172" t="s">
        <v>664</v>
      </c>
      <c r="B38" s="201" t="s">
        <v>673</v>
      </c>
      <c r="C38" s="201" t="s">
        <v>709</v>
      </c>
      <c r="D38" s="201" t="s">
        <v>710</v>
      </c>
      <c r="E38" s="201" t="s">
        <v>711</v>
      </c>
      <c r="F38" s="201" t="s">
        <v>712</v>
      </c>
      <c r="G38" s="201">
        <v>1</v>
      </c>
      <c r="H38" s="201">
        <v>36</v>
      </c>
      <c r="I38" s="201" t="s">
        <v>713</v>
      </c>
      <c r="J38" s="201" t="s">
        <v>671</v>
      </c>
      <c r="K38" s="202">
        <v>42.79</v>
      </c>
      <c r="L38" s="202">
        <v>0.96</v>
      </c>
      <c r="M38" s="202">
        <v>17.309999999999999</v>
      </c>
      <c r="N38" s="202">
        <v>8.09</v>
      </c>
      <c r="O38" s="202">
        <v>0.36</v>
      </c>
      <c r="P38" s="202">
        <v>20.7</v>
      </c>
      <c r="Q38" s="202">
        <v>5.55</v>
      </c>
      <c r="R38" s="202">
        <v>7.0000000000000007E-2</v>
      </c>
      <c r="S38" s="202">
        <v>3.56</v>
      </c>
      <c r="T38" s="202">
        <v>99.39</v>
      </c>
      <c r="U38" s="183">
        <f t="shared" si="0"/>
        <v>82.016798362901042</v>
      </c>
      <c r="V38" s="183">
        <f t="shared" si="1"/>
        <v>12.123906455136993</v>
      </c>
      <c r="W38" s="201" t="s">
        <v>713</v>
      </c>
      <c r="X38" s="201">
        <v>10</v>
      </c>
    </row>
    <row r="39" spans="1:24" s="171" customFormat="1" ht="11.25">
      <c r="A39" s="172" t="s">
        <v>664</v>
      </c>
      <c r="B39" s="201" t="s">
        <v>673</v>
      </c>
      <c r="C39" s="201" t="s">
        <v>709</v>
      </c>
      <c r="D39" s="201" t="s">
        <v>710</v>
      </c>
      <c r="E39" s="201" t="s">
        <v>711</v>
      </c>
      <c r="F39" s="201" t="s">
        <v>712</v>
      </c>
      <c r="G39" s="201">
        <v>1</v>
      </c>
      <c r="H39" s="201">
        <v>37</v>
      </c>
      <c r="I39" s="201" t="s">
        <v>713</v>
      </c>
      <c r="J39" s="201" t="s">
        <v>671</v>
      </c>
      <c r="K39" s="202">
        <v>41.58</v>
      </c>
      <c r="L39" s="202">
        <v>0.86</v>
      </c>
      <c r="M39" s="202">
        <v>17.04</v>
      </c>
      <c r="N39" s="202">
        <v>6.38</v>
      </c>
      <c r="O39" s="202">
        <v>0.27</v>
      </c>
      <c r="P39" s="202">
        <v>21.86</v>
      </c>
      <c r="Q39" s="202">
        <v>5</v>
      </c>
      <c r="R39" s="202">
        <v>0.02</v>
      </c>
      <c r="S39" s="202">
        <v>3.64</v>
      </c>
      <c r="T39" s="202">
        <v>96.65</v>
      </c>
      <c r="U39" s="183">
        <f t="shared" si="0"/>
        <v>85.929797855235961</v>
      </c>
      <c r="V39" s="183">
        <f t="shared" si="1"/>
        <v>12.534006888088545</v>
      </c>
      <c r="W39" s="201" t="s">
        <v>713</v>
      </c>
      <c r="X39" s="201">
        <v>10</v>
      </c>
    </row>
    <row r="40" spans="1:24" s="171" customFormat="1" ht="11.25">
      <c r="A40" s="172" t="s">
        <v>664</v>
      </c>
      <c r="B40" s="201" t="s">
        <v>673</v>
      </c>
      <c r="C40" s="201" t="s">
        <v>709</v>
      </c>
      <c r="D40" s="201" t="s">
        <v>710</v>
      </c>
      <c r="E40" s="201" t="s">
        <v>711</v>
      </c>
      <c r="F40" s="201" t="s">
        <v>712</v>
      </c>
      <c r="G40" s="201">
        <v>1</v>
      </c>
      <c r="H40" s="201">
        <v>38</v>
      </c>
      <c r="I40" s="201" t="s">
        <v>713</v>
      </c>
      <c r="J40" s="201" t="s">
        <v>671</v>
      </c>
      <c r="K40" s="202">
        <v>42.78</v>
      </c>
      <c r="L40" s="202">
        <v>0.96</v>
      </c>
      <c r="M40" s="202">
        <v>16.73</v>
      </c>
      <c r="N40" s="202">
        <v>7.82</v>
      </c>
      <c r="O40" s="202">
        <v>0.35</v>
      </c>
      <c r="P40" s="202">
        <v>20.36</v>
      </c>
      <c r="Q40" s="202">
        <v>5.57</v>
      </c>
      <c r="R40" s="202">
        <v>0.09</v>
      </c>
      <c r="S40" s="202">
        <v>3.6</v>
      </c>
      <c r="T40" s="202">
        <v>98.26</v>
      </c>
      <c r="U40" s="183">
        <f t="shared" si="0"/>
        <v>82.271754267584399</v>
      </c>
      <c r="V40" s="183">
        <f t="shared" si="1"/>
        <v>12.614367974708671</v>
      </c>
      <c r="W40" s="201" t="s">
        <v>713</v>
      </c>
      <c r="X40" s="201">
        <v>10</v>
      </c>
    </row>
    <row r="41" spans="1:24" s="171" customFormat="1" ht="11.25">
      <c r="A41" s="172" t="s">
        <v>664</v>
      </c>
      <c r="B41" s="201" t="s">
        <v>673</v>
      </c>
      <c r="C41" s="201" t="s">
        <v>709</v>
      </c>
      <c r="D41" s="201" t="s">
        <v>710</v>
      </c>
      <c r="E41" s="201" t="s">
        <v>711</v>
      </c>
      <c r="F41" s="201" t="s">
        <v>712</v>
      </c>
      <c r="G41" s="201">
        <v>1</v>
      </c>
      <c r="H41" s="201">
        <v>39</v>
      </c>
      <c r="I41" s="201" t="s">
        <v>713</v>
      </c>
      <c r="J41" s="201" t="s">
        <v>671</v>
      </c>
      <c r="K41" s="202">
        <v>42.14</v>
      </c>
      <c r="L41" s="202">
        <v>1.06</v>
      </c>
      <c r="M41" s="202">
        <v>16.739999999999998</v>
      </c>
      <c r="N41" s="202">
        <v>8.0500000000000007</v>
      </c>
      <c r="O41" s="202">
        <v>0.33</v>
      </c>
      <c r="P41" s="202">
        <v>20.6</v>
      </c>
      <c r="Q41" s="202">
        <v>5.57</v>
      </c>
      <c r="R41" s="202">
        <v>0.05</v>
      </c>
      <c r="S41" s="202">
        <v>3.86</v>
      </c>
      <c r="T41" s="202">
        <v>98.4</v>
      </c>
      <c r="U41" s="183">
        <f t="shared" si="0"/>
        <v>82.018479939244344</v>
      </c>
      <c r="V41" s="183">
        <f t="shared" si="1"/>
        <v>13.396362443392199</v>
      </c>
      <c r="W41" s="201" t="s">
        <v>713</v>
      </c>
      <c r="X41" s="201">
        <v>10</v>
      </c>
    </row>
    <row r="42" spans="1:24" s="171" customFormat="1" ht="11.25">
      <c r="A42" s="172" t="s">
        <v>664</v>
      </c>
      <c r="B42" s="201" t="s">
        <v>673</v>
      </c>
      <c r="C42" s="201" t="s">
        <v>709</v>
      </c>
      <c r="D42" s="201" t="s">
        <v>710</v>
      </c>
      <c r="E42" s="201" t="s">
        <v>711</v>
      </c>
      <c r="F42" s="201" t="s">
        <v>712</v>
      </c>
      <c r="G42" s="201">
        <v>1</v>
      </c>
      <c r="H42" s="201">
        <v>40</v>
      </c>
      <c r="I42" s="201" t="s">
        <v>713</v>
      </c>
      <c r="J42" s="201" t="s">
        <v>671</v>
      </c>
      <c r="K42" s="202">
        <v>42.68</v>
      </c>
      <c r="L42" s="202">
        <v>0.91</v>
      </c>
      <c r="M42" s="202">
        <v>17.23</v>
      </c>
      <c r="N42" s="202">
        <v>8.0500000000000007</v>
      </c>
      <c r="O42" s="202">
        <v>0.39</v>
      </c>
      <c r="P42" s="202">
        <v>20.56</v>
      </c>
      <c r="Q42" s="202">
        <v>5.63</v>
      </c>
      <c r="R42" s="202">
        <v>0.09</v>
      </c>
      <c r="S42" s="202">
        <v>3.99</v>
      </c>
      <c r="T42" s="202">
        <v>99.53</v>
      </c>
      <c r="U42" s="183">
        <f t="shared" si="0"/>
        <v>81.989797036905884</v>
      </c>
      <c r="V42" s="183">
        <f t="shared" si="1"/>
        <v>13.446014970807759</v>
      </c>
      <c r="W42" s="201" t="s">
        <v>713</v>
      </c>
      <c r="X42" s="201">
        <v>10</v>
      </c>
    </row>
    <row r="43" spans="1:24" s="171" customFormat="1" ht="11.25">
      <c r="A43" s="172" t="s">
        <v>664</v>
      </c>
      <c r="B43" s="201" t="s">
        <v>673</v>
      </c>
      <c r="C43" s="201" t="s">
        <v>709</v>
      </c>
      <c r="D43" s="201" t="s">
        <v>710</v>
      </c>
      <c r="E43" s="201" t="s">
        <v>711</v>
      </c>
      <c r="F43" s="201" t="s">
        <v>712</v>
      </c>
      <c r="G43" s="201">
        <v>1</v>
      </c>
      <c r="H43" s="201">
        <v>41</v>
      </c>
      <c r="I43" s="201" t="s">
        <v>713</v>
      </c>
      <c r="J43" s="201" t="s">
        <v>671</v>
      </c>
      <c r="K43" s="202">
        <v>42.99</v>
      </c>
      <c r="L43" s="202">
        <v>0.9</v>
      </c>
      <c r="M43" s="202">
        <v>17.72</v>
      </c>
      <c r="N43" s="202">
        <v>7.85</v>
      </c>
      <c r="O43" s="202">
        <v>0.38</v>
      </c>
      <c r="P43" s="202">
        <v>21.77</v>
      </c>
      <c r="Q43" s="202">
        <v>5.09</v>
      </c>
      <c r="R43" s="202">
        <v>0.18</v>
      </c>
      <c r="S43" s="202">
        <v>3.49</v>
      </c>
      <c r="T43" s="202">
        <v>100.37</v>
      </c>
      <c r="U43" s="183">
        <f t="shared" si="0"/>
        <v>83.173872492300362</v>
      </c>
      <c r="V43" s="183">
        <f t="shared" si="1"/>
        <v>11.670426957739091</v>
      </c>
      <c r="W43" s="201" t="s">
        <v>713</v>
      </c>
      <c r="X43" s="201">
        <v>10</v>
      </c>
    </row>
    <row r="44" spans="1:24" s="171" customFormat="1" ht="11.25">
      <c r="A44" s="172" t="s">
        <v>664</v>
      </c>
      <c r="B44" s="201" t="s">
        <v>673</v>
      </c>
      <c r="C44" s="201" t="s">
        <v>709</v>
      </c>
      <c r="D44" s="201" t="s">
        <v>710</v>
      </c>
      <c r="E44" s="201" t="s">
        <v>711</v>
      </c>
      <c r="F44" s="201" t="s">
        <v>712</v>
      </c>
      <c r="G44" s="201">
        <v>1</v>
      </c>
      <c r="H44" s="201">
        <v>42</v>
      </c>
      <c r="I44" s="201" t="s">
        <v>713</v>
      </c>
      <c r="J44" s="201" t="s">
        <v>671</v>
      </c>
      <c r="K44" s="202">
        <v>42.14</v>
      </c>
      <c r="L44" s="202">
        <v>0.28999999999999998</v>
      </c>
      <c r="M44" s="202">
        <v>20.95</v>
      </c>
      <c r="N44" s="202">
        <v>14.97</v>
      </c>
      <c r="O44" s="202">
        <v>0.37</v>
      </c>
      <c r="P44" s="202">
        <v>10.55</v>
      </c>
      <c r="Q44" s="202">
        <v>10.17</v>
      </c>
      <c r="R44" s="202">
        <v>0.12</v>
      </c>
      <c r="S44" s="202">
        <v>0</v>
      </c>
      <c r="T44" s="202">
        <v>99.56</v>
      </c>
      <c r="U44" s="183">
        <f t="shared" si="0"/>
        <v>55.676883800031462</v>
      </c>
      <c r="V44" s="183">
        <f t="shared" si="1"/>
        <v>0</v>
      </c>
      <c r="W44" s="201" t="s">
        <v>713</v>
      </c>
      <c r="X44" s="201">
        <v>10</v>
      </c>
    </row>
    <row r="45" spans="1:24" s="171" customFormat="1" ht="11.25">
      <c r="A45" s="172" t="s">
        <v>664</v>
      </c>
      <c r="B45" s="201" t="s">
        <v>673</v>
      </c>
      <c r="C45" s="201" t="s">
        <v>709</v>
      </c>
      <c r="D45" s="201" t="s">
        <v>710</v>
      </c>
      <c r="E45" s="201" t="s">
        <v>711</v>
      </c>
      <c r="F45" s="201" t="s">
        <v>712</v>
      </c>
      <c r="G45" s="201">
        <v>1</v>
      </c>
      <c r="H45" s="201">
        <v>43</v>
      </c>
      <c r="I45" s="201" t="s">
        <v>713</v>
      </c>
      <c r="J45" s="201" t="s">
        <v>671</v>
      </c>
      <c r="K45" s="202">
        <v>42.87</v>
      </c>
      <c r="L45" s="202">
        <v>0.78</v>
      </c>
      <c r="M45" s="202">
        <v>17.79</v>
      </c>
      <c r="N45" s="202">
        <v>7.62</v>
      </c>
      <c r="O45" s="202">
        <v>0.33</v>
      </c>
      <c r="P45" s="202">
        <v>21.4</v>
      </c>
      <c r="Q45" s="202">
        <v>4.97</v>
      </c>
      <c r="R45" s="202">
        <v>0.11</v>
      </c>
      <c r="S45" s="202">
        <v>3.23</v>
      </c>
      <c r="T45" s="202">
        <v>99.1</v>
      </c>
      <c r="U45" s="183">
        <f t="shared" si="0"/>
        <v>83.349405952734458</v>
      </c>
      <c r="V45" s="183">
        <f t="shared" si="1"/>
        <v>10.857510031563763</v>
      </c>
      <c r="W45" s="201" t="s">
        <v>713</v>
      </c>
      <c r="X45" s="201">
        <v>10</v>
      </c>
    </row>
    <row r="46" spans="1:24" s="171" customFormat="1" ht="11.25">
      <c r="A46" s="172" t="s">
        <v>664</v>
      </c>
      <c r="B46" s="201" t="s">
        <v>673</v>
      </c>
      <c r="C46" s="201" t="s">
        <v>709</v>
      </c>
      <c r="D46" s="201" t="s">
        <v>710</v>
      </c>
      <c r="E46" s="201" t="s">
        <v>711</v>
      </c>
      <c r="F46" s="201" t="s">
        <v>712</v>
      </c>
      <c r="G46" s="201">
        <v>1</v>
      </c>
      <c r="H46" s="201">
        <v>44</v>
      </c>
      <c r="I46" s="201" t="s">
        <v>713</v>
      </c>
      <c r="J46" s="201" t="s">
        <v>671</v>
      </c>
      <c r="K46" s="202">
        <v>41.79</v>
      </c>
      <c r="L46" s="202">
        <v>0.93</v>
      </c>
      <c r="M46" s="202">
        <v>16.87</v>
      </c>
      <c r="N46" s="202">
        <v>6.7</v>
      </c>
      <c r="O46" s="202">
        <v>0.3</v>
      </c>
      <c r="P46" s="202">
        <v>21.25</v>
      </c>
      <c r="Q46" s="202">
        <v>5.42</v>
      </c>
      <c r="R46" s="202">
        <v>0.12</v>
      </c>
      <c r="S46" s="202">
        <v>4.74</v>
      </c>
      <c r="T46" s="202">
        <v>98.12</v>
      </c>
      <c r="U46" s="183">
        <f t="shared" si="0"/>
        <v>84.969749113676713</v>
      </c>
      <c r="V46" s="183">
        <f t="shared" si="1"/>
        <v>15.859431188420206</v>
      </c>
      <c r="W46" s="201" t="s">
        <v>713</v>
      </c>
      <c r="X46" s="201">
        <v>10</v>
      </c>
    </row>
    <row r="47" spans="1:24" s="171" customFormat="1" ht="11.25">
      <c r="A47" s="172" t="s">
        <v>664</v>
      </c>
      <c r="B47" s="201" t="s">
        <v>673</v>
      </c>
      <c r="C47" s="201" t="s">
        <v>709</v>
      </c>
      <c r="D47" s="201" t="s">
        <v>710</v>
      </c>
      <c r="E47" s="201" t="s">
        <v>711</v>
      </c>
      <c r="F47" s="201" t="s">
        <v>712</v>
      </c>
      <c r="G47" s="201">
        <v>1</v>
      </c>
      <c r="H47" s="201">
        <v>45</v>
      </c>
      <c r="I47" s="201" t="s">
        <v>713</v>
      </c>
      <c r="J47" s="201" t="s">
        <v>671</v>
      </c>
      <c r="K47" s="202">
        <v>41.56</v>
      </c>
      <c r="L47" s="202">
        <v>1.51</v>
      </c>
      <c r="M47" s="202">
        <v>15.04</v>
      </c>
      <c r="N47" s="202">
        <v>7.59</v>
      </c>
      <c r="O47" s="202">
        <v>0.28000000000000003</v>
      </c>
      <c r="P47" s="202">
        <v>19.829999999999998</v>
      </c>
      <c r="Q47" s="202">
        <v>5.44</v>
      </c>
      <c r="R47" s="202">
        <v>0.22</v>
      </c>
      <c r="S47" s="202">
        <v>4.38</v>
      </c>
      <c r="T47" s="202">
        <v>95.85</v>
      </c>
      <c r="U47" s="183">
        <f t="shared" si="0"/>
        <v>82.32240643646665</v>
      </c>
      <c r="V47" s="183">
        <f t="shared" si="1"/>
        <v>16.343493760721696</v>
      </c>
      <c r="W47" s="201" t="s">
        <v>713</v>
      </c>
      <c r="X47" s="201">
        <v>10</v>
      </c>
    </row>
    <row r="48" spans="1:24" s="171" customFormat="1" ht="11.25">
      <c r="A48" s="172" t="s">
        <v>664</v>
      </c>
      <c r="B48" s="201" t="s">
        <v>673</v>
      </c>
      <c r="C48" s="201" t="s">
        <v>709</v>
      </c>
      <c r="D48" s="201" t="s">
        <v>710</v>
      </c>
      <c r="E48" s="201" t="s">
        <v>711</v>
      </c>
      <c r="F48" s="201" t="s">
        <v>712</v>
      </c>
      <c r="G48" s="201">
        <v>1</v>
      </c>
      <c r="H48" s="201">
        <v>46</v>
      </c>
      <c r="I48" s="201" t="s">
        <v>713</v>
      </c>
      <c r="J48" s="201" t="s">
        <v>671</v>
      </c>
      <c r="K48" s="202">
        <v>42.25</v>
      </c>
      <c r="L48" s="202">
        <v>0.52</v>
      </c>
      <c r="M48" s="202">
        <v>19.11</v>
      </c>
      <c r="N48" s="202">
        <v>8.67</v>
      </c>
      <c r="O48" s="202">
        <v>0.44</v>
      </c>
      <c r="P48" s="202">
        <v>18.84</v>
      </c>
      <c r="Q48" s="202">
        <v>6.54</v>
      </c>
      <c r="R48" s="202">
        <v>0</v>
      </c>
      <c r="S48" s="202">
        <v>0.7</v>
      </c>
      <c r="T48" s="202">
        <v>97.07</v>
      </c>
      <c r="U48" s="183">
        <f t="shared" si="0"/>
        <v>79.479822495098318</v>
      </c>
      <c r="V48" s="183">
        <f t="shared" si="1"/>
        <v>2.3983546098992763</v>
      </c>
      <c r="W48" s="201" t="s">
        <v>713</v>
      </c>
      <c r="X48" s="201">
        <v>10</v>
      </c>
    </row>
    <row r="49" spans="1:24" s="171" customFormat="1" ht="11.25">
      <c r="A49" s="172" t="s">
        <v>664</v>
      </c>
      <c r="B49" s="201" t="s">
        <v>673</v>
      </c>
      <c r="C49" s="201" t="s">
        <v>709</v>
      </c>
      <c r="D49" s="201" t="s">
        <v>710</v>
      </c>
      <c r="E49" s="201" t="s">
        <v>711</v>
      </c>
      <c r="F49" s="201" t="s">
        <v>712</v>
      </c>
      <c r="G49" s="201">
        <v>1</v>
      </c>
      <c r="H49" s="201">
        <v>47</v>
      </c>
      <c r="I49" s="201" t="s">
        <v>713</v>
      </c>
      <c r="J49" s="201" t="s">
        <v>671</v>
      </c>
      <c r="K49" s="202">
        <v>43.12</v>
      </c>
      <c r="L49" s="202">
        <v>0.97</v>
      </c>
      <c r="M49" s="202">
        <v>16.5</v>
      </c>
      <c r="N49" s="202">
        <v>6.86</v>
      </c>
      <c r="O49" s="202">
        <v>0.3</v>
      </c>
      <c r="P49" s="202">
        <v>21.18</v>
      </c>
      <c r="Q49" s="202">
        <v>5.56</v>
      </c>
      <c r="R49" s="202">
        <v>0.09</v>
      </c>
      <c r="S49" s="202">
        <v>4.54</v>
      </c>
      <c r="T49" s="202">
        <v>99.12</v>
      </c>
      <c r="U49" s="183">
        <f t="shared" si="0"/>
        <v>84.622970371731327</v>
      </c>
      <c r="V49" s="183">
        <f t="shared" si="1"/>
        <v>15.582080919455327</v>
      </c>
      <c r="W49" s="201" t="s">
        <v>713</v>
      </c>
      <c r="X49" s="201">
        <v>10</v>
      </c>
    </row>
    <row r="50" spans="1:24" s="171" customFormat="1" ht="11.25">
      <c r="A50" s="172" t="s">
        <v>664</v>
      </c>
      <c r="B50" s="201" t="s">
        <v>673</v>
      </c>
      <c r="C50" s="201" t="s">
        <v>709</v>
      </c>
      <c r="D50" s="201" t="s">
        <v>710</v>
      </c>
      <c r="E50" s="201" t="s">
        <v>711</v>
      </c>
      <c r="F50" s="201" t="s">
        <v>712</v>
      </c>
      <c r="G50" s="201">
        <v>1</v>
      </c>
      <c r="H50" s="201">
        <v>48</v>
      </c>
      <c r="I50" s="201" t="s">
        <v>713</v>
      </c>
      <c r="J50" s="201" t="s">
        <v>671</v>
      </c>
      <c r="K50" s="202">
        <v>42.6</v>
      </c>
      <c r="L50" s="202">
        <v>0.52</v>
      </c>
      <c r="M50" s="202">
        <v>20.56</v>
      </c>
      <c r="N50" s="202">
        <v>8.94</v>
      </c>
      <c r="O50" s="202">
        <v>0.48</v>
      </c>
      <c r="P50" s="202">
        <v>18.87</v>
      </c>
      <c r="Q50" s="202">
        <v>6.32</v>
      </c>
      <c r="R50" s="202">
        <v>0.02</v>
      </c>
      <c r="S50" s="202">
        <v>0.72</v>
      </c>
      <c r="T50" s="202">
        <v>99.03</v>
      </c>
      <c r="U50" s="183">
        <f t="shared" si="0"/>
        <v>79.001549312196644</v>
      </c>
      <c r="V50" s="183">
        <f t="shared" si="1"/>
        <v>2.2953221488399964</v>
      </c>
      <c r="W50" s="201" t="s">
        <v>713</v>
      </c>
      <c r="X50" s="201">
        <v>10</v>
      </c>
    </row>
    <row r="51" spans="1:24" s="171" customFormat="1" ht="11.25">
      <c r="A51" s="172" t="s">
        <v>664</v>
      </c>
      <c r="B51" s="201" t="s">
        <v>673</v>
      </c>
      <c r="C51" s="201" t="s">
        <v>709</v>
      </c>
      <c r="D51" s="201" t="s">
        <v>710</v>
      </c>
      <c r="E51" s="201" t="s">
        <v>711</v>
      </c>
      <c r="F51" s="201" t="s">
        <v>712</v>
      </c>
      <c r="G51" s="201">
        <v>1</v>
      </c>
      <c r="H51" s="201">
        <v>49</v>
      </c>
      <c r="I51" s="201" t="s">
        <v>713</v>
      </c>
      <c r="J51" s="201" t="s">
        <v>671</v>
      </c>
      <c r="K51" s="202">
        <v>42.63</v>
      </c>
      <c r="L51" s="202">
        <v>0.64</v>
      </c>
      <c r="M51" s="202">
        <v>19.71</v>
      </c>
      <c r="N51" s="202">
        <v>9.34</v>
      </c>
      <c r="O51" s="202">
        <v>0.47</v>
      </c>
      <c r="P51" s="202">
        <v>18.59</v>
      </c>
      <c r="Q51" s="202">
        <v>6.97</v>
      </c>
      <c r="R51" s="202">
        <v>0.14000000000000001</v>
      </c>
      <c r="S51" s="202">
        <v>0.72</v>
      </c>
      <c r="T51" s="202">
        <v>99.21</v>
      </c>
      <c r="U51" s="183">
        <f t="shared" si="0"/>
        <v>78.010846829864192</v>
      </c>
      <c r="V51" s="183">
        <f t="shared" si="1"/>
        <v>2.3919409458336358</v>
      </c>
      <c r="W51" s="201" t="s">
        <v>713</v>
      </c>
      <c r="X51" s="201">
        <v>10</v>
      </c>
    </row>
    <row r="52" spans="1:24" s="171" customFormat="1" ht="11.25">
      <c r="A52" s="172" t="s">
        <v>664</v>
      </c>
      <c r="B52" s="201" t="s">
        <v>673</v>
      </c>
      <c r="C52" s="201" t="s">
        <v>709</v>
      </c>
      <c r="D52" s="201" t="s">
        <v>710</v>
      </c>
      <c r="E52" s="201" t="s">
        <v>711</v>
      </c>
      <c r="F52" s="201" t="s">
        <v>712</v>
      </c>
      <c r="G52" s="201">
        <v>1</v>
      </c>
      <c r="H52" s="201">
        <v>50</v>
      </c>
      <c r="I52" s="201" t="s">
        <v>713</v>
      </c>
      <c r="J52" s="201" t="s">
        <v>671</v>
      </c>
      <c r="K52" s="202">
        <v>43.63</v>
      </c>
      <c r="L52" s="202">
        <v>0.85</v>
      </c>
      <c r="M52" s="202">
        <v>17.12</v>
      </c>
      <c r="N52" s="202">
        <v>7.78</v>
      </c>
      <c r="O52" s="202">
        <v>0.38</v>
      </c>
      <c r="P52" s="202">
        <v>21.08</v>
      </c>
      <c r="Q52" s="202">
        <v>5.34</v>
      </c>
      <c r="R52" s="202">
        <v>0.12</v>
      </c>
      <c r="S52" s="202">
        <v>3.91</v>
      </c>
      <c r="T52" s="202">
        <v>100.21</v>
      </c>
      <c r="U52" s="183">
        <f t="shared" si="0"/>
        <v>82.845962208494882</v>
      </c>
      <c r="V52" s="183">
        <f t="shared" si="1"/>
        <v>13.285651782221702</v>
      </c>
      <c r="W52" s="201" t="s">
        <v>713</v>
      </c>
      <c r="X52" s="201">
        <v>10</v>
      </c>
    </row>
    <row r="53" spans="1:24" s="171" customFormat="1" ht="11.25">
      <c r="A53" s="172" t="s">
        <v>664</v>
      </c>
      <c r="B53" s="201" t="s">
        <v>673</v>
      </c>
      <c r="C53" s="201" t="s">
        <v>709</v>
      </c>
      <c r="D53" s="201" t="s">
        <v>710</v>
      </c>
      <c r="E53" s="201" t="s">
        <v>711</v>
      </c>
      <c r="F53" s="201" t="s">
        <v>712</v>
      </c>
      <c r="G53" s="201">
        <v>1</v>
      </c>
      <c r="H53" s="201">
        <v>51</v>
      </c>
      <c r="I53" s="201" t="s">
        <v>713</v>
      </c>
      <c r="J53" s="201" t="s">
        <v>671</v>
      </c>
      <c r="K53" s="202">
        <v>42.71</v>
      </c>
      <c r="L53" s="202">
        <v>0.9</v>
      </c>
      <c r="M53" s="202">
        <v>18.52</v>
      </c>
      <c r="N53" s="202">
        <v>7.47</v>
      </c>
      <c r="O53" s="202">
        <v>0.31</v>
      </c>
      <c r="P53" s="202">
        <v>20.52</v>
      </c>
      <c r="Q53" s="202">
        <v>4.8499999999999996</v>
      </c>
      <c r="R53" s="202">
        <v>0.12</v>
      </c>
      <c r="S53" s="202">
        <v>3.17</v>
      </c>
      <c r="T53" s="202">
        <v>98.57</v>
      </c>
      <c r="U53" s="183">
        <f t="shared" si="0"/>
        <v>83.040299520517777</v>
      </c>
      <c r="V53" s="183">
        <f t="shared" si="1"/>
        <v>10.299838371729956</v>
      </c>
      <c r="W53" s="201" t="s">
        <v>713</v>
      </c>
      <c r="X53" s="201">
        <v>10</v>
      </c>
    </row>
    <row r="54" spans="1:24" s="171" customFormat="1" ht="11.25">
      <c r="A54" s="172" t="s">
        <v>664</v>
      </c>
      <c r="B54" s="201" t="s">
        <v>673</v>
      </c>
      <c r="C54" s="201" t="s">
        <v>709</v>
      </c>
      <c r="D54" s="201" t="s">
        <v>710</v>
      </c>
      <c r="E54" s="201" t="s">
        <v>711</v>
      </c>
      <c r="F54" s="201" t="s">
        <v>712</v>
      </c>
      <c r="G54" s="201">
        <v>1</v>
      </c>
      <c r="H54" s="201">
        <v>52</v>
      </c>
      <c r="I54" s="201" t="s">
        <v>713</v>
      </c>
      <c r="J54" s="201" t="s">
        <v>671</v>
      </c>
      <c r="K54" s="202">
        <v>40.49</v>
      </c>
      <c r="L54" s="202">
        <v>0.25</v>
      </c>
      <c r="M54" s="202">
        <v>22.93</v>
      </c>
      <c r="N54" s="202">
        <v>15.2</v>
      </c>
      <c r="O54" s="202">
        <v>0.35</v>
      </c>
      <c r="P54" s="202">
        <v>10.79</v>
      </c>
      <c r="Q54" s="202">
        <v>10.17</v>
      </c>
      <c r="R54" s="202">
        <v>0.1</v>
      </c>
      <c r="S54" s="202">
        <v>0.02</v>
      </c>
      <c r="T54" s="202">
        <v>100.3</v>
      </c>
      <c r="U54" s="183">
        <f t="shared" si="0"/>
        <v>55.855641336091779</v>
      </c>
      <c r="V54" s="183">
        <f t="shared" si="1"/>
        <v>5.8477770312135462E-2</v>
      </c>
      <c r="W54" s="201" t="s">
        <v>713</v>
      </c>
      <c r="X54" s="201">
        <v>10</v>
      </c>
    </row>
    <row r="55" spans="1:24" s="171" customFormat="1" ht="11.25">
      <c r="A55" s="172" t="s">
        <v>664</v>
      </c>
      <c r="B55" s="201" t="s">
        <v>673</v>
      </c>
      <c r="C55" s="201" t="s">
        <v>709</v>
      </c>
      <c r="D55" s="201" t="s">
        <v>710</v>
      </c>
      <c r="E55" s="201" t="s">
        <v>711</v>
      </c>
      <c r="F55" s="201" t="s">
        <v>712</v>
      </c>
      <c r="G55" s="201">
        <v>1</v>
      </c>
      <c r="H55" s="201">
        <v>53</v>
      </c>
      <c r="I55" s="201" t="s">
        <v>713</v>
      </c>
      <c r="J55" s="201" t="s">
        <v>671</v>
      </c>
      <c r="K55" s="202">
        <v>41.86</v>
      </c>
      <c r="L55" s="202">
        <v>0.82</v>
      </c>
      <c r="M55" s="202">
        <v>19.54</v>
      </c>
      <c r="N55" s="202">
        <v>7.99</v>
      </c>
      <c r="O55" s="202">
        <v>0.36</v>
      </c>
      <c r="P55" s="202">
        <v>21.2</v>
      </c>
      <c r="Q55" s="202">
        <v>5.0199999999999996</v>
      </c>
      <c r="R55" s="202">
        <v>0.11</v>
      </c>
      <c r="S55" s="202">
        <v>3.35</v>
      </c>
      <c r="T55" s="202">
        <v>100.25</v>
      </c>
      <c r="U55" s="183">
        <f t="shared" si="0"/>
        <v>82.546066164203708</v>
      </c>
      <c r="V55" s="183">
        <f t="shared" si="1"/>
        <v>10.314781281746225</v>
      </c>
      <c r="W55" s="201" t="s">
        <v>713</v>
      </c>
      <c r="X55" s="201">
        <v>10</v>
      </c>
    </row>
    <row r="56" spans="1:24" s="171" customFormat="1" ht="11.25">
      <c r="A56" s="172" t="s">
        <v>664</v>
      </c>
      <c r="B56" s="201" t="s">
        <v>665</v>
      </c>
      <c r="C56" s="201" t="s">
        <v>709</v>
      </c>
      <c r="D56" s="201" t="s">
        <v>710</v>
      </c>
      <c r="E56" s="201" t="s">
        <v>711</v>
      </c>
      <c r="F56" s="201" t="s">
        <v>712</v>
      </c>
      <c r="G56" s="201">
        <v>4</v>
      </c>
      <c r="H56" s="201">
        <v>1</v>
      </c>
      <c r="I56" s="201" t="s">
        <v>713</v>
      </c>
      <c r="J56" s="201" t="s">
        <v>671</v>
      </c>
      <c r="K56" s="202">
        <v>41.39</v>
      </c>
      <c r="L56" s="202">
        <v>0.9</v>
      </c>
      <c r="M56" s="202">
        <v>19.03</v>
      </c>
      <c r="N56" s="202">
        <v>8.58</v>
      </c>
      <c r="O56" s="202">
        <v>0.34</v>
      </c>
      <c r="P56" s="202">
        <v>21.32</v>
      </c>
      <c r="Q56" s="202">
        <v>5.42</v>
      </c>
      <c r="R56" s="202">
        <v>0.04</v>
      </c>
      <c r="S56" s="202">
        <v>3.55</v>
      </c>
      <c r="T56" s="202">
        <v>100.57</v>
      </c>
      <c r="U56" s="183">
        <f t="shared" si="0"/>
        <v>81.580685495428511</v>
      </c>
      <c r="V56" s="183">
        <f t="shared" si="1"/>
        <v>11.122451848717519</v>
      </c>
      <c r="W56" s="201" t="s">
        <v>713</v>
      </c>
      <c r="X56" s="201">
        <v>10</v>
      </c>
    </row>
    <row r="57" spans="1:24" s="171" customFormat="1" ht="11.25">
      <c r="A57" s="172" t="s">
        <v>664</v>
      </c>
      <c r="B57" s="201" t="s">
        <v>665</v>
      </c>
      <c r="C57" s="201" t="s">
        <v>709</v>
      </c>
      <c r="D57" s="201" t="s">
        <v>710</v>
      </c>
      <c r="E57" s="201" t="s">
        <v>711</v>
      </c>
      <c r="F57" s="201" t="s">
        <v>712</v>
      </c>
      <c r="G57" s="201">
        <v>4</v>
      </c>
      <c r="H57" s="201">
        <v>2</v>
      </c>
      <c r="I57" s="201" t="s">
        <v>713</v>
      </c>
      <c r="J57" s="201" t="s">
        <v>671</v>
      </c>
      <c r="K57" s="202">
        <v>41.75</v>
      </c>
      <c r="L57" s="202">
        <v>1.04</v>
      </c>
      <c r="M57" s="202">
        <v>16.510000000000002</v>
      </c>
      <c r="N57" s="202">
        <v>7.92</v>
      </c>
      <c r="O57" s="202">
        <v>0.3</v>
      </c>
      <c r="P57" s="202">
        <v>21.15</v>
      </c>
      <c r="Q57" s="202">
        <v>6.21</v>
      </c>
      <c r="R57" s="202">
        <v>0.13</v>
      </c>
      <c r="S57" s="202">
        <v>5.72</v>
      </c>
      <c r="T57" s="202">
        <v>100.73</v>
      </c>
      <c r="U57" s="183">
        <f t="shared" si="0"/>
        <v>82.638631599503327</v>
      </c>
      <c r="V57" s="183">
        <f t="shared" si="1"/>
        <v>18.858631972020888</v>
      </c>
      <c r="W57" s="201" t="s">
        <v>713</v>
      </c>
      <c r="X57" s="201">
        <v>10</v>
      </c>
    </row>
    <row r="58" spans="1:24" s="171" customFormat="1" ht="11.25">
      <c r="A58" s="172" t="s">
        <v>664</v>
      </c>
      <c r="B58" s="201" t="s">
        <v>665</v>
      </c>
      <c r="C58" s="201" t="s">
        <v>709</v>
      </c>
      <c r="D58" s="201" t="s">
        <v>710</v>
      </c>
      <c r="E58" s="201" t="s">
        <v>711</v>
      </c>
      <c r="F58" s="201" t="s">
        <v>712</v>
      </c>
      <c r="G58" s="201">
        <v>4</v>
      </c>
      <c r="H58" s="201">
        <v>3</v>
      </c>
      <c r="I58" s="201" t="s">
        <v>713</v>
      </c>
      <c r="J58" s="201" t="s">
        <v>671</v>
      </c>
      <c r="K58" s="202">
        <v>40.450000000000003</v>
      </c>
      <c r="L58" s="202">
        <v>0.96</v>
      </c>
      <c r="M58" s="202">
        <v>16.28</v>
      </c>
      <c r="N58" s="202">
        <v>7.66</v>
      </c>
      <c r="O58" s="202">
        <v>0.35</v>
      </c>
      <c r="P58" s="202">
        <v>21.74</v>
      </c>
      <c r="Q58" s="202">
        <v>5.91</v>
      </c>
      <c r="R58" s="202">
        <v>0.16</v>
      </c>
      <c r="S58" s="202">
        <v>4.9800000000000004</v>
      </c>
      <c r="T58" s="202">
        <v>98.49</v>
      </c>
      <c r="U58" s="183">
        <f t="shared" si="0"/>
        <v>83.494993782317835</v>
      </c>
      <c r="V58" s="183">
        <f t="shared" si="1"/>
        <v>17.026756128932092</v>
      </c>
      <c r="W58" s="201" t="s">
        <v>713</v>
      </c>
      <c r="X58" s="201">
        <v>10</v>
      </c>
    </row>
    <row r="59" spans="1:24" s="171" customFormat="1" ht="11.25">
      <c r="A59" s="172" t="s">
        <v>664</v>
      </c>
      <c r="B59" s="201" t="s">
        <v>665</v>
      </c>
      <c r="C59" s="201" t="s">
        <v>709</v>
      </c>
      <c r="D59" s="201" t="s">
        <v>710</v>
      </c>
      <c r="E59" s="201" t="s">
        <v>711</v>
      </c>
      <c r="F59" s="201" t="s">
        <v>712</v>
      </c>
      <c r="G59" s="201">
        <v>4</v>
      </c>
      <c r="H59" s="201">
        <v>4</v>
      </c>
      <c r="I59" s="201" t="s">
        <v>713</v>
      </c>
      <c r="J59" s="201" t="s">
        <v>671</v>
      </c>
      <c r="K59" s="202">
        <v>41.25</v>
      </c>
      <c r="L59" s="202">
        <v>0.33</v>
      </c>
      <c r="M59" s="202">
        <v>17.329999999999998</v>
      </c>
      <c r="N59" s="202">
        <v>7.28</v>
      </c>
      <c r="O59" s="202">
        <v>0.36</v>
      </c>
      <c r="P59" s="202">
        <v>21.18</v>
      </c>
      <c r="Q59" s="202">
        <v>5.3</v>
      </c>
      <c r="R59" s="202">
        <v>0.09</v>
      </c>
      <c r="S59" s="202">
        <v>5.64</v>
      </c>
      <c r="T59" s="202">
        <v>98.76</v>
      </c>
      <c r="U59" s="183">
        <f t="shared" si="0"/>
        <v>83.83371717609981</v>
      </c>
      <c r="V59" s="183">
        <f t="shared" si="1"/>
        <v>17.919958949356911</v>
      </c>
      <c r="W59" s="201" t="s">
        <v>713</v>
      </c>
      <c r="X59" s="201">
        <v>10</v>
      </c>
    </row>
    <row r="60" spans="1:24" s="171" customFormat="1" ht="11.25">
      <c r="A60" s="172" t="s">
        <v>664</v>
      </c>
      <c r="B60" s="201" t="s">
        <v>665</v>
      </c>
      <c r="C60" s="201" t="s">
        <v>709</v>
      </c>
      <c r="D60" s="201" t="s">
        <v>710</v>
      </c>
      <c r="E60" s="201" t="s">
        <v>711</v>
      </c>
      <c r="F60" s="201" t="s">
        <v>712</v>
      </c>
      <c r="G60" s="201">
        <v>4</v>
      </c>
      <c r="H60" s="201">
        <v>5</v>
      </c>
      <c r="I60" s="201" t="s">
        <v>713</v>
      </c>
      <c r="J60" s="201" t="s">
        <v>671</v>
      </c>
      <c r="K60" s="202">
        <v>41.76</v>
      </c>
      <c r="L60" s="202">
        <v>0.99</v>
      </c>
      <c r="M60" s="202">
        <v>17.3</v>
      </c>
      <c r="N60" s="202">
        <v>7.91</v>
      </c>
      <c r="O60" s="202">
        <v>0.33</v>
      </c>
      <c r="P60" s="202">
        <v>21.37</v>
      </c>
      <c r="Q60" s="202">
        <v>6</v>
      </c>
      <c r="R60" s="202">
        <v>0.09</v>
      </c>
      <c r="S60" s="202">
        <v>5.22</v>
      </c>
      <c r="T60" s="202">
        <v>100.97</v>
      </c>
      <c r="U60" s="183">
        <f t="shared" si="0"/>
        <v>82.80459450011665</v>
      </c>
      <c r="V60" s="183">
        <f t="shared" si="1"/>
        <v>16.834057869729829</v>
      </c>
      <c r="W60" s="201" t="s">
        <v>713</v>
      </c>
      <c r="X60" s="201">
        <v>10</v>
      </c>
    </row>
    <row r="61" spans="1:24" s="171" customFormat="1" ht="11.25">
      <c r="A61" s="172" t="s">
        <v>664</v>
      </c>
      <c r="B61" s="201" t="s">
        <v>665</v>
      </c>
      <c r="C61" s="201" t="s">
        <v>709</v>
      </c>
      <c r="D61" s="201" t="s">
        <v>710</v>
      </c>
      <c r="E61" s="201" t="s">
        <v>711</v>
      </c>
      <c r="F61" s="201" t="s">
        <v>712</v>
      </c>
      <c r="G61" s="201">
        <v>4</v>
      </c>
      <c r="H61" s="201">
        <v>6</v>
      </c>
      <c r="I61" s="201" t="s">
        <v>713</v>
      </c>
      <c r="J61" s="201" t="s">
        <v>671</v>
      </c>
      <c r="K61" s="202">
        <v>41.67</v>
      </c>
      <c r="L61" s="202">
        <v>0.16</v>
      </c>
      <c r="M61" s="202">
        <v>16.68</v>
      </c>
      <c r="N61" s="202">
        <v>7.64</v>
      </c>
      <c r="O61" s="202">
        <v>0.41</v>
      </c>
      <c r="P61" s="202">
        <v>20.58</v>
      </c>
      <c r="Q61" s="202">
        <v>6.26</v>
      </c>
      <c r="R61" s="202">
        <v>0.06</v>
      </c>
      <c r="S61" s="202">
        <v>6.57</v>
      </c>
      <c r="T61" s="202">
        <v>100.03</v>
      </c>
      <c r="U61" s="183">
        <f t="shared" si="0"/>
        <v>82.762718920539953</v>
      </c>
      <c r="V61" s="183">
        <f t="shared" si="1"/>
        <v>20.900701371308632</v>
      </c>
      <c r="W61" s="201" t="s">
        <v>713</v>
      </c>
      <c r="X61" s="201">
        <v>10</v>
      </c>
    </row>
    <row r="62" spans="1:24" s="171" customFormat="1" ht="11.25">
      <c r="A62" s="172" t="s">
        <v>664</v>
      </c>
      <c r="B62" s="201" t="s">
        <v>665</v>
      </c>
      <c r="C62" s="201" t="s">
        <v>709</v>
      </c>
      <c r="D62" s="201" t="s">
        <v>710</v>
      </c>
      <c r="E62" s="201" t="s">
        <v>711</v>
      </c>
      <c r="F62" s="201" t="s">
        <v>712</v>
      </c>
      <c r="G62" s="201">
        <v>4</v>
      </c>
      <c r="H62" s="201">
        <v>7</v>
      </c>
      <c r="I62" s="201" t="s">
        <v>713</v>
      </c>
      <c r="J62" s="201" t="s">
        <v>671</v>
      </c>
      <c r="K62" s="202">
        <v>40.51</v>
      </c>
      <c r="L62" s="202">
        <v>0.99</v>
      </c>
      <c r="M62" s="202">
        <v>16.940000000000001</v>
      </c>
      <c r="N62" s="202">
        <v>7.87</v>
      </c>
      <c r="O62" s="202">
        <v>0.3</v>
      </c>
      <c r="P62" s="202">
        <v>22.03</v>
      </c>
      <c r="Q62" s="202">
        <v>5.85</v>
      </c>
      <c r="R62" s="202">
        <v>0.09</v>
      </c>
      <c r="S62" s="202">
        <v>4.71</v>
      </c>
      <c r="T62" s="202">
        <v>99.29</v>
      </c>
      <c r="U62" s="183">
        <f t="shared" si="0"/>
        <v>83.304010241171071</v>
      </c>
      <c r="V62" s="183">
        <f t="shared" si="1"/>
        <v>15.719950902289462</v>
      </c>
      <c r="W62" s="201" t="s">
        <v>713</v>
      </c>
      <c r="X62" s="201">
        <v>10</v>
      </c>
    </row>
    <row r="63" spans="1:24" s="171" customFormat="1" ht="11.25">
      <c r="A63" s="172" t="s">
        <v>664</v>
      </c>
      <c r="B63" s="201" t="s">
        <v>665</v>
      </c>
      <c r="C63" s="201" t="s">
        <v>709</v>
      </c>
      <c r="D63" s="201" t="s">
        <v>710</v>
      </c>
      <c r="E63" s="201" t="s">
        <v>711</v>
      </c>
      <c r="F63" s="201" t="s">
        <v>712</v>
      </c>
      <c r="G63" s="201">
        <v>4</v>
      </c>
      <c r="H63" s="201">
        <v>8</v>
      </c>
      <c r="I63" s="201" t="s">
        <v>713</v>
      </c>
      <c r="J63" s="201" t="s">
        <v>671</v>
      </c>
      <c r="K63" s="202">
        <v>41.75</v>
      </c>
      <c r="L63" s="202">
        <v>0.86</v>
      </c>
      <c r="M63" s="202">
        <v>18.100000000000001</v>
      </c>
      <c r="N63" s="202">
        <v>8.73</v>
      </c>
      <c r="O63" s="202">
        <v>0.39</v>
      </c>
      <c r="P63" s="202">
        <v>20.95</v>
      </c>
      <c r="Q63" s="202">
        <v>5.19</v>
      </c>
      <c r="R63" s="202">
        <v>0.09</v>
      </c>
      <c r="S63" s="202">
        <v>3.43</v>
      </c>
      <c r="T63" s="202">
        <v>99.49</v>
      </c>
      <c r="U63" s="183">
        <f t="shared" si="0"/>
        <v>81.051412912528235</v>
      </c>
      <c r="V63" s="183">
        <f t="shared" si="1"/>
        <v>11.278776059630939</v>
      </c>
      <c r="W63" s="201" t="s">
        <v>713</v>
      </c>
      <c r="X63" s="201">
        <v>10</v>
      </c>
    </row>
    <row r="64" spans="1:24" s="171" customFormat="1" ht="11.25">
      <c r="A64" s="172" t="s">
        <v>664</v>
      </c>
      <c r="B64" s="201" t="s">
        <v>665</v>
      </c>
      <c r="C64" s="201" t="s">
        <v>709</v>
      </c>
      <c r="D64" s="201" t="s">
        <v>710</v>
      </c>
      <c r="E64" s="201" t="s">
        <v>711</v>
      </c>
      <c r="F64" s="201" t="s">
        <v>712</v>
      </c>
      <c r="G64" s="201">
        <v>4</v>
      </c>
      <c r="H64" s="201">
        <v>9</v>
      </c>
      <c r="I64" s="201" t="s">
        <v>713</v>
      </c>
      <c r="J64" s="201" t="s">
        <v>671</v>
      </c>
      <c r="K64" s="202">
        <v>41.45</v>
      </c>
      <c r="L64" s="202">
        <v>0.98</v>
      </c>
      <c r="M64" s="202">
        <v>17.95</v>
      </c>
      <c r="N64" s="202">
        <v>8.73</v>
      </c>
      <c r="O64" s="202">
        <v>0.36</v>
      </c>
      <c r="P64" s="202">
        <v>21.73</v>
      </c>
      <c r="Q64" s="202">
        <v>5.76</v>
      </c>
      <c r="R64" s="202">
        <v>0.04</v>
      </c>
      <c r="S64" s="202">
        <v>4.1500000000000004</v>
      </c>
      <c r="T64" s="202">
        <v>101.15</v>
      </c>
      <c r="U64" s="183">
        <f t="shared" si="0"/>
        <v>81.606468260514234</v>
      </c>
      <c r="V64" s="183">
        <f t="shared" si="1"/>
        <v>13.427161301329873</v>
      </c>
      <c r="W64" s="201" t="s">
        <v>713</v>
      </c>
      <c r="X64" s="201">
        <v>10</v>
      </c>
    </row>
    <row r="65" spans="1:24" s="171" customFormat="1" ht="11.25">
      <c r="A65" s="172" t="s">
        <v>664</v>
      </c>
      <c r="B65" s="201" t="s">
        <v>665</v>
      </c>
      <c r="C65" s="201" t="s">
        <v>709</v>
      </c>
      <c r="D65" s="201" t="s">
        <v>710</v>
      </c>
      <c r="E65" s="201" t="s">
        <v>711</v>
      </c>
      <c r="F65" s="201" t="s">
        <v>712</v>
      </c>
      <c r="G65" s="201">
        <v>4</v>
      </c>
      <c r="H65" s="201">
        <v>10</v>
      </c>
      <c r="I65" s="201" t="s">
        <v>713</v>
      </c>
      <c r="J65" s="201" t="s">
        <v>671</v>
      </c>
      <c r="K65" s="202">
        <v>40.18</v>
      </c>
      <c r="L65" s="202">
        <v>0.25</v>
      </c>
      <c r="M65" s="202">
        <v>20.78</v>
      </c>
      <c r="N65" s="202">
        <v>15.56</v>
      </c>
      <c r="O65" s="202">
        <v>0.33</v>
      </c>
      <c r="P65" s="202">
        <v>10.98</v>
      </c>
      <c r="Q65" s="202">
        <v>11.33</v>
      </c>
      <c r="R65" s="202">
        <v>0.23</v>
      </c>
      <c r="S65" s="202">
        <v>0.01</v>
      </c>
      <c r="T65" s="202">
        <v>99.65</v>
      </c>
      <c r="U65" s="183">
        <f t="shared" si="0"/>
        <v>55.708820745117379</v>
      </c>
      <c r="V65" s="183">
        <f t="shared" si="1"/>
        <v>3.2272542433142176E-2</v>
      </c>
      <c r="W65" s="201" t="s">
        <v>713</v>
      </c>
      <c r="X65" s="201">
        <v>10</v>
      </c>
    </row>
    <row r="66" spans="1:24" s="171" customFormat="1" ht="11.25">
      <c r="A66" s="172" t="s">
        <v>664</v>
      </c>
      <c r="B66" s="201" t="s">
        <v>665</v>
      </c>
      <c r="C66" s="201" t="s">
        <v>709</v>
      </c>
      <c r="D66" s="201" t="s">
        <v>710</v>
      </c>
      <c r="E66" s="201" t="s">
        <v>711</v>
      </c>
      <c r="F66" s="201" t="s">
        <v>712</v>
      </c>
      <c r="G66" s="201">
        <v>4</v>
      </c>
      <c r="H66" s="201">
        <v>11</v>
      </c>
      <c r="I66" s="201" t="s">
        <v>713</v>
      </c>
      <c r="J66" s="201" t="s">
        <v>671</v>
      </c>
      <c r="K66" s="202">
        <v>40.35</v>
      </c>
      <c r="L66" s="202">
        <v>0.25</v>
      </c>
      <c r="M66" s="202">
        <v>18.66</v>
      </c>
      <c r="N66" s="202">
        <v>8.06</v>
      </c>
      <c r="O66" s="202">
        <v>0.37</v>
      </c>
      <c r="P66" s="202">
        <v>21.34</v>
      </c>
      <c r="Q66" s="202">
        <v>5.56</v>
      </c>
      <c r="R66" s="202">
        <v>0.02</v>
      </c>
      <c r="S66" s="202">
        <v>4.29</v>
      </c>
      <c r="T66" s="202">
        <v>98.9</v>
      </c>
      <c r="U66" s="183">
        <f t="shared" si="0"/>
        <v>82.515201991456564</v>
      </c>
      <c r="V66" s="183">
        <f t="shared" si="1"/>
        <v>13.362040192223141</v>
      </c>
      <c r="W66" s="201" t="s">
        <v>713</v>
      </c>
      <c r="X66" s="201">
        <v>10</v>
      </c>
    </row>
    <row r="67" spans="1:24" s="171" customFormat="1" ht="11.25">
      <c r="A67" s="172" t="s">
        <v>664</v>
      </c>
      <c r="B67" s="201" t="s">
        <v>665</v>
      </c>
      <c r="C67" s="201" t="s">
        <v>709</v>
      </c>
      <c r="D67" s="201" t="s">
        <v>710</v>
      </c>
      <c r="E67" s="201" t="s">
        <v>711</v>
      </c>
      <c r="F67" s="201" t="s">
        <v>712</v>
      </c>
      <c r="G67" s="201">
        <v>4</v>
      </c>
      <c r="H67" s="201">
        <v>12</v>
      </c>
      <c r="I67" s="201" t="s">
        <v>713</v>
      </c>
      <c r="J67" s="201" t="s">
        <v>671</v>
      </c>
      <c r="K67" s="202">
        <v>40.96</v>
      </c>
      <c r="L67" s="202">
        <v>0.73</v>
      </c>
      <c r="M67" s="202">
        <v>17.12</v>
      </c>
      <c r="N67" s="202">
        <v>7.32</v>
      </c>
      <c r="O67" s="202">
        <v>0.27</v>
      </c>
      <c r="P67" s="202">
        <v>22.34</v>
      </c>
      <c r="Q67" s="202">
        <v>5.3</v>
      </c>
      <c r="R67" s="202">
        <v>0.08</v>
      </c>
      <c r="S67" s="202">
        <v>4.54</v>
      </c>
      <c r="T67" s="202">
        <v>98.66</v>
      </c>
      <c r="U67" s="183">
        <f t="shared" si="0"/>
        <v>84.471661956105422</v>
      </c>
      <c r="V67" s="183">
        <f t="shared" si="1"/>
        <v>15.10300349010353</v>
      </c>
      <c r="W67" s="201" t="s">
        <v>713</v>
      </c>
      <c r="X67" s="201">
        <v>10</v>
      </c>
    </row>
    <row r="68" spans="1:24" s="171" customFormat="1" ht="11.25">
      <c r="A68" s="172" t="s">
        <v>664</v>
      </c>
      <c r="B68" s="201" t="s">
        <v>665</v>
      </c>
      <c r="C68" s="201" t="s">
        <v>709</v>
      </c>
      <c r="D68" s="201" t="s">
        <v>710</v>
      </c>
      <c r="E68" s="201" t="s">
        <v>711</v>
      </c>
      <c r="F68" s="201" t="s">
        <v>712</v>
      </c>
      <c r="G68" s="201">
        <v>4</v>
      </c>
      <c r="H68" s="201">
        <v>13</v>
      </c>
      <c r="I68" s="201" t="s">
        <v>713</v>
      </c>
      <c r="J68" s="201" t="s">
        <v>671</v>
      </c>
      <c r="K68" s="202">
        <v>41.71</v>
      </c>
      <c r="L68" s="202">
        <v>0.98</v>
      </c>
      <c r="M68" s="202">
        <v>18.809999999999999</v>
      </c>
      <c r="N68" s="202">
        <v>8.51</v>
      </c>
      <c r="O68" s="202">
        <v>0.38</v>
      </c>
      <c r="P68" s="202">
        <v>21.49</v>
      </c>
      <c r="Q68" s="202">
        <v>5.57</v>
      </c>
      <c r="R68" s="202">
        <v>0.12</v>
      </c>
      <c r="S68" s="202">
        <v>3.87</v>
      </c>
      <c r="T68" s="202">
        <v>101.44</v>
      </c>
      <c r="U68" s="183">
        <f t="shared" si="0"/>
        <v>81.821891705905998</v>
      </c>
      <c r="V68" s="183">
        <f t="shared" si="1"/>
        <v>12.128058810474794</v>
      </c>
      <c r="W68" s="201" t="s">
        <v>713</v>
      </c>
      <c r="X68" s="201">
        <v>10</v>
      </c>
    </row>
    <row r="69" spans="1:24" s="171" customFormat="1" ht="11.25">
      <c r="A69" s="172" t="s">
        <v>664</v>
      </c>
      <c r="B69" s="201" t="s">
        <v>665</v>
      </c>
      <c r="C69" s="201" t="s">
        <v>709</v>
      </c>
      <c r="D69" s="201" t="s">
        <v>710</v>
      </c>
      <c r="E69" s="201" t="s">
        <v>711</v>
      </c>
      <c r="F69" s="201" t="s">
        <v>712</v>
      </c>
      <c r="G69" s="201">
        <v>4</v>
      </c>
      <c r="H69" s="201">
        <v>14</v>
      </c>
      <c r="I69" s="201" t="s">
        <v>713</v>
      </c>
      <c r="J69" s="201" t="s">
        <v>671</v>
      </c>
      <c r="K69" s="202">
        <v>41.35</v>
      </c>
      <c r="L69" s="202">
        <v>0.65</v>
      </c>
      <c r="M69" s="202">
        <v>17.329999999999998</v>
      </c>
      <c r="N69" s="202">
        <v>7.27</v>
      </c>
      <c r="O69" s="202">
        <v>0.33</v>
      </c>
      <c r="P69" s="202">
        <v>22.05</v>
      </c>
      <c r="Q69" s="202">
        <v>5.43</v>
      </c>
      <c r="R69" s="202">
        <v>0.03</v>
      </c>
      <c r="S69" s="202">
        <v>4.2300000000000004</v>
      </c>
      <c r="T69" s="202">
        <v>98.67</v>
      </c>
      <c r="U69" s="183">
        <f t="shared" si="0"/>
        <v>84.39000222761257</v>
      </c>
      <c r="V69" s="183">
        <f t="shared" si="1"/>
        <v>14.070318015105402</v>
      </c>
      <c r="W69" s="201" t="s">
        <v>713</v>
      </c>
      <c r="X69" s="201">
        <v>10</v>
      </c>
    </row>
    <row r="70" spans="1:24" s="171" customFormat="1" ht="11.25">
      <c r="A70" s="172" t="s">
        <v>664</v>
      </c>
      <c r="B70" s="201" t="s">
        <v>665</v>
      </c>
      <c r="C70" s="201" t="s">
        <v>709</v>
      </c>
      <c r="D70" s="201" t="s">
        <v>710</v>
      </c>
      <c r="E70" s="201" t="s">
        <v>711</v>
      </c>
      <c r="F70" s="201" t="s">
        <v>712</v>
      </c>
      <c r="G70" s="201">
        <v>4</v>
      </c>
      <c r="H70" s="201">
        <v>15</v>
      </c>
      <c r="I70" s="201" t="s">
        <v>713</v>
      </c>
      <c r="J70" s="201" t="s">
        <v>671</v>
      </c>
      <c r="K70" s="202">
        <v>40.659999999999997</v>
      </c>
      <c r="L70" s="202">
        <v>1.0900000000000001</v>
      </c>
      <c r="M70" s="202">
        <v>16.79</v>
      </c>
      <c r="N70" s="202">
        <v>7.88</v>
      </c>
      <c r="O70" s="202">
        <v>0.36</v>
      </c>
      <c r="P70" s="202">
        <v>21.39</v>
      </c>
      <c r="Q70" s="202">
        <v>5.9</v>
      </c>
      <c r="R70" s="202">
        <v>0.16</v>
      </c>
      <c r="S70" s="202">
        <v>4.9400000000000004</v>
      </c>
      <c r="T70" s="202">
        <v>99.17</v>
      </c>
      <c r="U70" s="183">
        <f t="shared" ref="U70:U133" si="2">((P70/40.31)/(P70/40.31+N70/71.85))*100</f>
        <v>82.871914225735551</v>
      </c>
      <c r="V70" s="183">
        <f t="shared" ref="V70:V133" si="3">((S70/151.99061)/(S70/151.99061+M70/101.96137))*100</f>
        <v>16.484070903681477</v>
      </c>
      <c r="W70" s="201" t="s">
        <v>713</v>
      </c>
      <c r="X70" s="201">
        <v>10</v>
      </c>
    </row>
    <row r="71" spans="1:24" s="171" customFormat="1" ht="11.25">
      <c r="A71" s="172" t="s">
        <v>664</v>
      </c>
      <c r="B71" s="201" t="s">
        <v>665</v>
      </c>
      <c r="C71" s="201" t="s">
        <v>709</v>
      </c>
      <c r="D71" s="201" t="s">
        <v>710</v>
      </c>
      <c r="E71" s="201" t="s">
        <v>711</v>
      </c>
      <c r="F71" s="201" t="s">
        <v>712</v>
      </c>
      <c r="G71" s="201">
        <v>4</v>
      </c>
      <c r="H71" s="201">
        <v>16</v>
      </c>
      <c r="I71" s="201" t="s">
        <v>713</v>
      </c>
      <c r="J71" s="201" t="s">
        <v>671</v>
      </c>
      <c r="K71" s="202">
        <v>40.93</v>
      </c>
      <c r="L71" s="202">
        <v>1.07</v>
      </c>
      <c r="M71" s="202">
        <v>17.78</v>
      </c>
      <c r="N71" s="202">
        <v>8.0399999999999991</v>
      </c>
      <c r="O71" s="202">
        <v>0.32</v>
      </c>
      <c r="P71" s="202">
        <v>22.01</v>
      </c>
      <c r="Q71" s="202">
        <v>5.97</v>
      </c>
      <c r="R71" s="202">
        <v>7.0000000000000007E-2</v>
      </c>
      <c r="S71" s="202">
        <v>5.03</v>
      </c>
      <c r="T71" s="202">
        <v>101.22</v>
      </c>
      <c r="U71" s="183">
        <f t="shared" si="2"/>
        <v>82.991836992378268</v>
      </c>
      <c r="V71" s="183">
        <f t="shared" si="3"/>
        <v>15.950992845897083</v>
      </c>
      <c r="W71" s="201" t="s">
        <v>713</v>
      </c>
      <c r="X71" s="201">
        <v>10</v>
      </c>
    </row>
    <row r="72" spans="1:24" s="171" customFormat="1" ht="11.25">
      <c r="A72" s="172" t="s">
        <v>664</v>
      </c>
      <c r="B72" s="201" t="s">
        <v>665</v>
      </c>
      <c r="C72" s="201" t="s">
        <v>709</v>
      </c>
      <c r="D72" s="201" t="s">
        <v>710</v>
      </c>
      <c r="E72" s="201" t="s">
        <v>711</v>
      </c>
      <c r="F72" s="201" t="s">
        <v>712</v>
      </c>
      <c r="G72" s="201">
        <v>4</v>
      </c>
      <c r="H72" s="201">
        <v>17</v>
      </c>
      <c r="I72" s="201" t="s">
        <v>713</v>
      </c>
      <c r="J72" s="201" t="s">
        <v>671</v>
      </c>
      <c r="K72" s="202">
        <v>41.16</v>
      </c>
      <c r="L72" s="202">
        <v>0.03</v>
      </c>
      <c r="M72" s="202">
        <v>18.22</v>
      </c>
      <c r="N72" s="202">
        <v>7.95</v>
      </c>
      <c r="O72" s="202">
        <v>0.38</v>
      </c>
      <c r="P72" s="202">
        <v>21.56</v>
      </c>
      <c r="Q72" s="202">
        <v>5.62</v>
      </c>
      <c r="R72" s="202">
        <v>7.0000000000000007E-2</v>
      </c>
      <c r="S72" s="202">
        <v>5.17</v>
      </c>
      <c r="T72" s="202">
        <v>100.16</v>
      </c>
      <c r="U72" s="183">
        <f t="shared" si="2"/>
        <v>82.858740643807167</v>
      </c>
      <c r="V72" s="183">
        <f t="shared" si="3"/>
        <v>15.991348506239733</v>
      </c>
      <c r="W72" s="201" t="s">
        <v>713</v>
      </c>
      <c r="X72" s="201">
        <v>10</v>
      </c>
    </row>
    <row r="73" spans="1:24" s="171" customFormat="1" ht="11.25">
      <c r="A73" s="172" t="s">
        <v>664</v>
      </c>
      <c r="B73" s="201" t="s">
        <v>665</v>
      </c>
      <c r="C73" s="201" t="s">
        <v>709</v>
      </c>
      <c r="D73" s="201" t="s">
        <v>710</v>
      </c>
      <c r="E73" s="201" t="s">
        <v>711</v>
      </c>
      <c r="F73" s="201" t="s">
        <v>712</v>
      </c>
      <c r="G73" s="201">
        <v>4</v>
      </c>
      <c r="H73" s="201">
        <v>18</v>
      </c>
      <c r="I73" s="201" t="s">
        <v>713</v>
      </c>
      <c r="J73" s="201" t="s">
        <v>671</v>
      </c>
      <c r="K73" s="202">
        <v>41.67</v>
      </c>
      <c r="L73" s="202">
        <v>0.98</v>
      </c>
      <c r="M73" s="202">
        <v>17.440000000000001</v>
      </c>
      <c r="N73" s="202">
        <v>7.74</v>
      </c>
      <c r="O73" s="202">
        <v>0.26</v>
      </c>
      <c r="P73" s="202">
        <v>22.01</v>
      </c>
      <c r="Q73" s="202">
        <v>5.5</v>
      </c>
      <c r="R73" s="202">
        <v>7.0000000000000007E-2</v>
      </c>
      <c r="S73" s="202">
        <v>4.04</v>
      </c>
      <c r="T73" s="202">
        <v>99.71</v>
      </c>
      <c r="U73" s="183">
        <f t="shared" si="2"/>
        <v>83.521894453411477</v>
      </c>
      <c r="V73" s="183">
        <f t="shared" si="3"/>
        <v>13.449961846794467</v>
      </c>
      <c r="W73" s="201" t="s">
        <v>713</v>
      </c>
      <c r="X73" s="201">
        <v>10</v>
      </c>
    </row>
    <row r="74" spans="1:24" s="171" customFormat="1" ht="11.25">
      <c r="A74" s="172" t="s">
        <v>664</v>
      </c>
      <c r="B74" s="201" t="s">
        <v>665</v>
      </c>
      <c r="C74" s="201" t="s">
        <v>709</v>
      </c>
      <c r="D74" s="201" t="s">
        <v>710</v>
      </c>
      <c r="E74" s="201" t="s">
        <v>711</v>
      </c>
      <c r="F74" s="201" t="s">
        <v>712</v>
      </c>
      <c r="G74" s="201">
        <v>4</v>
      </c>
      <c r="H74" s="201">
        <v>19</v>
      </c>
      <c r="I74" s="201" t="s">
        <v>713</v>
      </c>
      <c r="J74" s="201" t="s">
        <v>671</v>
      </c>
      <c r="K74" s="202">
        <v>41.3</v>
      </c>
      <c r="L74" s="202">
        <v>0.91</v>
      </c>
      <c r="M74" s="202">
        <v>17.170000000000002</v>
      </c>
      <c r="N74" s="202">
        <v>8.56</v>
      </c>
      <c r="O74" s="202">
        <v>0.33</v>
      </c>
      <c r="P74" s="202">
        <v>20.94</v>
      </c>
      <c r="Q74" s="202">
        <v>5.77</v>
      </c>
      <c r="R74" s="202">
        <v>0.09</v>
      </c>
      <c r="S74" s="202">
        <v>3.83</v>
      </c>
      <c r="T74" s="202">
        <v>98.9</v>
      </c>
      <c r="U74" s="183">
        <f t="shared" si="2"/>
        <v>81.344345776469922</v>
      </c>
      <c r="V74" s="183">
        <f t="shared" si="3"/>
        <v>13.016240313536793</v>
      </c>
      <c r="W74" s="201" t="s">
        <v>713</v>
      </c>
      <c r="X74" s="201">
        <v>10</v>
      </c>
    </row>
    <row r="75" spans="1:24" s="171" customFormat="1" ht="11.25">
      <c r="A75" s="172" t="s">
        <v>664</v>
      </c>
      <c r="B75" s="201" t="s">
        <v>665</v>
      </c>
      <c r="C75" s="201" t="s">
        <v>709</v>
      </c>
      <c r="D75" s="201" t="s">
        <v>710</v>
      </c>
      <c r="E75" s="201" t="s">
        <v>711</v>
      </c>
      <c r="F75" s="201" t="s">
        <v>712</v>
      </c>
      <c r="G75" s="201">
        <v>4</v>
      </c>
      <c r="H75" s="201">
        <v>20</v>
      </c>
      <c r="I75" s="201" t="s">
        <v>713</v>
      </c>
      <c r="J75" s="201" t="s">
        <v>671</v>
      </c>
      <c r="K75" s="202">
        <v>41.74</v>
      </c>
      <c r="L75" s="202">
        <v>0.81</v>
      </c>
      <c r="M75" s="202">
        <v>18.38</v>
      </c>
      <c r="N75" s="202">
        <v>8.6999999999999993</v>
      </c>
      <c r="O75" s="202">
        <v>0.36</v>
      </c>
      <c r="P75" s="202">
        <v>21.68</v>
      </c>
      <c r="Q75" s="202">
        <v>5.19</v>
      </c>
      <c r="R75" s="202">
        <v>0.09</v>
      </c>
      <c r="S75" s="202">
        <v>3.63</v>
      </c>
      <c r="T75" s="202">
        <v>100.58</v>
      </c>
      <c r="U75" s="183">
        <f t="shared" si="2"/>
        <v>81.623554748598963</v>
      </c>
      <c r="V75" s="183">
        <f t="shared" si="3"/>
        <v>11.698926337637625</v>
      </c>
      <c r="W75" s="201" t="s">
        <v>713</v>
      </c>
      <c r="X75" s="201">
        <v>10</v>
      </c>
    </row>
    <row r="76" spans="1:24" s="171" customFormat="1" ht="11.25">
      <c r="A76" s="172" t="s">
        <v>664</v>
      </c>
      <c r="B76" s="201" t="s">
        <v>665</v>
      </c>
      <c r="C76" s="201" t="s">
        <v>709</v>
      </c>
      <c r="D76" s="201" t="s">
        <v>710</v>
      </c>
      <c r="E76" s="201" t="s">
        <v>711</v>
      </c>
      <c r="F76" s="201" t="s">
        <v>712</v>
      </c>
      <c r="G76" s="201">
        <v>4</v>
      </c>
      <c r="H76" s="201">
        <v>21</v>
      </c>
      <c r="I76" s="201" t="s">
        <v>713</v>
      </c>
      <c r="J76" s="201" t="s">
        <v>671</v>
      </c>
      <c r="K76" s="202">
        <v>41.25</v>
      </c>
      <c r="L76" s="202">
        <v>0.35</v>
      </c>
      <c r="M76" s="202">
        <v>19.649999999999999</v>
      </c>
      <c r="N76" s="202">
        <v>8.24</v>
      </c>
      <c r="O76" s="202">
        <v>0.39</v>
      </c>
      <c r="P76" s="202">
        <v>21.78</v>
      </c>
      <c r="Q76" s="202">
        <v>4.68</v>
      </c>
      <c r="R76" s="202">
        <v>0.05</v>
      </c>
      <c r="S76" s="202">
        <v>2.89</v>
      </c>
      <c r="T76" s="202">
        <v>99.28</v>
      </c>
      <c r="U76" s="183">
        <f t="shared" si="2"/>
        <v>82.490980457314876</v>
      </c>
      <c r="V76" s="183">
        <f t="shared" si="3"/>
        <v>8.9802764145860667</v>
      </c>
      <c r="W76" s="201" t="s">
        <v>713</v>
      </c>
      <c r="X76" s="201">
        <v>10</v>
      </c>
    </row>
    <row r="77" spans="1:24" s="171" customFormat="1" ht="11.25">
      <c r="A77" s="172" t="s">
        <v>664</v>
      </c>
      <c r="B77" s="201" t="s">
        <v>665</v>
      </c>
      <c r="C77" s="201" t="s">
        <v>709</v>
      </c>
      <c r="D77" s="201" t="s">
        <v>710</v>
      </c>
      <c r="E77" s="201" t="s">
        <v>711</v>
      </c>
      <c r="F77" s="201" t="s">
        <v>712</v>
      </c>
      <c r="G77" s="201">
        <v>4</v>
      </c>
      <c r="H77" s="201">
        <v>22</v>
      </c>
      <c r="I77" s="201" t="s">
        <v>713</v>
      </c>
      <c r="J77" s="201" t="s">
        <v>671</v>
      </c>
      <c r="K77" s="202">
        <v>39.75</v>
      </c>
      <c r="L77" s="202">
        <v>0.24</v>
      </c>
      <c r="M77" s="202">
        <v>21.29</v>
      </c>
      <c r="N77" s="202">
        <v>17.57</v>
      </c>
      <c r="O77" s="202">
        <v>0.39</v>
      </c>
      <c r="P77" s="202">
        <v>10.28</v>
      </c>
      <c r="Q77" s="202">
        <v>10.42</v>
      </c>
      <c r="R77" s="202">
        <v>0.12</v>
      </c>
      <c r="S77" s="202">
        <v>0.01</v>
      </c>
      <c r="T77" s="202">
        <v>100.07</v>
      </c>
      <c r="U77" s="183">
        <f t="shared" si="2"/>
        <v>51.049555635713553</v>
      </c>
      <c r="V77" s="183">
        <f t="shared" si="3"/>
        <v>3.1499700154780874E-2</v>
      </c>
      <c r="W77" s="201" t="s">
        <v>713</v>
      </c>
      <c r="X77" s="201">
        <v>10</v>
      </c>
    </row>
    <row r="78" spans="1:24" s="171" customFormat="1" ht="11.25">
      <c r="A78" s="172" t="s">
        <v>664</v>
      </c>
      <c r="B78" s="201" t="s">
        <v>665</v>
      </c>
      <c r="C78" s="201" t="s">
        <v>709</v>
      </c>
      <c r="D78" s="201" t="s">
        <v>710</v>
      </c>
      <c r="E78" s="201" t="s">
        <v>711</v>
      </c>
      <c r="F78" s="201" t="s">
        <v>712</v>
      </c>
      <c r="G78" s="201">
        <v>4</v>
      </c>
      <c r="H78" s="201">
        <v>23</v>
      </c>
      <c r="I78" s="201" t="s">
        <v>713</v>
      </c>
      <c r="J78" s="201" t="s">
        <v>671</v>
      </c>
      <c r="K78" s="202">
        <v>41.83</v>
      </c>
      <c r="L78" s="202">
        <v>0.08</v>
      </c>
      <c r="M78" s="202">
        <v>18.32</v>
      </c>
      <c r="N78" s="202">
        <v>7.24</v>
      </c>
      <c r="O78" s="202">
        <v>0.41</v>
      </c>
      <c r="P78" s="202">
        <v>21</v>
      </c>
      <c r="Q78" s="202">
        <v>5.73</v>
      </c>
      <c r="R78" s="202">
        <v>0.12</v>
      </c>
      <c r="S78" s="202">
        <v>6.13</v>
      </c>
      <c r="T78" s="202">
        <v>100.86</v>
      </c>
      <c r="U78" s="183">
        <f t="shared" si="2"/>
        <v>83.792674648180167</v>
      </c>
      <c r="V78" s="183">
        <f t="shared" si="3"/>
        <v>18.331861451779289</v>
      </c>
      <c r="W78" s="201" t="s">
        <v>713</v>
      </c>
      <c r="X78" s="201">
        <v>10</v>
      </c>
    </row>
    <row r="79" spans="1:24" s="171" customFormat="1" ht="11.25">
      <c r="A79" s="172" t="s">
        <v>664</v>
      </c>
      <c r="B79" s="201" t="s">
        <v>665</v>
      </c>
      <c r="C79" s="201" t="s">
        <v>709</v>
      </c>
      <c r="D79" s="201" t="s">
        <v>710</v>
      </c>
      <c r="E79" s="201" t="s">
        <v>711</v>
      </c>
      <c r="F79" s="201" t="s">
        <v>712</v>
      </c>
      <c r="G79" s="201">
        <v>4</v>
      </c>
      <c r="H79" s="201">
        <v>24</v>
      </c>
      <c r="I79" s="201" t="s">
        <v>713</v>
      </c>
      <c r="J79" s="201" t="s">
        <v>671</v>
      </c>
      <c r="K79" s="202">
        <v>42.5</v>
      </c>
      <c r="L79" s="202">
        <v>1</v>
      </c>
      <c r="M79" s="202">
        <v>18.329999999999998</v>
      </c>
      <c r="N79" s="202">
        <v>7.75</v>
      </c>
      <c r="O79" s="202">
        <v>0.3</v>
      </c>
      <c r="P79" s="202">
        <v>21.84</v>
      </c>
      <c r="Q79" s="202">
        <v>5.62</v>
      </c>
      <c r="R79" s="202">
        <v>0.02</v>
      </c>
      <c r="S79" s="202">
        <v>4.0199999999999996</v>
      </c>
      <c r="T79" s="202">
        <v>101.38</v>
      </c>
      <c r="U79" s="183">
        <f t="shared" si="2"/>
        <v>83.397033332952446</v>
      </c>
      <c r="V79" s="183">
        <f t="shared" si="3"/>
        <v>12.825439563807226</v>
      </c>
      <c r="W79" s="201" t="s">
        <v>713</v>
      </c>
      <c r="X79" s="201">
        <v>10</v>
      </c>
    </row>
    <row r="80" spans="1:24" s="171" customFormat="1" ht="11.25">
      <c r="A80" s="172" t="s">
        <v>664</v>
      </c>
      <c r="B80" s="201" t="s">
        <v>665</v>
      </c>
      <c r="C80" s="201" t="s">
        <v>709</v>
      </c>
      <c r="D80" s="201" t="s">
        <v>710</v>
      </c>
      <c r="E80" s="201" t="s">
        <v>711</v>
      </c>
      <c r="F80" s="201" t="s">
        <v>712</v>
      </c>
      <c r="G80" s="201">
        <v>4</v>
      </c>
      <c r="H80" s="201">
        <v>25</v>
      </c>
      <c r="I80" s="201" t="s">
        <v>713</v>
      </c>
      <c r="J80" s="201" t="s">
        <v>671</v>
      </c>
      <c r="K80" s="202">
        <v>41.56</v>
      </c>
      <c r="L80" s="202">
        <v>0.7</v>
      </c>
      <c r="M80" s="202">
        <v>19.72</v>
      </c>
      <c r="N80" s="202">
        <v>9.52</v>
      </c>
      <c r="O80" s="202">
        <v>0.32</v>
      </c>
      <c r="P80" s="202">
        <v>21.49</v>
      </c>
      <c r="Q80" s="202">
        <v>5.09</v>
      </c>
      <c r="R80" s="202">
        <v>0.18</v>
      </c>
      <c r="S80" s="202">
        <v>2.27</v>
      </c>
      <c r="T80" s="202">
        <v>100.85</v>
      </c>
      <c r="U80" s="183">
        <f t="shared" si="2"/>
        <v>80.0939066692181</v>
      </c>
      <c r="V80" s="183">
        <f t="shared" si="3"/>
        <v>7.1685755297247926</v>
      </c>
      <c r="W80" s="201" t="s">
        <v>713</v>
      </c>
      <c r="X80" s="201">
        <v>10</v>
      </c>
    </row>
    <row r="81" spans="1:24" s="171" customFormat="1" ht="11.25">
      <c r="A81" s="172" t="s">
        <v>664</v>
      </c>
      <c r="B81" s="201" t="s">
        <v>665</v>
      </c>
      <c r="C81" s="201" t="s">
        <v>709</v>
      </c>
      <c r="D81" s="201" t="s">
        <v>710</v>
      </c>
      <c r="E81" s="201" t="s">
        <v>711</v>
      </c>
      <c r="F81" s="201" t="s">
        <v>712</v>
      </c>
      <c r="G81" s="201">
        <v>4</v>
      </c>
      <c r="H81" s="201">
        <v>26</v>
      </c>
      <c r="I81" s="201" t="s">
        <v>713</v>
      </c>
      <c r="J81" s="201" t="s">
        <v>671</v>
      </c>
      <c r="K81" s="202">
        <v>39.950000000000003</v>
      </c>
      <c r="L81" s="202">
        <v>0.27</v>
      </c>
      <c r="M81" s="202">
        <v>20.96</v>
      </c>
      <c r="N81" s="202">
        <v>14.48</v>
      </c>
      <c r="O81" s="202">
        <v>0.32</v>
      </c>
      <c r="P81" s="202">
        <v>12.02</v>
      </c>
      <c r="Q81" s="202">
        <v>11.21</v>
      </c>
      <c r="R81" s="202">
        <v>0.09</v>
      </c>
      <c r="S81" s="202">
        <v>0.04</v>
      </c>
      <c r="T81" s="202">
        <v>99.34</v>
      </c>
      <c r="U81" s="183">
        <f t="shared" si="2"/>
        <v>59.671222609311606</v>
      </c>
      <c r="V81" s="183">
        <f t="shared" si="3"/>
        <v>0.12785919815028254</v>
      </c>
      <c r="W81" s="201" t="s">
        <v>713</v>
      </c>
      <c r="X81" s="201">
        <v>10</v>
      </c>
    </row>
    <row r="82" spans="1:24" s="171" customFormat="1" ht="11.25">
      <c r="A82" s="172" t="s">
        <v>664</v>
      </c>
      <c r="B82" s="201" t="s">
        <v>665</v>
      </c>
      <c r="C82" s="201" t="s">
        <v>709</v>
      </c>
      <c r="D82" s="201" t="s">
        <v>710</v>
      </c>
      <c r="E82" s="201" t="s">
        <v>711</v>
      </c>
      <c r="F82" s="201" t="s">
        <v>712</v>
      </c>
      <c r="G82" s="201">
        <v>4</v>
      </c>
      <c r="H82" s="201">
        <v>27</v>
      </c>
      <c r="I82" s="201" t="s">
        <v>713</v>
      </c>
      <c r="J82" s="201" t="s">
        <v>671</v>
      </c>
      <c r="K82" s="202">
        <v>41.68</v>
      </c>
      <c r="L82" s="202">
        <v>0.96</v>
      </c>
      <c r="M82" s="202">
        <v>18.84</v>
      </c>
      <c r="N82" s="202">
        <v>7.78</v>
      </c>
      <c r="O82" s="202">
        <v>0.35</v>
      </c>
      <c r="P82" s="202">
        <v>21.67</v>
      </c>
      <c r="Q82" s="202">
        <v>5.55</v>
      </c>
      <c r="R82" s="202">
        <v>7.0000000000000007E-2</v>
      </c>
      <c r="S82" s="202">
        <v>4.2</v>
      </c>
      <c r="T82" s="202">
        <v>101.1</v>
      </c>
      <c r="U82" s="183">
        <f t="shared" si="2"/>
        <v>83.234706401626042</v>
      </c>
      <c r="V82" s="183">
        <f t="shared" si="3"/>
        <v>13.009461375683346</v>
      </c>
      <c r="W82" s="201" t="s">
        <v>713</v>
      </c>
      <c r="X82" s="201">
        <v>10</v>
      </c>
    </row>
    <row r="83" spans="1:24" s="171" customFormat="1" ht="11.25">
      <c r="A83" s="172" t="s">
        <v>664</v>
      </c>
      <c r="B83" s="201" t="s">
        <v>665</v>
      </c>
      <c r="C83" s="201" t="s">
        <v>709</v>
      </c>
      <c r="D83" s="201" t="s">
        <v>710</v>
      </c>
      <c r="E83" s="201" t="s">
        <v>711</v>
      </c>
      <c r="F83" s="201" t="s">
        <v>712</v>
      </c>
      <c r="G83" s="201">
        <v>4</v>
      </c>
      <c r="H83" s="201">
        <v>28</v>
      </c>
      <c r="I83" s="201" t="s">
        <v>713</v>
      </c>
      <c r="J83" s="201" t="s">
        <v>671</v>
      </c>
      <c r="K83" s="202">
        <v>42.05</v>
      </c>
      <c r="L83" s="202">
        <v>0.56999999999999995</v>
      </c>
      <c r="M83" s="202">
        <v>22.31</v>
      </c>
      <c r="N83" s="202">
        <v>10.77</v>
      </c>
      <c r="O83" s="202">
        <v>0.35</v>
      </c>
      <c r="P83" s="202">
        <v>21.06</v>
      </c>
      <c r="Q83" s="202">
        <v>4.3</v>
      </c>
      <c r="R83" s="202">
        <v>7.0000000000000007E-2</v>
      </c>
      <c r="S83" s="202">
        <v>0.05</v>
      </c>
      <c r="T83" s="202">
        <v>101.53</v>
      </c>
      <c r="U83" s="183">
        <f t="shared" si="2"/>
        <v>77.705604329934417</v>
      </c>
      <c r="V83" s="183">
        <f t="shared" si="3"/>
        <v>0.15011942353817218</v>
      </c>
      <c r="W83" s="201" t="s">
        <v>713</v>
      </c>
      <c r="X83" s="201">
        <v>10</v>
      </c>
    </row>
    <row r="84" spans="1:24" s="171" customFormat="1" ht="11.25">
      <c r="A84" s="172" t="s">
        <v>664</v>
      </c>
      <c r="B84" s="201" t="s">
        <v>665</v>
      </c>
      <c r="C84" s="201" t="s">
        <v>709</v>
      </c>
      <c r="D84" s="201" t="s">
        <v>710</v>
      </c>
      <c r="E84" s="201" t="s">
        <v>711</v>
      </c>
      <c r="F84" s="201" t="s">
        <v>712</v>
      </c>
      <c r="G84" s="201">
        <v>4</v>
      </c>
      <c r="H84" s="201">
        <v>29</v>
      </c>
      <c r="I84" s="201" t="s">
        <v>713</v>
      </c>
      <c r="J84" s="201" t="s">
        <v>671</v>
      </c>
      <c r="K84" s="202">
        <v>41.41</v>
      </c>
      <c r="L84" s="202">
        <v>0.6</v>
      </c>
      <c r="M84" s="202">
        <v>19.510000000000002</v>
      </c>
      <c r="N84" s="202">
        <v>9.48</v>
      </c>
      <c r="O84" s="202">
        <v>0.33</v>
      </c>
      <c r="P84" s="202">
        <v>21.35</v>
      </c>
      <c r="Q84" s="202">
        <v>4.8899999999999997</v>
      </c>
      <c r="R84" s="202">
        <v>0.03</v>
      </c>
      <c r="S84" s="202">
        <v>2.1800000000000002</v>
      </c>
      <c r="T84" s="202">
        <v>99.78</v>
      </c>
      <c r="U84" s="183">
        <f t="shared" si="2"/>
        <v>80.056804936058029</v>
      </c>
      <c r="V84" s="183">
        <f t="shared" si="3"/>
        <v>6.9731117092990766</v>
      </c>
      <c r="W84" s="201" t="s">
        <v>713</v>
      </c>
      <c r="X84" s="201">
        <v>10</v>
      </c>
    </row>
    <row r="85" spans="1:24" s="171" customFormat="1" ht="11.25">
      <c r="A85" s="172" t="s">
        <v>664</v>
      </c>
      <c r="B85" s="201" t="s">
        <v>665</v>
      </c>
      <c r="C85" s="201" t="s">
        <v>709</v>
      </c>
      <c r="D85" s="201" t="s">
        <v>710</v>
      </c>
      <c r="E85" s="201" t="s">
        <v>711</v>
      </c>
      <c r="F85" s="201" t="s">
        <v>712</v>
      </c>
      <c r="G85" s="201">
        <v>4</v>
      </c>
      <c r="H85" s="201">
        <v>30</v>
      </c>
      <c r="I85" s="201" t="s">
        <v>713</v>
      </c>
      <c r="J85" s="201" t="s">
        <v>671</v>
      </c>
      <c r="K85" s="202">
        <v>39.85</v>
      </c>
      <c r="L85" s="202">
        <v>0.03</v>
      </c>
      <c r="M85" s="202">
        <v>16.670000000000002</v>
      </c>
      <c r="N85" s="202">
        <v>7.94</v>
      </c>
      <c r="O85" s="202">
        <v>0.49</v>
      </c>
      <c r="P85" s="202">
        <v>19.27</v>
      </c>
      <c r="Q85" s="202">
        <v>6.79</v>
      </c>
      <c r="R85" s="202">
        <v>0.08</v>
      </c>
      <c r="S85" s="202">
        <v>7.31</v>
      </c>
      <c r="T85" s="202">
        <v>98.43</v>
      </c>
      <c r="U85" s="183">
        <f t="shared" si="2"/>
        <v>81.223785439832625</v>
      </c>
      <c r="V85" s="183">
        <f t="shared" si="3"/>
        <v>22.730491684645202</v>
      </c>
      <c r="W85" s="201" t="s">
        <v>713</v>
      </c>
      <c r="X85" s="201">
        <v>10</v>
      </c>
    </row>
    <row r="86" spans="1:24" s="171" customFormat="1" ht="11.25">
      <c r="A86" s="172" t="s">
        <v>664</v>
      </c>
      <c r="B86" s="201" t="s">
        <v>665</v>
      </c>
      <c r="C86" s="201" t="s">
        <v>709</v>
      </c>
      <c r="D86" s="201" t="s">
        <v>710</v>
      </c>
      <c r="E86" s="201" t="s">
        <v>711</v>
      </c>
      <c r="F86" s="201" t="s">
        <v>712</v>
      </c>
      <c r="G86" s="201">
        <v>4</v>
      </c>
      <c r="H86" s="201">
        <v>31</v>
      </c>
      <c r="I86" s="201" t="s">
        <v>713</v>
      </c>
      <c r="J86" s="201" t="s">
        <v>671</v>
      </c>
      <c r="K86" s="202">
        <v>41.5</v>
      </c>
      <c r="L86" s="202">
        <v>0.98</v>
      </c>
      <c r="M86" s="202">
        <v>17.71</v>
      </c>
      <c r="N86" s="202">
        <v>8.07</v>
      </c>
      <c r="O86" s="202">
        <v>0.33</v>
      </c>
      <c r="P86" s="202">
        <v>21.98</v>
      </c>
      <c r="Q86" s="202">
        <v>5.77</v>
      </c>
      <c r="R86" s="202">
        <v>0.14000000000000001</v>
      </c>
      <c r="S86" s="202">
        <v>5.15</v>
      </c>
      <c r="T86" s="202">
        <v>101.63</v>
      </c>
      <c r="U86" s="183">
        <f t="shared" si="2"/>
        <v>82.919892403760301</v>
      </c>
      <c r="V86" s="183">
        <f t="shared" si="3"/>
        <v>16.323430645918503</v>
      </c>
      <c r="W86" s="201" t="s">
        <v>713</v>
      </c>
      <c r="X86" s="201">
        <v>10</v>
      </c>
    </row>
    <row r="87" spans="1:24" s="171" customFormat="1" ht="11.25">
      <c r="A87" s="172" t="s">
        <v>664</v>
      </c>
      <c r="B87" s="201" t="s">
        <v>665</v>
      </c>
      <c r="C87" s="201" t="s">
        <v>709</v>
      </c>
      <c r="D87" s="201" t="s">
        <v>710</v>
      </c>
      <c r="E87" s="201" t="s">
        <v>711</v>
      </c>
      <c r="F87" s="201" t="s">
        <v>712</v>
      </c>
      <c r="G87" s="201">
        <v>4</v>
      </c>
      <c r="H87" s="201">
        <v>32</v>
      </c>
      <c r="I87" s="201" t="s">
        <v>713</v>
      </c>
      <c r="J87" s="201" t="s">
        <v>671</v>
      </c>
      <c r="K87" s="202">
        <v>41.59</v>
      </c>
      <c r="L87" s="202">
        <v>1.06</v>
      </c>
      <c r="M87" s="202">
        <v>17.149999999999999</v>
      </c>
      <c r="N87" s="202">
        <v>7.92</v>
      </c>
      <c r="O87" s="202">
        <v>0.34</v>
      </c>
      <c r="P87" s="202">
        <v>21.81</v>
      </c>
      <c r="Q87" s="202">
        <v>5.93</v>
      </c>
      <c r="R87" s="202">
        <v>0.1</v>
      </c>
      <c r="S87" s="202">
        <v>5.53</v>
      </c>
      <c r="T87" s="202">
        <v>101.43</v>
      </c>
      <c r="U87" s="183">
        <f t="shared" si="2"/>
        <v>83.075090188287277</v>
      </c>
      <c r="V87" s="183">
        <f t="shared" si="3"/>
        <v>17.784229102501435</v>
      </c>
      <c r="W87" s="201" t="s">
        <v>713</v>
      </c>
      <c r="X87" s="201">
        <v>10</v>
      </c>
    </row>
    <row r="88" spans="1:24" s="171" customFormat="1" ht="11.25">
      <c r="A88" s="172" t="s">
        <v>664</v>
      </c>
      <c r="B88" s="201" t="s">
        <v>665</v>
      </c>
      <c r="C88" s="201" t="s">
        <v>709</v>
      </c>
      <c r="D88" s="201" t="s">
        <v>710</v>
      </c>
      <c r="E88" s="201" t="s">
        <v>711</v>
      </c>
      <c r="F88" s="201" t="s">
        <v>712</v>
      </c>
      <c r="G88" s="201">
        <v>4</v>
      </c>
      <c r="H88" s="201">
        <v>33</v>
      </c>
      <c r="I88" s="201" t="s">
        <v>713</v>
      </c>
      <c r="J88" s="201" t="s">
        <v>671</v>
      </c>
      <c r="K88" s="202">
        <v>41.11</v>
      </c>
      <c r="L88" s="202">
        <v>0.99</v>
      </c>
      <c r="M88" s="202">
        <v>17.73</v>
      </c>
      <c r="N88" s="202">
        <v>8.92</v>
      </c>
      <c r="O88" s="202">
        <v>0.41</v>
      </c>
      <c r="P88" s="202">
        <v>20.56</v>
      </c>
      <c r="Q88" s="202">
        <v>5.75</v>
      </c>
      <c r="R88" s="202">
        <v>0.08</v>
      </c>
      <c r="S88" s="202">
        <v>4.03</v>
      </c>
      <c r="T88" s="202">
        <v>99.58</v>
      </c>
      <c r="U88" s="183">
        <f t="shared" si="2"/>
        <v>80.424381255848473</v>
      </c>
      <c r="V88" s="183">
        <f t="shared" si="3"/>
        <v>13.23065999158192</v>
      </c>
      <c r="W88" s="201" t="s">
        <v>713</v>
      </c>
      <c r="X88" s="201">
        <v>10</v>
      </c>
    </row>
    <row r="89" spans="1:24" s="171" customFormat="1" ht="11.25">
      <c r="A89" s="172" t="s">
        <v>664</v>
      </c>
      <c r="B89" s="201" t="s">
        <v>665</v>
      </c>
      <c r="C89" s="201" t="s">
        <v>709</v>
      </c>
      <c r="D89" s="201" t="s">
        <v>710</v>
      </c>
      <c r="E89" s="201" t="s">
        <v>711</v>
      </c>
      <c r="F89" s="201" t="s">
        <v>712</v>
      </c>
      <c r="G89" s="201">
        <v>4</v>
      </c>
      <c r="H89" s="201">
        <v>34</v>
      </c>
      <c r="I89" s="201" t="s">
        <v>713</v>
      </c>
      <c r="J89" s="201" t="s">
        <v>671</v>
      </c>
      <c r="K89" s="202">
        <v>41.57</v>
      </c>
      <c r="L89" s="202">
        <v>0.69</v>
      </c>
      <c r="M89" s="202">
        <v>20.91</v>
      </c>
      <c r="N89" s="202">
        <v>16.690000000000001</v>
      </c>
      <c r="O89" s="202">
        <v>0.34</v>
      </c>
      <c r="P89" s="202">
        <v>15.27</v>
      </c>
      <c r="Q89" s="202">
        <v>6.11</v>
      </c>
      <c r="R89" s="202">
        <v>0.08</v>
      </c>
      <c r="S89" s="202">
        <v>7.0000000000000007E-2</v>
      </c>
      <c r="T89" s="202">
        <v>101.73</v>
      </c>
      <c r="U89" s="183">
        <f t="shared" si="2"/>
        <v>61.988530125089028</v>
      </c>
      <c r="V89" s="183">
        <f t="shared" si="3"/>
        <v>0.22407256453381863</v>
      </c>
      <c r="W89" s="201" t="s">
        <v>713</v>
      </c>
      <c r="X89" s="201">
        <v>10</v>
      </c>
    </row>
    <row r="90" spans="1:24" s="171" customFormat="1" ht="11.25">
      <c r="A90" s="172" t="s">
        <v>664</v>
      </c>
      <c r="B90" s="201" t="s">
        <v>665</v>
      </c>
      <c r="C90" s="201" t="s">
        <v>709</v>
      </c>
      <c r="D90" s="201" t="s">
        <v>710</v>
      </c>
      <c r="E90" s="201" t="s">
        <v>711</v>
      </c>
      <c r="F90" s="201" t="s">
        <v>712</v>
      </c>
      <c r="G90" s="201">
        <v>4</v>
      </c>
      <c r="H90" s="201">
        <v>35</v>
      </c>
      <c r="I90" s="201" t="s">
        <v>713</v>
      </c>
      <c r="J90" s="201" t="s">
        <v>671</v>
      </c>
      <c r="K90" s="202">
        <v>41.69</v>
      </c>
      <c r="L90" s="202">
        <v>0.16</v>
      </c>
      <c r="M90" s="202">
        <v>17.32</v>
      </c>
      <c r="N90" s="202">
        <v>7.31</v>
      </c>
      <c r="O90" s="202">
        <v>0.4</v>
      </c>
      <c r="P90" s="202">
        <v>20.85</v>
      </c>
      <c r="Q90" s="202">
        <v>6.25</v>
      </c>
      <c r="R90" s="202">
        <v>0.05</v>
      </c>
      <c r="S90" s="202">
        <v>6.53</v>
      </c>
      <c r="T90" s="202">
        <v>100.56</v>
      </c>
      <c r="U90" s="183">
        <f t="shared" si="2"/>
        <v>83.563353854265202</v>
      </c>
      <c r="V90" s="183">
        <f t="shared" si="3"/>
        <v>20.186482478998784</v>
      </c>
      <c r="W90" s="201" t="s">
        <v>713</v>
      </c>
      <c r="X90" s="201">
        <v>10</v>
      </c>
    </row>
    <row r="91" spans="1:24" s="171" customFormat="1" ht="11.25">
      <c r="A91" s="172" t="s">
        <v>664</v>
      </c>
      <c r="B91" s="201" t="s">
        <v>665</v>
      </c>
      <c r="C91" s="201" t="s">
        <v>709</v>
      </c>
      <c r="D91" s="201" t="s">
        <v>710</v>
      </c>
      <c r="E91" s="201" t="s">
        <v>711</v>
      </c>
      <c r="F91" s="201" t="s">
        <v>712</v>
      </c>
      <c r="G91" s="201">
        <v>4</v>
      </c>
      <c r="H91" s="201">
        <v>36</v>
      </c>
      <c r="I91" s="201" t="s">
        <v>713</v>
      </c>
      <c r="J91" s="201" t="s">
        <v>671</v>
      </c>
      <c r="K91" s="202">
        <v>41.77</v>
      </c>
      <c r="L91" s="202">
        <v>0.28999999999999998</v>
      </c>
      <c r="M91" s="202">
        <v>17.66</v>
      </c>
      <c r="N91" s="202">
        <v>7.35</v>
      </c>
      <c r="O91" s="202">
        <v>0.43</v>
      </c>
      <c r="P91" s="202">
        <v>20.81</v>
      </c>
      <c r="Q91" s="202">
        <v>5.98</v>
      </c>
      <c r="R91" s="202">
        <v>0.04</v>
      </c>
      <c r="S91" s="202">
        <v>6.86</v>
      </c>
      <c r="T91" s="202">
        <v>101.19</v>
      </c>
      <c r="U91" s="183">
        <f t="shared" si="2"/>
        <v>83.46177483718742</v>
      </c>
      <c r="V91" s="183">
        <f t="shared" si="3"/>
        <v>20.671861402793905</v>
      </c>
      <c r="W91" s="201" t="s">
        <v>713</v>
      </c>
      <c r="X91" s="201">
        <v>10</v>
      </c>
    </row>
    <row r="92" spans="1:24" s="171" customFormat="1" ht="11.25">
      <c r="A92" s="172" t="s">
        <v>664</v>
      </c>
      <c r="B92" s="201" t="s">
        <v>665</v>
      </c>
      <c r="C92" s="201" t="s">
        <v>709</v>
      </c>
      <c r="D92" s="201" t="s">
        <v>710</v>
      </c>
      <c r="E92" s="201" t="s">
        <v>711</v>
      </c>
      <c r="F92" s="201" t="s">
        <v>712</v>
      </c>
      <c r="G92" s="201">
        <v>4</v>
      </c>
      <c r="H92" s="201">
        <v>37</v>
      </c>
      <c r="I92" s="201" t="s">
        <v>713</v>
      </c>
      <c r="J92" s="201" t="s">
        <v>671</v>
      </c>
      <c r="K92" s="202">
        <v>41.93</v>
      </c>
      <c r="L92" s="202">
        <v>0.55000000000000004</v>
      </c>
      <c r="M92" s="202">
        <v>21.07</v>
      </c>
      <c r="N92" s="202">
        <v>12.24</v>
      </c>
      <c r="O92" s="202">
        <v>0.32</v>
      </c>
      <c r="P92" s="202">
        <v>19.68</v>
      </c>
      <c r="Q92" s="202">
        <v>4.68</v>
      </c>
      <c r="R92" s="202">
        <v>7.0000000000000007E-2</v>
      </c>
      <c r="S92" s="202">
        <v>0.24</v>
      </c>
      <c r="T92" s="202">
        <v>100.78</v>
      </c>
      <c r="U92" s="183">
        <f t="shared" si="2"/>
        <v>74.132652868634324</v>
      </c>
      <c r="V92" s="183">
        <f t="shared" si="3"/>
        <v>0.75833248986334612</v>
      </c>
      <c r="W92" s="201" t="s">
        <v>713</v>
      </c>
      <c r="X92" s="201">
        <v>10</v>
      </c>
    </row>
    <row r="93" spans="1:24" s="171" customFormat="1" ht="11.25">
      <c r="A93" s="172" t="s">
        <v>664</v>
      </c>
      <c r="B93" s="201" t="s">
        <v>665</v>
      </c>
      <c r="C93" s="201" t="s">
        <v>709</v>
      </c>
      <c r="D93" s="201" t="s">
        <v>710</v>
      </c>
      <c r="E93" s="201" t="s">
        <v>711</v>
      </c>
      <c r="F93" s="201" t="s">
        <v>712</v>
      </c>
      <c r="G93" s="201">
        <v>4</v>
      </c>
      <c r="H93" s="201">
        <v>38</v>
      </c>
      <c r="I93" s="201" t="s">
        <v>713</v>
      </c>
      <c r="J93" s="201" t="s">
        <v>671</v>
      </c>
      <c r="K93" s="202">
        <v>40.9</v>
      </c>
      <c r="L93" s="202">
        <v>1.1499999999999999</v>
      </c>
      <c r="M93" s="202">
        <v>16.14</v>
      </c>
      <c r="N93" s="202">
        <v>7.89</v>
      </c>
      <c r="O93" s="202">
        <v>0.32</v>
      </c>
      <c r="P93" s="202">
        <v>20.45</v>
      </c>
      <c r="Q93" s="202">
        <v>6.15</v>
      </c>
      <c r="R93" s="202">
        <v>0.09</v>
      </c>
      <c r="S93" s="202">
        <v>5.75</v>
      </c>
      <c r="T93" s="202">
        <v>98.84</v>
      </c>
      <c r="U93" s="183">
        <f t="shared" si="2"/>
        <v>82.206011888696878</v>
      </c>
      <c r="V93" s="183">
        <f t="shared" si="3"/>
        <v>19.289223460607023</v>
      </c>
      <c r="W93" s="201" t="s">
        <v>713</v>
      </c>
      <c r="X93" s="201">
        <v>10</v>
      </c>
    </row>
    <row r="94" spans="1:24" s="171" customFormat="1" ht="11.25">
      <c r="A94" s="172" t="s">
        <v>664</v>
      </c>
      <c r="B94" s="201" t="s">
        <v>665</v>
      </c>
      <c r="C94" s="201" t="s">
        <v>709</v>
      </c>
      <c r="D94" s="201" t="s">
        <v>710</v>
      </c>
      <c r="E94" s="201" t="s">
        <v>711</v>
      </c>
      <c r="F94" s="201" t="s">
        <v>712</v>
      </c>
      <c r="G94" s="201">
        <v>4</v>
      </c>
      <c r="H94" s="201">
        <v>39</v>
      </c>
      <c r="I94" s="201" t="s">
        <v>713</v>
      </c>
      <c r="J94" s="201" t="s">
        <v>671</v>
      </c>
      <c r="K94" s="202">
        <v>41.34</v>
      </c>
      <c r="L94" s="202">
        <v>0.68</v>
      </c>
      <c r="M94" s="202">
        <v>18.37</v>
      </c>
      <c r="N94" s="202">
        <v>7.85</v>
      </c>
      <c r="O94" s="202">
        <v>0.34</v>
      </c>
      <c r="P94" s="202">
        <v>20.309999999999999</v>
      </c>
      <c r="Q94" s="202">
        <v>6.59</v>
      </c>
      <c r="R94" s="202">
        <v>0.08</v>
      </c>
      <c r="S94" s="202">
        <v>3.71</v>
      </c>
      <c r="T94" s="202">
        <v>99.27</v>
      </c>
      <c r="U94" s="183">
        <f t="shared" si="2"/>
        <v>82.179858501430701</v>
      </c>
      <c r="V94" s="183">
        <f t="shared" si="3"/>
        <v>11.931722873626144</v>
      </c>
      <c r="W94" s="201" t="s">
        <v>713</v>
      </c>
      <c r="X94" s="201">
        <v>10</v>
      </c>
    </row>
    <row r="95" spans="1:24" s="171" customFormat="1" ht="11.25">
      <c r="A95" s="172" t="s">
        <v>664</v>
      </c>
      <c r="B95" s="201" t="s">
        <v>665</v>
      </c>
      <c r="C95" s="201" t="s">
        <v>709</v>
      </c>
      <c r="D95" s="201" t="s">
        <v>710</v>
      </c>
      <c r="E95" s="201" t="s">
        <v>711</v>
      </c>
      <c r="F95" s="201" t="s">
        <v>712</v>
      </c>
      <c r="G95" s="201">
        <v>4</v>
      </c>
      <c r="H95" s="201">
        <v>40</v>
      </c>
      <c r="I95" s="201" t="s">
        <v>713</v>
      </c>
      <c r="J95" s="201" t="s">
        <v>671</v>
      </c>
      <c r="K95" s="202">
        <v>41.98</v>
      </c>
      <c r="L95" s="202">
        <v>0.93</v>
      </c>
      <c r="M95" s="202">
        <v>18.18</v>
      </c>
      <c r="N95" s="202">
        <v>8.66</v>
      </c>
      <c r="O95" s="202">
        <v>0.37</v>
      </c>
      <c r="P95" s="202">
        <v>21.47</v>
      </c>
      <c r="Q95" s="202">
        <v>5.31</v>
      </c>
      <c r="R95" s="202">
        <v>0.16</v>
      </c>
      <c r="S95" s="202">
        <v>3.52</v>
      </c>
      <c r="T95" s="202">
        <v>100.58</v>
      </c>
      <c r="U95" s="183">
        <f t="shared" si="2"/>
        <v>81.546553713130933</v>
      </c>
      <c r="V95" s="183">
        <f t="shared" si="3"/>
        <v>11.49562125505776</v>
      </c>
      <c r="W95" s="201" t="s">
        <v>713</v>
      </c>
      <c r="X95" s="201">
        <v>10</v>
      </c>
    </row>
    <row r="96" spans="1:24" s="171" customFormat="1" ht="11.25">
      <c r="A96" s="172" t="s">
        <v>664</v>
      </c>
      <c r="B96" s="201" t="s">
        <v>665</v>
      </c>
      <c r="C96" s="201" t="s">
        <v>709</v>
      </c>
      <c r="D96" s="201" t="s">
        <v>710</v>
      </c>
      <c r="E96" s="201" t="s">
        <v>711</v>
      </c>
      <c r="F96" s="201" t="s">
        <v>712</v>
      </c>
      <c r="G96" s="201">
        <v>4</v>
      </c>
      <c r="H96" s="201">
        <v>41</v>
      </c>
      <c r="I96" s="201" t="s">
        <v>713</v>
      </c>
      <c r="J96" s="201" t="s">
        <v>671</v>
      </c>
      <c r="K96" s="202">
        <v>41.16</v>
      </c>
      <c r="L96" s="202">
        <v>1</v>
      </c>
      <c r="M96" s="202">
        <v>17.329999999999998</v>
      </c>
      <c r="N96" s="202">
        <v>8.51</v>
      </c>
      <c r="O96" s="202">
        <v>0.37</v>
      </c>
      <c r="P96" s="202">
        <v>20.95</v>
      </c>
      <c r="Q96" s="202">
        <v>5.61</v>
      </c>
      <c r="R96" s="202">
        <v>0.16</v>
      </c>
      <c r="S96" s="202">
        <v>4.2</v>
      </c>
      <c r="T96" s="202">
        <v>99.29</v>
      </c>
      <c r="U96" s="183">
        <f t="shared" si="2"/>
        <v>81.440300999472157</v>
      </c>
      <c r="V96" s="183">
        <f t="shared" si="3"/>
        <v>13.98448357039632</v>
      </c>
      <c r="W96" s="201" t="s">
        <v>713</v>
      </c>
      <c r="X96" s="201">
        <v>10</v>
      </c>
    </row>
    <row r="97" spans="1:24" s="171" customFormat="1" ht="11.25">
      <c r="A97" s="172" t="s">
        <v>664</v>
      </c>
      <c r="B97" s="201" t="s">
        <v>665</v>
      </c>
      <c r="C97" s="201" t="s">
        <v>709</v>
      </c>
      <c r="D97" s="201" t="s">
        <v>710</v>
      </c>
      <c r="E97" s="201" t="s">
        <v>711</v>
      </c>
      <c r="F97" s="201" t="s">
        <v>712</v>
      </c>
      <c r="G97" s="201">
        <v>4</v>
      </c>
      <c r="H97" s="201">
        <v>42</v>
      </c>
      <c r="I97" s="201" t="s">
        <v>713</v>
      </c>
      <c r="J97" s="201" t="s">
        <v>671</v>
      </c>
      <c r="K97" s="202">
        <v>41.53</v>
      </c>
      <c r="L97" s="202">
        <v>1.01</v>
      </c>
      <c r="M97" s="202">
        <v>16.559999999999999</v>
      </c>
      <c r="N97" s="202">
        <v>7.93</v>
      </c>
      <c r="O97" s="202">
        <v>0.32</v>
      </c>
      <c r="P97" s="202">
        <v>21.53</v>
      </c>
      <c r="Q97" s="202">
        <v>5.96</v>
      </c>
      <c r="R97" s="202">
        <v>0.04</v>
      </c>
      <c r="S97" s="202">
        <v>5.17</v>
      </c>
      <c r="T97" s="202">
        <v>100.05</v>
      </c>
      <c r="U97" s="183">
        <f t="shared" si="2"/>
        <v>82.874733846040428</v>
      </c>
      <c r="V97" s="183">
        <f t="shared" si="3"/>
        <v>17.316758791750456</v>
      </c>
      <c r="W97" s="201" t="s">
        <v>713</v>
      </c>
      <c r="X97" s="201">
        <v>10</v>
      </c>
    </row>
    <row r="98" spans="1:24" s="171" customFormat="1" ht="11.25">
      <c r="A98" s="172" t="s">
        <v>664</v>
      </c>
      <c r="B98" s="201" t="s">
        <v>665</v>
      </c>
      <c r="C98" s="201" t="s">
        <v>709</v>
      </c>
      <c r="D98" s="201" t="s">
        <v>710</v>
      </c>
      <c r="E98" s="201" t="s">
        <v>711</v>
      </c>
      <c r="F98" s="201" t="s">
        <v>712</v>
      </c>
      <c r="G98" s="201">
        <v>4</v>
      </c>
      <c r="H98" s="201">
        <v>43</v>
      </c>
      <c r="I98" s="201" t="s">
        <v>713</v>
      </c>
      <c r="J98" s="201" t="s">
        <v>671</v>
      </c>
      <c r="K98" s="202">
        <v>41.13</v>
      </c>
      <c r="L98" s="202">
        <v>0.25</v>
      </c>
      <c r="M98" s="202">
        <v>21.47</v>
      </c>
      <c r="N98" s="202">
        <v>14.55</v>
      </c>
      <c r="O98" s="202">
        <v>0.35</v>
      </c>
      <c r="P98" s="202">
        <v>15.51</v>
      </c>
      <c r="Q98" s="202">
        <v>6.85</v>
      </c>
      <c r="R98" s="202">
        <v>0.14000000000000001</v>
      </c>
      <c r="S98" s="202">
        <v>0.05</v>
      </c>
      <c r="T98" s="202">
        <v>100.3</v>
      </c>
      <c r="U98" s="183">
        <f t="shared" si="2"/>
        <v>65.517718813054699</v>
      </c>
      <c r="V98" s="183">
        <f t="shared" si="3"/>
        <v>0.15598358841821489</v>
      </c>
      <c r="W98" s="201" t="s">
        <v>713</v>
      </c>
      <c r="X98" s="201">
        <v>10</v>
      </c>
    </row>
    <row r="99" spans="1:24" s="171" customFormat="1" ht="11.25">
      <c r="A99" s="172" t="s">
        <v>664</v>
      </c>
      <c r="B99" s="201" t="s">
        <v>665</v>
      </c>
      <c r="C99" s="201" t="s">
        <v>709</v>
      </c>
      <c r="D99" s="201" t="s">
        <v>710</v>
      </c>
      <c r="E99" s="201" t="s">
        <v>711</v>
      </c>
      <c r="F99" s="201" t="s">
        <v>712</v>
      </c>
      <c r="G99" s="201">
        <v>4</v>
      </c>
      <c r="H99" s="201">
        <v>44</v>
      </c>
      <c r="I99" s="201" t="s">
        <v>713</v>
      </c>
      <c r="J99" s="201" t="s">
        <v>671</v>
      </c>
      <c r="K99" s="202">
        <v>41.86</v>
      </c>
      <c r="L99" s="202">
        <v>1.01</v>
      </c>
      <c r="M99" s="202">
        <v>16.98</v>
      </c>
      <c r="N99" s="202">
        <v>7.97</v>
      </c>
      <c r="O99" s="202">
        <v>0.32</v>
      </c>
      <c r="P99" s="202">
        <v>21.33</v>
      </c>
      <c r="Q99" s="202">
        <v>5.93</v>
      </c>
      <c r="R99" s="202">
        <v>0.05</v>
      </c>
      <c r="S99" s="202">
        <v>5.65</v>
      </c>
      <c r="T99" s="202">
        <v>101.1</v>
      </c>
      <c r="U99" s="183">
        <f t="shared" si="2"/>
        <v>82.669905436913567</v>
      </c>
      <c r="V99" s="183">
        <f t="shared" si="3"/>
        <v>18.248438999775935</v>
      </c>
      <c r="W99" s="201" t="s">
        <v>713</v>
      </c>
      <c r="X99" s="201">
        <v>10</v>
      </c>
    </row>
    <row r="100" spans="1:24" s="171" customFormat="1" ht="11.25">
      <c r="A100" s="172" t="s">
        <v>664</v>
      </c>
      <c r="B100" s="201" t="s">
        <v>665</v>
      </c>
      <c r="C100" s="201" t="s">
        <v>709</v>
      </c>
      <c r="D100" s="201" t="s">
        <v>710</v>
      </c>
      <c r="E100" s="201" t="s">
        <v>711</v>
      </c>
      <c r="F100" s="201" t="s">
        <v>712</v>
      </c>
      <c r="G100" s="201">
        <v>4</v>
      </c>
      <c r="H100" s="201">
        <v>45</v>
      </c>
      <c r="I100" s="201" t="s">
        <v>713</v>
      </c>
      <c r="J100" s="201" t="s">
        <v>671</v>
      </c>
      <c r="K100" s="202">
        <v>41.97</v>
      </c>
      <c r="L100" s="202">
        <v>7.0000000000000007E-2</v>
      </c>
      <c r="M100" s="202">
        <v>19.93</v>
      </c>
      <c r="N100" s="202">
        <v>7.41</v>
      </c>
      <c r="O100" s="202">
        <v>0.34</v>
      </c>
      <c r="P100" s="202">
        <v>22.33</v>
      </c>
      <c r="Q100" s="202">
        <v>4.93</v>
      </c>
      <c r="R100" s="202">
        <v>0.06</v>
      </c>
      <c r="S100" s="202">
        <v>3.83</v>
      </c>
      <c r="T100" s="202">
        <v>100.87</v>
      </c>
      <c r="U100" s="183">
        <f t="shared" si="2"/>
        <v>84.304770786475743</v>
      </c>
      <c r="V100" s="183">
        <f t="shared" si="3"/>
        <v>11.419533027664055</v>
      </c>
      <c r="W100" s="201" t="s">
        <v>713</v>
      </c>
      <c r="X100" s="201">
        <v>10</v>
      </c>
    </row>
    <row r="101" spans="1:24" s="171" customFormat="1" ht="11.25">
      <c r="A101" s="172" t="s">
        <v>664</v>
      </c>
      <c r="B101" s="201" t="s">
        <v>665</v>
      </c>
      <c r="C101" s="201" t="s">
        <v>709</v>
      </c>
      <c r="D101" s="201" t="s">
        <v>710</v>
      </c>
      <c r="E101" s="201" t="s">
        <v>711</v>
      </c>
      <c r="F101" s="201" t="s">
        <v>712</v>
      </c>
      <c r="G101" s="201">
        <v>4</v>
      </c>
      <c r="H101" s="201">
        <v>46</v>
      </c>
      <c r="I101" s="201" t="s">
        <v>713</v>
      </c>
      <c r="J101" s="201" t="s">
        <v>671</v>
      </c>
      <c r="K101" s="202">
        <v>41.41</v>
      </c>
      <c r="L101" s="202">
        <v>0.94</v>
      </c>
      <c r="M101" s="202">
        <v>16.760000000000002</v>
      </c>
      <c r="N101" s="202">
        <v>7.82</v>
      </c>
      <c r="O101" s="202">
        <v>0.38</v>
      </c>
      <c r="P101" s="202">
        <v>21.54</v>
      </c>
      <c r="Q101" s="202">
        <v>5.91</v>
      </c>
      <c r="R101" s="202">
        <v>0.1</v>
      </c>
      <c r="S101" s="202">
        <v>5.17</v>
      </c>
      <c r="T101" s="202">
        <v>100.03</v>
      </c>
      <c r="U101" s="183">
        <f t="shared" si="2"/>
        <v>83.078601377699783</v>
      </c>
      <c r="V101" s="183">
        <f t="shared" si="3"/>
        <v>17.145545115131931</v>
      </c>
      <c r="W101" s="201" t="s">
        <v>713</v>
      </c>
      <c r="X101" s="201">
        <v>10</v>
      </c>
    </row>
    <row r="102" spans="1:24" s="171" customFormat="1" ht="11.25">
      <c r="A102" s="172" t="s">
        <v>664</v>
      </c>
      <c r="B102" s="201" t="s">
        <v>665</v>
      </c>
      <c r="C102" s="201" t="s">
        <v>709</v>
      </c>
      <c r="D102" s="201" t="s">
        <v>710</v>
      </c>
      <c r="E102" s="201" t="s">
        <v>711</v>
      </c>
      <c r="F102" s="201" t="s">
        <v>712</v>
      </c>
      <c r="G102" s="201">
        <v>4</v>
      </c>
      <c r="H102" s="201">
        <v>47</v>
      </c>
      <c r="I102" s="201" t="s">
        <v>713</v>
      </c>
      <c r="J102" s="201" t="s">
        <v>671</v>
      </c>
      <c r="K102" s="202">
        <v>41.01</v>
      </c>
      <c r="L102" s="202">
        <v>1.08</v>
      </c>
      <c r="M102" s="202">
        <v>15.61</v>
      </c>
      <c r="N102" s="202">
        <v>7.96</v>
      </c>
      <c r="O102" s="202">
        <v>0.34</v>
      </c>
      <c r="P102" s="202">
        <v>20.88</v>
      </c>
      <c r="Q102" s="202">
        <v>6.11</v>
      </c>
      <c r="R102" s="202">
        <v>0.18</v>
      </c>
      <c r="S102" s="202">
        <v>5.62</v>
      </c>
      <c r="T102" s="202">
        <v>98.79</v>
      </c>
      <c r="U102" s="183">
        <f t="shared" si="2"/>
        <v>82.3805186284564</v>
      </c>
      <c r="V102" s="183">
        <f t="shared" si="3"/>
        <v>19.453544778606897</v>
      </c>
      <c r="W102" s="201" t="s">
        <v>713</v>
      </c>
      <c r="X102" s="201">
        <v>10</v>
      </c>
    </row>
    <row r="103" spans="1:24" s="171" customFormat="1" ht="11.25">
      <c r="A103" s="172" t="s">
        <v>664</v>
      </c>
      <c r="B103" s="201" t="s">
        <v>665</v>
      </c>
      <c r="C103" s="201" t="s">
        <v>709</v>
      </c>
      <c r="D103" s="201" t="s">
        <v>710</v>
      </c>
      <c r="E103" s="201" t="s">
        <v>711</v>
      </c>
      <c r="F103" s="201" t="s">
        <v>712</v>
      </c>
      <c r="G103" s="201">
        <v>4</v>
      </c>
      <c r="H103" s="201">
        <v>48</v>
      </c>
      <c r="I103" s="201" t="s">
        <v>713</v>
      </c>
      <c r="J103" s="201" t="s">
        <v>671</v>
      </c>
      <c r="K103" s="202">
        <v>40.57</v>
      </c>
      <c r="L103" s="202">
        <v>0.13</v>
      </c>
      <c r="M103" s="202">
        <v>14.9</v>
      </c>
      <c r="N103" s="202">
        <v>6.95</v>
      </c>
      <c r="O103" s="202">
        <v>0.55000000000000004</v>
      </c>
      <c r="P103" s="202">
        <v>19.21</v>
      </c>
      <c r="Q103" s="202">
        <v>7.06</v>
      </c>
      <c r="R103" s="202">
        <v>0.1</v>
      </c>
      <c r="S103" s="202">
        <v>9.58</v>
      </c>
      <c r="T103" s="202">
        <v>99.05</v>
      </c>
      <c r="U103" s="183">
        <f t="shared" si="2"/>
        <v>83.127217472008141</v>
      </c>
      <c r="V103" s="183">
        <f t="shared" si="3"/>
        <v>30.134351000377247</v>
      </c>
      <c r="W103" s="201" t="s">
        <v>713</v>
      </c>
      <c r="X103" s="201">
        <v>10</v>
      </c>
    </row>
    <row r="104" spans="1:24" s="171" customFormat="1" ht="11.25">
      <c r="A104" s="172" t="s">
        <v>664</v>
      </c>
      <c r="B104" s="201" t="s">
        <v>665</v>
      </c>
      <c r="C104" s="201" t="s">
        <v>709</v>
      </c>
      <c r="D104" s="201" t="s">
        <v>710</v>
      </c>
      <c r="E104" s="201" t="s">
        <v>711</v>
      </c>
      <c r="F104" s="201" t="s">
        <v>712</v>
      </c>
      <c r="G104" s="201">
        <v>4</v>
      </c>
      <c r="H104" s="201">
        <v>49</v>
      </c>
      <c r="I104" s="201" t="s">
        <v>713</v>
      </c>
      <c r="J104" s="201" t="s">
        <v>671</v>
      </c>
      <c r="K104" s="202">
        <v>42.01</v>
      </c>
      <c r="L104" s="202">
        <v>0.78</v>
      </c>
      <c r="M104" s="202">
        <v>18.66</v>
      </c>
      <c r="N104" s="202">
        <v>8.5</v>
      </c>
      <c r="O104" s="202">
        <v>0.36</v>
      </c>
      <c r="P104" s="202">
        <v>21.06</v>
      </c>
      <c r="Q104" s="202">
        <v>5.28</v>
      </c>
      <c r="R104" s="202">
        <v>0.12</v>
      </c>
      <c r="S104" s="202">
        <v>3.63</v>
      </c>
      <c r="T104" s="202">
        <v>100.4</v>
      </c>
      <c r="U104" s="183">
        <f t="shared" si="2"/>
        <v>81.537033165283262</v>
      </c>
      <c r="V104" s="183">
        <f t="shared" si="3"/>
        <v>11.54364422118606</v>
      </c>
      <c r="W104" s="201" t="s">
        <v>713</v>
      </c>
      <c r="X104" s="201">
        <v>10</v>
      </c>
    </row>
    <row r="105" spans="1:24" s="171" customFormat="1" ht="11.25">
      <c r="A105" s="172" t="s">
        <v>664</v>
      </c>
      <c r="B105" s="201" t="s">
        <v>665</v>
      </c>
      <c r="C105" s="201" t="s">
        <v>709</v>
      </c>
      <c r="D105" s="201" t="s">
        <v>710</v>
      </c>
      <c r="E105" s="201" t="s">
        <v>711</v>
      </c>
      <c r="F105" s="201" t="s">
        <v>712</v>
      </c>
      <c r="G105" s="201">
        <v>4</v>
      </c>
      <c r="H105" s="201">
        <v>50</v>
      </c>
      <c r="I105" s="201" t="s">
        <v>713</v>
      </c>
      <c r="J105" s="201" t="s">
        <v>671</v>
      </c>
      <c r="K105" s="202">
        <v>41.12</v>
      </c>
      <c r="L105" s="202">
        <v>0.25</v>
      </c>
      <c r="M105" s="202">
        <v>21.46</v>
      </c>
      <c r="N105" s="202">
        <v>14.36</v>
      </c>
      <c r="O105" s="202">
        <v>0.39</v>
      </c>
      <c r="P105" s="202">
        <v>14.46</v>
      </c>
      <c r="Q105" s="202">
        <v>8.56</v>
      </c>
      <c r="R105" s="202">
        <v>0.13</v>
      </c>
      <c r="S105" s="202">
        <v>0.02</v>
      </c>
      <c r="T105" s="202">
        <v>100.75</v>
      </c>
      <c r="U105" s="183">
        <f t="shared" si="2"/>
        <v>64.219886900911149</v>
      </c>
      <c r="V105" s="183">
        <f t="shared" si="3"/>
        <v>6.2480967528730016E-2</v>
      </c>
      <c r="W105" s="201" t="s">
        <v>713</v>
      </c>
      <c r="X105" s="201">
        <v>10</v>
      </c>
    </row>
    <row r="106" spans="1:24" s="171" customFormat="1" ht="11.25">
      <c r="A106" s="172" t="s">
        <v>664</v>
      </c>
      <c r="B106" s="201" t="s">
        <v>665</v>
      </c>
      <c r="C106" s="201" t="s">
        <v>709</v>
      </c>
      <c r="D106" s="201" t="s">
        <v>710</v>
      </c>
      <c r="E106" s="201" t="s">
        <v>711</v>
      </c>
      <c r="F106" s="201" t="s">
        <v>712</v>
      </c>
      <c r="G106" s="201">
        <v>4</v>
      </c>
      <c r="H106" s="201">
        <v>51</v>
      </c>
      <c r="I106" s="201" t="s">
        <v>713</v>
      </c>
      <c r="J106" s="201" t="s">
        <v>671</v>
      </c>
      <c r="K106" s="202">
        <v>40.630000000000003</v>
      </c>
      <c r="L106" s="202">
        <v>1.07</v>
      </c>
      <c r="M106" s="202">
        <v>16.3</v>
      </c>
      <c r="N106" s="202">
        <v>7.96</v>
      </c>
      <c r="O106" s="202">
        <v>0.34</v>
      </c>
      <c r="P106" s="202">
        <v>21.23</v>
      </c>
      <c r="Q106" s="202">
        <v>5.89</v>
      </c>
      <c r="R106" s="202">
        <v>0.18</v>
      </c>
      <c r="S106" s="202">
        <v>5.0199999999999996</v>
      </c>
      <c r="T106" s="202">
        <v>98.62</v>
      </c>
      <c r="U106" s="183">
        <f t="shared" si="2"/>
        <v>82.620511892502122</v>
      </c>
      <c r="V106" s="183">
        <f t="shared" si="3"/>
        <v>17.122646522337558</v>
      </c>
      <c r="W106" s="201" t="s">
        <v>713</v>
      </c>
      <c r="X106" s="201">
        <v>10</v>
      </c>
    </row>
    <row r="107" spans="1:24" s="171" customFormat="1" ht="11.25">
      <c r="A107" s="172" t="s">
        <v>664</v>
      </c>
      <c r="B107" s="201" t="s">
        <v>665</v>
      </c>
      <c r="C107" s="201" t="s">
        <v>709</v>
      </c>
      <c r="D107" s="201" t="s">
        <v>710</v>
      </c>
      <c r="E107" s="201" t="s">
        <v>711</v>
      </c>
      <c r="F107" s="201" t="s">
        <v>712</v>
      </c>
      <c r="G107" s="201">
        <v>4</v>
      </c>
      <c r="H107" s="201">
        <v>52</v>
      </c>
      <c r="I107" s="201" t="s">
        <v>713</v>
      </c>
      <c r="J107" s="201" t="s">
        <v>671</v>
      </c>
      <c r="K107" s="202">
        <v>42.5</v>
      </c>
      <c r="L107" s="202">
        <v>0.55000000000000004</v>
      </c>
      <c r="M107" s="202">
        <v>21.42</v>
      </c>
      <c r="N107" s="202">
        <v>10.28</v>
      </c>
      <c r="O107" s="202">
        <v>0.32</v>
      </c>
      <c r="P107" s="202">
        <v>21.86</v>
      </c>
      <c r="Q107" s="202">
        <v>4.46</v>
      </c>
      <c r="R107" s="202">
        <v>0.11</v>
      </c>
      <c r="S107" s="202">
        <v>0.13</v>
      </c>
      <c r="T107" s="202">
        <v>101.63</v>
      </c>
      <c r="U107" s="183">
        <f t="shared" si="2"/>
        <v>79.12438304390497</v>
      </c>
      <c r="V107" s="183">
        <f t="shared" si="3"/>
        <v>0.40548817830572342</v>
      </c>
      <c r="W107" s="201" t="s">
        <v>713</v>
      </c>
      <c r="X107" s="201">
        <v>10</v>
      </c>
    </row>
    <row r="108" spans="1:24" s="171" customFormat="1" ht="11.25">
      <c r="A108" s="172" t="s">
        <v>664</v>
      </c>
      <c r="B108" s="201" t="s">
        <v>665</v>
      </c>
      <c r="C108" s="201" t="s">
        <v>709</v>
      </c>
      <c r="D108" s="201" t="s">
        <v>710</v>
      </c>
      <c r="E108" s="201" t="s">
        <v>711</v>
      </c>
      <c r="F108" s="201" t="s">
        <v>712</v>
      </c>
      <c r="G108" s="201">
        <v>4</v>
      </c>
      <c r="H108" s="201">
        <v>53</v>
      </c>
      <c r="I108" s="201" t="s">
        <v>713</v>
      </c>
      <c r="J108" s="201" t="s">
        <v>671</v>
      </c>
      <c r="K108" s="202">
        <v>41.84</v>
      </c>
      <c r="L108" s="202">
        <v>0.96</v>
      </c>
      <c r="M108" s="202">
        <v>17.88</v>
      </c>
      <c r="N108" s="202">
        <v>7.44</v>
      </c>
      <c r="O108" s="202">
        <v>0.36</v>
      </c>
      <c r="P108" s="202">
        <v>22.31</v>
      </c>
      <c r="Q108" s="202">
        <v>5.56</v>
      </c>
      <c r="R108" s="202">
        <v>0.1</v>
      </c>
      <c r="S108" s="202">
        <v>4.01</v>
      </c>
      <c r="T108" s="202">
        <v>100.46</v>
      </c>
      <c r="U108" s="183">
        <f t="shared" si="2"/>
        <v>84.239341642107831</v>
      </c>
      <c r="V108" s="183">
        <f t="shared" si="3"/>
        <v>13.077584866174149</v>
      </c>
      <c r="W108" s="201" t="s">
        <v>713</v>
      </c>
      <c r="X108" s="201">
        <v>10</v>
      </c>
    </row>
    <row r="109" spans="1:24" s="171" customFormat="1" ht="11.25">
      <c r="A109" s="172" t="s">
        <v>664</v>
      </c>
      <c r="B109" s="201" t="s">
        <v>665</v>
      </c>
      <c r="C109" s="201" t="s">
        <v>709</v>
      </c>
      <c r="D109" s="201" t="s">
        <v>710</v>
      </c>
      <c r="E109" s="201" t="s">
        <v>711</v>
      </c>
      <c r="F109" s="201" t="s">
        <v>712</v>
      </c>
      <c r="G109" s="201">
        <v>4</v>
      </c>
      <c r="H109" s="201">
        <v>54</v>
      </c>
      <c r="I109" s="201" t="s">
        <v>713</v>
      </c>
      <c r="J109" s="201" t="s">
        <v>671</v>
      </c>
      <c r="K109" s="202">
        <v>41.21</v>
      </c>
      <c r="L109" s="202">
        <v>0.65</v>
      </c>
      <c r="M109" s="202">
        <v>17.47</v>
      </c>
      <c r="N109" s="202">
        <v>7.44</v>
      </c>
      <c r="O109" s="202">
        <v>0.24</v>
      </c>
      <c r="P109" s="202">
        <v>22.83</v>
      </c>
      <c r="Q109" s="202">
        <v>5.36</v>
      </c>
      <c r="R109" s="202">
        <v>0.05</v>
      </c>
      <c r="S109" s="202">
        <v>4</v>
      </c>
      <c r="T109" s="202">
        <v>99.25</v>
      </c>
      <c r="U109" s="183">
        <f t="shared" si="2"/>
        <v>84.542834581605504</v>
      </c>
      <c r="V109" s="183">
        <f t="shared" si="3"/>
        <v>13.314701634532163</v>
      </c>
      <c r="W109" s="201" t="s">
        <v>713</v>
      </c>
      <c r="X109" s="201">
        <v>10</v>
      </c>
    </row>
    <row r="110" spans="1:24" s="171" customFormat="1" ht="11.25">
      <c r="A110" s="172" t="s">
        <v>664</v>
      </c>
      <c r="B110" s="201" t="s">
        <v>665</v>
      </c>
      <c r="C110" s="201" t="s">
        <v>709</v>
      </c>
      <c r="D110" s="201" t="s">
        <v>710</v>
      </c>
      <c r="E110" s="201" t="s">
        <v>711</v>
      </c>
      <c r="F110" s="201" t="s">
        <v>712</v>
      </c>
      <c r="G110" s="201">
        <v>4</v>
      </c>
      <c r="H110" s="201">
        <v>55</v>
      </c>
      <c r="I110" s="201" t="s">
        <v>713</v>
      </c>
      <c r="J110" s="201" t="s">
        <v>671</v>
      </c>
      <c r="K110" s="202">
        <v>41.44</v>
      </c>
      <c r="L110" s="202">
        <v>0.96</v>
      </c>
      <c r="M110" s="202">
        <v>17.89</v>
      </c>
      <c r="N110" s="202">
        <v>8.92</v>
      </c>
      <c r="O110" s="202">
        <v>0.4</v>
      </c>
      <c r="P110" s="202">
        <v>21.17</v>
      </c>
      <c r="Q110" s="202">
        <v>6</v>
      </c>
      <c r="R110" s="202">
        <v>7.0000000000000007E-2</v>
      </c>
      <c r="S110" s="202">
        <v>4.08</v>
      </c>
      <c r="T110" s="202">
        <v>100.93</v>
      </c>
      <c r="U110" s="183">
        <f t="shared" si="2"/>
        <v>80.880595472888686</v>
      </c>
      <c r="V110" s="183">
        <f t="shared" si="3"/>
        <v>13.269129485937475</v>
      </c>
      <c r="W110" s="201" t="s">
        <v>713</v>
      </c>
      <c r="X110" s="201">
        <v>10</v>
      </c>
    </row>
    <row r="111" spans="1:24" s="171" customFormat="1" ht="11.25">
      <c r="A111" s="172" t="s">
        <v>664</v>
      </c>
      <c r="B111" s="201" t="s">
        <v>665</v>
      </c>
      <c r="C111" s="201" t="s">
        <v>709</v>
      </c>
      <c r="D111" s="201" t="s">
        <v>710</v>
      </c>
      <c r="E111" s="201" t="s">
        <v>711</v>
      </c>
      <c r="F111" s="201" t="s">
        <v>712</v>
      </c>
      <c r="G111" s="201">
        <v>4</v>
      </c>
      <c r="H111" s="201">
        <v>56</v>
      </c>
      <c r="I111" s="201" t="s">
        <v>713</v>
      </c>
      <c r="J111" s="201" t="s">
        <v>671</v>
      </c>
      <c r="K111" s="202">
        <v>41.62</v>
      </c>
      <c r="L111" s="202">
        <v>0.99</v>
      </c>
      <c r="M111" s="202">
        <v>18.3</v>
      </c>
      <c r="N111" s="202">
        <v>8.1</v>
      </c>
      <c r="O111" s="202">
        <v>0.31</v>
      </c>
      <c r="P111" s="202">
        <v>22.12</v>
      </c>
      <c r="Q111" s="202">
        <v>5.6</v>
      </c>
      <c r="R111" s="202">
        <v>0.22</v>
      </c>
      <c r="S111" s="202">
        <v>3.45</v>
      </c>
      <c r="T111" s="202">
        <v>100.71</v>
      </c>
      <c r="U111" s="183">
        <f t="shared" si="2"/>
        <v>82.957230614568175</v>
      </c>
      <c r="V111" s="183">
        <f t="shared" si="3"/>
        <v>11.227093714433305</v>
      </c>
      <c r="W111" s="201" t="s">
        <v>713</v>
      </c>
      <c r="X111" s="201">
        <v>10</v>
      </c>
    </row>
    <row r="112" spans="1:24" s="171" customFormat="1" ht="11.25">
      <c r="A112" s="172" t="s">
        <v>664</v>
      </c>
      <c r="B112" s="201" t="s">
        <v>665</v>
      </c>
      <c r="C112" s="201" t="s">
        <v>709</v>
      </c>
      <c r="D112" s="201" t="s">
        <v>710</v>
      </c>
      <c r="E112" s="201" t="s">
        <v>711</v>
      </c>
      <c r="F112" s="201" t="s">
        <v>712</v>
      </c>
      <c r="G112" s="201">
        <v>4</v>
      </c>
      <c r="H112" s="201">
        <v>57</v>
      </c>
      <c r="I112" s="201" t="s">
        <v>713</v>
      </c>
      <c r="J112" s="201" t="s">
        <v>671</v>
      </c>
      <c r="K112" s="202">
        <v>42.01</v>
      </c>
      <c r="L112" s="202">
        <v>0.75</v>
      </c>
      <c r="M112" s="202">
        <v>18.690000000000001</v>
      </c>
      <c r="N112" s="202">
        <v>7.99</v>
      </c>
      <c r="O112" s="202">
        <v>0.33</v>
      </c>
      <c r="P112" s="202">
        <v>21.59</v>
      </c>
      <c r="Q112" s="202">
        <v>5.23</v>
      </c>
      <c r="R112" s="202">
        <v>0.11</v>
      </c>
      <c r="S112" s="202">
        <v>3.83</v>
      </c>
      <c r="T112" s="202">
        <v>100.53</v>
      </c>
      <c r="U112" s="183">
        <f t="shared" si="2"/>
        <v>82.807145864792659</v>
      </c>
      <c r="V112" s="183">
        <f t="shared" si="3"/>
        <v>12.085604331957017</v>
      </c>
      <c r="W112" s="201" t="s">
        <v>713</v>
      </c>
      <c r="X112" s="201">
        <v>10</v>
      </c>
    </row>
    <row r="113" spans="1:24" s="171" customFormat="1" ht="11.25">
      <c r="A113" s="172" t="s">
        <v>664</v>
      </c>
      <c r="B113" s="201" t="s">
        <v>665</v>
      </c>
      <c r="C113" s="201" t="s">
        <v>709</v>
      </c>
      <c r="D113" s="201" t="s">
        <v>710</v>
      </c>
      <c r="E113" s="201" t="s">
        <v>711</v>
      </c>
      <c r="F113" s="201" t="s">
        <v>712</v>
      </c>
      <c r="G113" s="201">
        <v>4</v>
      </c>
      <c r="H113" s="201">
        <v>58</v>
      </c>
      <c r="I113" s="201" t="s">
        <v>713</v>
      </c>
      <c r="J113" s="201" t="s">
        <v>671</v>
      </c>
      <c r="K113" s="202">
        <v>41.28</v>
      </c>
      <c r="L113" s="202">
        <v>0.63</v>
      </c>
      <c r="M113" s="202">
        <v>20.51</v>
      </c>
      <c r="N113" s="202">
        <v>12.94</v>
      </c>
      <c r="O113" s="202">
        <v>0.36</v>
      </c>
      <c r="P113" s="202">
        <v>19.79</v>
      </c>
      <c r="Q113" s="202">
        <v>4.0199999999999996</v>
      </c>
      <c r="R113" s="202">
        <v>0.11</v>
      </c>
      <c r="S113" s="202">
        <v>0.41</v>
      </c>
      <c r="T113" s="202">
        <v>100.05</v>
      </c>
      <c r="U113" s="183">
        <f t="shared" si="2"/>
        <v>73.161551119361647</v>
      </c>
      <c r="V113" s="183">
        <f t="shared" si="3"/>
        <v>1.3232801716754123</v>
      </c>
      <c r="W113" s="201" t="s">
        <v>713</v>
      </c>
      <c r="X113" s="201">
        <v>10</v>
      </c>
    </row>
    <row r="114" spans="1:24" s="171" customFormat="1" ht="11.25">
      <c r="A114" s="172" t="s">
        <v>664</v>
      </c>
      <c r="B114" s="201" t="s">
        <v>665</v>
      </c>
      <c r="C114" s="201" t="s">
        <v>709</v>
      </c>
      <c r="D114" s="201" t="s">
        <v>710</v>
      </c>
      <c r="E114" s="201" t="s">
        <v>711</v>
      </c>
      <c r="F114" s="201" t="s">
        <v>712</v>
      </c>
      <c r="G114" s="201">
        <v>4</v>
      </c>
      <c r="H114" s="201">
        <v>59</v>
      </c>
      <c r="I114" s="201" t="s">
        <v>713</v>
      </c>
      <c r="J114" s="201" t="s">
        <v>671</v>
      </c>
      <c r="K114" s="202">
        <v>41.64</v>
      </c>
      <c r="L114" s="202">
        <v>0.65</v>
      </c>
      <c r="M114" s="202">
        <v>20.399999999999999</v>
      </c>
      <c r="N114" s="202">
        <v>9.92</v>
      </c>
      <c r="O114" s="202">
        <v>0.46</v>
      </c>
      <c r="P114" s="202">
        <v>19.11</v>
      </c>
      <c r="Q114" s="202">
        <v>7.2</v>
      </c>
      <c r="R114" s="202">
        <v>7.0000000000000007E-2</v>
      </c>
      <c r="S114" s="202">
        <v>0.8</v>
      </c>
      <c r="T114" s="202">
        <v>100.25</v>
      </c>
      <c r="U114" s="183">
        <f t="shared" si="2"/>
        <v>77.445500205394609</v>
      </c>
      <c r="V114" s="183">
        <f t="shared" si="3"/>
        <v>2.5633106567649273</v>
      </c>
      <c r="W114" s="201" t="s">
        <v>713</v>
      </c>
      <c r="X114" s="201">
        <v>10</v>
      </c>
    </row>
    <row r="115" spans="1:24" s="171" customFormat="1" ht="11.25">
      <c r="A115" s="172" t="s">
        <v>664</v>
      </c>
      <c r="B115" s="201" t="s">
        <v>665</v>
      </c>
      <c r="C115" s="201" t="s">
        <v>709</v>
      </c>
      <c r="D115" s="201" t="s">
        <v>710</v>
      </c>
      <c r="E115" s="201" t="s">
        <v>711</v>
      </c>
      <c r="F115" s="201" t="s">
        <v>712</v>
      </c>
      <c r="G115" s="201">
        <v>4</v>
      </c>
      <c r="H115" s="201">
        <v>60</v>
      </c>
      <c r="I115" s="201" t="s">
        <v>713</v>
      </c>
      <c r="J115" s="201" t="s">
        <v>671</v>
      </c>
      <c r="K115" s="202">
        <v>42.22</v>
      </c>
      <c r="L115" s="202">
        <v>0.59</v>
      </c>
      <c r="M115" s="202">
        <v>16.28</v>
      </c>
      <c r="N115" s="202">
        <v>7.13</v>
      </c>
      <c r="O115" s="202">
        <v>0.3</v>
      </c>
      <c r="P115" s="202">
        <v>22.49</v>
      </c>
      <c r="Q115" s="202">
        <v>6.03</v>
      </c>
      <c r="R115" s="202">
        <v>0.1</v>
      </c>
      <c r="S115" s="202">
        <v>6.35</v>
      </c>
      <c r="T115" s="202">
        <v>101.49</v>
      </c>
      <c r="U115" s="183">
        <f t="shared" si="2"/>
        <v>84.899502804787929</v>
      </c>
      <c r="V115" s="183">
        <f t="shared" si="3"/>
        <v>20.739377163203336</v>
      </c>
      <c r="W115" s="201" t="s">
        <v>713</v>
      </c>
      <c r="X115" s="201">
        <v>10</v>
      </c>
    </row>
    <row r="116" spans="1:24" s="171" customFormat="1" ht="11.25">
      <c r="A116" s="172" t="s">
        <v>664</v>
      </c>
      <c r="B116" s="201" t="s">
        <v>665</v>
      </c>
      <c r="C116" s="201" t="s">
        <v>709</v>
      </c>
      <c r="D116" s="201" t="s">
        <v>710</v>
      </c>
      <c r="E116" s="201" t="s">
        <v>711</v>
      </c>
      <c r="F116" s="201" t="s">
        <v>712</v>
      </c>
      <c r="G116" s="201">
        <v>4</v>
      </c>
      <c r="H116" s="201">
        <v>61</v>
      </c>
      <c r="I116" s="201" t="s">
        <v>713</v>
      </c>
      <c r="J116" s="201" t="s">
        <v>671</v>
      </c>
      <c r="K116" s="202">
        <v>42</v>
      </c>
      <c r="L116" s="202">
        <v>0.17</v>
      </c>
      <c r="M116" s="202">
        <v>18.38</v>
      </c>
      <c r="N116" s="202">
        <v>8.1199999999999992</v>
      </c>
      <c r="O116" s="202">
        <v>0.4</v>
      </c>
      <c r="P116" s="202">
        <v>21.46</v>
      </c>
      <c r="Q116" s="202">
        <v>5.67</v>
      </c>
      <c r="R116" s="202">
        <v>0.05</v>
      </c>
      <c r="S116" s="202">
        <v>4.8600000000000003</v>
      </c>
      <c r="T116" s="202">
        <v>101.11</v>
      </c>
      <c r="U116" s="183">
        <f t="shared" si="2"/>
        <v>82.489085543892088</v>
      </c>
      <c r="V116" s="183">
        <f t="shared" si="3"/>
        <v>15.065802035716141</v>
      </c>
      <c r="W116" s="201" t="s">
        <v>713</v>
      </c>
      <c r="X116" s="201">
        <v>10</v>
      </c>
    </row>
    <row r="117" spans="1:24" s="171" customFormat="1" ht="11.25">
      <c r="A117" s="172" t="s">
        <v>664</v>
      </c>
      <c r="B117" s="201" t="s">
        <v>665</v>
      </c>
      <c r="C117" s="201" t="s">
        <v>709</v>
      </c>
      <c r="D117" s="201" t="s">
        <v>710</v>
      </c>
      <c r="E117" s="201" t="s">
        <v>711</v>
      </c>
      <c r="F117" s="201" t="s">
        <v>712</v>
      </c>
      <c r="G117" s="201">
        <v>4</v>
      </c>
      <c r="H117" s="201">
        <v>62</v>
      </c>
      <c r="I117" s="201" t="s">
        <v>713</v>
      </c>
      <c r="J117" s="201" t="s">
        <v>671</v>
      </c>
      <c r="K117" s="202">
        <v>41.67</v>
      </c>
      <c r="L117" s="202">
        <v>0.84</v>
      </c>
      <c r="M117" s="202">
        <v>18.37</v>
      </c>
      <c r="N117" s="202">
        <v>8.0299999999999994</v>
      </c>
      <c r="O117" s="202">
        <v>0.35</v>
      </c>
      <c r="P117" s="202">
        <v>22.08</v>
      </c>
      <c r="Q117" s="202">
        <v>5.29</v>
      </c>
      <c r="R117" s="202">
        <v>0.05</v>
      </c>
      <c r="S117" s="202">
        <v>4.12</v>
      </c>
      <c r="T117" s="202">
        <v>100.8</v>
      </c>
      <c r="U117" s="183">
        <f t="shared" si="2"/>
        <v>83.054134380811263</v>
      </c>
      <c r="V117" s="183">
        <f t="shared" si="3"/>
        <v>13.077878062105135</v>
      </c>
      <c r="W117" s="201" t="s">
        <v>713</v>
      </c>
      <c r="X117" s="201">
        <v>10</v>
      </c>
    </row>
    <row r="118" spans="1:24" s="171" customFormat="1" ht="11.25">
      <c r="A118" s="172" t="s">
        <v>664</v>
      </c>
      <c r="B118" s="201" t="s">
        <v>665</v>
      </c>
      <c r="C118" s="201" t="s">
        <v>709</v>
      </c>
      <c r="D118" s="201" t="s">
        <v>710</v>
      </c>
      <c r="E118" s="201" t="s">
        <v>711</v>
      </c>
      <c r="F118" s="201" t="s">
        <v>712</v>
      </c>
      <c r="G118" s="201">
        <v>4</v>
      </c>
      <c r="H118" s="201">
        <v>63</v>
      </c>
      <c r="I118" s="201" t="s">
        <v>713</v>
      </c>
      <c r="J118" s="201" t="s">
        <v>671</v>
      </c>
      <c r="K118" s="202">
        <v>41.58</v>
      </c>
      <c r="L118" s="202">
        <v>0.69</v>
      </c>
      <c r="M118" s="202">
        <v>19.73</v>
      </c>
      <c r="N118" s="202">
        <v>9.99</v>
      </c>
      <c r="O118" s="202">
        <v>0.48</v>
      </c>
      <c r="P118" s="202">
        <v>18.7</v>
      </c>
      <c r="Q118" s="202">
        <v>7.36</v>
      </c>
      <c r="R118" s="202">
        <v>0.11</v>
      </c>
      <c r="S118" s="202">
        <v>0.82</v>
      </c>
      <c r="T118" s="202">
        <v>99.46</v>
      </c>
      <c r="U118" s="183">
        <f t="shared" si="2"/>
        <v>76.939886166797194</v>
      </c>
      <c r="V118" s="183">
        <f t="shared" si="3"/>
        <v>2.7124572711368953</v>
      </c>
      <c r="W118" s="201" t="s">
        <v>713</v>
      </c>
      <c r="X118" s="201">
        <v>10</v>
      </c>
    </row>
    <row r="119" spans="1:24" s="171" customFormat="1" ht="11.25">
      <c r="A119" s="172" t="s">
        <v>664</v>
      </c>
      <c r="B119" s="201" t="s">
        <v>665</v>
      </c>
      <c r="C119" s="201" t="s">
        <v>709</v>
      </c>
      <c r="D119" s="201" t="s">
        <v>710</v>
      </c>
      <c r="E119" s="201" t="s">
        <v>711</v>
      </c>
      <c r="F119" s="201" t="s">
        <v>712</v>
      </c>
      <c r="G119" s="201">
        <v>4</v>
      </c>
      <c r="H119" s="201">
        <v>64</v>
      </c>
      <c r="I119" s="201" t="s">
        <v>713</v>
      </c>
      <c r="J119" s="201" t="s">
        <v>671</v>
      </c>
      <c r="K119" s="202">
        <v>40.47</v>
      </c>
      <c r="L119" s="202">
        <v>0.19</v>
      </c>
      <c r="M119" s="202">
        <v>17.13</v>
      </c>
      <c r="N119" s="202">
        <v>8.01</v>
      </c>
      <c r="O119" s="202">
        <v>0.39</v>
      </c>
      <c r="P119" s="202">
        <v>21.35</v>
      </c>
      <c r="Q119" s="202">
        <v>5.96</v>
      </c>
      <c r="R119" s="202">
        <v>0.02</v>
      </c>
      <c r="S119" s="202">
        <v>5.08</v>
      </c>
      <c r="T119" s="202">
        <v>98.6</v>
      </c>
      <c r="U119" s="183">
        <f t="shared" si="2"/>
        <v>82.611531403796235</v>
      </c>
      <c r="V119" s="183">
        <f t="shared" si="3"/>
        <v>16.593090535616472</v>
      </c>
      <c r="W119" s="201" t="s">
        <v>713</v>
      </c>
      <c r="X119" s="201">
        <v>10</v>
      </c>
    </row>
    <row r="120" spans="1:24" s="171" customFormat="1" ht="11.25">
      <c r="A120" s="172" t="s">
        <v>664</v>
      </c>
      <c r="B120" s="201" t="s">
        <v>665</v>
      </c>
      <c r="C120" s="201" t="s">
        <v>709</v>
      </c>
      <c r="D120" s="201" t="s">
        <v>710</v>
      </c>
      <c r="E120" s="201" t="s">
        <v>711</v>
      </c>
      <c r="F120" s="201" t="s">
        <v>712</v>
      </c>
      <c r="G120" s="201">
        <v>4</v>
      </c>
      <c r="H120" s="201">
        <v>65</v>
      </c>
      <c r="I120" s="201" t="s">
        <v>713</v>
      </c>
      <c r="J120" s="201" t="s">
        <v>671</v>
      </c>
      <c r="K120" s="202">
        <v>43.02</v>
      </c>
      <c r="L120" s="202">
        <v>0.03</v>
      </c>
      <c r="M120" s="202">
        <v>17.149999999999999</v>
      </c>
      <c r="N120" s="202">
        <v>6.82</v>
      </c>
      <c r="O120" s="202">
        <v>0.36</v>
      </c>
      <c r="P120" s="202">
        <v>21.18</v>
      </c>
      <c r="Q120" s="202">
        <v>5.2</v>
      </c>
      <c r="R120" s="202">
        <v>0.17</v>
      </c>
      <c r="S120" s="202">
        <v>6.36</v>
      </c>
      <c r="T120" s="202">
        <v>100.29</v>
      </c>
      <c r="U120" s="183">
        <f t="shared" si="2"/>
        <v>84.698913094538128</v>
      </c>
      <c r="V120" s="183">
        <f t="shared" si="3"/>
        <v>19.921712655599222</v>
      </c>
      <c r="W120" s="201" t="s">
        <v>713</v>
      </c>
      <c r="X120" s="201">
        <v>10</v>
      </c>
    </row>
    <row r="121" spans="1:24" s="171" customFormat="1" ht="11.25">
      <c r="A121" s="172" t="s">
        <v>664</v>
      </c>
      <c r="B121" s="201" t="s">
        <v>665</v>
      </c>
      <c r="C121" s="201" t="s">
        <v>709</v>
      </c>
      <c r="D121" s="201" t="s">
        <v>710</v>
      </c>
      <c r="E121" s="201" t="s">
        <v>711</v>
      </c>
      <c r="F121" s="201" t="s">
        <v>712</v>
      </c>
      <c r="G121" s="201">
        <v>4</v>
      </c>
      <c r="H121" s="201">
        <v>66</v>
      </c>
      <c r="I121" s="201" t="s">
        <v>713</v>
      </c>
      <c r="J121" s="201" t="s">
        <v>671</v>
      </c>
      <c r="K121" s="202">
        <v>40.76</v>
      </c>
      <c r="L121" s="202">
        <v>0.8</v>
      </c>
      <c r="M121" s="202">
        <v>17.52</v>
      </c>
      <c r="N121" s="202">
        <v>8.67</v>
      </c>
      <c r="O121" s="202">
        <v>0.35</v>
      </c>
      <c r="P121" s="202">
        <v>20.72</v>
      </c>
      <c r="Q121" s="202">
        <v>5.5</v>
      </c>
      <c r="R121" s="202">
        <v>0.15</v>
      </c>
      <c r="S121" s="202">
        <v>4.03</v>
      </c>
      <c r="T121" s="202">
        <v>98.5</v>
      </c>
      <c r="U121" s="183">
        <f t="shared" si="2"/>
        <v>80.9877078349231</v>
      </c>
      <c r="V121" s="183">
        <f t="shared" si="3"/>
        <v>13.368046728345737</v>
      </c>
      <c r="W121" s="201" t="s">
        <v>713</v>
      </c>
      <c r="X121" s="201">
        <v>10</v>
      </c>
    </row>
    <row r="122" spans="1:24" s="171" customFormat="1" ht="11.25">
      <c r="A122" s="172" t="s">
        <v>664</v>
      </c>
      <c r="B122" s="201" t="s">
        <v>665</v>
      </c>
      <c r="C122" s="201" t="s">
        <v>709</v>
      </c>
      <c r="D122" s="201" t="s">
        <v>710</v>
      </c>
      <c r="E122" s="201" t="s">
        <v>711</v>
      </c>
      <c r="F122" s="201" t="s">
        <v>712</v>
      </c>
      <c r="G122" s="201">
        <v>4</v>
      </c>
      <c r="H122" s="201">
        <v>67</v>
      </c>
      <c r="I122" s="201" t="s">
        <v>713</v>
      </c>
      <c r="J122" s="201" t="s">
        <v>671</v>
      </c>
      <c r="K122" s="202">
        <v>41.47</v>
      </c>
      <c r="L122" s="202">
        <v>0.99</v>
      </c>
      <c r="M122" s="202">
        <v>16.850000000000001</v>
      </c>
      <c r="N122" s="202">
        <v>7.97</v>
      </c>
      <c r="O122" s="202">
        <v>0.36</v>
      </c>
      <c r="P122" s="202">
        <v>20.89</v>
      </c>
      <c r="Q122" s="202">
        <v>5.97</v>
      </c>
      <c r="R122" s="202">
        <v>0.06</v>
      </c>
      <c r="S122" s="202">
        <v>4.8</v>
      </c>
      <c r="T122" s="202">
        <v>99.36</v>
      </c>
      <c r="U122" s="183">
        <f t="shared" si="2"/>
        <v>82.369242261570136</v>
      </c>
      <c r="V122" s="183">
        <f t="shared" si="3"/>
        <v>16.043978969835806</v>
      </c>
      <c r="W122" s="201" t="s">
        <v>713</v>
      </c>
      <c r="X122" s="201">
        <v>10</v>
      </c>
    </row>
    <row r="123" spans="1:24" s="171" customFormat="1" ht="11.25">
      <c r="A123" s="172" t="s">
        <v>664</v>
      </c>
      <c r="B123" s="201" t="s">
        <v>665</v>
      </c>
      <c r="C123" s="201" t="s">
        <v>709</v>
      </c>
      <c r="D123" s="201" t="s">
        <v>710</v>
      </c>
      <c r="E123" s="201" t="s">
        <v>711</v>
      </c>
      <c r="F123" s="201" t="s">
        <v>712</v>
      </c>
      <c r="G123" s="201">
        <v>4</v>
      </c>
      <c r="H123" s="201">
        <v>68</v>
      </c>
      <c r="I123" s="201" t="s">
        <v>713</v>
      </c>
      <c r="J123" s="201" t="s">
        <v>671</v>
      </c>
      <c r="K123" s="202">
        <v>40.770000000000003</v>
      </c>
      <c r="L123" s="202">
        <v>0.06</v>
      </c>
      <c r="M123" s="202">
        <v>16.84</v>
      </c>
      <c r="N123" s="202">
        <v>7.19</v>
      </c>
      <c r="O123" s="202">
        <v>0.34</v>
      </c>
      <c r="P123" s="202">
        <v>21.85</v>
      </c>
      <c r="Q123" s="202">
        <v>5.6</v>
      </c>
      <c r="R123" s="202">
        <v>0.03</v>
      </c>
      <c r="S123" s="202">
        <v>5.64</v>
      </c>
      <c r="T123" s="202">
        <v>98.32</v>
      </c>
      <c r="U123" s="183">
        <f t="shared" si="2"/>
        <v>84.415718143833629</v>
      </c>
      <c r="V123" s="183">
        <f t="shared" si="3"/>
        <v>18.345723928494685</v>
      </c>
      <c r="W123" s="201" t="s">
        <v>713</v>
      </c>
      <c r="X123" s="201">
        <v>10</v>
      </c>
    </row>
    <row r="124" spans="1:24" s="171" customFormat="1" ht="11.25">
      <c r="A124" s="172" t="s">
        <v>664</v>
      </c>
      <c r="B124" s="201" t="s">
        <v>665</v>
      </c>
      <c r="C124" s="201" t="s">
        <v>709</v>
      </c>
      <c r="D124" s="201" t="s">
        <v>710</v>
      </c>
      <c r="E124" s="201" t="s">
        <v>711</v>
      </c>
      <c r="F124" s="201" t="s">
        <v>712</v>
      </c>
      <c r="G124" s="201">
        <v>4</v>
      </c>
      <c r="H124" s="201">
        <v>69</v>
      </c>
      <c r="I124" s="201" t="s">
        <v>713</v>
      </c>
      <c r="J124" s="201" t="s">
        <v>671</v>
      </c>
      <c r="K124" s="202">
        <v>41.9</v>
      </c>
      <c r="L124" s="202">
        <v>0.16</v>
      </c>
      <c r="M124" s="202">
        <v>21.75</v>
      </c>
      <c r="N124" s="202">
        <v>10.199999999999999</v>
      </c>
      <c r="O124" s="202">
        <v>0.24</v>
      </c>
      <c r="P124" s="202">
        <v>17.48</v>
      </c>
      <c r="Q124" s="202">
        <v>7.69</v>
      </c>
      <c r="R124" s="202">
        <v>0.14000000000000001</v>
      </c>
      <c r="S124" s="202">
        <v>0.1</v>
      </c>
      <c r="T124" s="202">
        <v>99.66</v>
      </c>
      <c r="U124" s="183">
        <f t="shared" si="2"/>
        <v>75.336692459960403</v>
      </c>
      <c r="V124" s="183">
        <f t="shared" si="3"/>
        <v>0.30748377238687563</v>
      </c>
      <c r="W124" s="201" t="s">
        <v>713</v>
      </c>
      <c r="X124" s="201">
        <v>10</v>
      </c>
    </row>
    <row r="125" spans="1:24" s="171" customFormat="1" ht="11.25">
      <c r="A125" s="172" t="s">
        <v>664</v>
      </c>
      <c r="B125" s="201" t="s">
        <v>665</v>
      </c>
      <c r="C125" s="201" t="s">
        <v>709</v>
      </c>
      <c r="D125" s="201" t="s">
        <v>710</v>
      </c>
      <c r="E125" s="201" t="s">
        <v>711</v>
      </c>
      <c r="F125" s="201" t="s">
        <v>712</v>
      </c>
      <c r="G125" s="201">
        <v>4</v>
      </c>
      <c r="H125" s="201">
        <v>70</v>
      </c>
      <c r="I125" s="201" t="s">
        <v>713</v>
      </c>
      <c r="J125" s="201" t="s">
        <v>671</v>
      </c>
      <c r="K125" s="202">
        <v>40.950000000000003</v>
      </c>
      <c r="L125" s="202">
        <v>0.08</v>
      </c>
      <c r="M125" s="202">
        <v>15.28</v>
      </c>
      <c r="N125" s="202">
        <v>7.28</v>
      </c>
      <c r="O125" s="202">
        <v>0.53</v>
      </c>
      <c r="P125" s="202">
        <v>19.43</v>
      </c>
      <c r="Q125" s="202">
        <v>7.02</v>
      </c>
      <c r="R125" s="202">
        <v>0.04</v>
      </c>
      <c r="S125" s="202">
        <v>10.130000000000001</v>
      </c>
      <c r="T125" s="202">
        <v>100.74</v>
      </c>
      <c r="U125" s="183">
        <f t="shared" si="2"/>
        <v>82.630577064026483</v>
      </c>
      <c r="V125" s="183">
        <f t="shared" si="3"/>
        <v>30.783334854474269</v>
      </c>
      <c r="W125" s="201" t="s">
        <v>713</v>
      </c>
      <c r="X125" s="201">
        <v>10</v>
      </c>
    </row>
    <row r="126" spans="1:24" s="171" customFormat="1" ht="11.25">
      <c r="A126" s="172" t="s">
        <v>664</v>
      </c>
      <c r="B126" s="201" t="s">
        <v>665</v>
      </c>
      <c r="C126" s="201" t="s">
        <v>709</v>
      </c>
      <c r="D126" s="201" t="s">
        <v>710</v>
      </c>
      <c r="E126" s="201" t="s">
        <v>711</v>
      </c>
      <c r="F126" s="201" t="s">
        <v>712</v>
      </c>
      <c r="G126" s="201">
        <v>4</v>
      </c>
      <c r="H126" s="201">
        <v>71</v>
      </c>
      <c r="I126" s="201" t="s">
        <v>713</v>
      </c>
      <c r="J126" s="201" t="s">
        <v>671</v>
      </c>
      <c r="K126" s="202">
        <v>41.69</v>
      </c>
      <c r="L126" s="202">
        <v>0.63</v>
      </c>
      <c r="M126" s="202">
        <v>19.95</v>
      </c>
      <c r="N126" s="202">
        <v>9.51</v>
      </c>
      <c r="O126" s="202">
        <v>0.33</v>
      </c>
      <c r="P126" s="202">
        <v>20.96</v>
      </c>
      <c r="Q126" s="202">
        <v>5.0199999999999996</v>
      </c>
      <c r="R126" s="202">
        <v>0.1</v>
      </c>
      <c r="S126" s="202">
        <v>2.1800000000000002</v>
      </c>
      <c r="T126" s="202">
        <v>100.37</v>
      </c>
      <c r="U126" s="183">
        <f t="shared" si="2"/>
        <v>79.709775575297016</v>
      </c>
      <c r="V126" s="183">
        <f t="shared" si="3"/>
        <v>6.8298225542444584</v>
      </c>
      <c r="W126" s="201" t="s">
        <v>713</v>
      </c>
      <c r="X126" s="201">
        <v>10</v>
      </c>
    </row>
    <row r="127" spans="1:24" s="171" customFormat="1" ht="11.25">
      <c r="A127" s="172" t="s">
        <v>664</v>
      </c>
      <c r="B127" s="201" t="s">
        <v>665</v>
      </c>
      <c r="C127" s="201" t="s">
        <v>709</v>
      </c>
      <c r="D127" s="201" t="s">
        <v>710</v>
      </c>
      <c r="E127" s="201" t="s">
        <v>711</v>
      </c>
      <c r="F127" s="201" t="s">
        <v>712</v>
      </c>
      <c r="G127" s="201">
        <v>4</v>
      </c>
      <c r="H127" s="201">
        <v>72</v>
      </c>
      <c r="I127" s="201" t="s">
        <v>713</v>
      </c>
      <c r="J127" s="201" t="s">
        <v>671</v>
      </c>
      <c r="K127" s="202">
        <v>42.19</v>
      </c>
      <c r="L127" s="202">
        <v>0.86</v>
      </c>
      <c r="M127" s="202">
        <v>18.14</v>
      </c>
      <c r="N127" s="202">
        <v>8.3800000000000008</v>
      </c>
      <c r="O127" s="202">
        <v>0.4</v>
      </c>
      <c r="P127" s="202">
        <v>21.31</v>
      </c>
      <c r="Q127" s="202">
        <v>5.45</v>
      </c>
      <c r="R127" s="202">
        <v>0.18</v>
      </c>
      <c r="S127" s="202">
        <v>3.9</v>
      </c>
      <c r="T127" s="202">
        <v>100.81</v>
      </c>
      <c r="U127" s="183">
        <f t="shared" si="2"/>
        <v>81.925520352301618</v>
      </c>
      <c r="V127" s="183">
        <f t="shared" si="3"/>
        <v>12.604745463637675</v>
      </c>
      <c r="W127" s="201" t="s">
        <v>713</v>
      </c>
      <c r="X127" s="201">
        <v>10</v>
      </c>
    </row>
    <row r="128" spans="1:24" s="171" customFormat="1" ht="11.25">
      <c r="A128" s="172" t="s">
        <v>664</v>
      </c>
      <c r="B128" s="201" t="s">
        <v>665</v>
      </c>
      <c r="C128" s="201" t="s">
        <v>709</v>
      </c>
      <c r="D128" s="201" t="s">
        <v>710</v>
      </c>
      <c r="E128" s="201" t="s">
        <v>711</v>
      </c>
      <c r="F128" s="201" t="s">
        <v>712</v>
      </c>
      <c r="G128" s="201">
        <v>4</v>
      </c>
      <c r="H128" s="201">
        <v>73</v>
      </c>
      <c r="I128" s="201" t="s">
        <v>713</v>
      </c>
      <c r="J128" s="201" t="s">
        <v>671</v>
      </c>
      <c r="K128" s="202">
        <v>40.83</v>
      </c>
      <c r="L128" s="202">
        <v>0.21</v>
      </c>
      <c r="M128" s="202">
        <v>21</v>
      </c>
      <c r="N128" s="202">
        <v>15.24</v>
      </c>
      <c r="O128" s="202">
        <v>0.36</v>
      </c>
      <c r="P128" s="202">
        <v>14.68</v>
      </c>
      <c r="Q128" s="202">
        <v>6.71</v>
      </c>
      <c r="R128" s="202">
        <v>7.0000000000000007E-2</v>
      </c>
      <c r="S128" s="202">
        <v>0.02</v>
      </c>
      <c r="T128" s="202">
        <v>99.12</v>
      </c>
      <c r="U128" s="183">
        <f t="shared" si="2"/>
        <v>63.193884256403386</v>
      </c>
      <c r="V128" s="183">
        <f t="shared" si="3"/>
        <v>6.3848724392771367E-2</v>
      </c>
      <c r="W128" s="201" t="s">
        <v>713</v>
      </c>
      <c r="X128" s="201">
        <v>10</v>
      </c>
    </row>
    <row r="129" spans="1:24" s="171" customFormat="1" ht="11.25">
      <c r="A129" s="172" t="s">
        <v>664</v>
      </c>
      <c r="B129" s="201" t="s">
        <v>665</v>
      </c>
      <c r="C129" s="201" t="s">
        <v>709</v>
      </c>
      <c r="D129" s="201" t="s">
        <v>710</v>
      </c>
      <c r="E129" s="201" t="s">
        <v>711</v>
      </c>
      <c r="F129" s="201" t="s">
        <v>712</v>
      </c>
      <c r="G129" s="201">
        <v>4</v>
      </c>
      <c r="H129" s="201">
        <v>74</v>
      </c>
      <c r="I129" s="201" t="s">
        <v>713</v>
      </c>
      <c r="J129" s="201" t="s">
        <v>671</v>
      </c>
      <c r="K129" s="202">
        <v>40.43</v>
      </c>
      <c r="L129" s="202">
        <v>0.27</v>
      </c>
      <c r="M129" s="202">
        <v>21.82</v>
      </c>
      <c r="N129" s="202">
        <v>17.13</v>
      </c>
      <c r="O129" s="202">
        <v>0.39</v>
      </c>
      <c r="P129" s="202">
        <v>10.72</v>
      </c>
      <c r="Q129" s="202">
        <v>10.24</v>
      </c>
      <c r="R129" s="202">
        <v>0.25</v>
      </c>
      <c r="S129" s="202">
        <v>0.04</v>
      </c>
      <c r="T129" s="202">
        <v>101.29</v>
      </c>
      <c r="U129" s="183">
        <f t="shared" si="2"/>
        <v>52.728807812302001</v>
      </c>
      <c r="V129" s="183">
        <f t="shared" si="3"/>
        <v>0.1228260243532539</v>
      </c>
      <c r="W129" s="201" t="s">
        <v>713</v>
      </c>
      <c r="X129" s="201">
        <v>10</v>
      </c>
    </row>
    <row r="130" spans="1:24" s="171" customFormat="1" ht="11.25">
      <c r="A130" s="172" t="s">
        <v>664</v>
      </c>
      <c r="B130" s="201" t="s">
        <v>665</v>
      </c>
      <c r="C130" s="201" t="s">
        <v>709</v>
      </c>
      <c r="D130" s="201" t="s">
        <v>710</v>
      </c>
      <c r="E130" s="201" t="s">
        <v>711</v>
      </c>
      <c r="F130" s="201" t="s">
        <v>712</v>
      </c>
      <c r="G130" s="201">
        <v>4</v>
      </c>
      <c r="H130" s="201">
        <v>75</v>
      </c>
      <c r="I130" s="201" t="s">
        <v>713</v>
      </c>
      <c r="J130" s="201" t="s">
        <v>671</v>
      </c>
      <c r="K130" s="202">
        <v>42.08</v>
      </c>
      <c r="L130" s="202">
        <v>0.85</v>
      </c>
      <c r="M130" s="202">
        <v>18.940000000000001</v>
      </c>
      <c r="N130" s="202">
        <v>8.6300000000000008</v>
      </c>
      <c r="O130" s="202">
        <v>0.34</v>
      </c>
      <c r="P130" s="202">
        <v>20.91</v>
      </c>
      <c r="Q130" s="202">
        <v>5.18</v>
      </c>
      <c r="R130" s="202">
        <v>0.08</v>
      </c>
      <c r="S130" s="202">
        <v>3.62</v>
      </c>
      <c r="T130" s="202">
        <v>100.63</v>
      </c>
      <c r="U130" s="183">
        <f t="shared" si="2"/>
        <v>81.198559898755789</v>
      </c>
      <c r="V130" s="183">
        <f t="shared" si="3"/>
        <v>11.364612862837419</v>
      </c>
      <c r="W130" s="201" t="s">
        <v>713</v>
      </c>
      <c r="X130" s="201">
        <v>10</v>
      </c>
    </row>
    <row r="131" spans="1:24" s="171" customFormat="1" ht="11.25">
      <c r="A131" s="172" t="s">
        <v>664</v>
      </c>
      <c r="B131" s="201" t="s">
        <v>665</v>
      </c>
      <c r="C131" s="201" t="s">
        <v>709</v>
      </c>
      <c r="D131" s="201" t="s">
        <v>710</v>
      </c>
      <c r="E131" s="201" t="s">
        <v>711</v>
      </c>
      <c r="F131" s="201" t="s">
        <v>712</v>
      </c>
      <c r="G131" s="201">
        <v>4</v>
      </c>
      <c r="H131" s="201">
        <v>76</v>
      </c>
      <c r="I131" s="201" t="s">
        <v>713</v>
      </c>
      <c r="J131" s="201" t="s">
        <v>671</v>
      </c>
      <c r="K131" s="202">
        <v>41.31</v>
      </c>
      <c r="L131" s="202">
        <v>0.87</v>
      </c>
      <c r="M131" s="202">
        <v>17.77</v>
      </c>
      <c r="N131" s="202">
        <v>7.51</v>
      </c>
      <c r="O131" s="202">
        <v>0.3</v>
      </c>
      <c r="P131" s="202">
        <v>22.25</v>
      </c>
      <c r="Q131" s="202">
        <v>5.56</v>
      </c>
      <c r="R131" s="202">
        <v>7.0000000000000007E-2</v>
      </c>
      <c r="S131" s="202">
        <v>3.99</v>
      </c>
      <c r="T131" s="202">
        <v>99.63</v>
      </c>
      <c r="U131" s="183">
        <f t="shared" si="2"/>
        <v>84.078594897860555</v>
      </c>
      <c r="V131" s="183">
        <f t="shared" si="3"/>
        <v>13.090903125255885</v>
      </c>
      <c r="W131" s="201" t="s">
        <v>713</v>
      </c>
      <c r="X131" s="201">
        <v>10</v>
      </c>
    </row>
    <row r="132" spans="1:24" s="171" customFormat="1" ht="11.25">
      <c r="A132" s="172" t="s">
        <v>664</v>
      </c>
      <c r="B132" s="201" t="s">
        <v>665</v>
      </c>
      <c r="C132" s="201" t="s">
        <v>709</v>
      </c>
      <c r="D132" s="201" t="s">
        <v>710</v>
      </c>
      <c r="E132" s="201" t="s">
        <v>711</v>
      </c>
      <c r="F132" s="201" t="s">
        <v>712</v>
      </c>
      <c r="G132" s="201">
        <v>4</v>
      </c>
      <c r="H132" s="201">
        <v>77</v>
      </c>
      <c r="I132" s="201" t="s">
        <v>713</v>
      </c>
      <c r="J132" s="201" t="s">
        <v>671</v>
      </c>
      <c r="K132" s="202">
        <v>42.26</v>
      </c>
      <c r="L132" s="202">
        <v>0.67</v>
      </c>
      <c r="M132" s="202">
        <v>18.36</v>
      </c>
      <c r="N132" s="202">
        <v>7.4</v>
      </c>
      <c r="O132" s="202">
        <v>0.3</v>
      </c>
      <c r="P132" s="202">
        <v>22.29</v>
      </c>
      <c r="Q132" s="202">
        <v>5.56</v>
      </c>
      <c r="R132" s="202">
        <v>0.09</v>
      </c>
      <c r="S132" s="202">
        <v>4.42</v>
      </c>
      <c r="T132" s="202">
        <v>101.35</v>
      </c>
      <c r="U132" s="183">
        <f t="shared" si="2"/>
        <v>84.298915087424902</v>
      </c>
      <c r="V132" s="183">
        <f t="shared" si="3"/>
        <v>13.904322838034853</v>
      </c>
      <c r="W132" s="201" t="s">
        <v>713</v>
      </c>
      <c r="X132" s="201">
        <v>10</v>
      </c>
    </row>
    <row r="133" spans="1:24" s="171" customFormat="1" ht="11.25">
      <c r="A133" s="172" t="s">
        <v>664</v>
      </c>
      <c r="B133" s="201" t="s">
        <v>665</v>
      </c>
      <c r="C133" s="201" t="s">
        <v>709</v>
      </c>
      <c r="D133" s="201" t="s">
        <v>710</v>
      </c>
      <c r="E133" s="201" t="s">
        <v>711</v>
      </c>
      <c r="F133" s="201" t="s">
        <v>712</v>
      </c>
      <c r="G133" s="201">
        <v>4</v>
      </c>
      <c r="H133" s="201">
        <v>78</v>
      </c>
      <c r="I133" s="201" t="s">
        <v>713</v>
      </c>
      <c r="J133" s="201" t="s">
        <v>671</v>
      </c>
      <c r="K133" s="202">
        <v>40.65</v>
      </c>
      <c r="L133" s="202">
        <v>0.26</v>
      </c>
      <c r="M133" s="202">
        <v>20.96</v>
      </c>
      <c r="N133" s="202">
        <v>13.19</v>
      </c>
      <c r="O133" s="202">
        <v>0.41</v>
      </c>
      <c r="P133" s="202">
        <v>15.24</v>
      </c>
      <c r="Q133" s="202">
        <v>8.75</v>
      </c>
      <c r="R133" s="202">
        <v>0.08</v>
      </c>
      <c r="S133" s="202">
        <v>0.01</v>
      </c>
      <c r="T133" s="202">
        <v>99.55</v>
      </c>
      <c r="U133" s="183">
        <f t="shared" si="2"/>
        <v>67.314533152097439</v>
      </c>
      <c r="V133" s="183">
        <f t="shared" si="3"/>
        <v>3.1995481412053974E-2</v>
      </c>
      <c r="W133" s="201" t="s">
        <v>713</v>
      </c>
      <c r="X133" s="201">
        <v>10</v>
      </c>
    </row>
    <row r="134" spans="1:24" s="171" customFormat="1" ht="11.25">
      <c r="A134" s="172" t="s">
        <v>664</v>
      </c>
      <c r="B134" s="201" t="s">
        <v>665</v>
      </c>
      <c r="C134" s="201" t="s">
        <v>709</v>
      </c>
      <c r="D134" s="201" t="s">
        <v>710</v>
      </c>
      <c r="E134" s="201" t="s">
        <v>711</v>
      </c>
      <c r="F134" s="201" t="s">
        <v>712</v>
      </c>
      <c r="G134" s="201">
        <v>4</v>
      </c>
      <c r="H134" s="201">
        <v>79</v>
      </c>
      <c r="I134" s="201" t="s">
        <v>713</v>
      </c>
      <c r="J134" s="201" t="s">
        <v>671</v>
      </c>
      <c r="K134" s="202">
        <v>41.78</v>
      </c>
      <c r="L134" s="202">
        <v>0.68</v>
      </c>
      <c r="M134" s="202">
        <v>20.6</v>
      </c>
      <c r="N134" s="202">
        <v>10.199999999999999</v>
      </c>
      <c r="O134" s="202">
        <v>0.46</v>
      </c>
      <c r="P134" s="202">
        <v>19.18</v>
      </c>
      <c r="Q134" s="202">
        <v>7.32</v>
      </c>
      <c r="R134" s="202">
        <v>0.04</v>
      </c>
      <c r="S134" s="202">
        <v>0.83</v>
      </c>
      <c r="T134" s="202">
        <v>101.09</v>
      </c>
      <c r="U134" s="183">
        <f t="shared" ref="U134:U197" si="4">((P134/40.31)/(P134/40.31+N134/71.85))*100</f>
        <v>77.02036333760887</v>
      </c>
      <c r="V134" s="183">
        <f t="shared" ref="V134:V197" si="5">((S134/151.99061)/(S134/151.99061+M134/101.96137))*100</f>
        <v>2.6317648046883217</v>
      </c>
      <c r="W134" s="201" t="s">
        <v>713</v>
      </c>
      <c r="X134" s="201">
        <v>10</v>
      </c>
    </row>
    <row r="135" spans="1:24" s="171" customFormat="1" ht="11.25">
      <c r="A135" s="172" t="s">
        <v>664</v>
      </c>
      <c r="B135" s="201" t="s">
        <v>665</v>
      </c>
      <c r="C135" s="201" t="s">
        <v>709</v>
      </c>
      <c r="D135" s="201" t="s">
        <v>710</v>
      </c>
      <c r="E135" s="201" t="s">
        <v>711</v>
      </c>
      <c r="F135" s="201" t="s">
        <v>712</v>
      </c>
      <c r="G135" s="201">
        <v>4</v>
      </c>
      <c r="H135" s="201">
        <v>80</v>
      </c>
      <c r="I135" s="201" t="s">
        <v>713</v>
      </c>
      <c r="J135" s="201" t="s">
        <v>671</v>
      </c>
      <c r="K135" s="202">
        <v>41.11</v>
      </c>
      <c r="L135" s="202">
        <v>0.62</v>
      </c>
      <c r="M135" s="202">
        <v>19.940000000000001</v>
      </c>
      <c r="N135" s="202">
        <v>9.98</v>
      </c>
      <c r="O135" s="202">
        <v>0.44</v>
      </c>
      <c r="P135" s="202">
        <v>19.11</v>
      </c>
      <c r="Q135" s="202">
        <v>7.44</v>
      </c>
      <c r="R135" s="202">
        <v>0.14000000000000001</v>
      </c>
      <c r="S135" s="202">
        <v>0.78</v>
      </c>
      <c r="T135" s="202">
        <v>99.56</v>
      </c>
      <c r="U135" s="183">
        <f t="shared" si="4"/>
        <v>77.339994264784124</v>
      </c>
      <c r="V135" s="183">
        <f t="shared" si="5"/>
        <v>2.557047453186946</v>
      </c>
      <c r="W135" s="201" t="s">
        <v>713</v>
      </c>
      <c r="X135" s="201">
        <v>10</v>
      </c>
    </row>
    <row r="136" spans="1:24" s="171" customFormat="1" ht="11.25">
      <c r="A136" s="172" t="s">
        <v>664</v>
      </c>
      <c r="B136" s="201" t="s">
        <v>665</v>
      </c>
      <c r="C136" s="201" t="s">
        <v>709</v>
      </c>
      <c r="D136" s="201" t="s">
        <v>710</v>
      </c>
      <c r="E136" s="201" t="s">
        <v>711</v>
      </c>
      <c r="F136" s="201" t="s">
        <v>712</v>
      </c>
      <c r="G136" s="201">
        <v>4</v>
      </c>
      <c r="H136" s="201">
        <v>81</v>
      </c>
      <c r="I136" s="201" t="s">
        <v>713</v>
      </c>
      <c r="J136" s="201" t="s">
        <v>671</v>
      </c>
      <c r="K136" s="202">
        <v>42.3</v>
      </c>
      <c r="L136" s="202">
        <v>7.0000000000000007E-2</v>
      </c>
      <c r="M136" s="202">
        <v>19.170000000000002</v>
      </c>
      <c r="N136" s="202">
        <v>8</v>
      </c>
      <c r="O136" s="202">
        <v>0.46</v>
      </c>
      <c r="P136" s="202">
        <v>21.06</v>
      </c>
      <c r="Q136" s="202">
        <v>5.63</v>
      </c>
      <c r="R136" s="202">
        <v>0.06</v>
      </c>
      <c r="S136" s="202">
        <v>4.99</v>
      </c>
      <c r="T136" s="202">
        <v>101.74</v>
      </c>
      <c r="U136" s="183">
        <f t="shared" si="4"/>
        <v>82.432294767876726</v>
      </c>
      <c r="V136" s="183">
        <f t="shared" si="5"/>
        <v>14.866182065281983</v>
      </c>
      <c r="W136" s="201" t="s">
        <v>713</v>
      </c>
      <c r="X136" s="201">
        <v>10</v>
      </c>
    </row>
    <row r="137" spans="1:24" s="171" customFormat="1" ht="11.25">
      <c r="A137" s="172" t="s">
        <v>664</v>
      </c>
      <c r="B137" s="201" t="s">
        <v>665</v>
      </c>
      <c r="C137" s="201" t="s">
        <v>709</v>
      </c>
      <c r="D137" s="201" t="s">
        <v>710</v>
      </c>
      <c r="E137" s="201" t="s">
        <v>711</v>
      </c>
      <c r="F137" s="201" t="s">
        <v>712</v>
      </c>
      <c r="G137" s="201">
        <v>4</v>
      </c>
      <c r="H137" s="201">
        <v>82</v>
      </c>
      <c r="I137" s="201" t="s">
        <v>713</v>
      </c>
      <c r="J137" s="201" t="s">
        <v>671</v>
      </c>
      <c r="K137" s="202">
        <v>41.3</v>
      </c>
      <c r="L137" s="202">
        <v>0.76</v>
      </c>
      <c r="M137" s="202">
        <v>18.559999999999999</v>
      </c>
      <c r="N137" s="202">
        <v>7.84</v>
      </c>
      <c r="O137" s="202">
        <v>0.38</v>
      </c>
      <c r="P137" s="202">
        <v>20.93</v>
      </c>
      <c r="Q137" s="202">
        <v>6.36</v>
      </c>
      <c r="R137" s="202">
        <v>0.14000000000000001</v>
      </c>
      <c r="S137" s="202">
        <v>3.15</v>
      </c>
      <c r="T137" s="202">
        <v>99.42</v>
      </c>
      <c r="U137" s="183">
        <f t="shared" si="4"/>
        <v>82.634269653629318</v>
      </c>
      <c r="V137" s="183">
        <f t="shared" si="5"/>
        <v>10.221694360494729</v>
      </c>
      <c r="W137" s="201" t="s">
        <v>713</v>
      </c>
      <c r="X137" s="201">
        <v>10</v>
      </c>
    </row>
    <row r="138" spans="1:24" s="171" customFormat="1" ht="11.25">
      <c r="A138" s="172" t="s">
        <v>664</v>
      </c>
      <c r="B138" s="201" t="s">
        <v>665</v>
      </c>
      <c r="C138" s="201" t="s">
        <v>709</v>
      </c>
      <c r="D138" s="201" t="s">
        <v>710</v>
      </c>
      <c r="E138" s="201" t="s">
        <v>711</v>
      </c>
      <c r="F138" s="201" t="s">
        <v>712</v>
      </c>
      <c r="G138" s="201">
        <v>4</v>
      </c>
      <c r="H138" s="201">
        <v>83</v>
      </c>
      <c r="I138" s="201" t="s">
        <v>713</v>
      </c>
      <c r="J138" s="201" t="s">
        <v>671</v>
      </c>
      <c r="K138" s="202">
        <v>41.98</v>
      </c>
      <c r="L138" s="202">
        <v>0.57999999999999996</v>
      </c>
      <c r="M138" s="202">
        <v>20.62</v>
      </c>
      <c r="N138" s="202">
        <v>9.9</v>
      </c>
      <c r="O138" s="202">
        <v>0.45</v>
      </c>
      <c r="P138" s="202">
        <v>18.53</v>
      </c>
      <c r="Q138" s="202">
        <v>7.25</v>
      </c>
      <c r="R138" s="202">
        <v>0.13</v>
      </c>
      <c r="S138" s="202">
        <v>0.79</v>
      </c>
      <c r="T138" s="202">
        <v>100.23</v>
      </c>
      <c r="U138" s="183">
        <f t="shared" si="4"/>
        <v>76.938419757409847</v>
      </c>
      <c r="V138" s="183">
        <f t="shared" si="5"/>
        <v>2.5057421148881618</v>
      </c>
      <c r="W138" s="201" t="s">
        <v>713</v>
      </c>
      <c r="X138" s="201">
        <v>10</v>
      </c>
    </row>
    <row r="139" spans="1:24" s="171" customFormat="1" ht="11.25">
      <c r="A139" s="172" t="s">
        <v>664</v>
      </c>
      <c r="B139" s="201" t="s">
        <v>665</v>
      </c>
      <c r="C139" s="201" t="s">
        <v>709</v>
      </c>
      <c r="D139" s="201" t="s">
        <v>710</v>
      </c>
      <c r="E139" s="201" t="s">
        <v>711</v>
      </c>
      <c r="F139" s="201" t="s">
        <v>712</v>
      </c>
      <c r="G139" s="201">
        <v>4</v>
      </c>
      <c r="H139" s="201">
        <v>84</v>
      </c>
      <c r="I139" s="201" t="s">
        <v>713</v>
      </c>
      <c r="J139" s="201" t="s">
        <v>671</v>
      </c>
      <c r="K139" s="202">
        <v>41.78</v>
      </c>
      <c r="L139" s="202">
        <v>1.04</v>
      </c>
      <c r="M139" s="202">
        <v>17.559999999999999</v>
      </c>
      <c r="N139" s="202">
        <v>7.88</v>
      </c>
      <c r="O139" s="202">
        <v>0.33</v>
      </c>
      <c r="P139" s="202">
        <v>21.23</v>
      </c>
      <c r="Q139" s="202">
        <v>5.52</v>
      </c>
      <c r="R139" s="202">
        <v>7.0000000000000007E-2</v>
      </c>
      <c r="S139" s="202">
        <v>3.3</v>
      </c>
      <c r="T139" s="202">
        <v>98.71</v>
      </c>
      <c r="U139" s="183">
        <f t="shared" si="4"/>
        <v>82.765076179655949</v>
      </c>
      <c r="V139" s="183">
        <f t="shared" si="5"/>
        <v>11.195495687544375</v>
      </c>
      <c r="W139" s="201" t="s">
        <v>713</v>
      </c>
      <c r="X139" s="201">
        <v>10</v>
      </c>
    </row>
    <row r="140" spans="1:24" s="171" customFormat="1" ht="11.25">
      <c r="A140" s="172" t="s">
        <v>664</v>
      </c>
      <c r="B140" s="201" t="s">
        <v>665</v>
      </c>
      <c r="C140" s="201" t="s">
        <v>709</v>
      </c>
      <c r="D140" s="201" t="s">
        <v>710</v>
      </c>
      <c r="E140" s="201" t="s">
        <v>711</v>
      </c>
      <c r="F140" s="201" t="s">
        <v>712</v>
      </c>
      <c r="G140" s="201">
        <v>4</v>
      </c>
      <c r="H140" s="201">
        <v>85</v>
      </c>
      <c r="I140" s="201" t="s">
        <v>713</v>
      </c>
      <c r="J140" s="201" t="s">
        <v>671</v>
      </c>
      <c r="K140" s="202">
        <v>40.99</v>
      </c>
      <c r="L140" s="202">
        <v>0.89</v>
      </c>
      <c r="M140" s="202">
        <v>17.38</v>
      </c>
      <c r="N140" s="202">
        <v>8.91</v>
      </c>
      <c r="O140" s="202">
        <v>0.41</v>
      </c>
      <c r="P140" s="202">
        <v>20.56</v>
      </c>
      <c r="Q140" s="202">
        <v>5.86</v>
      </c>
      <c r="R140" s="202">
        <v>0.08</v>
      </c>
      <c r="S140" s="202">
        <v>3.92</v>
      </c>
      <c r="T140" s="202">
        <v>99</v>
      </c>
      <c r="U140" s="183">
        <f t="shared" si="4"/>
        <v>80.442034872503953</v>
      </c>
      <c r="V140" s="183">
        <f t="shared" si="5"/>
        <v>13.142093604681165</v>
      </c>
      <c r="W140" s="201" t="s">
        <v>713</v>
      </c>
      <c r="X140" s="201">
        <v>10</v>
      </c>
    </row>
    <row r="141" spans="1:24" s="171" customFormat="1" ht="11.25">
      <c r="A141" s="172" t="s">
        <v>664</v>
      </c>
      <c r="B141" s="201" t="s">
        <v>665</v>
      </c>
      <c r="C141" s="201" t="s">
        <v>709</v>
      </c>
      <c r="D141" s="201" t="s">
        <v>710</v>
      </c>
      <c r="E141" s="201" t="s">
        <v>711</v>
      </c>
      <c r="F141" s="201" t="s">
        <v>712</v>
      </c>
      <c r="G141" s="201">
        <v>4</v>
      </c>
      <c r="H141" s="201">
        <v>86</v>
      </c>
      <c r="I141" s="201" t="s">
        <v>713</v>
      </c>
      <c r="J141" s="201" t="s">
        <v>671</v>
      </c>
      <c r="K141" s="202">
        <v>41.72</v>
      </c>
      <c r="L141" s="202">
        <v>0.19</v>
      </c>
      <c r="M141" s="202">
        <v>22.58</v>
      </c>
      <c r="N141" s="202">
        <v>11.15</v>
      </c>
      <c r="O141" s="202">
        <v>0.24</v>
      </c>
      <c r="P141" s="202">
        <v>16.87</v>
      </c>
      <c r="Q141" s="202">
        <v>8.9</v>
      </c>
      <c r="R141" s="202">
        <v>0.15</v>
      </c>
      <c r="S141" s="202">
        <v>0.17</v>
      </c>
      <c r="T141" s="202">
        <v>101.97</v>
      </c>
      <c r="U141" s="183">
        <f t="shared" si="4"/>
        <v>72.949825646408257</v>
      </c>
      <c r="V141" s="183">
        <f t="shared" si="5"/>
        <v>0.50252301439746139</v>
      </c>
      <c r="W141" s="201" t="s">
        <v>713</v>
      </c>
      <c r="X141" s="201">
        <v>10</v>
      </c>
    </row>
    <row r="142" spans="1:24" s="171" customFormat="1" ht="11.25">
      <c r="A142" s="172" t="s">
        <v>664</v>
      </c>
      <c r="B142" s="201" t="s">
        <v>665</v>
      </c>
      <c r="C142" s="201" t="s">
        <v>709</v>
      </c>
      <c r="D142" s="201" t="s">
        <v>710</v>
      </c>
      <c r="E142" s="201" t="s">
        <v>711</v>
      </c>
      <c r="F142" s="201" t="s">
        <v>712</v>
      </c>
      <c r="G142" s="201">
        <v>4</v>
      </c>
      <c r="H142" s="201">
        <v>87</v>
      </c>
      <c r="I142" s="201" t="s">
        <v>713</v>
      </c>
      <c r="J142" s="201" t="s">
        <v>671</v>
      </c>
      <c r="K142" s="202">
        <v>42.47</v>
      </c>
      <c r="L142" s="202">
        <v>0.6</v>
      </c>
      <c r="M142" s="202">
        <v>20.21</v>
      </c>
      <c r="N142" s="202">
        <v>9.82</v>
      </c>
      <c r="O142" s="202">
        <v>0.45</v>
      </c>
      <c r="P142" s="202">
        <v>19.059999999999999</v>
      </c>
      <c r="Q142" s="202">
        <v>7.1</v>
      </c>
      <c r="R142" s="202">
        <v>0.14000000000000001</v>
      </c>
      <c r="S142" s="202">
        <v>0.73</v>
      </c>
      <c r="T142" s="202">
        <v>100.58</v>
      </c>
      <c r="U142" s="183">
        <f t="shared" si="4"/>
        <v>77.576444005263212</v>
      </c>
      <c r="V142" s="183">
        <f t="shared" si="5"/>
        <v>2.3657967845535386</v>
      </c>
      <c r="W142" s="201" t="s">
        <v>713</v>
      </c>
      <c r="X142" s="201">
        <v>10</v>
      </c>
    </row>
    <row r="143" spans="1:24" s="171" customFormat="1" ht="11.25">
      <c r="A143" s="172" t="s">
        <v>664</v>
      </c>
      <c r="B143" s="201" t="s">
        <v>665</v>
      </c>
      <c r="C143" s="201" t="s">
        <v>709</v>
      </c>
      <c r="D143" s="201" t="s">
        <v>710</v>
      </c>
      <c r="E143" s="201" t="s">
        <v>711</v>
      </c>
      <c r="F143" s="201" t="s">
        <v>712</v>
      </c>
      <c r="G143" s="201">
        <v>4</v>
      </c>
      <c r="H143" s="201">
        <v>88</v>
      </c>
      <c r="I143" s="201" t="s">
        <v>713</v>
      </c>
      <c r="J143" s="201" t="s">
        <v>671</v>
      </c>
      <c r="K143" s="202">
        <v>41.7</v>
      </c>
      <c r="L143" s="202">
        <v>1.01</v>
      </c>
      <c r="M143" s="202">
        <v>17.940000000000001</v>
      </c>
      <c r="N143" s="202">
        <v>8.9700000000000006</v>
      </c>
      <c r="O143" s="202">
        <v>0.34</v>
      </c>
      <c r="P143" s="202">
        <v>20.67</v>
      </c>
      <c r="Q143" s="202">
        <v>6</v>
      </c>
      <c r="R143" s="202">
        <v>0.05</v>
      </c>
      <c r="S143" s="202">
        <v>4</v>
      </c>
      <c r="T143" s="202">
        <v>100.68</v>
      </c>
      <c r="U143" s="183">
        <f t="shared" si="4"/>
        <v>80.420385286303798</v>
      </c>
      <c r="V143" s="183">
        <f t="shared" si="5"/>
        <v>13.011263695487568</v>
      </c>
      <c r="W143" s="201" t="s">
        <v>713</v>
      </c>
      <c r="X143" s="201">
        <v>10</v>
      </c>
    </row>
    <row r="144" spans="1:24" s="171" customFormat="1" ht="11.25">
      <c r="A144" s="172" t="s">
        <v>664</v>
      </c>
      <c r="B144" s="201" t="s">
        <v>665</v>
      </c>
      <c r="C144" s="201" t="s">
        <v>709</v>
      </c>
      <c r="D144" s="201" t="s">
        <v>710</v>
      </c>
      <c r="E144" s="201" t="s">
        <v>711</v>
      </c>
      <c r="F144" s="201" t="s">
        <v>712</v>
      </c>
      <c r="G144" s="201">
        <v>4</v>
      </c>
      <c r="H144" s="201">
        <v>89</v>
      </c>
      <c r="I144" s="201" t="s">
        <v>713</v>
      </c>
      <c r="J144" s="201" t="s">
        <v>671</v>
      </c>
      <c r="K144" s="202">
        <v>41.36</v>
      </c>
      <c r="L144" s="202">
        <v>0.78</v>
      </c>
      <c r="M144" s="202">
        <v>17.96</v>
      </c>
      <c r="N144" s="202">
        <v>8.43</v>
      </c>
      <c r="O144" s="202">
        <v>0.36</v>
      </c>
      <c r="P144" s="202">
        <v>21.97</v>
      </c>
      <c r="Q144" s="202">
        <v>5.27</v>
      </c>
      <c r="R144" s="202">
        <v>0.08</v>
      </c>
      <c r="S144" s="202">
        <v>3.64</v>
      </c>
      <c r="T144" s="202">
        <v>99.85</v>
      </c>
      <c r="U144" s="183">
        <f t="shared" si="4"/>
        <v>82.286239824499887</v>
      </c>
      <c r="V144" s="183">
        <f t="shared" si="5"/>
        <v>11.968799213891321</v>
      </c>
      <c r="W144" s="201" t="s">
        <v>713</v>
      </c>
      <c r="X144" s="201">
        <v>10</v>
      </c>
    </row>
    <row r="145" spans="1:24" s="171" customFormat="1" ht="11.25">
      <c r="A145" s="172" t="s">
        <v>664</v>
      </c>
      <c r="B145" s="201" t="s">
        <v>665</v>
      </c>
      <c r="C145" s="201" t="s">
        <v>709</v>
      </c>
      <c r="D145" s="201" t="s">
        <v>710</v>
      </c>
      <c r="E145" s="201" t="s">
        <v>711</v>
      </c>
      <c r="F145" s="201" t="s">
        <v>712</v>
      </c>
      <c r="G145" s="201">
        <v>4</v>
      </c>
      <c r="H145" s="201">
        <v>90</v>
      </c>
      <c r="I145" s="201" t="s">
        <v>713</v>
      </c>
      <c r="J145" s="201" t="s">
        <v>671</v>
      </c>
      <c r="K145" s="202">
        <v>41.11</v>
      </c>
      <c r="L145" s="202">
        <v>0.26</v>
      </c>
      <c r="M145" s="202">
        <v>19.07</v>
      </c>
      <c r="N145" s="202">
        <v>10.68</v>
      </c>
      <c r="O145" s="202">
        <v>0.33</v>
      </c>
      <c r="P145" s="202">
        <v>20.25</v>
      </c>
      <c r="Q145" s="202">
        <v>4.47</v>
      </c>
      <c r="R145" s="202">
        <v>0.03</v>
      </c>
      <c r="S145" s="202">
        <v>2.74</v>
      </c>
      <c r="T145" s="202">
        <v>98.94</v>
      </c>
      <c r="U145" s="183">
        <f t="shared" si="4"/>
        <v>77.166963859949647</v>
      </c>
      <c r="V145" s="183">
        <f t="shared" si="5"/>
        <v>8.7913358055246587</v>
      </c>
      <c r="W145" s="201" t="s">
        <v>713</v>
      </c>
      <c r="X145" s="201">
        <v>10</v>
      </c>
    </row>
    <row r="146" spans="1:24" s="171" customFormat="1" ht="11.25">
      <c r="A146" s="172" t="s">
        <v>664</v>
      </c>
      <c r="B146" s="201" t="s">
        <v>665</v>
      </c>
      <c r="C146" s="201" t="s">
        <v>709</v>
      </c>
      <c r="D146" s="201" t="s">
        <v>710</v>
      </c>
      <c r="E146" s="201" t="s">
        <v>711</v>
      </c>
      <c r="F146" s="201" t="s">
        <v>712</v>
      </c>
      <c r="G146" s="201">
        <v>4</v>
      </c>
      <c r="H146" s="201">
        <v>91</v>
      </c>
      <c r="I146" s="201" t="s">
        <v>713</v>
      </c>
      <c r="J146" s="201" t="s">
        <v>671</v>
      </c>
      <c r="K146" s="202">
        <v>41.86</v>
      </c>
      <c r="L146" s="202">
        <v>0.96</v>
      </c>
      <c r="M146" s="202">
        <v>17.940000000000001</v>
      </c>
      <c r="N146" s="202">
        <v>7.66</v>
      </c>
      <c r="O146" s="202">
        <v>0.32</v>
      </c>
      <c r="P146" s="202">
        <v>21.46</v>
      </c>
      <c r="Q146" s="202">
        <v>5.65</v>
      </c>
      <c r="R146" s="202">
        <v>0.1</v>
      </c>
      <c r="S146" s="202">
        <v>5.31</v>
      </c>
      <c r="T146" s="202">
        <v>101.26</v>
      </c>
      <c r="U146" s="183">
        <f t="shared" si="4"/>
        <v>83.315574053064736</v>
      </c>
      <c r="V146" s="183">
        <f t="shared" si="5"/>
        <v>16.566521775334621</v>
      </c>
      <c r="W146" s="201" t="s">
        <v>713</v>
      </c>
      <c r="X146" s="201">
        <v>10</v>
      </c>
    </row>
    <row r="147" spans="1:24" s="171" customFormat="1" ht="11.25">
      <c r="A147" s="172" t="s">
        <v>664</v>
      </c>
      <c r="B147" s="201" t="s">
        <v>665</v>
      </c>
      <c r="C147" s="201" t="s">
        <v>709</v>
      </c>
      <c r="D147" s="201" t="s">
        <v>710</v>
      </c>
      <c r="E147" s="201" t="s">
        <v>711</v>
      </c>
      <c r="F147" s="201" t="s">
        <v>712</v>
      </c>
      <c r="G147" s="201">
        <v>4</v>
      </c>
      <c r="H147" s="201">
        <v>92</v>
      </c>
      <c r="I147" s="201" t="s">
        <v>713</v>
      </c>
      <c r="J147" s="201" t="s">
        <v>671</v>
      </c>
      <c r="K147" s="202">
        <v>41.99</v>
      </c>
      <c r="L147" s="202">
        <v>0.99</v>
      </c>
      <c r="M147" s="202">
        <v>17.78</v>
      </c>
      <c r="N147" s="202">
        <v>8.35</v>
      </c>
      <c r="O147" s="202">
        <v>0.36</v>
      </c>
      <c r="P147" s="202">
        <v>21.45</v>
      </c>
      <c r="Q147" s="202">
        <v>5.53</v>
      </c>
      <c r="R147" s="202">
        <v>0.1</v>
      </c>
      <c r="S147" s="202">
        <v>4.03</v>
      </c>
      <c r="T147" s="202">
        <v>100.58</v>
      </c>
      <c r="U147" s="183">
        <f t="shared" si="4"/>
        <v>82.075103939724286</v>
      </c>
      <c r="V147" s="183">
        <f t="shared" si="5"/>
        <v>13.198364071118245</v>
      </c>
      <c r="W147" s="201" t="s">
        <v>713</v>
      </c>
      <c r="X147" s="201">
        <v>10</v>
      </c>
    </row>
    <row r="148" spans="1:24" s="171" customFormat="1" ht="11.25">
      <c r="A148" s="172" t="s">
        <v>664</v>
      </c>
      <c r="B148" s="201" t="s">
        <v>665</v>
      </c>
      <c r="C148" s="201" t="s">
        <v>709</v>
      </c>
      <c r="D148" s="201" t="s">
        <v>710</v>
      </c>
      <c r="E148" s="201" t="s">
        <v>711</v>
      </c>
      <c r="F148" s="201" t="s">
        <v>712</v>
      </c>
      <c r="G148" s="201">
        <v>4</v>
      </c>
      <c r="H148" s="201">
        <v>93</v>
      </c>
      <c r="I148" s="201" t="s">
        <v>713</v>
      </c>
      <c r="J148" s="201" t="s">
        <v>671</v>
      </c>
      <c r="K148" s="202">
        <v>42.07</v>
      </c>
      <c r="L148" s="202">
        <v>0.71</v>
      </c>
      <c r="M148" s="202">
        <v>18</v>
      </c>
      <c r="N148" s="202">
        <v>7.23</v>
      </c>
      <c r="O148" s="202">
        <v>0.3</v>
      </c>
      <c r="P148" s="202">
        <v>23.21</v>
      </c>
      <c r="Q148" s="202">
        <v>5.53</v>
      </c>
      <c r="R148" s="202">
        <v>0.03</v>
      </c>
      <c r="S148" s="202">
        <v>4.3499999999999996</v>
      </c>
      <c r="T148" s="202">
        <v>101.43</v>
      </c>
      <c r="U148" s="183">
        <f t="shared" si="4"/>
        <v>85.123561582330638</v>
      </c>
      <c r="V148" s="183">
        <f t="shared" si="5"/>
        <v>13.950340616656733</v>
      </c>
      <c r="W148" s="201" t="s">
        <v>713</v>
      </c>
      <c r="X148" s="201">
        <v>10</v>
      </c>
    </row>
    <row r="149" spans="1:24" s="171" customFormat="1" ht="11.25">
      <c r="A149" s="172" t="s">
        <v>664</v>
      </c>
      <c r="B149" s="201" t="s">
        <v>665</v>
      </c>
      <c r="C149" s="201" t="s">
        <v>709</v>
      </c>
      <c r="D149" s="201" t="s">
        <v>710</v>
      </c>
      <c r="E149" s="201" t="s">
        <v>711</v>
      </c>
      <c r="F149" s="201" t="s">
        <v>712</v>
      </c>
      <c r="G149" s="201">
        <v>4</v>
      </c>
      <c r="H149" s="201">
        <v>94</v>
      </c>
      <c r="I149" s="201" t="s">
        <v>713</v>
      </c>
      <c r="J149" s="201" t="s">
        <v>671</v>
      </c>
      <c r="K149" s="202">
        <v>42.32</v>
      </c>
      <c r="L149" s="202">
        <v>0.51</v>
      </c>
      <c r="M149" s="202">
        <v>21.65</v>
      </c>
      <c r="N149" s="202">
        <v>10.98</v>
      </c>
      <c r="O149" s="202">
        <v>0.34</v>
      </c>
      <c r="P149" s="202">
        <v>21.36</v>
      </c>
      <c r="Q149" s="202">
        <v>4.32</v>
      </c>
      <c r="R149" s="202">
        <v>0.14000000000000001</v>
      </c>
      <c r="S149" s="202">
        <v>0.05</v>
      </c>
      <c r="T149" s="202">
        <v>101.67</v>
      </c>
      <c r="U149" s="183">
        <f t="shared" si="4"/>
        <v>77.61597289421772</v>
      </c>
      <c r="V149" s="183">
        <f t="shared" si="5"/>
        <v>0.15468873327324434</v>
      </c>
      <c r="W149" s="201" t="s">
        <v>713</v>
      </c>
      <c r="X149" s="201">
        <v>10</v>
      </c>
    </row>
    <row r="150" spans="1:24" s="171" customFormat="1" ht="11.25">
      <c r="A150" s="172" t="s">
        <v>664</v>
      </c>
      <c r="B150" s="201" t="s">
        <v>665</v>
      </c>
      <c r="C150" s="201" t="s">
        <v>709</v>
      </c>
      <c r="D150" s="201" t="s">
        <v>710</v>
      </c>
      <c r="E150" s="201" t="s">
        <v>711</v>
      </c>
      <c r="F150" s="201" t="s">
        <v>712</v>
      </c>
      <c r="G150" s="201">
        <v>4</v>
      </c>
      <c r="H150" s="201">
        <v>95</v>
      </c>
      <c r="I150" s="201" t="s">
        <v>713</v>
      </c>
      <c r="J150" s="201" t="s">
        <v>671</v>
      </c>
      <c r="K150" s="202">
        <v>41.81</v>
      </c>
      <c r="L150" s="202">
        <v>0.92</v>
      </c>
      <c r="M150" s="202">
        <v>17.940000000000001</v>
      </c>
      <c r="N150" s="202">
        <v>8.94</v>
      </c>
      <c r="O150" s="202">
        <v>0.39</v>
      </c>
      <c r="P150" s="202">
        <v>21.14</v>
      </c>
      <c r="Q150" s="202">
        <v>5.86</v>
      </c>
      <c r="R150" s="202">
        <v>0.15</v>
      </c>
      <c r="S150" s="202">
        <v>3.93</v>
      </c>
      <c r="T150" s="202">
        <v>101.08</v>
      </c>
      <c r="U150" s="183">
        <f t="shared" si="4"/>
        <v>80.823968578611257</v>
      </c>
      <c r="V150" s="183">
        <f t="shared" si="5"/>
        <v>12.81274082197846</v>
      </c>
      <c r="W150" s="201" t="s">
        <v>713</v>
      </c>
      <c r="X150" s="201">
        <v>10</v>
      </c>
    </row>
    <row r="151" spans="1:24" s="171" customFormat="1" ht="11.25">
      <c r="A151" s="172" t="s">
        <v>664</v>
      </c>
      <c r="B151" s="201" t="s">
        <v>665</v>
      </c>
      <c r="C151" s="201" t="s">
        <v>709</v>
      </c>
      <c r="D151" s="201" t="s">
        <v>710</v>
      </c>
      <c r="E151" s="201" t="s">
        <v>711</v>
      </c>
      <c r="F151" s="201" t="s">
        <v>712</v>
      </c>
      <c r="G151" s="201">
        <v>4</v>
      </c>
      <c r="H151" s="201">
        <v>96</v>
      </c>
      <c r="I151" s="201" t="s">
        <v>713</v>
      </c>
      <c r="J151" s="201" t="s">
        <v>671</v>
      </c>
      <c r="K151" s="202">
        <v>41.66</v>
      </c>
      <c r="L151" s="202">
        <v>0.39</v>
      </c>
      <c r="M151" s="202">
        <v>17.149999999999999</v>
      </c>
      <c r="N151" s="202">
        <v>7.06</v>
      </c>
      <c r="O151" s="202">
        <v>0.38</v>
      </c>
      <c r="P151" s="202">
        <v>21.05</v>
      </c>
      <c r="Q151" s="202">
        <v>5.89</v>
      </c>
      <c r="R151" s="202">
        <v>0</v>
      </c>
      <c r="S151" s="202">
        <v>6.86</v>
      </c>
      <c r="T151" s="202">
        <v>100.44</v>
      </c>
      <c r="U151" s="183">
        <f t="shared" si="4"/>
        <v>84.163401512639368</v>
      </c>
      <c r="V151" s="183">
        <f t="shared" si="5"/>
        <v>21.156537192411488</v>
      </c>
      <c r="W151" s="201" t="s">
        <v>713</v>
      </c>
      <c r="X151" s="201">
        <v>10</v>
      </c>
    </row>
    <row r="152" spans="1:24" s="171" customFormat="1" ht="11.25">
      <c r="A152" s="172" t="s">
        <v>664</v>
      </c>
      <c r="B152" s="201" t="s">
        <v>665</v>
      </c>
      <c r="C152" s="201" t="s">
        <v>709</v>
      </c>
      <c r="D152" s="201" t="s">
        <v>710</v>
      </c>
      <c r="E152" s="201" t="s">
        <v>711</v>
      </c>
      <c r="F152" s="201" t="s">
        <v>712</v>
      </c>
      <c r="G152" s="201">
        <v>4</v>
      </c>
      <c r="H152" s="201">
        <v>97</v>
      </c>
      <c r="I152" s="201" t="s">
        <v>713</v>
      </c>
      <c r="J152" s="201" t="s">
        <v>671</v>
      </c>
      <c r="K152" s="202">
        <v>40.97</v>
      </c>
      <c r="L152" s="202">
        <v>0.3</v>
      </c>
      <c r="M152" s="202">
        <v>16.489999999999998</v>
      </c>
      <c r="N152" s="202">
        <v>7.93</v>
      </c>
      <c r="O152" s="202">
        <v>0.4</v>
      </c>
      <c r="P152" s="202">
        <v>20.23</v>
      </c>
      <c r="Q152" s="202">
        <v>6.59</v>
      </c>
      <c r="R152" s="202">
        <v>0.15</v>
      </c>
      <c r="S152" s="202">
        <v>7.08</v>
      </c>
      <c r="T152" s="202">
        <v>100.14</v>
      </c>
      <c r="U152" s="183">
        <f t="shared" si="4"/>
        <v>81.97263588805626</v>
      </c>
      <c r="V152" s="183">
        <f t="shared" si="5"/>
        <v>22.361808207316468</v>
      </c>
      <c r="W152" s="201" t="s">
        <v>713</v>
      </c>
      <c r="X152" s="201">
        <v>10</v>
      </c>
    </row>
    <row r="153" spans="1:24" s="171" customFormat="1" ht="11.25">
      <c r="A153" s="172" t="s">
        <v>664</v>
      </c>
      <c r="B153" s="201" t="s">
        <v>665</v>
      </c>
      <c r="C153" s="201" t="s">
        <v>709</v>
      </c>
      <c r="D153" s="201" t="s">
        <v>710</v>
      </c>
      <c r="E153" s="201" t="s">
        <v>711</v>
      </c>
      <c r="F153" s="201" t="s">
        <v>712</v>
      </c>
      <c r="G153" s="201">
        <v>4</v>
      </c>
      <c r="H153" s="201">
        <v>98</v>
      </c>
      <c r="I153" s="201" t="s">
        <v>713</v>
      </c>
      <c r="J153" s="201" t="s">
        <v>671</v>
      </c>
      <c r="K153" s="202">
        <v>41.78</v>
      </c>
      <c r="L153" s="202">
        <v>0.19</v>
      </c>
      <c r="M153" s="202">
        <v>22.68</v>
      </c>
      <c r="N153" s="202">
        <v>11.77</v>
      </c>
      <c r="O153" s="202">
        <v>0.24</v>
      </c>
      <c r="P153" s="202">
        <v>15.94</v>
      </c>
      <c r="Q153" s="202">
        <v>8.5500000000000007</v>
      </c>
      <c r="R153" s="202">
        <v>0.1</v>
      </c>
      <c r="S153" s="202">
        <v>7.0000000000000007E-2</v>
      </c>
      <c r="T153" s="202">
        <v>101.32</v>
      </c>
      <c r="U153" s="183">
        <f t="shared" si="4"/>
        <v>70.708300485936689</v>
      </c>
      <c r="V153" s="183">
        <f t="shared" si="5"/>
        <v>0.20662155215675745</v>
      </c>
      <c r="W153" s="201" t="s">
        <v>713</v>
      </c>
      <c r="X153" s="201">
        <v>10</v>
      </c>
    </row>
    <row r="154" spans="1:24" s="171" customFormat="1" ht="11.25">
      <c r="A154" s="172" t="s">
        <v>664</v>
      </c>
      <c r="B154" s="201" t="s">
        <v>665</v>
      </c>
      <c r="C154" s="201" t="s">
        <v>709</v>
      </c>
      <c r="D154" s="201" t="s">
        <v>710</v>
      </c>
      <c r="E154" s="201" t="s">
        <v>711</v>
      </c>
      <c r="F154" s="201" t="s">
        <v>712</v>
      </c>
      <c r="G154" s="201">
        <v>4</v>
      </c>
      <c r="H154" s="201">
        <v>99</v>
      </c>
      <c r="I154" s="201" t="s">
        <v>713</v>
      </c>
      <c r="J154" s="201" t="s">
        <v>671</v>
      </c>
      <c r="K154" s="202">
        <v>41.44</v>
      </c>
      <c r="L154" s="202">
        <v>0.3</v>
      </c>
      <c r="M154" s="202">
        <v>21.13</v>
      </c>
      <c r="N154" s="202">
        <v>9.2799999999999994</v>
      </c>
      <c r="O154" s="202">
        <v>0.31</v>
      </c>
      <c r="P154" s="202">
        <v>19.309999999999999</v>
      </c>
      <c r="Q154" s="202">
        <v>6.8</v>
      </c>
      <c r="R154" s="202">
        <v>0.08</v>
      </c>
      <c r="S154" s="202">
        <v>0.2</v>
      </c>
      <c r="T154" s="202">
        <v>98.85</v>
      </c>
      <c r="U154" s="183">
        <f t="shared" si="4"/>
        <v>78.7637390694739</v>
      </c>
      <c r="V154" s="183">
        <f t="shared" si="5"/>
        <v>0.63095807868922926</v>
      </c>
      <c r="W154" s="201" t="s">
        <v>713</v>
      </c>
      <c r="X154" s="201">
        <v>10</v>
      </c>
    </row>
    <row r="155" spans="1:24" s="171" customFormat="1" ht="11.25">
      <c r="A155" s="172" t="s">
        <v>664</v>
      </c>
      <c r="B155" s="201" t="s">
        <v>665</v>
      </c>
      <c r="C155" s="201" t="s">
        <v>709</v>
      </c>
      <c r="D155" s="201" t="s">
        <v>710</v>
      </c>
      <c r="E155" s="201" t="s">
        <v>711</v>
      </c>
      <c r="F155" s="201" t="s">
        <v>712</v>
      </c>
      <c r="G155" s="201">
        <v>4</v>
      </c>
      <c r="H155" s="201">
        <v>100</v>
      </c>
      <c r="I155" s="201" t="s">
        <v>713</v>
      </c>
      <c r="J155" s="201" t="s">
        <v>671</v>
      </c>
      <c r="K155" s="202">
        <v>41.08</v>
      </c>
      <c r="L155" s="202">
        <v>0.17</v>
      </c>
      <c r="M155" s="202">
        <v>21.57</v>
      </c>
      <c r="N155" s="202">
        <v>15.82</v>
      </c>
      <c r="O155" s="202">
        <v>0.36</v>
      </c>
      <c r="P155" s="202">
        <v>14.79</v>
      </c>
      <c r="Q155" s="202">
        <v>7.32</v>
      </c>
      <c r="R155" s="202">
        <v>7.0000000000000007E-2</v>
      </c>
      <c r="S155" s="202">
        <v>0.04</v>
      </c>
      <c r="T155" s="202">
        <v>101.22</v>
      </c>
      <c r="U155" s="183">
        <f t="shared" si="4"/>
        <v>62.496055995483793</v>
      </c>
      <c r="V155" s="183">
        <f t="shared" si="5"/>
        <v>0.12424783028374732</v>
      </c>
      <c r="W155" s="201" t="s">
        <v>713</v>
      </c>
      <c r="X155" s="201">
        <v>10</v>
      </c>
    </row>
    <row r="156" spans="1:24" s="171" customFormat="1" ht="11.25">
      <c r="A156" s="172" t="s">
        <v>664</v>
      </c>
      <c r="B156" s="201" t="s">
        <v>665</v>
      </c>
      <c r="C156" s="201" t="s">
        <v>709</v>
      </c>
      <c r="D156" s="201" t="s">
        <v>710</v>
      </c>
      <c r="E156" s="201" t="s">
        <v>711</v>
      </c>
      <c r="F156" s="201" t="s">
        <v>712</v>
      </c>
      <c r="G156" s="201">
        <v>4</v>
      </c>
      <c r="H156" s="201">
        <v>101</v>
      </c>
      <c r="I156" s="201" t="s">
        <v>713</v>
      </c>
      <c r="J156" s="201" t="s">
        <v>671</v>
      </c>
      <c r="K156" s="202">
        <v>41.56</v>
      </c>
      <c r="L156" s="202">
        <v>0.56999999999999995</v>
      </c>
      <c r="M156" s="202">
        <v>20.13</v>
      </c>
      <c r="N156" s="202">
        <v>9.84</v>
      </c>
      <c r="O156" s="202">
        <v>0.41</v>
      </c>
      <c r="P156" s="202">
        <v>19.579999999999998</v>
      </c>
      <c r="Q156" s="202">
        <v>6.87</v>
      </c>
      <c r="R156" s="202">
        <v>0.06</v>
      </c>
      <c r="S156" s="202">
        <v>0.63</v>
      </c>
      <c r="T156" s="202">
        <v>99.65</v>
      </c>
      <c r="U156" s="183">
        <f t="shared" si="4"/>
        <v>78.006307162611876</v>
      </c>
      <c r="V156" s="183">
        <f t="shared" si="5"/>
        <v>2.0563264777056811</v>
      </c>
      <c r="W156" s="201" t="s">
        <v>713</v>
      </c>
      <c r="X156" s="201">
        <v>10</v>
      </c>
    </row>
    <row r="157" spans="1:24" s="171" customFormat="1" ht="11.25">
      <c r="A157" s="172" t="s">
        <v>664</v>
      </c>
      <c r="B157" s="201" t="s">
        <v>665</v>
      </c>
      <c r="C157" s="201" t="s">
        <v>709</v>
      </c>
      <c r="D157" s="201" t="s">
        <v>710</v>
      </c>
      <c r="E157" s="201" t="s">
        <v>711</v>
      </c>
      <c r="F157" s="201" t="s">
        <v>712</v>
      </c>
      <c r="G157" s="201">
        <v>4</v>
      </c>
      <c r="H157" s="201">
        <v>102</v>
      </c>
      <c r="I157" s="201" t="s">
        <v>713</v>
      </c>
      <c r="J157" s="201" t="s">
        <v>671</v>
      </c>
      <c r="K157" s="202">
        <v>40.86</v>
      </c>
      <c r="L157" s="202">
        <v>0.2</v>
      </c>
      <c r="M157" s="202">
        <v>18.27</v>
      </c>
      <c r="N157" s="202">
        <v>8.0500000000000007</v>
      </c>
      <c r="O157" s="202">
        <v>0.4</v>
      </c>
      <c r="P157" s="202">
        <v>20.75</v>
      </c>
      <c r="Q157" s="202">
        <v>5.65</v>
      </c>
      <c r="R157" s="202">
        <v>0</v>
      </c>
      <c r="S157" s="202">
        <v>4.74</v>
      </c>
      <c r="T157" s="202">
        <v>98.92</v>
      </c>
      <c r="U157" s="183">
        <f t="shared" si="4"/>
        <v>82.125231975842013</v>
      </c>
      <c r="V157" s="183">
        <f t="shared" si="5"/>
        <v>14.824306242773705</v>
      </c>
      <c r="W157" s="201" t="s">
        <v>713</v>
      </c>
      <c r="X157" s="201">
        <v>10</v>
      </c>
    </row>
    <row r="158" spans="1:24" s="171" customFormat="1" ht="11.25">
      <c r="A158" s="172" t="s">
        <v>664</v>
      </c>
      <c r="B158" s="201" t="s">
        <v>665</v>
      </c>
      <c r="C158" s="201" t="s">
        <v>709</v>
      </c>
      <c r="D158" s="201" t="s">
        <v>710</v>
      </c>
      <c r="E158" s="201" t="s">
        <v>711</v>
      </c>
      <c r="F158" s="201" t="s">
        <v>712</v>
      </c>
      <c r="G158" s="201">
        <v>4</v>
      </c>
      <c r="H158" s="201">
        <v>103</v>
      </c>
      <c r="I158" s="201" t="s">
        <v>713</v>
      </c>
      <c r="J158" s="201" t="s">
        <v>671</v>
      </c>
      <c r="K158" s="202">
        <v>41.36</v>
      </c>
      <c r="L158" s="202">
        <v>1</v>
      </c>
      <c r="M158" s="202">
        <v>16.899999999999999</v>
      </c>
      <c r="N158" s="202">
        <v>7.74</v>
      </c>
      <c r="O158" s="202">
        <v>0.32</v>
      </c>
      <c r="P158" s="202">
        <v>21.29</v>
      </c>
      <c r="Q158" s="202">
        <v>5.51</v>
      </c>
      <c r="R158" s="202">
        <v>0.11</v>
      </c>
      <c r="S158" s="202">
        <v>5.22</v>
      </c>
      <c r="T158" s="202">
        <v>99.45</v>
      </c>
      <c r="U158" s="183">
        <f t="shared" si="4"/>
        <v>83.059033030550964</v>
      </c>
      <c r="V158" s="183">
        <f t="shared" si="5"/>
        <v>17.164108565610817</v>
      </c>
      <c r="W158" s="201" t="s">
        <v>713</v>
      </c>
      <c r="X158" s="201">
        <v>10</v>
      </c>
    </row>
    <row r="159" spans="1:24" s="171" customFormat="1" ht="11.25">
      <c r="A159" s="172" t="s">
        <v>664</v>
      </c>
      <c r="B159" s="201" t="s">
        <v>665</v>
      </c>
      <c r="C159" s="201" t="s">
        <v>709</v>
      </c>
      <c r="D159" s="201" t="s">
        <v>710</v>
      </c>
      <c r="E159" s="201" t="s">
        <v>711</v>
      </c>
      <c r="F159" s="201" t="s">
        <v>712</v>
      </c>
      <c r="G159" s="201">
        <v>4</v>
      </c>
      <c r="H159" s="201">
        <v>104</v>
      </c>
      <c r="I159" s="201" t="s">
        <v>713</v>
      </c>
      <c r="J159" s="201" t="s">
        <v>671</v>
      </c>
      <c r="K159" s="202">
        <v>41.11</v>
      </c>
      <c r="L159" s="202">
        <v>0.37</v>
      </c>
      <c r="M159" s="202">
        <v>18.059999999999999</v>
      </c>
      <c r="N159" s="202">
        <v>7.79</v>
      </c>
      <c r="O159" s="202">
        <v>0.35</v>
      </c>
      <c r="P159" s="202">
        <v>21.79</v>
      </c>
      <c r="Q159" s="202">
        <v>4.74</v>
      </c>
      <c r="R159" s="202">
        <v>0.1</v>
      </c>
      <c r="S159" s="202">
        <v>4.03</v>
      </c>
      <c r="T159" s="202">
        <v>98.34</v>
      </c>
      <c r="U159" s="183">
        <f t="shared" si="4"/>
        <v>83.293759866322375</v>
      </c>
      <c r="V159" s="183">
        <f t="shared" si="5"/>
        <v>13.020381330969272</v>
      </c>
      <c r="W159" s="201" t="s">
        <v>713</v>
      </c>
      <c r="X159" s="201">
        <v>10</v>
      </c>
    </row>
    <row r="160" spans="1:24" s="171" customFormat="1" ht="11.25">
      <c r="A160" s="172" t="s">
        <v>664</v>
      </c>
      <c r="B160" s="201" t="s">
        <v>665</v>
      </c>
      <c r="C160" s="201" t="s">
        <v>709</v>
      </c>
      <c r="D160" s="201" t="s">
        <v>710</v>
      </c>
      <c r="E160" s="201" t="s">
        <v>711</v>
      </c>
      <c r="F160" s="201" t="s">
        <v>712</v>
      </c>
      <c r="G160" s="201">
        <v>4</v>
      </c>
      <c r="H160" s="201">
        <v>105</v>
      </c>
      <c r="I160" s="201" t="s">
        <v>713</v>
      </c>
      <c r="J160" s="201" t="s">
        <v>671</v>
      </c>
      <c r="K160" s="202">
        <v>41.78</v>
      </c>
      <c r="L160" s="202">
        <v>0.96</v>
      </c>
      <c r="M160" s="202">
        <v>18.690000000000001</v>
      </c>
      <c r="N160" s="202">
        <v>8.24</v>
      </c>
      <c r="O160" s="202">
        <v>0.38</v>
      </c>
      <c r="P160" s="202">
        <v>21.39</v>
      </c>
      <c r="Q160" s="202">
        <v>5.5</v>
      </c>
      <c r="R160" s="202">
        <v>0.09</v>
      </c>
      <c r="S160" s="202">
        <v>4.08</v>
      </c>
      <c r="T160" s="202">
        <v>101.11</v>
      </c>
      <c r="U160" s="183">
        <f t="shared" si="4"/>
        <v>82.228475271530471</v>
      </c>
      <c r="V160" s="183">
        <f t="shared" si="5"/>
        <v>12.773712943387771</v>
      </c>
      <c r="W160" s="201" t="s">
        <v>713</v>
      </c>
      <c r="X160" s="201">
        <v>10</v>
      </c>
    </row>
    <row r="161" spans="1:24" s="171" customFormat="1" ht="11.25">
      <c r="A161" s="172" t="s">
        <v>664</v>
      </c>
      <c r="B161" s="201" t="s">
        <v>665</v>
      </c>
      <c r="C161" s="201" t="s">
        <v>709</v>
      </c>
      <c r="D161" s="201" t="s">
        <v>710</v>
      </c>
      <c r="E161" s="201" t="s">
        <v>711</v>
      </c>
      <c r="F161" s="201" t="s">
        <v>712</v>
      </c>
      <c r="G161" s="201">
        <v>4</v>
      </c>
      <c r="H161" s="201">
        <v>106</v>
      </c>
      <c r="I161" s="201" t="s">
        <v>713</v>
      </c>
      <c r="J161" s="201" t="s">
        <v>671</v>
      </c>
      <c r="K161" s="202">
        <v>42.35</v>
      </c>
      <c r="L161" s="202">
        <v>0.91</v>
      </c>
      <c r="M161" s="202">
        <v>18.600000000000001</v>
      </c>
      <c r="N161" s="202">
        <v>8.6</v>
      </c>
      <c r="O161" s="202">
        <v>0.33</v>
      </c>
      <c r="P161" s="202">
        <v>21.97</v>
      </c>
      <c r="Q161" s="202">
        <v>5.16</v>
      </c>
      <c r="R161" s="202">
        <v>7.0000000000000007E-2</v>
      </c>
      <c r="S161" s="202">
        <v>3.25</v>
      </c>
      <c r="T161" s="202">
        <v>101.24</v>
      </c>
      <c r="U161" s="183">
        <f t="shared" si="4"/>
        <v>81.99334566272104</v>
      </c>
      <c r="V161" s="183">
        <f t="shared" si="5"/>
        <v>10.491846303225378</v>
      </c>
      <c r="W161" s="201" t="s">
        <v>713</v>
      </c>
      <c r="X161" s="201">
        <v>10</v>
      </c>
    </row>
    <row r="162" spans="1:24" s="171" customFormat="1" ht="11.25">
      <c r="A162" s="172" t="s">
        <v>664</v>
      </c>
      <c r="B162" s="201" t="s">
        <v>665</v>
      </c>
      <c r="C162" s="201" t="s">
        <v>709</v>
      </c>
      <c r="D162" s="201" t="s">
        <v>710</v>
      </c>
      <c r="E162" s="201" t="s">
        <v>711</v>
      </c>
      <c r="F162" s="201" t="s">
        <v>712</v>
      </c>
      <c r="G162" s="201">
        <v>4</v>
      </c>
      <c r="H162" s="201">
        <v>107</v>
      </c>
      <c r="I162" s="201" t="s">
        <v>713</v>
      </c>
      <c r="J162" s="201" t="s">
        <v>671</v>
      </c>
      <c r="K162" s="202">
        <v>40.79</v>
      </c>
      <c r="L162" s="202">
        <v>0.63</v>
      </c>
      <c r="M162" s="202">
        <v>19.3</v>
      </c>
      <c r="N162" s="202">
        <v>7.92</v>
      </c>
      <c r="O162" s="202">
        <v>0.38</v>
      </c>
      <c r="P162" s="202">
        <v>21.22</v>
      </c>
      <c r="Q162" s="202">
        <v>5.87</v>
      </c>
      <c r="R162" s="202">
        <v>0.14000000000000001</v>
      </c>
      <c r="S162" s="202">
        <v>2.0299999999999998</v>
      </c>
      <c r="T162" s="202">
        <v>98.28</v>
      </c>
      <c r="U162" s="183">
        <f t="shared" si="4"/>
        <v>82.685986892434457</v>
      </c>
      <c r="V162" s="183">
        <f t="shared" si="5"/>
        <v>6.5909297465774337</v>
      </c>
      <c r="W162" s="201" t="s">
        <v>713</v>
      </c>
      <c r="X162" s="201">
        <v>10</v>
      </c>
    </row>
    <row r="163" spans="1:24" s="171" customFormat="1" ht="11.25">
      <c r="A163" s="172" t="s">
        <v>664</v>
      </c>
      <c r="B163" s="201" t="s">
        <v>665</v>
      </c>
      <c r="C163" s="201" t="s">
        <v>709</v>
      </c>
      <c r="D163" s="201" t="s">
        <v>710</v>
      </c>
      <c r="E163" s="201" t="s">
        <v>711</v>
      </c>
      <c r="F163" s="201" t="s">
        <v>712</v>
      </c>
      <c r="G163" s="201">
        <v>4</v>
      </c>
      <c r="H163" s="201">
        <v>108</v>
      </c>
      <c r="I163" s="201" t="s">
        <v>713</v>
      </c>
      <c r="J163" s="201" t="s">
        <v>671</v>
      </c>
      <c r="K163" s="202">
        <v>41.06</v>
      </c>
      <c r="L163" s="202">
        <v>0.12</v>
      </c>
      <c r="M163" s="202">
        <v>17.399999999999999</v>
      </c>
      <c r="N163" s="202">
        <v>7.19</v>
      </c>
      <c r="O163" s="202">
        <v>0.37</v>
      </c>
      <c r="P163" s="202">
        <v>21.82</v>
      </c>
      <c r="Q163" s="202">
        <v>5.52</v>
      </c>
      <c r="R163" s="202">
        <v>0.08</v>
      </c>
      <c r="S163" s="202">
        <v>6.13</v>
      </c>
      <c r="T163" s="202">
        <v>99.69</v>
      </c>
      <c r="U163" s="183">
        <f t="shared" si="4"/>
        <v>84.397634598569041</v>
      </c>
      <c r="V163" s="183">
        <f t="shared" si="5"/>
        <v>19.115847948064278</v>
      </c>
      <c r="W163" s="201" t="s">
        <v>713</v>
      </c>
      <c r="X163" s="201">
        <v>10</v>
      </c>
    </row>
    <row r="164" spans="1:24" s="171" customFormat="1" ht="11.25">
      <c r="A164" s="172" t="s">
        <v>664</v>
      </c>
      <c r="B164" s="201" t="s">
        <v>665</v>
      </c>
      <c r="C164" s="201" t="s">
        <v>709</v>
      </c>
      <c r="D164" s="201" t="s">
        <v>710</v>
      </c>
      <c r="E164" s="201" t="s">
        <v>711</v>
      </c>
      <c r="F164" s="201" t="s">
        <v>712</v>
      </c>
      <c r="G164" s="201">
        <v>4</v>
      </c>
      <c r="H164" s="201">
        <v>109</v>
      </c>
      <c r="I164" s="201" t="s">
        <v>713</v>
      </c>
      <c r="J164" s="201" t="s">
        <v>671</v>
      </c>
      <c r="K164" s="202">
        <v>41.27</v>
      </c>
      <c r="L164" s="202">
        <v>0.88</v>
      </c>
      <c r="M164" s="202">
        <v>18.96</v>
      </c>
      <c r="N164" s="202">
        <v>8.5399999999999991</v>
      </c>
      <c r="O164" s="202">
        <v>0.32</v>
      </c>
      <c r="P164" s="202">
        <v>21.55</v>
      </c>
      <c r="Q164" s="202">
        <v>5.36</v>
      </c>
      <c r="R164" s="202">
        <v>0.12</v>
      </c>
      <c r="S164" s="202">
        <v>3.62</v>
      </c>
      <c r="T164" s="202">
        <v>100.62</v>
      </c>
      <c r="U164" s="183">
        <f t="shared" si="4"/>
        <v>81.811017127678738</v>
      </c>
      <c r="V164" s="183">
        <f t="shared" si="5"/>
        <v>11.35398598909198</v>
      </c>
      <c r="W164" s="201" t="s">
        <v>713</v>
      </c>
      <c r="X164" s="201">
        <v>10</v>
      </c>
    </row>
    <row r="165" spans="1:24" s="171" customFormat="1" ht="11.25">
      <c r="A165" s="172" t="s">
        <v>664</v>
      </c>
      <c r="B165" s="201" t="s">
        <v>665</v>
      </c>
      <c r="C165" s="201" t="s">
        <v>709</v>
      </c>
      <c r="D165" s="201" t="s">
        <v>710</v>
      </c>
      <c r="E165" s="201" t="s">
        <v>711</v>
      </c>
      <c r="F165" s="201" t="s">
        <v>712</v>
      </c>
      <c r="G165" s="201">
        <v>4</v>
      </c>
      <c r="H165" s="201">
        <v>110</v>
      </c>
      <c r="I165" s="201" t="s">
        <v>713</v>
      </c>
      <c r="J165" s="201" t="s">
        <v>671</v>
      </c>
      <c r="K165" s="202">
        <v>42.43</v>
      </c>
      <c r="L165" s="202">
        <v>0.43</v>
      </c>
      <c r="M165" s="202">
        <v>22.58</v>
      </c>
      <c r="N165" s="202">
        <v>11.43</v>
      </c>
      <c r="O165" s="202">
        <v>0.39</v>
      </c>
      <c r="P165" s="202">
        <v>19.18</v>
      </c>
      <c r="Q165" s="202">
        <v>4.83</v>
      </c>
      <c r="R165" s="202">
        <v>0.06</v>
      </c>
      <c r="S165" s="202">
        <v>0.08</v>
      </c>
      <c r="T165" s="202">
        <v>101.41</v>
      </c>
      <c r="U165" s="183">
        <f t="shared" si="4"/>
        <v>74.943620286483821</v>
      </c>
      <c r="V165" s="183">
        <f t="shared" si="5"/>
        <v>0.23711223571585366</v>
      </c>
      <c r="W165" s="201" t="s">
        <v>713</v>
      </c>
      <c r="X165" s="201">
        <v>10</v>
      </c>
    </row>
    <row r="166" spans="1:24" s="171" customFormat="1" ht="11.25">
      <c r="A166" s="172" t="s">
        <v>664</v>
      </c>
      <c r="B166" s="201" t="s">
        <v>665</v>
      </c>
      <c r="C166" s="201" t="s">
        <v>709</v>
      </c>
      <c r="D166" s="201" t="s">
        <v>710</v>
      </c>
      <c r="E166" s="201" t="s">
        <v>711</v>
      </c>
      <c r="F166" s="201" t="s">
        <v>712</v>
      </c>
      <c r="G166" s="201">
        <v>5</v>
      </c>
      <c r="H166" s="201">
        <v>1</v>
      </c>
      <c r="I166" s="201" t="s">
        <v>713</v>
      </c>
      <c r="J166" s="201" t="s">
        <v>671</v>
      </c>
      <c r="K166" s="202">
        <v>41.25</v>
      </c>
      <c r="L166" s="202">
        <v>0.8</v>
      </c>
      <c r="M166" s="202">
        <v>18.93</v>
      </c>
      <c r="N166" s="202">
        <v>8.4499999999999993</v>
      </c>
      <c r="O166" s="202">
        <v>0.36</v>
      </c>
      <c r="P166" s="202">
        <v>21.77</v>
      </c>
      <c r="Q166" s="202">
        <v>5.32</v>
      </c>
      <c r="R166" s="202">
        <v>0.04</v>
      </c>
      <c r="S166" s="202">
        <v>3.52</v>
      </c>
      <c r="T166" s="202">
        <v>100.44</v>
      </c>
      <c r="U166" s="183">
        <f t="shared" si="4"/>
        <v>82.117777565448009</v>
      </c>
      <c r="V166" s="183">
        <f t="shared" si="5"/>
        <v>11.09068153591814</v>
      </c>
      <c r="W166" s="201" t="s">
        <v>713</v>
      </c>
      <c r="X166" s="201">
        <v>10</v>
      </c>
    </row>
    <row r="167" spans="1:24" s="171" customFormat="1" ht="11.25">
      <c r="A167" s="172" t="s">
        <v>664</v>
      </c>
      <c r="B167" s="201" t="s">
        <v>665</v>
      </c>
      <c r="C167" s="201" t="s">
        <v>709</v>
      </c>
      <c r="D167" s="201" t="s">
        <v>710</v>
      </c>
      <c r="E167" s="201" t="s">
        <v>711</v>
      </c>
      <c r="F167" s="201" t="s">
        <v>712</v>
      </c>
      <c r="G167" s="201">
        <v>5</v>
      </c>
      <c r="H167" s="201">
        <v>2</v>
      </c>
      <c r="I167" s="201" t="s">
        <v>713</v>
      </c>
      <c r="J167" s="201" t="s">
        <v>671</v>
      </c>
      <c r="K167" s="202">
        <v>40.94</v>
      </c>
      <c r="L167" s="202">
        <v>0.99</v>
      </c>
      <c r="M167" s="202">
        <v>18.43</v>
      </c>
      <c r="N167" s="202">
        <v>9</v>
      </c>
      <c r="O167" s="202">
        <v>0.36</v>
      </c>
      <c r="P167" s="202">
        <v>20.22</v>
      </c>
      <c r="Q167" s="202">
        <v>5.82</v>
      </c>
      <c r="R167" s="202">
        <v>0.1</v>
      </c>
      <c r="S167" s="202">
        <v>4.21</v>
      </c>
      <c r="T167" s="202">
        <v>100.07</v>
      </c>
      <c r="U167" s="183">
        <f t="shared" si="4"/>
        <v>80.018142792701241</v>
      </c>
      <c r="V167" s="183">
        <f t="shared" si="5"/>
        <v>13.287873942640417</v>
      </c>
      <c r="W167" s="201" t="s">
        <v>713</v>
      </c>
      <c r="X167" s="201">
        <v>10</v>
      </c>
    </row>
    <row r="168" spans="1:24" s="171" customFormat="1" ht="11.25">
      <c r="A168" s="172" t="s">
        <v>664</v>
      </c>
      <c r="B168" s="201" t="s">
        <v>665</v>
      </c>
      <c r="C168" s="201" t="s">
        <v>709</v>
      </c>
      <c r="D168" s="201" t="s">
        <v>710</v>
      </c>
      <c r="E168" s="201" t="s">
        <v>711</v>
      </c>
      <c r="F168" s="201" t="s">
        <v>712</v>
      </c>
      <c r="G168" s="201">
        <v>5</v>
      </c>
      <c r="H168" s="201">
        <v>3</v>
      </c>
      <c r="I168" s="201" t="s">
        <v>713</v>
      </c>
      <c r="J168" s="201" t="s">
        <v>671</v>
      </c>
      <c r="K168" s="202">
        <v>40.72</v>
      </c>
      <c r="L168" s="202">
        <v>0.25</v>
      </c>
      <c r="M168" s="202">
        <v>21.89</v>
      </c>
      <c r="N168" s="202">
        <v>15.08</v>
      </c>
      <c r="O168" s="202">
        <v>0.33</v>
      </c>
      <c r="P168" s="202">
        <v>10.42</v>
      </c>
      <c r="Q168" s="202">
        <v>11.88</v>
      </c>
      <c r="R168" s="202">
        <v>0.25</v>
      </c>
      <c r="S168" s="202">
        <v>0.04</v>
      </c>
      <c r="T168" s="202">
        <v>100.86</v>
      </c>
      <c r="U168" s="183">
        <f t="shared" si="4"/>
        <v>55.189709674190098</v>
      </c>
      <c r="V168" s="183">
        <f t="shared" si="5"/>
        <v>0.1224337312938293</v>
      </c>
      <c r="W168" s="201" t="s">
        <v>713</v>
      </c>
      <c r="X168" s="201">
        <v>10</v>
      </c>
    </row>
    <row r="169" spans="1:24" s="171" customFormat="1" ht="11.25">
      <c r="A169" s="172" t="s">
        <v>664</v>
      </c>
      <c r="B169" s="201" t="s">
        <v>665</v>
      </c>
      <c r="C169" s="201" t="s">
        <v>709</v>
      </c>
      <c r="D169" s="201" t="s">
        <v>710</v>
      </c>
      <c r="E169" s="201" t="s">
        <v>711</v>
      </c>
      <c r="F169" s="201" t="s">
        <v>712</v>
      </c>
      <c r="G169" s="201">
        <v>5</v>
      </c>
      <c r="H169" s="201">
        <v>4</v>
      </c>
      <c r="I169" s="201" t="s">
        <v>713</v>
      </c>
      <c r="J169" s="201" t="s">
        <v>671</v>
      </c>
      <c r="K169" s="202">
        <v>41.88</v>
      </c>
      <c r="L169" s="202">
        <v>1.06</v>
      </c>
      <c r="M169" s="202">
        <v>18.43</v>
      </c>
      <c r="N169" s="202">
        <v>8.9700000000000006</v>
      </c>
      <c r="O169" s="202">
        <v>0.39</v>
      </c>
      <c r="P169" s="202">
        <v>20.329999999999998</v>
      </c>
      <c r="Q169" s="202">
        <v>5.89</v>
      </c>
      <c r="R169" s="202">
        <v>0.14000000000000001</v>
      </c>
      <c r="S169" s="202">
        <v>4.34</v>
      </c>
      <c r="T169" s="202">
        <v>101.43</v>
      </c>
      <c r="U169" s="183">
        <f t="shared" si="4"/>
        <v>80.157907803099747</v>
      </c>
      <c r="V169" s="183">
        <f t="shared" si="5"/>
        <v>13.642212378423094</v>
      </c>
      <c r="W169" s="201" t="s">
        <v>713</v>
      </c>
      <c r="X169" s="201">
        <v>10</v>
      </c>
    </row>
    <row r="170" spans="1:24" s="171" customFormat="1" ht="11.25">
      <c r="A170" s="172" t="s">
        <v>664</v>
      </c>
      <c r="B170" s="201" t="s">
        <v>665</v>
      </c>
      <c r="C170" s="201" t="s">
        <v>709</v>
      </c>
      <c r="D170" s="201" t="s">
        <v>710</v>
      </c>
      <c r="E170" s="201" t="s">
        <v>711</v>
      </c>
      <c r="F170" s="201" t="s">
        <v>712</v>
      </c>
      <c r="G170" s="201">
        <v>5</v>
      </c>
      <c r="H170" s="201">
        <v>5</v>
      </c>
      <c r="I170" s="201" t="s">
        <v>713</v>
      </c>
      <c r="J170" s="201" t="s">
        <v>671</v>
      </c>
      <c r="K170" s="202">
        <v>40.299999999999997</v>
      </c>
      <c r="L170" s="202">
        <v>0.21</v>
      </c>
      <c r="M170" s="202">
        <v>21.55</v>
      </c>
      <c r="N170" s="202">
        <v>16.34</v>
      </c>
      <c r="O170" s="202">
        <v>0.37</v>
      </c>
      <c r="P170" s="202">
        <v>13.66</v>
      </c>
      <c r="Q170" s="202">
        <v>8.31</v>
      </c>
      <c r="R170" s="202">
        <v>0.09</v>
      </c>
      <c r="S170" s="202">
        <v>0.04</v>
      </c>
      <c r="T170" s="202">
        <v>100.87</v>
      </c>
      <c r="U170" s="183">
        <f t="shared" si="4"/>
        <v>59.840815678500881</v>
      </c>
      <c r="V170" s="183">
        <f t="shared" si="5"/>
        <v>0.12436299809066791</v>
      </c>
      <c r="W170" s="201" t="s">
        <v>713</v>
      </c>
      <c r="X170" s="201">
        <v>10</v>
      </c>
    </row>
    <row r="171" spans="1:24" s="171" customFormat="1" ht="11.25">
      <c r="A171" s="172" t="s">
        <v>664</v>
      </c>
      <c r="B171" s="201" t="s">
        <v>665</v>
      </c>
      <c r="C171" s="201" t="s">
        <v>709</v>
      </c>
      <c r="D171" s="201" t="s">
        <v>710</v>
      </c>
      <c r="E171" s="201" t="s">
        <v>711</v>
      </c>
      <c r="F171" s="201" t="s">
        <v>712</v>
      </c>
      <c r="G171" s="201">
        <v>5</v>
      </c>
      <c r="H171" s="201">
        <v>6</v>
      </c>
      <c r="I171" s="201" t="s">
        <v>713</v>
      </c>
      <c r="J171" s="201" t="s">
        <v>671</v>
      </c>
      <c r="K171" s="202">
        <v>41.85</v>
      </c>
      <c r="L171" s="202">
        <v>0.66</v>
      </c>
      <c r="M171" s="202">
        <v>21.03</v>
      </c>
      <c r="N171" s="202">
        <v>10</v>
      </c>
      <c r="O171" s="202">
        <v>0.5</v>
      </c>
      <c r="P171" s="202">
        <v>19.53</v>
      </c>
      <c r="Q171" s="202">
        <v>7.33</v>
      </c>
      <c r="R171" s="202">
        <v>0.1</v>
      </c>
      <c r="S171" s="202">
        <v>0.82</v>
      </c>
      <c r="T171" s="202">
        <v>101.82</v>
      </c>
      <c r="U171" s="183">
        <f t="shared" si="4"/>
        <v>77.684039548687238</v>
      </c>
      <c r="V171" s="183">
        <f t="shared" si="5"/>
        <v>2.5490569026449124</v>
      </c>
      <c r="W171" s="201" t="s">
        <v>713</v>
      </c>
      <c r="X171" s="201">
        <v>10</v>
      </c>
    </row>
    <row r="172" spans="1:24" s="171" customFormat="1" ht="11.25">
      <c r="A172" s="172" t="s">
        <v>664</v>
      </c>
      <c r="B172" s="201" t="s">
        <v>665</v>
      </c>
      <c r="C172" s="201" t="s">
        <v>709</v>
      </c>
      <c r="D172" s="201" t="s">
        <v>710</v>
      </c>
      <c r="E172" s="201" t="s">
        <v>711</v>
      </c>
      <c r="F172" s="201" t="s">
        <v>712</v>
      </c>
      <c r="G172" s="201">
        <v>5</v>
      </c>
      <c r="H172" s="201">
        <v>7</v>
      </c>
      <c r="I172" s="201" t="s">
        <v>713</v>
      </c>
      <c r="J172" s="201" t="s">
        <v>671</v>
      </c>
      <c r="K172" s="202">
        <v>40.630000000000003</v>
      </c>
      <c r="L172" s="202">
        <v>0.61</v>
      </c>
      <c r="M172" s="202">
        <v>21.12</v>
      </c>
      <c r="N172" s="202">
        <v>9.82</v>
      </c>
      <c r="O172" s="202">
        <v>0.46</v>
      </c>
      <c r="P172" s="202">
        <v>19.760000000000002</v>
      </c>
      <c r="Q172" s="202">
        <v>7.06</v>
      </c>
      <c r="R172" s="202">
        <v>0.14000000000000001</v>
      </c>
      <c r="S172" s="202">
        <v>0.76</v>
      </c>
      <c r="T172" s="202">
        <v>100.36</v>
      </c>
      <c r="U172" s="183">
        <f t="shared" si="4"/>
        <v>78.197612007313069</v>
      </c>
      <c r="V172" s="183">
        <f t="shared" si="5"/>
        <v>2.3571065940512885</v>
      </c>
      <c r="W172" s="201" t="s">
        <v>713</v>
      </c>
      <c r="X172" s="201">
        <v>10</v>
      </c>
    </row>
    <row r="173" spans="1:24" s="171" customFormat="1" ht="11.25">
      <c r="A173" s="172" t="s">
        <v>664</v>
      </c>
      <c r="B173" s="201" t="s">
        <v>665</v>
      </c>
      <c r="C173" s="201" t="s">
        <v>709</v>
      </c>
      <c r="D173" s="201" t="s">
        <v>710</v>
      </c>
      <c r="E173" s="201" t="s">
        <v>711</v>
      </c>
      <c r="F173" s="201" t="s">
        <v>712</v>
      </c>
      <c r="G173" s="201">
        <v>5</v>
      </c>
      <c r="H173" s="201">
        <v>8</v>
      </c>
      <c r="I173" s="201" t="s">
        <v>713</v>
      </c>
      <c r="J173" s="201" t="s">
        <v>671</v>
      </c>
      <c r="K173" s="202">
        <v>40.700000000000003</v>
      </c>
      <c r="L173" s="202">
        <v>1.04</v>
      </c>
      <c r="M173" s="202">
        <v>17.489999999999998</v>
      </c>
      <c r="N173" s="202">
        <v>9.01</v>
      </c>
      <c r="O173" s="202">
        <v>0.37</v>
      </c>
      <c r="P173" s="202">
        <v>20.86</v>
      </c>
      <c r="Q173" s="202">
        <v>5.79</v>
      </c>
      <c r="R173" s="202">
        <v>7.0000000000000007E-2</v>
      </c>
      <c r="S173" s="202">
        <v>4.16</v>
      </c>
      <c r="T173" s="202">
        <v>99.49</v>
      </c>
      <c r="U173" s="183">
        <f t="shared" si="4"/>
        <v>80.494296379867038</v>
      </c>
      <c r="V173" s="183">
        <f t="shared" si="5"/>
        <v>13.760348091361749</v>
      </c>
      <c r="W173" s="201" t="s">
        <v>713</v>
      </c>
      <c r="X173" s="201">
        <v>10</v>
      </c>
    </row>
    <row r="174" spans="1:24" s="171" customFormat="1" ht="11.25">
      <c r="A174" s="172" t="s">
        <v>664</v>
      </c>
      <c r="B174" s="201" t="s">
        <v>665</v>
      </c>
      <c r="C174" s="201" t="s">
        <v>709</v>
      </c>
      <c r="D174" s="201" t="s">
        <v>710</v>
      </c>
      <c r="E174" s="201" t="s">
        <v>711</v>
      </c>
      <c r="F174" s="201" t="s">
        <v>712</v>
      </c>
      <c r="G174" s="201">
        <v>5</v>
      </c>
      <c r="H174" s="201">
        <v>9</v>
      </c>
      <c r="I174" s="201" t="s">
        <v>713</v>
      </c>
      <c r="J174" s="201" t="s">
        <v>671</v>
      </c>
      <c r="K174" s="202">
        <v>40.1</v>
      </c>
      <c r="L174" s="202">
        <v>0.28000000000000003</v>
      </c>
      <c r="M174" s="202">
        <v>21.72</v>
      </c>
      <c r="N174" s="202">
        <v>17.12</v>
      </c>
      <c r="O174" s="202">
        <v>0.36</v>
      </c>
      <c r="P174" s="202">
        <v>10.050000000000001</v>
      </c>
      <c r="Q174" s="202">
        <v>10.99</v>
      </c>
      <c r="R174" s="202">
        <v>0.17</v>
      </c>
      <c r="S174" s="202">
        <v>0.05</v>
      </c>
      <c r="T174" s="202">
        <v>100.84</v>
      </c>
      <c r="U174" s="183">
        <f t="shared" si="4"/>
        <v>51.132463772651981</v>
      </c>
      <c r="V174" s="183">
        <f t="shared" si="5"/>
        <v>0.15419096553818318</v>
      </c>
      <c r="W174" s="201" t="s">
        <v>713</v>
      </c>
      <c r="X174" s="201">
        <v>10</v>
      </c>
    </row>
    <row r="175" spans="1:24" s="171" customFormat="1" ht="11.25">
      <c r="A175" s="172" t="s">
        <v>664</v>
      </c>
      <c r="B175" s="201" t="s">
        <v>665</v>
      </c>
      <c r="C175" s="201" t="s">
        <v>709</v>
      </c>
      <c r="D175" s="201" t="s">
        <v>710</v>
      </c>
      <c r="E175" s="201" t="s">
        <v>711</v>
      </c>
      <c r="F175" s="201" t="s">
        <v>712</v>
      </c>
      <c r="G175" s="201">
        <v>5</v>
      </c>
      <c r="H175" s="201">
        <v>10</v>
      </c>
      <c r="I175" s="201" t="s">
        <v>713</v>
      </c>
      <c r="J175" s="201" t="s">
        <v>671</v>
      </c>
      <c r="K175" s="202">
        <v>41.52</v>
      </c>
      <c r="L175" s="202">
        <v>0.8</v>
      </c>
      <c r="M175" s="202">
        <v>17.7</v>
      </c>
      <c r="N175" s="202">
        <v>8.02</v>
      </c>
      <c r="O175" s="202">
        <v>0.36</v>
      </c>
      <c r="P175" s="202">
        <v>22.17</v>
      </c>
      <c r="Q175" s="202">
        <v>5.05</v>
      </c>
      <c r="R175" s="202">
        <v>0.1</v>
      </c>
      <c r="S175" s="202">
        <v>3.63</v>
      </c>
      <c r="T175" s="202">
        <v>99.35</v>
      </c>
      <c r="U175" s="183">
        <f t="shared" si="4"/>
        <v>83.128792302392952</v>
      </c>
      <c r="V175" s="183">
        <f t="shared" si="5"/>
        <v>12.094020008541232</v>
      </c>
      <c r="W175" s="201" t="s">
        <v>713</v>
      </c>
      <c r="X175" s="201">
        <v>10</v>
      </c>
    </row>
    <row r="176" spans="1:24" s="171" customFormat="1" ht="11.25">
      <c r="A176" s="172" t="s">
        <v>664</v>
      </c>
      <c r="B176" s="201" t="s">
        <v>665</v>
      </c>
      <c r="C176" s="201" t="s">
        <v>709</v>
      </c>
      <c r="D176" s="201" t="s">
        <v>710</v>
      </c>
      <c r="E176" s="201" t="s">
        <v>711</v>
      </c>
      <c r="F176" s="201" t="s">
        <v>712</v>
      </c>
      <c r="G176" s="201">
        <v>5</v>
      </c>
      <c r="H176" s="201">
        <v>11</v>
      </c>
      <c r="I176" s="201" t="s">
        <v>713</v>
      </c>
      <c r="J176" s="201" t="s">
        <v>671</v>
      </c>
      <c r="K176" s="202">
        <v>41.83</v>
      </c>
      <c r="L176" s="202">
        <v>0.4</v>
      </c>
      <c r="M176" s="202">
        <v>22.06</v>
      </c>
      <c r="N176" s="202">
        <v>11.6</v>
      </c>
      <c r="O176" s="202">
        <v>0.32</v>
      </c>
      <c r="P176" s="202">
        <v>20.14</v>
      </c>
      <c r="Q176" s="202">
        <v>4.75</v>
      </c>
      <c r="R176" s="202">
        <v>0.15</v>
      </c>
      <c r="S176" s="202">
        <v>7.0000000000000007E-2</v>
      </c>
      <c r="T176" s="202">
        <v>101.32</v>
      </c>
      <c r="U176" s="183">
        <f t="shared" si="4"/>
        <v>75.578054532017518</v>
      </c>
      <c r="V176" s="183">
        <f t="shared" si="5"/>
        <v>0.21241635023481992</v>
      </c>
      <c r="W176" s="201" t="s">
        <v>713</v>
      </c>
      <c r="X176" s="201">
        <v>10</v>
      </c>
    </row>
    <row r="177" spans="1:24" s="171" customFormat="1" ht="11.25">
      <c r="A177" s="172" t="s">
        <v>664</v>
      </c>
      <c r="B177" s="201" t="s">
        <v>665</v>
      </c>
      <c r="C177" s="201" t="s">
        <v>709</v>
      </c>
      <c r="D177" s="201" t="s">
        <v>710</v>
      </c>
      <c r="E177" s="201" t="s">
        <v>711</v>
      </c>
      <c r="F177" s="201" t="s">
        <v>712</v>
      </c>
      <c r="G177" s="201">
        <v>5</v>
      </c>
      <c r="H177" s="201">
        <v>12</v>
      </c>
      <c r="I177" s="201" t="s">
        <v>713</v>
      </c>
      <c r="J177" s="201" t="s">
        <v>671</v>
      </c>
      <c r="K177" s="202">
        <v>40.76</v>
      </c>
      <c r="L177" s="202">
        <v>0.8</v>
      </c>
      <c r="M177" s="202">
        <v>18.36</v>
      </c>
      <c r="N177" s="202">
        <v>8.4700000000000006</v>
      </c>
      <c r="O177" s="202">
        <v>0.37</v>
      </c>
      <c r="P177" s="202">
        <v>21.88</v>
      </c>
      <c r="Q177" s="202">
        <v>5.09</v>
      </c>
      <c r="R177" s="202">
        <v>0.1</v>
      </c>
      <c r="S177" s="202">
        <v>3.83</v>
      </c>
      <c r="T177" s="202">
        <v>99.66</v>
      </c>
      <c r="U177" s="183">
        <f t="shared" si="4"/>
        <v>82.157039989000282</v>
      </c>
      <c r="V177" s="183">
        <f t="shared" si="5"/>
        <v>12.276162363227403</v>
      </c>
      <c r="W177" s="201" t="s">
        <v>713</v>
      </c>
      <c r="X177" s="201">
        <v>10</v>
      </c>
    </row>
    <row r="178" spans="1:24" s="171" customFormat="1" ht="11.25">
      <c r="A178" s="172" t="s">
        <v>664</v>
      </c>
      <c r="B178" s="201" t="s">
        <v>665</v>
      </c>
      <c r="C178" s="201" t="s">
        <v>709</v>
      </c>
      <c r="D178" s="201" t="s">
        <v>710</v>
      </c>
      <c r="E178" s="201" t="s">
        <v>711</v>
      </c>
      <c r="F178" s="201" t="s">
        <v>712</v>
      </c>
      <c r="G178" s="201">
        <v>5</v>
      </c>
      <c r="H178" s="201">
        <v>13</v>
      </c>
      <c r="I178" s="201" t="s">
        <v>713</v>
      </c>
      <c r="J178" s="201" t="s">
        <v>671</v>
      </c>
      <c r="K178" s="202">
        <v>39.58</v>
      </c>
      <c r="L178" s="202">
        <v>0.26</v>
      </c>
      <c r="M178" s="202">
        <v>21.13</v>
      </c>
      <c r="N178" s="202">
        <v>16.149999999999999</v>
      </c>
      <c r="O178" s="202">
        <v>0.38</v>
      </c>
      <c r="P178" s="202">
        <v>13.17</v>
      </c>
      <c r="Q178" s="202">
        <v>7.86</v>
      </c>
      <c r="R178" s="202">
        <v>0.19</v>
      </c>
      <c r="S178" s="202">
        <v>0.01</v>
      </c>
      <c r="T178" s="202">
        <v>98.73</v>
      </c>
      <c r="U178" s="183">
        <f t="shared" si="4"/>
        <v>59.24257687017419</v>
      </c>
      <c r="V178" s="183">
        <f t="shared" si="5"/>
        <v>3.1738145608517399E-2</v>
      </c>
      <c r="W178" s="201" t="s">
        <v>713</v>
      </c>
      <c r="X178" s="201">
        <v>10</v>
      </c>
    </row>
    <row r="179" spans="1:24" s="171" customFormat="1" ht="11.25">
      <c r="A179" s="172" t="s">
        <v>664</v>
      </c>
      <c r="B179" s="201" t="s">
        <v>665</v>
      </c>
      <c r="C179" s="201" t="s">
        <v>709</v>
      </c>
      <c r="D179" s="201" t="s">
        <v>710</v>
      </c>
      <c r="E179" s="201" t="s">
        <v>711</v>
      </c>
      <c r="F179" s="201" t="s">
        <v>712</v>
      </c>
      <c r="G179" s="201">
        <v>5</v>
      </c>
      <c r="H179" s="201">
        <v>14</v>
      </c>
      <c r="I179" s="201" t="s">
        <v>713</v>
      </c>
      <c r="J179" s="201" t="s">
        <v>671</v>
      </c>
      <c r="K179" s="202">
        <v>42.28</v>
      </c>
      <c r="L179" s="202">
        <v>0.88</v>
      </c>
      <c r="M179" s="202">
        <v>18.760000000000002</v>
      </c>
      <c r="N179" s="202">
        <v>8.5299999999999994</v>
      </c>
      <c r="O179" s="202">
        <v>0.39</v>
      </c>
      <c r="P179" s="202">
        <v>21.39</v>
      </c>
      <c r="Q179" s="202">
        <v>5.42</v>
      </c>
      <c r="R179" s="202">
        <v>0.03</v>
      </c>
      <c r="S179" s="202">
        <v>3.65</v>
      </c>
      <c r="T179" s="202">
        <v>101.33</v>
      </c>
      <c r="U179" s="183">
        <f t="shared" si="4"/>
        <v>81.717370588368539</v>
      </c>
      <c r="V179" s="183">
        <f t="shared" si="5"/>
        <v>11.545173635604671</v>
      </c>
      <c r="W179" s="201" t="s">
        <v>713</v>
      </c>
      <c r="X179" s="201">
        <v>10</v>
      </c>
    </row>
    <row r="180" spans="1:24" s="171" customFormat="1" ht="11.25">
      <c r="A180" s="172" t="s">
        <v>664</v>
      </c>
      <c r="B180" s="201" t="s">
        <v>665</v>
      </c>
      <c r="C180" s="201" t="s">
        <v>709</v>
      </c>
      <c r="D180" s="201" t="s">
        <v>710</v>
      </c>
      <c r="E180" s="201" t="s">
        <v>711</v>
      </c>
      <c r="F180" s="201" t="s">
        <v>712</v>
      </c>
      <c r="G180" s="201">
        <v>5</v>
      </c>
      <c r="H180" s="201">
        <v>15</v>
      </c>
      <c r="I180" s="201" t="s">
        <v>713</v>
      </c>
      <c r="J180" s="201" t="s">
        <v>671</v>
      </c>
      <c r="K180" s="202">
        <v>41.68</v>
      </c>
      <c r="L180" s="202">
        <v>0.48</v>
      </c>
      <c r="M180" s="202">
        <v>18.690000000000001</v>
      </c>
      <c r="N180" s="202">
        <v>8.41</v>
      </c>
      <c r="O180" s="202">
        <v>0.39</v>
      </c>
      <c r="P180" s="202">
        <v>20.53</v>
      </c>
      <c r="Q180" s="202">
        <v>4.97</v>
      </c>
      <c r="R180" s="202">
        <v>0.1</v>
      </c>
      <c r="S180" s="202">
        <v>4.71</v>
      </c>
      <c r="T180" s="202">
        <v>99.96</v>
      </c>
      <c r="U180" s="183">
        <f t="shared" si="4"/>
        <v>81.312528678328434</v>
      </c>
      <c r="V180" s="183">
        <f t="shared" si="5"/>
        <v>14.4608961145506</v>
      </c>
      <c r="W180" s="201" t="s">
        <v>713</v>
      </c>
      <c r="X180" s="201">
        <v>10</v>
      </c>
    </row>
    <row r="181" spans="1:24" s="171" customFormat="1" ht="11.25">
      <c r="A181" s="172" t="s">
        <v>664</v>
      </c>
      <c r="B181" s="201" t="s">
        <v>665</v>
      </c>
      <c r="C181" s="201" t="s">
        <v>709</v>
      </c>
      <c r="D181" s="201" t="s">
        <v>710</v>
      </c>
      <c r="E181" s="201" t="s">
        <v>711</v>
      </c>
      <c r="F181" s="201" t="s">
        <v>712</v>
      </c>
      <c r="G181" s="201">
        <v>5</v>
      </c>
      <c r="H181" s="201">
        <v>16</v>
      </c>
      <c r="I181" s="201" t="s">
        <v>713</v>
      </c>
      <c r="J181" s="201" t="s">
        <v>671</v>
      </c>
      <c r="K181" s="202">
        <v>41.34</v>
      </c>
      <c r="L181" s="202">
        <v>0.53</v>
      </c>
      <c r="M181" s="202">
        <v>20.5</v>
      </c>
      <c r="N181" s="202">
        <v>10.01</v>
      </c>
      <c r="O181" s="202">
        <v>0.47</v>
      </c>
      <c r="P181" s="202">
        <v>18.850000000000001</v>
      </c>
      <c r="Q181" s="202">
        <v>7.55</v>
      </c>
      <c r="R181" s="202">
        <v>0.09</v>
      </c>
      <c r="S181" s="202">
        <v>0.8</v>
      </c>
      <c r="T181" s="202">
        <v>100.14</v>
      </c>
      <c r="U181" s="183">
        <f t="shared" si="4"/>
        <v>77.045980955648957</v>
      </c>
      <c r="V181" s="183">
        <f t="shared" si="5"/>
        <v>2.5511256939357327</v>
      </c>
      <c r="W181" s="201" t="s">
        <v>713</v>
      </c>
      <c r="X181" s="201">
        <v>10</v>
      </c>
    </row>
    <row r="182" spans="1:24" s="171" customFormat="1" ht="11.25">
      <c r="A182" s="172" t="s">
        <v>664</v>
      </c>
      <c r="B182" s="201" t="s">
        <v>665</v>
      </c>
      <c r="C182" s="201" t="s">
        <v>709</v>
      </c>
      <c r="D182" s="201" t="s">
        <v>710</v>
      </c>
      <c r="E182" s="201" t="s">
        <v>711</v>
      </c>
      <c r="F182" s="201" t="s">
        <v>712</v>
      </c>
      <c r="G182" s="201">
        <v>5</v>
      </c>
      <c r="H182" s="201">
        <v>17</v>
      </c>
      <c r="I182" s="201" t="s">
        <v>713</v>
      </c>
      <c r="J182" s="201" t="s">
        <v>671</v>
      </c>
      <c r="K182" s="202">
        <v>41.21</v>
      </c>
      <c r="L182" s="202">
        <v>0.6</v>
      </c>
      <c r="M182" s="202">
        <v>19.059999999999999</v>
      </c>
      <c r="N182" s="202">
        <v>9.6</v>
      </c>
      <c r="O182" s="202">
        <v>0.33</v>
      </c>
      <c r="P182" s="202">
        <v>21.13</v>
      </c>
      <c r="Q182" s="202">
        <v>5.07</v>
      </c>
      <c r="R182" s="202">
        <v>0.16</v>
      </c>
      <c r="S182" s="202">
        <v>2.15</v>
      </c>
      <c r="T182" s="202">
        <v>99.31</v>
      </c>
      <c r="U182" s="183">
        <f t="shared" si="4"/>
        <v>79.688074506873804</v>
      </c>
      <c r="V182" s="183">
        <f t="shared" si="5"/>
        <v>7.0348469962923028</v>
      </c>
      <c r="W182" s="201" t="s">
        <v>713</v>
      </c>
      <c r="X182" s="201">
        <v>10</v>
      </c>
    </row>
    <row r="183" spans="1:24" s="171" customFormat="1" ht="11.25">
      <c r="A183" s="172" t="s">
        <v>664</v>
      </c>
      <c r="B183" s="201" t="s">
        <v>665</v>
      </c>
      <c r="C183" s="201" t="s">
        <v>709</v>
      </c>
      <c r="D183" s="201" t="s">
        <v>710</v>
      </c>
      <c r="E183" s="201" t="s">
        <v>711</v>
      </c>
      <c r="F183" s="201" t="s">
        <v>712</v>
      </c>
      <c r="G183" s="201">
        <v>5</v>
      </c>
      <c r="H183" s="201">
        <v>18</v>
      </c>
      <c r="I183" s="201" t="s">
        <v>713</v>
      </c>
      <c r="J183" s="201" t="s">
        <v>671</v>
      </c>
      <c r="K183" s="202">
        <v>40.76</v>
      </c>
      <c r="L183" s="202">
        <v>0.57999999999999996</v>
      </c>
      <c r="M183" s="202">
        <v>20.5</v>
      </c>
      <c r="N183" s="202">
        <v>9.69</v>
      </c>
      <c r="O183" s="202">
        <v>0.49</v>
      </c>
      <c r="P183" s="202">
        <v>19.420000000000002</v>
      </c>
      <c r="Q183" s="202">
        <v>6.9</v>
      </c>
      <c r="R183" s="202">
        <v>0.08</v>
      </c>
      <c r="S183" s="202">
        <v>0.75</v>
      </c>
      <c r="T183" s="202">
        <v>99.17</v>
      </c>
      <c r="U183" s="183">
        <f t="shared" si="4"/>
        <v>78.128834659840436</v>
      </c>
      <c r="V183" s="183">
        <f t="shared" si="5"/>
        <v>2.3954998513275876</v>
      </c>
      <c r="W183" s="201" t="s">
        <v>713</v>
      </c>
      <c r="X183" s="201">
        <v>10</v>
      </c>
    </row>
    <row r="184" spans="1:24" s="171" customFormat="1" ht="11.25">
      <c r="A184" s="172" t="s">
        <v>664</v>
      </c>
      <c r="B184" s="201" t="s">
        <v>665</v>
      </c>
      <c r="C184" s="201" t="s">
        <v>709</v>
      </c>
      <c r="D184" s="201" t="s">
        <v>710</v>
      </c>
      <c r="E184" s="201" t="s">
        <v>711</v>
      </c>
      <c r="F184" s="201" t="s">
        <v>712</v>
      </c>
      <c r="G184" s="201">
        <v>5</v>
      </c>
      <c r="H184" s="201">
        <v>19</v>
      </c>
      <c r="I184" s="201" t="s">
        <v>713</v>
      </c>
      <c r="J184" s="201" t="s">
        <v>671</v>
      </c>
      <c r="K184" s="202">
        <v>41.72</v>
      </c>
      <c r="L184" s="202">
        <v>0.76</v>
      </c>
      <c r="M184" s="202">
        <v>18.38</v>
      </c>
      <c r="N184" s="202">
        <v>8.4700000000000006</v>
      </c>
      <c r="O184" s="202">
        <v>0.41</v>
      </c>
      <c r="P184" s="202">
        <v>21.74</v>
      </c>
      <c r="Q184" s="202">
        <v>5.31</v>
      </c>
      <c r="R184" s="202">
        <v>0.13</v>
      </c>
      <c r="S184" s="202">
        <v>3.57</v>
      </c>
      <c r="T184" s="202">
        <v>100.49</v>
      </c>
      <c r="U184" s="183">
        <f t="shared" si="4"/>
        <v>82.062746556282931</v>
      </c>
      <c r="V184" s="183">
        <f t="shared" si="5"/>
        <v>11.527847131134308</v>
      </c>
      <c r="W184" s="201" t="s">
        <v>713</v>
      </c>
      <c r="X184" s="201">
        <v>10</v>
      </c>
    </row>
    <row r="185" spans="1:24" s="171" customFormat="1" ht="11.25">
      <c r="A185" s="172" t="s">
        <v>664</v>
      </c>
      <c r="B185" s="201" t="s">
        <v>665</v>
      </c>
      <c r="C185" s="201" t="s">
        <v>709</v>
      </c>
      <c r="D185" s="201" t="s">
        <v>710</v>
      </c>
      <c r="E185" s="201" t="s">
        <v>711</v>
      </c>
      <c r="F185" s="201" t="s">
        <v>712</v>
      </c>
      <c r="G185" s="201">
        <v>5</v>
      </c>
      <c r="H185" s="201">
        <v>20</v>
      </c>
      <c r="I185" s="201" t="s">
        <v>713</v>
      </c>
      <c r="J185" s="201" t="s">
        <v>671</v>
      </c>
      <c r="K185" s="202">
        <v>41.03</v>
      </c>
      <c r="L185" s="202">
        <v>0.61</v>
      </c>
      <c r="M185" s="202">
        <v>20.73</v>
      </c>
      <c r="N185" s="202">
        <v>9.7200000000000006</v>
      </c>
      <c r="O185" s="202">
        <v>0.46</v>
      </c>
      <c r="P185" s="202">
        <v>19.670000000000002</v>
      </c>
      <c r="Q185" s="202">
        <v>6.78</v>
      </c>
      <c r="R185" s="202">
        <v>0.11</v>
      </c>
      <c r="S185" s="202">
        <v>0.77</v>
      </c>
      <c r="T185" s="202">
        <v>99.88</v>
      </c>
      <c r="U185" s="183">
        <f t="shared" si="4"/>
        <v>78.294132516670643</v>
      </c>
      <c r="V185" s="183">
        <f t="shared" si="5"/>
        <v>2.4312032981990632</v>
      </c>
      <c r="W185" s="201" t="s">
        <v>713</v>
      </c>
      <c r="X185" s="201">
        <v>10</v>
      </c>
    </row>
    <row r="186" spans="1:24" s="171" customFormat="1" ht="11.25">
      <c r="A186" s="172" t="s">
        <v>664</v>
      </c>
      <c r="B186" s="201" t="s">
        <v>665</v>
      </c>
      <c r="C186" s="201" t="s">
        <v>709</v>
      </c>
      <c r="D186" s="201" t="s">
        <v>710</v>
      </c>
      <c r="E186" s="201" t="s">
        <v>711</v>
      </c>
      <c r="F186" s="201" t="s">
        <v>712</v>
      </c>
      <c r="G186" s="201">
        <v>5</v>
      </c>
      <c r="H186" s="201">
        <v>21</v>
      </c>
      <c r="I186" s="201" t="s">
        <v>713</v>
      </c>
      <c r="J186" s="201" t="s">
        <v>671</v>
      </c>
      <c r="K186" s="202">
        <v>41.38</v>
      </c>
      <c r="L186" s="202">
        <v>0.93</v>
      </c>
      <c r="M186" s="202">
        <v>18.16</v>
      </c>
      <c r="N186" s="202">
        <v>8.57</v>
      </c>
      <c r="O186" s="202">
        <v>0.34</v>
      </c>
      <c r="P186" s="202">
        <v>21.63</v>
      </c>
      <c r="Q186" s="202">
        <v>5.58</v>
      </c>
      <c r="R186" s="202">
        <v>0.08</v>
      </c>
      <c r="S186" s="202">
        <v>3.96</v>
      </c>
      <c r="T186" s="202">
        <v>100.63</v>
      </c>
      <c r="U186" s="183">
        <f t="shared" si="4"/>
        <v>81.813973693655868</v>
      </c>
      <c r="V186" s="183">
        <f t="shared" si="5"/>
        <v>12.761620758407327</v>
      </c>
      <c r="W186" s="201" t="s">
        <v>713</v>
      </c>
      <c r="X186" s="201">
        <v>10</v>
      </c>
    </row>
    <row r="187" spans="1:24" s="171" customFormat="1" ht="11.25">
      <c r="A187" s="172" t="s">
        <v>664</v>
      </c>
      <c r="B187" s="201" t="s">
        <v>665</v>
      </c>
      <c r="C187" s="201" t="s">
        <v>709</v>
      </c>
      <c r="D187" s="201" t="s">
        <v>710</v>
      </c>
      <c r="E187" s="201" t="s">
        <v>711</v>
      </c>
      <c r="F187" s="201" t="s">
        <v>712</v>
      </c>
      <c r="G187" s="201">
        <v>5</v>
      </c>
      <c r="H187" s="201">
        <v>22</v>
      </c>
      <c r="I187" s="201" t="s">
        <v>713</v>
      </c>
      <c r="J187" s="201" t="s">
        <v>671</v>
      </c>
      <c r="K187" s="202">
        <v>41.87</v>
      </c>
      <c r="L187" s="202">
        <v>0.78</v>
      </c>
      <c r="M187" s="202">
        <v>19</v>
      </c>
      <c r="N187" s="202">
        <v>8.5299999999999994</v>
      </c>
      <c r="O187" s="202">
        <v>0.38</v>
      </c>
      <c r="P187" s="202">
        <v>21.86</v>
      </c>
      <c r="Q187" s="202">
        <v>5.52</v>
      </c>
      <c r="R187" s="202">
        <v>0</v>
      </c>
      <c r="S187" s="202">
        <v>3.59</v>
      </c>
      <c r="T187" s="202">
        <v>101.53</v>
      </c>
      <c r="U187" s="183">
        <f t="shared" si="4"/>
        <v>82.039856874325437</v>
      </c>
      <c r="V187" s="183">
        <f t="shared" si="5"/>
        <v>11.249438855161863</v>
      </c>
      <c r="W187" s="201" t="s">
        <v>713</v>
      </c>
      <c r="X187" s="201">
        <v>10</v>
      </c>
    </row>
    <row r="188" spans="1:24" s="171" customFormat="1" ht="11.25">
      <c r="A188" s="172" t="s">
        <v>664</v>
      </c>
      <c r="B188" s="201" t="s">
        <v>665</v>
      </c>
      <c r="C188" s="201" t="s">
        <v>709</v>
      </c>
      <c r="D188" s="201" t="s">
        <v>710</v>
      </c>
      <c r="E188" s="201" t="s">
        <v>711</v>
      </c>
      <c r="F188" s="201" t="s">
        <v>712</v>
      </c>
      <c r="G188" s="201">
        <v>5</v>
      </c>
      <c r="H188" s="201">
        <v>23</v>
      </c>
      <c r="I188" s="201" t="s">
        <v>713</v>
      </c>
      <c r="J188" s="201" t="s">
        <v>671</v>
      </c>
      <c r="K188" s="202">
        <v>40.68</v>
      </c>
      <c r="L188" s="202">
        <v>1.06</v>
      </c>
      <c r="M188" s="202">
        <v>16.66</v>
      </c>
      <c r="N188" s="202">
        <v>7.84</v>
      </c>
      <c r="O188" s="202">
        <v>0.33</v>
      </c>
      <c r="P188" s="202">
        <v>21.67</v>
      </c>
      <c r="Q188" s="202">
        <v>5.75</v>
      </c>
      <c r="R188" s="202">
        <v>0.09</v>
      </c>
      <c r="S188" s="202">
        <v>4.84</v>
      </c>
      <c r="T188" s="202">
        <v>98.92</v>
      </c>
      <c r="U188" s="183">
        <f t="shared" si="4"/>
        <v>83.12722678493698</v>
      </c>
      <c r="V188" s="183">
        <f t="shared" si="5"/>
        <v>16.310278961481565</v>
      </c>
      <c r="W188" s="201" t="s">
        <v>713</v>
      </c>
      <c r="X188" s="201">
        <v>10</v>
      </c>
    </row>
    <row r="189" spans="1:24" s="171" customFormat="1" ht="11.25">
      <c r="A189" s="172" t="s">
        <v>664</v>
      </c>
      <c r="B189" s="201" t="s">
        <v>665</v>
      </c>
      <c r="C189" s="201" t="s">
        <v>709</v>
      </c>
      <c r="D189" s="201" t="s">
        <v>710</v>
      </c>
      <c r="E189" s="201" t="s">
        <v>711</v>
      </c>
      <c r="F189" s="201" t="s">
        <v>712</v>
      </c>
      <c r="G189" s="201">
        <v>5</v>
      </c>
      <c r="H189" s="201">
        <v>24</v>
      </c>
      <c r="I189" s="201" t="s">
        <v>713</v>
      </c>
      <c r="J189" s="201" t="s">
        <v>671</v>
      </c>
      <c r="K189" s="202">
        <v>41.41</v>
      </c>
      <c r="L189" s="202">
        <v>0.85</v>
      </c>
      <c r="M189" s="202">
        <v>18.54</v>
      </c>
      <c r="N189" s="202">
        <v>8.56</v>
      </c>
      <c r="O189" s="202">
        <v>0.36</v>
      </c>
      <c r="P189" s="202">
        <v>21.42</v>
      </c>
      <c r="Q189" s="202">
        <v>5.24</v>
      </c>
      <c r="R189" s="202">
        <v>0.08</v>
      </c>
      <c r="S189" s="202">
        <v>3.35</v>
      </c>
      <c r="T189" s="202">
        <v>99.81</v>
      </c>
      <c r="U189" s="183">
        <f t="shared" si="4"/>
        <v>81.685836582575078</v>
      </c>
      <c r="V189" s="183">
        <f t="shared" si="5"/>
        <v>10.81098687136685</v>
      </c>
      <c r="W189" s="201" t="s">
        <v>713</v>
      </c>
      <c r="X189" s="201">
        <v>10</v>
      </c>
    </row>
    <row r="190" spans="1:24" s="171" customFormat="1" ht="11.25">
      <c r="A190" s="172" t="s">
        <v>664</v>
      </c>
      <c r="B190" s="201" t="s">
        <v>665</v>
      </c>
      <c r="C190" s="201" t="s">
        <v>709</v>
      </c>
      <c r="D190" s="201" t="s">
        <v>710</v>
      </c>
      <c r="E190" s="201" t="s">
        <v>711</v>
      </c>
      <c r="F190" s="201" t="s">
        <v>712</v>
      </c>
      <c r="G190" s="201">
        <v>5</v>
      </c>
      <c r="H190" s="201">
        <v>25</v>
      </c>
      <c r="I190" s="201" t="s">
        <v>713</v>
      </c>
      <c r="J190" s="201" t="s">
        <v>671</v>
      </c>
      <c r="K190" s="202">
        <v>41.05</v>
      </c>
      <c r="L190" s="202">
        <v>0.05</v>
      </c>
      <c r="M190" s="202">
        <v>19.12</v>
      </c>
      <c r="N190" s="202">
        <v>7.8</v>
      </c>
      <c r="O190" s="202">
        <v>0.4</v>
      </c>
      <c r="P190" s="202">
        <v>21.19</v>
      </c>
      <c r="Q190" s="202">
        <v>5.72</v>
      </c>
      <c r="R190" s="202">
        <v>0.05</v>
      </c>
      <c r="S190" s="202">
        <v>5.24</v>
      </c>
      <c r="T190" s="202">
        <v>100.62</v>
      </c>
      <c r="U190" s="183">
        <f t="shared" si="4"/>
        <v>82.883408881009757</v>
      </c>
      <c r="V190" s="183">
        <f t="shared" si="5"/>
        <v>15.529798882478538</v>
      </c>
      <c r="W190" s="201" t="s">
        <v>713</v>
      </c>
      <c r="X190" s="201">
        <v>10</v>
      </c>
    </row>
    <row r="191" spans="1:24" s="171" customFormat="1" ht="11.25">
      <c r="A191" s="172" t="s">
        <v>664</v>
      </c>
      <c r="B191" s="201" t="s">
        <v>665</v>
      </c>
      <c r="C191" s="201" t="s">
        <v>709</v>
      </c>
      <c r="D191" s="201" t="s">
        <v>710</v>
      </c>
      <c r="E191" s="201" t="s">
        <v>711</v>
      </c>
      <c r="F191" s="201" t="s">
        <v>712</v>
      </c>
      <c r="G191" s="201">
        <v>5</v>
      </c>
      <c r="H191" s="201">
        <v>26</v>
      </c>
      <c r="I191" s="201" t="s">
        <v>713</v>
      </c>
      <c r="J191" s="201" t="s">
        <v>671</v>
      </c>
      <c r="K191" s="202">
        <v>41.34</v>
      </c>
      <c r="L191" s="202">
        <v>0.94</v>
      </c>
      <c r="M191" s="202">
        <v>18.18</v>
      </c>
      <c r="N191" s="202">
        <v>7.89</v>
      </c>
      <c r="O191" s="202">
        <v>0.36</v>
      </c>
      <c r="P191" s="202">
        <v>21.99</v>
      </c>
      <c r="Q191" s="202">
        <v>5.77</v>
      </c>
      <c r="R191" s="202">
        <v>0.08</v>
      </c>
      <c r="S191" s="202">
        <v>4.9000000000000004</v>
      </c>
      <c r="T191" s="202">
        <v>101.45</v>
      </c>
      <c r="U191" s="183">
        <f t="shared" si="4"/>
        <v>83.243345169832637</v>
      </c>
      <c r="V191" s="183">
        <f t="shared" si="5"/>
        <v>15.312330285989177</v>
      </c>
      <c r="W191" s="201" t="s">
        <v>713</v>
      </c>
      <c r="X191" s="201">
        <v>10</v>
      </c>
    </row>
    <row r="192" spans="1:24" s="171" customFormat="1" ht="11.25">
      <c r="A192" s="172" t="s">
        <v>664</v>
      </c>
      <c r="B192" s="201" t="s">
        <v>665</v>
      </c>
      <c r="C192" s="201" t="s">
        <v>709</v>
      </c>
      <c r="D192" s="201" t="s">
        <v>710</v>
      </c>
      <c r="E192" s="201" t="s">
        <v>711</v>
      </c>
      <c r="F192" s="201" t="s">
        <v>712</v>
      </c>
      <c r="G192" s="201">
        <v>5</v>
      </c>
      <c r="H192" s="201">
        <v>27</v>
      </c>
      <c r="I192" s="201" t="s">
        <v>713</v>
      </c>
      <c r="J192" s="201" t="s">
        <v>671</v>
      </c>
      <c r="K192" s="202">
        <v>41.52</v>
      </c>
      <c r="L192" s="202">
        <v>0.77</v>
      </c>
      <c r="M192" s="202">
        <v>18.71</v>
      </c>
      <c r="N192" s="202">
        <v>8.67</v>
      </c>
      <c r="O192" s="202">
        <v>0.41</v>
      </c>
      <c r="P192" s="202">
        <v>21.62</v>
      </c>
      <c r="Q192" s="202">
        <v>5.46</v>
      </c>
      <c r="R192" s="202">
        <v>0.1</v>
      </c>
      <c r="S192" s="202">
        <v>3.43</v>
      </c>
      <c r="T192" s="202">
        <v>100.69</v>
      </c>
      <c r="U192" s="183">
        <f t="shared" si="4"/>
        <v>81.633795258325421</v>
      </c>
      <c r="V192" s="183">
        <f t="shared" si="5"/>
        <v>10.951325693996681</v>
      </c>
      <c r="W192" s="201" t="s">
        <v>713</v>
      </c>
      <c r="X192" s="201">
        <v>10</v>
      </c>
    </row>
    <row r="193" spans="1:24" s="171" customFormat="1" ht="11.25">
      <c r="A193" s="172" t="s">
        <v>664</v>
      </c>
      <c r="B193" s="201" t="s">
        <v>665</v>
      </c>
      <c r="C193" s="201" t="s">
        <v>709</v>
      </c>
      <c r="D193" s="201" t="s">
        <v>710</v>
      </c>
      <c r="E193" s="201" t="s">
        <v>711</v>
      </c>
      <c r="F193" s="201" t="s">
        <v>712</v>
      </c>
      <c r="G193" s="201">
        <v>5</v>
      </c>
      <c r="H193" s="201">
        <v>28</v>
      </c>
      <c r="I193" s="201" t="s">
        <v>713</v>
      </c>
      <c r="J193" s="201" t="s">
        <v>671</v>
      </c>
      <c r="K193" s="202">
        <v>40.01</v>
      </c>
      <c r="L193" s="202">
        <v>0.21</v>
      </c>
      <c r="M193" s="202">
        <v>21.65</v>
      </c>
      <c r="N193" s="202">
        <v>17.489999999999998</v>
      </c>
      <c r="O193" s="202">
        <v>0.36</v>
      </c>
      <c r="P193" s="202">
        <v>10.58</v>
      </c>
      <c r="Q193" s="202">
        <v>10.54</v>
      </c>
      <c r="R193" s="202">
        <v>0.21</v>
      </c>
      <c r="S193" s="202">
        <v>0.01</v>
      </c>
      <c r="T193" s="202">
        <v>101.06</v>
      </c>
      <c r="U193" s="183">
        <f t="shared" si="4"/>
        <v>51.882039720449477</v>
      </c>
      <c r="V193" s="183">
        <f t="shared" si="5"/>
        <v>3.0976079859090257E-2</v>
      </c>
      <c r="W193" s="201" t="s">
        <v>713</v>
      </c>
      <c r="X193" s="201">
        <v>10</v>
      </c>
    </row>
    <row r="194" spans="1:24" s="171" customFormat="1" ht="11.25">
      <c r="A194" s="172" t="s">
        <v>664</v>
      </c>
      <c r="B194" s="201" t="s">
        <v>665</v>
      </c>
      <c r="C194" s="201" t="s">
        <v>709</v>
      </c>
      <c r="D194" s="201" t="s">
        <v>710</v>
      </c>
      <c r="E194" s="201" t="s">
        <v>711</v>
      </c>
      <c r="F194" s="201" t="s">
        <v>712</v>
      </c>
      <c r="G194" s="201">
        <v>5</v>
      </c>
      <c r="H194" s="201">
        <v>29</v>
      </c>
      <c r="I194" s="201" t="s">
        <v>713</v>
      </c>
      <c r="J194" s="201" t="s">
        <v>671</v>
      </c>
      <c r="K194" s="202">
        <v>41.75</v>
      </c>
      <c r="L194" s="202">
        <v>0.56000000000000005</v>
      </c>
      <c r="M194" s="202">
        <v>20.76</v>
      </c>
      <c r="N194" s="202">
        <v>9.7899999999999991</v>
      </c>
      <c r="O194" s="202">
        <v>0.45</v>
      </c>
      <c r="P194" s="202">
        <v>18.82</v>
      </c>
      <c r="Q194" s="202">
        <v>7.32</v>
      </c>
      <c r="R194" s="202">
        <v>0.04</v>
      </c>
      <c r="S194" s="202">
        <v>0.73</v>
      </c>
      <c r="T194" s="202">
        <v>100.22</v>
      </c>
      <c r="U194" s="183">
        <f t="shared" si="4"/>
        <v>77.408794643667264</v>
      </c>
      <c r="V194" s="183">
        <f t="shared" si="5"/>
        <v>2.3045635706067094</v>
      </c>
      <c r="W194" s="201" t="s">
        <v>713</v>
      </c>
      <c r="X194" s="201">
        <v>10</v>
      </c>
    </row>
    <row r="195" spans="1:24" s="171" customFormat="1" ht="11.25">
      <c r="A195" s="172" t="s">
        <v>664</v>
      </c>
      <c r="B195" s="201" t="s">
        <v>665</v>
      </c>
      <c r="C195" s="201" t="s">
        <v>709</v>
      </c>
      <c r="D195" s="201" t="s">
        <v>710</v>
      </c>
      <c r="E195" s="201" t="s">
        <v>711</v>
      </c>
      <c r="F195" s="201" t="s">
        <v>712</v>
      </c>
      <c r="G195" s="201">
        <v>5</v>
      </c>
      <c r="H195" s="201">
        <v>30</v>
      </c>
      <c r="I195" s="201" t="s">
        <v>713</v>
      </c>
      <c r="J195" s="201" t="s">
        <v>671</v>
      </c>
      <c r="K195" s="202">
        <v>42.23</v>
      </c>
      <c r="L195" s="202">
        <v>1.07</v>
      </c>
      <c r="M195" s="202">
        <v>18.22</v>
      </c>
      <c r="N195" s="202">
        <v>9.08</v>
      </c>
      <c r="O195" s="202">
        <v>0.42</v>
      </c>
      <c r="P195" s="202">
        <v>19.829999999999998</v>
      </c>
      <c r="Q195" s="202">
        <v>5.94</v>
      </c>
      <c r="R195" s="202">
        <v>0.15</v>
      </c>
      <c r="S195" s="202">
        <v>4.17</v>
      </c>
      <c r="T195" s="202">
        <v>101.11</v>
      </c>
      <c r="U195" s="183">
        <f t="shared" si="4"/>
        <v>79.561383812589256</v>
      </c>
      <c r="V195" s="183">
        <f t="shared" si="5"/>
        <v>13.309934483606456</v>
      </c>
      <c r="W195" s="201" t="s">
        <v>713</v>
      </c>
      <c r="X195" s="201">
        <v>10</v>
      </c>
    </row>
    <row r="196" spans="1:24" s="171" customFormat="1" ht="11.25">
      <c r="A196" s="172" t="s">
        <v>664</v>
      </c>
      <c r="B196" s="201" t="s">
        <v>665</v>
      </c>
      <c r="C196" s="201" t="s">
        <v>709</v>
      </c>
      <c r="D196" s="201" t="s">
        <v>710</v>
      </c>
      <c r="E196" s="201" t="s">
        <v>711</v>
      </c>
      <c r="F196" s="201" t="s">
        <v>712</v>
      </c>
      <c r="G196" s="201">
        <v>5</v>
      </c>
      <c r="H196" s="201">
        <v>31</v>
      </c>
      <c r="I196" s="201" t="s">
        <v>713</v>
      </c>
      <c r="J196" s="201" t="s">
        <v>671</v>
      </c>
      <c r="K196" s="202">
        <v>41.12</v>
      </c>
      <c r="L196" s="202">
        <v>0.96</v>
      </c>
      <c r="M196" s="202">
        <v>16.489999999999998</v>
      </c>
      <c r="N196" s="202">
        <v>7.8</v>
      </c>
      <c r="O196" s="202">
        <v>0.31</v>
      </c>
      <c r="P196" s="202">
        <v>21.38</v>
      </c>
      <c r="Q196" s="202">
        <v>5.91</v>
      </c>
      <c r="R196" s="202">
        <v>0.05</v>
      </c>
      <c r="S196" s="202">
        <v>4.9800000000000004</v>
      </c>
      <c r="T196" s="202">
        <v>99</v>
      </c>
      <c r="U196" s="183">
        <f t="shared" si="4"/>
        <v>83.009676472829199</v>
      </c>
      <c r="V196" s="183">
        <f t="shared" si="5"/>
        <v>16.846449642047958</v>
      </c>
      <c r="W196" s="201" t="s">
        <v>713</v>
      </c>
      <c r="X196" s="201">
        <v>10</v>
      </c>
    </row>
    <row r="197" spans="1:24" s="171" customFormat="1" ht="11.25">
      <c r="A197" s="172" t="s">
        <v>664</v>
      </c>
      <c r="B197" s="201" t="s">
        <v>665</v>
      </c>
      <c r="C197" s="201" t="s">
        <v>709</v>
      </c>
      <c r="D197" s="201" t="s">
        <v>710</v>
      </c>
      <c r="E197" s="201" t="s">
        <v>711</v>
      </c>
      <c r="F197" s="201" t="s">
        <v>712</v>
      </c>
      <c r="G197" s="201">
        <v>5</v>
      </c>
      <c r="H197" s="201">
        <v>32</v>
      </c>
      <c r="I197" s="201" t="s">
        <v>713</v>
      </c>
      <c r="J197" s="201" t="s">
        <v>671</v>
      </c>
      <c r="K197" s="202">
        <v>41.41</v>
      </c>
      <c r="L197" s="202">
        <v>0.63</v>
      </c>
      <c r="M197" s="202">
        <v>20.57</v>
      </c>
      <c r="N197" s="202">
        <v>9.83</v>
      </c>
      <c r="O197" s="202">
        <v>0.47</v>
      </c>
      <c r="P197" s="202">
        <v>19.579999999999998</v>
      </c>
      <c r="Q197" s="202">
        <v>7.16</v>
      </c>
      <c r="R197" s="202">
        <v>0.06</v>
      </c>
      <c r="S197" s="202">
        <v>0.76</v>
      </c>
      <c r="T197" s="202">
        <v>100.47</v>
      </c>
      <c r="U197" s="183">
        <f t="shared" si="4"/>
        <v>78.023746495075656</v>
      </c>
      <c r="V197" s="183">
        <f t="shared" si="5"/>
        <v>2.4186065261405791</v>
      </c>
      <c r="W197" s="201" t="s">
        <v>713</v>
      </c>
      <c r="X197" s="201">
        <v>10</v>
      </c>
    </row>
    <row r="198" spans="1:24" s="171" customFormat="1" ht="11.25">
      <c r="A198" s="172" t="s">
        <v>664</v>
      </c>
      <c r="B198" s="201" t="s">
        <v>665</v>
      </c>
      <c r="C198" s="201" t="s">
        <v>709</v>
      </c>
      <c r="D198" s="201" t="s">
        <v>710</v>
      </c>
      <c r="E198" s="201" t="s">
        <v>711</v>
      </c>
      <c r="F198" s="201" t="s">
        <v>712</v>
      </c>
      <c r="G198" s="201">
        <v>5</v>
      </c>
      <c r="H198" s="201">
        <v>33</v>
      </c>
      <c r="I198" s="201" t="s">
        <v>713</v>
      </c>
      <c r="J198" s="201" t="s">
        <v>671</v>
      </c>
      <c r="K198" s="202">
        <v>40.96</v>
      </c>
      <c r="L198" s="202">
        <v>0.19</v>
      </c>
      <c r="M198" s="202">
        <v>21.45</v>
      </c>
      <c r="N198" s="202">
        <v>14.64</v>
      </c>
      <c r="O198" s="202">
        <v>0.35</v>
      </c>
      <c r="P198" s="202">
        <v>15.13</v>
      </c>
      <c r="Q198" s="202">
        <v>7.54</v>
      </c>
      <c r="R198" s="202">
        <v>0.11</v>
      </c>
      <c r="S198" s="202">
        <v>0.08</v>
      </c>
      <c r="T198" s="202">
        <v>100.45</v>
      </c>
      <c r="U198" s="183">
        <f t="shared" ref="U198:U261" si="6">((P198/40.31)/(P198/40.31+N198/71.85))*100</f>
        <v>64.814677352626106</v>
      </c>
      <c r="V198" s="183">
        <f t="shared" ref="V198:V261" si="7">((S198/151.99061)/(S198/151.99061+M198/101.96137))*100</f>
        <v>0.24957228841002041</v>
      </c>
      <c r="W198" s="201" t="s">
        <v>713</v>
      </c>
      <c r="X198" s="201">
        <v>10</v>
      </c>
    </row>
    <row r="199" spans="1:24" s="171" customFormat="1" ht="11.25">
      <c r="A199" s="172" t="s">
        <v>664</v>
      </c>
      <c r="B199" s="201" t="s">
        <v>665</v>
      </c>
      <c r="C199" s="201" t="s">
        <v>709</v>
      </c>
      <c r="D199" s="201" t="s">
        <v>710</v>
      </c>
      <c r="E199" s="201" t="s">
        <v>711</v>
      </c>
      <c r="F199" s="201" t="s">
        <v>712</v>
      </c>
      <c r="G199" s="201">
        <v>5</v>
      </c>
      <c r="H199" s="201">
        <v>34</v>
      </c>
      <c r="I199" s="201" t="s">
        <v>713</v>
      </c>
      <c r="J199" s="201" t="s">
        <v>671</v>
      </c>
      <c r="K199" s="202">
        <v>40.799999999999997</v>
      </c>
      <c r="L199" s="202">
        <v>0.97</v>
      </c>
      <c r="M199" s="202">
        <v>17.55</v>
      </c>
      <c r="N199" s="202">
        <v>8.5299999999999994</v>
      </c>
      <c r="O199" s="202">
        <v>0.34</v>
      </c>
      <c r="P199" s="202">
        <v>21.63</v>
      </c>
      <c r="Q199" s="202">
        <v>5.16</v>
      </c>
      <c r="R199" s="202">
        <v>0.12</v>
      </c>
      <c r="S199" s="202">
        <v>3.48</v>
      </c>
      <c r="T199" s="202">
        <v>98.58</v>
      </c>
      <c r="U199" s="183">
        <f t="shared" si="6"/>
        <v>81.883478248590933</v>
      </c>
      <c r="V199" s="183">
        <f t="shared" si="7"/>
        <v>11.740402110835973</v>
      </c>
      <c r="W199" s="201" t="s">
        <v>713</v>
      </c>
      <c r="X199" s="201">
        <v>10</v>
      </c>
    </row>
    <row r="200" spans="1:24" s="171" customFormat="1" ht="11.25">
      <c r="A200" s="172" t="s">
        <v>664</v>
      </c>
      <c r="B200" s="201" t="s">
        <v>665</v>
      </c>
      <c r="C200" s="201" t="s">
        <v>709</v>
      </c>
      <c r="D200" s="201" t="s">
        <v>710</v>
      </c>
      <c r="E200" s="201" t="s">
        <v>711</v>
      </c>
      <c r="F200" s="201" t="s">
        <v>712</v>
      </c>
      <c r="G200" s="201">
        <v>5</v>
      </c>
      <c r="H200" s="201">
        <v>35</v>
      </c>
      <c r="I200" s="201" t="s">
        <v>713</v>
      </c>
      <c r="J200" s="201" t="s">
        <v>671</v>
      </c>
      <c r="K200" s="202">
        <v>42.39</v>
      </c>
      <c r="L200" s="202">
        <v>0.79</v>
      </c>
      <c r="M200" s="202">
        <v>20.37</v>
      </c>
      <c r="N200" s="202">
        <v>8.0399999999999991</v>
      </c>
      <c r="O200" s="202">
        <v>0.31</v>
      </c>
      <c r="P200" s="202">
        <v>22.35</v>
      </c>
      <c r="Q200" s="202">
        <v>4.99</v>
      </c>
      <c r="R200" s="202">
        <v>0.05</v>
      </c>
      <c r="S200" s="202">
        <v>1.69</v>
      </c>
      <c r="T200" s="202">
        <v>100.98</v>
      </c>
      <c r="U200" s="183">
        <f t="shared" si="6"/>
        <v>83.207124739998378</v>
      </c>
      <c r="V200" s="183">
        <f t="shared" si="7"/>
        <v>5.2722017734746771</v>
      </c>
      <c r="W200" s="201" t="s">
        <v>713</v>
      </c>
      <c r="X200" s="201">
        <v>10</v>
      </c>
    </row>
    <row r="201" spans="1:24" s="171" customFormat="1" ht="11.25">
      <c r="A201" s="172" t="s">
        <v>664</v>
      </c>
      <c r="B201" s="201" t="s">
        <v>665</v>
      </c>
      <c r="C201" s="201" t="s">
        <v>709</v>
      </c>
      <c r="D201" s="201" t="s">
        <v>710</v>
      </c>
      <c r="E201" s="201" t="s">
        <v>711</v>
      </c>
      <c r="F201" s="201" t="s">
        <v>712</v>
      </c>
      <c r="G201" s="201">
        <v>5</v>
      </c>
      <c r="H201" s="201">
        <v>36</v>
      </c>
      <c r="I201" s="201" t="s">
        <v>713</v>
      </c>
      <c r="J201" s="201" t="s">
        <v>671</v>
      </c>
      <c r="K201" s="202">
        <v>41.21</v>
      </c>
      <c r="L201" s="202">
        <v>0.85</v>
      </c>
      <c r="M201" s="202">
        <v>18.72</v>
      </c>
      <c r="N201" s="202">
        <v>8.66</v>
      </c>
      <c r="O201" s="202">
        <v>0.38</v>
      </c>
      <c r="P201" s="202">
        <v>21.54</v>
      </c>
      <c r="Q201" s="202">
        <v>5.1100000000000003</v>
      </c>
      <c r="R201" s="202">
        <v>0.09</v>
      </c>
      <c r="S201" s="202">
        <v>3.4</v>
      </c>
      <c r="T201" s="202">
        <v>99.96</v>
      </c>
      <c r="U201" s="183">
        <f t="shared" si="6"/>
        <v>81.595486050334102</v>
      </c>
      <c r="V201" s="183">
        <f t="shared" si="7"/>
        <v>10.860775315053045</v>
      </c>
      <c r="W201" s="201" t="s">
        <v>713</v>
      </c>
      <c r="X201" s="201">
        <v>10</v>
      </c>
    </row>
    <row r="202" spans="1:24" s="171" customFormat="1" ht="11.25">
      <c r="A202" s="172" t="s">
        <v>664</v>
      </c>
      <c r="B202" s="201" t="s">
        <v>665</v>
      </c>
      <c r="C202" s="201" t="s">
        <v>709</v>
      </c>
      <c r="D202" s="201" t="s">
        <v>710</v>
      </c>
      <c r="E202" s="201" t="s">
        <v>711</v>
      </c>
      <c r="F202" s="201" t="s">
        <v>712</v>
      </c>
      <c r="G202" s="201">
        <v>5</v>
      </c>
      <c r="H202" s="201">
        <v>37</v>
      </c>
      <c r="I202" s="201" t="s">
        <v>713</v>
      </c>
      <c r="J202" s="201" t="s">
        <v>671</v>
      </c>
      <c r="K202" s="202">
        <v>40.94</v>
      </c>
      <c r="L202" s="202">
        <v>0.53</v>
      </c>
      <c r="M202" s="202">
        <v>20.83</v>
      </c>
      <c r="N202" s="202">
        <v>10.87</v>
      </c>
      <c r="O202" s="202">
        <v>0.35</v>
      </c>
      <c r="P202" s="202">
        <v>20.399999999999999</v>
      </c>
      <c r="Q202" s="202">
        <v>4.68</v>
      </c>
      <c r="R202" s="202">
        <v>0.14000000000000001</v>
      </c>
      <c r="S202" s="202">
        <v>0.56999999999999995</v>
      </c>
      <c r="T202" s="202">
        <v>99.31</v>
      </c>
      <c r="U202" s="183">
        <f t="shared" si="6"/>
        <v>76.985794021638739</v>
      </c>
      <c r="V202" s="183">
        <f t="shared" si="7"/>
        <v>1.8026208365746321</v>
      </c>
      <c r="W202" s="201" t="s">
        <v>713</v>
      </c>
      <c r="X202" s="201">
        <v>10</v>
      </c>
    </row>
    <row r="203" spans="1:24" s="171" customFormat="1" ht="11.25">
      <c r="A203" s="172" t="s">
        <v>664</v>
      </c>
      <c r="B203" s="201" t="s">
        <v>665</v>
      </c>
      <c r="C203" s="201" t="s">
        <v>709</v>
      </c>
      <c r="D203" s="201" t="s">
        <v>710</v>
      </c>
      <c r="E203" s="201" t="s">
        <v>711</v>
      </c>
      <c r="F203" s="201" t="s">
        <v>712</v>
      </c>
      <c r="G203" s="201">
        <v>5</v>
      </c>
      <c r="H203" s="201">
        <v>38</v>
      </c>
      <c r="I203" s="201" t="s">
        <v>713</v>
      </c>
      <c r="J203" s="201" t="s">
        <v>671</v>
      </c>
      <c r="K203" s="202">
        <v>40.93</v>
      </c>
      <c r="L203" s="202">
        <v>0.52</v>
      </c>
      <c r="M203" s="202">
        <v>20.190000000000001</v>
      </c>
      <c r="N203" s="202">
        <v>9.59</v>
      </c>
      <c r="O203" s="202">
        <v>0.42</v>
      </c>
      <c r="P203" s="202">
        <v>19.579999999999998</v>
      </c>
      <c r="Q203" s="202">
        <v>6.62</v>
      </c>
      <c r="R203" s="202">
        <v>0.14000000000000001</v>
      </c>
      <c r="S203" s="202">
        <v>0.77</v>
      </c>
      <c r="T203" s="202">
        <v>98.76</v>
      </c>
      <c r="U203" s="183">
        <f t="shared" si="6"/>
        <v>78.444642368146361</v>
      </c>
      <c r="V203" s="183">
        <f t="shared" si="7"/>
        <v>2.4946059407150276</v>
      </c>
      <c r="W203" s="201" t="s">
        <v>713</v>
      </c>
      <c r="X203" s="201">
        <v>10</v>
      </c>
    </row>
    <row r="204" spans="1:24" s="171" customFormat="1" ht="11.25">
      <c r="A204" s="172" t="s">
        <v>664</v>
      </c>
      <c r="B204" s="201" t="s">
        <v>665</v>
      </c>
      <c r="C204" s="201" t="s">
        <v>709</v>
      </c>
      <c r="D204" s="201" t="s">
        <v>710</v>
      </c>
      <c r="E204" s="201" t="s">
        <v>711</v>
      </c>
      <c r="F204" s="201" t="s">
        <v>712</v>
      </c>
      <c r="G204" s="201">
        <v>5</v>
      </c>
      <c r="H204" s="201">
        <v>39</v>
      </c>
      <c r="I204" s="201" t="s">
        <v>713</v>
      </c>
      <c r="J204" s="201" t="s">
        <v>671</v>
      </c>
      <c r="K204" s="202">
        <v>42.02</v>
      </c>
      <c r="L204" s="202">
        <v>0.95</v>
      </c>
      <c r="M204" s="202">
        <v>17.670000000000002</v>
      </c>
      <c r="N204" s="202">
        <v>8.8800000000000008</v>
      </c>
      <c r="O204" s="202">
        <v>0.39</v>
      </c>
      <c r="P204" s="202">
        <v>20.93</v>
      </c>
      <c r="Q204" s="202">
        <v>5.94</v>
      </c>
      <c r="R204" s="202">
        <v>0.11</v>
      </c>
      <c r="S204" s="202">
        <v>4.13</v>
      </c>
      <c r="T204" s="202">
        <v>101.02</v>
      </c>
      <c r="U204" s="183">
        <f t="shared" si="6"/>
        <v>80.773556050030365</v>
      </c>
      <c r="V204" s="183">
        <f t="shared" si="7"/>
        <v>13.554265142578913</v>
      </c>
      <c r="W204" s="201" t="s">
        <v>713</v>
      </c>
      <c r="X204" s="201">
        <v>10</v>
      </c>
    </row>
    <row r="205" spans="1:24" s="171" customFormat="1" ht="11.25">
      <c r="A205" s="172" t="s">
        <v>664</v>
      </c>
      <c r="B205" s="201" t="s">
        <v>665</v>
      </c>
      <c r="C205" s="201" t="s">
        <v>709</v>
      </c>
      <c r="D205" s="201" t="s">
        <v>710</v>
      </c>
      <c r="E205" s="201" t="s">
        <v>711</v>
      </c>
      <c r="F205" s="201" t="s">
        <v>712</v>
      </c>
      <c r="G205" s="201">
        <v>5</v>
      </c>
      <c r="H205" s="201">
        <v>40</v>
      </c>
      <c r="I205" s="201" t="s">
        <v>713</v>
      </c>
      <c r="J205" s="201" t="s">
        <v>671</v>
      </c>
      <c r="K205" s="202">
        <v>40.81</v>
      </c>
      <c r="L205" s="202">
        <v>0.23</v>
      </c>
      <c r="M205" s="202">
        <v>21.17</v>
      </c>
      <c r="N205" s="202">
        <v>16.29</v>
      </c>
      <c r="O205" s="202">
        <v>0.37</v>
      </c>
      <c r="P205" s="202">
        <v>10.57</v>
      </c>
      <c r="Q205" s="202">
        <v>11.26</v>
      </c>
      <c r="R205" s="202">
        <v>0.11</v>
      </c>
      <c r="S205" s="202">
        <v>0.01</v>
      </c>
      <c r="T205" s="202">
        <v>100.82</v>
      </c>
      <c r="U205" s="183">
        <f t="shared" si="6"/>
        <v>53.629838308531482</v>
      </c>
      <c r="V205" s="183">
        <f t="shared" si="7"/>
        <v>3.1678196451150553E-2</v>
      </c>
      <c r="W205" s="201" t="s">
        <v>713</v>
      </c>
      <c r="X205" s="201">
        <v>10</v>
      </c>
    </row>
    <row r="206" spans="1:24" s="171" customFormat="1" ht="11.25">
      <c r="A206" s="172" t="s">
        <v>664</v>
      </c>
      <c r="B206" s="201" t="s">
        <v>665</v>
      </c>
      <c r="C206" s="201" t="s">
        <v>709</v>
      </c>
      <c r="D206" s="201" t="s">
        <v>710</v>
      </c>
      <c r="E206" s="201" t="s">
        <v>711</v>
      </c>
      <c r="F206" s="201" t="s">
        <v>712</v>
      </c>
      <c r="G206" s="201">
        <v>5</v>
      </c>
      <c r="H206" s="201">
        <v>41</v>
      </c>
      <c r="I206" s="201" t="s">
        <v>713</v>
      </c>
      <c r="J206" s="201" t="s">
        <v>671</v>
      </c>
      <c r="K206" s="202">
        <v>41.91</v>
      </c>
      <c r="L206" s="202">
        <v>0.18</v>
      </c>
      <c r="M206" s="202">
        <v>20.73</v>
      </c>
      <c r="N206" s="202">
        <v>10.47</v>
      </c>
      <c r="O206" s="202">
        <v>0.3</v>
      </c>
      <c r="P206" s="202">
        <v>20.88</v>
      </c>
      <c r="Q206" s="202">
        <v>4.4000000000000004</v>
      </c>
      <c r="R206" s="202">
        <v>0.09</v>
      </c>
      <c r="S206" s="202">
        <v>2.29</v>
      </c>
      <c r="T206" s="202">
        <v>101.25</v>
      </c>
      <c r="U206" s="183">
        <f t="shared" si="6"/>
        <v>78.044453295074462</v>
      </c>
      <c r="V206" s="183">
        <f t="shared" si="7"/>
        <v>6.8993443878473268</v>
      </c>
      <c r="W206" s="201" t="s">
        <v>713</v>
      </c>
      <c r="X206" s="201">
        <v>10</v>
      </c>
    </row>
    <row r="207" spans="1:24" s="171" customFormat="1" ht="11.25">
      <c r="A207" s="172" t="s">
        <v>664</v>
      </c>
      <c r="B207" s="201" t="s">
        <v>665</v>
      </c>
      <c r="C207" s="201" t="s">
        <v>709</v>
      </c>
      <c r="D207" s="201" t="s">
        <v>710</v>
      </c>
      <c r="E207" s="201" t="s">
        <v>711</v>
      </c>
      <c r="F207" s="201" t="s">
        <v>712</v>
      </c>
      <c r="G207" s="201">
        <v>5</v>
      </c>
      <c r="H207" s="201">
        <v>42</v>
      </c>
      <c r="I207" s="201" t="s">
        <v>713</v>
      </c>
      <c r="J207" s="201" t="s">
        <v>671</v>
      </c>
      <c r="K207" s="202">
        <v>42.07</v>
      </c>
      <c r="L207" s="202">
        <v>0.96</v>
      </c>
      <c r="M207" s="202">
        <v>18.04</v>
      </c>
      <c r="N207" s="202">
        <v>7.66</v>
      </c>
      <c r="O207" s="202">
        <v>0.31</v>
      </c>
      <c r="P207" s="202">
        <v>22.07</v>
      </c>
      <c r="Q207" s="202">
        <v>5.56</v>
      </c>
      <c r="R207" s="202">
        <v>0.05</v>
      </c>
      <c r="S207" s="202">
        <v>4.03</v>
      </c>
      <c r="T207" s="202">
        <v>100.75</v>
      </c>
      <c r="U207" s="183">
        <f t="shared" si="6"/>
        <v>83.701560740882002</v>
      </c>
      <c r="V207" s="183">
        <f t="shared" si="7"/>
        <v>13.032935037721421</v>
      </c>
      <c r="W207" s="201" t="s">
        <v>713</v>
      </c>
      <c r="X207" s="201">
        <v>10</v>
      </c>
    </row>
    <row r="208" spans="1:24" s="171" customFormat="1" ht="11.25">
      <c r="A208" s="172" t="s">
        <v>664</v>
      </c>
      <c r="B208" s="201" t="s">
        <v>665</v>
      </c>
      <c r="C208" s="201" t="s">
        <v>709</v>
      </c>
      <c r="D208" s="201" t="s">
        <v>710</v>
      </c>
      <c r="E208" s="201" t="s">
        <v>711</v>
      </c>
      <c r="F208" s="201" t="s">
        <v>712</v>
      </c>
      <c r="G208" s="201">
        <v>5</v>
      </c>
      <c r="H208" s="201">
        <v>43</v>
      </c>
      <c r="I208" s="201" t="s">
        <v>713</v>
      </c>
      <c r="J208" s="201" t="s">
        <v>671</v>
      </c>
      <c r="K208" s="202">
        <v>41.19</v>
      </c>
      <c r="L208" s="202">
        <v>0.21</v>
      </c>
      <c r="M208" s="202">
        <v>21</v>
      </c>
      <c r="N208" s="202">
        <v>12.34</v>
      </c>
      <c r="O208" s="202">
        <v>0.42</v>
      </c>
      <c r="P208" s="202">
        <v>15.72</v>
      </c>
      <c r="Q208" s="202">
        <v>8.5299999999999994</v>
      </c>
      <c r="R208" s="202">
        <v>7.0000000000000007E-2</v>
      </c>
      <c r="S208" s="202">
        <v>0.05</v>
      </c>
      <c r="T208" s="202">
        <v>99.53</v>
      </c>
      <c r="U208" s="183">
        <f t="shared" si="6"/>
        <v>69.425094507530048</v>
      </c>
      <c r="V208" s="183">
        <f t="shared" si="7"/>
        <v>0.15946908251944417</v>
      </c>
      <c r="W208" s="201" t="s">
        <v>713</v>
      </c>
      <c r="X208" s="201">
        <v>10</v>
      </c>
    </row>
    <row r="209" spans="1:24" s="171" customFormat="1" ht="11.25">
      <c r="A209" s="172" t="s">
        <v>664</v>
      </c>
      <c r="B209" s="201" t="s">
        <v>665</v>
      </c>
      <c r="C209" s="201" t="s">
        <v>709</v>
      </c>
      <c r="D209" s="201" t="s">
        <v>710</v>
      </c>
      <c r="E209" s="201" t="s">
        <v>711</v>
      </c>
      <c r="F209" s="201" t="s">
        <v>712</v>
      </c>
      <c r="G209" s="201">
        <v>5</v>
      </c>
      <c r="H209" s="201">
        <v>44</v>
      </c>
      <c r="I209" s="201" t="s">
        <v>713</v>
      </c>
      <c r="J209" s="201" t="s">
        <v>671</v>
      </c>
      <c r="K209" s="202">
        <v>41.47</v>
      </c>
      <c r="L209" s="202">
        <v>1.1399999999999999</v>
      </c>
      <c r="M209" s="202">
        <v>16.7</v>
      </c>
      <c r="N209" s="202">
        <v>7.86</v>
      </c>
      <c r="O209" s="202">
        <v>0.33</v>
      </c>
      <c r="P209" s="202">
        <v>20.99</v>
      </c>
      <c r="Q209" s="202">
        <v>6.09</v>
      </c>
      <c r="R209" s="202">
        <v>0.08</v>
      </c>
      <c r="S209" s="202">
        <v>5.83</v>
      </c>
      <c r="T209" s="202">
        <v>100.49</v>
      </c>
      <c r="U209" s="183">
        <f t="shared" si="6"/>
        <v>82.638786946467718</v>
      </c>
      <c r="V209" s="183">
        <f t="shared" si="7"/>
        <v>18.975291811498042</v>
      </c>
      <c r="W209" s="201" t="s">
        <v>713</v>
      </c>
      <c r="X209" s="201">
        <v>10</v>
      </c>
    </row>
    <row r="210" spans="1:24" s="171" customFormat="1" ht="11.25">
      <c r="A210" s="172" t="s">
        <v>664</v>
      </c>
      <c r="B210" s="201" t="s">
        <v>665</v>
      </c>
      <c r="C210" s="201" t="s">
        <v>709</v>
      </c>
      <c r="D210" s="201" t="s">
        <v>710</v>
      </c>
      <c r="E210" s="201" t="s">
        <v>711</v>
      </c>
      <c r="F210" s="201" t="s">
        <v>712</v>
      </c>
      <c r="G210" s="201">
        <v>5</v>
      </c>
      <c r="H210" s="201">
        <v>45</v>
      </c>
      <c r="I210" s="201" t="s">
        <v>713</v>
      </c>
      <c r="J210" s="201" t="s">
        <v>671</v>
      </c>
      <c r="K210" s="202">
        <v>40.64</v>
      </c>
      <c r="L210" s="202">
        <v>0.22</v>
      </c>
      <c r="M210" s="202">
        <v>21.34</v>
      </c>
      <c r="N210" s="202">
        <v>16.02</v>
      </c>
      <c r="O210" s="202">
        <v>0.37</v>
      </c>
      <c r="P210" s="202">
        <v>12.96</v>
      </c>
      <c r="Q210" s="202">
        <v>7.95</v>
      </c>
      <c r="R210" s="202">
        <v>0.17</v>
      </c>
      <c r="S210" s="202">
        <v>0.04</v>
      </c>
      <c r="T210" s="202">
        <v>99.71</v>
      </c>
      <c r="U210" s="183">
        <f t="shared" si="6"/>
        <v>59.049469283021281</v>
      </c>
      <c r="V210" s="183">
        <f t="shared" si="7"/>
        <v>0.12558527697819191</v>
      </c>
      <c r="W210" s="201" t="s">
        <v>713</v>
      </c>
      <c r="X210" s="201">
        <v>10</v>
      </c>
    </row>
    <row r="211" spans="1:24" s="171" customFormat="1" ht="11.25">
      <c r="A211" s="172" t="s">
        <v>664</v>
      </c>
      <c r="B211" s="201" t="s">
        <v>665</v>
      </c>
      <c r="C211" s="201" t="s">
        <v>709</v>
      </c>
      <c r="D211" s="201" t="s">
        <v>710</v>
      </c>
      <c r="E211" s="201" t="s">
        <v>711</v>
      </c>
      <c r="F211" s="201" t="s">
        <v>712</v>
      </c>
      <c r="G211" s="201">
        <v>5</v>
      </c>
      <c r="H211" s="201">
        <v>46</v>
      </c>
      <c r="I211" s="201" t="s">
        <v>713</v>
      </c>
      <c r="J211" s="201" t="s">
        <v>671</v>
      </c>
      <c r="K211" s="202">
        <v>41.61</v>
      </c>
      <c r="L211" s="202">
        <v>0.98</v>
      </c>
      <c r="M211" s="202">
        <v>17.399999999999999</v>
      </c>
      <c r="N211" s="202">
        <v>8.99</v>
      </c>
      <c r="O211" s="202">
        <v>0.39</v>
      </c>
      <c r="P211" s="202">
        <v>21.14</v>
      </c>
      <c r="Q211" s="202">
        <v>6.07</v>
      </c>
      <c r="R211" s="202">
        <v>0.08</v>
      </c>
      <c r="S211" s="202">
        <v>4.17</v>
      </c>
      <c r="T211" s="202">
        <v>100.83</v>
      </c>
      <c r="U211" s="183">
        <f t="shared" si="6"/>
        <v>80.737378952455046</v>
      </c>
      <c r="V211" s="183">
        <f t="shared" si="7"/>
        <v>13.850308240813403</v>
      </c>
      <c r="W211" s="201" t="s">
        <v>713</v>
      </c>
      <c r="X211" s="201">
        <v>10</v>
      </c>
    </row>
    <row r="212" spans="1:24" s="171" customFormat="1" ht="11.25">
      <c r="A212" s="172" t="s">
        <v>664</v>
      </c>
      <c r="B212" s="201" t="s">
        <v>665</v>
      </c>
      <c r="C212" s="201" t="s">
        <v>709</v>
      </c>
      <c r="D212" s="201" t="s">
        <v>710</v>
      </c>
      <c r="E212" s="201" t="s">
        <v>711</v>
      </c>
      <c r="F212" s="201" t="s">
        <v>712</v>
      </c>
      <c r="G212" s="201">
        <v>5</v>
      </c>
      <c r="H212" s="201">
        <v>47</v>
      </c>
      <c r="I212" s="201" t="s">
        <v>713</v>
      </c>
      <c r="J212" s="201" t="s">
        <v>671</v>
      </c>
      <c r="K212" s="202">
        <v>40.54</v>
      </c>
      <c r="L212" s="202">
        <v>0.98</v>
      </c>
      <c r="M212" s="202">
        <v>16.61</v>
      </c>
      <c r="N212" s="202">
        <v>7.98</v>
      </c>
      <c r="O212" s="202">
        <v>0.36</v>
      </c>
      <c r="P212" s="202">
        <v>21.7</v>
      </c>
      <c r="Q212" s="202">
        <v>5.87</v>
      </c>
      <c r="R212" s="202">
        <v>0.1</v>
      </c>
      <c r="S212" s="202">
        <v>5.52</v>
      </c>
      <c r="T212" s="202">
        <v>99.66</v>
      </c>
      <c r="U212" s="183">
        <f t="shared" si="6"/>
        <v>82.897140330583667</v>
      </c>
      <c r="V212" s="183">
        <f t="shared" si="7"/>
        <v>18.229851672896149</v>
      </c>
      <c r="W212" s="201" t="s">
        <v>713</v>
      </c>
      <c r="X212" s="201">
        <v>10</v>
      </c>
    </row>
    <row r="213" spans="1:24" s="171" customFormat="1" ht="11.25">
      <c r="A213" s="172" t="s">
        <v>664</v>
      </c>
      <c r="B213" s="201" t="s">
        <v>665</v>
      </c>
      <c r="C213" s="201" t="s">
        <v>709</v>
      </c>
      <c r="D213" s="201" t="s">
        <v>710</v>
      </c>
      <c r="E213" s="201" t="s">
        <v>711</v>
      </c>
      <c r="F213" s="201" t="s">
        <v>712</v>
      </c>
      <c r="G213" s="201">
        <v>5</v>
      </c>
      <c r="H213" s="201">
        <v>48</v>
      </c>
      <c r="I213" s="201" t="s">
        <v>713</v>
      </c>
      <c r="J213" s="201" t="s">
        <v>671</v>
      </c>
      <c r="K213" s="202">
        <v>42.53</v>
      </c>
      <c r="L213" s="202">
        <v>0.59</v>
      </c>
      <c r="M213" s="202">
        <v>19.91</v>
      </c>
      <c r="N213" s="202">
        <v>9.9499999999999993</v>
      </c>
      <c r="O213" s="202">
        <v>0.45</v>
      </c>
      <c r="P213" s="202">
        <v>19.41</v>
      </c>
      <c r="Q213" s="202">
        <v>7.26</v>
      </c>
      <c r="R213" s="202">
        <v>0.05</v>
      </c>
      <c r="S213" s="202">
        <v>0.77</v>
      </c>
      <c r="T213" s="202">
        <v>100.92</v>
      </c>
      <c r="U213" s="183">
        <f t="shared" si="6"/>
        <v>77.664082891674695</v>
      </c>
      <c r="V213" s="183">
        <f t="shared" si="7"/>
        <v>2.5288011315180716</v>
      </c>
      <c r="W213" s="201" t="s">
        <v>713</v>
      </c>
      <c r="X213" s="201">
        <v>10</v>
      </c>
    </row>
    <row r="214" spans="1:24" s="171" customFormat="1" ht="11.25">
      <c r="A214" s="172" t="s">
        <v>664</v>
      </c>
      <c r="B214" s="201" t="s">
        <v>665</v>
      </c>
      <c r="C214" s="201" t="s">
        <v>709</v>
      </c>
      <c r="D214" s="201" t="s">
        <v>710</v>
      </c>
      <c r="E214" s="201" t="s">
        <v>711</v>
      </c>
      <c r="F214" s="201" t="s">
        <v>712</v>
      </c>
      <c r="G214" s="201">
        <v>5</v>
      </c>
      <c r="H214" s="201">
        <v>49</v>
      </c>
      <c r="I214" s="201" t="s">
        <v>713</v>
      </c>
      <c r="J214" s="201" t="s">
        <v>671</v>
      </c>
      <c r="K214" s="202">
        <v>41.48</v>
      </c>
      <c r="L214" s="202">
        <v>0.67</v>
      </c>
      <c r="M214" s="202">
        <v>19.760000000000002</v>
      </c>
      <c r="N214" s="202">
        <v>9.8800000000000008</v>
      </c>
      <c r="O214" s="202">
        <v>0.49</v>
      </c>
      <c r="P214" s="202">
        <v>19.09</v>
      </c>
      <c r="Q214" s="202">
        <v>7.38</v>
      </c>
      <c r="R214" s="202">
        <v>0.14000000000000001</v>
      </c>
      <c r="S214" s="202">
        <v>0.65</v>
      </c>
      <c r="T214" s="202">
        <v>99.54</v>
      </c>
      <c r="U214" s="183">
        <f t="shared" si="6"/>
        <v>77.497742360171117</v>
      </c>
      <c r="V214" s="183">
        <f t="shared" si="7"/>
        <v>2.159065961516728</v>
      </c>
      <c r="W214" s="201" t="s">
        <v>713</v>
      </c>
      <c r="X214" s="201">
        <v>10</v>
      </c>
    </row>
    <row r="215" spans="1:24" s="171" customFormat="1" ht="11.25">
      <c r="A215" s="172" t="s">
        <v>664</v>
      </c>
      <c r="B215" s="201" t="s">
        <v>665</v>
      </c>
      <c r="C215" s="201" t="s">
        <v>709</v>
      </c>
      <c r="D215" s="201" t="s">
        <v>710</v>
      </c>
      <c r="E215" s="201" t="s">
        <v>711</v>
      </c>
      <c r="F215" s="201" t="s">
        <v>712</v>
      </c>
      <c r="G215" s="201">
        <v>5</v>
      </c>
      <c r="H215" s="201">
        <v>50</v>
      </c>
      <c r="I215" s="201" t="s">
        <v>713</v>
      </c>
      <c r="J215" s="201" t="s">
        <v>671</v>
      </c>
      <c r="K215" s="202">
        <v>41.28</v>
      </c>
      <c r="L215" s="202">
        <v>0.94</v>
      </c>
      <c r="M215" s="202">
        <v>17.18</v>
      </c>
      <c r="N215" s="202">
        <v>7.68</v>
      </c>
      <c r="O215" s="202">
        <v>0.34</v>
      </c>
      <c r="P215" s="202">
        <v>21.28</v>
      </c>
      <c r="Q215" s="202">
        <v>5.73</v>
      </c>
      <c r="R215" s="202">
        <v>0.1</v>
      </c>
      <c r="S215" s="202">
        <v>4.82</v>
      </c>
      <c r="T215" s="202">
        <v>99.35</v>
      </c>
      <c r="U215" s="183">
        <f t="shared" si="6"/>
        <v>83.161676208975237</v>
      </c>
      <c r="V215" s="183">
        <f t="shared" si="7"/>
        <v>15.839795338378556</v>
      </c>
      <c r="W215" s="201" t="s">
        <v>713</v>
      </c>
      <c r="X215" s="201">
        <v>10</v>
      </c>
    </row>
    <row r="216" spans="1:24" s="171" customFormat="1" ht="11.25">
      <c r="A216" s="172" t="s">
        <v>664</v>
      </c>
      <c r="B216" s="201" t="s">
        <v>665</v>
      </c>
      <c r="C216" s="201" t="s">
        <v>709</v>
      </c>
      <c r="D216" s="201" t="s">
        <v>710</v>
      </c>
      <c r="E216" s="201" t="s">
        <v>711</v>
      </c>
      <c r="F216" s="201" t="s">
        <v>712</v>
      </c>
      <c r="G216" s="201">
        <v>5</v>
      </c>
      <c r="H216" s="201">
        <v>51</v>
      </c>
      <c r="I216" s="201" t="s">
        <v>713</v>
      </c>
      <c r="J216" s="201" t="s">
        <v>671</v>
      </c>
      <c r="K216" s="202">
        <v>40.96</v>
      </c>
      <c r="L216" s="202">
        <v>0.19</v>
      </c>
      <c r="M216" s="202">
        <v>21.11</v>
      </c>
      <c r="N216" s="202">
        <v>14.66</v>
      </c>
      <c r="O216" s="202">
        <v>0.32</v>
      </c>
      <c r="P216" s="202">
        <v>11.96</v>
      </c>
      <c r="Q216" s="202">
        <v>11.53</v>
      </c>
      <c r="R216" s="202">
        <v>0.08</v>
      </c>
      <c r="S216" s="202">
        <v>0.02</v>
      </c>
      <c r="T216" s="202">
        <v>100.83</v>
      </c>
      <c r="U216" s="183">
        <f t="shared" si="6"/>
        <v>59.252804269768689</v>
      </c>
      <c r="V216" s="183">
        <f t="shared" si="7"/>
        <v>6.3516232743803011E-2</v>
      </c>
      <c r="W216" s="201" t="s">
        <v>713</v>
      </c>
      <c r="X216" s="201">
        <v>10</v>
      </c>
    </row>
    <row r="217" spans="1:24" s="171" customFormat="1" ht="11.25">
      <c r="A217" s="172" t="s">
        <v>664</v>
      </c>
      <c r="B217" s="201" t="s">
        <v>665</v>
      </c>
      <c r="C217" s="201" t="s">
        <v>709</v>
      </c>
      <c r="D217" s="201" t="s">
        <v>710</v>
      </c>
      <c r="E217" s="201" t="s">
        <v>711</v>
      </c>
      <c r="F217" s="201" t="s">
        <v>712</v>
      </c>
      <c r="G217" s="201">
        <v>5</v>
      </c>
      <c r="H217" s="201">
        <v>52</v>
      </c>
      <c r="I217" s="201" t="s">
        <v>713</v>
      </c>
      <c r="J217" s="201" t="s">
        <v>671</v>
      </c>
      <c r="K217" s="202">
        <v>40.53</v>
      </c>
      <c r="L217" s="202">
        <v>0.11</v>
      </c>
      <c r="M217" s="202">
        <v>15.24</v>
      </c>
      <c r="N217" s="202">
        <v>7.27</v>
      </c>
      <c r="O217" s="202">
        <v>0.43</v>
      </c>
      <c r="P217" s="202">
        <v>20.059999999999999</v>
      </c>
      <c r="Q217" s="202">
        <v>6.66</v>
      </c>
      <c r="R217" s="202">
        <v>0.1</v>
      </c>
      <c r="S217" s="202">
        <v>8.4</v>
      </c>
      <c r="T217" s="202">
        <v>98.8</v>
      </c>
      <c r="U217" s="183">
        <f t="shared" si="6"/>
        <v>83.103109743873361</v>
      </c>
      <c r="V217" s="183">
        <f t="shared" si="7"/>
        <v>26.99420573407539</v>
      </c>
      <c r="W217" s="201" t="s">
        <v>713</v>
      </c>
      <c r="X217" s="201">
        <v>10</v>
      </c>
    </row>
    <row r="218" spans="1:24" s="171" customFormat="1" ht="11.25">
      <c r="A218" s="172" t="s">
        <v>664</v>
      </c>
      <c r="B218" s="201" t="s">
        <v>665</v>
      </c>
      <c r="C218" s="201" t="s">
        <v>709</v>
      </c>
      <c r="D218" s="201" t="s">
        <v>710</v>
      </c>
      <c r="E218" s="201" t="s">
        <v>711</v>
      </c>
      <c r="F218" s="201" t="s">
        <v>712</v>
      </c>
      <c r="G218" s="201">
        <v>5</v>
      </c>
      <c r="H218" s="201">
        <v>53</v>
      </c>
      <c r="I218" s="201" t="s">
        <v>713</v>
      </c>
      <c r="J218" s="201" t="s">
        <v>671</v>
      </c>
      <c r="K218" s="202">
        <v>40.86</v>
      </c>
      <c r="L218" s="202">
        <v>0.75</v>
      </c>
      <c r="M218" s="202">
        <v>19.77</v>
      </c>
      <c r="N218" s="202">
        <v>14.65</v>
      </c>
      <c r="O218" s="202">
        <v>0.33</v>
      </c>
      <c r="P218" s="202">
        <v>16.8</v>
      </c>
      <c r="Q218" s="202">
        <v>5.66</v>
      </c>
      <c r="R218" s="202">
        <v>0.14000000000000001</v>
      </c>
      <c r="S218" s="202">
        <v>0.1</v>
      </c>
      <c r="T218" s="202">
        <v>99.06</v>
      </c>
      <c r="U218" s="183">
        <f t="shared" si="6"/>
        <v>67.148729585176852</v>
      </c>
      <c r="V218" s="183">
        <f t="shared" si="7"/>
        <v>0.33817466775962013</v>
      </c>
      <c r="W218" s="201" t="s">
        <v>713</v>
      </c>
      <c r="X218" s="201">
        <v>10</v>
      </c>
    </row>
    <row r="219" spans="1:24" s="171" customFormat="1" ht="11.25">
      <c r="A219" s="172" t="s">
        <v>664</v>
      </c>
      <c r="B219" s="201" t="s">
        <v>665</v>
      </c>
      <c r="C219" s="201" t="s">
        <v>709</v>
      </c>
      <c r="D219" s="201" t="s">
        <v>710</v>
      </c>
      <c r="E219" s="201" t="s">
        <v>711</v>
      </c>
      <c r="F219" s="201" t="s">
        <v>712</v>
      </c>
      <c r="G219" s="201">
        <v>5</v>
      </c>
      <c r="H219" s="201">
        <v>54</v>
      </c>
      <c r="I219" s="201" t="s">
        <v>713</v>
      </c>
      <c r="J219" s="201" t="s">
        <v>671</v>
      </c>
      <c r="K219" s="202">
        <v>42.1</v>
      </c>
      <c r="L219" s="202">
        <v>0.06</v>
      </c>
      <c r="M219" s="202">
        <v>18.23</v>
      </c>
      <c r="N219" s="202">
        <v>7.94</v>
      </c>
      <c r="O219" s="202">
        <v>0.44</v>
      </c>
      <c r="P219" s="202">
        <v>20.64</v>
      </c>
      <c r="Q219" s="202">
        <v>5.92</v>
      </c>
      <c r="R219" s="202">
        <v>0.02</v>
      </c>
      <c r="S219" s="202">
        <v>5.88</v>
      </c>
      <c r="T219" s="202">
        <v>101.23</v>
      </c>
      <c r="U219" s="183">
        <f t="shared" si="6"/>
        <v>82.248844094552481</v>
      </c>
      <c r="V219" s="183">
        <f t="shared" si="7"/>
        <v>17.788594480077414</v>
      </c>
      <c r="W219" s="201" t="s">
        <v>713</v>
      </c>
      <c r="X219" s="201">
        <v>10</v>
      </c>
    </row>
    <row r="220" spans="1:24" s="171" customFormat="1" ht="11.25">
      <c r="A220" s="172" t="s">
        <v>664</v>
      </c>
      <c r="B220" s="201" t="s">
        <v>665</v>
      </c>
      <c r="C220" s="201" t="s">
        <v>709</v>
      </c>
      <c r="D220" s="201" t="s">
        <v>710</v>
      </c>
      <c r="E220" s="201" t="s">
        <v>711</v>
      </c>
      <c r="F220" s="201" t="s">
        <v>712</v>
      </c>
      <c r="G220" s="201">
        <v>5</v>
      </c>
      <c r="H220" s="201">
        <v>55</v>
      </c>
      <c r="I220" s="201" t="s">
        <v>713</v>
      </c>
      <c r="J220" s="201" t="s">
        <v>671</v>
      </c>
      <c r="K220" s="202">
        <v>42.38</v>
      </c>
      <c r="L220" s="202">
        <v>0.57999999999999996</v>
      </c>
      <c r="M220" s="202">
        <v>20.43</v>
      </c>
      <c r="N220" s="202">
        <v>9.92</v>
      </c>
      <c r="O220" s="202">
        <v>0.45</v>
      </c>
      <c r="P220" s="202">
        <v>19.46</v>
      </c>
      <c r="Q220" s="202">
        <v>7.04</v>
      </c>
      <c r="R220" s="202">
        <v>0.09</v>
      </c>
      <c r="S220" s="202">
        <v>0.76</v>
      </c>
      <c r="T220" s="202">
        <v>101.11</v>
      </c>
      <c r="U220" s="183">
        <f t="shared" si="6"/>
        <v>77.760942500657094</v>
      </c>
      <c r="V220" s="183">
        <f t="shared" si="7"/>
        <v>2.4347768951790498</v>
      </c>
      <c r="W220" s="201" t="s">
        <v>713</v>
      </c>
      <c r="X220" s="201">
        <v>10</v>
      </c>
    </row>
    <row r="221" spans="1:24" s="171" customFormat="1" ht="11.25">
      <c r="A221" s="172" t="s">
        <v>664</v>
      </c>
      <c r="B221" s="201" t="s">
        <v>665</v>
      </c>
      <c r="C221" s="201" t="s">
        <v>709</v>
      </c>
      <c r="D221" s="201" t="s">
        <v>710</v>
      </c>
      <c r="E221" s="201" t="s">
        <v>711</v>
      </c>
      <c r="F221" s="201" t="s">
        <v>712</v>
      </c>
      <c r="G221" s="201">
        <v>5</v>
      </c>
      <c r="H221" s="201">
        <v>56</v>
      </c>
      <c r="I221" s="201" t="s">
        <v>713</v>
      </c>
      <c r="J221" s="201" t="s">
        <v>671</v>
      </c>
      <c r="K221" s="202">
        <v>41.12</v>
      </c>
      <c r="L221" s="202">
        <v>0.28999999999999998</v>
      </c>
      <c r="M221" s="202">
        <v>20.38</v>
      </c>
      <c r="N221" s="202">
        <v>18.23</v>
      </c>
      <c r="O221" s="202">
        <v>0.33</v>
      </c>
      <c r="P221" s="202">
        <v>14.18</v>
      </c>
      <c r="Q221" s="202">
        <v>4.6100000000000003</v>
      </c>
      <c r="R221" s="202">
        <v>0.12</v>
      </c>
      <c r="S221" s="202">
        <v>0.19</v>
      </c>
      <c r="T221" s="202">
        <v>99.45</v>
      </c>
      <c r="U221" s="183">
        <f t="shared" si="6"/>
        <v>58.096716723756948</v>
      </c>
      <c r="V221" s="183">
        <f t="shared" si="7"/>
        <v>0.62152791742021918</v>
      </c>
      <c r="W221" s="201" t="s">
        <v>713</v>
      </c>
      <c r="X221" s="201">
        <v>10</v>
      </c>
    </row>
    <row r="222" spans="1:24" s="171" customFormat="1" ht="11.25">
      <c r="A222" s="172" t="s">
        <v>664</v>
      </c>
      <c r="B222" s="201" t="s">
        <v>665</v>
      </c>
      <c r="C222" s="201" t="s">
        <v>709</v>
      </c>
      <c r="D222" s="201" t="s">
        <v>710</v>
      </c>
      <c r="E222" s="201" t="s">
        <v>711</v>
      </c>
      <c r="F222" s="201" t="s">
        <v>712</v>
      </c>
      <c r="G222" s="201">
        <v>5</v>
      </c>
      <c r="H222" s="201">
        <v>57</v>
      </c>
      <c r="I222" s="201" t="s">
        <v>713</v>
      </c>
      <c r="J222" s="201" t="s">
        <v>671</v>
      </c>
      <c r="K222" s="202">
        <v>42.08</v>
      </c>
      <c r="L222" s="202">
        <v>0.97</v>
      </c>
      <c r="M222" s="202">
        <v>16.97</v>
      </c>
      <c r="N222" s="202">
        <v>7.82</v>
      </c>
      <c r="O222" s="202">
        <v>0.3</v>
      </c>
      <c r="P222" s="202">
        <v>21.22</v>
      </c>
      <c r="Q222" s="202">
        <v>5.82</v>
      </c>
      <c r="R222" s="202">
        <v>0.14000000000000001</v>
      </c>
      <c r="S222" s="202">
        <v>4.99</v>
      </c>
      <c r="T222" s="202">
        <v>100.31</v>
      </c>
      <c r="U222" s="183">
        <f t="shared" si="6"/>
        <v>82.86714381341578</v>
      </c>
      <c r="V222" s="183">
        <f t="shared" si="7"/>
        <v>16.475908391687536</v>
      </c>
      <c r="W222" s="201" t="s">
        <v>713</v>
      </c>
      <c r="X222" s="201">
        <v>10</v>
      </c>
    </row>
    <row r="223" spans="1:24" s="171" customFormat="1" ht="11.25">
      <c r="A223" s="172" t="s">
        <v>664</v>
      </c>
      <c r="B223" s="201" t="s">
        <v>665</v>
      </c>
      <c r="C223" s="201" t="s">
        <v>709</v>
      </c>
      <c r="D223" s="201" t="s">
        <v>710</v>
      </c>
      <c r="E223" s="201" t="s">
        <v>711</v>
      </c>
      <c r="F223" s="201" t="s">
        <v>712</v>
      </c>
      <c r="G223" s="201">
        <v>5</v>
      </c>
      <c r="H223" s="201">
        <v>58</v>
      </c>
      <c r="I223" s="201" t="s">
        <v>713</v>
      </c>
      <c r="J223" s="201" t="s">
        <v>671</v>
      </c>
      <c r="K223" s="202">
        <v>41.53</v>
      </c>
      <c r="L223" s="202">
        <v>0.69</v>
      </c>
      <c r="M223" s="202">
        <v>17.66</v>
      </c>
      <c r="N223" s="202">
        <v>7.32</v>
      </c>
      <c r="O223" s="202">
        <v>0.27</v>
      </c>
      <c r="P223" s="202">
        <v>22.67</v>
      </c>
      <c r="Q223" s="202">
        <v>5.27</v>
      </c>
      <c r="R223" s="202">
        <v>0.09</v>
      </c>
      <c r="S223" s="202">
        <v>4.3099999999999996</v>
      </c>
      <c r="T223" s="202">
        <v>99.81</v>
      </c>
      <c r="U223" s="183">
        <f t="shared" si="6"/>
        <v>84.663035205360842</v>
      </c>
      <c r="V223" s="183">
        <f t="shared" si="7"/>
        <v>14.068780400740245</v>
      </c>
      <c r="W223" s="201" t="s">
        <v>713</v>
      </c>
      <c r="X223" s="201">
        <v>10</v>
      </c>
    </row>
    <row r="224" spans="1:24" s="171" customFormat="1" ht="11.25">
      <c r="A224" s="172" t="s">
        <v>664</v>
      </c>
      <c r="B224" s="201" t="s">
        <v>665</v>
      </c>
      <c r="C224" s="201" t="s">
        <v>709</v>
      </c>
      <c r="D224" s="201" t="s">
        <v>710</v>
      </c>
      <c r="E224" s="201" t="s">
        <v>711</v>
      </c>
      <c r="F224" s="201" t="s">
        <v>712</v>
      </c>
      <c r="G224" s="201">
        <v>5</v>
      </c>
      <c r="H224" s="201">
        <v>59</v>
      </c>
      <c r="I224" s="201" t="s">
        <v>713</v>
      </c>
      <c r="J224" s="201" t="s">
        <v>671</v>
      </c>
      <c r="K224" s="202">
        <v>41.69</v>
      </c>
      <c r="L224" s="202">
        <v>0.55000000000000004</v>
      </c>
      <c r="M224" s="202">
        <v>19.34</v>
      </c>
      <c r="N224" s="202">
        <v>9.99</v>
      </c>
      <c r="O224" s="202">
        <v>0.48</v>
      </c>
      <c r="P224" s="202">
        <v>17.98</v>
      </c>
      <c r="Q224" s="202">
        <v>8.01</v>
      </c>
      <c r="R224" s="202">
        <v>0.08</v>
      </c>
      <c r="S224" s="202">
        <v>0.69</v>
      </c>
      <c r="T224" s="202">
        <v>98.81</v>
      </c>
      <c r="U224" s="183">
        <f t="shared" si="6"/>
        <v>76.235900542671871</v>
      </c>
      <c r="V224" s="183">
        <f t="shared" si="7"/>
        <v>2.3374355720554272</v>
      </c>
      <c r="W224" s="201" t="s">
        <v>713</v>
      </c>
      <c r="X224" s="201">
        <v>10</v>
      </c>
    </row>
    <row r="225" spans="1:24" s="171" customFormat="1" ht="11.25">
      <c r="A225" s="172" t="s">
        <v>664</v>
      </c>
      <c r="B225" s="201" t="s">
        <v>665</v>
      </c>
      <c r="C225" s="201" t="s">
        <v>709</v>
      </c>
      <c r="D225" s="201" t="s">
        <v>710</v>
      </c>
      <c r="E225" s="201" t="s">
        <v>711</v>
      </c>
      <c r="F225" s="201" t="s">
        <v>712</v>
      </c>
      <c r="G225" s="201">
        <v>5</v>
      </c>
      <c r="H225" s="201">
        <v>60</v>
      </c>
      <c r="I225" s="201" t="s">
        <v>713</v>
      </c>
      <c r="J225" s="201" t="s">
        <v>671</v>
      </c>
      <c r="K225" s="202">
        <v>41.55</v>
      </c>
      <c r="L225" s="202">
        <v>0.96</v>
      </c>
      <c r="M225" s="202">
        <v>17.54</v>
      </c>
      <c r="N225" s="202">
        <v>7.46</v>
      </c>
      <c r="O225" s="202">
        <v>0.28999999999999998</v>
      </c>
      <c r="P225" s="202">
        <v>22.17</v>
      </c>
      <c r="Q225" s="202">
        <v>5.49</v>
      </c>
      <c r="R225" s="202">
        <v>7.0000000000000007E-2</v>
      </c>
      <c r="S225" s="202">
        <v>4.04</v>
      </c>
      <c r="T225" s="202">
        <v>99.57</v>
      </c>
      <c r="U225" s="183">
        <f t="shared" si="6"/>
        <v>84.119756207544768</v>
      </c>
      <c r="V225" s="183">
        <f t="shared" si="7"/>
        <v>13.38354291617406</v>
      </c>
      <c r="W225" s="201" t="s">
        <v>713</v>
      </c>
      <c r="X225" s="201">
        <v>10</v>
      </c>
    </row>
    <row r="226" spans="1:24" s="171" customFormat="1" ht="11.25">
      <c r="A226" s="172" t="s">
        <v>664</v>
      </c>
      <c r="B226" s="201" t="s">
        <v>665</v>
      </c>
      <c r="C226" s="201" t="s">
        <v>709</v>
      </c>
      <c r="D226" s="201" t="s">
        <v>710</v>
      </c>
      <c r="E226" s="201" t="s">
        <v>711</v>
      </c>
      <c r="F226" s="201" t="s">
        <v>712</v>
      </c>
      <c r="G226" s="201">
        <v>5</v>
      </c>
      <c r="H226" s="201">
        <v>61</v>
      </c>
      <c r="I226" s="201" t="s">
        <v>713</v>
      </c>
      <c r="J226" s="201" t="s">
        <v>671</v>
      </c>
      <c r="K226" s="202">
        <v>43.07</v>
      </c>
      <c r="L226" s="202">
        <v>0.88</v>
      </c>
      <c r="M226" s="202">
        <v>19.02</v>
      </c>
      <c r="N226" s="202">
        <v>7.6</v>
      </c>
      <c r="O226" s="202">
        <v>0.32</v>
      </c>
      <c r="P226" s="202">
        <v>21.83</v>
      </c>
      <c r="Q226" s="202">
        <v>5.53</v>
      </c>
      <c r="R226" s="202">
        <v>0.05</v>
      </c>
      <c r="S226" s="202">
        <v>4.3600000000000003</v>
      </c>
      <c r="T226" s="202">
        <v>102.66</v>
      </c>
      <c r="U226" s="183">
        <f t="shared" si="6"/>
        <v>83.659632027560733</v>
      </c>
      <c r="V226" s="183">
        <f t="shared" si="7"/>
        <v>13.32823181053576</v>
      </c>
      <c r="W226" s="201" t="s">
        <v>713</v>
      </c>
      <c r="X226" s="201">
        <v>10</v>
      </c>
    </row>
    <row r="227" spans="1:24" s="171" customFormat="1" ht="11.25">
      <c r="A227" s="172" t="s">
        <v>664</v>
      </c>
      <c r="B227" s="201" t="s">
        <v>665</v>
      </c>
      <c r="C227" s="201" t="s">
        <v>709</v>
      </c>
      <c r="D227" s="201" t="s">
        <v>710</v>
      </c>
      <c r="E227" s="201" t="s">
        <v>711</v>
      </c>
      <c r="F227" s="201" t="s">
        <v>712</v>
      </c>
      <c r="G227" s="201">
        <v>5</v>
      </c>
      <c r="H227" s="201">
        <v>62</v>
      </c>
      <c r="I227" s="201" t="s">
        <v>713</v>
      </c>
      <c r="J227" s="201" t="s">
        <v>671</v>
      </c>
      <c r="K227" s="202">
        <v>42.38</v>
      </c>
      <c r="L227" s="202">
        <v>0.65</v>
      </c>
      <c r="M227" s="202">
        <v>20.010000000000002</v>
      </c>
      <c r="N227" s="202">
        <v>9.39</v>
      </c>
      <c r="O227" s="202">
        <v>0.39</v>
      </c>
      <c r="P227" s="202">
        <v>20.59</v>
      </c>
      <c r="Q227" s="202">
        <v>5.13</v>
      </c>
      <c r="R227" s="202">
        <v>0.11</v>
      </c>
      <c r="S227" s="202">
        <v>2.64</v>
      </c>
      <c r="T227" s="202">
        <v>101.29</v>
      </c>
      <c r="U227" s="183">
        <f t="shared" si="6"/>
        <v>79.626976099498009</v>
      </c>
      <c r="V227" s="183">
        <f t="shared" si="7"/>
        <v>8.1310132519456122</v>
      </c>
      <c r="W227" s="201" t="s">
        <v>713</v>
      </c>
      <c r="X227" s="201">
        <v>10</v>
      </c>
    </row>
    <row r="228" spans="1:24" s="171" customFormat="1" ht="11.25">
      <c r="A228" s="172" t="s">
        <v>664</v>
      </c>
      <c r="B228" s="201" t="s">
        <v>665</v>
      </c>
      <c r="C228" s="201" t="s">
        <v>709</v>
      </c>
      <c r="D228" s="201" t="s">
        <v>710</v>
      </c>
      <c r="E228" s="201" t="s">
        <v>711</v>
      </c>
      <c r="F228" s="201" t="s">
        <v>712</v>
      </c>
      <c r="G228" s="201">
        <v>5</v>
      </c>
      <c r="H228" s="201">
        <v>63</v>
      </c>
      <c r="I228" s="201" t="s">
        <v>713</v>
      </c>
      <c r="J228" s="201" t="s">
        <v>671</v>
      </c>
      <c r="K228" s="202">
        <v>42.01</v>
      </c>
      <c r="L228" s="202">
        <v>0.95</v>
      </c>
      <c r="M228" s="202">
        <v>19.350000000000001</v>
      </c>
      <c r="N228" s="202">
        <v>8.6</v>
      </c>
      <c r="O228" s="202">
        <v>0.41</v>
      </c>
      <c r="P228" s="202">
        <v>20.63</v>
      </c>
      <c r="Q228" s="202">
        <v>5.26</v>
      </c>
      <c r="R228" s="202">
        <v>0.17</v>
      </c>
      <c r="S228" s="202">
        <v>3.81</v>
      </c>
      <c r="T228" s="202">
        <v>101.19</v>
      </c>
      <c r="U228" s="183">
        <f t="shared" si="6"/>
        <v>81.045435545289692</v>
      </c>
      <c r="V228" s="183">
        <f t="shared" si="7"/>
        <v>11.667633440831514</v>
      </c>
      <c r="W228" s="201" t="s">
        <v>713</v>
      </c>
      <c r="X228" s="201">
        <v>10</v>
      </c>
    </row>
    <row r="229" spans="1:24" s="171" customFormat="1" ht="11.25">
      <c r="A229" s="172" t="s">
        <v>664</v>
      </c>
      <c r="B229" s="201" t="s">
        <v>665</v>
      </c>
      <c r="C229" s="201" t="s">
        <v>709</v>
      </c>
      <c r="D229" s="201" t="s">
        <v>710</v>
      </c>
      <c r="E229" s="201" t="s">
        <v>711</v>
      </c>
      <c r="F229" s="201" t="s">
        <v>712</v>
      </c>
      <c r="G229" s="201">
        <v>5</v>
      </c>
      <c r="H229" s="201">
        <v>64</v>
      </c>
      <c r="I229" s="201" t="s">
        <v>713</v>
      </c>
      <c r="J229" s="201" t="s">
        <v>671</v>
      </c>
      <c r="K229" s="202">
        <v>41.87</v>
      </c>
      <c r="L229" s="202">
        <v>0.77</v>
      </c>
      <c r="M229" s="202">
        <v>21.47</v>
      </c>
      <c r="N229" s="202">
        <v>11.12</v>
      </c>
      <c r="O229" s="202">
        <v>0.35</v>
      </c>
      <c r="P229" s="202">
        <v>19.63</v>
      </c>
      <c r="Q229" s="202">
        <v>4.96</v>
      </c>
      <c r="R229" s="202">
        <v>0.22</v>
      </c>
      <c r="S229" s="202">
        <v>0.14000000000000001</v>
      </c>
      <c r="T229" s="202">
        <v>100.53</v>
      </c>
      <c r="U229" s="183">
        <f t="shared" si="6"/>
        <v>75.883348818481167</v>
      </c>
      <c r="V229" s="183">
        <f t="shared" si="7"/>
        <v>0.43553120460806993</v>
      </c>
      <c r="W229" s="201" t="s">
        <v>713</v>
      </c>
      <c r="X229" s="201">
        <v>10</v>
      </c>
    </row>
    <row r="230" spans="1:24" s="171" customFormat="1" ht="11.25">
      <c r="A230" s="172" t="s">
        <v>664</v>
      </c>
      <c r="B230" s="201" t="s">
        <v>665</v>
      </c>
      <c r="C230" s="201" t="s">
        <v>709</v>
      </c>
      <c r="D230" s="201" t="s">
        <v>710</v>
      </c>
      <c r="E230" s="201" t="s">
        <v>711</v>
      </c>
      <c r="F230" s="201" t="s">
        <v>712</v>
      </c>
      <c r="G230" s="201">
        <v>5</v>
      </c>
      <c r="H230" s="201">
        <v>65</v>
      </c>
      <c r="I230" s="201" t="s">
        <v>713</v>
      </c>
      <c r="J230" s="201" t="s">
        <v>671</v>
      </c>
      <c r="K230" s="202">
        <v>41.84</v>
      </c>
      <c r="L230" s="202">
        <v>0.12</v>
      </c>
      <c r="M230" s="202">
        <v>15.6</v>
      </c>
      <c r="N230" s="202">
        <v>7.21</v>
      </c>
      <c r="O230" s="202">
        <v>0.47</v>
      </c>
      <c r="P230" s="202">
        <v>19.86</v>
      </c>
      <c r="Q230" s="202">
        <v>6.16</v>
      </c>
      <c r="R230" s="202">
        <v>0.08</v>
      </c>
      <c r="S230" s="202">
        <v>9.6300000000000008</v>
      </c>
      <c r="T230" s="202">
        <v>100.97</v>
      </c>
      <c r="U230" s="183">
        <f t="shared" si="6"/>
        <v>83.078764312102379</v>
      </c>
      <c r="V230" s="183">
        <f t="shared" si="7"/>
        <v>29.284375836414739</v>
      </c>
      <c r="W230" s="201" t="s">
        <v>713</v>
      </c>
      <c r="X230" s="201">
        <v>10</v>
      </c>
    </row>
    <row r="231" spans="1:24" s="171" customFormat="1" ht="11.25">
      <c r="A231" s="172" t="s">
        <v>664</v>
      </c>
      <c r="B231" s="201" t="s">
        <v>665</v>
      </c>
      <c r="C231" s="201" t="s">
        <v>709</v>
      </c>
      <c r="D231" s="201" t="s">
        <v>710</v>
      </c>
      <c r="E231" s="201" t="s">
        <v>711</v>
      </c>
      <c r="F231" s="201" t="s">
        <v>712</v>
      </c>
      <c r="G231" s="201">
        <v>5</v>
      </c>
      <c r="H231" s="201">
        <v>66</v>
      </c>
      <c r="I231" s="201" t="s">
        <v>713</v>
      </c>
      <c r="J231" s="201" t="s">
        <v>671</v>
      </c>
      <c r="K231" s="202">
        <v>42.79</v>
      </c>
      <c r="L231" s="202">
        <v>0.59</v>
      </c>
      <c r="M231" s="202">
        <v>21.49</v>
      </c>
      <c r="N231" s="202">
        <v>10.01</v>
      </c>
      <c r="O231" s="202">
        <v>0.48</v>
      </c>
      <c r="P231" s="202">
        <v>18.02</v>
      </c>
      <c r="Q231" s="202">
        <v>7.16</v>
      </c>
      <c r="R231" s="202">
        <v>0.12</v>
      </c>
      <c r="S231" s="202">
        <v>0.78</v>
      </c>
      <c r="T231" s="202">
        <v>101.44</v>
      </c>
      <c r="U231" s="183">
        <f t="shared" si="6"/>
        <v>76.239926262487842</v>
      </c>
      <c r="V231" s="183">
        <f t="shared" si="7"/>
        <v>2.3770003167493399</v>
      </c>
      <c r="W231" s="201" t="s">
        <v>713</v>
      </c>
      <c r="X231" s="201">
        <v>10</v>
      </c>
    </row>
    <row r="232" spans="1:24" s="171" customFormat="1" ht="11.25">
      <c r="A232" s="172" t="s">
        <v>664</v>
      </c>
      <c r="B232" s="201" t="s">
        <v>665</v>
      </c>
      <c r="C232" s="201" t="s">
        <v>709</v>
      </c>
      <c r="D232" s="201" t="s">
        <v>710</v>
      </c>
      <c r="E232" s="201" t="s">
        <v>711</v>
      </c>
      <c r="F232" s="201" t="s">
        <v>712</v>
      </c>
      <c r="G232" s="201">
        <v>5</v>
      </c>
      <c r="H232" s="201">
        <v>67</v>
      </c>
      <c r="I232" s="201" t="s">
        <v>713</v>
      </c>
      <c r="J232" s="201" t="s">
        <v>671</v>
      </c>
      <c r="K232" s="202">
        <v>42.1</v>
      </c>
      <c r="L232" s="202">
        <v>0.93</v>
      </c>
      <c r="M232" s="202">
        <v>17.350000000000001</v>
      </c>
      <c r="N232" s="202">
        <v>8</v>
      </c>
      <c r="O232" s="202">
        <v>0.35</v>
      </c>
      <c r="P232" s="202">
        <v>20.85</v>
      </c>
      <c r="Q232" s="202">
        <v>6.22</v>
      </c>
      <c r="R232" s="202">
        <v>0.17</v>
      </c>
      <c r="S232" s="202">
        <v>5.54</v>
      </c>
      <c r="T232" s="202">
        <v>101.51</v>
      </c>
      <c r="U232" s="183">
        <f t="shared" si="6"/>
        <v>82.28669593433861</v>
      </c>
      <c r="V232" s="183">
        <f t="shared" si="7"/>
        <v>17.641570555657957</v>
      </c>
      <c r="W232" s="201" t="s">
        <v>713</v>
      </c>
      <c r="X232" s="201">
        <v>10</v>
      </c>
    </row>
    <row r="233" spans="1:24" s="171" customFormat="1" ht="11.25">
      <c r="A233" s="172" t="s">
        <v>664</v>
      </c>
      <c r="B233" s="201" t="s">
        <v>665</v>
      </c>
      <c r="C233" s="201" t="s">
        <v>709</v>
      </c>
      <c r="D233" s="201" t="s">
        <v>710</v>
      </c>
      <c r="E233" s="201" t="s">
        <v>711</v>
      </c>
      <c r="F233" s="201" t="s">
        <v>712</v>
      </c>
      <c r="G233" s="201">
        <v>5</v>
      </c>
      <c r="H233" s="201">
        <v>68</v>
      </c>
      <c r="I233" s="201" t="s">
        <v>713</v>
      </c>
      <c r="J233" s="201" t="s">
        <v>671</v>
      </c>
      <c r="K233" s="202">
        <v>42.16</v>
      </c>
      <c r="L233" s="202">
        <v>1.1599999999999999</v>
      </c>
      <c r="M233" s="202">
        <v>17.71</v>
      </c>
      <c r="N233" s="202">
        <v>7.86</v>
      </c>
      <c r="O233" s="202">
        <v>0.41</v>
      </c>
      <c r="P233" s="202">
        <v>20.98</v>
      </c>
      <c r="Q233" s="202">
        <v>5.92</v>
      </c>
      <c r="R233" s="202">
        <v>0.09</v>
      </c>
      <c r="S233" s="202">
        <v>5.1100000000000003</v>
      </c>
      <c r="T233" s="202">
        <v>101.4</v>
      </c>
      <c r="U233" s="183">
        <f t="shared" si="6"/>
        <v>82.631949049077491</v>
      </c>
      <c r="V233" s="183">
        <f t="shared" si="7"/>
        <v>16.217207531185601</v>
      </c>
      <c r="W233" s="201" t="s">
        <v>713</v>
      </c>
      <c r="X233" s="201">
        <v>10</v>
      </c>
    </row>
    <row r="234" spans="1:24" s="171" customFormat="1" ht="11.25">
      <c r="A234" s="172" t="s">
        <v>664</v>
      </c>
      <c r="B234" s="201" t="s">
        <v>665</v>
      </c>
      <c r="C234" s="201" t="s">
        <v>709</v>
      </c>
      <c r="D234" s="201" t="s">
        <v>710</v>
      </c>
      <c r="E234" s="201" t="s">
        <v>711</v>
      </c>
      <c r="F234" s="201" t="s">
        <v>712</v>
      </c>
      <c r="G234" s="201">
        <v>5</v>
      </c>
      <c r="H234" s="201">
        <v>69</v>
      </c>
      <c r="I234" s="201" t="s">
        <v>713</v>
      </c>
      <c r="J234" s="201" t="s">
        <v>671</v>
      </c>
      <c r="K234" s="202">
        <v>40.950000000000003</v>
      </c>
      <c r="L234" s="202">
        <v>0.6</v>
      </c>
      <c r="M234" s="202">
        <v>21.13</v>
      </c>
      <c r="N234" s="202">
        <v>18.09</v>
      </c>
      <c r="O234" s="202">
        <v>0.36</v>
      </c>
      <c r="P234" s="202">
        <v>12.83</v>
      </c>
      <c r="Q234" s="202">
        <v>6.34</v>
      </c>
      <c r="R234" s="202">
        <v>0.2</v>
      </c>
      <c r="S234" s="202">
        <v>0.1</v>
      </c>
      <c r="T234" s="202">
        <v>100.6</v>
      </c>
      <c r="U234" s="183">
        <f t="shared" si="6"/>
        <v>55.833511099708211</v>
      </c>
      <c r="V234" s="183">
        <f t="shared" si="7"/>
        <v>0.31647745939325073</v>
      </c>
      <c r="W234" s="201" t="s">
        <v>713</v>
      </c>
      <c r="X234" s="201">
        <v>10</v>
      </c>
    </row>
    <row r="235" spans="1:24" s="171" customFormat="1" ht="11.25">
      <c r="A235" s="172" t="s">
        <v>664</v>
      </c>
      <c r="B235" s="201" t="s">
        <v>665</v>
      </c>
      <c r="C235" s="201" t="s">
        <v>709</v>
      </c>
      <c r="D235" s="201" t="s">
        <v>710</v>
      </c>
      <c r="E235" s="201" t="s">
        <v>711</v>
      </c>
      <c r="F235" s="201" t="s">
        <v>712</v>
      </c>
      <c r="G235" s="201">
        <v>5</v>
      </c>
      <c r="H235" s="201">
        <v>70</v>
      </c>
      <c r="I235" s="201" t="s">
        <v>713</v>
      </c>
      <c r="J235" s="201" t="s">
        <v>671</v>
      </c>
      <c r="K235" s="202">
        <v>42.52</v>
      </c>
      <c r="L235" s="202">
        <v>0.6</v>
      </c>
      <c r="M235" s="202">
        <v>20.7</v>
      </c>
      <c r="N235" s="202">
        <v>9.76</v>
      </c>
      <c r="O235" s="202">
        <v>0.48</v>
      </c>
      <c r="P235" s="202">
        <v>18.309999999999999</v>
      </c>
      <c r="Q235" s="202">
        <v>7.41</v>
      </c>
      <c r="R235" s="202">
        <v>0.08</v>
      </c>
      <c r="S235" s="202">
        <v>0.75</v>
      </c>
      <c r="T235" s="202">
        <v>100.61</v>
      </c>
      <c r="U235" s="183">
        <f t="shared" si="6"/>
        <v>76.9791803869294</v>
      </c>
      <c r="V235" s="183">
        <f t="shared" si="7"/>
        <v>2.3729041321356057</v>
      </c>
      <c r="W235" s="201" t="s">
        <v>713</v>
      </c>
      <c r="X235" s="201">
        <v>10</v>
      </c>
    </row>
    <row r="236" spans="1:24" s="171" customFormat="1" ht="11.25">
      <c r="A236" s="172" t="s">
        <v>664</v>
      </c>
      <c r="B236" s="201" t="s">
        <v>665</v>
      </c>
      <c r="C236" s="201" t="s">
        <v>709</v>
      </c>
      <c r="D236" s="201" t="s">
        <v>710</v>
      </c>
      <c r="E236" s="201" t="s">
        <v>711</v>
      </c>
      <c r="F236" s="201" t="s">
        <v>712</v>
      </c>
      <c r="G236" s="201">
        <v>5</v>
      </c>
      <c r="H236" s="201">
        <v>71</v>
      </c>
      <c r="I236" s="201" t="s">
        <v>713</v>
      </c>
      <c r="J236" s="201" t="s">
        <v>671</v>
      </c>
      <c r="K236" s="202">
        <v>40.18</v>
      </c>
      <c r="L236" s="202">
        <v>0.22</v>
      </c>
      <c r="M236" s="202">
        <v>20.079999999999998</v>
      </c>
      <c r="N236" s="202">
        <v>16.239999999999998</v>
      </c>
      <c r="O236" s="202">
        <v>0.4</v>
      </c>
      <c r="P236" s="202">
        <v>9.26</v>
      </c>
      <c r="Q236" s="202">
        <v>11.86</v>
      </c>
      <c r="R236" s="202">
        <v>0.12</v>
      </c>
      <c r="S236" s="202">
        <v>0.03</v>
      </c>
      <c r="T236" s="202">
        <v>98.39</v>
      </c>
      <c r="U236" s="183">
        <f t="shared" si="6"/>
        <v>50.405184863178988</v>
      </c>
      <c r="V236" s="183">
        <f t="shared" si="7"/>
        <v>0.10012473886470451</v>
      </c>
      <c r="W236" s="201" t="s">
        <v>713</v>
      </c>
      <c r="X236" s="201">
        <v>10</v>
      </c>
    </row>
    <row r="237" spans="1:24" s="171" customFormat="1" ht="11.25">
      <c r="A237" s="172" t="s">
        <v>664</v>
      </c>
      <c r="B237" s="201" t="s">
        <v>665</v>
      </c>
      <c r="C237" s="201" t="s">
        <v>709</v>
      </c>
      <c r="D237" s="201" t="s">
        <v>710</v>
      </c>
      <c r="E237" s="201" t="s">
        <v>711</v>
      </c>
      <c r="F237" s="201" t="s">
        <v>712</v>
      </c>
      <c r="G237" s="201">
        <v>5</v>
      </c>
      <c r="H237" s="201">
        <v>72</v>
      </c>
      <c r="I237" s="201" t="s">
        <v>713</v>
      </c>
      <c r="J237" s="201" t="s">
        <v>671</v>
      </c>
      <c r="K237" s="202">
        <v>42</v>
      </c>
      <c r="L237" s="202">
        <v>0.92</v>
      </c>
      <c r="M237" s="202">
        <v>17.600000000000001</v>
      </c>
      <c r="N237" s="202">
        <v>8.91</v>
      </c>
      <c r="O237" s="202">
        <v>0.45</v>
      </c>
      <c r="P237" s="202">
        <v>20.58</v>
      </c>
      <c r="Q237" s="202">
        <v>5.84</v>
      </c>
      <c r="R237" s="202">
        <v>0.13</v>
      </c>
      <c r="S237" s="202">
        <v>4.1900000000000004</v>
      </c>
      <c r="T237" s="202">
        <v>100.62</v>
      </c>
      <c r="U237" s="183">
        <f t="shared" si="6"/>
        <v>80.4573272106948</v>
      </c>
      <c r="V237" s="183">
        <f t="shared" si="7"/>
        <v>13.77122231278371</v>
      </c>
      <c r="W237" s="201" t="s">
        <v>713</v>
      </c>
      <c r="X237" s="201">
        <v>10</v>
      </c>
    </row>
    <row r="238" spans="1:24" s="171" customFormat="1" ht="11.25">
      <c r="A238" s="172" t="s">
        <v>664</v>
      </c>
      <c r="B238" s="201" t="s">
        <v>665</v>
      </c>
      <c r="C238" s="201" t="s">
        <v>709</v>
      </c>
      <c r="D238" s="201" t="s">
        <v>710</v>
      </c>
      <c r="E238" s="201" t="s">
        <v>711</v>
      </c>
      <c r="F238" s="201" t="s">
        <v>712</v>
      </c>
      <c r="G238" s="201">
        <v>5</v>
      </c>
      <c r="H238" s="201">
        <v>73</v>
      </c>
      <c r="I238" s="201" t="s">
        <v>713</v>
      </c>
      <c r="J238" s="201" t="s">
        <v>671</v>
      </c>
      <c r="K238" s="202">
        <v>42.5</v>
      </c>
      <c r="L238" s="202">
        <v>0.9</v>
      </c>
      <c r="M238" s="202">
        <v>18</v>
      </c>
      <c r="N238" s="202">
        <v>7.91</v>
      </c>
      <c r="O238" s="202">
        <v>0.38</v>
      </c>
      <c r="P238" s="202">
        <v>20.440000000000001</v>
      </c>
      <c r="Q238" s="202">
        <v>5.84</v>
      </c>
      <c r="R238" s="202">
        <v>0.03</v>
      </c>
      <c r="S238" s="202">
        <v>5.25</v>
      </c>
      <c r="T238" s="202">
        <v>101.25</v>
      </c>
      <c r="U238" s="183">
        <f t="shared" si="6"/>
        <v>82.161781977291767</v>
      </c>
      <c r="V238" s="183">
        <f t="shared" si="7"/>
        <v>16.364298929041738</v>
      </c>
      <c r="W238" s="201" t="s">
        <v>713</v>
      </c>
      <c r="X238" s="201">
        <v>10</v>
      </c>
    </row>
    <row r="239" spans="1:24" s="171" customFormat="1" ht="11.25">
      <c r="A239" s="172" t="s">
        <v>664</v>
      </c>
      <c r="B239" s="201" t="s">
        <v>665</v>
      </c>
      <c r="C239" s="201" t="s">
        <v>709</v>
      </c>
      <c r="D239" s="201" t="s">
        <v>710</v>
      </c>
      <c r="E239" s="201" t="s">
        <v>711</v>
      </c>
      <c r="F239" s="201" t="s">
        <v>712</v>
      </c>
      <c r="G239" s="201">
        <v>5</v>
      </c>
      <c r="H239" s="201">
        <v>74</v>
      </c>
      <c r="I239" s="201" t="s">
        <v>713</v>
      </c>
      <c r="J239" s="201" t="s">
        <v>671</v>
      </c>
      <c r="K239" s="202">
        <v>42.83</v>
      </c>
      <c r="L239" s="202">
        <v>0.96</v>
      </c>
      <c r="M239" s="202">
        <v>18.54</v>
      </c>
      <c r="N239" s="202">
        <v>8.59</v>
      </c>
      <c r="O239" s="202">
        <v>0.38</v>
      </c>
      <c r="P239" s="202">
        <v>20.84</v>
      </c>
      <c r="Q239" s="202">
        <v>5.5</v>
      </c>
      <c r="R239" s="202">
        <v>0.11</v>
      </c>
      <c r="S239" s="202">
        <v>3.73</v>
      </c>
      <c r="T239" s="202">
        <v>101.48</v>
      </c>
      <c r="U239" s="183">
        <f t="shared" si="6"/>
        <v>81.218283473101167</v>
      </c>
      <c r="V239" s="183">
        <f t="shared" si="7"/>
        <v>11.891480064989908</v>
      </c>
      <c r="W239" s="201" t="s">
        <v>713</v>
      </c>
      <c r="X239" s="201">
        <v>10</v>
      </c>
    </row>
    <row r="240" spans="1:24" s="171" customFormat="1" ht="11.25">
      <c r="A240" s="172" t="s">
        <v>664</v>
      </c>
      <c r="B240" s="201" t="s">
        <v>665</v>
      </c>
      <c r="C240" s="201" t="s">
        <v>709</v>
      </c>
      <c r="D240" s="201" t="s">
        <v>710</v>
      </c>
      <c r="E240" s="201" t="s">
        <v>711</v>
      </c>
      <c r="F240" s="201" t="s">
        <v>712</v>
      </c>
      <c r="G240" s="201">
        <v>5</v>
      </c>
      <c r="H240" s="201">
        <v>75</v>
      </c>
      <c r="I240" s="201" t="s">
        <v>713</v>
      </c>
      <c r="J240" s="201" t="s">
        <v>671</v>
      </c>
      <c r="K240" s="202">
        <v>40.86</v>
      </c>
      <c r="L240" s="202">
        <v>0.23</v>
      </c>
      <c r="M240" s="202">
        <v>21.3</v>
      </c>
      <c r="N240" s="202">
        <v>14.43</v>
      </c>
      <c r="O240" s="202">
        <v>0.38</v>
      </c>
      <c r="P240" s="202">
        <v>11.78</v>
      </c>
      <c r="Q240" s="202">
        <v>11.13</v>
      </c>
      <c r="R240" s="202">
        <v>0.1</v>
      </c>
      <c r="S240" s="202">
        <v>0.06</v>
      </c>
      <c r="T240" s="202">
        <v>100.27</v>
      </c>
      <c r="U240" s="183">
        <f t="shared" si="6"/>
        <v>59.268466737153581</v>
      </c>
      <c r="V240" s="183">
        <f t="shared" si="7"/>
        <v>0.18861257476029553</v>
      </c>
      <c r="W240" s="201" t="s">
        <v>713</v>
      </c>
      <c r="X240" s="201">
        <v>10</v>
      </c>
    </row>
    <row r="241" spans="1:24" s="171" customFormat="1" ht="11.25">
      <c r="A241" s="172" t="s">
        <v>664</v>
      </c>
      <c r="B241" s="201" t="s">
        <v>665</v>
      </c>
      <c r="C241" s="201" t="s">
        <v>709</v>
      </c>
      <c r="D241" s="201" t="s">
        <v>710</v>
      </c>
      <c r="E241" s="201" t="s">
        <v>711</v>
      </c>
      <c r="F241" s="201" t="s">
        <v>712</v>
      </c>
      <c r="G241" s="201">
        <v>5</v>
      </c>
      <c r="H241" s="201">
        <v>76</v>
      </c>
      <c r="I241" s="201" t="s">
        <v>713</v>
      </c>
      <c r="J241" s="201" t="s">
        <v>671</v>
      </c>
      <c r="K241" s="202">
        <v>41.39</v>
      </c>
      <c r="L241" s="202">
        <v>0.32</v>
      </c>
      <c r="M241" s="202">
        <v>21.84</v>
      </c>
      <c r="N241" s="202">
        <v>16.09</v>
      </c>
      <c r="O241" s="202">
        <v>0.39</v>
      </c>
      <c r="P241" s="202">
        <v>10.9</v>
      </c>
      <c r="Q241" s="202">
        <v>10.57</v>
      </c>
      <c r="R241" s="202">
        <v>0.05</v>
      </c>
      <c r="S241" s="202">
        <v>0.02</v>
      </c>
      <c r="T241" s="202">
        <v>101.57</v>
      </c>
      <c r="U241" s="183">
        <f t="shared" si="6"/>
        <v>54.699732055719949</v>
      </c>
      <c r="V241" s="183">
        <f t="shared" si="7"/>
        <v>6.1394511901230006E-2</v>
      </c>
      <c r="W241" s="201" t="s">
        <v>713</v>
      </c>
      <c r="X241" s="201">
        <v>10</v>
      </c>
    </row>
    <row r="242" spans="1:24" s="171" customFormat="1" ht="11.25">
      <c r="A242" s="172" t="s">
        <v>664</v>
      </c>
      <c r="B242" s="201" t="s">
        <v>665</v>
      </c>
      <c r="C242" s="201" t="s">
        <v>709</v>
      </c>
      <c r="D242" s="201" t="s">
        <v>710</v>
      </c>
      <c r="E242" s="201" t="s">
        <v>711</v>
      </c>
      <c r="F242" s="201" t="s">
        <v>712</v>
      </c>
      <c r="G242" s="201">
        <v>5</v>
      </c>
      <c r="H242" s="201">
        <v>77</v>
      </c>
      <c r="I242" s="201" t="s">
        <v>713</v>
      </c>
      <c r="J242" s="201" t="s">
        <v>671</v>
      </c>
      <c r="K242" s="202">
        <v>43.01</v>
      </c>
      <c r="L242" s="202">
        <v>0.81</v>
      </c>
      <c r="M242" s="202">
        <v>17.8</v>
      </c>
      <c r="N242" s="202">
        <v>7.9</v>
      </c>
      <c r="O242" s="202">
        <v>0.39</v>
      </c>
      <c r="P242" s="202">
        <v>21.72</v>
      </c>
      <c r="Q242" s="202">
        <v>5.37</v>
      </c>
      <c r="R242" s="202">
        <v>0.08</v>
      </c>
      <c r="S242" s="202">
        <v>4.03</v>
      </c>
      <c r="T242" s="202">
        <v>101.11</v>
      </c>
      <c r="U242" s="183">
        <f t="shared" si="6"/>
        <v>83.052488223983516</v>
      </c>
      <c r="V242" s="183">
        <f t="shared" si="7"/>
        <v>13.185489806936406</v>
      </c>
      <c r="W242" s="201" t="s">
        <v>713</v>
      </c>
      <c r="X242" s="201">
        <v>10</v>
      </c>
    </row>
    <row r="243" spans="1:24" s="171" customFormat="1" ht="11.25">
      <c r="A243" s="172" t="s">
        <v>664</v>
      </c>
      <c r="B243" s="201" t="s">
        <v>665</v>
      </c>
      <c r="C243" s="201" t="s">
        <v>709</v>
      </c>
      <c r="D243" s="201" t="s">
        <v>710</v>
      </c>
      <c r="E243" s="201" t="s">
        <v>711</v>
      </c>
      <c r="F243" s="201" t="s">
        <v>712</v>
      </c>
      <c r="G243" s="201">
        <v>5</v>
      </c>
      <c r="H243" s="201">
        <v>78</v>
      </c>
      <c r="I243" s="201" t="s">
        <v>713</v>
      </c>
      <c r="J243" s="201" t="s">
        <v>671</v>
      </c>
      <c r="K243" s="202">
        <v>42.06</v>
      </c>
      <c r="L243" s="202">
        <v>0.15</v>
      </c>
      <c r="M243" s="202">
        <v>22.11</v>
      </c>
      <c r="N243" s="202">
        <v>12.78</v>
      </c>
      <c r="O243" s="202">
        <v>0.32</v>
      </c>
      <c r="P243" s="202">
        <v>15.8</v>
      </c>
      <c r="Q243" s="202">
        <v>7.48</v>
      </c>
      <c r="R243" s="202">
        <v>0.1</v>
      </c>
      <c r="S243" s="202">
        <v>0.13</v>
      </c>
      <c r="T243" s="202">
        <v>100.93</v>
      </c>
      <c r="U243" s="183">
        <f t="shared" si="6"/>
        <v>68.785484755801633</v>
      </c>
      <c r="V243" s="183">
        <f t="shared" si="7"/>
        <v>0.39288358280785712</v>
      </c>
      <c r="W243" s="201" t="s">
        <v>713</v>
      </c>
      <c r="X243" s="201">
        <v>10</v>
      </c>
    </row>
    <row r="244" spans="1:24" s="171" customFormat="1" ht="11.25">
      <c r="A244" s="172" t="s">
        <v>664</v>
      </c>
      <c r="B244" s="201" t="s">
        <v>665</v>
      </c>
      <c r="C244" s="201" t="s">
        <v>709</v>
      </c>
      <c r="D244" s="201" t="s">
        <v>710</v>
      </c>
      <c r="E244" s="201" t="s">
        <v>711</v>
      </c>
      <c r="F244" s="201" t="s">
        <v>712</v>
      </c>
      <c r="G244" s="201">
        <v>5</v>
      </c>
      <c r="H244" s="201">
        <v>79</v>
      </c>
      <c r="I244" s="201" t="s">
        <v>713</v>
      </c>
      <c r="J244" s="201" t="s">
        <v>671</v>
      </c>
      <c r="K244" s="202">
        <v>42.06</v>
      </c>
      <c r="L244" s="202">
        <v>0.62</v>
      </c>
      <c r="M244" s="202">
        <v>20.91</v>
      </c>
      <c r="N244" s="202">
        <v>9.7200000000000006</v>
      </c>
      <c r="O244" s="202">
        <v>0.49</v>
      </c>
      <c r="P244" s="202">
        <v>19.25</v>
      </c>
      <c r="Q244" s="202">
        <v>6.83</v>
      </c>
      <c r="R244" s="202">
        <v>0.12</v>
      </c>
      <c r="S244" s="202">
        <v>0.77</v>
      </c>
      <c r="T244" s="202">
        <v>100.77</v>
      </c>
      <c r="U244" s="183">
        <f t="shared" si="6"/>
        <v>77.925092864450605</v>
      </c>
      <c r="V244" s="183">
        <f t="shared" si="7"/>
        <v>2.4107792607244578</v>
      </c>
      <c r="W244" s="201" t="s">
        <v>713</v>
      </c>
      <c r="X244" s="201">
        <v>10</v>
      </c>
    </row>
    <row r="245" spans="1:24" s="171" customFormat="1" ht="11.25">
      <c r="A245" s="172" t="s">
        <v>664</v>
      </c>
      <c r="B245" s="201" t="s">
        <v>665</v>
      </c>
      <c r="C245" s="201" t="s">
        <v>709</v>
      </c>
      <c r="D245" s="201" t="s">
        <v>710</v>
      </c>
      <c r="E245" s="201" t="s">
        <v>711</v>
      </c>
      <c r="F245" s="201" t="s">
        <v>712</v>
      </c>
      <c r="G245" s="201">
        <v>5</v>
      </c>
      <c r="H245" s="201">
        <v>80</v>
      </c>
      <c r="I245" s="201" t="s">
        <v>713</v>
      </c>
      <c r="J245" s="201" t="s">
        <v>671</v>
      </c>
      <c r="K245" s="202">
        <v>42.06</v>
      </c>
      <c r="L245" s="202">
        <v>0.9</v>
      </c>
      <c r="M245" s="202">
        <v>17.489999999999998</v>
      </c>
      <c r="N245" s="202">
        <v>7.95</v>
      </c>
      <c r="O245" s="202">
        <v>0.31</v>
      </c>
      <c r="P245" s="202">
        <v>20.88</v>
      </c>
      <c r="Q245" s="202">
        <v>5.69</v>
      </c>
      <c r="R245" s="202">
        <v>7.0000000000000007E-2</v>
      </c>
      <c r="S245" s="202">
        <v>5.23</v>
      </c>
      <c r="T245" s="202">
        <v>100.58</v>
      </c>
      <c r="U245" s="183">
        <f t="shared" si="6"/>
        <v>82.398757615577594</v>
      </c>
      <c r="V245" s="183">
        <f t="shared" si="7"/>
        <v>16.708307861390619</v>
      </c>
      <c r="W245" s="201" t="s">
        <v>713</v>
      </c>
      <c r="X245" s="201">
        <v>10</v>
      </c>
    </row>
    <row r="246" spans="1:24" s="171" customFormat="1" ht="11.25">
      <c r="A246" s="172" t="s">
        <v>664</v>
      </c>
      <c r="B246" s="201" t="s">
        <v>665</v>
      </c>
      <c r="C246" s="201" t="s">
        <v>709</v>
      </c>
      <c r="D246" s="201" t="s">
        <v>710</v>
      </c>
      <c r="E246" s="201" t="s">
        <v>711</v>
      </c>
      <c r="F246" s="201" t="s">
        <v>712</v>
      </c>
      <c r="G246" s="201">
        <v>5</v>
      </c>
      <c r="H246" s="201">
        <v>81</v>
      </c>
      <c r="I246" s="201" t="s">
        <v>713</v>
      </c>
      <c r="J246" s="201" t="s">
        <v>671</v>
      </c>
      <c r="K246" s="202">
        <v>40.93</v>
      </c>
      <c r="L246" s="202">
        <v>0.28000000000000003</v>
      </c>
      <c r="M246" s="202">
        <v>21.49</v>
      </c>
      <c r="N246" s="202">
        <v>15.61</v>
      </c>
      <c r="O246" s="202">
        <v>0.32</v>
      </c>
      <c r="P246" s="202">
        <v>10.4</v>
      </c>
      <c r="Q246" s="202">
        <v>11.33</v>
      </c>
      <c r="R246" s="202">
        <v>0.09</v>
      </c>
      <c r="S246" s="202">
        <v>0</v>
      </c>
      <c r="T246" s="202">
        <v>100.45</v>
      </c>
      <c r="U246" s="183">
        <f t="shared" si="6"/>
        <v>54.286330972987528</v>
      </c>
      <c r="V246" s="183">
        <f t="shared" si="7"/>
        <v>0</v>
      </c>
      <c r="W246" s="201" t="s">
        <v>713</v>
      </c>
      <c r="X246" s="201">
        <v>10</v>
      </c>
    </row>
    <row r="247" spans="1:24" s="171" customFormat="1" ht="11.25">
      <c r="A247" s="172" t="s">
        <v>664</v>
      </c>
      <c r="B247" s="201" t="s">
        <v>665</v>
      </c>
      <c r="C247" s="201" t="s">
        <v>709</v>
      </c>
      <c r="D247" s="201" t="s">
        <v>710</v>
      </c>
      <c r="E247" s="201" t="s">
        <v>711</v>
      </c>
      <c r="F247" s="201" t="s">
        <v>712</v>
      </c>
      <c r="G247" s="201">
        <v>5</v>
      </c>
      <c r="H247" s="201">
        <v>82</v>
      </c>
      <c r="I247" s="201" t="s">
        <v>713</v>
      </c>
      <c r="J247" s="201" t="s">
        <v>671</v>
      </c>
      <c r="K247" s="202">
        <v>41.73</v>
      </c>
      <c r="L247" s="202">
        <v>0.62</v>
      </c>
      <c r="M247" s="202">
        <v>19.350000000000001</v>
      </c>
      <c r="N247" s="202">
        <v>7.82</v>
      </c>
      <c r="O247" s="202">
        <v>0.41</v>
      </c>
      <c r="P247" s="202">
        <v>19.149999999999999</v>
      </c>
      <c r="Q247" s="202">
        <v>6.62</v>
      </c>
      <c r="R247" s="202">
        <v>0.04</v>
      </c>
      <c r="S247" s="202">
        <v>3.8</v>
      </c>
      <c r="T247" s="202">
        <v>99.54</v>
      </c>
      <c r="U247" s="183">
        <f t="shared" si="6"/>
        <v>81.360382986340014</v>
      </c>
      <c r="V247" s="183">
        <f t="shared" si="7"/>
        <v>11.640574506771213</v>
      </c>
      <c r="W247" s="201" t="s">
        <v>713</v>
      </c>
      <c r="X247" s="201">
        <v>10</v>
      </c>
    </row>
    <row r="248" spans="1:24" s="171" customFormat="1" ht="11.25">
      <c r="A248" s="172" t="s">
        <v>664</v>
      </c>
      <c r="B248" s="201" t="s">
        <v>665</v>
      </c>
      <c r="C248" s="201" t="s">
        <v>709</v>
      </c>
      <c r="D248" s="201" t="s">
        <v>710</v>
      </c>
      <c r="E248" s="201" t="s">
        <v>711</v>
      </c>
      <c r="F248" s="201" t="s">
        <v>712</v>
      </c>
      <c r="G248" s="201">
        <v>5</v>
      </c>
      <c r="H248" s="201">
        <v>83</v>
      </c>
      <c r="I248" s="201" t="s">
        <v>713</v>
      </c>
      <c r="J248" s="201" t="s">
        <v>671</v>
      </c>
      <c r="K248" s="202">
        <v>40.9</v>
      </c>
      <c r="L248" s="202">
        <v>0.25</v>
      </c>
      <c r="M248" s="202">
        <v>21.04</v>
      </c>
      <c r="N248" s="202">
        <v>16.100000000000001</v>
      </c>
      <c r="O248" s="202">
        <v>0.38</v>
      </c>
      <c r="P248" s="202">
        <v>10.29</v>
      </c>
      <c r="Q248" s="202">
        <v>11.15</v>
      </c>
      <c r="R248" s="202">
        <v>0.13</v>
      </c>
      <c r="S248" s="202">
        <v>0.04</v>
      </c>
      <c r="T248" s="202">
        <v>100.28</v>
      </c>
      <c r="U248" s="183">
        <f t="shared" si="6"/>
        <v>53.253753167030105</v>
      </c>
      <c r="V248" s="183">
        <f t="shared" si="7"/>
        <v>0.12737366073884146</v>
      </c>
      <c r="W248" s="201" t="s">
        <v>713</v>
      </c>
      <c r="X248" s="201">
        <v>10</v>
      </c>
    </row>
    <row r="249" spans="1:24" s="171" customFormat="1" ht="11.25">
      <c r="A249" s="172" t="s">
        <v>664</v>
      </c>
      <c r="B249" s="201" t="s">
        <v>665</v>
      </c>
      <c r="C249" s="201" t="s">
        <v>709</v>
      </c>
      <c r="D249" s="201" t="s">
        <v>710</v>
      </c>
      <c r="E249" s="201" t="s">
        <v>711</v>
      </c>
      <c r="F249" s="201" t="s">
        <v>712</v>
      </c>
      <c r="G249" s="201">
        <v>5</v>
      </c>
      <c r="H249" s="201">
        <v>84</v>
      </c>
      <c r="I249" s="201" t="s">
        <v>713</v>
      </c>
      <c r="J249" s="201" t="s">
        <v>671</v>
      </c>
      <c r="K249" s="202">
        <v>41.56</v>
      </c>
      <c r="L249" s="202">
        <v>1</v>
      </c>
      <c r="M249" s="202">
        <v>16.850000000000001</v>
      </c>
      <c r="N249" s="202">
        <v>7.69</v>
      </c>
      <c r="O249" s="202">
        <v>0.37</v>
      </c>
      <c r="P249" s="202">
        <v>20.7</v>
      </c>
      <c r="Q249" s="202">
        <v>6.03</v>
      </c>
      <c r="R249" s="202">
        <v>0.11</v>
      </c>
      <c r="S249" s="202">
        <v>5.16</v>
      </c>
      <c r="T249" s="202">
        <v>99.47</v>
      </c>
      <c r="U249" s="183">
        <f t="shared" si="6"/>
        <v>82.752598942768415</v>
      </c>
      <c r="V249" s="183">
        <f t="shared" si="7"/>
        <v>17.042208763324741</v>
      </c>
      <c r="W249" s="201" t="s">
        <v>713</v>
      </c>
      <c r="X249" s="201">
        <v>10</v>
      </c>
    </row>
    <row r="250" spans="1:24" s="171" customFormat="1" ht="11.25">
      <c r="A250" s="172" t="s">
        <v>664</v>
      </c>
      <c r="B250" s="201" t="s">
        <v>665</v>
      </c>
      <c r="C250" s="201" t="s">
        <v>709</v>
      </c>
      <c r="D250" s="201" t="s">
        <v>710</v>
      </c>
      <c r="E250" s="201" t="s">
        <v>711</v>
      </c>
      <c r="F250" s="201" t="s">
        <v>712</v>
      </c>
      <c r="G250" s="201">
        <v>5</v>
      </c>
      <c r="H250" s="201">
        <v>85</v>
      </c>
      <c r="I250" s="201" t="s">
        <v>713</v>
      </c>
      <c r="J250" s="201" t="s">
        <v>671</v>
      </c>
      <c r="K250" s="202">
        <v>42.09</v>
      </c>
      <c r="L250" s="202">
        <v>0.38</v>
      </c>
      <c r="M250" s="202">
        <v>21.07</v>
      </c>
      <c r="N250" s="202">
        <v>15.57</v>
      </c>
      <c r="O250" s="202">
        <v>0.43</v>
      </c>
      <c r="P250" s="202">
        <v>16.89</v>
      </c>
      <c r="Q250" s="202">
        <v>3.76</v>
      </c>
      <c r="R250" s="202">
        <v>0.13</v>
      </c>
      <c r="S250" s="202">
        <v>0.45</v>
      </c>
      <c r="T250" s="202">
        <v>100.77</v>
      </c>
      <c r="U250" s="183">
        <f t="shared" si="6"/>
        <v>65.911588328572236</v>
      </c>
      <c r="V250" s="183">
        <f t="shared" si="7"/>
        <v>1.4125008969254023</v>
      </c>
      <c r="W250" s="201" t="s">
        <v>713</v>
      </c>
      <c r="X250" s="201">
        <v>10</v>
      </c>
    </row>
    <row r="251" spans="1:24" s="171" customFormat="1" ht="11.25">
      <c r="A251" s="172" t="s">
        <v>664</v>
      </c>
      <c r="B251" s="201" t="s">
        <v>665</v>
      </c>
      <c r="C251" s="201" t="s">
        <v>709</v>
      </c>
      <c r="D251" s="201" t="s">
        <v>710</v>
      </c>
      <c r="E251" s="201" t="s">
        <v>711</v>
      </c>
      <c r="F251" s="201" t="s">
        <v>712</v>
      </c>
      <c r="G251" s="201">
        <v>5</v>
      </c>
      <c r="H251" s="201">
        <v>86</v>
      </c>
      <c r="I251" s="201" t="s">
        <v>713</v>
      </c>
      <c r="J251" s="201" t="s">
        <v>671</v>
      </c>
      <c r="K251" s="202">
        <v>41.73</v>
      </c>
      <c r="L251" s="202">
        <v>0.92</v>
      </c>
      <c r="M251" s="202">
        <v>16.11</v>
      </c>
      <c r="N251" s="202">
        <v>6.73</v>
      </c>
      <c r="O251" s="202">
        <v>0.28999999999999998</v>
      </c>
      <c r="P251" s="202">
        <v>21.69</v>
      </c>
      <c r="Q251" s="202">
        <v>5.69</v>
      </c>
      <c r="R251" s="202">
        <v>0.1</v>
      </c>
      <c r="S251" s="202">
        <v>5.67</v>
      </c>
      <c r="T251" s="202">
        <v>98.93</v>
      </c>
      <c r="U251" s="183">
        <f t="shared" si="6"/>
        <v>85.173285118844873</v>
      </c>
      <c r="V251" s="183">
        <f t="shared" si="7"/>
        <v>19.100767708531148</v>
      </c>
      <c r="W251" s="201" t="s">
        <v>713</v>
      </c>
      <c r="X251" s="201">
        <v>10</v>
      </c>
    </row>
    <row r="252" spans="1:24" s="171" customFormat="1" ht="11.25">
      <c r="A252" s="172" t="s">
        <v>664</v>
      </c>
      <c r="B252" s="201" t="s">
        <v>665</v>
      </c>
      <c r="C252" s="201" t="s">
        <v>709</v>
      </c>
      <c r="D252" s="201" t="s">
        <v>710</v>
      </c>
      <c r="E252" s="201" t="s">
        <v>711</v>
      </c>
      <c r="F252" s="201" t="s">
        <v>712</v>
      </c>
      <c r="G252" s="201">
        <v>5</v>
      </c>
      <c r="H252" s="201">
        <v>87</v>
      </c>
      <c r="I252" s="201" t="s">
        <v>713</v>
      </c>
      <c r="J252" s="201" t="s">
        <v>671</v>
      </c>
      <c r="K252" s="202">
        <v>42.34</v>
      </c>
      <c r="L252" s="202">
        <v>1.22</v>
      </c>
      <c r="M252" s="202">
        <v>17.13</v>
      </c>
      <c r="N252" s="202">
        <v>8.65</v>
      </c>
      <c r="O252" s="202">
        <v>0.38</v>
      </c>
      <c r="P252" s="202">
        <v>20.53</v>
      </c>
      <c r="Q252" s="202">
        <v>5.43</v>
      </c>
      <c r="R252" s="202">
        <v>0.05</v>
      </c>
      <c r="S252" s="202">
        <v>3.86</v>
      </c>
      <c r="T252" s="202">
        <v>99.59</v>
      </c>
      <c r="U252" s="183">
        <f t="shared" si="6"/>
        <v>80.88119502435076</v>
      </c>
      <c r="V252" s="183">
        <f t="shared" si="7"/>
        <v>13.131416745654025</v>
      </c>
      <c r="W252" s="201" t="s">
        <v>713</v>
      </c>
      <c r="X252" s="201">
        <v>10</v>
      </c>
    </row>
    <row r="253" spans="1:24" s="171" customFormat="1" ht="11.25">
      <c r="A253" s="172" t="s">
        <v>664</v>
      </c>
      <c r="B253" s="201" t="s">
        <v>665</v>
      </c>
      <c r="C253" s="201" t="s">
        <v>709</v>
      </c>
      <c r="D253" s="201" t="s">
        <v>710</v>
      </c>
      <c r="E253" s="201" t="s">
        <v>711</v>
      </c>
      <c r="F253" s="201" t="s">
        <v>712</v>
      </c>
      <c r="G253" s="201">
        <v>5</v>
      </c>
      <c r="H253" s="201">
        <v>88</v>
      </c>
      <c r="I253" s="201" t="s">
        <v>713</v>
      </c>
      <c r="J253" s="201" t="s">
        <v>671</v>
      </c>
      <c r="K253" s="202">
        <v>41.07</v>
      </c>
      <c r="L253" s="202">
        <v>0.24</v>
      </c>
      <c r="M253" s="202">
        <v>21.83</v>
      </c>
      <c r="N253" s="202">
        <v>13.78</v>
      </c>
      <c r="O253" s="202">
        <v>0.31</v>
      </c>
      <c r="P253" s="202">
        <v>12.3</v>
      </c>
      <c r="Q253" s="202">
        <v>10.119999999999999</v>
      </c>
      <c r="R253" s="202">
        <v>0.09</v>
      </c>
      <c r="S253" s="202">
        <v>0.04</v>
      </c>
      <c r="T253" s="202">
        <v>99.78</v>
      </c>
      <c r="U253" s="183">
        <f t="shared" si="6"/>
        <v>61.40484599091679</v>
      </c>
      <c r="V253" s="183">
        <f t="shared" si="7"/>
        <v>0.12276982864502964</v>
      </c>
      <c r="W253" s="201" t="s">
        <v>713</v>
      </c>
      <c r="X253" s="201">
        <v>10</v>
      </c>
    </row>
    <row r="254" spans="1:24" s="171" customFormat="1" ht="11.25">
      <c r="A254" s="172" t="s">
        <v>664</v>
      </c>
      <c r="B254" s="201" t="s">
        <v>665</v>
      </c>
      <c r="C254" s="201" t="s">
        <v>709</v>
      </c>
      <c r="D254" s="201" t="s">
        <v>710</v>
      </c>
      <c r="E254" s="201" t="s">
        <v>711</v>
      </c>
      <c r="F254" s="201" t="s">
        <v>712</v>
      </c>
      <c r="G254" s="201">
        <v>5</v>
      </c>
      <c r="H254" s="201">
        <v>89</v>
      </c>
      <c r="I254" s="201" t="s">
        <v>713</v>
      </c>
      <c r="J254" s="201" t="s">
        <v>671</v>
      </c>
      <c r="K254" s="202">
        <v>41.53</v>
      </c>
      <c r="L254" s="202">
        <v>0.21</v>
      </c>
      <c r="M254" s="202">
        <v>21.47</v>
      </c>
      <c r="N254" s="202">
        <v>14.35</v>
      </c>
      <c r="O254" s="202">
        <v>0.39</v>
      </c>
      <c r="P254" s="202">
        <v>13.42</v>
      </c>
      <c r="Q254" s="202">
        <v>8.76</v>
      </c>
      <c r="R254" s="202">
        <v>7.0000000000000007E-2</v>
      </c>
      <c r="S254" s="202">
        <v>0.01</v>
      </c>
      <c r="T254" s="202">
        <v>100.21</v>
      </c>
      <c r="U254" s="183">
        <f t="shared" si="6"/>
        <v>62.503553080346443</v>
      </c>
      <c r="V254" s="183">
        <f t="shared" si="7"/>
        <v>3.1235695730897729E-2</v>
      </c>
      <c r="W254" s="201" t="s">
        <v>713</v>
      </c>
      <c r="X254" s="201">
        <v>10</v>
      </c>
    </row>
    <row r="255" spans="1:24" s="171" customFormat="1" ht="11.25">
      <c r="A255" s="172" t="s">
        <v>664</v>
      </c>
      <c r="B255" s="201" t="s">
        <v>665</v>
      </c>
      <c r="C255" s="201" t="s">
        <v>709</v>
      </c>
      <c r="D255" s="201" t="s">
        <v>710</v>
      </c>
      <c r="E255" s="201" t="s">
        <v>711</v>
      </c>
      <c r="F255" s="201" t="s">
        <v>712</v>
      </c>
      <c r="G255" s="201">
        <v>5</v>
      </c>
      <c r="H255" s="201">
        <v>90</v>
      </c>
      <c r="I255" s="201" t="s">
        <v>713</v>
      </c>
      <c r="J255" s="201" t="s">
        <v>671</v>
      </c>
      <c r="K255" s="202">
        <v>42.71</v>
      </c>
      <c r="L255" s="202">
        <v>1.04</v>
      </c>
      <c r="M255" s="202">
        <v>16.8</v>
      </c>
      <c r="N255" s="202">
        <v>7.81</v>
      </c>
      <c r="O255" s="202">
        <v>0.37</v>
      </c>
      <c r="P255" s="202">
        <v>20.27</v>
      </c>
      <c r="Q255" s="202">
        <v>6.06</v>
      </c>
      <c r="R255" s="202">
        <v>0.02</v>
      </c>
      <c r="S255" s="202">
        <v>5.88</v>
      </c>
      <c r="T255" s="202">
        <v>100.96</v>
      </c>
      <c r="U255" s="183">
        <f t="shared" si="6"/>
        <v>82.22575437525964</v>
      </c>
      <c r="V255" s="183">
        <f t="shared" si="7"/>
        <v>19.01482999074322</v>
      </c>
      <c r="W255" s="201" t="s">
        <v>713</v>
      </c>
      <c r="X255" s="201">
        <v>10</v>
      </c>
    </row>
    <row r="256" spans="1:24" s="171" customFormat="1" ht="11.25">
      <c r="A256" s="172" t="s">
        <v>664</v>
      </c>
      <c r="B256" s="201" t="s">
        <v>665</v>
      </c>
      <c r="C256" s="201" t="s">
        <v>709</v>
      </c>
      <c r="D256" s="201" t="s">
        <v>710</v>
      </c>
      <c r="E256" s="201" t="s">
        <v>711</v>
      </c>
      <c r="F256" s="201" t="s">
        <v>712</v>
      </c>
      <c r="G256" s="201">
        <v>5</v>
      </c>
      <c r="H256" s="201">
        <v>91</v>
      </c>
      <c r="I256" s="201" t="s">
        <v>713</v>
      </c>
      <c r="J256" s="201" t="s">
        <v>671</v>
      </c>
      <c r="K256" s="202">
        <v>41.06</v>
      </c>
      <c r="L256" s="202">
        <v>0.23</v>
      </c>
      <c r="M256" s="202">
        <v>21.35</v>
      </c>
      <c r="N256" s="202">
        <v>16.059999999999999</v>
      </c>
      <c r="O256" s="202">
        <v>0.42</v>
      </c>
      <c r="P256" s="202">
        <v>12.34</v>
      </c>
      <c r="Q256" s="202">
        <v>8.42</v>
      </c>
      <c r="R256" s="202">
        <v>0.08</v>
      </c>
      <c r="S256" s="202">
        <v>0.05</v>
      </c>
      <c r="T256" s="202">
        <v>100.01</v>
      </c>
      <c r="U256" s="183">
        <f t="shared" si="6"/>
        <v>57.798214298286389</v>
      </c>
      <c r="V256" s="183">
        <f t="shared" si="7"/>
        <v>0.15685893594545328</v>
      </c>
      <c r="W256" s="201" t="s">
        <v>713</v>
      </c>
      <c r="X256" s="201">
        <v>10</v>
      </c>
    </row>
    <row r="257" spans="1:24" s="171" customFormat="1" ht="11.25">
      <c r="A257" s="172" t="s">
        <v>664</v>
      </c>
      <c r="B257" s="201" t="s">
        <v>665</v>
      </c>
      <c r="C257" s="201" t="s">
        <v>709</v>
      </c>
      <c r="D257" s="201" t="s">
        <v>710</v>
      </c>
      <c r="E257" s="201" t="s">
        <v>711</v>
      </c>
      <c r="F257" s="201" t="s">
        <v>712</v>
      </c>
      <c r="G257" s="201">
        <v>5</v>
      </c>
      <c r="H257" s="201">
        <v>92</v>
      </c>
      <c r="I257" s="201" t="s">
        <v>713</v>
      </c>
      <c r="J257" s="201" t="s">
        <v>671</v>
      </c>
      <c r="K257" s="202">
        <v>42.51</v>
      </c>
      <c r="L257" s="202">
        <v>1.24</v>
      </c>
      <c r="M257" s="202">
        <v>17.940000000000001</v>
      </c>
      <c r="N257" s="202">
        <v>8.98</v>
      </c>
      <c r="O257" s="202">
        <v>0.4</v>
      </c>
      <c r="P257" s="202">
        <v>19.350000000000001</v>
      </c>
      <c r="Q257" s="202">
        <v>6.05</v>
      </c>
      <c r="R257" s="202">
        <v>0.09</v>
      </c>
      <c r="S257" s="202">
        <v>3.98</v>
      </c>
      <c r="T257" s="202">
        <v>100.54</v>
      </c>
      <c r="U257" s="183">
        <f t="shared" si="6"/>
        <v>79.342141013546168</v>
      </c>
      <c r="V257" s="183">
        <f t="shared" si="7"/>
        <v>12.954635185734151</v>
      </c>
      <c r="W257" s="201" t="s">
        <v>713</v>
      </c>
      <c r="X257" s="201">
        <v>10</v>
      </c>
    </row>
    <row r="258" spans="1:24" s="171" customFormat="1" ht="11.25">
      <c r="A258" s="172" t="s">
        <v>664</v>
      </c>
      <c r="B258" s="201" t="s">
        <v>665</v>
      </c>
      <c r="C258" s="201" t="s">
        <v>709</v>
      </c>
      <c r="D258" s="201" t="s">
        <v>710</v>
      </c>
      <c r="E258" s="201" t="s">
        <v>711</v>
      </c>
      <c r="F258" s="201" t="s">
        <v>712</v>
      </c>
      <c r="G258" s="201">
        <v>5</v>
      </c>
      <c r="H258" s="201">
        <v>93</v>
      </c>
      <c r="I258" s="201" t="s">
        <v>713</v>
      </c>
      <c r="J258" s="201" t="s">
        <v>671</v>
      </c>
      <c r="K258" s="202">
        <v>42.56</v>
      </c>
      <c r="L258" s="202">
        <v>0.25</v>
      </c>
      <c r="M258" s="202">
        <v>22.42</v>
      </c>
      <c r="N258" s="202">
        <v>10.74</v>
      </c>
      <c r="O258" s="202">
        <v>0.46</v>
      </c>
      <c r="P258" s="202">
        <v>17.059999999999999</v>
      </c>
      <c r="Q258" s="202">
        <v>7.75</v>
      </c>
      <c r="R258" s="202">
        <v>0.17</v>
      </c>
      <c r="S258" s="202">
        <v>0.02</v>
      </c>
      <c r="T258" s="202">
        <v>101.43</v>
      </c>
      <c r="U258" s="183">
        <f t="shared" si="6"/>
        <v>73.89932443088837</v>
      </c>
      <c r="V258" s="183">
        <f t="shared" si="7"/>
        <v>5.9807200560187582E-2</v>
      </c>
      <c r="W258" s="201" t="s">
        <v>713</v>
      </c>
      <c r="X258" s="201">
        <v>10</v>
      </c>
    </row>
    <row r="259" spans="1:24" s="171" customFormat="1" ht="11.25">
      <c r="A259" s="172" t="s">
        <v>664</v>
      </c>
      <c r="B259" s="201" t="s">
        <v>665</v>
      </c>
      <c r="C259" s="201" t="s">
        <v>709</v>
      </c>
      <c r="D259" s="201" t="s">
        <v>710</v>
      </c>
      <c r="E259" s="201" t="s">
        <v>711</v>
      </c>
      <c r="F259" s="201" t="s">
        <v>712</v>
      </c>
      <c r="G259" s="201">
        <v>5</v>
      </c>
      <c r="H259" s="201">
        <v>94</v>
      </c>
      <c r="I259" s="201" t="s">
        <v>713</v>
      </c>
      <c r="J259" s="201" t="s">
        <v>671</v>
      </c>
      <c r="K259" s="202">
        <v>42.5</v>
      </c>
      <c r="L259" s="202">
        <v>1.03</v>
      </c>
      <c r="M259" s="202">
        <v>17.95</v>
      </c>
      <c r="N259" s="202">
        <v>7.85</v>
      </c>
      <c r="O259" s="202">
        <v>0.34</v>
      </c>
      <c r="P259" s="202">
        <v>20.5</v>
      </c>
      <c r="Q259" s="202">
        <v>5.79</v>
      </c>
      <c r="R259" s="202">
        <v>0.09</v>
      </c>
      <c r="S259" s="202">
        <v>4.91</v>
      </c>
      <c r="T259" s="202">
        <v>100.96</v>
      </c>
      <c r="U259" s="183">
        <f t="shared" si="6"/>
        <v>82.315813181092551</v>
      </c>
      <c r="V259" s="183">
        <f t="shared" si="7"/>
        <v>15.504854694931675</v>
      </c>
      <c r="W259" s="201" t="s">
        <v>713</v>
      </c>
      <c r="X259" s="201">
        <v>10</v>
      </c>
    </row>
    <row r="260" spans="1:24" s="171" customFormat="1" ht="11.25">
      <c r="A260" s="172" t="s">
        <v>664</v>
      </c>
      <c r="B260" s="201" t="s">
        <v>665</v>
      </c>
      <c r="C260" s="201" t="s">
        <v>709</v>
      </c>
      <c r="D260" s="201" t="s">
        <v>710</v>
      </c>
      <c r="E260" s="201" t="s">
        <v>711</v>
      </c>
      <c r="F260" s="201" t="s">
        <v>712</v>
      </c>
      <c r="G260" s="201">
        <v>5</v>
      </c>
      <c r="H260" s="201">
        <v>95</v>
      </c>
      <c r="I260" s="201" t="s">
        <v>713</v>
      </c>
      <c r="J260" s="201" t="s">
        <v>671</v>
      </c>
      <c r="K260" s="202">
        <v>41.52</v>
      </c>
      <c r="L260" s="202">
        <v>0.48</v>
      </c>
      <c r="M260" s="202">
        <v>14.9</v>
      </c>
      <c r="N260" s="202">
        <v>7.67</v>
      </c>
      <c r="O260" s="202">
        <v>0.48</v>
      </c>
      <c r="P260" s="202">
        <v>18.149999999999999</v>
      </c>
      <c r="Q260" s="202">
        <v>7.71</v>
      </c>
      <c r="R260" s="202">
        <v>0.16</v>
      </c>
      <c r="S260" s="202">
        <v>10.47</v>
      </c>
      <c r="T260" s="202">
        <v>101.54</v>
      </c>
      <c r="U260" s="183">
        <f t="shared" si="6"/>
        <v>80.835164826990777</v>
      </c>
      <c r="V260" s="183">
        <f t="shared" si="7"/>
        <v>32.037000869931731</v>
      </c>
      <c r="W260" s="201" t="s">
        <v>713</v>
      </c>
      <c r="X260" s="201">
        <v>10</v>
      </c>
    </row>
    <row r="261" spans="1:24" s="171" customFormat="1" ht="11.25">
      <c r="A261" s="172" t="s">
        <v>664</v>
      </c>
      <c r="B261" s="201" t="s">
        <v>665</v>
      </c>
      <c r="C261" s="201" t="s">
        <v>709</v>
      </c>
      <c r="D261" s="201" t="s">
        <v>710</v>
      </c>
      <c r="E261" s="201" t="s">
        <v>711</v>
      </c>
      <c r="F261" s="201" t="s">
        <v>712</v>
      </c>
      <c r="G261" s="201">
        <v>5</v>
      </c>
      <c r="H261" s="201">
        <v>96</v>
      </c>
      <c r="I261" s="201" t="s">
        <v>713</v>
      </c>
      <c r="J261" s="201" t="s">
        <v>671</v>
      </c>
      <c r="K261" s="202">
        <v>41.76</v>
      </c>
      <c r="L261" s="202">
        <v>0.66</v>
      </c>
      <c r="M261" s="202">
        <v>20.83</v>
      </c>
      <c r="N261" s="202">
        <v>15.72</v>
      </c>
      <c r="O261" s="202">
        <v>0.38</v>
      </c>
      <c r="P261" s="202">
        <v>15.37</v>
      </c>
      <c r="Q261" s="202">
        <v>6.15</v>
      </c>
      <c r="R261" s="202">
        <v>0.19</v>
      </c>
      <c r="S261" s="202">
        <v>0.06</v>
      </c>
      <c r="T261" s="202">
        <v>101.12</v>
      </c>
      <c r="U261" s="183">
        <f t="shared" si="6"/>
        <v>63.540253590360962</v>
      </c>
      <c r="V261" s="183">
        <f t="shared" si="7"/>
        <v>0.19286014766701393</v>
      </c>
      <c r="W261" s="201" t="s">
        <v>713</v>
      </c>
      <c r="X261" s="201">
        <v>10</v>
      </c>
    </row>
    <row r="262" spans="1:24" s="171" customFormat="1" ht="11.25">
      <c r="A262" s="172" t="s">
        <v>664</v>
      </c>
      <c r="B262" s="201" t="s">
        <v>665</v>
      </c>
      <c r="C262" s="201" t="s">
        <v>709</v>
      </c>
      <c r="D262" s="201" t="s">
        <v>710</v>
      </c>
      <c r="E262" s="201" t="s">
        <v>711</v>
      </c>
      <c r="F262" s="201" t="s">
        <v>712</v>
      </c>
      <c r="G262" s="201">
        <v>5</v>
      </c>
      <c r="H262" s="201">
        <v>97</v>
      </c>
      <c r="I262" s="201" t="s">
        <v>713</v>
      </c>
      <c r="J262" s="201" t="s">
        <v>671</v>
      </c>
      <c r="K262" s="202">
        <v>42.02</v>
      </c>
      <c r="L262" s="202">
        <v>0.28000000000000003</v>
      </c>
      <c r="M262" s="202">
        <v>22.03</v>
      </c>
      <c r="N262" s="202">
        <v>15.3</v>
      </c>
      <c r="O262" s="202">
        <v>0.35</v>
      </c>
      <c r="P262" s="202">
        <v>12.65</v>
      </c>
      <c r="Q262" s="202">
        <v>8.83</v>
      </c>
      <c r="R262" s="202">
        <v>0.08</v>
      </c>
      <c r="S262" s="202">
        <v>0.03</v>
      </c>
      <c r="T262" s="202">
        <v>101.57</v>
      </c>
      <c r="U262" s="183">
        <f t="shared" ref="U262:U325" si="8">((P262/40.31)/(P262/40.31+N262/71.85))*100</f>
        <v>59.574947128936572</v>
      </c>
      <c r="V262" s="183">
        <f t="shared" ref="V262:V325" si="9">((S262/151.99061)/(S262/151.99061+M262/101.96137))*100</f>
        <v>9.1270220396706361E-2</v>
      </c>
      <c r="W262" s="201" t="s">
        <v>713</v>
      </c>
      <c r="X262" s="201">
        <v>10</v>
      </c>
    </row>
    <row r="263" spans="1:24" s="171" customFormat="1" ht="11.25">
      <c r="A263" s="172" t="s">
        <v>664</v>
      </c>
      <c r="B263" s="201" t="s">
        <v>665</v>
      </c>
      <c r="C263" s="201" t="s">
        <v>709</v>
      </c>
      <c r="D263" s="201" t="s">
        <v>710</v>
      </c>
      <c r="E263" s="201" t="s">
        <v>711</v>
      </c>
      <c r="F263" s="201" t="s">
        <v>712</v>
      </c>
      <c r="G263" s="201">
        <v>5</v>
      </c>
      <c r="H263" s="201">
        <v>98</v>
      </c>
      <c r="I263" s="201" t="s">
        <v>713</v>
      </c>
      <c r="J263" s="201" t="s">
        <v>671</v>
      </c>
      <c r="K263" s="202">
        <v>42.78</v>
      </c>
      <c r="L263" s="202">
        <v>1.08</v>
      </c>
      <c r="M263" s="202">
        <v>18.059999999999999</v>
      </c>
      <c r="N263" s="202">
        <v>7.86</v>
      </c>
      <c r="O263" s="202">
        <v>0.34</v>
      </c>
      <c r="P263" s="202">
        <v>21.15</v>
      </c>
      <c r="Q263" s="202">
        <v>5.8</v>
      </c>
      <c r="R263" s="202">
        <v>0.13</v>
      </c>
      <c r="S263" s="202">
        <v>4.16</v>
      </c>
      <c r="T263" s="202">
        <v>101.36</v>
      </c>
      <c r="U263" s="183">
        <f t="shared" si="8"/>
        <v>82.747465632461854</v>
      </c>
      <c r="V263" s="183">
        <f t="shared" si="9"/>
        <v>13.384178436148797</v>
      </c>
      <c r="W263" s="201" t="s">
        <v>713</v>
      </c>
      <c r="X263" s="201">
        <v>10</v>
      </c>
    </row>
    <row r="264" spans="1:24" s="171" customFormat="1" ht="11.25">
      <c r="A264" s="172" t="s">
        <v>664</v>
      </c>
      <c r="B264" s="201" t="s">
        <v>665</v>
      </c>
      <c r="C264" s="201" t="s">
        <v>709</v>
      </c>
      <c r="D264" s="201" t="s">
        <v>710</v>
      </c>
      <c r="E264" s="201" t="s">
        <v>711</v>
      </c>
      <c r="F264" s="201" t="s">
        <v>712</v>
      </c>
      <c r="G264" s="201">
        <v>5</v>
      </c>
      <c r="H264" s="201">
        <v>99</v>
      </c>
      <c r="I264" s="201" t="s">
        <v>713</v>
      </c>
      <c r="J264" s="201" t="s">
        <v>671</v>
      </c>
      <c r="K264" s="202">
        <v>41.38</v>
      </c>
      <c r="L264" s="202">
        <v>1.1299999999999999</v>
      </c>
      <c r="M264" s="202">
        <v>16.239999999999998</v>
      </c>
      <c r="N264" s="202">
        <v>7.74</v>
      </c>
      <c r="O264" s="202">
        <v>0.41</v>
      </c>
      <c r="P264" s="202">
        <v>20.5</v>
      </c>
      <c r="Q264" s="202">
        <v>5.91</v>
      </c>
      <c r="R264" s="202">
        <v>0.11</v>
      </c>
      <c r="S264" s="202">
        <v>5.41</v>
      </c>
      <c r="T264" s="202">
        <v>98.83</v>
      </c>
      <c r="U264" s="183">
        <f t="shared" si="8"/>
        <v>82.520301700172837</v>
      </c>
      <c r="V264" s="183">
        <f t="shared" si="9"/>
        <v>18.265637144396145</v>
      </c>
      <c r="W264" s="201" t="s">
        <v>713</v>
      </c>
      <c r="X264" s="201">
        <v>10</v>
      </c>
    </row>
    <row r="265" spans="1:24" s="171" customFormat="1" ht="11.25">
      <c r="A265" s="172" t="s">
        <v>664</v>
      </c>
      <c r="B265" s="201" t="s">
        <v>665</v>
      </c>
      <c r="C265" s="201" t="s">
        <v>709</v>
      </c>
      <c r="D265" s="201" t="s">
        <v>710</v>
      </c>
      <c r="E265" s="201" t="s">
        <v>711</v>
      </c>
      <c r="F265" s="201" t="s">
        <v>712</v>
      </c>
      <c r="G265" s="201">
        <v>5</v>
      </c>
      <c r="H265" s="201">
        <v>100</v>
      </c>
      <c r="I265" s="201" t="s">
        <v>713</v>
      </c>
      <c r="J265" s="201" t="s">
        <v>671</v>
      </c>
      <c r="K265" s="202">
        <v>42.27</v>
      </c>
      <c r="L265" s="202">
        <v>1.1200000000000001</v>
      </c>
      <c r="M265" s="202">
        <v>16.66</v>
      </c>
      <c r="N265" s="202">
        <v>7.99</v>
      </c>
      <c r="O265" s="202">
        <v>0.37</v>
      </c>
      <c r="P265" s="202">
        <v>21.03</v>
      </c>
      <c r="Q265" s="202">
        <v>5.55</v>
      </c>
      <c r="R265" s="202">
        <v>0.09</v>
      </c>
      <c r="S265" s="202">
        <v>4.38</v>
      </c>
      <c r="T265" s="202">
        <v>99.46</v>
      </c>
      <c r="U265" s="183">
        <f t="shared" si="8"/>
        <v>82.429764204816976</v>
      </c>
      <c r="V265" s="183">
        <f t="shared" si="9"/>
        <v>14.992535340182897</v>
      </c>
      <c r="W265" s="201" t="s">
        <v>713</v>
      </c>
      <c r="X265" s="201">
        <v>10</v>
      </c>
    </row>
    <row r="266" spans="1:24" s="171" customFormat="1" ht="11.25">
      <c r="A266" s="172" t="s">
        <v>664</v>
      </c>
      <c r="B266" s="201" t="s">
        <v>665</v>
      </c>
      <c r="C266" s="201" t="s">
        <v>709</v>
      </c>
      <c r="D266" s="201" t="s">
        <v>710</v>
      </c>
      <c r="E266" s="201" t="s">
        <v>711</v>
      </c>
      <c r="F266" s="201" t="s">
        <v>712</v>
      </c>
      <c r="G266" s="201">
        <v>5</v>
      </c>
      <c r="H266" s="201">
        <v>101</v>
      </c>
      <c r="I266" s="201" t="s">
        <v>713</v>
      </c>
      <c r="J266" s="201" t="s">
        <v>671</v>
      </c>
      <c r="K266" s="202">
        <v>41.4</v>
      </c>
      <c r="L266" s="202">
        <v>1.26</v>
      </c>
      <c r="M266" s="202">
        <v>16.3</v>
      </c>
      <c r="N266" s="202">
        <v>8.85</v>
      </c>
      <c r="O266" s="202">
        <v>0.41</v>
      </c>
      <c r="P266" s="202">
        <v>20.059999999999999</v>
      </c>
      <c r="Q266" s="202">
        <v>6.09</v>
      </c>
      <c r="R266" s="202">
        <v>0.13</v>
      </c>
      <c r="S266" s="202">
        <v>4.12</v>
      </c>
      <c r="T266" s="202">
        <v>98.62</v>
      </c>
      <c r="U266" s="183">
        <f t="shared" si="8"/>
        <v>80.159472363045722</v>
      </c>
      <c r="V266" s="183">
        <f t="shared" si="9"/>
        <v>14.497905636202562</v>
      </c>
      <c r="W266" s="201" t="s">
        <v>713</v>
      </c>
      <c r="X266" s="201">
        <v>10</v>
      </c>
    </row>
    <row r="267" spans="1:24" s="171" customFormat="1" ht="11.25">
      <c r="A267" s="172" t="s">
        <v>664</v>
      </c>
      <c r="B267" s="201" t="s">
        <v>665</v>
      </c>
      <c r="C267" s="201" t="s">
        <v>709</v>
      </c>
      <c r="D267" s="201" t="s">
        <v>710</v>
      </c>
      <c r="E267" s="201" t="s">
        <v>711</v>
      </c>
      <c r="F267" s="201" t="s">
        <v>712</v>
      </c>
      <c r="G267" s="201">
        <v>5</v>
      </c>
      <c r="H267" s="201">
        <v>102</v>
      </c>
      <c r="I267" s="201" t="s">
        <v>713</v>
      </c>
      <c r="J267" s="201" t="s">
        <v>671</v>
      </c>
      <c r="K267" s="202">
        <v>41.98</v>
      </c>
      <c r="L267" s="202">
        <v>0.2</v>
      </c>
      <c r="M267" s="202">
        <v>17.829999999999998</v>
      </c>
      <c r="N267" s="202">
        <v>7.86</v>
      </c>
      <c r="O267" s="202">
        <v>0.41</v>
      </c>
      <c r="P267" s="202">
        <v>19.95</v>
      </c>
      <c r="Q267" s="202">
        <v>5.72</v>
      </c>
      <c r="R267" s="202">
        <v>0.04</v>
      </c>
      <c r="S267" s="202">
        <v>5.24</v>
      </c>
      <c r="T267" s="202">
        <v>99.23</v>
      </c>
      <c r="U267" s="183">
        <f t="shared" si="8"/>
        <v>81.897576458049485</v>
      </c>
      <c r="V267" s="183">
        <f t="shared" si="9"/>
        <v>16.46834428877985</v>
      </c>
      <c r="W267" s="201" t="s">
        <v>713</v>
      </c>
      <c r="X267" s="201">
        <v>10</v>
      </c>
    </row>
    <row r="268" spans="1:24" s="171" customFormat="1" ht="11.25">
      <c r="A268" s="172" t="s">
        <v>664</v>
      </c>
      <c r="B268" s="201" t="s">
        <v>665</v>
      </c>
      <c r="C268" s="201" t="s">
        <v>709</v>
      </c>
      <c r="D268" s="201" t="s">
        <v>710</v>
      </c>
      <c r="E268" s="201" t="s">
        <v>711</v>
      </c>
      <c r="F268" s="201" t="s">
        <v>712</v>
      </c>
      <c r="G268" s="201">
        <v>5</v>
      </c>
      <c r="H268" s="201">
        <v>103</v>
      </c>
      <c r="I268" s="201" t="s">
        <v>713</v>
      </c>
      <c r="J268" s="201" t="s">
        <v>671</v>
      </c>
      <c r="K268" s="202">
        <v>42.15</v>
      </c>
      <c r="L268" s="202">
        <v>0.83</v>
      </c>
      <c r="M268" s="202">
        <v>18.21</v>
      </c>
      <c r="N268" s="202">
        <v>8.5299999999999994</v>
      </c>
      <c r="O268" s="202">
        <v>0.34</v>
      </c>
      <c r="P268" s="202">
        <v>20.03</v>
      </c>
      <c r="Q268" s="202">
        <v>5.04</v>
      </c>
      <c r="R268" s="202">
        <v>0.05</v>
      </c>
      <c r="S268" s="202">
        <v>3.55</v>
      </c>
      <c r="T268" s="202">
        <v>98.73</v>
      </c>
      <c r="U268" s="183">
        <f t="shared" si="8"/>
        <v>80.715404454896728</v>
      </c>
      <c r="V268" s="183">
        <f t="shared" si="9"/>
        <v>11.565373374608889</v>
      </c>
      <c r="W268" s="201" t="s">
        <v>713</v>
      </c>
      <c r="X268" s="201">
        <v>10</v>
      </c>
    </row>
    <row r="269" spans="1:24" s="171" customFormat="1" ht="11.25">
      <c r="A269" s="172" t="s">
        <v>664</v>
      </c>
      <c r="B269" s="201" t="s">
        <v>665</v>
      </c>
      <c r="C269" s="201" t="s">
        <v>709</v>
      </c>
      <c r="D269" s="201" t="s">
        <v>710</v>
      </c>
      <c r="E269" s="201" t="s">
        <v>711</v>
      </c>
      <c r="F269" s="201" t="s">
        <v>712</v>
      </c>
      <c r="G269" s="201">
        <v>5</v>
      </c>
      <c r="H269" s="201">
        <v>104</v>
      </c>
      <c r="I269" s="201" t="s">
        <v>713</v>
      </c>
      <c r="J269" s="201" t="s">
        <v>671</v>
      </c>
      <c r="K269" s="202">
        <v>41.91</v>
      </c>
      <c r="L269" s="202">
        <v>0</v>
      </c>
      <c r="M269" s="202">
        <v>18.05</v>
      </c>
      <c r="N269" s="202">
        <v>7.92</v>
      </c>
      <c r="O269" s="202">
        <v>0.48</v>
      </c>
      <c r="P269" s="202">
        <v>20.170000000000002</v>
      </c>
      <c r="Q269" s="202">
        <v>5.72</v>
      </c>
      <c r="R269" s="202">
        <v>0.1</v>
      </c>
      <c r="S269" s="202">
        <v>5.5</v>
      </c>
      <c r="T269" s="202">
        <v>99.85</v>
      </c>
      <c r="U269" s="183">
        <f t="shared" si="8"/>
        <v>81.947375179795273</v>
      </c>
      <c r="V269" s="183">
        <f t="shared" si="9"/>
        <v>16.971868299180016</v>
      </c>
      <c r="W269" s="201" t="s">
        <v>713</v>
      </c>
      <c r="X269" s="201">
        <v>10</v>
      </c>
    </row>
    <row r="270" spans="1:24" s="171" customFormat="1" ht="11.25">
      <c r="A270" s="172" t="s">
        <v>664</v>
      </c>
      <c r="B270" s="201" t="s">
        <v>665</v>
      </c>
      <c r="C270" s="201" t="s">
        <v>709</v>
      </c>
      <c r="D270" s="201" t="s">
        <v>710</v>
      </c>
      <c r="E270" s="201" t="s">
        <v>711</v>
      </c>
      <c r="F270" s="201" t="s">
        <v>712</v>
      </c>
      <c r="G270" s="201">
        <v>5</v>
      </c>
      <c r="H270" s="201">
        <v>105</v>
      </c>
      <c r="I270" s="201" t="s">
        <v>713</v>
      </c>
      <c r="J270" s="201" t="s">
        <v>671</v>
      </c>
      <c r="K270" s="202">
        <v>42.54</v>
      </c>
      <c r="L270" s="202">
        <v>0.8</v>
      </c>
      <c r="M270" s="202">
        <v>18.489999999999998</v>
      </c>
      <c r="N270" s="202">
        <v>7.83</v>
      </c>
      <c r="O270" s="202">
        <v>0.34</v>
      </c>
      <c r="P270" s="202">
        <v>21.3</v>
      </c>
      <c r="Q270" s="202">
        <v>5.23</v>
      </c>
      <c r="R270" s="202">
        <v>0.05</v>
      </c>
      <c r="S270" s="202">
        <v>4.3099999999999996</v>
      </c>
      <c r="T270" s="202">
        <v>100.89</v>
      </c>
      <c r="U270" s="183">
        <f t="shared" si="8"/>
        <v>82.902395586469424</v>
      </c>
      <c r="V270" s="183">
        <f t="shared" si="9"/>
        <v>13.522645378131285</v>
      </c>
      <c r="W270" s="201" t="s">
        <v>713</v>
      </c>
      <c r="X270" s="201">
        <v>10</v>
      </c>
    </row>
    <row r="271" spans="1:24" s="171" customFormat="1" ht="11.25">
      <c r="A271" s="172" t="s">
        <v>664</v>
      </c>
      <c r="B271" s="201" t="s">
        <v>665</v>
      </c>
      <c r="C271" s="201" t="s">
        <v>709</v>
      </c>
      <c r="D271" s="201" t="s">
        <v>710</v>
      </c>
      <c r="E271" s="201" t="s">
        <v>711</v>
      </c>
      <c r="F271" s="201" t="s">
        <v>712</v>
      </c>
      <c r="G271" s="201">
        <v>5</v>
      </c>
      <c r="H271" s="201">
        <v>106</v>
      </c>
      <c r="I271" s="201" t="s">
        <v>713</v>
      </c>
      <c r="J271" s="201" t="s">
        <v>671</v>
      </c>
      <c r="K271" s="202">
        <v>42.12</v>
      </c>
      <c r="L271" s="202">
        <v>0.63</v>
      </c>
      <c r="M271" s="202">
        <v>20.22</v>
      </c>
      <c r="N271" s="202">
        <v>9.94</v>
      </c>
      <c r="O271" s="202">
        <v>0.48</v>
      </c>
      <c r="P271" s="202">
        <v>18.68</v>
      </c>
      <c r="Q271" s="202">
        <v>7.31</v>
      </c>
      <c r="R271" s="202">
        <v>0.09</v>
      </c>
      <c r="S271" s="202">
        <v>0.8</v>
      </c>
      <c r="T271" s="202">
        <v>100.27</v>
      </c>
      <c r="U271" s="183">
        <f t="shared" si="8"/>
        <v>77.009849559288142</v>
      </c>
      <c r="V271" s="183">
        <f t="shared" si="9"/>
        <v>2.5855394571951096</v>
      </c>
      <c r="W271" s="201" t="s">
        <v>713</v>
      </c>
      <c r="X271" s="201">
        <v>10</v>
      </c>
    </row>
    <row r="272" spans="1:24" s="171" customFormat="1" ht="11.25">
      <c r="A272" s="172" t="s">
        <v>664</v>
      </c>
      <c r="B272" s="201" t="s">
        <v>665</v>
      </c>
      <c r="C272" s="201" t="s">
        <v>709</v>
      </c>
      <c r="D272" s="201" t="s">
        <v>710</v>
      </c>
      <c r="E272" s="201" t="s">
        <v>711</v>
      </c>
      <c r="F272" s="201" t="s">
        <v>712</v>
      </c>
      <c r="G272" s="201">
        <v>5</v>
      </c>
      <c r="H272" s="201">
        <v>107</v>
      </c>
      <c r="I272" s="201" t="s">
        <v>713</v>
      </c>
      <c r="J272" s="201" t="s">
        <v>671</v>
      </c>
      <c r="K272" s="202">
        <v>42.58</v>
      </c>
      <c r="L272" s="202">
        <v>0.68</v>
      </c>
      <c r="M272" s="202">
        <v>19.05</v>
      </c>
      <c r="N272" s="202">
        <v>9.81</v>
      </c>
      <c r="O272" s="202">
        <v>0.49</v>
      </c>
      <c r="P272" s="202">
        <v>17.78</v>
      </c>
      <c r="Q272" s="202">
        <v>7.34</v>
      </c>
      <c r="R272" s="202">
        <v>0.09</v>
      </c>
      <c r="S272" s="202">
        <v>0.73</v>
      </c>
      <c r="T272" s="202">
        <v>98.55</v>
      </c>
      <c r="U272" s="183">
        <f t="shared" si="8"/>
        <v>76.362422165941851</v>
      </c>
      <c r="V272" s="183">
        <f t="shared" si="9"/>
        <v>2.5062453289761746</v>
      </c>
      <c r="W272" s="201" t="s">
        <v>713</v>
      </c>
      <c r="X272" s="201">
        <v>10</v>
      </c>
    </row>
    <row r="273" spans="1:24" s="171" customFormat="1" ht="11.25">
      <c r="A273" s="172" t="s">
        <v>664</v>
      </c>
      <c r="B273" s="201" t="s">
        <v>665</v>
      </c>
      <c r="C273" s="201" t="s">
        <v>709</v>
      </c>
      <c r="D273" s="201" t="s">
        <v>710</v>
      </c>
      <c r="E273" s="201" t="s">
        <v>711</v>
      </c>
      <c r="F273" s="201" t="s">
        <v>712</v>
      </c>
      <c r="G273" s="201">
        <v>5</v>
      </c>
      <c r="H273" s="201">
        <v>108</v>
      </c>
      <c r="I273" s="201" t="s">
        <v>713</v>
      </c>
      <c r="J273" s="201" t="s">
        <v>671</v>
      </c>
      <c r="K273" s="202">
        <v>41.28</v>
      </c>
      <c r="L273" s="202">
        <v>0.24</v>
      </c>
      <c r="M273" s="202">
        <v>20.6</v>
      </c>
      <c r="N273" s="202">
        <v>13.67</v>
      </c>
      <c r="O273" s="202">
        <v>0.36</v>
      </c>
      <c r="P273" s="202">
        <v>12.43</v>
      </c>
      <c r="Q273" s="202">
        <v>10.28</v>
      </c>
      <c r="R273" s="202">
        <v>0.11</v>
      </c>
      <c r="S273" s="202">
        <v>0.03</v>
      </c>
      <c r="T273" s="202">
        <v>99</v>
      </c>
      <c r="U273" s="183">
        <f t="shared" si="8"/>
        <v>61.843014203952926</v>
      </c>
      <c r="V273" s="183">
        <f t="shared" si="9"/>
        <v>9.7599785029068464E-2</v>
      </c>
      <c r="W273" s="201" t="s">
        <v>713</v>
      </c>
      <c r="X273" s="201">
        <v>10</v>
      </c>
    </row>
    <row r="274" spans="1:24" s="171" customFormat="1" ht="11.25">
      <c r="A274" s="172" t="s">
        <v>664</v>
      </c>
      <c r="B274" s="201" t="s">
        <v>665</v>
      </c>
      <c r="C274" s="201" t="s">
        <v>709</v>
      </c>
      <c r="D274" s="201" t="s">
        <v>710</v>
      </c>
      <c r="E274" s="201" t="s">
        <v>711</v>
      </c>
      <c r="F274" s="201" t="s">
        <v>712</v>
      </c>
      <c r="G274" s="201">
        <v>5</v>
      </c>
      <c r="H274" s="201">
        <v>109</v>
      </c>
      <c r="I274" s="201" t="s">
        <v>713</v>
      </c>
      <c r="J274" s="201" t="s">
        <v>671</v>
      </c>
      <c r="K274" s="202">
        <v>42.14</v>
      </c>
      <c r="L274" s="202">
        <v>0.13</v>
      </c>
      <c r="M274" s="202">
        <v>15.8</v>
      </c>
      <c r="N274" s="202">
        <v>7.18</v>
      </c>
      <c r="O274" s="202">
        <v>0.52</v>
      </c>
      <c r="P274" s="202">
        <v>19.68</v>
      </c>
      <c r="Q274" s="202">
        <v>6.05</v>
      </c>
      <c r="R274" s="202">
        <v>0.04</v>
      </c>
      <c r="S274" s="202">
        <v>9.4</v>
      </c>
      <c r="T274" s="202">
        <v>100.94</v>
      </c>
      <c r="U274" s="183">
        <f t="shared" si="8"/>
        <v>83.009272212398272</v>
      </c>
      <c r="V274" s="183">
        <f t="shared" si="9"/>
        <v>28.525853564362723</v>
      </c>
      <c r="W274" s="201" t="s">
        <v>713</v>
      </c>
      <c r="X274" s="201">
        <v>10</v>
      </c>
    </row>
    <row r="275" spans="1:24" s="171" customFormat="1" ht="11.25">
      <c r="A275" s="172" t="s">
        <v>664</v>
      </c>
      <c r="B275" s="201" t="s">
        <v>665</v>
      </c>
      <c r="C275" s="201" t="s">
        <v>709</v>
      </c>
      <c r="D275" s="201" t="s">
        <v>710</v>
      </c>
      <c r="E275" s="201" t="s">
        <v>711</v>
      </c>
      <c r="F275" s="201" t="s">
        <v>712</v>
      </c>
      <c r="G275" s="201">
        <v>5</v>
      </c>
      <c r="H275" s="201">
        <v>110</v>
      </c>
      <c r="I275" s="201" t="s">
        <v>713</v>
      </c>
      <c r="J275" s="201" t="s">
        <v>671</v>
      </c>
      <c r="K275" s="202">
        <v>43.24</v>
      </c>
      <c r="L275" s="202">
        <v>0.54</v>
      </c>
      <c r="M275" s="202">
        <v>20.91</v>
      </c>
      <c r="N275" s="202">
        <v>9.8800000000000008</v>
      </c>
      <c r="O275" s="202">
        <v>0.47</v>
      </c>
      <c r="P275" s="202">
        <v>18.77</v>
      </c>
      <c r="Q275" s="202">
        <v>7.03</v>
      </c>
      <c r="R275" s="202">
        <v>7.0000000000000007E-2</v>
      </c>
      <c r="S275" s="202">
        <v>0.77</v>
      </c>
      <c r="T275" s="202">
        <v>101.68</v>
      </c>
      <c r="U275" s="183">
        <f t="shared" si="8"/>
        <v>77.201574480505982</v>
      </c>
      <c r="V275" s="183">
        <f t="shared" si="9"/>
        <v>2.4107792607244578</v>
      </c>
      <c r="W275" s="201" t="s">
        <v>713</v>
      </c>
      <c r="X275" s="201">
        <v>10</v>
      </c>
    </row>
    <row r="276" spans="1:24" s="171" customFormat="1" ht="11.25">
      <c r="A276" s="172" t="s">
        <v>664</v>
      </c>
      <c r="B276" s="201" t="s">
        <v>672</v>
      </c>
      <c r="C276" s="201" t="s">
        <v>709</v>
      </c>
      <c r="D276" s="201" t="s">
        <v>710</v>
      </c>
      <c r="E276" s="201" t="s">
        <v>711</v>
      </c>
      <c r="F276" s="201" t="s">
        <v>712</v>
      </c>
      <c r="G276" s="201">
        <v>10</v>
      </c>
      <c r="H276" s="201">
        <v>1</v>
      </c>
      <c r="I276" s="201" t="s">
        <v>713</v>
      </c>
      <c r="J276" s="201" t="s">
        <v>671</v>
      </c>
      <c r="K276" s="202">
        <v>41.33</v>
      </c>
      <c r="L276" s="202">
        <v>1.26</v>
      </c>
      <c r="M276" s="202">
        <v>17.88</v>
      </c>
      <c r="N276" s="202">
        <v>8.75</v>
      </c>
      <c r="O276" s="202">
        <v>0.44</v>
      </c>
      <c r="P276" s="202">
        <v>19.04</v>
      </c>
      <c r="Q276" s="202">
        <v>6.17</v>
      </c>
      <c r="R276" s="202">
        <v>0.02</v>
      </c>
      <c r="S276" s="202">
        <v>4.29</v>
      </c>
      <c r="T276" s="202">
        <v>99.18</v>
      </c>
      <c r="U276" s="183">
        <f t="shared" si="8"/>
        <v>79.50223639703114</v>
      </c>
      <c r="V276" s="183">
        <f t="shared" si="9"/>
        <v>13.864132874798516</v>
      </c>
      <c r="W276" s="201" t="s">
        <v>713</v>
      </c>
      <c r="X276" s="201">
        <v>10</v>
      </c>
    </row>
    <row r="277" spans="1:24" s="171" customFormat="1" ht="11.25">
      <c r="A277" s="172" t="s">
        <v>664</v>
      </c>
      <c r="B277" s="201" t="s">
        <v>672</v>
      </c>
      <c r="C277" s="201" t="s">
        <v>709</v>
      </c>
      <c r="D277" s="201" t="s">
        <v>710</v>
      </c>
      <c r="E277" s="201" t="s">
        <v>711</v>
      </c>
      <c r="F277" s="201" t="s">
        <v>712</v>
      </c>
      <c r="G277" s="201">
        <v>10</v>
      </c>
      <c r="H277" s="201">
        <v>2</v>
      </c>
      <c r="I277" s="201" t="s">
        <v>713</v>
      </c>
      <c r="J277" s="201" t="s">
        <v>671</v>
      </c>
      <c r="K277" s="202">
        <v>41.91</v>
      </c>
      <c r="L277" s="202">
        <v>1.08</v>
      </c>
      <c r="M277" s="202">
        <v>17.23</v>
      </c>
      <c r="N277" s="202">
        <v>7.6</v>
      </c>
      <c r="O277" s="202">
        <v>0.31</v>
      </c>
      <c r="P277" s="202">
        <v>19.64</v>
      </c>
      <c r="Q277" s="202">
        <v>5.94</v>
      </c>
      <c r="R277" s="202">
        <v>0.11</v>
      </c>
      <c r="S277" s="202">
        <v>5.47</v>
      </c>
      <c r="T277" s="202">
        <v>99.29</v>
      </c>
      <c r="U277" s="183">
        <f t="shared" si="8"/>
        <v>82.162574454581986</v>
      </c>
      <c r="V277" s="183">
        <f t="shared" si="9"/>
        <v>17.557814264458827</v>
      </c>
      <c r="W277" s="201" t="s">
        <v>713</v>
      </c>
      <c r="X277" s="201">
        <v>10</v>
      </c>
    </row>
    <row r="278" spans="1:24" s="171" customFormat="1" ht="11.25">
      <c r="A278" s="172" t="s">
        <v>664</v>
      </c>
      <c r="B278" s="201" t="s">
        <v>672</v>
      </c>
      <c r="C278" s="201" t="s">
        <v>709</v>
      </c>
      <c r="D278" s="201" t="s">
        <v>710</v>
      </c>
      <c r="E278" s="201" t="s">
        <v>711</v>
      </c>
      <c r="F278" s="201" t="s">
        <v>712</v>
      </c>
      <c r="G278" s="201">
        <v>10</v>
      </c>
      <c r="H278" s="201">
        <v>3</v>
      </c>
      <c r="I278" s="201" t="s">
        <v>713</v>
      </c>
      <c r="J278" s="201" t="s">
        <v>671</v>
      </c>
      <c r="K278" s="202">
        <v>39.93</v>
      </c>
      <c r="L278" s="202">
        <v>0.52</v>
      </c>
      <c r="M278" s="202">
        <v>21.55</v>
      </c>
      <c r="N278" s="202">
        <v>18.55</v>
      </c>
      <c r="O278" s="202">
        <v>0.34</v>
      </c>
      <c r="P278" s="202">
        <v>11.82</v>
      </c>
      <c r="Q278" s="202">
        <v>6.46</v>
      </c>
      <c r="R278" s="202">
        <v>0.22</v>
      </c>
      <c r="S278" s="202">
        <v>0.05</v>
      </c>
      <c r="T278" s="202">
        <v>99.44</v>
      </c>
      <c r="U278" s="183">
        <f t="shared" si="8"/>
        <v>53.178315203183438</v>
      </c>
      <c r="V278" s="183">
        <f t="shared" si="9"/>
        <v>0.15540543090006914</v>
      </c>
      <c r="W278" s="201" t="s">
        <v>713</v>
      </c>
      <c r="X278" s="201">
        <v>10</v>
      </c>
    </row>
    <row r="279" spans="1:24" s="171" customFormat="1" ht="11.25">
      <c r="A279" s="172" t="s">
        <v>664</v>
      </c>
      <c r="B279" s="201" t="s">
        <v>672</v>
      </c>
      <c r="C279" s="201" t="s">
        <v>709</v>
      </c>
      <c r="D279" s="201" t="s">
        <v>710</v>
      </c>
      <c r="E279" s="201" t="s">
        <v>711</v>
      </c>
      <c r="F279" s="201" t="s">
        <v>712</v>
      </c>
      <c r="G279" s="201">
        <v>10</v>
      </c>
      <c r="H279" s="201">
        <v>4</v>
      </c>
      <c r="I279" s="201" t="s">
        <v>713</v>
      </c>
      <c r="J279" s="201" t="s">
        <v>671</v>
      </c>
      <c r="K279" s="202">
        <v>41.13</v>
      </c>
      <c r="L279" s="202">
        <v>0.59</v>
      </c>
      <c r="M279" s="202">
        <v>21.28</v>
      </c>
      <c r="N279" s="202">
        <v>15.41</v>
      </c>
      <c r="O279" s="202">
        <v>0.33</v>
      </c>
      <c r="P279" s="202">
        <v>14.43</v>
      </c>
      <c r="Q279" s="202">
        <v>6.22</v>
      </c>
      <c r="R279" s="202">
        <v>0.16</v>
      </c>
      <c r="S279" s="202">
        <v>0.06</v>
      </c>
      <c r="T279" s="202">
        <v>99.61</v>
      </c>
      <c r="U279" s="183">
        <f t="shared" si="8"/>
        <v>62.533934517373801</v>
      </c>
      <c r="V279" s="183">
        <f t="shared" si="9"/>
        <v>0.18878950755541696</v>
      </c>
      <c r="W279" s="201" t="s">
        <v>713</v>
      </c>
      <c r="X279" s="201">
        <v>10</v>
      </c>
    </row>
    <row r="280" spans="1:24" s="171" customFormat="1" ht="11.25">
      <c r="A280" s="172" t="s">
        <v>664</v>
      </c>
      <c r="B280" s="201" t="s">
        <v>672</v>
      </c>
      <c r="C280" s="201" t="s">
        <v>709</v>
      </c>
      <c r="D280" s="201" t="s">
        <v>710</v>
      </c>
      <c r="E280" s="201" t="s">
        <v>711</v>
      </c>
      <c r="F280" s="201" t="s">
        <v>712</v>
      </c>
      <c r="G280" s="201">
        <v>10</v>
      </c>
      <c r="H280" s="201">
        <v>5</v>
      </c>
      <c r="I280" s="201" t="s">
        <v>713</v>
      </c>
      <c r="J280" s="201" t="s">
        <v>671</v>
      </c>
      <c r="K280" s="202">
        <v>39.93</v>
      </c>
      <c r="L280" s="202">
        <v>0.27</v>
      </c>
      <c r="M280" s="202">
        <v>22.2</v>
      </c>
      <c r="N280" s="202">
        <v>16.93</v>
      </c>
      <c r="O280" s="202">
        <v>0.37</v>
      </c>
      <c r="P280" s="202">
        <v>9.89</v>
      </c>
      <c r="Q280" s="202">
        <v>9.9700000000000006</v>
      </c>
      <c r="R280" s="202">
        <v>0.1</v>
      </c>
      <c r="S280" s="202">
        <v>0.02</v>
      </c>
      <c r="T280" s="202">
        <v>99.68</v>
      </c>
      <c r="U280" s="183">
        <f t="shared" si="8"/>
        <v>51.010312087594023</v>
      </c>
      <c r="V280" s="183">
        <f t="shared" si="9"/>
        <v>6.0399526551391421E-2</v>
      </c>
      <c r="W280" s="201" t="s">
        <v>713</v>
      </c>
      <c r="X280" s="201">
        <v>10</v>
      </c>
    </row>
    <row r="281" spans="1:24" s="171" customFormat="1" ht="11.25">
      <c r="A281" s="172" t="s">
        <v>664</v>
      </c>
      <c r="B281" s="201" t="s">
        <v>672</v>
      </c>
      <c r="C281" s="201" t="s">
        <v>709</v>
      </c>
      <c r="D281" s="201" t="s">
        <v>710</v>
      </c>
      <c r="E281" s="201" t="s">
        <v>711</v>
      </c>
      <c r="F281" s="201" t="s">
        <v>712</v>
      </c>
      <c r="G281" s="201">
        <v>10</v>
      </c>
      <c r="H281" s="201">
        <v>6</v>
      </c>
      <c r="I281" s="201" t="s">
        <v>713</v>
      </c>
      <c r="J281" s="201" t="s">
        <v>671</v>
      </c>
      <c r="K281" s="202">
        <v>42.04</v>
      </c>
      <c r="L281" s="202">
        <v>0.16</v>
      </c>
      <c r="M281" s="202">
        <v>18.579999999999998</v>
      </c>
      <c r="N281" s="202">
        <v>6.86</v>
      </c>
      <c r="O281" s="202">
        <v>0.25</v>
      </c>
      <c r="P281" s="202">
        <v>20.57</v>
      </c>
      <c r="Q281" s="202">
        <v>5.29</v>
      </c>
      <c r="R281" s="202">
        <v>0.1</v>
      </c>
      <c r="S281" s="202">
        <v>5.18</v>
      </c>
      <c r="T281" s="202">
        <v>99.03</v>
      </c>
      <c r="U281" s="183">
        <f t="shared" si="8"/>
        <v>84.23883848050572</v>
      </c>
      <c r="V281" s="183">
        <f t="shared" si="9"/>
        <v>15.755876574154975</v>
      </c>
      <c r="W281" s="201" t="s">
        <v>713</v>
      </c>
      <c r="X281" s="201">
        <v>10</v>
      </c>
    </row>
    <row r="282" spans="1:24" s="171" customFormat="1" ht="11.25">
      <c r="A282" s="172" t="s">
        <v>664</v>
      </c>
      <c r="B282" s="201" t="s">
        <v>672</v>
      </c>
      <c r="C282" s="201" t="s">
        <v>709</v>
      </c>
      <c r="D282" s="201" t="s">
        <v>710</v>
      </c>
      <c r="E282" s="201" t="s">
        <v>711</v>
      </c>
      <c r="F282" s="201" t="s">
        <v>712</v>
      </c>
      <c r="G282" s="201">
        <v>10</v>
      </c>
      <c r="H282" s="201">
        <v>7</v>
      </c>
      <c r="I282" s="201" t="s">
        <v>713</v>
      </c>
      <c r="J282" s="201" t="s">
        <v>671</v>
      </c>
      <c r="K282" s="202">
        <v>42.02</v>
      </c>
      <c r="L282" s="202">
        <v>1.03</v>
      </c>
      <c r="M282" s="202">
        <v>17.91</v>
      </c>
      <c r="N282" s="202">
        <v>8.5</v>
      </c>
      <c r="O282" s="202">
        <v>0.38</v>
      </c>
      <c r="P282" s="202">
        <v>19.64</v>
      </c>
      <c r="Q282" s="202">
        <v>5.66</v>
      </c>
      <c r="R282" s="202">
        <v>0.08</v>
      </c>
      <c r="S282" s="202">
        <v>4.4000000000000004</v>
      </c>
      <c r="T282" s="202">
        <v>99.62</v>
      </c>
      <c r="U282" s="183">
        <f t="shared" si="8"/>
        <v>80.462934400140497</v>
      </c>
      <c r="V282" s="183">
        <f t="shared" si="9"/>
        <v>14.148877115635845</v>
      </c>
      <c r="W282" s="201" t="s">
        <v>713</v>
      </c>
      <c r="X282" s="201">
        <v>10</v>
      </c>
    </row>
    <row r="283" spans="1:24" s="171" customFormat="1" ht="11.25">
      <c r="A283" s="172" t="s">
        <v>664</v>
      </c>
      <c r="B283" s="201" t="s">
        <v>672</v>
      </c>
      <c r="C283" s="201" t="s">
        <v>709</v>
      </c>
      <c r="D283" s="201" t="s">
        <v>710</v>
      </c>
      <c r="E283" s="201" t="s">
        <v>711</v>
      </c>
      <c r="F283" s="201" t="s">
        <v>712</v>
      </c>
      <c r="G283" s="201">
        <v>10</v>
      </c>
      <c r="H283" s="201">
        <v>8</v>
      </c>
      <c r="I283" s="201" t="s">
        <v>713</v>
      </c>
      <c r="J283" s="201" t="s">
        <v>671</v>
      </c>
      <c r="K283" s="202">
        <v>42.33</v>
      </c>
      <c r="L283" s="202">
        <v>0.69</v>
      </c>
      <c r="M283" s="202">
        <v>20.65</v>
      </c>
      <c r="N283" s="202">
        <v>9.91</v>
      </c>
      <c r="O283" s="202">
        <v>0.41</v>
      </c>
      <c r="P283" s="202">
        <v>17.37</v>
      </c>
      <c r="Q283" s="202">
        <v>7.62</v>
      </c>
      <c r="R283" s="202">
        <v>0.09</v>
      </c>
      <c r="S283" s="202">
        <v>0.79</v>
      </c>
      <c r="T283" s="202">
        <v>99.86</v>
      </c>
      <c r="U283" s="183">
        <f t="shared" si="8"/>
        <v>75.752928698434346</v>
      </c>
      <c r="V283" s="183">
        <f t="shared" si="9"/>
        <v>2.5021928989845938</v>
      </c>
      <c r="W283" s="201" t="s">
        <v>713</v>
      </c>
      <c r="X283" s="201">
        <v>10</v>
      </c>
    </row>
    <row r="284" spans="1:24" s="171" customFormat="1" ht="11.25">
      <c r="A284" s="172" t="s">
        <v>664</v>
      </c>
      <c r="B284" s="201" t="s">
        <v>672</v>
      </c>
      <c r="C284" s="201" t="s">
        <v>709</v>
      </c>
      <c r="D284" s="201" t="s">
        <v>710</v>
      </c>
      <c r="E284" s="201" t="s">
        <v>711</v>
      </c>
      <c r="F284" s="201" t="s">
        <v>712</v>
      </c>
      <c r="G284" s="201">
        <v>10</v>
      </c>
      <c r="H284" s="201">
        <v>9</v>
      </c>
      <c r="I284" s="201" t="s">
        <v>713</v>
      </c>
      <c r="J284" s="201" t="s">
        <v>671</v>
      </c>
      <c r="K284" s="202">
        <v>41.45</v>
      </c>
      <c r="L284" s="202">
        <v>0.65</v>
      </c>
      <c r="M284" s="202">
        <v>20.74</v>
      </c>
      <c r="N284" s="202">
        <v>9.77</v>
      </c>
      <c r="O284" s="202">
        <v>0.48</v>
      </c>
      <c r="P284" s="202">
        <v>17.989999999999998</v>
      </c>
      <c r="Q284" s="202">
        <v>7.06</v>
      </c>
      <c r="R284" s="202">
        <v>0.08</v>
      </c>
      <c r="S284" s="202">
        <v>0.76</v>
      </c>
      <c r="T284" s="202">
        <v>98.98</v>
      </c>
      <c r="U284" s="183">
        <f t="shared" si="8"/>
        <v>76.64692137179911</v>
      </c>
      <c r="V284" s="183">
        <f t="shared" si="9"/>
        <v>2.3992575267387766</v>
      </c>
      <c r="W284" s="201" t="s">
        <v>713</v>
      </c>
      <c r="X284" s="201">
        <v>10</v>
      </c>
    </row>
    <row r="285" spans="1:24" s="171" customFormat="1" ht="11.25">
      <c r="A285" s="172" t="s">
        <v>664</v>
      </c>
      <c r="B285" s="201" t="s">
        <v>672</v>
      </c>
      <c r="C285" s="201" t="s">
        <v>709</v>
      </c>
      <c r="D285" s="201" t="s">
        <v>710</v>
      </c>
      <c r="E285" s="201" t="s">
        <v>711</v>
      </c>
      <c r="F285" s="201" t="s">
        <v>712</v>
      </c>
      <c r="G285" s="201">
        <v>10</v>
      </c>
      <c r="H285" s="201">
        <v>10</v>
      </c>
      <c r="I285" s="201" t="s">
        <v>713</v>
      </c>
      <c r="J285" s="201" t="s">
        <v>671</v>
      </c>
      <c r="K285" s="202">
        <v>40.5</v>
      </c>
      <c r="L285" s="202">
        <v>1.44</v>
      </c>
      <c r="M285" s="202">
        <v>12.91</v>
      </c>
      <c r="N285" s="202">
        <v>7.13</v>
      </c>
      <c r="O285" s="202">
        <v>0.38</v>
      </c>
      <c r="P285" s="202">
        <v>17.79</v>
      </c>
      <c r="Q285" s="202">
        <v>7.92</v>
      </c>
      <c r="R285" s="202">
        <v>0.18</v>
      </c>
      <c r="S285" s="202">
        <v>10.74</v>
      </c>
      <c r="T285" s="202">
        <v>98.99</v>
      </c>
      <c r="U285" s="183">
        <f t="shared" si="8"/>
        <v>81.642418366938941</v>
      </c>
      <c r="V285" s="183">
        <f t="shared" si="9"/>
        <v>35.818468853011019</v>
      </c>
      <c r="W285" s="201" t="s">
        <v>713</v>
      </c>
      <c r="X285" s="201">
        <v>10</v>
      </c>
    </row>
    <row r="286" spans="1:24" s="171" customFormat="1" ht="11.25">
      <c r="A286" s="172" t="s">
        <v>664</v>
      </c>
      <c r="B286" s="201" t="s">
        <v>672</v>
      </c>
      <c r="C286" s="201" t="s">
        <v>709</v>
      </c>
      <c r="D286" s="201" t="s">
        <v>710</v>
      </c>
      <c r="E286" s="201" t="s">
        <v>711</v>
      </c>
      <c r="F286" s="201" t="s">
        <v>712</v>
      </c>
      <c r="G286" s="201">
        <v>10</v>
      </c>
      <c r="H286" s="201">
        <v>11</v>
      </c>
      <c r="I286" s="201" t="s">
        <v>713</v>
      </c>
      <c r="J286" s="201" t="s">
        <v>671</v>
      </c>
      <c r="K286" s="202">
        <v>41.7</v>
      </c>
      <c r="L286" s="202">
        <v>0.87</v>
      </c>
      <c r="M286" s="202">
        <v>18.87</v>
      </c>
      <c r="N286" s="202">
        <v>8.36</v>
      </c>
      <c r="O286" s="202">
        <v>0.39</v>
      </c>
      <c r="P286" s="202">
        <v>19.760000000000002</v>
      </c>
      <c r="Q286" s="202">
        <v>5.21</v>
      </c>
      <c r="R286" s="202">
        <v>0.17</v>
      </c>
      <c r="S286" s="202">
        <v>3.66</v>
      </c>
      <c r="T286" s="202">
        <v>98.99</v>
      </c>
      <c r="U286" s="183">
        <f t="shared" si="8"/>
        <v>80.817301244640944</v>
      </c>
      <c r="V286" s="183">
        <f t="shared" si="9"/>
        <v>11.51344701857602</v>
      </c>
      <c r="W286" s="201" t="s">
        <v>713</v>
      </c>
      <c r="X286" s="201">
        <v>10</v>
      </c>
    </row>
    <row r="287" spans="1:24" s="171" customFormat="1" ht="11.25">
      <c r="A287" s="172" t="s">
        <v>664</v>
      </c>
      <c r="B287" s="201" t="s">
        <v>672</v>
      </c>
      <c r="C287" s="201" t="s">
        <v>709</v>
      </c>
      <c r="D287" s="201" t="s">
        <v>710</v>
      </c>
      <c r="E287" s="201" t="s">
        <v>711</v>
      </c>
      <c r="F287" s="201" t="s">
        <v>712</v>
      </c>
      <c r="G287" s="201">
        <v>10</v>
      </c>
      <c r="H287" s="201">
        <v>12</v>
      </c>
      <c r="I287" s="201" t="s">
        <v>713</v>
      </c>
      <c r="J287" s="201" t="s">
        <v>671</v>
      </c>
      <c r="K287" s="202">
        <v>42.03</v>
      </c>
      <c r="L287" s="202">
        <v>7.0000000000000007E-2</v>
      </c>
      <c r="M287" s="202">
        <v>17.29</v>
      </c>
      <c r="N287" s="202">
        <v>6.73</v>
      </c>
      <c r="O287" s="202">
        <v>0.4</v>
      </c>
      <c r="P287" s="202">
        <v>18.87</v>
      </c>
      <c r="Q287" s="202">
        <v>6.08</v>
      </c>
      <c r="R287" s="202">
        <v>0.08</v>
      </c>
      <c r="S287" s="202">
        <v>7.26</v>
      </c>
      <c r="T287" s="202">
        <v>98.81</v>
      </c>
      <c r="U287" s="183">
        <f t="shared" si="8"/>
        <v>83.326962063327798</v>
      </c>
      <c r="V287" s="183">
        <f t="shared" si="9"/>
        <v>21.977583104388749</v>
      </c>
      <c r="W287" s="201" t="s">
        <v>713</v>
      </c>
      <c r="X287" s="201">
        <v>10</v>
      </c>
    </row>
    <row r="288" spans="1:24" s="171" customFormat="1" ht="11.25">
      <c r="A288" s="172" t="s">
        <v>664</v>
      </c>
      <c r="B288" s="201" t="s">
        <v>672</v>
      </c>
      <c r="C288" s="201" t="s">
        <v>709</v>
      </c>
      <c r="D288" s="201" t="s">
        <v>710</v>
      </c>
      <c r="E288" s="201" t="s">
        <v>711</v>
      </c>
      <c r="F288" s="201" t="s">
        <v>712</v>
      </c>
      <c r="G288" s="201">
        <v>10</v>
      </c>
      <c r="H288" s="201">
        <v>13</v>
      </c>
      <c r="I288" s="201" t="s">
        <v>713</v>
      </c>
      <c r="J288" s="201" t="s">
        <v>671</v>
      </c>
      <c r="K288" s="202">
        <v>41.83</v>
      </c>
      <c r="L288" s="202">
        <v>1.1599999999999999</v>
      </c>
      <c r="M288" s="202">
        <v>17.149999999999999</v>
      </c>
      <c r="N288" s="202">
        <v>7.85</v>
      </c>
      <c r="O288" s="202">
        <v>0.37</v>
      </c>
      <c r="P288" s="202">
        <v>19.46</v>
      </c>
      <c r="Q288" s="202">
        <v>6.12</v>
      </c>
      <c r="R288" s="202">
        <v>0.1</v>
      </c>
      <c r="S288" s="202">
        <v>5.39</v>
      </c>
      <c r="T288" s="202">
        <v>99.43</v>
      </c>
      <c r="U288" s="183">
        <f t="shared" si="8"/>
        <v>81.545133962952448</v>
      </c>
      <c r="V288" s="183">
        <f t="shared" si="9"/>
        <v>17.412391901628258</v>
      </c>
      <c r="W288" s="201" t="s">
        <v>713</v>
      </c>
      <c r="X288" s="201">
        <v>10</v>
      </c>
    </row>
    <row r="289" spans="1:24" s="171" customFormat="1" ht="11.25">
      <c r="A289" s="172" t="s">
        <v>664</v>
      </c>
      <c r="B289" s="201" t="s">
        <v>672</v>
      </c>
      <c r="C289" s="201" t="s">
        <v>709</v>
      </c>
      <c r="D289" s="201" t="s">
        <v>710</v>
      </c>
      <c r="E289" s="201" t="s">
        <v>711</v>
      </c>
      <c r="F289" s="201" t="s">
        <v>712</v>
      </c>
      <c r="G289" s="201">
        <v>10</v>
      </c>
      <c r="H289" s="201">
        <v>14</v>
      </c>
      <c r="I289" s="201" t="s">
        <v>713</v>
      </c>
      <c r="J289" s="201" t="s">
        <v>671</v>
      </c>
      <c r="K289" s="202">
        <v>41.95</v>
      </c>
      <c r="L289" s="202">
        <v>1.22</v>
      </c>
      <c r="M289" s="202">
        <v>17.55</v>
      </c>
      <c r="N289" s="202">
        <v>7.38</v>
      </c>
      <c r="O289" s="202">
        <v>0.27</v>
      </c>
      <c r="P289" s="202">
        <v>21.18</v>
      </c>
      <c r="Q289" s="202">
        <v>5.75</v>
      </c>
      <c r="R289" s="202">
        <v>0.04</v>
      </c>
      <c r="S289" s="202">
        <v>4.6399999999999997</v>
      </c>
      <c r="T289" s="202">
        <v>99.98</v>
      </c>
      <c r="U289" s="183">
        <f t="shared" si="8"/>
        <v>83.647964887910021</v>
      </c>
      <c r="V289" s="183">
        <f t="shared" si="9"/>
        <v>15.064331772641776</v>
      </c>
      <c r="W289" s="201" t="s">
        <v>713</v>
      </c>
      <c r="X289" s="201">
        <v>10</v>
      </c>
    </row>
    <row r="290" spans="1:24" s="171" customFormat="1" ht="11.25">
      <c r="A290" s="172" t="s">
        <v>664</v>
      </c>
      <c r="B290" s="201" t="s">
        <v>672</v>
      </c>
      <c r="C290" s="201" t="s">
        <v>709</v>
      </c>
      <c r="D290" s="201" t="s">
        <v>710</v>
      </c>
      <c r="E290" s="201" t="s">
        <v>711</v>
      </c>
      <c r="F290" s="201" t="s">
        <v>712</v>
      </c>
      <c r="G290" s="201">
        <v>10</v>
      </c>
      <c r="H290" s="201">
        <v>15</v>
      </c>
      <c r="I290" s="201" t="s">
        <v>713</v>
      </c>
      <c r="J290" s="201" t="s">
        <v>671</v>
      </c>
      <c r="K290" s="202">
        <v>41.51</v>
      </c>
      <c r="L290" s="202">
        <v>0.55000000000000004</v>
      </c>
      <c r="M290" s="202">
        <v>21.01</v>
      </c>
      <c r="N290" s="202">
        <v>9.8800000000000008</v>
      </c>
      <c r="O290" s="202">
        <v>0.48</v>
      </c>
      <c r="P290" s="202">
        <v>17.36</v>
      </c>
      <c r="Q290" s="202">
        <v>7.1</v>
      </c>
      <c r="R290" s="202">
        <v>0.17</v>
      </c>
      <c r="S290" s="202">
        <v>0.81</v>
      </c>
      <c r="T290" s="202">
        <v>98.87</v>
      </c>
      <c r="U290" s="183">
        <f t="shared" si="8"/>
        <v>75.798011009864723</v>
      </c>
      <c r="V290" s="183">
        <f t="shared" si="9"/>
        <v>2.5210910481143816</v>
      </c>
      <c r="W290" s="201" t="s">
        <v>713</v>
      </c>
      <c r="X290" s="201">
        <v>10</v>
      </c>
    </row>
    <row r="291" spans="1:24" s="171" customFormat="1" ht="11.25">
      <c r="A291" s="172" t="s">
        <v>664</v>
      </c>
      <c r="B291" s="201" t="s">
        <v>672</v>
      </c>
      <c r="C291" s="201" t="s">
        <v>709</v>
      </c>
      <c r="D291" s="201" t="s">
        <v>710</v>
      </c>
      <c r="E291" s="201" t="s">
        <v>711</v>
      </c>
      <c r="F291" s="201" t="s">
        <v>712</v>
      </c>
      <c r="G291" s="201">
        <v>10</v>
      </c>
      <c r="H291" s="201">
        <v>16</v>
      </c>
      <c r="I291" s="201" t="s">
        <v>713</v>
      </c>
      <c r="J291" s="201" t="s">
        <v>671</v>
      </c>
      <c r="K291" s="202">
        <v>41.27</v>
      </c>
      <c r="L291" s="202">
        <v>0.3</v>
      </c>
      <c r="M291" s="202">
        <v>21.93</v>
      </c>
      <c r="N291" s="202">
        <v>13.05</v>
      </c>
      <c r="O291" s="202">
        <v>0.41</v>
      </c>
      <c r="P291" s="202">
        <v>15.62</v>
      </c>
      <c r="Q291" s="202">
        <v>6.73</v>
      </c>
      <c r="R291" s="202">
        <v>0.11</v>
      </c>
      <c r="S291" s="202">
        <v>0.1</v>
      </c>
      <c r="T291" s="202">
        <v>99.52</v>
      </c>
      <c r="U291" s="183">
        <f t="shared" si="8"/>
        <v>68.086395879497118</v>
      </c>
      <c r="V291" s="183">
        <f t="shared" si="9"/>
        <v>0.30496766256761337</v>
      </c>
      <c r="W291" s="201" t="s">
        <v>713</v>
      </c>
      <c r="X291" s="201">
        <v>10</v>
      </c>
    </row>
    <row r="292" spans="1:24" s="171" customFormat="1" ht="11.25">
      <c r="A292" s="172" t="s">
        <v>664</v>
      </c>
      <c r="B292" s="201" t="s">
        <v>672</v>
      </c>
      <c r="C292" s="201" t="s">
        <v>709</v>
      </c>
      <c r="D292" s="201" t="s">
        <v>710</v>
      </c>
      <c r="E292" s="201" t="s">
        <v>711</v>
      </c>
      <c r="F292" s="201" t="s">
        <v>712</v>
      </c>
      <c r="G292" s="201">
        <v>10</v>
      </c>
      <c r="H292" s="201">
        <v>17</v>
      </c>
      <c r="I292" s="201" t="s">
        <v>713</v>
      </c>
      <c r="J292" s="201" t="s">
        <v>671</v>
      </c>
      <c r="K292" s="202">
        <v>39.74</v>
      </c>
      <c r="L292" s="202">
        <v>1.03</v>
      </c>
      <c r="M292" s="202">
        <v>13.4</v>
      </c>
      <c r="N292" s="202">
        <v>8.6199999999999992</v>
      </c>
      <c r="O292" s="202">
        <v>0.54</v>
      </c>
      <c r="P292" s="202">
        <v>12</v>
      </c>
      <c r="Q292" s="202">
        <v>15.31</v>
      </c>
      <c r="R292" s="202">
        <v>0.19</v>
      </c>
      <c r="S292" s="202">
        <v>9.7899999999999991</v>
      </c>
      <c r="T292" s="202">
        <v>100.62</v>
      </c>
      <c r="U292" s="183">
        <f t="shared" si="8"/>
        <v>71.275507530056487</v>
      </c>
      <c r="V292" s="183">
        <f t="shared" si="9"/>
        <v>32.891024766945023</v>
      </c>
      <c r="W292" s="201" t="s">
        <v>713</v>
      </c>
      <c r="X292" s="201">
        <v>10</v>
      </c>
    </row>
    <row r="293" spans="1:24" s="171" customFormat="1" ht="11.25">
      <c r="A293" s="172" t="s">
        <v>664</v>
      </c>
      <c r="B293" s="201" t="s">
        <v>672</v>
      </c>
      <c r="C293" s="201" t="s">
        <v>709</v>
      </c>
      <c r="D293" s="201" t="s">
        <v>710</v>
      </c>
      <c r="E293" s="201" t="s">
        <v>711</v>
      </c>
      <c r="F293" s="201" t="s">
        <v>712</v>
      </c>
      <c r="G293" s="201">
        <v>10</v>
      </c>
      <c r="H293" s="201">
        <v>18</v>
      </c>
      <c r="I293" s="201" t="s">
        <v>713</v>
      </c>
      <c r="J293" s="201" t="s">
        <v>671</v>
      </c>
      <c r="K293" s="202">
        <v>41.7</v>
      </c>
      <c r="L293" s="202">
        <v>0.6</v>
      </c>
      <c r="M293" s="202">
        <v>22.05</v>
      </c>
      <c r="N293" s="202">
        <v>9.6999999999999993</v>
      </c>
      <c r="O293" s="202">
        <v>0.49</v>
      </c>
      <c r="P293" s="202">
        <v>18.29</v>
      </c>
      <c r="Q293" s="202">
        <v>7.26</v>
      </c>
      <c r="R293" s="202">
        <v>0.16</v>
      </c>
      <c r="S293" s="202">
        <v>0.71</v>
      </c>
      <c r="T293" s="202">
        <v>100.96</v>
      </c>
      <c r="U293" s="183">
        <f t="shared" si="8"/>
        <v>77.06896809564708</v>
      </c>
      <c r="V293" s="183">
        <f t="shared" si="9"/>
        <v>2.1144015070295392</v>
      </c>
      <c r="W293" s="201" t="s">
        <v>713</v>
      </c>
      <c r="X293" s="201">
        <v>10</v>
      </c>
    </row>
    <row r="294" spans="1:24" s="171" customFormat="1" ht="11.25">
      <c r="A294" s="172" t="s">
        <v>664</v>
      </c>
      <c r="B294" s="201" t="s">
        <v>672</v>
      </c>
      <c r="C294" s="201" t="s">
        <v>709</v>
      </c>
      <c r="D294" s="201" t="s">
        <v>710</v>
      </c>
      <c r="E294" s="201" t="s">
        <v>711</v>
      </c>
      <c r="F294" s="201" t="s">
        <v>712</v>
      </c>
      <c r="G294" s="201">
        <v>10</v>
      </c>
      <c r="H294" s="201">
        <v>19</v>
      </c>
      <c r="I294" s="201" t="s">
        <v>713</v>
      </c>
      <c r="J294" s="201" t="s">
        <v>671</v>
      </c>
      <c r="K294" s="202">
        <v>40.630000000000003</v>
      </c>
      <c r="L294" s="202">
        <v>0.12</v>
      </c>
      <c r="M294" s="202">
        <v>16.059999999999999</v>
      </c>
      <c r="N294" s="202">
        <v>7.11</v>
      </c>
      <c r="O294" s="202">
        <v>0.44</v>
      </c>
      <c r="P294" s="202">
        <v>18.579999999999998</v>
      </c>
      <c r="Q294" s="202">
        <v>6.53</v>
      </c>
      <c r="R294" s="202">
        <v>0.05</v>
      </c>
      <c r="S294" s="202">
        <v>9.5399999999999991</v>
      </c>
      <c r="T294" s="202">
        <v>99.06</v>
      </c>
      <c r="U294" s="183">
        <f t="shared" si="8"/>
        <v>82.325595249217557</v>
      </c>
      <c r="V294" s="183">
        <f t="shared" si="9"/>
        <v>28.494506805342233</v>
      </c>
      <c r="W294" s="201" t="s">
        <v>713</v>
      </c>
      <c r="X294" s="201">
        <v>10</v>
      </c>
    </row>
    <row r="295" spans="1:24" s="171" customFormat="1" ht="11.25">
      <c r="A295" s="172" t="s">
        <v>664</v>
      </c>
      <c r="B295" s="201" t="s">
        <v>672</v>
      </c>
      <c r="C295" s="201" t="s">
        <v>709</v>
      </c>
      <c r="D295" s="201" t="s">
        <v>710</v>
      </c>
      <c r="E295" s="201" t="s">
        <v>711</v>
      </c>
      <c r="F295" s="201" t="s">
        <v>712</v>
      </c>
      <c r="G295" s="201">
        <v>10</v>
      </c>
      <c r="H295" s="201">
        <v>20</v>
      </c>
      <c r="I295" s="201" t="s">
        <v>713</v>
      </c>
      <c r="J295" s="201" t="s">
        <v>671</v>
      </c>
      <c r="K295" s="202">
        <v>41.34</v>
      </c>
      <c r="L295" s="202">
        <v>1.04</v>
      </c>
      <c r="M295" s="202">
        <v>17.579999999999998</v>
      </c>
      <c r="N295" s="202">
        <v>7.59</v>
      </c>
      <c r="O295" s="202">
        <v>0.3</v>
      </c>
      <c r="P295" s="202">
        <v>19.09</v>
      </c>
      <c r="Q295" s="202">
        <v>6.19</v>
      </c>
      <c r="R295" s="202">
        <v>0.09</v>
      </c>
      <c r="S295" s="202">
        <v>5.73</v>
      </c>
      <c r="T295" s="202">
        <v>98.95</v>
      </c>
      <c r="U295" s="183">
        <f t="shared" si="8"/>
        <v>81.762131569638782</v>
      </c>
      <c r="V295" s="183">
        <f t="shared" si="9"/>
        <v>17.942160377649319</v>
      </c>
      <c r="W295" s="201" t="s">
        <v>713</v>
      </c>
      <c r="X295" s="201">
        <v>10</v>
      </c>
    </row>
    <row r="296" spans="1:24" s="171" customFormat="1" ht="11.25">
      <c r="A296" s="172" t="s">
        <v>664</v>
      </c>
      <c r="B296" s="201" t="s">
        <v>672</v>
      </c>
      <c r="C296" s="201" t="s">
        <v>709</v>
      </c>
      <c r="D296" s="201" t="s">
        <v>710</v>
      </c>
      <c r="E296" s="201" t="s">
        <v>711</v>
      </c>
      <c r="F296" s="201" t="s">
        <v>712</v>
      </c>
      <c r="G296" s="201">
        <v>10</v>
      </c>
      <c r="H296" s="201">
        <v>21</v>
      </c>
      <c r="I296" s="201" t="s">
        <v>713</v>
      </c>
      <c r="J296" s="201" t="s">
        <v>671</v>
      </c>
      <c r="K296" s="202">
        <v>41.15</v>
      </c>
      <c r="L296" s="202">
        <v>0.57999999999999996</v>
      </c>
      <c r="M296" s="202">
        <v>20.64</v>
      </c>
      <c r="N296" s="202">
        <v>9.82</v>
      </c>
      <c r="O296" s="202">
        <v>0.46</v>
      </c>
      <c r="P296" s="202">
        <v>17.55</v>
      </c>
      <c r="Q296" s="202">
        <v>7.49</v>
      </c>
      <c r="R296" s="202">
        <v>0.14000000000000001</v>
      </c>
      <c r="S296" s="202">
        <v>0.76</v>
      </c>
      <c r="T296" s="202">
        <v>98.59</v>
      </c>
      <c r="U296" s="183">
        <f t="shared" si="8"/>
        <v>76.10807552843815</v>
      </c>
      <c r="V296" s="183">
        <f t="shared" si="9"/>
        <v>2.4106016206627849</v>
      </c>
      <c r="W296" s="201" t="s">
        <v>713</v>
      </c>
      <c r="X296" s="201">
        <v>10</v>
      </c>
    </row>
    <row r="297" spans="1:24" s="171" customFormat="1" ht="11.25">
      <c r="A297" s="172" t="s">
        <v>664</v>
      </c>
      <c r="B297" s="201" t="s">
        <v>672</v>
      </c>
      <c r="C297" s="201" t="s">
        <v>709</v>
      </c>
      <c r="D297" s="201" t="s">
        <v>710</v>
      </c>
      <c r="E297" s="201" t="s">
        <v>711</v>
      </c>
      <c r="F297" s="201" t="s">
        <v>712</v>
      </c>
      <c r="G297" s="201">
        <v>10</v>
      </c>
      <c r="H297" s="201">
        <v>22</v>
      </c>
      <c r="I297" s="201" t="s">
        <v>713</v>
      </c>
      <c r="J297" s="201" t="s">
        <v>671</v>
      </c>
      <c r="K297" s="202">
        <v>41.58</v>
      </c>
      <c r="L297" s="202">
        <v>1.03</v>
      </c>
      <c r="M297" s="202">
        <v>17.3</v>
      </c>
      <c r="N297" s="202">
        <v>7.66</v>
      </c>
      <c r="O297" s="202">
        <v>0.32</v>
      </c>
      <c r="P297" s="202">
        <v>20.03</v>
      </c>
      <c r="Q297" s="202">
        <v>6.03</v>
      </c>
      <c r="R297" s="202">
        <v>0.15</v>
      </c>
      <c r="S297" s="202">
        <v>4.97</v>
      </c>
      <c r="T297" s="202">
        <v>99.07</v>
      </c>
      <c r="U297" s="183">
        <f t="shared" si="8"/>
        <v>82.334842794914962</v>
      </c>
      <c r="V297" s="183">
        <f t="shared" si="9"/>
        <v>16.158100306826107</v>
      </c>
      <c r="W297" s="201" t="s">
        <v>713</v>
      </c>
      <c r="X297" s="201">
        <v>10</v>
      </c>
    </row>
    <row r="298" spans="1:24" s="171" customFormat="1" ht="11.25">
      <c r="A298" s="172" t="s">
        <v>664</v>
      </c>
      <c r="B298" s="201" t="s">
        <v>672</v>
      </c>
      <c r="C298" s="201" t="s">
        <v>709</v>
      </c>
      <c r="D298" s="201" t="s">
        <v>710</v>
      </c>
      <c r="E298" s="201" t="s">
        <v>711</v>
      </c>
      <c r="F298" s="201" t="s">
        <v>712</v>
      </c>
      <c r="G298" s="201">
        <v>10</v>
      </c>
      <c r="H298" s="201">
        <v>23</v>
      </c>
      <c r="I298" s="201" t="s">
        <v>713</v>
      </c>
      <c r="J298" s="201" t="s">
        <v>671</v>
      </c>
      <c r="K298" s="202">
        <v>41.53</v>
      </c>
      <c r="L298" s="202">
        <v>0.78</v>
      </c>
      <c r="M298" s="202">
        <v>18.86</v>
      </c>
      <c r="N298" s="202">
        <v>8.5</v>
      </c>
      <c r="O298" s="202">
        <v>0.41</v>
      </c>
      <c r="P298" s="202">
        <v>19.7</v>
      </c>
      <c r="Q298" s="202">
        <v>5.29</v>
      </c>
      <c r="R298" s="202">
        <v>0.08</v>
      </c>
      <c r="S298" s="202">
        <v>3.73</v>
      </c>
      <c r="T298" s="202">
        <v>98.88</v>
      </c>
      <c r="U298" s="183">
        <f t="shared" si="8"/>
        <v>80.510841372406247</v>
      </c>
      <c r="V298" s="183">
        <f t="shared" si="9"/>
        <v>11.713349172379708</v>
      </c>
      <c r="W298" s="201" t="s">
        <v>713</v>
      </c>
      <c r="X298" s="201">
        <v>10</v>
      </c>
    </row>
    <row r="299" spans="1:24" s="171" customFormat="1" ht="11.25">
      <c r="A299" s="172" t="s">
        <v>664</v>
      </c>
      <c r="B299" s="201" t="s">
        <v>672</v>
      </c>
      <c r="C299" s="201" t="s">
        <v>709</v>
      </c>
      <c r="D299" s="201" t="s">
        <v>710</v>
      </c>
      <c r="E299" s="201" t="s">
        <v>711</v>
      </c>
      <c r="F299" s="201" t="s">
        <v>712</v>
      </c>
      <c r="G299" s="201">
        <v>10</v>
      </c>
      <c r="H299" s="201">
        <v>24</v>
      </c>
      <c r="I299" s="201" t="s">
        <v>713</v>
      </c>
      <c r="J299" s="201" t="s">
        <v>671</v>
      </c>
      <c r="K299" s="202">
        <v>42.66</v>
      </c>
      <c r="L299" s="202">
        <v>0.64</v>
      </c>
      <c r="M299" s="202">
        <v>20.7</v>
      </c>
      <c r="N299" s="202">
        <v>9.35</v>
      </c>
      <c r="O299" s="202">
        <v>0.38</v>
      </c>
      <c r="P299" s="202">
        <v>19.61</v>
      </c>
      <c r="Q299" s="202">
        <v>4.82</v>
      </c>
      <c r="R299" s="202">
        <v>0.04</v>
      </c>
      <c r="S299" s="202">
        <v>2.11</v>
      </c>
      <c r="T299" s="202">
        <v>100.31</v>
      </c>
      <c r="U299" s="183">
        <f t="shared" si="8"/>
        <v>78.895607032287216</v>
      </c>
      <c r="V299" s="183">
        <f t="shared" si="9"/>
        <v>6.4003708982705563</v>
      </c>
      <c r="W299" s="201" t="s">
        <v>713</v>
      </c>
      <c r="X299" s="201">
        <v>10</v>
      </c>
    </row>
    <row r="300" spans="1:24" s="171" customFormat="1" ht="11.25">
      <c r="A300" s="172" t="s">
        <v>664</v>
      </c>
      <c r="B300" s="201" t="s">
        <v>672</v>
      </c>
      <c r="C300" s="201" t="s">
        <v>709</v>
      </c>
      <c r="D300" s="201" t="s">
        <v>710</v>
      </c>
      <c r="E300" s="201" t="s">
        <v>711</v>
      </c>
      <c r="F300" s="201" t="s">
        <v>712</v>
      </c>
      <c r="G300" s="201">
        <v>10</v>
      </c>
      <c r="H300" s="201">
        <v>25</v>
      </c>
      <c r="I300" s="201" t="s">
        <v>713</v>
      </c>
      <c r="J300" s="201" t="s">
        <v>671</v>
      </c>
      <c r="K300" s="202">
        <v>42.16</v>
      </c>
      <c r="L300" s="202">
        <v>0.61</v>
      </c>
      <c r="M300" s="202">
        <v>21.82</v>
      </c>
      <c r="N300" s="202">
        <v>9.86</v>
      </c>
      <c r="O300" s="202">
        <v>0.47</v>
      </c>
      <c r="P300" s="202">
        <v>17.88</v>
      </c>
      <c r="Q300" s="202">
        <v>7.28</v>
      </c>
      <c r="R300" s="202">
        <v>7.0000000000000007E-2</v>
      </c>
      <c r="S300" s="202">
        <v>0.81</v>
      </c>
      <c r="T300" s="202">
        <v>100.96</v>
      </c>
      <c r="U300" s="183">
        <f t="shared" si="8"/>
        <v>76.371890810640238</v>
      </c>
      <c r="V300" s="183">
        <f t="shared" si="9"/>
        <v>2.4297773147829775</v>
      </c>
      <c r="W300" s="201" t="s">
        <v>713</v>
      </c>
      <c r="X300" s="201">
        <v>10</v>
      </c>
    </row>
    <row r="301" spans="1:24" s="171" customFormat="1" ht="11.25">
      <c r="A301" s="172" t="s">
        <v>664</v>
      </c>
      <c r="B301" s="201" t="s">
        <v>672</v>
      </c>
      <c r="C301" s="201" t="s">
        <v>709</v>
      </c>
      <c r="D301" s="201" t="s">
        <v>710</v>
      </c>
      <c r="E301" s="201" t="s">
        <v>711</v>
      </c>
      <c r="F301" s="201" t="s">
        <v>712</v>
      </c>
      <c r="G301" s="201">
        <v>10</v>
      </c>
      <c r="H301" s="201">
        <v>26</v>
      </c>
      <c r="I301" s="201" t="s">
        <v>713</v>
      </c>
      <c r="J301" s="201" t="s">
        <v>671</v>
      </c>
      <c r="K301" s="202">
        <v>41.96</v>
      </c>
      <c r="L301" s="202">
        <v>0.94</v>
      </c>
      <c r="M301" s="202">
        <v>18.79</v>
      </c>
      <c r="N301" s="202">
        <v>8.7899999999999991</v>
      </c>
      <c r="O301" s="202">
        <v>0.41</v>
      </c>
      <c r="P301" s="202">
        <v>19.47</v>
      </c>
      <c r="Q301" s="202">
        <v>6.04</v>
      </c>
      <c r="R301" s="202">
        <v>0.08</v>
      </c>
      <c r="S301" s="202">
        <v>4.2699999999999996</v>
      </c>
      <c r="T301" s="202">
        <v>100.75</v>
      </c>
      <c r="U301" s="183">
        <f t="shared" si="8"/>
        <v>79.790330429687955</v>
      </c>
      <c r="V301" s="183">
        <f t="shared" si="9"/>
        <v>13.228143261378086</v>
      </c>
      <c r="W301" s="201" t="s">
        <v>713</v>
      </c>
      <c r="X301" s="201">
        <v>10</v>
      </c>
    </row>
    <row r="302" spans="1:24" s="171" customFormat="1" ht="11.25">
      <c r="A302" s="172" t="s">
        <v>664</v>
      </c>
      <c r="B302" s="201" t="s">
        <v>672</v>
      </c>
      <c r="C302" s="201" t="s">
        <v>709</v>
      </c>
      <c r="D302" s="201" t="s">
        <v>710</v>
      </c>
      <c r="E302" s="201" t="s">
        <v>711</v>
      </c>
      <c r="F302" s="201" t="s">
        <v>712</v>
      </c>
      <c r="G302" s="201">
        <v>10</v>
      </c>
      <c r="H302" s="201">
        <v>27</v>
      </c>
      <c r="I302" s="201" t="s">
        <v>713</v>
      </c>
      <c r="J302" s="201" t="s">
        <v>671</v>
      </c>
      <c r="K302" s="202">
        <v>41.39</v>
      </c>
      <c r="L302" s="202">
        <v>0.1</v>
      </c>
      <c r="M302" s="202">
        <v>19.93</v>
      </c>
      <c r="N302" s="202">
        <v>7.55</v>
      </c>
      <c r="O302" s="202">
        <v>0.37</v>
      </c>
      <c r="P302" s="202">
        <v>20.57</v>
      </c>
      <c r="Q302" s="202">
        <v>5.19</v>
      </c>
      <c r="R302" s="202">
        <v>0.11</v>
      </c>
      <c r="S302" s="202">
        <v>3.97</v>
      </c>
      <c r="T302" s="202">
        <v>99.18</v>
      </c>
      <c r="U302" s="183">
        <f t="shared" si="8"/>
        <v>82.924235325801845</v>
      </c>
      <c r="V302" s="183">
        <f t="shared" si="9"/>
        <v>11.787752282691004</v>
      </c>
      <c r="W302" s="201" t="s">
        <v>713</v>
      </c>
      <c r="X302" s="201">
        <v>10</v>
      </c>
    </row>
    <row r="303" spans="1:24" s="171" customFormat="1" ht="11.25">
      <c r="A303" s="172" t="s">
        <v>664</v>
      </c>
      <c r="B303" s="201" t="s">
        <v>672</v>
      </c>
      <c r="C303" s="201" t="s">
        <v>709</v>
      </c>
      <c r="D303" s="201" t="s">
        <v>710</v>
      </c>
      <c r="E303" s="201" t="s">
        <v>711</v>
      </c>
      <c r="F303" s="201" t="s">
        <v>712</v>
      </c>
      <c r="G303" s="201">
        <v>10</v>
      </c>
      <c r="H303" s="201">
        <v>28</v>
      </c>
      <c r="I303" s="201" t="s">
        <v>713</v>
      </c>
      <c r="J303" s="201" t="s">
        <v>671</v>
      </c>
      <c r="K303" s="202">
        <v>41.6</v>
      </c>
      <c r="L303" s="202">
        <v>1.1200000000000001</v>
      </c>
      <c r="M303" s="202">
        <v>17.87</v>
      </c>
      <c r="N303" s="202">
        <v>8.58</v>
      </c>
      <c r="O303" s="202">
        <v>0.37</v>
      </c>
      <c r="P303" s="202">
        <v>19.579999999999998</v>
      </c>
      <c r="Q303" s="202">
        <v>5.69</v>
      </c>
      <c r="R303" s="202">
        <v>0.16</v>
      </c>
      <c r="S303" s="202">
        <v>3.94</v>
      </c>
      <c r="T303" s="202">
        <v>98.91</v>
      </c>
      <c r="U303" s="183">
        <f t="shared" si="8"/>
        <v>80.266834363867773</v>
      </c>
      <c r="V303" s="183">
        <f t="shared" si="9"/>
        <v>12.884976521690763</v>
      </c>
      <c r="W303" s="201" t="s">
        <v>713</v>
      </c>
      <c r="X303" s="201">
        <v>10</v>
      </c>
    </row>
    <row r="304" spans="1:24" s="171" customFormat="1" ht="11.25">
      <c r="A304" s="172" t="s">
        <v>664</v>
      </c>
      <c r="B304" s="201" t="s">
        <v>672</v>
      </c>
      <c r="C304" s="201" t="s">
        <v>709</v>
      </c>
      <c r="D304" s="201" t="s">
        <v>710</v>
      </c>
      <c r="E304" s="201" t="s">
        <v>711</v>
      </c>
      <c r="F304" s="201" t="s">
        <v>712</v>
      </c>
      <c r="G304" s="201">
        <v>10</v>
      </c>
      <c r="H304" s="201">
        <v>29</v>
      </c>
      <c r="I304" s="201" t="s">
        <v>713</v>
      </c>
      <c r="J304" s="201" t="s">
        <v>671</v>
      </c>
      <c r="K304" s="202">
        <v>41.84</v>
      </c>
      <c r="L304" s="202">
        <v>0</v>
      </c>
      <c r="M304" s="202">
        <v>20.11</v>
      </c>
      <c r="N304" s="202">
        <v>7.23</v>
      </c>
      <c r="O304" s="202">
        <v>0.49</v>
      </c>
      <c r="P304" s="202">
        <v>20.91</v>
      </c>
      <c r="Q304" s="202">
        <v>4.24</v>
      </c>
      <c r="R304" s="202">
        <v>7.0000000000000007E-2</v>
      </c>
      <c r="S304" s="202">
        <v>4.1500000000000004</v>
      </c>
      <c r="T304" s="202">
        <v>99.04</v>
      </c>
      <c r="U304" s="183">
        <f t="shared" si="8"/>
        <v>83.753078895999209</v>
      </c>
      <c r="V304" s="183">
        <f t="shared" si="9"/>
        <v>12.160336521019834</v>
      </c>
      <c r="W304" s="201" t="s">
        <v>713</v>
      </c>
      <c r="X304" s="201">
        <v>10</v>
      </c>
    </row>
    <row r="305" spans="1:24" s="171" customFormat="1" ht="11.25">
      <c r="A305" s="172" t="s">
        <v>664</v>
      </c>
      <c r="B305" s="201" t="s">
        <v>672</v>
      </c>
      <c r="C305" s="201" t="s">
        <v>709</v>
      </c>
      <c r="D305" s="201" t="s">
        <v>710</v>
      </c>
      <c r="E305" s="201" t="s">
        <v>711</v>
      </c>
      <c r="F305" s="201" t="s">
        <v>712</v>
      </c>
      <c r="G305" s="201">
        <v>10</v>
      </c>
      <c r="H305" s="201">
        <v>30</v>
      </c>
      <c r="I305" s="201" t="s">
        <v>713</v>
      </c>
      <c r="J305" s="201" t="s">
        <v>671</v>
      </c>
      <c r="K305" s="202">
        <v>40.520000000000003</v>
      </c>
      <c r="L305" s="202">
        <v>0.08</v>
      </c>
      <c r="M305" s="202">
        <v>12.57</v>
      </c>
      <c r="N305" s="202">
        <v>7.37</v>
      </c>
      <c r="O305" s="202">
        <v>0.4</v>
      </c>
      <c r="P305" s="202">
        <v>19.57</v>
      </c>
      <c r="Q305" s="202">
        <v>5.35</v>
      </c>
      <c r="R305" s="202">
        <v>0</v>
      </c>
      <c r="S305" s="202">
        <v>13.28</v>
      </c>
      <c r="T305" s="202">
        <v>99.14</v>
      </c>
      <c r="U305" s="183">
        <f t="shared" si="8"/>
        <v>82.557152194248289</v>
      </c>
      <c r="V305" s="183">
        <f t="shared" si="9"/>
        <v>41.477052856031513</v>
      </c>
      <c r="W305" s="201" t="s">
        <v>713</v>
      </c>
      <c r="X305" s="201">
        <v>10</v>
      </c>
    </row>
    <row r="306" spans="1:24" s="171" customFormat="1" ht="11.25">
      <c r="A306" s="172" t="s">
        <v>664</v>
      </c>
      <c r="B306" s="201" t="s">
        <v>672</v>
      </c>
      <c r="C306" s="201" t="s">
        <v>709</v>
      </c>
      <c r="D306" s="201" t="s">
        <v>710</v>
      </c>
      <c r="E306" s="201" t="s">
        <v>711</v>
      </c>
      <c r="F306" s="201" t="s">
        <v>712</v>
      </c>
      <c r="G306" s="201">
        <v>10</v>
      </c>
      <c r="H306" s="201">
        <v>31</v>
      </c>
      <c r="I306" s="201" t="s">
        <v>713</v>
      </c>
      <c r="J306" s="201" t="s">
        <v>671</v>
      </c>
      <c r="K306" s="202">
        <v>42.54</v>
      </c>
      <c r="L306" s="202">
        <v>1.03</v>
      </c>
      <c r="M306" s="202">
        <v>19.21</v>
      </c>
      <c r="N306" s="202">
        <v>8.57</v>
      </c>
      <c r="O306" s="202">
        <v>0.42</v>
      </c>
      <c r="P306" s="202">
        <v>20.34</v>
      </c>
      <c r="Q306" s="202">
        <v>5.4</v>
      </c>
      <c r="R306" s="202">
        <v>0.06</v>
      </c>
      <c r="S306" s="202">
        <v>3.81</v>
      </c>
      <c r="T306" s="202">
        <v>101.38</v>
      </c>
      <c r="U306" s="183">
        <f t="shared" si="8"/>
        <v>80.881098345069631</v>
      </c>
      <c r="V306" s="183">
        <f t="shared" si="9"/>
        <v>11.742680586689861</v>
      </c>
      <c r="W306" s="201" t="s">
        <v>713</v>
      </c>
      <c r="X306" s="201">
        <v>10</v>
      </c>
    </row>
    <row r="307" spans="1:24" s="171" customFormat="1" ht="11.25">
      <c r="A307" s="172" t="s">
        <v>664</v>
      </c>
      <c r="B307" s="201" t="s">
        <v>672</v>
      </c>
      <c r="C307" s="201" t="s">
        <v>709</v>
      </c>
      <c r="D307" s="201" t="s">
        <v>710</v>
      </c>
      <c r="E307" s="201" t="s">
        <v>711</v>
      </c>
      <c r="F307" s="201" t="s">
        <v>712</v>
      </c>
      <c r="G307" s="201">
        <v>10</v>
      </c>
      <c r="H307" s="201">
        <v>32</v>
      </c>
      <c r="I307" s="201" t="s">
        <v>713</v>
      </c>
      <c r="J307" s="201" t="s">
        <v>671</v>
      </c>
      <c r="K307" s="202">
        <v>42.34</v>
      </c>
      <c r="L307" s="202">
        <v>0.61</v>
      </c>
      <c r="M307" s="202">
        <v>22.09</v>
      </c>
      <c r="N307" s="202">
        <v>9.65</v>
      </c>
      <c r="O307" s="202">
        <v>0.47</v>
      </c>
      <c r="P307" s="202">
        <v>18.059999999999999</v>
      </c>
      <c r="Q307" s="202">
        <v>6.83</v>
      </c>
      <c r="R307" s="202">
        <v>0.1</v>
      </c>
      <c r="S307" s="202">
        <v>0.75</v>
      </c>
      <c r="T307" s="202">
        <v>100.9</v>
      </c>
      <c r="U307" s="183">
        <f t="shared" si="8"/>
        <v>76.936385425730109</v>
      </c>
      <c r="V307" s="183">
        <f t="shared" si="9"/>
        <v>2.226915650174162</v>
      </c>
      <c r="W307" s="201" t="s">
        <v>713</v>
      </c>
      <c r="X307" s="201">
        <v>10</v>
      </c>
    </row>
    <row r="308" spans="1:24" s="171" customFormat="1" ht="11.25">
      <c r="A308" s="172" t="s">
        <v>664</v>
      </c>
      <c r="B308" s="201" t="s">
        <v>672</v>
      </c>
      <c r="C308" s="201" t="s">
        <v>709</v>
      </c>
      <c r="D308" s="201" t="s">
        <v>710</v>
      </c>
      <c r="E308" s="201" t="s">
        <v>711</v>
      </c>
      <c r="F308" s="201" t="s">
        <v>712</v>
      </c>
      <c r="G308" s="201">
        <v>10</v>
      </c>
      <c r="H308" s="201">
        <v>33</v>
      </c>
      <c r="I308" s="201" t="s">
        <v>713</v>
      </c>
      <c r="J308" s="201" t="s">
        <v>671</v>
      </c>
      <c r="K308" s="202">
        <v>42.21</v>
      </c>
      <c r="L308" s="202">
        <v>0.12</v>
      </c>
      <c r="M308" s="202">
        <v>18.78</v>
      </c>
      <c r="N308" s="202">
        <v>7.48</v>
      </c>
      <c r="O308" s="202">
        <v>0.45</v>
      </c>
      <c r="P308" s="202">
        <v>18.88</v>
      </c>
      <c r="Q308" s="202">
        <v>5.62</v>
      </c>
      <c r="R308" s="202">
        <v>0.09</v>
      </c>
      <c r="S308" s="202">
        <v>5.87</v>
      </c>
      <c r="T308" s="202">
        <v>99.5</v>
      </c>
      <c r="U308" s="183">
        <f t="shared" si="8"/>
        <v>81.814819702314807</v>
      </c>
      <c r="V308" s="183">
        <f t="shared" si="9"/>
        <v>17.333655178023825</v>
      </c>
      <c r="W308" s="201" t="s">
        <v>713</v>
      </c>
      <c r="X308" s="201">
        <v>10</v>
      </c>
    </row>
    <row r="309" spans="1:24" s="171" customFormat="1" ht="11.25">
      <c r="A309" s="172" t="s">
        <v>664</v>
      </c>
      <c r="B309" s="201" t="s">
        <v>672</v>
      </c>
      <c r="C309" s="201" t="s">
        <v>709</v>
      </c>
      <c r="D309" s="201" t="s">
        <v>710</v>
      </c>
      <c r="E309" s="201" t="s">
        <v>711</v>
      </c>
      <c r="F309" s="201" t="s">
        <v>712</v>
      </c>
      <c r="G309" s="201">
        <v>10</v>
      </c>
      <c r="H309" s="201">
        <v>34</v>
      </c>
      <c r="I309" s="201" t="s">
        <v>713</v>
      </c>
      <c r="J309" s="201" t="s">
        <v>671</v>
      </c>
      <c r="K309" s="202">
        <v>39.24</v>
      </c>
      <c r="L309" s="202">
        <v>0.69</v>
      </c>
      <c r="M309" s="202">
        <v>12.51</v>
      </c>
      <c r="N309" s="202">
        <v>8.77</v>
      </c>
      <c r="O309" s="202">
        <v>0.62</v>
      </c>
      <c r="P309" s="202">
        <v>12.78</v>
      </c>
      <c r="Q309" s="202">
        <v>13.36</v>
      </c>
      <c r="R309" s="202">
        <v>0.05</v>
      </c>
      <c r="S309" s="202">
        <v>11.9</v>
      </c>
      <c r="T309" s="202">
        <v>99.92</v>
      </c>
      <c r="U309" s="183">
        <f t="shared" si="8"/>
        <v>72.202441699573114</v>
      </c>
      <c r="V309" s="183">
        <f t="shared" si="9"/>
        <v>38.954750604654429</v>
      </c>
      <c r="W309" s="201" t="s">
        <v>713</v>
      </c>
      <c r="X309" s="201">
        <v>10</v>
      </c>
    </row>
    <row r="310" spans="1:24" s="171" customFormat="1" ht="11.25">
      <c r="A310" s="172" t="s">
        <v>664</v>
      </c>
      <c r="B310" s="201" t="s">
        <v>672</v>
      </c>
      <c r="C310" s="201" t="s">
        <v>709</v>
      </c>
      <c r="D310" s="201" t="s">
        <v>710</v>
      </c>
      <c r="E310" s="201" t="s">
        <v>711</v>
      </c>
      <c r="F310" s="201" t="s">
        <v>712</v>
      </c>
      <c r="G310" s="201">
        <v>10</v>
      </c>
      <c r="H310" s="201">
        <v>35</v>
      </c>
      <c r="I310" s="201" t="s">
        <v>713</v>
      </c>
      <c r="J310" s="201" t="s">
        <v>671</v>
      </c>
      <c r="K310" s="202">
        <v>42.01</v>
      </c>
      <c r="L310" s="202">
        <v>1.0900000000000001</v>
      </c>
      <c r="M310" s="202">
        <v>17.52</v>
      </c>
      <c r="N310" s="202">
        <v>7.88</v>
      </c>
      <c r="O310" s="202">
        <v>0.36</v>
      </c>
      <c r="P310" s="202">
        <v>19.64</v>
      </c>
      <c r="Q310" s="202">
        <v>6.17</v>
      </c>
      <c r="R310" s="202">
        <v>0.08</v>
      </c>
      <c r="S310" s="202">
        <v>5.53</v>
      </c>
      <c r="T310" s="202">
        <v>100.28</v>
      </c>
      <c r="U310" s="183">
        <f t="shared" si="8"/>
        <v>81.626153243148565</v>
      </c>
      <c r="V310" s="183">
        <f t="shared" si="9"/>
        <v>17.474278849784373</v>
      </c>
      <c r="W310" s="201" t="s">
        <v>713</v>
      </c>
      <c r="X310" s="201">
        <v>10</v>
      </c>
    </row>
    <row r="311" spans="1:24" s="171" customFormat="1" ht="11.25">
      <c r="A311" s="172" t="s">
        <v>664</v>
      </c>
      <c r="B311" s="201" t="s">
        <v>672</v>
      </c>
      <c r="C311" s="201" t="s">
        <v>709</v>
      </c>
      <c r="D311" s="201" t="s">
        <v>710</v>
      </c>
      <c r="E311" s="201" t="s">
        <v>711</v>
      </c>
      <c r="F311" s="201" t="s">
        <v>712</v>
      </c>
      <c r="G311" s="201">
        <v>10</v>
      </c>
      <c r="H311" s="201">
        <v>36</v>
      </c>
      <c r="I311" s="201" t="s">
        <v>713</v>
      </c>
      <c r="J311" s="201" t="s">
        <v>671</v>
      </c>
      <c r="K311" s="202">
        <v>41.56</v>
      </c>
      <c r="L311" s="202">
        <v>1.08</v>
      </c>
      <c r="M311" s="202">
        <v>14.9</v>
      </c>
      <c r="N311" s="202">
        <v>7.01</v>
      </c>
      <c r="O311" s="202">
        <v>0.37</v>
      </c>
      <c r="P311" s="202">
        <v>19.82</v>
      </c>
      <c r="Q311" s="202">
        <v>6.9</v>
      </c>
      <c r="R311" s="202">
        <v>0.12</v>
      </c>
      <c r="S311" s="202">
        <v>8.61</v>
      </c>
      <c r="T311" s="202">
        <v>100.37</v>
      </c>
      <c r="U311" s="183">
        <f t="shared" si="8"/>
        <v>83.44272468460106</v>
      </c>
      <c r="V311" s="183">
        <f t="shared" si="9"/>
        <v>27.935533193185989</v>
      </c>
      <c r="W311" s="201" t="s">
        <v>713</v>
      </c>
      <c r="X311" s="201">
        <v>10</v>
      </c>
    </row>
    <row r="312" spans="1:24" s="171" customFormat="1" ht="11.25">
      <c r="A312" s="172" t="s">
        <v>664</v>
      </c>
      <c r="B312" s="201" t="s">
        <v>672</v>
      </c>
      <c r="C312" s="201" t="s">
        <v>709</v>
      </c>
      <c r="D312" s="201" t="s">
        <v>710</v>
      </c>
      <c r="E312" s="201" t="s">
        <v>711</v>
      </c>
      <c r="F312" s="201" t="s">
        <v>712</v>
      </c>
      <c r="G312" s="201">
        <v>10</v>
      </c>
      <c r="H312" s="201">
        <v>37</v>
      </c>
      <c r="I312" s="201" t="s">
        <v>713</v>
      </c>
      <c r="J312" s="201" t="s">
        <v>671</v>
      </c>
      <c r="K312" s="202">
        <v>42.39</v>
      </c>
      <c r="L312" s="202">
        <v>1.1299999999999999</v>
      </c>
      <c r="M312" s="202">
        <v>17.45</v>
      </c>
      <c r="N312" s="202">
        <v>7.86</v>
      </c>
      <c r="O312" s="202">
        <v>0.34</v>
      </c>
      <c r="P312" s="202">
        <v>19.71</v>
      </c>
      <c r="Q312" s="202">
        <v>6.03</v>
      </c>
      <c r="R312" s="202">
        <v>0.03</v>
      </c>
      <c r="S312" s="202">
        <v>5.35</v>
      </c>
      <c r="T312" s="202">
        <v>100.29</v>
      </c>
      <c r="U312" s="183">
        <f t="shared" si="8"/>
        <v>81.717450564486413</v>
      </c>
      <c r="V312" s="183">
        <f t="shared" si="9"/>
        <v>17.058770416174358</v>
      </c>
      <c r="W312" s="201" t="s">
        <v>713</v>
      </c>
      <c r="X312" s="201">
        <v>10</v>
      </c>
    </row>
    <row r="313" spans="1:24" s="171" customFormat="1" ht="11.25">
      <c r="A313" s="172" t="s">
        <v>664</v>
      </c>
      <c r="B313" s="201" t="s">
        <v>672</v>
      </c>
      <c r="C313" s="201" t="s">
        <v>709</v>
      </c>
      <c r="D313" s="201" t="s">
        <v>710</v>
      </c>
      <c r="E313" s="201" t="s">
        <v>711</v>
      </c>
      <c r="F313" s="201" t="s">
        <v>712</v>
      </c>
      <c r="G313" s="201">
        <v>10</v>
      </c>
      <c r="H313" s="201">
        <v>38</v>
      </c>
      <c r="I313" s="201" t="s">
        <v>713</v>
      </c>
      <c r="J313" s="201" t="s">
        <v>671</v>
      </c>
      <c r="K313" s="202">
        <v>39.200000000000003</v>
      </c>
      <c r="L313" s="202">
        <v>0.24</v>
      </c>
      <c r="M313" s="202">
        <v>22.4</v>
      </c>
      <c r="N313" s="202">
        <v>17.11</v>
      </c>
      <c r="O313" s="202">
        <v>0.38</v>
      </c>
      <c r="P313" s="202">
        <v>9.9</v>
      </c>
      <c r="Q313" s="202">
        <v>10.32</v>
      </c>
      <c r="R313" s="202">
        <v>0.08</v>
      </c>
      <c r="S313" s="202">
        <v>0.05</v>
      </c>
      <c r="T313" s="202">
        <v>99.68</v>
      </c>
      <c r="U313" s="183">
        <f t="shared" si="8"/>
        <v>50.771256437546064</v>
      </c>
      <c r="V313" s="183">
        <f t="shared" si="9"/>
        <v>0.14951716696537695</v>
      </c>
      <c r="W313" s="201" t="s">
        <v>713</v>
      </c>
      <c r="X313" s="201">
        <v>10</v>
      </c>
    </row>
    <row r="314" spans="1:24" s="171" customFormat="1" ht="11.25">
      <c r="A314" s="172" t="s">
        <v>664</v>
      </c>
      <c r="B314" s="201" t="s">
        <v>672</v>
      </c>
      <c r="C314" s="201" t="s">
        <v>709</v>
      </c>
      <c r="D314" s="201" t="s">
        <v>710</v>
      </c>
      <c r="E314" s="201" t="s">
        <v>711</v>
      </c>
      <c r="F314" s="201" t="s">
        <v>712</v>
      </c>
      <c r="G314" s="201">
        <v>10</v>
      </c>
      <c r="H314" s="201">
        <v>39</v>
      </c>
      <c r="I314" s="201" t="s">
        <v>713</v>
      </c>
      <c r="J314" s="201" t="s">
        <v>671</v>
      </c>
      <c r="K314" s="202">
        <v>42.17</v>
      </c>
      <c r="L314" s="202">
        <v>0.04</v>
      </c>
      <c r="M314" s="202">
        <v>19.66</v>
      </c>
      <c r="N314" s="202">
        <v>7.67</v>
      </c>
      <c r="O314" s="202">
        <v>0.37</v>
      </c>
      <c r="P314" s="202">
        <v>20.190000000000001</v>
      </c>
      <c r="Q314" s="202">
        <v>5.38</v>
      </c>
      <c r="R314" s="202">
        <v>0</v>
      </c>
      <c r="S314" s="202">
        <v>5.13</v>
      </c>
      <c r="T314" s="202">
        <v>100.61</v>
      </c>
      <c r="U314" s="183">
        <f t="shared" si="8"/>
        <v>82.431380272585542</v>
      </c>
      <c r="V314" s="183">
        <f t="shared" si="9"/>
        <v>14.896965200824614</v>
      </c>
      <c r="W314" s="201" t="s">
        <v>713</v>
      </c>
      <c r="X314" s="201">
        <v>10</v>
      </c>
    </row>
    <row r="315" spans="1:24" s="171" customFormat="1" ht="11.25">
      <c r="A315" s="172" t="s">
        <v>664</v>
      </c>
      <c r="B315" s="201" t="s">
        <v>672</v>
      </c>
      <c r="C315" s="201" t="s">
        <v>709</v>
      </c>
      <c r="D315" s="201" t="s">
        <v>710</v>
      </c>
      <c r="E315" s="201" t="s">
        <v>711</v>
      </c>
      <c r="F315" s="201" t="s">
        <v>712</v>
      </c>
      <c r="G315" s="201">
        <v>10</v>
      </c>
      <c r="H315" s="201">
        <v>40</v>
      </c>
      <c r="I315" s="201" t="s">
        <v>713</v>
      </c>
      <c r="J315" s="201" t="s">
        <v>671</v>
      </c>
      <c r="K315" s="202">
        <v>41.92</v>
      </c>
      <c r="L315" s="202">
        <v>0.87</v>
      </c>
      <c r="M315" s="202">
        <v>18.760000000000002</v>
      </c>
      <c r="N315" s="202">
        <v>8.5399999999999991</v>
      </c>
      <c r="O315" s="202">
        <v>0.37</v>
      </c>
      <c r="P315" s="202">
        <v>20.3</v>
      </c>
      <c r="Q315" s="202">
        <v>5.41</v>
      </c>
      <c r="R315" s="202">
        <v>0.2</v>
      </c>
      <c r="S315" s="202">
        <v>3.71</v>
      </c>
      <c r="T315" s="202">
        <v>100.08</v>
      </c>
      <c r="U315" s="183">
        <f t="shared" si="8"/>
        <v>80.904873434825689</v>
      </c>
      <c r="V315" s="183">
        <f t="shared" si="9"/>
        <v>11.712728465141723</v>
      </c>
      <c r="W315" s="201" t="s">
        <v>713</v>
      </c>
      <c r="X315" s="201">
        <v>10</v>
      </c>
    </row>
    <row r="316" spans="1:24" s="171" customFormat="1" ht="11.25">
      <c r="A316" s="172" t="s">
        <v>664</v>
      </c>
      <c r="B316" s="201" t="s">
        <v>672</v>
      </c>
      <c r="C316" s="201" t="s">
        <v>709</v>
      </c>
      <c r="D316" s="201" t="s">
        <v>710</v>
      </c>
      <c r="E316" s="201" t="s">
        <v>711</v>
      </c>
      <c r="F316" s="201" t="s">
        <v>712</v>
      </c>
      <c r="G316" s="201">
        <v>10</v>
      </c>
      <c r="H316" s="201">
        <v>41</v>
      </c>
      <c r="I316" s="201" t="s">
        <v>713</v>
      </c>
      <c r="J316" s="201" t="s">
        <v>671</v>
      </c>
      <c r="K316" s="202">
        <v>42.15</v>
      </c>
      <c r="L316" s="202">
        <v>0.67</v>
      </c>
      <c r="M316" s="202">
        <v>20.03</v>
      </c>
      <c r="N316" s="202">
        <v>8.9600000000000009</v>
      </c>
      <c r="O316" s="202">
        <v>0.35</v>
      </c>
      <c r="P316" s="202">
        <v>19.690000000000001</v>
      </c>
      <c r="Q316" s="202">
        <v>4.92</v>
      </c>
      <c r="R316" s="202">
        <v>0.11</v>
      </c>
      <c r="S316" s="202">
        <v>2.2999999999999998</v>
      </c>
      <c r="T316" s="202">
        <v>99.18</v>
      </c>
      <c r="U316" s="183">
        <f t="shared" si="8"/>
        <v>79.662325234791666</v>
      </c>
      <c r="V316" s="183">
        <f t="shared" si="9"/>
        <v>7.152165723618352</v>
      </c>
      <c r="W316" s="201" t="s">
        <v>713</v>
      </c>
      <c r="X316" s="201">
        <v>10</v>
      </c>
    </row>
    <row r="317" spans="1:24" s="171" customFormat="1" ht="11.25">
      <c r="A317" s="172" t="s">
        <v>664</v>
      </c>
      <c r="B317" s="201" t="s">
        <v>672</v>
      </c>
      <c r="C317" s="201" t="s">
        <v>709</v>
      </c>
      <c r="D317" s="201" t="s">
        <v>710</v>
      </c>
      <c r="E317" s="201" t="s">
        <v>711</v>
      </c>
      <c r="F317" s="201" t="s">
        <v>712</v>
      </c>
      <c r="G317" s="201">
        <v>10</v>
      </c>
      <c r="H317" s="201">
        <v>42</v>
      </c>
      <c r="I317" s="201" t="s">
        <v>713</v>
      </c>
      <c r="J317" s="201" t="s">
        <v>671</v>
      </c>
      <c r="K317" s="202">
        <v>40.51</v>
      </c>
      <c r="L317" s="202">
        <v>0.25</v>
      </c>
      <c r="M317" s="202">
        <v>22.63</v>
      </c>
      <c r="N317" s="202">
        <v>15.83</v>
      </c>
      <c r="O317" s="202">
        <v>0.37</v>
      </c>
      <c r="P317" s="202">
        <v>12.43</v>
      </c>
      <c r="Q317" s="202">
        <v>8.0299999999999994</v>
      </c>
      <c r="R317" s="202">
        <v>0.13</v>
      </c>
      <c r="S317" s="202">
        <v>0.01</v>
      </c>
      <c r="T317" s="202">
        <v>100.19</v>
      </c>
      <c r="U317" s="183">
        <f t="shared" si="8"/>
        <v>58.326401963214799</v>
      </c>
      <c r="V317" s="183">
        <f t="shared" si="9"/>
        <v>2.9635047509048478E-2</v>
      </c>
      <c r="W317" s="201" t="s">
        <v>713</v>
      </c>
      <c r="X317" s="201">
        <v>10</v>
      </c>
    </row>
    <row r="318" spans="1:24" s="171" customFormat="1" ht="11.25">
      <c r="A318" s="172" t="s">
        <v>664</v>
      </c>
      <c r="B318" s="201" t="s">
        <v>672</v>
      </c>
      <c r="C318" s="201" t="s">
        <v>709</v>
      </c>
      <c r="D318" s="201" t="s">
        <v>710</v>
      </c>
      <c r="E318" s="201" t="s">
        <v>711</v>
      </c>
      <c r="F318" s="201" t="s">
        <v>712</v>
      </c>
      <c r="G318" s="201">
        <v>10</v>
      </c>
      <c r="H318" s="201">
        <v>43</v>
      </c>
      <c r="I318" s="201" t="s">
        <v>713</v>
      </c>
      <c r="J318" s="201" t="s">
        <v>671</v>
      </c>
      <c r="K318" s="202">
        <v>41.85</v>
      </c>
      <c r="L318" s="202">
        <v>1.01</v>
      </c>
      <c r="M318" s="202">
        <v>17.95</v>
      </c>
      <c r="N318" s="202">
        <v>7.79</v>
      </c>
      <c r="O318" s="202">
        <v>0.41</v>
      </c>
      <c r="P318" s="202">
        <v>20.010000000000002</v>
      </c>
      <c r="Q318" s="202">
        <v>5.84</v>
      </c>
      <c r="R318" s="202">
        <v>0.16</v>
      </c>
      <c r="S318" s="202">
        <v>5.21</v>
      </c>
      <c r="T318" s="202">
        <v>100.23</v>
      </c>
      <c r="U318" s="183">
        <f t="shared" si="8"/>
        <v>82.074047340765446</v>
      </c>
      <c r="V318" s="183">
        <f t="shared" si="9"/>
        <v>16.297801996978468</v>
      </c>
      <c r="W318" s="201" t="s">
        <v>713</v>
      </c>
      <c r="X318" s="201">
        <v>10</v>
      </c>
    </row>
    <row r="319" spans="1:24" s="171" customFormat="1" ht="11.25">
      <c r="A319" s="172" t="s">
        <v>664</v>
      </c>
      <c r="B319" s="201" t="s">
        <v>672</v>
      </c>
      <c r="C319" s="201" t="s">
        <v>709</v>
      </c>
      <c r="D319" s="201" t="s">
        <v>710</v>
      </c>
      <c r="E319" s="201" t="s">
        <v>711</v>
      </c>
      <c r="F319" s="201" t="s">
        <v>712</v>
      </c>
      <c r="G319" s="201">
        <v>10</v>
      </c>
      <c r="H319" s="201">
        <v>44</v>
      </c>
      <c r="I319" s="201" t="s">
        <v>713</v>
      </c>
      <c r="J319" s="201" t="s">
        <v>671</v>
      </c>
      <c r="K319" s="202">
        <v>40.28</v>
      </c>
      <c r="L319" s="202">
        <v>0.39</v>
      </c>
      <c r="M319" s="202">
        <v>21.27</v>
      </c>
      <c r="N319" s="202">
        <v>14.32</v>
      </c>
      <c r="O319" s="202">
        <v>0.36</v>
      </c>
      <c r="P319" s="202">
        <v>11.91</v>
      </c>
      <c r="Q319" s="202">
        <v>10.35</v>
      </c>
      <c r="R319" s="202">
        <v>7.0000000000000007E-2</v>
      </c>
      <c r="S319" s="202">
        <v>0.02</v>
      </c>
      <c r="T319" s="202">
        <v>98.97</v>
      </c>
      <c r="U319" s="183">
        <f t="shared" si="8"/>
        <v>59.717362375431158</v>
      </c>
      <c r="V319" s="183">
        <f t="shared" si="9"/>
        <v>6.3038743751542711E-2</v>
      </c>
      <c r="W319" s="201" t="s">
        <v>713</v>
      </c>
      <c r="X319" s="201">
        <v>10</v>
      </c>
    </row>
    <row r="320" spans="1:24" s="171" customFormat="1" ht="11.25">
      <c r="A320" s="172" t="s">
        <v>664</v>
      </c>
      <c r="B320" s="201" t="s">
        <v>672</v>
      </c>
      <c r="C320" s="201" t="s">
        <v>709</v>
      </c>
      <c r="D320" s="201" t="s">
        <v>710</v>
      </c>
      <c r="E320" s="201" t="s">
        <v>711</v>
      </c>
      <c r="F320" s="201" t="s">
        <v>712</v>
      </c>
      <c r="G320" s="201">
        <v>10</v>
      </c>
      <c r="H320" s="201">
        <v>45</v>
      </c>
      <c r="I320" s="201" t="s">
        <v>713</v>
      </c>
      <c r="J320" s="201" t="s">
        <v>671</v>
      </c>
      <c r="K320" s="202">
        <v>41.81</v>
      </c>
      <c r="L320" s="202">
        <v>1.1299999999999999</v>
      </c>
      <c r="M320" s="202">
        <v>18.25</v>
      </c>
      <c r="N320" s="202">
        <v>8.84</v>
      </c>
      <c r="O320" s="202">
        <v>0.4</v>
      </c>
      <c r="P320" s="202">
        <v>18.71</v>
      </c>
      <c r="Q320" s="202">
        <v>6.11</v>
      </c>
      <c r="R320" s="202">
        <v>0.05</v>
      </c>
      <c r="S320" s="202">
        <v>4.29</v>
      </c>
      <c r="T320" s="202">
        <v>99.59</v>
      </c>
      <c r="U320" s="183">
        <f t="shared" si="8"/>
        <v>79.046859563841878</v>
      </c>
      <c r="V320" s="183">
        <f t="shared" si="9"/>
        <v>13.621338826941704</v>
      </c>
      <c r="W320" s="201" t="s">
        <v>713</v>
      </c>
      <c r="X320" s="201">
        <v>10</v>
      </c>
    </row>
    <row r="321" spans="1:24" s="171" customFormat="1" ht="11.25">
      <c r="A321" s="172" t="s">
        <v>664</v>
      </c>
      <c r="B321" s="201" t="s">
        <v>672</v>
      </c>
      <c r="C321" s="201" t="s">
        <v>709</v>
      </c>
      <c r="D321" s="201" t="s">
        <v>710</v>
      </c>
      <c r="E321" s="201" t="s">
        <v>711</v>
      </c>
      <c r="F321" s="201" t="s">
        <v>712</v>
      </c>
      <c r="G321" s="201">
        <v>10</v>
      </c>
      <c r="H321" s="201">
        <v>46</v>
      </c>
      <c r="I321" s="201" t="s">
        <v>713</v>
      </c>
      <c r="J321" s="201" t="s">
        <v>671</v>
      </c>
      <c r="K321" s="202">
        <v>40.369999999999997</v>
      </c>
      <c r="L321" s="202">
        <v>0.05</v>
      </c>
      <c r="M321" s="202">
        <v>22.12</v>
      </c>
      <c r="N321" s="202">
        <v>17.77</v>
      </c>
      <c r="O321" s="202">
        <v>0.44</v>
      </c>
      <c r="P321" s="202">
        <v>13.16</v>
      </c>
      <c r="Q321" s="202">
        <v>5.59</v>
      </c>
      <c r="R321" s="202">
        <v>0.03</v>
      </c>
      <c r="S321" s="202">
        <v>0.03</v>
      </c>
      <c r="T321" s="202">
        <v>99.56</v>
      </c>
      <c r="U321" s="183">
        <f t="shared" si="8"/>
        <v>56.897031972771138</v>
      </c>
      <c r="V321" s="183">
        <f t="shared" si="9"/>
        <v>9.0899205338648092E-2</v>
      </c>
      <c r="W321" s="201" t="s">
        <v>713</v>
      </c>
      <c r="X321" s="201">
        <v>10</v>
      </c>
    </row>
    <row r="322" spans="1:24" s="171" customFormat="1" ht="11.25">
      <c r="A322" s="172" t="s">
        <v>664</v>
      </c>
      <c r="B322" s="201" t="s">
        <v>672</v>
      </c>
      <c r="C322" s="201" t="s">
        <v>709</v>
      </c>
      <c r="D322" s="201" t="s">
        <v>710</v>
      </c>
      <c r="E322" s="201" t="s">
        <v>711</v>
      </c>
      <c r="F322" s="201" t="s">
        <v>712</v>
      </c>
      <c r="G322" s="201">
        <v>10</v>
      </c>
      <c r="H322" s="201">
        <v>47</v>
      </c>
      <c r="I322" s="201" t="s">
        <v>713</v>
      </c>
      <c r="J322" s="201" t="s">
        <v>671</v>
      </c>
      <c r="K322" s="202">
        <v>40.89</v>
      </c>
      <c r="L322" s="202">
        <v>0.25</v>
      </c>
      <c r="M322" s="202">
        <v>21.45</v>
      </c>
      <c r="N322" s="202">
        <v>15.81</v>
      </c>
      <c r="O322" s="202">
        <v>0.37</v>
      </c>
      <c r="P322" s="202">
        <v>12.35</v>
      </c>
      <c r="Q322" s="202">
        <v>7.93</v>
      </c>
      <c r="R322" s="202">
        <v>0.06</v>
      </c>
      <c r="S322" s="202">
        <v>0.02</v>
      </c>
      <c r="T322" s="202">
        <v>99.13</v>
      </c>
      <c r="U322" s="183">
        <f t="shared" si="8"/>
        <v>58.200132148483263</v>
      </c>
      <c r="V322" s="183">
        <f t="shared" si="9"/>
        <v>6.2510077976574874E-2</v>
      </c>
      <c r="W322" s="201" t="s">
        <v>713</v>
      </c>
      <c r="X322" s="201">
        <v>10</v>
      </c>
    </row>
    <row r="323" spans="1:24" s="171" customFormat="1" ht="11.25">
      <c r="A323" s="172" t="s">
        <v>664</v>
      </c>
      <c r="B323" s="201" t="s">
        <v>672</v>
      </c>
      <c r="C323" s="201" t="s">
        <v>709</v>
      </c>
      <c r="D323" s="201" t="s">
        <v>710</v>
      </c>
      <c r="E323" s="201" t="s">
        <v>711</v>
      </c>
      <c r="F323" s="201" t="s">
        <v>712</v>
      </c>
      <c r="G323" s="201">
        <v>10</v>
      </c>
      <c r="H323" s="201">
        <v>48</v>
      </c>
      <c r="I323" s="201" t="s">
        <v>713</v>
      </c>
      <c r="J323" s="201" t="s">
        <v>671</v>
      </c>
      <c r="K323" s="202">
        <v>41.48</v>
      </c>
      <c r="L323" s="202">
        <v>0.94</v>
      </c>
      <c r="M323" s="202">
        <v>18.45</v>
      </c>
      <c r="N323" s="202">
        <v>8.6199999999999992</v>
      </c>
      <c r="O323" s="202">
        <v>0.37</v>
      </c>
      <c r="P323" s="202">
        <v>19.28</v>
      </c>
      <c r="Q323" s="202">
        <v>5.84</v>
      </c>
      <c r="R323" s="202">
        <v>0.11</v>
      </c>
      <c r="S323" s="202">
        <v>3.99</v>
      </c>
      <c r="T323" s="202">
        <v>99.08</v>
      </c>
      <c r="U323" s="183">
        <f t="shared" si="8"/>
        <v>79.946664826036823</v>
      </c>
      <c r="V323" s="183">
        <f t="shared" si="9"/>
        <v>12.669548411157574</v>
      </c>
      <c r="W323" s="201" t="s">
        <v>713</v>
      </c>
      <c r="X323" s="201">
        <v>10</v>
      </c>
    </row>
    <row r="324" spans="1:24" s="171" customFormat="1" ht="11.25">
      <c r="A324" s="172" t="s">
        <v>664</v>
      </c>
      <c r="B324" s="201" t="s">
        <v>672</v>
      </c>
      <c r="C324" s="201" t="s">
        <v>709</v>
      </c>
      <c r="D324" s="201" t="s">
        <v>710</v>
      </c>
      <c r="E324" s="201" t="s">
        <v>711</v>
      </c>
      <c r="F324" s="201" t="s">
        <v>712</v>
      </c>
      <c r="G324" s="201">
        <v>10</v>
      </c>
      <c r="H324" s="201">
        <v>49</v>
      </c>
      <c r="I324" s="201" t="s">
        <v>713</v>
      </c>
      <c r="J324" s="201" t="s">
        <v>671</v>
      </c>
      <c r="K324" s="202">
        <v>42.04</v>
      </c>
      <c r="L324" s="202">
        <v>0.64</v>
      </c>
      <c r="M324" s="202">
        <v>20.98</v>
      </c>
      <c r="N324" s="202">
        <v>9.69</v>
      </c>
      <c r="O324" s="202">
        <v>0.47</v>
      </c>
      <c r="P324" s="202">
        <v>16.97</v>
      </c>
      <c r="Q324" s="202">
        <v>7.31</v>
      </c>
      <c r="R324" s="202">
        <v>0.1</v>
      </c>
      <c r="S324" s="202">
        <v>0.8</v>
      </c>
      <c r="T324" s="202">
        <v>99</v>
      </c>
      <c r="U324" s="183">
        <f t="shared" si="8"/>
        <v>75.73735709036049</v>
      </c>
      <c r="V324" s="183">
        <f t="shared" si="9"/>
        <v>2.494214460807858</v>
      </c>
      <c r="W324" s="201" t="s">
        <v>713</v>
      </c>
      <c r="X324" s="201">
        <v>10</v>
      </c>
    </row>
    <row r="325" spans="1:24" s="171" customFormat="1" ht="11.25">
      <c r="A325" s="172" t="s">
        <v>664</v>
      </c>
      <c r="B325" s="201" t="s">
        <v>672</v>
      </c>
      <c r="C325" s="201" t="s">
        <v>709</v>
      </c>
      <c r="D325" s="201" t="s">
        <v>710</v>
      </c>
      <c r="E325" s="201" t="s">
        <v>711</v>
      </c>
      <c r="F325" s="201" t="s">
        <v>712</v>
      </c>
      <c r="G325" s="201">
        <v>10</v>
      </c>
      <c r="H325" s="201">
        <v>50</v>
      </c>
      <c r="I325" s="201" t="s">
        <v>713</v>
      </c>
      <c r="J325" s="201" t="s">
        <v>671</v>
      </c>
      <c r="K325" s="202">
        <v>41.82</v>
      </c>
      <c r="L325" s="202">
        <v>0.65</v>
      </c>
      <c r="M325" s="202">
        <v>20.91</v>
      </c>
      <c r="N325" s="202">
        <v>9.7899999999999991</v>
      </c>
      <c r="O325" s="202">
        <v>0.5</v>
      </c>
      <c r="P325" s="202">
        <v>17.11</v>
      </c>
      <c r="Q325" s="202">
        <v>7.14</v>
      </c>
      <c r="R325" s="202">
        <v>0.1</v>
      </c>
      <c r="S325" s="202">
        <v>0.78</v>
      </c>
      <c r="T325" s="202">
        <v>98.8</v>
      </c>
      <c r="U325" s="183">
        <f t="shared" si="8"/>
        <v>75.699647854627528</v>
      </c>
      <c r="V325" s="183">
        <f t="shared" si="9"/>
        <v>2.4413237326009742</v>
      </c>
      <c r="W325" s="201" t="s">
        <v>713</v>
      </c>
      <c r="X325" s="201">
        <v>10</v>
      </c>
    </row>
    <row r="326" spans="1:24" s="171" customFormat="1" ht="11.25">
      <c r="A326" s="172" t="s">
        <v>664</v>
      </c>
      <c r="B326" s="201" t="s">
        <v>672</v>
      </c>
      <c r="C326" s="201" t="s">
        <v>709</v>
      </c>
      <c r="D326" s="201" t="s">
        <v>710</v>
      </c>
      <c r="E326" s="201" t="s">
        <v>711</v>
      </c>
      <c r="F326" s="201" t="s">
        <v>712</v>
      </c>
      <c r="G326" s="201">
        <v>10</v>
      </c>
      <c r="H326" s="201">
        <v>51</v>
      </c>
      <c r="I326" s="201" t="s">
        <v>713</v>
      </c>
      <c r="J326" s="201" t="s">
        <v>671</v>
      </c>
      <c r="K326" s="202">
        <v>42.19</v>
      </c>
      <c r="L326" s="202">
        <v>0.31</v>
      </c>
      <c r="M326" s="202">
        <v>18.52</v>
      </c>
      <c r="N326" s="202">
        <v>7.24</v>
      </c>
      <c r="O326" s="202">
        <v>0.37</v>
      </c>
      <c r="P326" s="202">
        <v>20.28</v>
      </c>
      <c r="Q326" s="202">
        <v>5.1100000000000003</v>
      </c>
      <c r="R326" s="202">
        <v>0.01</v>
      </c>
      <c r="S326" s="202">
        <v>5.52</v>
      </c>
      <c r="T326" s="202">
        <v>99.55</v>
      </c>
      <c r="U326" s="183">
        <f t="shared" ref="U326:U389" si="10">((P326/40.31)/(P326/40.31+N326/71.85))*100</f>
        <v>83.313283350173791</v>
      </c>
      <c r="V326" s="183">
        <f t="shared" ref="V326:V389" si="11">((S326/151.99061)/(S326/151.99061+M326/101.96137))*100</f>
        <v>16.663053326484285</v>
      </c>
      <c r="W326" s="201" t="s">
        <v>713</v>
      </c>
      <c r="X326" s="201">
        <v>10</v>
      </c>
    </row>
    <row r="327" spans="1:24" s="171" customFormat="1" ht="11.25">
      <c r="A327" s="172" t="s">
        <v>664</v>
      </c>
      <c r="B327" s="201" t="s">
        <v>672</v>
      </c>
      <c r="C327" s="201" t="s">
        <v>709</v>
      </c>
      <c r="D327" s="201" t="s">
        <v>710</v>
      </c>
      <c r="E327" s="201" t="s">
        <v>711</v>
      </c>
      <c r="F327" s="201" t="s">
        <v>712</v>
      </c>
      <c r="G327" s="201">
        <v>10</v>
      </c>
      <c r="H327" s="201">
        <v>52</v>
      </c>
      <c r="I327" s="201" t="s">
        <v>713</v>
      </c>
      <c r="J327" s="201" t="s">
        <v>671</v>
      </c>
      <c r="K327" s="202">
        <v>41.92</v>
      </c>
      <c r="L327" s="202">
        <v>0.08</v>
      </c>
      <c r="M327" s="202">
        <v>18.79</v>
      </c>
      <c r="N327" s="202">
        <v>7.72</v>
      </c>
      <c r="O327" s="202">
        <v>0.4</v>
      </c>
      <c r="P327" s="202">
        <v>19.41</v>
      </c>
      <c r="Q327" s="202">
        <v>5.77</v>
      </c>
      <c r="R327" s="202">
        <v>0.02</v>
      </c>
      <c r="S327" s="202">
        <v>5.82</v>
      </c>
      <c r="T327" s="202">
        <v>99.93</v>
      </c>
      <c r="U327" s="183">
        <f t="shared" si="10"/>
        <v>81.756777473020449</v>
      </c>
      <c r="V327" s="183">
        <f t="shared" si="11"/>
        <v>17.203837016482286</v>
      </c>
      <c r="W327" s="201" t="s">
        <v>713</v>
      </c>
      <c r="X327" s="201">
        <v>10</v>
      </c>
    </row>
    <row r="328" spans="1:24" s="171" customFormat="1" ht="11.25">
      <c r="A328" s="172" t="s">
        <v>664</v>
      </c>
      <c r="B328" s="201" t="s">
        <v>672</v>
      </c>
      <c r="C328" s="201" t="s">
        <v>709</v>
      </c>
      <c r="D328" s="201" t="s">
        <v>710</v>
      </c>
      <c r="E328" s="201" t="s">
        <v>711</v>
      </c>
      <c r="F328" s="201" t="s">
        <v>712</v>
      </c>
      <c r="G328" s="201">
        <v>10</v>
      </c>
      <c r="H328" s="201">
        <v>53</v>
      </c>
      <c r="I328" s="201" t="s">
        <v>713</v>
      </c>
      <c r="J328" s="201" t="s">
        <v>671</v>
      </c>
      <c r="K328" s="202">
        <v>42.05</v>
      </c>
      <c r="L328" s="202">
        <v>1.08</v>
      </c>
      <c r="M328" s="202">
        <v>17.760000000000002</v>
      </c>
      <c r="N328" s="202">
        <v>7.8</v>
      </c>
      <c r="O328" s="202">
        <v>0.38</v>
      </c>
      <c r="P328" s="202">
        <v>20.079999999999998</v>
      </c>
      <c r="Q328" s="202">
        <v>5.9</v>
      </c>
      <c r="R328" s="202">
        <v>0.1</v>
      </c>
      <c r="S328" s="202">
        <v>4.84</v>
      </c>
      <c r="T328" s="202">
        <v>99.99</v>
      </c>
      <c r="U328" s="183">
        <f t="shared" si="10"/>
        <v>82.106528353041213</v>
      </c>
      <c r="V328" s="183">
        <f t="shared" si="11"/>
        <v>15.456210225415825</v>
      </c>
      <c r="W328" s="201" t="s">
        <v>713</v>
      </c>
      <c r="X328" s="201">
        <v>10</v>
      </c>
    </row>
    <row r="329" spans="1:24" s="171" customFormat="1" ht="11.25">
      <c r="A329" s="172" t="s">
        <v>664</v>
      </c>
      <c r="B329" s="201" t="s">
        <v>672</v>
      </c>
      <c r="C329" s="201" t="s">
        <v>709</v>
      </c>
      <c r="D329" s="201" t="s">
        <v>710</v>
      </c>
      <c r="E329" s="201" t="s">
        <v>711</v>
      </c>
      <c r="F329" s="201" t="s">
        <v>712</v>
      </c>
      <c r="G329" s="201">
        <v>10</v>
      </c>
      <c r="H329" s="201">
        <v>54</v>
      </c>
      <c r="I329" s="201" t="s">
        <v>713</v>
      </c>
      <c r="J329" s="201" t="s">
        <v>671</v>
      </c>
      <c r="K329" s="202">
        <v>41.48</v>
      </c>
      <c r="L329" s="202">
        <v>1.0900000000000001</v>
      </c>
      <c r="M329" s="202">
        <v>16.89</v>
      </c>
      <c r="N329" s="202">
        <v>7.81</v>
      </c>
      <c r="O329" s="202">
        <v>0.37</v>
      </c>
      <c r="P329" s="202">
        <v>19.2</v>
      </c>
      <c r="Q329" s="202">
        <v>5.97</v>
      </c>
      <c r="R329" s="202">
        <v>0.09</v>
      </c>
      <c r="S329" s="202">
        <v>5.74</v>
      </c>
      <c r="T329" s="202">
        <v>98.64</v>
      </c>
      <c r="U329" s="183">
        <f t="shared" si="10"/>
        <v>81.419260856034242</v>
      </c>
      <c r="V329" s="183">
        <f t="shared" si="11"/>
        <v>18.565602042874005</v>
      </c>
      <c r="W329" s="201" t="s">
        <v>713</v>
      </c>
      <c r="X329" s="201">
        <v>10</v>
      </c>
    </row>
    <row r="330" spans="1:24" s="171" customFormat="1" ht="11.25">
      <c r="A330" s="172" t="s">
        <v>664</v>
      </c>
      <c r="B330" s="201" t="s">
        <v>672</v>
      </c>
      <c r="C330" s="201" t="s">
        <v>709</v>
      </c>
      <c r="D330" s="201" t="s">
        <v>710</v>
      </c>
      <c r="E330" s="201" t="s">
        <v>711</v>
      </c>
      <c r="F330" s="201" t="s">
        <v>712</v>
      </c>
      <c r="G330" s="201">
        <v>10</v>
      </c>
      <c r="H330" s="201">
        <v>55</v>
      </c>
      <c r="I330" s="201" t="s">
        <v>713</v>
      </c>
      <c r="J330" s="201" t="s">
        <v>671</v>
      </c>
      <c r="K330" s="202">
        <v>40.799999999999997</v>
      </c>
      <c r="L330" s="202">
        <v>1.1299999999999999</v>
      </c>
      <c r="M330" s="202">
        <v>16.940000000000001</v>
      </c>
      <c r="N330" s="202">
        <v>7.7</v>
      </c>
      <c r="O330" s="202">
        <v>0.4</v>
      </c>
      <c r="P330" s="202">
        <v>19.59</v>
      </c>
      <c r="Q330" s="202">
        <v>5.96</v>
      </c>
      <c r="R330" s="202">
        <v>0.08</v>
      </c>
      <c r="S330" s="202">
        <v>5.43</v>
      </c>
      <c r="T330" s="202">
        <v>98.03</v>
      </c>
      <c r="U330" s="183">
        <f t="shared" si="10"/>
        <v>81.93248438453638</v>
      </c>
      <c r="V330" s="183">
        <f t="shared" si="11"/>
        <v>17.697715794304454</v>
      </c>
      <c r="W330" s="201" t="s">
        <v>713</v>
      </c>
      <c r="X330" s="201">
        <v>10</v>
      </c>
    </row>
    <row r="331" spans="1:24" s="171" customFormat="1" ht="11.25">
      <c r="A331" s="172" t="s">
        <v>664</v>
      </c>
      <c r="B331" s="201" t="s">
        <v>672</v>
      </c>
      <c r="C331" s="201" t="s">
        <v>709</v>
      </c>
      <c r="D331" s="201" t="s">
        <v>710</v>
      </c>
      <c r="E331" s="201" t="s">
        <v>711</v>
      </c>
      <c r="F331" s="201" t="s">
        <v>712</v>
      </c>
      <c r="G331" s="201">
        <v>10</v>
      </c>
      <c r="H331" s="201">
        <v>56</v>
      </c>
      <c r="I331" s="201" t="s">
        <v>713</v>
      </c>
      <c r="J331" s="201" t="s">
        <v>671</v>
      </c>
      <c r="K331" s="202">
        <v>42.35</v>
      </c>
      <c r="L331" s="202">
        <v>0.2</v>
      </c>
      <c r="M331" s="202">
        <v>18.47</v>
      </c>
      <c r="N331" s="202">
        <v>7.86</v>
      </c>
      <c r="O331" s="202">
        <v>0.41</v>
      </c>
      <c r="P331" s="202">
        <v>18.82</v>
      </c>
      <c r="Q331" s="202">
        <v>5.59</v>
      </c>
      <c r="R331" s="202">
        <v>0.04</v>
      </c>
      <c r="S331" s="202">
        <v>5.0999999999999996</v>
      </c>
      <c r="T331" s="202">
        <v>98.84</v>
      </c>
      <c r="U331" s="183">
        <f t="shared" si="10"/>
        <v>81.016990706589638</v>
      </c>
      <c r="V331" s="183">
        <f t="shared" si="11"/>
        <v>15.628519980346791</v>
      </c>
      <c r="W331" s="201" t="s">
        <v>713</v>
      </c>
      <c r="X331" s="201">
        <v>10</v>
      </c>
    </row>
    <row r="332" spans="1:24" s="171" customFormat="1" ht="11.25">
      <c r="A332" s="172" t="s">
        <v>664</v>
      </c>
      <c r="B332" s="201" t="s">
        <v>672</v>
      </c>
      <c r="C332" s="201" t="s">
        <v>709</v>
      </c>
      <c r="D332" s="201" t="s">
        <v>710</v>
      </c>
      <c r="E332" s="201" t="s">
        <v>711</v>
      </c>
      <c r="F332" s="201" t="s">
        <v>712</v>
      </c>
      <c r="G332" s="201">
        <v>10</v>
      </c>
      <c r="H332" s="201">
        <v>57</v>
      </c>
      <c r="I332" s="201" t="s">
        <v>713</v>
      </c>
      <c r="J332" s="201" t="s">
        <v>671</v>
      </c>
      <c r="K332" s="202">
        <v>39.090000000000003</v>
      </c>
      <c r="L332" s="202">
        <v>1.1499999999999999</v>
      </c>
      <c r="M332" s="202">
        <v>12.08</v>
      </c>
      <c r="N332" s="202">
        <v>8.56</v>
      </c>
      <c r="O332" s="202">
        <v>0.56999999999999995</v>
      </c>
      <c r="P332" s="202">
        <v>11.34</v>
      </c>
      <c r="Q332" s="202">
        <v>15.69</v>
      </c>
      <c r="R332" s="202">
        <v>0.08</v>
      </c>
      <c r="S332" s="202">
        <v>10.4</v>
      </c>
      <c r="T332" s="202">
        <v>98.96</v>
      </c>
      <c r="U332" s="183">
        <f t="shared" si="10"/>
        <v>70.249706724918752</v>
      </c>
      <c r="V332" s="183">
        <f t="shared" si="11"/>
        <v>36.610338365483891</v>
      </c>
      <c r="W332" s="201" t="s">
        <v>713</v>
      </c>
      <c r="X332" s="201">
        <v>10</v>
      </c>
    </row>
    <row r="333" spans="1:24" s="171" customFormat="1" ht="11.25">
      <c r="A333" s="172" t="s">
        <v>664</v>
      </c>
      <c r="B333" s="201" t="s">
        <v>672</v>
      </c>
      <c r="C333" s="201" t="s">
        <v>709</v>
      </c>
      <c r="D333" s="201" t="s">
        <v>710</v>
      </c>
      <c r="E333" s="201" t="s">
        <v>711</v>
      </c>
      <c r="F333" s="201" t="s">
        <v>712</v>
      </c>
      <c r="G333" s="201">
        <v>10</v>
      </c>
      <c r="H333" s="201">
        <v>58</v>
      </c>
      <c r="I333" s="201" t="s">
        <v>713</v>
      </c>
      <c r="J333" s="201" t="s">
        <v>671</v>
      </c>
      <c r="K333" s="202">
        <v>41.56</v>
      </c>
      <c r="L333" s="202">
        <v>0.81</v>
      </c>
      <c r="M333" s="202">
        <v>19.04</v>
      </c>
      <c r="N333" s="202">
        <v>8.36</v>
      </c>
      <c r="O333" s="202">
        <v>0.4</v>
      </c>
      <c r="P333" s="202">
        <v>19.59</v>
      </c>
      <c r="Q333" s="202">
        <v>5.3</v>
      </c>
      <c r="R333" s="202">
        <v>0.05</v>
      </c>
      <c r="S333" s="202">
        <v>3.63</v>
      </c>
      <c r="T333" s="202">
        <v>98.74</v>
      </c>
      <c r="U333" s="183">
        <f t="shared" si="10"/>
        <v>80.682991913423706</v>
      </c>
      <c r="V333" s="183">
        <f t="shared" si="11"/>
        <v>11.339380920570751</v>
      </c>
      <c r="W333" s="201" t="s">
        <v>713</v>
      </c>
      <c r="X333" s="201">
        <v>10</v>
      </c>
    </row>
    <row r="334" spans="1:24" s="171" customFormat="1" ht="11.25">
      <c r="A334" s="172" t="s">
        <v>664</v>
      </c>
      <c r="B334" s="201" t="s">
        <v>672</v>
      </c>
      <c r="C334" s="201" t="s">
        <v>709</v>
      </c>
      <c r="D334" s="201" t="s">
        <v>710</v>
      </c>
      <c r="E334" s="201" t="s">
        <v>711</v>
      </c>
      <c r="F334" s="201" t="s">
        <v>712</v>
      </c>
      <c r="G334" s="201">
        <v>10</v>
      </c>
      <c r="H334" s="201">
        <v>59</v>
      </c>
      <c r="I334" s="201" t="s">
        <v>713</v>
      </c>
      <c r="J334" s="201" t="s">
        <v>671</v>
      </c>
      <c r="K334" s="202">
        <v>41.67</v>
      </c>
      <c r="L334" s="202">
        <v>0.84</v>
      </c>
      <c r="M334" s="202">
        <v>19.11</v>
      </c>
      <c r="N334" s="202">
        <v>8.43</v>
      </c>
      <c r="O334" s="202">
        <v>0.38</v>
      </c>
      <c r="P334" s="202">
        <v>19.47</v>
      </c>
      <c r="Q334" s="202">
        <v>5.22</v>
      </c>
      <c r="R334" s="202">
        <v>0.05</v>
      </c>
      <c r="S334" s="202">
        <v>3.97</v>
      </c>
      <c r="T334" s="202">
        <v>99.14</v>
      </c>
      <c r="U334" s="183">
        <f t="shared" si="10"/>
        <v>80.456266770834489</v>
      </c>
      <c r="V334" s="183">
        <f t="shared" si="11"/>
        <v>12.231689854942951</v>
      </c>
      <c r="W334" s="201" t="s">
        <v>713</v>
      </c>
      <c r="X334" s="201">
        <v>10</v>
      </c>
    </row>
    <row r="335" spans="1:24" s="171" customFormat="1" ht="11.25">
      <c r="A335" s="172" t="s">
        <v>664</v>
      </c>
      <c r="B335" s="201" t="s">
        <v>672</v>
      </c>
      <c r="C335" s="201" t="s">
        <v>709</v>
      </c>
      <c r="D335" s="201" t="s">
        <v>710</v>
      </c>
      <c r="E335" s="201" t="s">
        <v>711</v>
      </c>
      <c r="F335" s="201" t="s">
        <v>712</v>
      </c>
      <c r="G335" s="201">
        <v>10</v>
      </c>
      <c r="H335" s="201">
        <v>60</v>
      </c>
      <c r="I335" s="201" t="s">
        <v>713</v>
      </c>
      <c r="J335" s="201" t="s">
        <v>671</v>
      </c>
      <c r="K335" s="202">
        <v>41.31</v>
      </c>
      <c r="L335" s="202">
        <v>1.24</v>
      </c>
      <c r="M335" s="202">
        <v>17.89</v>
      </c>
      <c r="N335" s="202">
        <v>8.9700000000000006</v>
      </c>
      <c r="O335" s="202">
        <v>0.43</v>
      </c>
      <c r="P335" s="202">
        <v>18.61</v>
      </c>
      <c r="Q335" s="202">
        <v>6.24</v>
      </c>
      <c r="R335" s="202">
        <v>0.21</v>
      </c>
      <c r="S335" s="202">
        <v>4.2</v>
      </c>
      <c r="T335" s="202">
        <v>99.1</v>
      </c>
      <c r="U335" s="183">
        <f t="shared" si="10"/>
        <v>78.714385016576102</v>
      </c>
      <c r="V335" s="183">
        <f t="shared" si="11"/>
        <v>13.606296907438898</v>
      </c>
      <c r="W335" s="201" t="s">
        <v>713</v>
      </c>
      <c r="X335" s="201">
        <v>10</v>
      </c>
    </row>
    <row r="336" spans="1:24" s="171" customFormat="1" ht="11.25">
      <c r="A336" s="172" t="s">
        <v>664</v>
      </c>
      <c r="B336" s="201" t="s">
        <v>672</v>
      </c>
      <c r="C336" s="201" t="s">
        <v>709</v>
      </c>
      <c r="D336" s="201" t="s">
        <v>710</v>
      </c>
      <c r="E336" s="201" t="s">
        <v>711</v>
      </c>
      <c r="F336" s="201" t="s">
        <v>712</v>
      </c>
      <c r="G336" s="201">
        <v>10</v>
      </c>
      <c r="H336" s="201">
        <v>61</v>
      </c>
      <c r="I336" s="201" t="s">
        <v>713</v>
      </c>
      <c r="J336" s="201" t="s">
        <v>671</v>
      </c>
      <c r="K336" s="202">
        <v>40.86</v>
      </c>
      <c r="L336" s="202">
        <v>0.28000000000000003</v>
      </c>
      <c r="M336" s="202">
        <v>22.07</v>
      </c>
      <c r="N336" s="202">
        <v>16.059999999999999</v>
      </c>
      <c r="O336" s="202">
        <v>0.32</v>
      </c>
      <c r="P336" s="202">
        <v>10.64</v>
      </c>
      <c r="Q336" s="202">
        <v>10.78</v>
      </c>
      <c r="R336" s="202">
        <v>0.12</v>
      </c>
      <c r="S336" s="202">
        <v>0</v>
      </c>
      <c r="T336" s="202">
        <v>101.13</v>
      </c>
      <c r="U336" s="183">
        <f t="shared" si="10"/>
        <v>54.147195343229569</v>
      </c>
      <c r="V336" s="183">
        <f t="shared" si="11"/>
        <v>0</v>
      </c>
      <c r="W336" s="201" t="s">
        <v>713</v>
      </c>
      <c r="X336" s="201">
        <v>10</v>
      </c>
    </row>
    <row r="337" spans="1:24" s="171" customFormat="1" ht="11.25">
      <c r="A337" s="172" t="s">
        <v>664</v>
      </c>
      <c r="B337" s="201" t="s">
        <v>672</v>
      </c>
      <c r="C337" s="201" t="s">
        <v>709</v>
      </c>
      <c r="D337" s="201" t="s">
        <v>710</v>
      </c>
      <c r="E337" s="201" t="s">
        <v>711</v>
      </c>
      <c r="F337" s="201" t="s">
        <v>712</v>
      </c>
      <c r="G337" s="201">
        <v>10</v>
      </c>
      <c r="H337" s="201">
        <v>62</v>
      </c>
      <c r="I337" s="201" t="s">
        <v>713</v>
      </c>
      <c r="J337" s="201" t="s">
        <v>671</v>
      </c>
      <c r="K337" s="202">
        <v>41.91</v>
      </c>
      <c r="L337" s="202">
        <v>0.91</v>
      </c>
      <c r="M337" s="202">
        <v>19.100000000000001</v>
      </c>
      <c r="N337" s="202">
        <v>8.57</v>
      </c>
      <c r="O337" s="202">
        <v>0.36</v>
      </c>
      <c r="P337" s="202">
        <v>20.45</v>
      </c>
      <c r="Q337" s="202">
        <v>5.37</v>
      </c>
      <c r="R337" s="202">
        <v>0.18</v>
      </c>
      <c r="S337" s="202">
        <v>3.85</v>
      </c>
      <c r="T337" s="202">
        <v>100.7</v>
      </c>
      <c r="U337" s="183">
        <f t="shared" si="10"/>
        <v>80.964362141895037</v>
      </c>
      <c r="V337" s="183">
        <f t="shared" si="11"/>
        <v>11.911476471278732</v>
      </c>
      <c r="W337" s="201" t="s">
        <v>713</v>
      </c>
      <c r="X337" s="201">
        <v>10</v>
      </c>
    </row>
    <row r="338" spans="1:24" s="171" customFormat="1" ht="11.25">
      <c r="A338" s="172" t="s">
        <v>664</v>
      </c>
      <c r="B338" s="201" t="s">
        <v>672</v>
      </c>
      <c r="C338" s="201" t="s">
        <v>709</v>
      </c>
      <c r="D338" s="201" t="s">
        <v>710</v>
      </c>
      <c r="E338" s="201" t="s">
        <v>711</v>
      </c>
      <c r="F338" s="201" t="s">
        <v>712</v>
      </c>
      <c r="G338" s="201">
        <v>10</v>
      </c>
      <c r="H338" s="201">
        <v>63</v>
      </c>
      <c r="I338" s="201" t="s">
        <v>713</v>
      </c>
      <c r="J338" s="201" t="s">
        <v>671</v>
      </c>
      <c r="K338" s="202">
        <v>41.93</v>
      </c>
      <c r="L338" s="202">
        <v>0.64</v>
      </c>
      <c r="M338" s="202">
        <v>18.13</v>
      </c>
      <c r="N338" s="202">
        <v>7.13</v>
      </c>
      <c r="O338" s="202">
        <v>0.3</v>
      </c>
      <c r="P338" s="202">
        <v>20.94</v>
      </c>
      <c r="Q338" s="202">
        <v>5.84</v>
      </c>
      <c r="R338" s="202">
        <v>0.03</v>
      </c>
      <c r="S338" s="202">
        <v>5.3</v>
      </c>
      <c r="T338" s="202">
        <v>100.24</v>
      </c>
      <c r="U338" s="183">
        <f t="shared" si="10"/>
        <v>83.961025013375107</v>
      </c>
      <c r="V338" s="183">
        <f t="shared" si="11"/>
        <v>16.395561802365634</v>
      </c>
      <c r="W338" s="201" t="s">
        <v>713</v>
      </c>
      <c r="X338" s="201">
        <v>10</v>
      </c>
    </row>
    <row r="339" spans="1:24" s="171" customFormat="1" ht="11.25">
      <c r="A339" s="172" t="s">
        <v>664</v>
      </c>
      <c r="B339" s="201" t="s">
        <v>672</v>
      </c>
      <c r="C339" s="201" t="s">
        <v>709</v>
      </c>
      <c r="D339" s="201" t="s">
        <v>710</v>
      </c>
      <c r="E339" s="201" t="s">
        <v>711</v>
      </c>
      <c r="F339" s="201" t="s">
        <v>712</v>
      </c>
      <c r="G339" s="201">
        <v>10</v>
      </c>
      <c r="H339" s="201">
        <v>64</v>
      </c>
      <c r="I339" s="201" t="s">
        <v>713</v>
      </c>
      <c r="J339" s="201" t="s">
        <v>671</v>
      </c>
      <c r="K339" s="202">
        <v>42.11</v>
      </c>
      <c r="L339" s="202">
        <v>0.61</v>
      </c>
      <c r="M339" s="202">
        <v>20.86</v>
      </c>
      <c r="N339" s="202">
        <v>9.91</v>
      </c>
      <c r="O339" s="202">
        <v>0.5</v>
      </c>
      <c r="P339" s="202">
        <v>17.89</v>
      </c>
      <c r="Q339" s="202">
        <v>7.36</v>
      </c>
      <c r="R339" s="202">
        <v>0.15</v>
      </c>
      <c r="S339" s="202">
        <v>0.74</v>
      </c>
      <c r="T339" s="202">
        <v>100.13</v>
      </c>
      <c r="U339" s="183">
        <f t="shared" si="10"/>
        <v>76.290608062848335</v>
      </c>
      <c r="V339" s="183">
        <f t="shared" si="11"/>
        <v>2.3244603327230049</v>
      </c>
      <c r="W339" s="201" t="s">
        <v>713</v>
      </c>
      <c r="X339" s="201">
        <v>10</v>
      </c>
    </row>
    <row r="340" spans="1:24" s="171" customFormat="1" ht="11.25">
      <c r="A340" s="172" t="s">
        <v>664</v>
      </c>
      <c r="B340" s="201" t="s">
        <v>672</v>
      </c>
      <c r="C340" s="201" t="s">
        <v>709</v>
      </c>
      <c r="D340" s="201" t="s">
        <v>710</v>
      </c>
      <c r="E340" s="201" t="s">
        <v>711</v>
      </c>
      <c r="F340" s="201" t="s">
        <v>712</v>
      </c>
      <c r="G340" s="201">
        <v>10</v>
      </c>
      <c r="H340" s="201">
        <v>65</v>
      </c>
      <c r="I340" s="201" t="s">
        <v>713</v>
      </c>
      <c r="J340" s="201" t="s">
        <v>671</v>
      </c>
      <c r="K340" s="202">
        <v>41.58</v>
      </c>
      <c r="L340" s="202">
        <v>0.66</v>
      </c>
      <c r="M340" s="202">
        <v>19.89</v>
      </c>
      <c r="N340" s="202">
        <v>7.64</v>
      </c>
      <c r="O340" s="202">
        <v>0.42</v>
      </c>
      <c r="P340" s="202">
        <v>18.43</v>
      </c>
      <c r="Q340" s="202">
        <v>6.86</v>
      </c>
      <c r="R340" s="202">
        <v>0.06</v>
      </c>
      <c r="S340" s="202">
        <v>3.04</v>
      </c>
      <c r="T340" s="202">
        <v>98.58</v>
      </c>
      <c r="U340" s="183">
        <f t="shared" si="10"/>
        <v>81.131282219880006</v>
      </c>
      <c r="V340" s="183">
        <f t="shared" si="11"/>
        <v>9.2996512393789512</v>
      </c>
      <c r="W340" s="201" t="s">
        <v>713</v>
      </c>
      <c r="X340" s="201">
        <v>10</v>
      </c>
    </row>
    <row r="341" spans="1:24" s="171" customFormat="1" ht="11.25">
      <c r="A341" s="172" t="s">
        <v>664</v>
      </c>
      <c r="B341" s="201" t="s">
        <v>672</v>
      </c>
      <c r="C341" s="201" t="s">
        <v>709</v>
      </c>
      <c r="D341" s="201" t="s">
        <v>710</v>
      </c>
      <c r="E341" s="201" t="s">
        <v>711</v>
      </c>
      <c r="F341" s="201" t="s">
        <v>712</v>
      </c>
      <c r="G341" s="201">
        <v>10</v>
      </c>
      <c r="H341" s="201">
        <v>66</v>
      </c>
      <c r="I341" s="201" t="s">
        <v>713</v>
      </c>
      <c r="J341" s="201" t="s">
        <v>671</v>
      </c>
      <c r="K341" s="202">
        <v>41.5</v>
      </c>
      <c r="L341" s="202">
        <v>1</v>
      </c>
      <c r="M341" s="202">
        <v>17.14</v>
      </c>
      <c r="N341" s="202">
        <v>7.61</v>
      </c>
      <c r="O341" s="202">
        <v>0.39</v>
      </c>
      <c r="P341" s="202">
        <v>20.03</v>
      </c>
      <c r="Q341" s="202">
        <v>5.88</v>
      </c>
      <c r="R341" s="202">
        <v>0.11</v>
      </c>
      <c r="S341" s="202">
        <v>5.21</v>
      </c>
      <c r="T341" s="202">
        <v>98.87</v>
      </c>
      <c r="U341" s="183">
        <f t="shared" si="10"/>
        <v>82.429890900734776</v>
      </c>
      <c r="V341" s="183">
        <f t="shared" si="11"/>
        <v>16.937548591503472</v>
      </c>
      <c r="W341" s="201" t="s">
        <v>713</v>
      </c>
      <c r="X341" s="201">
        <v>10</v>
      </c>
    </row>
    <row r="342" spans="1:24" s="171" customFormat="1" ht="11.25">
      <c r="A342" s="172" t="s">
        <v>664</v>
      </c>
      <c r="B342" s="201" t="s">
        <v>672</v>
      </c>
      <c r="C342" s="201" t="s">
        <v>709</v>
      </c>
      <c r="D342" s="201" t="s">
        <v>710</v>
      </c>
      <c r="E342" s="201" t="s">
        <v>711</v>
      </c>
      <c r="F342" s="201" t="s">
        <v>712</v>
      </c>
      <c r="G342" s="201">
        <v>10</v>
      </c>
      <c r="H342" s="201">
        <v>67</v>
      </c>
      <c r="I342" s="201" t="s">
        <v>713</v>
      </c>
      <c r="J342" s="201" t="s">
        <v>671</v>
      </c>
      <c r="K342" s="202">
        <v>42.11</v>
      </c>
      <c r="L342" s="202">
        <v>0.9</v>
      </c>
      <c r="M342" s="202">
        <v>19.62</v>
      </c>
      <c r="N342" s="202">
        <v>8.5399999999999991</v>
      </c>
      <c r="O342" s="202">
        <v>0.42</v>
      </c>
      <c r="P342" s="202">
        <v>20.420000000000002</v>
      </c>
      <c r="Q342" s="202">
        <v>5.47</v>
      </c>
      <c r="R342" s="202">
        <v>0.02</v>
      </c>
      <c r="S342" s="202">
        <v>3.88</v>
      </c>
      <c r="T342" s="202">
        <v>101.38</v>
      </c>
      <c r="U342" s="183">
        <f t="shared" si="10"/>
        <v>80.995762229988728</v>
      </c>
      <c r="V342" s="183">
        <f t="shared" si="11"/>
        <v>11.712529575451194</v>
      </c>
      <c r="W342" s="201" t="s">
        <v>713</v>
      </c>
      <c r="X342" s="201">
        <v>10</v>
      </c>
    </row>
    <row r="343" spans="1:24" s="171" customFormat="1" ht="11.25">
      <c r="A343" s="172" t="s">
        <v>664</v>
      </c>
      <c r="B343" s="201" t="s">
        <v>672</v>
      </c>
      <c r="C343" s="201" t="s">
        <v>709</v>
      </c>
      <c r="D343" s="201" t="s">
        <v>710</v>
      </c>
      <c r="E343" s="201" t="s">
        <v>711</v>
      </c>
      <c r="F343" s="201" t="s">
        <v>712</v>
      </c>
      <c r="G343" s="201">
        <v>10</v>
      </c>
      <c r="H343" s="201">
        <v>68</v>
      </c>
      <c r="I343" s="201" t="s">
        <v>713</v>
      </c>
      <c r="J343" s="201" t="s">
        <v>671</v>
      </c>
      <c r="K343" s="202">
        <v>41.91</v>
      </c>
      <c r="L343" s="202">
        <v>1.04</v>
      </c>
      <c r="M343" s="202">
        <v>18.45</v>
      </c>
      <c r="N343" s="202">
        <v>8.94</v>
      </c>
      <c r="O343" s="202">
        <v>0.38</v>
      </c>
      <c r="P343" s="202">
        <v>18.96</v>
      </c>
      <c r="Q343" s="202">
        <v>6.05</v>
      </c>
      <c r="R343" s="202">
        <v>0.12</v>
      </c>
      <c r="S343" s="202">
        <v>4.4000000000000004</v>
      </c>
      <c r="T343" s="202">
        <v>100.25</v>
      </c>
      <c r="U343" s="183">
        <f t="shared" si="10"/>
        <v>79.08037361563369</v>
      </c>
      <c r="V343" s="183">
        <f t="shared" si="11"/>
        <v>13.791877663153777</v>
      </c>
      <c r="W343" s="201" t="s">
        <v>713</v>
      </c>
      <c r="X343" s="201">
        <v>10</v>
      </c>
    </row>
    <row r="344" spans="1:24" s="171" customFormat="1" ht="11.25">
      <c r="A344" s="172" t="s">
        <v>664</v>
      </c>
      <c r="B344" s="201" t="s">
        <v>672</v>
      </c>
      <c r="C344" s="201" t="s">
        <v>709</v>
      </c>
      <c r="D344" s="201" t="s">
        <v>710</v>
      </c>
      <c r="E344" s="201" t="s">
        <v>711</v>
      </c>
      <c r="F344" s="201" t="s">
        <v>712</v>
      </c>
      <c r="G344" s="201">
        <v>10</v>
      </c>
      <c r="H344" s="201">
        <v>69</v>
      </c>
      <c r="I344" s="201" t="s">
        <v>713</v>
      </c>
      <c r="J344" s="201" t="s">
        <v>671</v>
      </c>
      <c r="K344" s="202">
        <v>41.59</v>
      </c>
      <c r="L344" s="202">
        <v>1.17</v>
      </c>
      <c r="M344" s="202">
        <v>17.63</v>
      </c>
      <c r="N344" s="202">
        <v>7.92</v>
      </c>
      <c r="O344" s="202">
        <v>0.35</v>
      </c>
      <c r="P344" s="202">
        <v>19.559999999999999</v>
      </c>
      <c r="Q344" s="202">
        <v>6.25</v>
      </c>
      <c r="R344" s="202">
        <v>7.0000000000000007E-2</v>
      </c>
      <c r="S344" s="202">
        <v>5.31</v>
      </c>
      <c r="T344" s="202">
        <v>99.85</v>
      </c>
      <c r="U344" s="183">
        <f t="shared" si="10"/>
        <v>81.488601803088088</v>
      </c>
      <c r="V344" s="183">
        <f t="shared" si="11"/>
        <v>16.808857702628529</v>
      </c>
      <c r="W344" s="201" t="s">
        <v>713</v>
      </c>
      <c r="X344" s="201">
        <v>10</v>
      </c>
    </row>
    <row r="345" spans="1:24" s="171" customFormat="1" ht="11.25">
      <c r="A345" s="172" t="s">
        <v>664</v>
      </c>
      <c r="B345" s="201" t="s">
        <v>672</v>
      </c>
      <c r="C345" s="201" t="s">
        <v>709</v>
      </c>
      <c r="D345" s="201" t="s">
        <v>710</v>
      </c>
      <c r="E345" s="201" t="s">
        <v>711</v>
      </c>
      <c r="F345" s="201" t="s">
        <v>712</v>
      </c>
      <c r="G345" s="201">
        <v>10</v>
      </c>
      <c r="H345" s="201">
        <v>70</v>
      </c>
      <c r="I345" s="201" t="s">
        <v>713</v>
      </c>
      <c r="J345" s="201" t="s">
        <v>671</v>
      </c>
      <c r="K345" s="202">
        <v>40.65</v>
      </c>
      <c r="L345" s="202">
        <v>0.21</v>
      </c>
      <c r="M345" s="202">
        <v>22.06</v>
      </c>
      <c r="N345" s="202">
        <v>15.78</v>
      </c>
      <c r="O345" s="202">
        <v>0.32</v>
      </c>
      <c r="P345" s="202">
        <v>9.43</v>
      </c>
      <c r="Q345" s="202">
        <v>11.62</v>
      </c>
      <c r="R345" s="202">
        <v>0.08</v>
      </c>
      <c r="S345" s="202">
        <v>0.06</v>
      </c>
      <c r="T345" s="202">
        <v>100.21</v>
      </c>
      <c r="U345" s="183">
        <f t="shared" si="10"/>
        <v>51.577821366674037</v>
      </c>
      <c r="V345" s="183">
        <f t="shared" si="11"/>
        <v>0.18212642395878653</v>
      </c>
      <c r="W345" s="201" t="s">
        <v>713</v>
      </c>
      <c r="X345" s="201">
        <v>10</v>
      </c>
    </row>
    <row r="346" spans="1:24" s="171" customFormat="1" ht="11.25">
      <c r="A346" s="172" t="s">
        <v>664</v>
      </c>
      <c r="B346" s="201" t="s">
        <v>672</v>
      </c>
      <c r="C346" s="201" t="s">
        <v>709</v>
      </c>
      <c r="D346" s="201" t="s">
        <v>710</v>
      </c>
      <c r="E346" s="201" t="s">
        <v>711</v>
      </c>
      <c r="F346" s="201" t="s">
        <v>712</v>
      </c>
      <c r="G346" s="201">
        <v>10</v>
      </c>
      <c r="H346" s="201">
        <v>71</v>
      </c>
      <c r="I346" s="201" t="s">
        <v>713</v>
      </c>
      <c r="J346" s="201" t="s">
        <v>671</v>
      </c>
      <c r="K346" s="202">
        <v>42.67</v>
      </c>
      <c r="L346" s="202">
        <v>0.53</v>
      </c>
      <c r="M346" s="202">
        <v>20.16</v>
      </c>
      <c r="N346" s="202">
        <v>6.85</v>
      </c>
      <c r="O346" s="202">
        <v>0.28999999999999998</v>
      </c>
      <c r="P346" s="202">
        <v>21.32</v>
      </c>
      <c r="Q346" s="202">
        <v>4.82</v>
      </c>
      <c r="R346" s="202">
        <v>0.12</v>
      </c>
      <c r="S346" s="202">
        <v>2.42</v>
      </c>
      <c r="T346" s="202">
        <v>99.18</v>
      </c>
      <c r="U346" s="183">
        <f t="shared" si="10"/>
        <v>84.72739109236322</v>
      </c>
      <c r="V346" s="183">
        <f t="shared" si="11"/>
        <v>7.4526024230425012</v>
      </c>
      <c r="W346" s="201" t="s">
        <v>713</v>
      </c>
      <c r="X346" s="201">
        <v>10</v>
      </c>
    </row>
    <row r="347" spans="1:24" s="171" customFormat="1" ht="11.25">
      <c r="A347" s="172" t="s">
        <v>664</v>
      </c>
      <c r="B347" s="201" t="s">
        <v>672</v>
      </c>
      <c r="C347" s="201" t="s">
        <v>709</v>
      </c>
      <c r="D347" s="201" t="s">
        <v>710</v>
      </c>
      <c r="E347" s="201" t="s">
        <v>711</v>
      </c>
      <c r="F347" s="201" t="s">
        <v>712</v>
      </c>
      <c r="G347" s="201">
        <v>10</v>
      </c>
      <c r="H347" s="201">
        <v>72</v>
      </c>
      <c r="I347" s="201" t="s">
        <v>713</v>
      </c>
      <c r="J347" s="201" t="s">
        <v>671</v>
      </c>
      <c r="K347" s="202">
        <v>41.62</v>
      </c>
      <c r="L347" s="202">
        <v>0.04</v>
      </c>
      <c r="M347" s="202">
        <v>18.45</v>
      </c>
      <c r="N347" s="202">
        <v>7.63</v>
      </c>
      <c r="O347" s="202">
        <v>0.45</v>
      </c>
      <c r="P347" s="202">
        <v>18.59</v>
      </c>
      <c r="Q347" s="202">
        <v>6.02</v>
      </c>
      <c r="R347" s="202">
        <v>0.01</v>
      </c>
      <c r="S347" s="202">
        <v>6.26</v>
      </c>
      <c r="T347" s="202">
        <v>99.07</v>
      </c>
      <c r="U347" s="183">
        <f t="shared" si="10"/>
        <v>81.283187143969229</v>
      </c>
      <c r="V347" s="183">
        <f t="shared" si="11"/>
        <v>18.541096935196322</v>
      </c>
      <c r="W347" s="201" t="s">
        <v>713</v>
      </c>
      <c r="X347" s="201">
        <v>10</v>
      </c>
    </row>
    <row r="348" spans="1:24" s="171" customFormat="1" ht="11.25">
      <c r="A348" s="172" t="s">
        <v>664</v>
      </c>
      <c r="B348" s="201" t="s">
        <v>672</v>
      </c>
      <c r="C348" s="201" t="s">
        <v>709</v>
      </c>
      <c r="D348" s="201" t="s">
        <v>710</v>
      </c>
      <c r="E348" s="201" t="s">
        <v>711</v>
      </c>
      <c r="F348" s="201" t="s">
        <v>712</v>
      </c>
      <c r="G348" s="201">
        <v>10</v>
      </c>
      <c r="H348" s="201">
        <v>73</v>
      </c>
      <c r="I348" s="201" t="s">
        <v>713</v>
      </c>
      <c r="J348" s="201" t="s">
        <v>671</v>
      </c>
      <c r="K348" s="202">
        <v>41.69</v>
      </c>
      <c r="L348" s="202">
        <v>1.07</v>
      </c>
      <c r="M348" s="202">
        <v>17.27</v>
      </c>
      <c r="N348" s="202">
        <v>7.8</v>
      </c>
      <c r="O348" s="202">
        <v>0.33</v>
      </c>
      <c r="P348" s="202">
        <v>19.399999999999999</v>
      </c>
      <c r="Q348" s="202">
        <v>6.01</v>
      </c>
      <c r="R348" s="202">
        <v>0</v>
      </c>
      <c r="S348" s="202">
        <v>5.17</v>
      </c>
      <c r="T348" s="202">
        <v>98.74</v>
      </c>
      <c r="U348" s="183">
        <f t="shared" si="10"/>
        <v>81.59477096635969</v>
      </c>
      <c r="V348" s="183">
        <f t="shared" si="11"/>
        <v>16.723897618373258</v>
      </c>
      <c r="W348" s="201" t="s">
        <v>713</v>
      </c>
      <c r="X348" s="201">
        <v>10</v>
      </c>
    </row>
    <row r="349" spans="1:24" s="171" customFormat="1" ht="11.25">
      <c r="A349" s="172" t="s">
        <v>664</v>
      </c>
      <c r="B349" s="201" t="s">
        <v>672</v>
      </c>
      <c r="C349" s="201" t="s">
        <v>709</v>
      </c>
      <c r="D349" s="201" t="s">
        <v>710</v>
      </c>
      <c r="E349" s="201" t="s">
        <v>711</v>
      </c>
      <c r="F349" s="201" t="s">
        <v>712</v>
      </c>
      <c r="G349" s="201">
        <v>10</v>
      </c>
      <c r="H349" s="201">
        <v>74</v>
      </c>
      <c r="I349" s="201" t="s">
        <v>713</v>
      </c>
      <c r="J349" s="201" t="s">
        <v>671</v>
      </c>
      <c r="K349" s="202">
        <v>42</v>
      </c>
      <c r="L349" s="202">
        <v>0.63</v>
      </c>
      <c r="M349" s="202">
        <v>20.09</v>
      </c>
      <c r="N349" s="202">
        <v>9.02</v>
      </c>
      <c r="O349" s="202">
        <v>0.36</v>
      </c>
      <c r="P349" s="202">
        <v>19.02</v>
      </c>
      <c r="Q349" s="202">
        <v>4.93</v>
      </c>
      <c r="R349" s="202">
        <v>0.09</v>
      </c>
      <c r="S349" s="202">
        <v>2.56</v>
      </c>
      <c r="T349" s="202">
        <v>98.7</v>
      </c>
      <c r="U349" s="183">
        <f t="shared" si="10"/>
        <v>78.985104005171237</v>
      </c>
      <c r="V349" s="183">
        <f t="shared" si="11"/>
        <v>7.8750980780631279</v>
      </c>
      <c r="W349" s="201" t="s">
        <v>713</v>
      </c>
      <c r="X349" s="201">
        <v>10</v>
      </c>
    </row>
    <row r="350" spans="1:24" s="171" customFormat="1" ht="11.25">
      <c r="A350" s="172" t="s">
        <v>664</v>
      </c>
      <c r="B350" s="201" t="s">
        <v>672</v>
      </c>
      <c r="C350" s="201" t="s">
        <v>709</v>
      </c>
      <c r="D350" s="201" t="s">
        <v>710</v>
      </c>
      <c r="E350" s="201" t="s">
        <v>711</v>
      </c>
      <c r="F350" s="201" t="s">
        <v>712</v>
      </c>
      <c r="G350" s="201">
        <v>10</v>
      </c>
      <c r="H350" s="201">
        <v>75</v>
      </c>
      <c r="I350" s="201" t="s">
        <v>713</v>
      </c>
      <c r="J350" s="201" t="s">
        <v>671</v>
      </c>
      <c r="K350" s="202">
        <v>41.46</v>
      </c>
      <c r="L350" s="202">
        <v>0.42</v>
      </c>
      <c r="M350" s="202">
        <v>18.86</v>
      </c>
      <c r="N350" s="202">
        <v>7.03</v>
      </c>
      <c r="O350" s="202">
        <v>0.39</v>
      </c>
      <c r="P350" s="202">
        <v>19.3</v>
      </c>
      <c r="Q350" s="202">
        <v>5.56</v>
      </c>
      <c r="R350" s="202">
        <v>0</v>
      </c>
      <c r="S350" s="202">
        <v>5.54</v>
      </c>
      <c r="T350" s="202">
        <v>98.56</v>
      </c>
      <c r="U350" s="183">
        <f t="shared" si="10"/>
        <v>83.032036167276104</v>
      </c>
      <c r="V350" s="183">
        <f t="shared" si="11"/>
        <v>16.461634482613004</v>
      </c>
      <c r="W350" s="201" t="s">
        <v>713</v>
      </c>
      <c r="X350" s="201">
        <v>10</v>
      </c>
    </row>
    <row r="351" spans="1:24" s="171" customFormat="1" ht="11.25">
      <c r="A351" s="172" t="s">
        <v>664</v>
      </c>
      <c r="B351" s="201" t="s">
        <v>672</v>
      </c>
      <c r="C351" s="201" t="s">
        <v>709</v>
      </c>
      <c r="D351" s="201" t="s">
        <v>710</v>
      </c>
      <c r="E351" s="201" t="s">
        <v>711</v>
      </c>
      <c r="F351" s="201" t="s">
        <v>712</v>
      </c>
      <c r="G351" s="201">
        <v>10</v>
      </c>
      <c r="H351" s="201">
        <v>76</v>
      </c>
      <c r="I351" s="201" t="s">
        <v>713</v>
      </c>
      <c r="J351" s="201" t="s">
        <v>671</v>
      </c>
      <c r="K351" s="202">
        <v>40.74</v>
      </c>
      <c r="L351" s="202">
        <v>0.27</v>
      </c>
      <c r="M351" s="202">
        <v>22.98</v>
      </c>
      <c r="N351" s="202">
        <v>13.77</v>
      </c>
      <c r="O351" s="202">
        <v>0.32</v>
      </c>
      <c r="P351" s="202">
        <v>11.16</v>
      </c>
      <c r="Q351" s="202">
        <v>11.19</v>
      </c>
      <c r="R351" s="202">
        <v>0.08</v>
      </c>
      <c r="S351" s="202">
        <v>0.03</v>
      </c>
      <c r="T351" s="202">
        <v>100.54</v>
      </c>
      <c r="U351" s="183">
        <f t="shared" si="10"/>
        <v>59.093323994500167</v>
      </c>
      <c r="V351" s="183">
        <f t="shared" si="11"/>
        <v>8.7500383987949931E-2</v>
      </c>
      <c r="W351" s="201" t="s">
        <v>713</v>
      </c>
      <c r="X351" s="201">
        <v>10</v>
      </c>
    </row>
    <row r="352" spans="1:24" s="171" customFormat="1" ht="11.25">
      <c r="A352" s="172" t="s">
        <v>664</v>
      </c>
      <c r="B352" s="201" t="s">
        <v>672</v>
      </c>
      <c r="C352" s="201" t="s">
        <v>709</v>
      </c>
      <c r="D352" s="201" t="s">
        <v>710</v>
      </c>
      <c r="E352" s="201" t="s">
        <v>711</v>
      </c>
      <c r="F352" s="201" t="s">
        <v>712</v>
      </c>
      <c r="G352" s="201">
        <v>10</v>
      </c>
      <c r="H352" s="201">
        <v>77</v>
      </c>
      <c r="I352" s="201" t="s">
        <v>713</v>
      </c>
      <c r="J352" s="201" t="s">
        <v>671</v>
      </c>
      <c r="K352" s="202">
        <v>42.36</v>
      </c>
      <c r="L352" s="202">
        <v>0.84</v>
      </c>
      <c r="M352" s="202">
        <v>18.77</v>
      </c>
      <c r="N352" s="202">
        <v>7.25</v>
      </c>
      <c r="O352" s="202">
        <v>0.28000000000000003</v>
      </c>
      <c r="P352" s="202">
        <v>20.92</v>
      </c>
      <c r="Q352" s="202">
        <v>5.62</v>
      </c>
      <c r="R352" s="202">
        <v>0.1</v>
      </c>
      <c r="S352" s="202">
        <v>4.42</v>
      </c>
      <c r="T352" s="202">
        <v>100.56</v>
      </c>
      <c r="U352" s="183">
        <f t="shared" si="10"/>
        <v>83.721971682950851</v>
      </c>
      <c r="V352" s="183">
        <f t="shared" si="11"/>
        <v>13.642038832494061</v>
      </c>
      <c r="W352" s="201" t="s">
        <v>713</v>
      </c>
      <c r="X352" s="201">
        <v>10</v>
      </c>
    </row>
    <row r="353" spans="1:24" s="171" customFormat="1" ht="11.25">
      <c r="A353" s="172" t="s">
        <v>664</v>
      </c>
      <c r="B353" s="201" t="s">
        <v>672</v>
      </c>
      <c r="C353" s="201" t="s">
        <v>709</v>
      </c>
      <c r="D353" s="201" t="s">
        <v>710</v>
      </c>
      <c r="E353" s="201" t="s">
        <v>711</v>
      </c>
      <c r="F353" s="201" t="s">
        <v>712</v>
      </c>
      <c r="G353" s="201">
        <v>10</v>
      </c>
      <c r="H353" s="201">
        <v>78</v>
      </c>
      <c r="I353" s="201" t="s">
        <v>713</v>
      </c>
      <c r="J353" s="201" t="s">
        <v>671</v>
      </c>
      <c r="K353" s="202">
        <v>41.72</v>
      </c>
      <c r="L353" s="202">
        <v>0.51</v>
      </c>
      <c r="M353" s="202">
        <v>17.41</v>
      </c>
      <c r="N353" s="202">
        <v>7.87</v>
      </c>
      <c r="O353" s="202">
        <v>0.4</v>
      </c>
      <c r="P353" s="202">
        <v>19.63</v>
      </c>
      <c r="Q353" s="202">
        <v>5.73</v>
      </c>
      <c r="R353" s="202">
        <v>0.06</v>
      </c>
      <c r="S353" s="202">
        <v>6.45</v>
      </c>
      <c r="T353" s="202">
        <v>99.78</v>
      </c>
      <c r="U353" s="183">
        <f t="shared" si="10"/>
        <v>81.637557077361265</v>
      </c>
      <c r="V353" s="183">
        <f t="shared" si="11"/>
        <v>19.905846967324354</v>
      </c>
      <c r="W353" s="201" t="s">
        <v>713</v>
      </c>
      <c r="X353" s="201">
        <v>10</v>
      </c>
    </row>
    <row r="354" spans="1:24" s="171" customFormat="1" ht="11.25">
      <c r="A354" s="172" t="s">
        <v>664</v>
      </c>
      <c r="B354" s="201" t="s">
        <v>672</v>
      </c>
      <c r="C354" s="201" t="s">
        <v>709</v>
      </c>
      <c r="D354" s="201" t="s">
        <v>710</v>
      </c>
      <c r="E354" s="201" t="s">
        <v>711</v>
      </c>
      <c r="F354" s="201" t="s">
        <v>712</v>
      </c>
      <c r="G354" s="201">
        <v>10</v>
      </c>
      <c r="H354" s="201">
        <v>79</v>
      </c>
      <c r="I354" s="201" t="s">
        <v>713</v>
      </c>
      <c r="J354" s="201" t="s">
        <v>671</v>
      </c>
      <c r="K354" s="202">
        <v>41.19</v>
      </c>
      <c r="L354" s="202">
        <v>1</v>
      </c>
      <c r="M354" s="202">
        <v>17.63</v>
      </c>
      <c r="N354" s="202">
        <v>7.84</v>
      </c>
      <c r="O354" s="202">
        <v>0.33</v>
      </c>
      <c r="P354" s="202">
        <v>19.97</v>
      </c>
      <c r="Q354" s="202">
        <v>5.88</v>
      </c>
      <c r="R354" s="202">
        <v>0.16</v>
      </c>
      <c r="S354" s="202">
        <v>5.0599999999999996</v>
      </c>
      <c r="T354" s="202">
        <v>99.06</v>
      </c>
      <c r="U354" s="183">
        <f t="shared" si="10"/>
        <v>81.950143896631317</v>
      </c>
      <c r="V354" s="183">
        <f t="shared" si="11"/>
        <v>16.145250094886268</v>
      </c>
      <c r="W354" s="201" t="s">
        <v>713</v>
      </c>
      <c r="X354" s="201">
        <v>10</v>
      </c>
    </row>
    <row r="355" spans="1:24" s="171" customFormat="1" ht="11.25">
      <c r="A355" s="172" t="s">
        <v>664</v>
      </c>
      <c r="B355" s="201" t="s">
        <v>672</v>
      </c>
      <c r="C355" s="201" t="s">
        <v>709</v>
      </c>
      <c r="D355" s="201" t="s">
        <v>710</v>
      </c>
      <c r="E355" s="201" t="s">
        <v>711</v>
      </c>
      <c r="F355" s="201" t="s">
        <v>712</v>
      </c>
      <c r="G355" s="201">
        <v>10</v>
      </c>
      <c r="H355" s="201">
        <v>80</v>
      </c>
      <c r="I355" s="201" t="s">
        <v>713</v>
      </c>
      <c r="J355" s="201" t="s">
        <v>671</v>
      </c>
      <c r="K355" s="202">
        <v>41.52</v>
      </c>
      <c r="L355" s="202">
        <v>0.97</v>
      </c>
      <c r="M355" s="202">
        <v>17.86</v>
      </c>
      <c r="N355" s="202">
        <v>7.65</v>
      </c>
      <c r="O355" s="202">
        <v>0.34</v>
      </c>
      <c r="P355" s="202">
        <v>19.72</v>
      </c>
      <c r="Q355" s="202">
        <v>5.61</v>
      </c>
      <c r="R355" s="202">
        <v>0.1</v>
      </c>
      <c r="S355" s="202">
        <v>5.14</v>
      </c>
      <c r="T355" s="202">
        <v>98.91</v>
      </c>
      <c r="U355" s="183">
        <f t="shared" si="10"/>
        <v>82.126018002571783</v>
      </c>
      <c r="V355" s="183">
        <f t="shared" si="11"/>
        <v>16.182176944236936</v>
      </c>
      <c r="W355" s="201" t="s">
        <v>713</v>
      </c>
      <c r="X355" s="201">
        <v>10</v>
      </c>
    </row>
    <row r="356" spans="1:24" s="171" customFormat="1" ht="11.25">
      <c r="A356" s="172" t="s">
        <v>664</v>
      </c>
      <c r="B356" s="201" t="s">
        <v>672</v>
      </c>
      <c r="C356" s="201" t="s">
        <v>709</v>
      </c>
      <c r="D356" s="201" t="s">
        <v>710</v>
      </c>
      <c r="E356" s="201" t="s">
        <v>711</v>
      </c>
      <c r="F356" s="201" t="s">
        <v>712</v>
      </c>
      <c r="G356" s="201">
        <v>10</v>
      </c>
      <c r="H356" s="201">
        <v>81</v>
      </c>
      <c r="I356" s="201" t="s">
        <v>713</v>
      </c>
      <c r="J356" s="201" t="s">
        <v>671</v>
      </c>
      <c r="K356" s="202">
        <v>40.04</v>
      </c>
      <c r="L356" s="202">
        <v>0.06</v>
      </c>
      <c r="M356" s="202">
        <v>15.27</v>
      </c>
      <c r="N356" s="202">
        <v>7.22</v>
      </c>
      <c r="O356" s="202">
        <v>0.54</v>
      </c>
      <c r="P356" s="202">
        <v>17.68</v>
      </c>
      <c r="Q356" s="202">
        <v>7.71</v>
      </c>
      <c r="R356" s="202">
        <v>0.01</v>
      </c>
      <c r="S356" s="202">
        <v>10.199999999999999</v>
      </c>
      <c r="T356" s="202">
        <v>98.73</v>
      </c>
      <c r="U356" s="183">
        <f t="shared" si="10"/>
        <v>81.359790672946204</v>
      </c>
      <c r="V356" s="183">
        <f t="shared" si="11"/>
        <v>30.944246271721767</v>
      </c>
      <c r="W356" s="201" t="s">
        <v>713</v>
      </c>
      <c r="X356" s="201">
        <v>10</v>
      </c>
    </row>
    <row r="357" spans="1:24" s="171" customFormat="1" ht="11.25">
      <c r="A357" s="172" t="s">
        <v>664</v>
      </c>
      <c r="B357" s="201" t="s">
        <v>672</v>
      </c>
      <c r="C357" s="201" t="s">
        <v>709</v>
      </c>
      <c r="D357" s="201" t="s">
        <v>710</v>
      </c>
      <c r="E357" s="201" t="s">
        <v>711</v>
      </c>
      <c r="F357" s="201" t="s">
        <v>712</v>
      </c>
      <c r="G357" s="201">
        <v>10</v>
      </c>
      <c r="H357" s="201">
        <v>82</v>
      </c>
      <c r="I357" s="201" t="s">
        <v>713</v>
      </c>
      <c r="J357" s="201" t="s">
        <v>671</v>
      </c>
      <c r="K357" s="202">
        <v>41.41</v>
      </c>
      <c r="L357" s="202">
        <v>1.03</v>
      </c>
      <c r="M357" s="202">
        <v>18.61</v>
      </c>
      <c r="N357" s="202">
        <v>8.65</v>
      </c>
      <c r="O357" s="202">
        <v>0.39</v>
      </c>
      <c r="P357" s="202">
        <v>19.8</v>
      </c>
      <c r="Q357" s="202">
        <v>5.56</v>
      </c>
      <c r="R357" s="202">
        <v>0.04</v>
      </c>
      <c r="S357" s="202">
        <v>4.1900000000000004</v>
      </c>
      <c r="T357" s="202">
        <v>99.68</v>
      </c>
      <c r="U357" s="183">
        <f t="shared" si="10"/>
        <v>80.315065983594636</v>
      </c>
      <c r="V357" s="183">
        <f t="shared" si="11"/>
        <v>13.121903799805132</v>
      </c>
      <c r="W357" s="201" t="s">
        <v>713</v>
      </c>
      <c r="X357" s="201">
        <v>10</v>
      </c>
    </row>
    <row r="358" spans="1:24" s="171" customFormat="1" ht="11.25">
      <c r="A358" s="172" t="s">
        <v>664</v>
      </c>
      <c r="B358" s="201" t="s">
        <v>672</v>
      </c>
      <c r="C358" s="201" t="s">
        <v>709</v>
      </c>
      <c r="D358" s="201" t="s">
        <v>710</v>
      </c>
      <c r="E358" s="201" t="s">
        <v>711</v>
      </c>
      <c r="F358" s="201" t="s">
        <v>712</v>
      </c>
      <c r="G358" s="201">
        <v>10</v>
      </c>
      <c r="H358" s="201">
        <v>83</v>
      </c>
      <c r="I358" s="201" t="s">
        <v>713</v>
      </c>
      <c r="J358" s="201" t="s">
        <v>671</v>
      </c>
      <c r="K358" s="202">
        <v>41.78</v>
      </c>
      <c r="L358" s="202">
        <v>0.98</v>
      </c>
      <c r="M358" s="202">
        <v>17.600000000000001</v>
      </c>
      <c r="N358" s="202">
        <v>7.87</v>
      </c>
      <c r="O358" s="202">
        <v>0.32</v>
      </c>
      <c r="P358" s="202">
        <v>18.8</v>
      </c>
      <c r="Q358" s="202">
        <v>6</v>
      </c>
      <c r="R358" s="202">
        <v>0.06</v>
      </c>
      <c r="S358" s="202">
        <v>5.54</v>
      </c>
      <c r="T358" s="202">
        <v>98.95</v>
      </c>
      <c r="U358" s="183">
        <f t="shared" si="10"/>
        <v>80.981057957528918</v>
      </c>
      <c r="V358" s="183">
        <f t="shared" si="11"/>
        <v>17.434669689162238</v>
      </c>
      <c r="W358" s="201" t="s">
        <v>713</v>
      </c>
      <c r="X358" s="201">
        <v>10</v>
      </c>
    </row>
    <row r="359" spans="1:24" s="171" customFormat="1" ht="11.25">
      <c r="A359" s="172" t="s">
        <v>664</v>
      </c>
      <c r="B359" s="201" t="s">
        <v>672</v>
      </c>
      <c r="C359" s="201" t="s">
        <v>709</v>
      </c>
      <c r="D359" s="201" t="s">
        <v>710</v>
      </c>
      <c r="E359" s="201" t="s">
        <v>711</v>
      </c>
      <c r="F359" s="201" t="s">
        <v>712</v>
      </c>
      <c r="G359" s="201">
        <v>10</v>
      </c>
      <c r="H359" s="201">
        <v>84</v>
      </c>
      <c r="I359" s="201" t="s">
        <v>713</v>
      </c>
      <c r="J359" s="201" t="s">
        <v>671</v>
      </c>
      <c r="K359" s="202">
        <v>42.5</v>
      </c>
      <c r="L359" s="202">
        <v>0.93</v>
      </c>
      <c r="M359" s="202">
        <v>19.47</v>
      </c>
      <c r="N359" s="202">
        <v>8.49</v>
      </c>
      <c r="O359" s="202">
        <v>0.42</v>
      </c>
      <c r="P359" s="202">
        <v>19.649999999999999</v>
      </c>
      <c r="Q359" s="202">
        <v>5.32</v>
      </c>
      <c r="R359" s="202">
        <v>0.16</v>
      </c>
      <c r="S359" s="202">
        <v>3.69</v>
      </c>
      <c r="T359" s="202">
        <v>100.63</v>
      </c>
      <c r="U359" s="183">
        <f t="shared" si="10"/>
        <v>80.48942798875585</v>
      </c>
      <c r="V359" s="183">
        <f t="shared" si="11"/>
        <v>11.279809947540038</v>
      </c>
      <c r="W359" s="201" t="s">
        <v>713</v>
      </c>
      <c r="X359" s="201">
        <v>10</v>
      </c>
    </row>
    <row r="360" spans="1:24" s="171" customFormat="1" ht="11.25">
      <c r="A360" s="172" t="s">
        <v>664</v>
      </c>
      <c r="B360" s="201" t="s">
        <v>672</v>
      </c>
      <c r="C360" s="201" t="s">
        <v>709</v>
      </c>
      <c r="D360" s="201" t="s">
        <v>710</v>
      </c>
      <c r="E360" s="201" t="s">
        <v>711</v>
      </c>
      <c r="F360" s="201" t="s">
        <v>712</v>
      </c>
      <c r="G360" s="201">
        <v>10</v>
      </c>
      <c r="H360" s="201">
        <v>85</v>
      </c>
      <c r="I360" s="201" t="s">
        <v>713</v>
      </c>
      <c r="J360" s="201" t="s">
        <v>671</v>
      </c>
      <c r="K360" s="202">
        <v>41.23</v>
      </c>
      <c r="L360" s="202">
        <v>1.01</v>
      </c>
      <c r="M360" s="202">
        <v>16.7</v>
      </c>
      <c r="N360" s="202">
        <v>7.36</v>
      </c>
      <c r="O360" s="202">
        <v>0.35</v>
      </c>
      <c r="P360" s="202">
        <v>19.079999999999998</v>
      </c>
      <c r="Q360" s="202">
        <v>6.42</v>
      </c>
      <c r="R360" s="202">
        <v>0.06</v>
      </c>
      <c r="S360" s="202">
        <v>6.89</v>
      </c>
      <c r="T360" s="202">
        <v>99.1</v>
      </c>
      <c r="U360" s="183">
        <f t="shared" si="10"/>
        <v>82.208849280717985</v>
      </c>
      <c r="V360" s="183">
        <f t="shared" si="11"/>
        <v>21.677460963559678</v>
      </c>
      <c r="W360" s="201" t="s">
        <v>713</v>
      </c>
      <c r="X360" s="201">
        <v>10</v>
      </c>
    </row>
    <row r="361" spans="1:24" s="171" customFormat="1" ht="11.25">
      <c r="A361" s="172" t="s">
        <v>664</v>
      </c>
      <c r="B361" s="201" t="s">
        <v>672</v>
      </c>
      <c r="C361" s="201" t="s">
        <v>709</v>
      </c>
      <c r="D361" s="201" t="s">
        <v>710</v>
      </c>
      <c r="E361" s="201" t="s">
        <v>711</v>
      </c>
      <c r="F361" s="201" t="s">
        <v>712</v>
      </c>
      <c r="G361" s="201">
        <v>10</v>
      </c>
      <c r="H361" s="201">
        <v>86</v>
      </c>
      <c r="I361" s="201" t="s">
        <v>713</v>
      </c>
      <c r="J361" s="201" t="s">
        <v>671</v>
      </c>
      <c r="K361" s="202">
        <v>41.74</v>
      </c>
      <c r="L361" s="202">
        <v>1.34</v>
      </c>
      <c r="M361" s="202">
        <v>17.559999999999999</v>
      </c>
      <c r="N361" s="202">
        <v>9</v>
      </c>
      <c r="O361" s="202">
        <v>0.43</v>
      </c>
      <c r="P361" s="202">
        <v>18.87</v>
      </c>
      <c r="Q361" s="202">
        <v>6.17</v>
      </c>
      <c r="R361" s="202">
        <v>0.13</v>
      </c>
      <c r="S361" s="202">
        <v>4.33</v>
      </c>
      <c r="T361" s="202">
        <v>99.57</v>
      </c>
      <c r="U361" s="183">
        <f t="shared" si="10"/>
        <v>78.890369745830853</v>
      </c>
      <c r="V361" s="183">
        <f t="shared" si="11"/>
        <v>14.193863851284741</v>
      </c>
      <c r="W361" s="201" t="s">
        <v>713</v>
      </c>
      <c r="X361" s="201">
        <v>10</v>
      </c>
    </row>
    <row r="362" spans="1:24" s="171" customFormat="1" ht="11.25">
      <c r="A362" s="172" t="s">
        <v>664</v>
      </c>
      <c r="B362" s="201" t="s">
        <v>672</v>
      </c>
      <c r="C362" s="201" t="s">
        <v>709</v>
      </c>
      <c r="D362" s="201" t="s">
        <v>710</v>
      </c>
      <c r="E362" s="201" t="s">
        <v>711</v>
      </c>
      <c r="F362" s="201" t="s">
        <v>712</v>
      </c>
      <c r="G362" s="201">
        <v>10</v>
      </c>
      <c r="H362" s="201">
        <v>87</v>
      </c>
      <c r="I362" s="201" t="s">
        <v>713</v>
      </c>
      <c r="J362" s="201" t="s">
        <v>671</v>
      </c>
      <c r="K362" s="202">
        <v>42.3</v>
      </c>
      <c r="L362" s="202">
        <v>0.98</v>
      </c>
      <c r="M362" s="202">
        <v>16.920000000000002</v>
      </c>
      <c r="N362" s="202">
        <v>7.89</v>
      </c>
      <c r="O362" s="202">
        <v>0.35</v>
      </c>
      <c r="P362" s="202">
        <v>19.37</v>
      </c>
      <c r="Q362" s="202">
        <v>5.97</v>
      </c>
      <c r="R362" s="202">
        <v>0.08</v>
      </c>
      <c r="S362" s="202">
        <v>5.31</v>
      </c>
      <c r="T362" s="202">
        <v>99.17</v>
      </c>
      <c r="U362" s="183">
        <f t="shared" si="10"/>
        <v>81.398435728939234</v>
      </c>
      <c r="V362" s="183">
        <f t="shared" si="11"/>
        <v>17.39152520234045</v>
      </c>
      <c r="W362" s="201" t="s">
        <v>713</v>
      </c>
      <c r="X362" s="201">
        <v>10</v>
      </c>
    </row>
    <row r="363" spans="1:24" s="171" customFormat="1" ht="11.25">
      <c r="A363" s="172" t="s">
        <v>664</v>
      </c>
      <c r="B363" s="201" t="s">
        <v>672</v>
      </c>
      <c r="C363" s="201" t="s">
        <v>709</v>
      </c>
      <c r="D363" s="201" t="s">
        <v>710</v>
      </c>
      <c r="E363" s="201" t="s">
        <v>711</v>
      </c>
      <c r="F363" s="201" t="s">
        <v>712</v>
      </c>
      <c r="G363" s="201">
        <v>10</v>
      </c>
      <c r="H363" s="201">
        <v>88</v>
      </c>
      <c r="I363" s="201" t="s">
        <v>713</v>
      </c>
      <c r="J363" s="201" t="s">
        <v>671</v>
      </c>
      <c r="K363" s="202">
        <v>42.47</v>
      </c>
      <c r="L363" s="202">
        <v>1.02</v>
      </c>
      <c r="M363" s="202">
        <v>18.28</v>
      </c>
      <c r="N363" s="202">
        <v>8.7799999999999994</v>
      </c>
      <c r="O363" s="202">
        <v>0.42</v>
      </c>
      <c r="P363" s="202">
        <v>19.54</v>
      </c>
      <c r="Q363" s="202">
        <v>6</v>
      </c>
      <c r="R363" s="202">
        <v>0.06</v>
      </c>
      <c r="S363" s="202">
        <v>4.0199999999999996</v>
      </c>
      <c r="T363" s="202">
        <v>100.59</v>
      </c>
      <c r="U363" s="183">
        <f t="shared" si="10"/>
        <v>79.86644979824456</v>
      </c>
      <c r="V363" s="183">
        <f t="shared" si="11"/>
        <v>12.856010132062154</v>
      </c>
      <c r="W363" s="201" t="s">
        <v>713</v>
      </c>
      <c r="X363" s="201">
        <v>10</v>
      </c>
    </row>
    <row r="364" spans="1:24" s="171" customFormat="1" ht="11.25">
      <c r="A364" s="172" t="s">
        <v>664</v>
      </c>
      <c r="B364" s="201" t="s">
        <v>672</v>
      </c>
      <c r="C364" s="201" t="s">
        <v>709</v>
      </c>
      <c r="D364" s="201" t="s">
        <v>710</v>
      </c>
      <c r="E364" s="201" t="s">
        <v>711</v>
      </c>
      <c r="F364" s="201" t="s">
        <v>712</v>
      </c>
      <c r="G364" s="201">
        <v>10</v>
      </c>
      <c r="H364" s="201">
        <v>89</v>
      </c>
      <c r="I364" s="201" t="s">
        <v>713</v>
      </c>
      <c r="J364" s="201" t="s">
        <v>671</v>
      </c>
      <c r="K364" s="202">
        <v>41.57</v>
      </c>
      <c r="L364" s="202">
        <v>1.03</v>
      </c>
      <c r="M364" s="202">
        <v>18.32</v>
      </c>
      <c r="N364" s="202">
        <v>8.52</v>
      </c>
      <c r="O364" s="202">
        <v>0.37</v>
      </c>
      <c r="P364" s="202">
        <v>19.29</v>
      </c>
      <c r="Q364" s="202">
        <v>5.54</v>
      </c>
      <c r="R364" s="202">
        <v>0.11</v>
      </c>
      <c r="S364" s="202">
        <v>4.24</v>
      </c>
      <c r="T364" s="202">
        <v>98.99</v>
      </c>
      <c r="U364" s="183">
        <f t="shared" si="10"/>
        <v>80.141338085425602</v>
      </c>
      <c r="V364" s="183">
        <f t="shared" si="11"/>
        <v>13.439391145675941</v>
      </c>
      <c r="W364" s="201" t="s">
        <v>713</v>
      </c>
      <c r="X364" s="201">
        <v>10</v>
      </c>
    </row>
    <row r="365" spans="1:24" s="171" customFormat="1" ht="11.25">
      <c r="A365" s="172" t="s">
        <v>664</v>
      </c>
      <c r="B365" s="201" t="s">
        <v>672</v>
      </c>
      <c r="C365" s="201" t="s">
        <v>709</v>
      </c>
      <c r="D365" s="201" t="s">
        <v>710</v>
      </c>
      <c r="E365" s="201" t="s">
        <v>711</v>
      </c>
      <c r="F365" s="201" t="s">
        <v>712</v>
      </c>
      <c r="G365" s="201">
        <v>10</v>
      </c>
      <c r="H365" s="201">
        <v>90</v>
      </c>
      <c r="I365" s="201" t="s">
        <v>713</v>
      </c>
      <c r="J365" s="201" t="s">
        <v>671</v>
      </c>
      <c r="K365" s="202">
        <v>42.21</v>
      </c>
      <c r="L365" s="202">
        <v>1.1200000000000001</v>
      </c>
      <c r="M365" s="202">
        <v>17.47</v>
      </c>
      <c r="N365" s="202">
        <v>7.74</v>
      </c>
      <c r="O365" s="202">
        <v>0.36</v>
      </c>
      <c r="P365" s="202">
        <v>19.89</v>
      </c>
      <c r="Q365" s="202">
        <v>6.06</v>
      </c>
      <c r="R365" s="202">
        <v>0.1</v>
      </c>
      <c r="S365" s="202">
        <v>5.52</v>
      </c>
      <c r="T365" s="202">
        <v>100.47</v>
      </c>
      <c r="U365" s="183">
        <f t="shared" si="10"/>
        <v>82.080286330006288</v>
      </c>
      <c r="V365" s="183">
        <f t="shared" si="11"/>
        <v>17.489397061800581</v>
      </c>
      <c r="W365" s="201" t="s">
        <v>713</v>
      </c>
      <c r="X365" s="201">
        <v>10</v>
      </c>
    </row>
    <row r="366" spans="1:24" s="171" customFormat="1" ht="11.25">
      <c r="A366" s="172" t="s">
        <v>664</v>
      </c>
      <c r="B366" s="201" t="s">
        <v>672</v>
      </c>
      <c r="C366" s="201" t="s">
        <v>709</v>
      </c>
      <c r="D366" s="201" t="s">
        <v>710</v>
      </c>
      <c r="E366" s="201" t="s">
        <v>711</v>
      </c>
      <c r="F366" s="201" t="s">
        <v>712</v>
      </c>
      <c r="G366" s="201">
        <v>10</v>
      </c>
      <c r="H366" s="201">
        <v>91</v>
      </c>
      <c r="I366" s="201" t="s">
        <v>713</v>
      </c>
      <c r="J366" s="201" t="s">
        <v>671</v>
      </c>
      <c r="K366" s="202">
        <v>41.38</v>
      </c>
      <c r="L366" s="202">
        <v>0.66</v>
      </c>
      <c r="M366" s="202">
        <v>18.14</v>
      </c>
      <c r="N366" s="202">
        <v>7.95</v>
      </c>
      <c r="O366" s="202">
        <v>0.47</v>
      </c>
      <c r="P366" s="202">
        <v>17.850000000000001</v>
      </c>
      <c r="Q366" s="202">
        <v>7.65</v>
      </c>
      <c r="R366" s="202">
        <v>0.04</v>
      </c>
      <c r="S366" s="202">
        <v>5.35</v>
      </c>
      <c r="T366" s="202">
        <v>99.49</v>
      </c>
      <c r="U366" s="183">
        <f t="shared" si="10"/>
        <v>80.008290772164713</v>
      </c>
      <c r="V366" s="183">
        <f t="shared" si="11"/>
        <v>16.517072452921852</v>
      </c>
      <c r="W366" s="201" t="s">
        <v>713</v>
      </c>
      <c r="X366" s="201">
        <v>10</v>
      </c>
    </row>
    <row r="367" spans="1:24" s="171" customFormat="1" ht="11.25">
      <c r="A367" s="172" t="s">
        <v>664</v>
      </c>
      <c r="B367" s="201" t="s">
        <v>672</v>
      </c>
      <c r="C367" s="201" t="s">
        <v>709</v>
      </c>
      <c r="D367" s="201" t="s">
        <v>710</v>
      </c>
      <c r="E367" s="201" t="s">
        <v>711</v>
      </c>
      <c r="F367" s="201" t="s">
        <v>712</v>
      </c>
      <c r="G367" s="201">
        <v>10</v>
      </c>
      <c r="H367" s="201">
        <v>92</v>
      </c>
      <c r="I367" s="201" t="s">
        <v>713</v>
      </c>
      <c r="J367" s="201" t="s">
        <v>671</v>
      </c>
      <c r="K367" s="202">
        <v>41.75</v>
      </c>
      <c r="L367" s="202">
        <v>1.01</v>
      </c>
      <c r="M367" s="202">
        <v>18.649999999999999</v>
      </c>
      <c r="N367" s="202">
        <v>8.8699999999999992</v>
      </c>
      <c r="O367" s="202">
        <v>0.41</v>
      </c>
      <c r="P367" s="202">
        <v>19.59</v>
      </c>
      <c r="Q367" s="202">
        <v>5.82</v>
      </c>
      <c r="R367" s="202">
        <v>7.0000000000000007E-2</v>
      </c>
      <c r="S367" s="202">
        <v>4.05</v>
      </c>
      <c r="T367" s="202">
        <v>100.22</v>
      </c>
      <c r="U367" s="183">
        <f t="shared" si="10"/>
        <v>79.743273322081038</v>
      </c>
      <c r="V367" s="183">
        <f t="shared" si="11"/>
        <v>12.715468758752943</v>
      </c>
      <c r="W367" s="201" t="s">
        <v>713</v>
      </c>
      <c r="X367" s="201">
        <v>10</v>
      </c>
    </row>
    <row r="368" spans="1:24" s="171" customFormat="1" ht="11.25">
      <c r="A368" s="172" t="s">
        <v>664</v>
      </c>
      <c r="B368" s="201" t="s">
        <v>672</v>
      </c>
      <c r="C368" s="201" t="s">
        <v>709</v>
      </c>
      <c r="D368" s="201" t="s">
        <v>710</v>
      </c>
      <c r="E368" s="201" t="s">
        <v>711</v>
      </c>
      <c r="F368" s="201" t="s">
        <v>712</v>
      </c>
      <c r="G368" s="201">
        <v>10</v>
      </c>
      <c r="H368" s="201">
        <v>93</v>
      </c>
      <c r="I368" s="201" t="s">
        <v>713</v>
      </c>
      <c r="J368" s="201" t="s">
        <v>671</v>
      </c>
      <c r="K368" s="202">
        <v>41.57</v>
      </c>
      <c r="L368" s="202">
        <v>0.19</v>
      </c>
      <c r="M368" s="202">
        <v>22.16</v>
      </c>
      <c r="N368" s="202">
        <v>10.96</v>
      </c>
      <c r="O368" s="202">
        <v>0.27</v>
      </c>
      <c r="P368" s="202">
        <v>14.77</v>
      </c>
      <c r="Q368" s="202">
        <v>9.1199999999999992</v>
      </c>
      <c r="R368" s="202">
        <v>0.1</v>
      </c>
      <c r="S368" s="202">
        <v>0.12</v>
      </c>
      <c r="T368" s="202">
        <v>99.26</v>
      </c>
      <c r="U368" s="183">
        <f t="shared" si="10"/>
        <v>70.606047642280174</v>
      </c>
      <c r="V368" s="183">
        <f t="shared" si="11"/>
        <v>0.36195584001537512</v>
      </c>
      <c r="W368" s="201" t="s">
        <v>713</v>
      </c>
      <c r="X368" s="201">
        <v>10</v>
      </c>
    </row>
    <row r="369" spans="1:24" s="171" customFormat="1" ht="11.25">
      <c r="A369" s="172" t="s">
        <v>664</v>
      </c>
      <c r="B369" s="201" t="s">
        <v>672</v>
      </c>
      <c r="C369" s="201" t="s">
        <v>709</v>
      </c>
      <c r="D369" s="201" t="s">
        <v>710</v>
      </c>
      <c r="E369" s="201" t="s">
        <v>711</v>
      </c>
      <c r="F369" s="201" t="s">
        <v>712</v>
      </c>
      <c r="G369" s="201">
        <v>10</v>
      </c>
      <c r="H369" s="201">
        <v>94</v>
      </c>
      <c r="I369" s="201" t="s">
        <v>713</v>
      </c>
      <c r="J369" s="201" t="s">
        <v>671</v>
      </c>
      <c r="K369" s="202">
        <v>42.62</v>
      </c>
      <c r="L369" s="202">
        <v>0.77</v>
      </c>
      <c r="M369" s="202">
        <v>19</v>
      </c>
      <c r="N369" s="202">
        <v>7.92</v>
      </c>
      <c r="O369" s="202">
        <v>0.33</v>
      </c>
      <c r="P369" s="202">
        <v>19.489999999999998</v>
      </c>
      <c r="Q369" s="202">
        <v>5.35</v>
      </c>
      <c r="R369" s="202">
        <v>0.1</v>
      </c>
      <c r="S369" s="202">
        <v>4.2300000000000004</v>
      </c>
      <c r="T369" s="202">
        <v>99.81</v>
      </c>
      <c r="U369" s="183">
        <f t="shared" si="10"/>
        <v>81.434459884170366</v>
      </c>
      <c r="V369" s="183">
        <f t="shared" si="11"/>
        <v>12.994312677269301</v>
      </c>
      <c r="W369" s="201" t="s">
        <v>713</v>
      </c>
      <c r="X369" s="201">
        <v>10</v>
      </c>
    </row>
    <row r="370" spans="1:24" s="171" customFormat="1" ht="11.25">
      <c r="A370" s="172" t="s">
        <v>664</v>
      </c>
      <c r="B370" s="201" t="s">
        <v>672</v>
      </c>
      <c r="C370" s="201" t="s">
        <v>709</v>
      </c>
      <c r="D370" s="201" t="s">
        <v>710</v>
      </c>
      <c r="E370" s="201" t="s">
        <v>711</v>
      </c>
      <c r="F370" s="201" t="s">
        <v>712</v>
      </c>
      <c r="G370" s="201">
        <v>10</v>
      </c>
      <c r="H370" s="201">
        <v>95</v>
      </c>
      <c r="I370" s="201" t="s">
        <v>713</v>
      </c>
      <c r="J370" s="201" t="s">
        <v>671</v>
      </c>
      <c r="K370" s="202">
        <v>42.14</v>
      </c>
      <c r="L370" s="202">
        <v>0.47</v>
      </c>
      <c r="M370" s="202">
        <v>18.98</v>
      </c>
      <c r="N370" s="202">
        <v>7.19</v>
      </c>
      <c r="O370" s="202">
        <v>0.41</v>
      </c>
      <c r="P370" s="202">
        <v>19.399999999999999</v>
      </c>
      <c r="Q370" s="202">
        <v>5.44</v>
      </c>
      <c r="R370" s="202">
        <v>0.08</v>
      </c>
      <c r="S370" s="202">
        <v>5.24</v>
      </c>
      <c r="T370" s="202">
        <v>99.35</v>
      </c>
      <c r="U370" s="183">
        <f t="shared" si="10"/>
        <v>82.786384354300452</v>
      </c>
      <c r="V370" s="183">
        <f t="shared" si="11"/>
        <v>15.626449355687679</v>
      </c>
      <c r="W370" s="201" t="s">
        <v>713</v>
      </c>
      <c r="X370" s="201">
        <v>10</v>
      </c>
    </row>
    <row r="371" spans="1:24" s="171" customFormat="1" ht="11.25">
      <c r="A371" s="172" t="s">
        <v>664</v>
      </c>
      <c r="B371" s="201" t="s">
        <v>672</v>
      </c>
      <c r="C371" s="201" t="s">
        <v>709</v>
      </c>
      <c r="D371" s="201" t="s">
        <v>710</v>
      </c>
      <c r="E371" s="201" t="s">
        <v>711</v>
      </c>
      <c r="F371" s="201" t="s">
        <v>712</v>
      </c>
      <c r="G371" s="201">
        <v>10</v>
      </c>
      <c r="H371" s="201">
        <v>96</v>
      </c>
      <c r="I371" s="201" t="s">
        <v>713</v>
      </c>
      <c r="J371" s="201" t="s">
        <v>671</v>
      </c>
      <c r="K371" s="202">
        <v>42.14</v>
      </c>
      <c r="L371" s="202">
        <v>1.06</v>
      </c>
      <c r="M371" s="202">
        <v>17.14</v>
      </c>
      <c r="N371" s="202">
        <v>8.0299999999999994</v>
      </c>
      <c r="O371" s="202">
        <v>0.36</v>
      </c>
      <c r="P371" s="202">
        <v>19.14</v>
      </c>
      <c r="Q371" s="202">
        <v>6.14</v>
      </c>
      <c r="R371" s="202">
        <v>0.16</v>
      </c>
      <c r="S371" s="202">
        <v>5.98</v>
      </c>
      <c r="T371" s="202">
        <v>100.15</v>
      </c>
      <c r="U371" s="183">
        <f t="shared" si="10"/>
        <v>80.947105544811009</v>
      </c>
      <c r="V371" s="183">
        <f t="shared" si="11"/>
        <v>18.966028362656846</v>
      </c>
      <c r="W371" s="201" t="s">
        <v>713</v>
      </c>
      <c r="X371" s="201">
        <v>10</v>
      </c>
    </row>
    <row r="372" spans="1:24" s="171" customFormat="1" ht="11.25">
      <c r="A372" s="172" t="s">
        <v>664</v>
      </c>
      <c r="B372" s="201" t="s">
        <v>672</v>
      </c>
      <c r="C372" s="201" t="s">
        <v>709</v>
      </c>
      <c r="D372" s="201" t="s">
        <v>710</v>
      </c>
      <c r="E372" s="201" t="s">
        <v>711</v>
      </c>
      <c r="F372" s="201" t="s">
        <v>712</v>
      </c>
      <c r="G372" s="201">
        <v>10</v>
      </c>
      <c r="H372" s="201">
        <v>97</v>
      </c>
      <c r="I372" s="201" t="s">
        <v>713</v>
      </c>
      <c r="J372" s="201" t="s">
        <v>671</v>
      </c>
      <c r="K372" s="202">
        <v>41.5</v>
      </c>
      <c r="L372" s="202">
        <v>0.48</v>
      </c>
      <c r="M372" s="202">
        <v>21.84</v>
      </c>
      <c r="N372" s="202">
        <v>9.7100000000000009</v>
      </c>
      <c r="O372" s="202">
        <v>0.46</v>
      </c>
      <c r="P372" s="202">
        <v>18.02</v>
      </c>
      <c r="Q372" s="202">
        <v>7.16</v>
      </c>
      <c r="R372" s="202">
        <v>0.12</v>
      </c>
      <c r="S372" s="202">
        <v>0.82</v>
      </c>
      <c r="T372" s="202">
        <v>100.11</v>
      </c>
      <c r="U372" s="183">
        <f t="shared" si="10"/>
        <v>76.786716888461257</v>
      </c>
      <c r="V372" s="183">
        <f t="shared" si="11"/>
        <v>2.4568403815330493</v>
      </c>
      <c r="W372" s="201" t="s">
        <v>713</v>
      </c>
      <c r="X372" s="201">
        <v>10</v>
      </c>
    </row>
    <row r="373" spans="1:24" s="171" customFormat="1" ht="11.25">
      <c r="A373" s="172" t="s">
        <v>664</v>
      </c>
      <c r="B373" s="201" t="s">
        <v>672</v>
      </c>
      <c r="C373" s="201" t="s">
        <v>709</v>
      </c>
      <c r="D373" s="201" t="s">
        <v>710</v>
      </c>
      <c r="E373" s="201" t="s">
        <v>711</v>
      </c>
      <c r="F373" s="201" t="s">
        <v>712</v>
      </c>
      <c r="G373" s="201">
        <v>10</v>
      </c>
      <c r="H373" s="201">
        <v>98</v>
      </c>
      <c r="I373" s="201" t="s">
        <v>713</v>
      </c>
      <c r="J373" s="201" t="s">
        <v>671</v>
      </c>
      <c r="K373" s="202">
        <v>41.87</v>
      </c>
      <c r="L373" s="202">
        <v>0.65</v>
      </c>
      <c r="M373" s="202">
        <v>21.6</v>
      </c>
      <c r="N373" s="202">
        <v>9.66</v>
      </c>
      <c r="O373" s="202">
        <v>0.49</v>
      </c>
      <c r="P373" s="202">
        <v>17.43</v>
      </c>
      <c r="Q373" s="202">
        <v>7.1</v>
      </c>
      <c r="R373" s="202">
        <v>0.06</v>
      </c>
      <c r="S373" s="202">
        <v>0.8</v>
      </c>
      <c r="T373" s="202">
        <v>99.66</v>
      </c>
      <c r="U373" s="183">
        <f t="shared" si="10"/>
        <v>76.28159292691943</v>
      </c>
      <c r="V373" s="183">
        <f t="shared" si="11"/>
        <v>2.4243569424927056</v>
      </c>
      <c r="W373" s="201" t="s">
        <v>713</v>
      </c>
      <c r="X373" s="201">
        <v>10</v>
      </c>
    </row>
    <row r="374" spans="1:24" s="171" customFormat="1" ht="11.25">
      <c r="A374" s="172" t="s">
        <v>664</v>
      </c>
      <c r="B374" s="201" t="s">
        <v>672</v>
      </c>
      <c r="C374" s="201" t="s">
        <v>709</v>
      </c>
      <c r="D374" s="201" t="s">
        <v>710</v>
      </c>
      <c r="E374" s="201" t="s">
        <v>711</v>
      </c>
      <c r="F374" s="201" t="s">
        <v>712</v>
      </c>
      <c r="G374" s="201">
        <v>10</v>
      </c>
      <c r="H374" s="201">
        <v>99</v>
      </c>
      <c r="I374" s="201" t="s">
        <v>713</v>
      </c>
      <c r="J374" s="201" t="s">
        <v>671</v>
      </c>
      <c r="K374" s="202">
        <v>41.6</v>
      </c>
      <c r="L374" s="202">
        <v>1.1499999999999999</v>
      </c>
      <c r="M374" s="202">
        <v>18.34</v>
      </c>
      <c r="N374" s="202">
        <v>8.74</v>
      </c>
      <c r="O374" s="202">
        <v>0.41</v>
      </c>
      <c r="P374" s="202">
        <v>19.399999999999999</v>
      </c>
      <c r="Q374" s="202">
        <v>5.49</v>
      </c>
      <c r="R374" s="202">
        <v>0.1</v>
      </c>
      <c r="S374" s="202">
        <v>3.94</v>
      </c>
      <c r="T374" s="202">
        <v>99.17</v>
      </c>
      <c r="U374" s="183">
        <f t="shared" si="10"/>
        <v>79.82421709685616</v>
      </c>
      <c r="V374" s="183">
        <f t="shared" si="11"/>
        <v>12.596366341334649</v>
      </c>
      <c r="W374" s="201" t="s">
        <v>713</v>
      </c>
      <c r="X374" s="201">
        <v>10</v>
      </c>
    </row>
    <row r="375" spans="1:24" s="171" customFormat="1" ht="11.25">
      <c r="A375" s="172" t="s">
        <v>664</v>
      </c>
      <c r="B375" s="201" t="s">
        <v>672</v>
      </c>
      <c r="C375" s="201" t="s">
        <v>709</v>
      </c>
      <c r="D375" s="201" t="s">
        <v>710</v>
      </c>
      <c r="E375" s="201" t="s">
        <v>711</v>
      </c>
      <c r="F375" s="201" t="s">
        <v>712</v>
      </c>
      <c r="G375" s="201">
        <v>10</v>
      </c>
      <c r="H375" s="201">
        <v>100</v>
      </c>
      <c r="I375" s="201" t="s">
        <v>713</v>
      </c>
      <c r="J375" s="201" t="s">
        <v>671</v>
      </c>
      <c r="K375" s="202">
        <v>42.24</v>
      </c>
      <c r="L375" s="202">
        <v>0.99</v>
      </c>
      <c r="M375" s="202">
        <v>18.239999999999998</v>
      </c>
      <c r="N375" s="202">
        <v>7.84</v>
      </c>
      <c r="O375" s="202">
        <v>0.34</v>
      </c>
      <c r="P375" s="202">
        <v>19.12</v>
      </c>
      <c r="Q375" s="202">
        <v>5.68</v>
      </c>
      <c r="R375" s="202">
        <v>0.1</v>
      </c>
      <c r="S375" s="202">
        <v>4.7300000000000004</v>
      </c>
      <c r="T375" s="202">
        <v>99.28</v>
      </c>
      <c r="U375" s="183">
        <f t="shared" si="10"/>
        <v>81.297789611377041</v>
      </c>
      <c r="V375" s="183">
        <f t="shared" si="11"/>
        <v>14.818391006930053</v>
      </c>
      <c r="W375" s="201" t="s">
        <v>713</v>
      </c>
      <c r="X375" s="201">
        <v>10</v>
      </c>
    </row>
    <row r="376" spans="1:24" s="171" customFormat="1" ht="11.25">
      <c r="A376" s="172" t="s">
        <v>664</v>
      </c>
      <c r="B376" s="201" t="s">
        <v>673</v>
      </c>
      <c r="C376" s="201" t="s">
        <v>666</v>
      </c>
      <c r="D376" s="201" t="s">
        <v>667</v>
      </c>
      <c r="E376" s="201" t="s">
        <v>668</v>
      </c>
      <c r="F376" s="201" t="s">
        <v>669</v>
      </c>
      <c r="G376" s="201">
        <v>1</v>
      </c>
      <c r="H376" s="201">
        <v>1</v>
      </c>
      <c r="I376" s="201" t="s">
        <v>713</v>
      </c>
      <c r="J376" s="201" t="s">
        <v>671</v>
      </c>
      <c r="K376" s="202">
        <v>39.69</v>
      </c>
      <c r="L376" s="202">
        <v>0.2</v>
      </c>
      <c r="M376" s="202">
        <v>16.02</v>
      </c>
      <c r="N376" s="202">
        <v>8.2100000000000009</v>
      </c>
      <c r="O376" s="202">
        <v>0.48</v>
      </c>
      <c r="P376" s="202">
        <v>18.54</v>
      </c>
      <c r="Q376" s="202">
        <v>6.23</v>
      </c>
      <c r="R376" s="202">
        <v>0.05</v>
      </c>
      <c r="S376" s="202">
        <v>10.51</v>
      </c>
      <c r="T376" s="202">
        <v>99.93</v>
      </c>
      <c r="U376" s="183">
        <f t="shared" si="10"/>
        <v>80.100040642337746</v>
      </c>
      <c r="V376" s="183">
        <f t="shared" si="11"/>
        <v>30.560755950548007</v>
      </c>
      <c r="W376" s="201" t="s">
        <v>713</v>
      </c>
      <c r="X376" s="201">
        <v>10</v>
      </c>
    </row>
    <row r="377" spans="1:24" s="171" customFormat="1" ht="11.25">
      <c r="A377" s="172" t="s">
        <v>664</v>
      </c>
      <c r="B377" s="201" t="s">
        <v>673</v>
      </c>
      <c r="C377" s="201" t="s">
        <v>666</v>
      </c>
      <c r="D377" s="201" t="s">
        <v>667</v>
      </c>
      <c r="E377" s="201" t="s">
        <v>668</v>
      </c>
      <c r="F377" s="201" t="s">
        <v>669</v>
      </c>
      <c r="G377" s="201">
        <v>1</v>
      </c>
      <c r="H377" s="201">
        <v>2</v>
      </c>
      <c r="I377" s="201" t="s">
        <v>713</v>
      </c>
      <c r="J377" s="201" t="s">
        <v>671</v>
      </c>
      <c r="K377" s="202">
        <v>41.56</v>
      </c>
      <c r="L377" s="202">
        <v>0.2</v>
      </c>
      <c r="M377" s="202">
        <v>20.62</v>
      </c>
      <c r="N377" s="202">
        <v>7.72</v>
      </c>
      <c r="O377" s="202">
        <v>0.28999999999999998</v>
      </c>
      <c r="P377" s="202">
        <v>20.6</v>
      </c>
      <c r="Q377" s="202">
        <v>4.83</v>
      </c>
      <c r="R377" s="202">
        <v>0.11</v>
      </c>
      <c r="S377" s="202">
        <v>4.46</v>
      </c>
      <c r="T377" s="202">
        <v>100.39</v>
      </c>
      <c r="U377" s="183">
        <f t="shared" si="10"/>
        <v>82.627552945810606</v>
      </c>
      <c r="V377" s="183">
        <f t="shared" si="11"/>
        <v>12.671323542074301</v>
      </c>
      <c r="W377" s="201" t="s">
        <v>713</v>
      </c>
      <c r="X377" s="201">
        <v>10</v>
      </c>
    </row>
    <row r="378" spans="1:24" s="171" customFormat="1" ht="11.25">
      <c r="A378" s="172" t="s">
        <v>664</v>
      </c>
      <c r="B378" s="201" t="s">
        <v>673</v>
      </c>
      <c r="C378" s="201" t="s">
        <v>666</v>
      </c>
      <c r="D378" s="201" t="s">
        <v>667</v>
      </c>
      <c r="E378" s="201" t="s">
        <v>668</v>
      </c>
      <c r="F378" s="201" t="s">
        <v>669</v>
      </c>
      <c r="G378" s="201">
        <v>1</v>
      </c>
      <c r="H378" s="201">
        <v>3</v>
      </c>
      <c r="I378" s="201" t="s">
        <v>713</v>
      </c>
      <c r="J378" s="201" t="s">
        <v>671</v>
      </c>
      <c r="K378" s="202">
        <v>41.89</v>
      </c>
      <c r="L378" s="202">
        <v>0.71</v>
      </c>
      <c r="M378" s="202">
        <v>19.96</v>
      </c>
      <c r="N378" s="202">
        <v>7.76</v>
      </c>
      <c r="O378" s="202">
        <v>0.3</v>
      </c>
      <c r="P378" s="202">
        <v>19.73</v>
      </c>
      <c r="Q378" s="202">
        <v>5.99</v>
      </c>
      <c r="R378" s="202">
        <v>0.13</v>
      </c>
      <c r="S378" s="202">
        <v>3.72</v>
      </c>
      <c r="T378" s="202">
        <v>100.19</v>
      </c>
      <c r="U378" s="183">
        <f t="shared" si="10"/>
        <v>81.92299483918832</v>
      </c>
      <c r="V378" s="183">
        <f t="shared" si="11"/>
        <v>11.113187453868102</v>
      </c>
      <c r="W378" s="201" t="s">
        <v>713</v>
      </c>
      <c r="X378" s="201">
        <v>10</v>
      </c>
    </row>
    <row r="379" spans="1:24" s="171" customFormat="1" ht="11.25">
      <c r="A379" s="172" t="s">
        <v>664</v>
      </c>
      <c r="B379" s="201" t="s">
        <v>673</v>
      </c>
      <c r="C379" s="201" t="s">
        <v>666</v>
      </c>
      <c r="D379" s="201" t="s">
        <v>667</v>
      </c>
      <c r="E379" s="201" t="s">
        <v>668</v>
      </c>
      <c r="F379" s="201" t="s">
        <v>669</v>
      </c>
      <c r="G379" s="201">
        <v>1</v>
      </c>
      <c r="H379" s="201">
        <v>4</v>
      </c>
      <c r="I379" s="201" t="s">
        <v>713</v>
      </c>
      <c r="J379" s="201" t="s">
        <v>671</v>
      </c>
      <c r="K379" s="202">
        <v>38.93</v>
      </c>
      <c r="L379" s="202">
        <v>0.28000000000000003</v>
      </c>
      <c r="M379" s="202">
        <v>22.3</v>
      </c>
      <c r="N379" s="202">
        <v>15.05</v>
      </c>
      <c r="O379" s="202">
        <v>0.26</v>
      </c>
      <c r="P379" s="202">
        <v>9.98</v>
      </c>
      <c r="Q379" s="202">
        <v>11.77</v>
      </c>
      <c r="R379" s="202">
        <v>0.35</v>
      </c>
      <c r="S379" s="202">
        <v>0.08</v>
      </c>
      <c r="T379" s="202">
        <v>99</v>
      </c>
      <c r="U379" s="183">
        <f t="shared" si="10"/>
        <v>54.169944969833303</v>
      </c>
      <c r="V379" s="183">
        <f t="shared" si="11"/>
        <v>0.24008228199163167</v>
      </c>
      <c r="W379" s="201" t="s">
        <v>713</v>
      </c>
      <c r="X379" s="201">
        <v>10</v>
      </c>
    </row>
    <row r="380" spans="1:24" s="171" customFormat="1" ht="11.25">
      <c r="A380" s="172" t="s">
        <v>664</v>
      </c>
      <c r="B380" s="201" t="s">
        <v>673</v>
      </c>
      <c r="C380" s="201" t="s">
        <v>666</v>
      </c>
      <c r="D380" s="201" t="s">
        <v>667</v>
      </c>
      <c r="E380" s="201" t="s">
        <v>668</v>
      </c>
      <c r="F380" s="201" t="s">
        <v>669</v>
      </c>
      <c r="G380" s="201">
        <v>1</v>
      </c>
      <c r="H380" s="201">
        <v>5</v>
      </c>
      <c r="I380" s="201" t="s">
        <v>713</v>
      </c>
      <c r="J380" s="201" t="s">
        <v>671</v>
      </c>
      <c r="K380" s="202">
        <v>40.94</v>
      </c>
      <c r="L380" s="202">
        <v>1</v>
      </c>
      <c r="M380" s="202">
        <v>18.96</v>
      </c>
      <c r="N380" s="202">
        <v>8.9499999999999993</v>
      </c>
      <c r="O380" s="202">
        <v>0.3</v>
      </c>
      <c r="P380" s="202">
        <v>20.059999999999999</v>
      </c>
      <c r="Q380" s="202">
        <v>5.92</v>
      </c>
      <c r="R380" s="202">
        <v>0.12</v>
      </c>
      <c r="S380" s="202">
        <v>4.0199999999999996</v>
      </c>
      <c r="T380" s="202">
        <v>100.27</v>
      </c>
      <c r="U380" s="183">
        <f t="shared" si="10"/>
        <v>79.980167422688879</v>
      </c>
      <c r="V380" s="183">
        <f t="shared" si="11"/>
        <v>12.452344938207393</v>
      </c>
      <c r="W380" s="201" t="s">
        <v>713</v>
      </c>
      <c r="X380" s="201">
        <v>10</v>
      </c>
    </row>
    <row r="381" spans="1:24" s="171" customFormat="1" ht="11.25">
      <c r="A381" s="172" t="s">
        <v>664</v>
      </c>
      <c r="B381" s="201" t="s">
        <v>673</v>
      </c>
      <c r="C381" s="201" t="s">
        <v>666</v>
      </c>
      <c r="D381" s="201" t="s">
        <v>667</v>
      </c>
      <c r="E381" s="201" t="s">
        <v>668</v>
      </c>
      <c r="F381" s="201" t="s">
        <v>669</v>
      </c>
      <c r="G381" s="201">
        <v>1</v>
      </c>
      <c r="H381" s="201">
        <v>6</v>
      </c>
      <c r="I381" s="201" t="s">
        <v>713</v>
      </c>
      <c r="J381" s="201" t="s">
        <v>671</v>
      </c>
      <c r="K381" s="202">
        <v>40.4</v>
      </c>
      <c r="L381" s="202">
        <v>0.26</v>
      </c>
      <c r="M381" s="202">
        <v>22.77</v>
      </c>
      <c r="N381" s="202">
        <v>16.3</v>
      </c>
      <c r="O381" s="202">
        <v>0.22</v>
      </c>
      <c r="P381" s="202">
        <v>11.16</v>
      </c>
      <c r="Q381" s="202">
        <v>9.24</v>
      </c>
      <c r="R381" s="202">
        <v>0.1</v>
      </c>
      <c r="S381" s="202">
        <v>0.09</v>
      </c>
      <c r="T381" s="202">
        <v>100.54</v>
      </c>
      <c r="U381" s="183">
        <f t="shared" si="10"/>
        <v>54.962406581949807</v>
      </c>
      <c r="V381" s="183">
        <f t="shared" si="11"/>
        <v>0.26445291427643908</v>
      </c>
      <c r="W381" s="201" t="s">
        <v>713</v>
      </c>
      <c r="X381" s="201">
        <v>10</v>
      </c>
    </row>
    <row r="382" spans="1:24" s="171" customFormat="1" ht="11.25">
      <c r="A382" s="172" t="s">
        <v>664</v>
      </c>
      <c r="B382" s="201" t="s">
        <v>673</v>
      </c>
      <c r="C382" s="201" t="s">
        <v>666</v>
      </c>
      <c r="D382" s="201" t="s">
        <v>667</v>
      </c>
      <c r="E382" s="201" t="s">
        <v>668</v>
      </c>
      <c r="F382" s="201" t="s">
        <v>669</v>
      </c>
      <c r="G382" s="201">
        <v>1</v>
      </c>
      <c r="H382" s="201">
        <v>7</v>
      </c>
      <c r="I382" s="201" t="s">
        <v>713</v>
      </c>
      <c r="J382" s="201" t="s">
        <v>671</v>
      </c>
      <c r="K382" s="202">
        <v>41.33</v>
      </c>
      <c r="L382" s="202">
        <v>0.88</v>
      </c>
      <c r="M382" s="202">
        <v>19.55</v>
      </c>
      <c r="N382" s="202">
        <v>8.8699999999999992</v>
      </c>
      <c r="O382" s="202">
        <v>0.28000000000000003</v>
      </c>
      <c r="P382" s="202">
        <v>19.09</v>
      </c>
      <c r="Q382" s="202">
        <v>5.63</v>
      </c>
      <c r="R382" s="202">
        <v>0.13</v>
      </c>
      <c r="S382" s="202">
        <v>3.11</v>
      </c>
      <c r="T382" s="202">
        <v>98.87</v>
      </c>
      <c r="U382" s="183">
        <f t="shared" si="10"/>
        <v>79.322421407496861</v>
      </c>
      <c r="V382" s="183">
        <f t="shared" si="11"/>
        <v>9.6426422466169512</v>
      </c>
      <c r="W382" s="201" t="s">
        <v>713</v>
      </c>
      <c r="X382" s="201">
        <v>10</v>
      </c>
    </row>
    <row r="383" spans="1:24" s="171" customFormat="1" ht="11.25">
      <c r="A383" s="172" t="s">
        <v>664</v>
      </c>
      <c r="B383" s="201" t="s">
        <v>673</v>
      </c>
      <c r="C383" s="201" t="s">
        <v>666</v>
      </c>
      <c r="D383" s="201" t="s">
        <v>667</v>
      </c>
      <c r="E383" s="201" t="s">
        <v>668</v>
      </c>
      <c r="F383" s="201" t="s">
        <v>669</v>
      </c>
      <c r="G383" s="201">
        <v>1</v>
      </c>
      <c r="H383" s="201">
        <v>8</v>
      </c>
      <c r="I383" s="201" t="s">
        <v>713</v>
      </c>
      <c r="J383" s="201" t="s">
        <v>671</v>
      </c>
      <c r="K383" s="202">
        <v>41.07</v>
      </c>
      <c r="L383" s="202">
        <v>0.17</v>
      </c>
      <c r="M383" s="202">
        <v>16.86</v>
      </c>
      <c r="N383" s="202">
        <v>8.1199999999999992</v>
      </c>
      <c r="O383" s="202">
        <v>0.41</v>
      </c>
      <c r="P383" s="202">
        <v>18.61</v>
      </c>
      <c r="Q383" s="202">
        <v>5.67</v>
      </c>
      <c r="R383" s="202">
        <v>0.1</v>
      </c>
      <c r="S383" s="202">
        <v>9.23</v>
      </c>
      <c r="T383" s="202">
        <v>100.24</v>
      </c>
      <c r="U383" s="183">
        <f t="shared" si="10"/>
        <v>80.334762497809336</v>
      </c>
      <c r="V383" s="183">
        <f t="shared" si="11"/>
        <v>26.860542039889001</v>
      </c>
      <c r="W383" s="201" t="s">
        <v>713</v>
      </c>
      <c r="X383" s="201">
        <v>10</v>
      </c>
    </row>
    <row r="384" spans="1:24" s="171" customFormat="1" ht="11.25">
      <c r="A384" s="172" t="s">
        <v>664</v>
      </c>
      <c r="B384" s="201" t="s">
        <v>673</v>
      </c>
      <c r="C384" s="201" t="s">
        <v>666</v>
      </c>
      <c r="D384" s="201" t="s">
        <v>667</v>
      </c>
      <c r="E384" s="201" t="s">
        <v>668</v>
      </c>
      <c r="F384" s="201" t="s">
        <v>669</v>
      </c>
      <c r="G384" s="201">
        <v>1</v>
      </c>
      <c r="H384" s="201">
        <v>9</v>
      </c>
      <c r="I384" s="201" t="s">
        <v>713</v>
      </c>
      <c r="J384" s="201" t="s">
        <v>671</v>
      </c>
      <c r="K384" s="202">
        <v>41.66</v>
      </c>
      <c r="L384" s="202">
        <v>0.16</v>
      </c>
      <c r="M384" s="202">
        <v>20.059999999999999</v>
      </c>
      <c r="N384" s="202">
        <v>7.32</v>
      </c>
      <c r="O384" s="202">
        <v>0.3</v>
      </c>
      <c r="P384" s="202">
        <v>20.32</v>
      </c>
      <c r="Q384" s="202">
        <v>5.0199999999999996</v>
      </c>
      <c r="R384" s="202">
        <v>7.0000000000000007E-2</v>
      </c>
      <c r="S384" s="202">
        <v>4.8899999999999997</v>
      </c>
      <c r="T384" s="202">
        <v>99.8</v>
      </c>
      <c r="U384" s="183">
        <f t="shared" si="10"/>
        <v>83.187526452069022</v>
      </c>
      <c r="V384" s="183">
        <f t="shared" si="11"/>
        <v>14.054627310894693</v>
      </c>
      <c r="W384" s="201" t="s">
        <v>713</v>
      </c>
      <c r="X384" s="201">
        <v>10</v>
      </c>
    </row>
    <row r="385" spans="1:24" s="171" customFormat="1" ht="11.25">
      <c r="A385" s="172" t="s">
        <v>664</v>
      </c>
      <c r="B385" s="201" t="s">
        <v>673</v>
      </c>
      <c r="C385" s="201" t="s">
        <v>666</v>
      </c>
      <c r="D385" s="201" t="s">
        <v>667</v>
      </c>
      <c r="E385" s="201" t="s">
        <v>668</v>
      </c>
      <c r="F385" s="201" t="s">
        <v>669</v>
      </c>
      <c r="G385" s="201">
        <v>1</v>
      </c>
      <c r="H385" s="201">
        <v>10</v>
      </c>
      <c r="I385" s="201" t="s">
        <v>713</v>
      </c>
      <c r="J385" s="201" t="s">
        <v>671</v>
      </c>
      <c r="K385" s="202">
        <v>41.16</v>
      </c>
      <c r="L385" s="202">
        <v>1.04</v>
      </c>
      <c r="M385" s="202">
        <v>20.239999999999998</v>
      </c>
      <c r="N385" s="202">
        <v>9.1199999999999992</v>
      </c>
      <c r="O385" s="202">
        <v>0.34</v>
      </c>
      <c r="P385" s="202">
        <v>19.16</v>
      </c>
      <c r="Q385" s="202">
        <v>5.7</v>
      </c>
      <c r="R385" s="202">
        <v>0.11</v>
      </c>
      <c r="S385" s="202">
        <v>3.14</v>
      </c>
      <c r="T385" s="202">
        <v>100.01</v>
      </c>
      <c r="U385" s="183">
        <f t="shared" si="10"/>
        <v>78.923760337543456</v>
      </c>
      <c r="V385" s="183">
        <f t="shared" si="11"/>
        <v>9.4262782971758767</v>
      </c>
      <c r="W385" s="201" t="s">
        <v>713</v>
      </c>
      <c r="X385" s="201">
        <v>10</v>
      </c>
    </row>
    <row r="386" spans="1:24" s="171" customFormat="1" ht="11.25">
      <c r="A386" s="172" t="s">
        <v>664</v>
      </c>
      <c r="B386" s="201" t="s">
        <v>673</v>
      </c>
      <c r="C386" s="201" t="s">
        <v>666</v>
      </c>
      <c r="D386" s="201" t="s">
        <v>667</v>
      </c>
      <c r="E386" s="201" t="s">
        <v>668</v>
      </c>
      <c r="F386" s="201" t="s">
        <v>669</v>
      </c>
      <c r="G386" s="201">
        <v>1</v>
      </c>
      <c r="H386" s="201">
        <v>11</v>
      </c>
      <c r="I386" s="201" t="s">
        <v>713</v>
      </c>
      <c r="J386" s="201" t="s">
        <v>671</v>
      </c>
      <c r="K386" s="202">
        <v>42.24</v>
      </c>
      <c r="L386" s="202">
        <v>0.33</v>
      </c>
      <c r="M386" s="202">
        <v>21.29</v>
      </c>
      <c r="N386" s="202">
        <v>7.6</v>
      </c>
      <c r="O386" s="202">
        <v>0.32</v>
      </c>
      <c r="P386" s="202">
        <v>20.39</v>
      </c>
      <c r="Q386" s="202">
        <v>4.18</v>
      </c>
      <c r="R386" s="202">
        <v>0.03</v>
      </c>
      <c r="S386" s="202">
        <v>2.75</v>
      </c>
      <c r="T386" s="202">
        <v>99.13</v>
      </c>
      <c r="U386" s="183">
        <f t="shared" si="10"/>
        <v>82.705211057496214</v>
      </c>
      <c r="V386" s="183">
        <f t="shared" si="11"/>
        <v>7.9741732046591407</v>
      </c>
      <c r="W386" s="201" t="s">
        <v>713</v>
      </c>
      <c r="X386" s="201">
        <v>10</v>
      </c>
    </row>
    <row r="387" spans="1:24" s="171" customFormat="1" ht="11.25">
      <c r="A387" s="172" t="s">
        <v>664</v>
      </c>
      <c r="B387" s="201" t="s">
        <v>673</v>
      </c>
      <c r="C387" s="201" t="s">
        <v>666</v>
      </c>
      <c r="D387" s="201" t="s">
        <v>667</v>
      </c>
      <c r="E387" s="201" t="s">
        <v>668</v>
      </c>
      <c r="F387" s="201" t="s">
        <v>669</v>
      </c>
      <c r="G387" s="201">
        <v>1</v>
      </c>
      <c r="H387" s="201">
        <v>12</v>
      </c>
      <c r="I387" s="201" t="s">
        <v>713</v>
      </c>
      <c r="J387" s="201" t="s">
        <v>671</v>
      </c>
      <c r="K387" s="202">
        <v>41.22</v>
      </c>
      <c r="L387" s="202">
        <v>0.28000000000000003</v>
      </c>
      <c r="M387" s="202">
        <v>19.97</v>
      </c>
      <c r="N387" s="202">
        <v>7.08</v>
      </c>
      <c r="O387" s="202">
        <v>0.21</v>
      </c>
      <c r="P387" s="202">
        <v>20.56</v>
      </c>
      <c r="Q387" s="202">
        <v>4.6399999999999997</v>
      </c>
      <c r="R387" s="202">
        <v>0.11</v>
      </c>
      <c r="S387" s="202">
        <v>4.45</v>
      </c>
      <c r="T387" s="202">
        <v>98.52</v>
      </c>
      <c r="U387" s="183">
        <f t="shared" si="10"/>
        <v>83.808588843449243</v>
      </c>
      <c r="V387" s="183">
        <f t="shared" si="11"/>
        <v>13.004603675211138</v>
      </c>
      <c r="W387" s="201" t="s">
        <v>713</v>
      </c>
      <c r="X387" s="201">
        <v>10</v>
      </c>
    </row>
    <row r="388" spans="1:24" s="171" customFormat="1" ht="11.25">
      <c r="A388" s="172" t="s">
        <v>664</v>
      </c>
      <c r="B388" s="201" t="s">
        <v>673</v>
      </c>
      <c r="C388" s="201" t="s">
        <v>666</v>
      </c>
      <c r="D388" s="201" t="s">
        <v>667</v>
      </c>
      <c r="E388" s="201" t="s">
        <v>668</v>
      </c>
      <c r="F388" s="201" t="s">
        <v>669</v>
      </c>
      <c r="G388" s="201">
        <v>1</v>
      </c>
      <c r="H388" s="201">
        <v>13</v>
      </c>
      <c r="I388" s="201" t="s">
        <v>713</v>
      </c>
      <c r="J388" s="201" t="s">
        <v>671</v>
      </c>
      <c r="K388" s="202">
        <v>41.51</v>
      </c>
      <c r="L388" s="202">
        <v>0.88</v>
      </c>
      <c r="M388" s="202">
        <v>19.8</v>
      </c>
      <c r="N388" s="202">
        <v>9.08</v>
      </c>
      <c r="O388" s="202">
        <v>0.26</v>
      </c>
      <c r="P388" s="202">
        <v>20.010000000000002</v>
      </c>
      <c r="Q388" s="202">
        <v>5.78</v>
      </c>
      <c r="R388" s="202">
        <v>0.04</v>
      </c>
      <c r="S388" s="202">
        <v>3.32</v>
      </c>
      <c r="T388" s="202">
        <v>100.68</v>
      </c>
      <c r="U388" s="183">
        <f t="shared" si="10"/>
        <v>79.707931322219309</v>
      </c>
      <c r="V388" s="183">
        <f t="shared" si="11"/>
        <v>10.111088654673068</v>
      </c>
      <c r="W388" s="201" t="s">
        <v>713</v>
      </c>
      <c r="X388" s="201">
        <v>10</v>
      </c>
    </row>
    <row r="389" spans="1:24" s="171" customFormat="1" ht="11.25">
      <c r="A389" s="172" t="s">
        <v>664</v>
      </c>
      <c r="B389" s="201" t="s">
        <v>673</v>
      </c>
      <c r="C389" s="201" t="s">
        <v>666</v>
      </c>
      <c r="D389" s="201" t="s">
        <v>667</v>
      </c>
      <c r="E389" s="201" t="s">
        <v>668</v>
      </c>
      <c r="F389" s="201" t="s">
        <v>669</v>
      </c>
      <c r="G389" s="201">
        <v>1</v>
      </c>
      <c r="H389" s="201">
        <v>14</v>
      </c>
      <c r="I389" s="201" t="s">
        <v>713</v>
      </c>
      <c r="J389" s="201" t="s">
        <v>671</v>
      </c>
      <c r="K389" s="202">
        <v>41.71</v>
      </c>
      <c r="L389" s="202">
        <v>0.3</v>
      </c>
      <c r="M389" s="202">
        <v>19.510000000000002</v>
      </c>
      <c r="N389" s="202">
        <v>7.35</v>
      </c>
      <c r="O389" s="202">
        <v>0.28999999999999998</v>
      </c>
      <c r="P389" s="202">
        <v>20.420000000000002</v>
      </c>
      <c r="Q389" s="202">
        <v>4.59</v>
      </c>
      <c r="R389" s="202">
        <v>0.1</v>
      </c>
      <c r="S389" s="202">
        <v>4.42</v>
      </c>
      <c r="T389" s="202">
        <v>98.69</v>
      </c>
      <c r="U389" s="183">
        <f t="shared" si="10"/>
        <v>83.19898063773087</v>
      </c>
      <c r="V389" s="183">
        <f t="shared" si="11"/>
        <v>13.192870502745842</v>
      </c>
      <c r="W389" s="201" t="s">
        <v>713</v>
      </c>
      <c r="X389" s="201">
        <v>10</v>
      </c>
    </row>
    <row r="390" spans="1:24" s="171" customFormat="1" ht="11.25">
      <c r="A390" s="172" t="s">
        <v>664</v>
      </c>
      <c r="B390" s="201" t="s">
        <v>673</v>
      </c>
      <c r="C390" s="201" t="s">
        <v>666</v>
      </c>
      <c r="D390" s="201" t="s">
        <v>667</v>
      </c>
      <c r="E390" s="201" t="s">
        <v>668</v>
      </c>
      <c r="F390" s="201" t="s">
        <v>669</v>
      </c>
      <c r="G390" s="201">
        <v>1</v>
      </c>
      <c r="H390" s="201">
        <v>15</v>
      </c>
      <c r="I390" s="201" t="s">
        <v>713</v>
      </c>
      <c r="J390" s="201" t="s">
        <v>671</v>
      </c>
      <c r="K390" s="202">
        <v>41.06</v>
      </c>
      <c r="L390" s="202">
        <v>0.83</v>
      </c>
      <c r="M390" s="202">
        <v>19.32</v>
      </c>
      <c r="N390" s="202">
        <v>8.85</v>
      </c>
      <c r="O390" s="202">
        <v>0.28999999999999998</v>
      </c>
      <c r="P390" s="202">
        <v>18.93</v>
      </c>
      <c r="Q390" s="202">
        <v>5.79</v>
      </c>
      <c r="R390" s="202">
        <v>0.06</v>
      </c>
      <c r="S390" s="202">
        <v>3.59</v>
      </c>
      <c r="T390" s="202">
        <v>98.72</v>
      </c>
      <c r="U390" s="183">
        <f t="shared" ref="U390:U453" si="12">((P390/40.31)/(P390/40.31+N390/71.85))*100</f>
        <v>79.221213794453135</v>
      </c>
      <c r="V390" s="183">
        <f t="shared" ref="V390:V453" si="13">((S390/151.99061)/(S390/151.99061+M390/101.96137))*100</f>
        <v>11.0837646932879</v>
      </c>
      <c r="W390" s="201" t="s">
        <v>713</v>
      </c>
      <c r="X390" s="201">
        <v>10</v>
      </c>
    </row>
    <row r="391" spans="1:24" s="171" customFormat="1" ht="11.25">
      <c r="A391" s="172" t="s">
        <v>664</v>
      </c>
      <c r="B391" s="201" t="s">
        <v>673</v>
      </c>
      <c r="C391" s="201" t="s">
        <v>666</v>
      </c>
      <c r="D391" s="201" t="s">
        <v>667</v>
      </c>
      <c r="E391" s="201" t="s">
        <v>668</v>
      </c>
      <c r="F391" s="201" t="s">
        <v>669</v>
      </c>
      <c r="G391" s="201">
        <v>1</v>
      </c>
      <c r="H391" s="201">
        <v>16</v>
      </c>
      <c r="I391" s="201" t="s">
        <v>713</v>
      </c>
      <c r="J391" s="201" t="s">
        <v>671</v>
      </c>
      <c r="K391" s="202">
        <v>41.06</v>
      </c>
      <c r="L391" s="202">
        <v>0.09</v>
      </c>
      <c r="M391" s="202">
        <v>19.47</v>
      </c>
      <c r="N391" s="202">
        <v>7.47</v>
      </c>
      <c r="O391" s="202">
        <v>0.32</v>
      </c>
      <c r="P391" s="202">
        <v>20.23</v>
      </c>
      <c r="Q391" s="202">
        <v>5.44</v>
      </c>
      <c r="R391" s="202">
        <v>0.06</v>
      </c>
      <c r="S391" s="202">
        <v>5.79</v>
      </c>
      <c r="T391" s="202">
        <v>99.93</v>
      </c>
      <c r="U391" s="183">
        <f t="shared" si="12"/>
        <v>82.838901765215596</v>
      </c>
      <c r="V391" s="183">
        <f t="shared" si="13"/>
        <v>16.631566529797091</v>
      </c>
      <c r="W391" s="201" t="s">
        <v>713</v>
      </c>
      <c r="X391" s="201">
        <v>10</v>
      </c>
    </row>
    <row r="392" spans="1:24" s="171" customFormat="1" ht="11.25">
      <c r="A392" s="172" t="s">
        <v>664</v>
      </c>
      <c r="B392" s="201" t="s">
        <v>673</v>
      </c>
      <c r="C392" s="201" t="s">
        <v>666</v>
      </c>
      <c r="D392" s="201" t="s">
        <v>667</v>
      </c>
      <c r="E392" s="201" t="s">
        <v>668</v>
      </c>
      <c r="F392" s="201" t="s">
        <v>669</v>
      </c>
      <c r="G392" s="201">
        <v>1</v>
      </c>
      <c r="H392" s="201">
        <v>17</v>
      </c>
      <c r="I392" s="201" t="s">
        <v>713</v>
      </c>
      <c r="J392" s="201" t="s">
        <v>671</v>
      </c>
      <c r="K392" s="202">
        <v>41.57</v>
      </c>
      <c r="L392" s="202">
        <v>0.14000000000000001</v>
      </c>
      <c r="M392" s="202">
        <v>19.309999999999999</v>
      </c>
      <c r="N392" s="202">
        <v>7.37</v>
      </c>
      <c r="O392" s="202">
        <v>0.28000000000000003</v>
      </c>
      <c r="P392" s="202">
        <v>20.14</v>
      </c>
      <c r="Q392" s="202">
        <v>5.66</v>
      </c>
      <c r="R392" s="202">
        <v>0.02</v>
      </c>
      <c r="S392" s="202">
        <v>6.42</v>
      </c>
      <c r="T392" s="202">
        <v>100.91</v>
      </c>
      <c r="U392" s="183">
        <f t="shared" si="12"/>
        <v>82.966730321589893</v>
      </c>
      <c r="V392" s="183">
        <f t="shared" si="13"/>
        <v>18.236144353082615</v>
      </c>
      <c r="W392" s="201" t="s">
        <v>713</v>
      </c>
      <c r="X392" s="201">
        <v>10</v>
      </c>
    </row>
    <row r="393" spans="1:24" s="171" customFormat="1" ht="11.25">
      <c r="A393" s="172" t="s">
        <v>664</v>
      </c>
      <c r="B393" s="201" t="s">
        <v>673</v>
      </c>
      <c r="C393" s="201" t="s">
        <v>666</v>
      </c>
      <c r="D393" s="201" t="s">
        <v>667</v>
      </c>
      <c r="E393" s="201" t="s">
        <v>668</v>
      </c>
      <c r="F393" s="201" t="s">
        <v>669</v>
      </c>
      <c r="G393" s="201">
        <v>1</v>
      </c>
      <c r="H393" s="201">
        <v>18</v>
      </c>
      <c r="I393" s="201" t="s">
        <v>713</v>
      </c>
      <c r="J393" s="201" t="s">
        <v>671</v>
      </c>
      <c r="K393" s="202">
        <v>41.84</v>
      </c>
      <c r="L393" s="202">
        <v>0.34</v>
      </c>
      <c r="M393" s="202">
        <v>21.39</v>
      </c>
      <c r="N393" s="202">
        <v>8.16</v>
      </c>
      <c r="O393" s="202">
        <v>0.23</v>
      </c>
      <c r="P393" s="202">
        <v>21.25</v>
      </c>
      <c r="Q393" s="202">
        <v>4.01</v>
      </c>
      <c r="R393" s="202">
        <v>7.0000000000000007E-2</v>
      </c>
      <c r="S393" s="202">
        <v>2.2599999999999998</v>
      </c>
      <c r="T393" s="202">
        <v>99.55</v>
      </c>
      <c r="U393" s="183">
        <f t="shared" si="12"/>
        <v>82.275037032354874</v>
      </c>
      <c r="V393" s="183">
        <f t="shared" si="13"/>
        <v>6.6187537632682893</v>
      </c>
      <c r="W393" s="201" t="s">
        <v>713</v>
      </c>
      <c r="X393" s="201">
        <v>10</v>
      </c>
    </row>
    <row r="394" spans="1:24" s="171" customFormat="1" ht="11.25">
      <c r="A394" s="172" t="s">
        <v>664</v>
      </c>
      <c r="B394" s="201" t="s">
        <v>673</v>
      </c>
      <c r="C394" s="201" t="s">
        <v>666</v>
      </c>
      <c r="D394" s="201" t="s">
        <v>667</v>
      </c>
      <c r="E394" s="201" t="s">
        <v>668</v>
      </c>
      <c r="F394" s="201" t="s">
        <v>669</v>
      </c>
      <c r="G394" s="201">
        <v>1</v>
      </c>
      <c r="H394" s="201">
        <v>20</v>
      </c>
      <c r="I394" s="201" t="s">
        <v>713</v>
      </c>
      <c r="J394" s="201" t="s">
        <v>671</v>
      </c>
      <c r="K394" s="202">
        <v>41.86</v>
      </c>
      <c r="L394" s="202">
        <v>0.21</v>
      </c>
      <c r="M394" s="202">
        <v>18.98</v>
      </c>
      <c r="N394" s="202">
        <v>7.92</v>
      </c>
      <c r="O394" s="202">
        <v>0.35</v>
      </c>
      <c r="P394" s="202">
        <v>19.38</v>
      </c>
      <c r="Q394" s="202">
        <v>5.92</v>
      </c>
      <c r="R394" s="202">
        <v>0</v>
      </c>
      <c r="S394" s="202">
        <v>5.99</v>
      </c>
      <c r="T394" s="202">
        <v>100.61</v>
      </c>
      <c r="U394" s="183">
        <f t="shared" si="12"/>
        <v>81.348736893356005</v>
      </c>
      <c r="V394" s="183">
        <f t="shared" si="13"/>
        <v>17.47227285101258</v>
      </c>
      <c r="W394" s="201" t="s">
        <v>713</v>
      </c>
      <c r="X394" s="201">
        <v>10</v>
      </c>
    </row>
    <row r="395" spans="1:24" s="171" customFormat="1" ht="11.25">
      <c r="A395" s="172" t="s">
        <v>664</v>
      </c>
      <c r="B395" s="201" t="s">
        <v>673</v>
      </c>
      <c r="C395" s="201" t="s">
        <v>666</v>
      </c>
      <c r="D395" s="201" t="s">
        <v>667</v>
      </c>
      <c r="E395" s="201" t="s">
        <v>668</v>
      </c>
      <c r="F395" s="201" t="s">
        <v>669</v>
      </c>
      <c r="G395" s="201">
        <v>1</v>
      </c>
      <c r="H395" s="201">
        <v>21</v>
      </c>
      <c r="I395" s="201" t="s">
        <v>713</v>
      </c>
      <c r="J395" s="201" t="s">
        <v>671</v>
      </c>
      <c r="K395" s="202">
        <v>42.09</v>
      </c>
      <c r="L395" s="202">
        <v>0.53</v>
      </c>
      <c r="M395" s="202">
        <v>18.420000000000002</v>
      </c>
      <c r="N395" s="202">
        <v>8.09</v>
      </c>
      <c r="O395" s="202">
        <v>0.36</v>
      </c>
      <c r="P395" s="202">
        <v>19.47</v>
      </c>
      <c r="Q395" s="202">
        <v>6.11</v>
      </c>
      <c r="R395" s="202">
        <v>0.09</v>
      </c>
      <c r="S395" s="202">
        <v>5.75</v>
      </c>
      <c r="T395" s="202">
        <v>100.91</v>
      </c>
      <c r="U395" s="183">
        <f t="shared" si="12"/>
        <v>81.095494483160095</v>
      </c>
      <c r="V395" s="183">
        <f t="shared" si="13"/>
        <v>17.315044764249969</v>
      </c>
      <c r="W395" s="201" t="s">
        <v>713</v>
      </c>
      <c r="X395" s="201">
        <v>10</v>
      </c>
    </row>
    <row r="396" spans="1:24" s="171" customFormat="1" ht="11.25">
      <c r="A396" s="172" t="s">
        <v>664</v>
      </c>
      <c r="B396" s="201" t="s">
        <v>673</v>
      </c>
      <c r="C396" s="201" t="s">
        <v>666</v>
      </c>
      <c r="D396" s="201" t="s">
        <v>667</v>
      </c>
      <c r="E396" s="201" t="s">
        <v>668</v>
      </c>
      <c r="F396" s="201" t="s">
        <v>669</v>
      </c>
      <c r="G396" s="201">
        <v>1</v>
      </c>
      <c r="H396" s="201">
        <v>22</v>
      </c>
      <c r="I396" s="201" t="s">
        <v>713</v>
      </c>
      <c r="J396" s="201" t="s">
        <v>671</v>
      </c>
      <c r="K396" s="202">
        <v>42.4</v>
      </c>
      <c r="L396" s="202">
        <v>0.32</v>
      </c>
      <c r="M396" s="202">
        <v>18.25</v>
      </c>
      <c r="N396" s="202">
        <v>6.67</v>
      </c>
      <c r="O396" s="202">
        <v>0.28000000000000003</v>
      </c>
      <c r="P396" s="202">
        <v>19.39</v>
      </c>
      <c r="Q396" s="202">
        <v>5.32</v>
      </c>
      <c r="R396" s="202">
        <v>0.02</v>
      </c>
      <c r="S396" s="202">
        <v>5.83</v>
      </c>
      <c r="T396" s="202">
        <v>98.48</v>
      </c>
      <c r="U396" s="183">
        <f t="shared" si="12"/>
        <v>83.823022946751209</v>
      </c>
      <c r="V396" s="183">
        <f t="shared" si="13"/>
        <v>17.648108625975354</v>
      </c>
      <c r="W396" s="201" t="s">
        <v>713</v>
      </c>
      <c r="X396" s="201">
        <v>10</v>
      </c>
    </row>
    <row r="397" spans="1:24" s="171" customFormat="1" ht="11.25">
      <c r="A397" s="172" t="s">
        <v>664</v>
      </c>
      <c r="B397" s="201" t="s">
        <v>673</v>
      </c>
      <c r="C397" s="201" t="s">
        <v>666</v>
      </c>
      <c r="D397" s="201" t="s">
        <v>667</v>
      </c>
      <c r="E397" s="201" t="s">
        <v>668</v>
      </c>
      <c r="F397" s="201" t="s">
        <v>669</v>
      </c>
      <c r="G397" s="201">
        <v>1</v>
      </c>
      <c r="H397" s="201">
        <v>23</v>
      </c>
      <c r="I397" s="201" t="s">
        <v>713</v>
      </c>
      <c r="J397" s="201" t="s">
        <v>671</v>
      </c>
      <c r="K397" s="202">
        <v>42.02</v>
      </c>
      <c r="L397" s="202">
        <v>0.26</v>
      </c>
      <c r="M397" s="202">
        <v>21</v>
      </c>
      <c r="N397" s="202">
        <v>8.32</v>
      </c>
      <c r="O397" s="202">
        <v>0.28000000000000003</v>
      </c>
      <c r="P397" s="202">
        <v>20.53</v>
      </c>
      <c r="Q397" s="202">
        <v>4.59</v>
      </c>
      <c r="R397" s="202">
        <v>0.02</v>
      </c>
      <c r="S397" s="202">
        <v>3.43</v>
      </c>
      <c r="T397" s="202">
        <v>100.45</v>
      </c>
      <c r="U397" s="183">
        <f t="shared" si="12"/>
        <v>81.475467252875049</v>
      </c>
      <c r="V397" s="183">
        <f t="shared" si="13"/>
        <v>9.8750389965990539</v>
      </c>
      <c r="W397" s="201" t="s">
        <v>713</v>
      </c>
      <c r="X397" s="201">
        <v>10</v>
      </c>
    </row>
    <row r="398" spans="1:24" s="171" customFormat="1" ht="11.25">
      <c r="A398" s="172" t="s">
        <v>664</v>
      </c>
      <c r="B398" s="201" t="s">
        <v>673</v>
      </c>
      <c r="C398" s="201" t="s">
        <v>666</v>
      </c>
      <c r="D398" s="201" t="s">
        <v>667</v>
      </c>
      <c r="E398" s="201" t="s">
        <v>668</v>
      </c>
      <c r="F398" s="201" t="s">
        <v>669</v>
      </c>
      <c r="G398" s="201">
        <v>1</v>
      </c>
      <c r="H398" s="201">
        <v>24</v>
      </c>
      <c r="I398" s="201" t="s">
        <v>713</v>
      </c>
      <c r="J398" s="201" t="s">
        <v>671</v>
      </c>
      <c r="K398" s="202">
        <v>41.17</v>
      </c>
      <c r="L398" s="202">
        <v>0.21</v>
      </c>
      <c r="M398" s="202">
        <v>20.45</v>
      </c>
      <c r="N398" s="202">
        <v>7.99</v>
      </c>
      <c r="O398" s="202">
        <v>0.26</v>
      </c>
      <c r="P398" s="202">
        <v>19.97</v>
      </c>
      <c r="Q398" s="202">
        <v>4.66</v>
      </c>
      <c r="R398" s="202">
        <v>0.02</v>
      </c>
      <c r="S398" s="202">
        <v>4.1399999999999997</v>
      </c>
      <c r="T398" s="202">
        <v>98.87</v>
      </c>
      <c r="U398" s="183">
        <f t="shared" si="12"/>
        <v>81.668109910892994</v>
      </c>
      <c r="V398" s="183">
        <f t="shared" si="13"/>
        <v>11.956964516156159</v>
      </c>
      <c r="W398" s="201" t="s">
        <v>713</v>
      </c>
      <c r="X398" s="201">
        <v>10</v>
      </c>
    </row>
    <row r="399" spans="1:24" s="171" customFormat="1" ht="11.25">
      <c r="A399" s="172" t="s">
        <v>664</v>
      </c>
      <c r="B399" s="201" t="s">
        <v>673</v>
      </c>
      <c r="C399" s="201" t="s">
        <v>666</v>
      </c>
      <c r="D399" s="201" t="s">
        <v>667</v>
      </c>
      <c r="E399" s="201" t="s">
        <v>668</v>
      </c>
      <c r="F399" s="201" t="s">
        <v>669</v>
      </c>
      <c r="G399" s="201">
        <v>1</v>
      </c>
      <c r="H399" s="201">
        <v>25</v>
      </c>
      <c r="I399" s="201" t="s">
        <v>713</v>
      </c>
      <c r="J399" s="201" t="s">
        <v>671</v>
      </c>
      <c r="K399" s="202">
        <v>41.42</v>
      </c>
      <c r="L399" s="202">
        <v>0.3</v>
      </c>
      <c r="M399" s="202">
        <v>21.7</v>
      </c>
      <c r="N399" s="202">
        <v>7.81</v>
      </c>
      <c r="O399" s="202">
        <v>0.32</v>
      </c>
      <c r="P399" s="202">
        <v>21.24</v>
      </c>
      <c r="Q399" s="202">
        <v>4.3899999999999997</v>
      </c>
      <c r="R399" s="202">
        <v>0.09</v>
      </c>
      <c r="S399" s="202">
        <v>2.66</v>
      </c>
      <c r="T399" s="202">
        <v>99.93</v>
      </c>
      <c r="U399" s="183">
        <f t="shared" si="12"/>
        <v>82.898662735723121</v>
      </c>
      <c r="V399" s="183">
        <f t="shared" si="13"/>
        <v>7.5983700299361105</v>
      </c>
      <c r="W399" s="201" t="s">
        <v>713</v>
      </c>
      <c r="X399" s="201">
        <v>10</v>
      </c>
    </row>
    <row r="400" spans="1:24" s="171" customFormat="1" ht="11.25">
      <c r="A400" s="172" t="s">
        <v>664</v>
      </c>
      <c r="B400" s="201" t="s">
        <v>673</v>
      </c>
      <c r="C400" s="201" t="s">
        <v>666</v>
      </c>
      <c r="D400" s="201" t="s">
        <v>667</v>
      </c>
      <c r="E400" s="201" t="s">
        <v>668</v>
      </c>
      <c r="F400" s="201" t="s">
        <v>669</v>
      </c>
      <c r="G400" s="201">
        <v>1</v>
      </c>
      <c r="H400" s="201">
        <v>26</v>
      </c>
      <c r="I400" s="201" t="s">
        <v>713</v>
      </c>
      <c r="J400" s="201" t="s">
        <v>671</v>
      </c>
      <c r="K400" s="202">
        <v>40.69</v>
      </c>
      <c r="L400" s="202">
        <v>0.33</v>
      </c>
      <c r="M400" s="202">
        <v>19.23</v>
      </c>
      <c r="N400" s="202">
        <v>7</v>
      </c>
      <c r="O400" s="202">
        <v>0.26</v>
      </c>
      <c r="P400" s="202">
        <v>20.67</v>
      </c>
      <c r="Q400" s="202">
        <v>5.1100000000000003</v>
      </c>
      <c r="R400" s="202">
        <v>0.06</v>
      </c>
      <c r="S400" s="202">
        <v>5.6</v>
      </c>
      <c r="T400" s="202">
        <v>98.95</v>
      </c>
      <c r="U400" s="183">
        <f t="shared" si="12"/>
        <v>84.033922750938643</v>
      </c>
      <c r="V400" s="183">
        <f t="shared" si="13"/>
        <v>16.342941844686383</v>
      </c>
      <c r="W400" s="201" t="s">
        <v>713</v>
      </c>
      <c r="X400" s="201">
        <v>10</v>
      </c>
    </row>
    <row r="401" spans="1:24" s="171" customFormat="1" ht="11.25">
      <c r="A401" s="172" t="s">
        <v>664</v>
      </c>
      <c r="B401" s="201" t="s">
        <v>673</v>
      </c>
      <c r="C401" s="201" t="s">
        <v>666</v>
      </c>
      <c r="D401" s="201" t="s">
        <v>667</v>
      </c>
      <c r="E401" s="201" t="s">
        <v>668</v>
      </c>
      <c r="F401" s="201" t="s">
        <v>669</v>
      </c>
      <c r="G401" s="201">
        <v>1</v>
      </c>
      <c r="H401" s="201">
        <v>27</v>
      </c>
      <c r="I401" s="201" t="s">
        <v>713</v>
      </c>
      <c r="J401" s="201" t="s">
        <v>671</v>
      </c>
      <c r="K401" s="202">
        <v>41.46</v>
      </c>
      <c r="L401" s="202">
        <v>0.25</v>
      </c>
      <c r="M401" s="202">
        <v>20.56</v>
      </c>
      <c r="N401" s="202">
        <v>7.56</v>
      </c>
      <c r="O401" s="202">
        <v>0.27</v>
      </c>
      <c r="P401" s="202">
        <v>21</v>
      </c>
      <c r="Q401" s="202">
        <v>4.74</v>
      </c>
      <c r="R401" s="202">
        <v>0.02</v>
      </c>
      <c r="S401" s="202">
        <v>3.98</v>
      </c>
      <c r="T401" s="202">
        <v>99.84</v>
      </c>
      <c r="U401" s="183">
        <f t="shared" si="12"/>
        <v>83.196698532681182</v>
      </c>
      <c r="V401" s="183">
        <f t="shared" si="13"/>
        <v>11.493540584336005</v>
      </c>
      <c r="W401" s="201" t="s">
        <v>713</v>
      </c>
      <c r="X401" s="201">
        <v>10</v>
      </c>
    </row>
    <row r="402" spans="1:24" s="171" customFormat="1" ht="11.25">
      <c r="A402" s="172" t="s">
        <v>664</v>
      </c>
      <c r="B402" s="201" t="s">
        <v>673</v>
      </c>
      <c r="C402" s="201" t="s">
        <v>666</v>
      </c>
      <c r="D402" s="201" t="s">
        <v>667</v>
      </c>
      <c r="E402" s="201" t="s">
        <v>668</v>
      </c>
      <c r="F402" s="201" t="s">
        <v>669</v>
      </c>
      <c r="G402" s="201">
        <v>1</v>
      </c>
      <c r="H402" s="201">
        <v>28</v>
      </c>
      <c r="I402" s="201" t="s">
        <v>713</v>
      </c>
      <c r="J402" s="201" t="s">
        <v>671</v>
      </c>
      <c r="K402" s="202">
        <v>41.42</v>
      </c>
      <c r="L402" s="202">
        <v>0.9</v>
      </c>
      <c r="M402" s="202">
        <v>19.72</v>
      </c>
      <c r="N402" s="202">
        <v>9.02</v>
      </c>
      <c r="O402" s="202">
        <v>0.3</v>
      </c>
      <c r="P402" s="202">
        <v>19.940000000000001</v>
      </c>
      <c r="Q402" s="202">
        <v>5.65</v>
      </c>
      <c r="R402" s="202">
        <v>0.08</v>
      </c>
      <c r="S402" s="202">
        <v>3.3</v>
      </c>
      <c r="T402" s="202">
        <v>100.33</v>
      </c>
      <c r="U402" s="183">
        <f t="shared" si="12"/>
        <v>79.758437023252199</v>
      </c>
      <c r="V402" s="183">
        <f t="shared" si="13"/>
        <v>10.092982588387562</v>
      </c>
      <c r="W402" s="201" t="s">
        <v>713</v>
      </c>
      <c r="X402" s="201">
        <v>10</v>
      </c>
    </row>
    <row r="403" spans="1:24" s="171" customFormat="1" ht="11.25">
      <c r="A403" s="172" t="s">
        <v>664</v>
      </c>
      <c r="B403" s="201" t="s">
        <v>673</v>
      </c>
      <c r="C403" s="201" t="s">
        <v>666</v>
      </c>
      <c r="D403" s="201" t="s">
        <v>667</v>
      </c>
      <c r="E403" s="201" t="s">
        <v>668</v>
      </c>
      <c r="F403" s="201" t="s">
        <v>669</v>
      </c>
      <c r="G403" s="201">
        <v>1</v>
      </c>
      <c r="H403" s="201">
        <v>29</v>
      </c>
      <c r="I403" s="201" t="s">
        <v>713</v>
      </c>
      <c r="J403" s="201" t="s">
        <v>671</v>
      </c>
      <c r="K403" s="202">
        <v>41.62</v>
      </c>
      <c r="L403" s="202">
        <v>0.92</v>
      </c>
      <c r="M403" s="202">
        <v>19.059999999999999</v>
      </c>
      <c r="N403" s="202">
        <v>8.99</v>
      </c>
      <c r="O403" s="202">
        <v>0.34</v>
      </c>
      <c r="P403" s="202">
        <v>18.670000000000002</v>
      </c>
      <c r="Q403" s="202">
        <v>5.77</v>
      </c>
      <c r="R403" s="202">
        <v>0.12</v>
      </c>
      <c r="S403" s="202">
        <v>3.3</v>
      </c>
      <c r="T403" s="202">
        <v>98.79</v>
      </c>
      <c r="U403" s="183">
        <f t="shared" si="12"/>
        <v>78.730996303379257</v>
      </c>
      <c r="V403" s="183">
        <f t="shared" si="13"/>
        <v>10.40610846854856</v>
      </c>
      <c r="W403" s="201" t="s">
        <v>713</v>
      </c>
      <c r="X403" s="201">
        <v>10</v>
      </c>
    </row>
    <row r="404" spans="1:24" s="171" customFormat="1" ht="11.25">
      <c r="A404" s="172" t="s">
        <v>664</v>
      </c>
      <c r="B404" s="201" t="s">
        <v>673</v>
      </c>
      <c r="C404" s="201" t="s">
        <v>666</v>
      </c>
      <c r="D404" s="201" t="s">
        <v>667</v>
      </c>
      <c r="E404" s="201" t="s">
        <v>668</v>
      </c>
      <c r="F404" s="201" t="s">
        <v>669</v>
      </c>
      <c r="G404" s="201">
        <v>1</v>
      </c>
      <c r="H404" s="201">
        <v>30</v>
      </c>
      <c r="I404" s="201" t="s">
        <v>713</v>
      </c>
      <c r="J404" s="201" t="s">
        <v>671</v>
      </c>
      <c r="K404" s="202">
        <v>41.42</v>
      </c>
      <c r="L404" s="202">
        <v>0.43</v>
      </c>
      <c r="M404" s="202">
        <v>21.94</v>
      </c>
      <c r="N404" s="202">
        <v>7.94</v>
      </c>
      <c r="O404" s="202">
        <v>0.38</v>
      </c>
      <c r="P404" s="202">
        <v>20.92</v>
      </c>
      <c r="Q404" s="202">
        <v>4.3</v>
      </c>
      <c r="R404" s="202">
        <v>0.08</v>
      </c>
      <c r="S404" s="202">
        <v>2.77</v>
      </c>
      <c r="T404" s="202">
        <v>100.18</v>
      </c>
      <c r="U404" s="183">
        <f t="shared" si="12"/>
        <v>82.44472217904331</v>
      </c>
      <c r="V404" s="183">
        <f t="shared" si="13"/>
        <v>7.8082566148690553</v>
      </c>
      <c r="W404" s="201" t="s">
        <v>713</v>
      </c>
      <c r="X404" s="201">
        <v>10</v>
      </c>
    </row>
    <row r="405" spans="1:24" s="171" customFormat="1" ht="11.25">
      <c r="A405" s="172" t="s">
        <v>664</v>
      </c>
      <c r="B405" s="201" t="s">
        <v>673</v>
      </c>
      <c r="C405" s="201" t="s">
        <v>666</v>
      </c>
      <c r="D405" s="201" t="s">
        <v>667</v>
      </c>
      <c r="E405" s="201" t="s">
        <v>668</v>
      </c>
      <c r="F405" s="201" t="s">
        <v>669</v>
      </c>
      <c r="G405" s="201">
        <v>1</v>
      </c>
      <c r="H405" s="201">
        <v>31</v>
      </c>
      <c r="I405" s="201" t="s">
        <v>713</v>
      </c>
      <c r="J405" s="201" t="s">
        <v>671</v>
      </c>
      <c r="K405" s="202">
        <v>41.45</v>
      </c>
      <c r="L405" s="202">
        <v>0.35</v>
      </c>
      <c r="M405" s="202">
        <v>18.690000000000001</v>
      </c>
      <c r="N405" s="202">
        <v>7.4</v>
      </c>
      <c r="O405" s="202">
        <v>0.28999999999999998</v>
      </c>
      <c r="P405" s="202">
        <v>20.25</v>
      </c>
      <c r="Q405" s="202">
        <v>5.26</v>
      </c>
      <c r="R405" s="202">
        <v>0.1</v>
      </c>
      <c r="S405" s="202">
        <v>5.92</v>
      </c>
      <c r="T405" s="202">
        <v>99.71</v>
      </c>
      <c r="U405" s="183">
        <f t="shared" si="12"/>
        <v>82.986288657706382</v>
      </c>
      <c r="V405" s="183">
        <f t="shared" si="13"/>
        <v>17.524853801724319</v>
      </c>
      <c r="W405" s="201" t="s">
        <v>713</v>
      </c>
      <c r="X405" s="201">
        <v>10</v>
      </c>
    </row>
    <row r="406" spans="1:24" s="171" customFormat="1" ht="11.25">
      <c r="A406" s="172" t="s">
        <v>664</v>
      </c>
      <c r="B406" s="201" t="s">
        <v>673</v>
      </c>
      <c r="C406" s="201" t="s">
        <v>666</v>
      </c>
      <c r="D406" s="201" t="s">
        <v>667</v>
      </c>
      <c r="E406" s="201" t="s">
        <v>668</v>
      </c>
      <c r="F406" s="201" t="s">
        <v>669</v>
      </c>
      <c r="G406" s="201">
        <v>1</v>
      </c>
      <c r="H406" s="201">
        <v>32</v>
      </c>
      <c r="I406" s="201" t="s">
        <v>713</v>
      </c>
      <c r="J406" s="201" t="s">
        <v>671</v>
      </c>
      <c r="K406" s="202">
        <v>40.450000000000003</v>
      </c>
      <c r="L406" s="202">
        <v>0.77</v>
      </c>
      <c r="M406" s="202">
        <v>22.29</v>
      </c>
      <c r="N406" s="202">
        <v>14.59</v>
      </c>
      <c r="O406" s="202">
        <v>0.25</v>
      </c>
      <c r="P406" s="202">
        <v>15.77</v>
      </c>
      <c r="Q406" s="202">
        <v>6.36</v>
      </c>
      <c r="R406" s="202">
        <v>0.14000000000000001</v>
      </c>
      <c r="S406" s="202">
        <v>0.04</v>
      </c>
      <c r="T406" s="202">
        <v>100.66</v>
      </c>
      <c r="U406" s="183">
        <f t="shared" si="12"/>
        <v>65.830595607453262</v>
      </c>
      <c r="V406" s="183">
        <f t="shared" si="13"/>
        <v>0.12023926708794948</v>
      </c>
      <c r="W406" s="201" t="s">
        <v>713</v>
      </c>
      <c r="X406" s="201">
        <v>10</v>
      </c>
    </row>
    <row r="407" spans="1:24" s="171" customFormat="1" ht="11.25">
      <c r="A407" s="172" t="s">
        <v>664</v>
      </c>
      <c r="B407" s="201" t="s">
        <v>673</v>
      </c>
      <c r="C407" s="201" t="s">
        <v>666</v>
      </c>
      <c r="D407" s="201" t="s">
        <v>667</v>
      </c>
      <c r="E407" s="201" t="s">
        <v>668</v>
      </c>
      <c r="F407" s="201" t="s">
        <v>669</v>
      </c>
      <c r="G407" s="201">
        <v>1</v>
      </c>
      <c r="H407" s="201">
        <v>33</v>
      </c>
      <c r="I407" s="201" t="s">
        <v>713</v>
      </c>
      <c r="J407" s="201" t="s">
        <v>671</v>
      </c>
      <c r="K407" s="202">
        <v>41.04</v>
      </c>
      <c r="L407" s="202">
        <v>0.2</v>
      </c>
      <c r="M407" s="202">
        <v>16.66</v>
      </c>
      <c r="N407" s="202">
        <v>8.23</v>
      </c>
      <c r="O407" s="202">
        <v>0.47</v>
      </c>
      <c r="P407" s="202">
        <v>18.649999999999999</v>
      </c>
      <c r="Q407" s="202">
        <v>5.96</v>
      </c>
      <c r="R407" s="202">
        <v>0.05</v>
      </c>
      <c r="S407" s="202">
        <v>9.81</v>
      </c>
      <c r="T407" s="202">
        <v>101.07</v>
      </c>
      <c r="U407" s="183">
        <f t="shared" si="12"/>
        <v>80.155492991850835</v>
      </c>
      <c r="V407" s="183">
        <f t="shared" si="13"/>
        <v>28.316151526037775</v>
      </c>
      <c r="W407" s="201" t="s">
        <v>713</v>
      </c>
      <c r="X407" s="201">
        <v>10</v>
      </c>
    </row>
    <row r="408" spans="1:24" s="171" customFormat="1" ht="11.25">
      <c r="A408" s="172" t="s">
        <v>664</v>
      </c>
      <c r="B408" s="201" t="s">
        <v>673</v>
      </c>
      <c r="C408" s="201" t="s">
        <v>666</v>
      </c>
      <c r="D408" s="201" t="s">
        <v>667</v>
      </c>
      <c r="E408" s="201" t="s">
        <v>668</v>
      </c>
      <c r="F408" s="201" t="s">
        <v>669</v>
      </c>
      <c r="G408" s="201">
        <v>1</v>
      </c>
      <c r="H408" s="201">
        <v>34</v>
      </c>
      <c r="I408" s="201" t="s">
        <v>713</v>
      </c>
      <c r="J408" s="201" t="s">
        <v>671</v>
      </c>
      <c r="K408" s="202">
        <v>41.32</v>
      </c>
      <c r="L408" s="202">
        <v>0.88</v>
      </c>
      <c r="M408" s="202">
        <v>19.36</v>
      </c>
      <c r="N408" s="202">
        <v>8.2799999999999994</v>
      </c>
      <c r="O408" s="202">
        <v>0.21</v>
      </c>
      <c r="P408" s="202">
        <v>19.329999999999998</v>
      </c>
      <c r="Q408" s="202">
        <v>6.1</v>
      </c>
      <c r="R408" s="202">
        <v>0.09</v>
      </c>
      <c r="S408" s="202">
        <v>4.59</v>
      </c>
      <c r="T408" s="202">
        <v>100.16</v>
      </c>
      <c r="U408" s="183">
        <f t="shared" si="12"/>
        <v>80.624549489027601</v>
      </c>
      <c r="V408" s="183">
        <f t="shared" si="13"/>
        <v>13.722242374755487</v>
      </c>
      <c r="W408" s="201" t="s">
        <v>713</v>
      </c>
      <c r="X408" s="201">
        <v>10</v>
      </c>
    </row>
    <row r="409" spans="1:24" s="171" customFormat="1" ht="11.25">
      <c r="A409" s="172" t="s">
        <v>664</v>
      </c>
      <c r="B409" s="201" t="s">
        <v>673</v>
      </c>
      <c r="C409" s="201" t="s">
        <v>666</v>
      </c>
      <c r="D409" s="201" t="s">
        <v>667</v>
      </c>
      <c r="E409" s="201" t="s">
        <v>668</v>
      </c>
      <c r="F409" s="201" t="s">
        <v>669</v>
      </c>
      <c r="G409" s="201">
        <v>1</v>
      </c>
      <c r="H409" s="201">
        <v>35</v>
      </c>
      <c r="I409" s="201" t="s">
        <v>713</v>
      </c>
      <c r="J409" s="201" t="s">
        <v>671</v>
      </c>
      <c r="K409" s="202">
        <v>40.82</v>
      </c>
      <c r="L409" s="202">
        <v>0.75</v>
      </c>
      <c r="M409" s="202">
        <v>18.940000000000001</v>
      </c>
      <c r="N409" s="202">
        <v>7.86</v>
      </c>
      <c r="O409" s="202">
        <v>0.34</v>
      </c>
      <c r="P409" s="202">
        <v>18.760000000000002</v>
      </c>
      <c r="Q409" s="202">
        <v>6.33</v>
      </c>
      <c r="R409" s="202">
        <v>0.1</v>
      </c>
      <c r="S409" s="202">
        <v>5.63</v>
      </c>
      <c r="T409" s="202">
        <v>99.53</v>
      </c>
      <c r="U409" s="183">
        <f t="shared" si="12"/>
        <v>80.967832504556554</v>
      </c>
      <c r="V409" s="183">
        <f t="shared" si="13"/>
        <v>16.62568676651955</v>
      </c>
      <c r="W409" s="201" t="s">
        <v>713</v>
      </c>
      <c r="X409" s="201">
        <v>10</v>
      </c>
    </row>
    <row r="410" spans="1:24" s="171" customFormat="1" ht="11.25">
      <c r="A410" s="172" t="s">
        <v>664</v>
      </c>
      <c r="B410" s="201" t="s">
        <v>673</v>
      </c>
      <c r="C410" s="201" t="s">
        <v>666</v>
      </c>
      <c r="D410" s="201" t="s">
        <v>667</v>
      </c>
      <c r="E410" s="201" t="s">
        <v>668</v>
      </c>
      <c r="F410" s="201" t="s">
        <v>669</v>
      </c>
      <c r="G410" s="201">
        <v>1</v>
      </c>
      <c r="H410" s="201">
        <v>36</v>
      </c>
      <c r="I410" s="201" t="s">
        <v>713</v>
      </c>
      <c r="J410" s="201" t="s">
        <v>671</v>
      </c>
      <c r="K410" s="202">
        <v>41.04</v>
      </c>
      <c r="L410" s="202">
        <v>0.78</v>
      </c>
      <c r="M410" s="202">
        <v>20.420000000000002</v>
      </c>
      <c r="N410" s="202">
        <v>7.63</v>
      </c>
      <c r="O410" s="202">
        <v>0.31</v>
      </c>
      <c r="P410" s="202">
        <v>19.309999999999999</v>
      </c>
      <c r="Q410" s="202">
        <v>6.59</v>
      </c>
      <c r="R410" s="202">
        <v>0.17</v>
      </c>
      <c r="S410" s="202">
        <v>4.0599999999999996</v>
      </c>
      <c r="T410" s="202">
        <v>100.31</v>
      </c>
      <c r="U410" s="183">
        <f t="shared" si="12"/>
        <v>81.854434672370701</v>
      </c>
      <c r="V410" s="183">
        <f t="shared" si="13"/>
        <v>11.768302775986916</v>
      </c>
      <c r="W410" s="201" t="s">
        <v>713</v>
      </c>
      <c r="X410" s="201">
        <v>10</v>
      </c>
    </row>
    <row r="411" spans="1:24" s="171" customFormat="1" ht="11.25">
      <c r="A411" s="172" t="s">
        <v>664</v>
      </c>
      <c r="B411" s="201" t="s">
        <v>673</v>
      </c>
      <c r="C411" s="201" t="s">
        <v>666</v>
      </c>
      <c r="D411" s="201" t="s">
        <v>667</v>
      </c>
      <c r="E411" s="201" t="s">
        <v>668</v>
      </c>
      <c r="F411" s="201" t="s">
        <v>669</v>
      </c>
      <c r="G411" s="201">
        <v>1</v>
      </c>
      <c r="H411" s="201">
        <v>37</v>
      </c>
      <c r="I411" s="201" t="s">
        <v>713</v>
      </c>
      <c r="J411" s="201" t="s">
        <v>671</v>
      </c>
      <c r="K411" s="202">
        <v>41.19</v>
      </c>
      <c r="L411" s="202">
        <v>0.53</v>
      </c>
      <c r="M411" s="202">
        <v>19.420000000000002</v>
      </c>
      <c r="N411" s="202">
        <v>7.73</v>
      </c>
      <c r="O411" s="202">
        <v>0.32</v>
      </c>
      <c r="P411" s="202">
        <v>20.38</v>
      </c>
      <c r="Q411" s="202">
        <v>4.96</v>
      </c>
      <c r="R411" s="202">
        <v>0.05</v>
      </c>
      <c r="S411" s="202">
        <v>4.9400000000000004</v>
      </c>
      <c r="T411" s="202">
        <v>99.52</v>
      </c>
      <c r="U411" s="183">
        <f t="shared" si="12"/>
        <v>82.454168431734843</v>
      </c>
      <c r="V411" s="183">
        <f t="shared" si="13"/>
        <v>14.577094425347022</v>
      </c>
      <c r="W411" s="201" t="s">
        <v>713</v>
      </c>
      <c r="X411" s="201">
        <v>10</v>
      </c>
    </row>
    <row r="412" spans="1:24" s="171" customFormat="1" ht="11.25">
      <c r="A412" s="172" t="s">
        <v>664</v>
      </c>
      <c r="B412" s="201" t="s">
        <v>673</v>
      </c>
      <c r="C412" s="201" t="s">
        <v>666</v>
      </c>
      <c r="D412" s="201" t="s">
        <v>667</v>
      </c>
      <c r="E412" s="201" t="s">
        <v>668</v>
      </c>
      <c r="F412" s="201" t="s">
        <v>669</v>
      </c>
      <c r="G412" s="201">
        <v>1</v>
      </c>
      <c r="H412" s="201">
        <v>38</v>
      </c>
      <c r="I412" s="201" t="s">
        <v>713</v>
      </c>
      <c r="J412" s="201" t="s">
        <v>671</v>
      </c>
      <c r="K412" s="202">
        <v>41.64</v>
      </c>
      <c r="L412" s="202">
        <v>0.62</v>
      </c>
      <c r="M412" s="202">
        <v>18.8</v>
      </c>
      <c r="N412" s="202">
        <v>7.83</v>
      </c>
      <c r="O412" s="202">
        <v>0.27</v>
      </c>
      <c r="P412" s="202">
        <v>20</v>
      </c>
      <c r="Q412" s="202">
        <v>5.03</v>
      </c>
      <c r="R412" s="202">
        <v>0.04</v>
      </c>
      <c r="S412" s="202">
        <v>5.19</v>
      </c>
      <c r="T412" s="202">
        <v>99.42</v>
      </c>
      <c r="U412" s="183">
        <f t="shared" si="12"/>
        <v>81.991191167682942</v>
      </c>
      <c r="V412" s="183">
        <f t="shared" si="13"/>
        <v>15.625673091613368</v>
      </c>
      <c r="W412" s="201" t="s">
        <v>713</v>
      </c>
      <c r="X412" s="201">
        <v>10</v>
      </c>
    </row>
    <row r="413" spans="1:24" s="171" customFormat="1" ht="11.25">
      <c r="A413" s="172" t="s">
        <v>664</v>
      </c>
      <c r="B413" s="201" t="s">
        <v>673</v>
      </c>
      <c r="C413" s="201" t="s">
        <v>666</v>
      </c>
      <c r="D413" s="201" t="s">
        <v>667</v>
      </c>
      <c r="E413" s="201" t="s">
        <v>668</v>
      </c>
      <c r="F413" s="201" t="s">
        <v>669</v>
      </c>
      <c r="G413" s="201">
        <v>1</v>
      </c>
      <c r="H413" s="201">
        <v>39</v>
      </c>
      <c r="I413" s="201" t="s">
        <v>713</v>
      </c>
      <c r="J413" s="201" t="s">
        <v>671</v>
      </c>
      <c r="K413" s="202">
        <v>41.33</v>
      </c>
      <c r="L413" s="202">
        <v>0.19</v>
      </c>
      <c r="M413" s="202">
        <v>17.329999999999998</v>
      </c>
      <c r="N413" s="202">
        <v>8.11</v>
      </c>
      <c r="O413" s="202">
        <v>0.41</v>
      </c>
      <c r="P413" s="202">
        <v>18.73</v>
      </c>
      <c r="Q413" s="202">
        <v>5.65</v>
      </c>
      <c r="R413" s="202">
        <v>0.04</v>
      </c>
      <c r="S413" s="202">
        <v>9.0299999999999994</v>
      </c>
      <c r="T413" s="202">
        <v>100.82</v>
      </c>
      <c r="U413" s="183">
        <f t="shared" si="12"/>
        <v>80.455490000804701</v>
      </c>
      <c r="V413" s="183">
        <f t="shared" si="13"/>
        <v>25.901172656466077</v>
      </c>
      <c r="W413" s="201" t="s">
        <v>713</v>
      </c>
      <c r="X413" s="201">
        <v>10</v>
      </c>
    </row>
    <row r="414" spans="1:24" s="171" customFormat="1" ht="11.25">
      <c r="A414" s="172" t="s">
        <v>664</v>
      </c>
      <c r="B414" s="201" t="s">
        <v>673</v>
      </c>
      <c r="C414" s="201" t="s">
        <v>666</v>
      </c>
      <c r="D414" s="201" t="s">
        <v>667</v>
      </c>
      <c r="E414" s="201" t="s">
        <v>668</v>
      </c>
      <c r="F414" s="201" t="s">
        <v>669</v>
      </c>
      <c r="G414" s="201">
        <v>1</v>
      </c>
      <c r="H414" s="201">
        <v>40</v>
      </c>
      <c r="I414" s="201" t="s">
        <v>713</v>
      </c>
      <c r="J414" s="201" t="s">
        <v>671</v>
      </c>
      <c r="K414" s="202">
        <v>40.74</v>
      </c>
      <c r="L414" s="202">
        <v>0.03</v>
      </c>
      <c r="M414" s="202">
        <v>14.99</v>
      </c>
      <c r="N414" s="202">
        <v>7.3</v>
      </c>
      <c r="O414" s="202">
        <v>0.37</v>
      </c>
      <c r="P414" s="202">
        <v>18.05</v>
      </c>
      <c r="Q414" s="202">
        <v>6.62</v>
      </c>
      <c r="R414" s="202">
        <v>0.06</v>
      </c>
      <c r="S414" s="202">
        <v>11.39</v>
      </c>
      <c r="T414" s="202">
        <v>99.55</v>
      </c>
      <c r="U414" s="183">
        <f t="shared" si="12"/>
        <v>81.506332976255308</v>
      </c>
      <c r="V414" s="183">
        <f t="shared" si="13"/>
        <v>33.763031971883265</v>
      </c>
      <c r="W414" s="201" t="s">
        <v>713</v>
      </c>
      <c r="X414" s="201">
        <v>10</v>
      </c>
    </row>
    <row r="415" spans="1:24" s="171" customFormat="1" ht="11.25">
      <c r="A415" s="172" t="s">
        <v>664</v>
      </c>
      <c r="B415" s="201" t="s">
        <v>673</v>
      </c>
      <c r="C415" s="201" t="s">
        <v>666</v>
      </c>
      <c r="D415" s="201" t="s">
        <v>667</v>
      </c>
      <c r="E415" s="201" t="s">
        <v>668</v>
      </c>
      <c r="F415" s="201" t="s">
        <v>669</v>
      </c>
      <c r="G415" s="201">
        <v>1</v>
      </c>
      <c r="H415" s="201">
        <v>41</v>
      </c>
      <c r="I415" s="201" t="s">
        <v>713</v>
      </c>
      <c r="J415" s="201" t="s">
        <v>671</v>
      </c>
      <c r="K415" s="202">
        <v>41.49</v>
      </c>
      <c r="L415" s="202">
        <v>0.51</v>
      </c>
      <c r="M415" s="202">
        <v>20.14</v>
      </c>
      <c r="N415" s="202">
        <v>7.98</v>
      </c>
      <c r="O415" s="202">
        <v>0.26</v>
      </c>
      <c r="P415" s="202">
        <v>20.09</v>
      </c>
      <c r="Q415" s="202">
        <v>4.83</v>
      </c>
      <c r="R415" s="202">
        <v>0.11</v>
      </c>
      <c r="S415" s="202">
        <v>4.16</v>
      </c>
      <c r="T415" s="202">
        <v>99.57</v>
      </c>
      <c r="U415" s="183">
        <f t="shared" si="12"/>
        <v>81.776304127212995</v>
      </c>
      <c r="V415" s="183">
        <f t="shared" si="13"/>
        <v>12.170124861457559</v>
      </c>
      <c r="W415" s="201" t="s">
        <v>713</v>
      </c>
      <c r="X415" s="201">
        <v>10</v>
      </c>
    </row>
    <row r="416" spans="1:24" s="171" customFormat="1" ht="11.25">
      <c r="A416" s="172" t="s">
        <v>664</v>
      </c>
      <c r="B416" s="201" t="s">
        <v>673</v>
      </c>
      <c r="C416" s="201" t="s">
        <v>666</v>
      </c>
      <c r="D416" s="201" t="s">
        <v>667</v>
      </c>
      <c r="E416" s="201" t="s">
        <v>668</v>
      </c>
      <c r="F416" s="201" t="s">
        <v>669</v>
      </c>
      <c r="G416" s="201">
        <v>1</v>
      </c>
      <c r="H416" s="201">
        <v>42</v>
      </c>
      <c r="I416" s="201" t="s">
        <v>713</v>
      </c>
      <c r="J416" s="201" t="s">
        <v>671</v>
      </c>
      <c r="K416" s="202">
        <v>42.05</v>
      </c>
      <c r="L416" s="202">
        <v>1.0900000000000001</v>
      </c>
      <c r="M416" s="202">
        <v>18.190000000000001</v>
      </c>
      <c r="N416" s="202">
        <v>7.81</v>
      </c>
      <c r="O416" s="202">
        <v>0.27</v>
      </c>
      <c r="P416" s="202">
        <v>20.11</v>
      </c>
      <c r="Q416" s="202">
        <v>5.91</v>
      </c>
      <c r="R416" s="202">
        <v>7.0000000000000007E-2</v>
      </c>
      <c r="S416" s="202">
        <v>5.44</v>
      </c>
      <c r="T416" s="202">
        <v>100.94</v>
      </c>
      <c r="U416" s="183">
        <f t="shared" si="12"/>
        <v>82.109638064956286</v>
      </c>
      <c r="V416" s="183">
        <f t="shared" si="13"/>
        <v>16.710048616388978</v>
      </c>
      <c r="W416" s="201" t="s">
        <v>713</v>
      </c>
      <c r="X416" s="201">
        <v>10</v>
      </c>
    </row>
    <row r="417" spans="1:24" s="171" customFormat="1" ht="11.25">
      <c r="A417" s="172" t="s">
        <v>664</v>
      </c>
      <c r="B417" s="201" t="s">
        <v>673</v>
      </c>
      <c r="C417" s="201" t="s">
        <v>666</v>
      </c>
      <c r="D417" s="201" t="s">
        <v>667</v>
      </c>
      <c r="E417" s="201" t="s">
        <v>668</v>
      </c>
      <c r="F417" s="201" t="s">
        <v>669</v>
      </c>
      <c r="G417" s="201">
        <v>1</v>
      </c>
      <c r="H417" s="201">
        <v>43</v>
      </c>
      <c r="I417" s="201" t="s">
        <v>713</v>
      </c>
      <c r="J417" s="201" t="s">
        <v>671</v>
      </c>
      <c r="K417" s="202">
        <v>41.03</v>
      </c>
      <c r="L417" s="202">
        <v>0.82</v>
      </c>
      <c r="M417" s="202">
        <v>20.67</v>
      </c>
      <c r="N417" s="202">
        <v>9.02</v>
      </c>
      <c r="O417" s="202">
        <v>0.35</v>
      </c>
      <c r="P417" s="202">
        <v>20.170000000000002</v>
      </c>
      <c r="Q417" s="202">
        <v>5.52</v>
      </c>
      <c r="R417" s="202">
        <v>7.0000000000000007E-2</v>
      </c>
      <c r="S417" s="202">
        <v>2.96</v>
      </c>
      <c r="T417" s="202">
        <v>100.61</v>
      </c>
      <c r="U417" s="183">
        <f t="shared" si="12"/>
        <v>79.942958191939184</v>
      </c>
      <c r="V417" s="183">
        <f t="shared" si="13"/>
        <v>8.7646261200253264</v>
      </c>
      <c r="W417" s="201" t="s">
        <v>713</v>
      </c>
      <c r="X417" s="201">
        <v>10</v>
      </c>
    </row>
    <row r="418" spans="1:24" s="171" customFormat="1" ht="11.25">
      <c r="A418" s="172" t="s">
        <v>664</v>
      </c>
      <c r="B418" s="201" t="s">
        <v>673</v>
      </c>
      <c r="C418" s="201" t="s">
        <v>666</v>
      </c>
      <c r="D418" s="201" t="s">
        <v>667</v>
      </c>
      <c r="E418" s="201" t="s">
        <v>668</v>
      </c>
      <c r="F418" s="201" t="s">
        <v>669</v>
      </c>
      <c r="G418" s="201">
        <v>1</v>
      </c>
      <c r="H418" s="201">
        <v>44</v>
      </c>
      <c r="I418" s="201" t="s">
        <v>713</v>
      </c>
      <c r="J418" s="201" t="s">
        <v>671</v>
      </c>
      <c r="K418" s="202">
        <v>41.45</v>
      </c>
      <c r="L418" s="202">
        <v>0.73</v>
      </c>
      <c r="M418" s="202">
        <v>21</v>
      </c>
      <c r="N418" s="202">
        <v>9.5299999999999994</v>
      </c>
      <c r="O418" s="202">
        <v>0.25</v>
      </c>
      <c r="P418" s="202">
        <v>20.23</v>
      </c>
      <c r="Q418" s="202">
        <v>4.9400000000000004</v>
      </c>
      <c r="R418" s="202">
        <v>0.12</v>
      </c>
      <c r="S418" s="202">
        <v>2.19</v>
      </c>
      <c r="T418" s="202">
        <v>100.44</v>
      </c>
      <c r="U418" s="183">
        <f t="shared" si="12"/>
        <v>79.095689031353558</v>
      </c>
      <c r="V418" s="183">
        <f t="shared" si="13"/>
        <v>6.5384766864547821</v>
      </c>
      <c r="W418" s="201" t="s">
        <v>713</v>
      </c>
      <c r="X418" s="201">
        <v>10</v>
      </c>
    </row>
    <row r="419" spans="1:24" s="171" customFormat="1" ht="11.25">
      <c r="A419" s="172" t="s">
        <v>664</v>
      </c>
      <c r="B419" s="201" t="s">
        <v>673</v>
      </c>
      <c r="C419" s="201" t="s">
        <v>666</v>
      </c>
      <c r="D419" s="201" t="s">
        <v>667</v>
      </c>
      <c r="E419" s="201" t="s">
        <v>668</v>
      </c>
      <c r="F419" s="201" t="s">
        <v>669</v>
      </c>
      <c r="G419" s="201">
        <v>1</v>
      </c>
      <c r="H419" s="201">
        <v>45</v>
      </c>
      <c r="I419" s="201" t="s">
        <v>713</v>
      </c>
      <c r="J419" s="201" t="s">
        <v>671</v>
      </c>
      <c r="K419" s="202">
        <v>41.55</v>
      </c>
      <c r="L419" s="202">
        <v>0.52</v>
      </c>
      <c r="M419" s="202">
        <v>23.24</v>
      </c>
      <c r="N419" s="202">
        <v>9.52</v>
      </c>
      <c r="O419" s="202">
        <v>0.24</v>
      </c>
      <c r="P419" s="202">
        <v>21.22</v>
      </c>
      <c r="Q419" s="202">
        <v>4.25</v>
      </c>
      <c r="R419" s="202">
        <v>0.06</v>
      </c>
      <c r="S419" s="202">
        <v>0.24</v>
      </c>
      <c r="T419" s="202">
        <v>100.84</v>
      </c>
      <c r="U419" s="183">
        <f t="shared" si="12"/>
        <v>79.891555695474381</v>
      </c>
      <c r="V419" s="183">
        <f t="shared" si="13"/>
        <v>0.68801150393580068</v>
      </c>
      <c r="W419" s="201" t="s">
        <v>713</v>
      </c>
      <c r="X419" s="201">
        <v>10</v>
      </c>
    </row>
    <row r="420" spans="1:24" s="171" customFormat="1" ht="11.25">
      <c r="A420" s="172" t="s">
        <v>664</v>
      </c>
      <c r="B420" s="201" t="s">
        <v>673</v>
      </c>
      <c r="C420" s="201" t="s">
        <v>666</v>
      </c>
      <c r="D420" s="201" t="s">
        <v>667</v>
      </c>
      <c r="E420" s="201" t="s">
        <v>668</v>
      </c>
      <c r="F420" s="201" t="s">
        <v>669</v>
      </c>
      <c r="G420" s="201">
        <v>1</v>
      </c>
      <c r="H420" s="201">
        <v>46</v>
      </c>
      <c r="I420" s="201" t="s">
        <v>713</v>
      </c>
      <c r="J420" s="201" t="s">
        <v>671</v>
      </c>
      <c r="K420" s="202">
        <v>41.8</v>
      </c>
      <c r="L420" s="202">
        <v>0.6</v>
      </c>
      <c r="M420" s="202">
        <v>22.79</v>
      </c>
      <c r="N420" s="202">
        <v>9.32</v>
      </c>
      <c r="O420" s="202">
        <v>0.18</v>
      </c>
      <c r="P420" s="202">
        <v>20.43</v>
      </c>
      <c r="Q420" s="202">
        <v>4.32</v>
      </c>
      <c r="R420" s="202">
        <v>0.08</v>
      </c>
      <c r="S420" s="202">
        <v>0.26</v>
      </c>
      <c r="T420" s="202">
        <v>99.78</v>
      </c>
      <c r="U420" s="183">
        <f t="shared" si="12"/>
        <v>79.621809619053579</v>
      </c>
      <c r="V420" s="183">
        <f t="shared" si="13"/>
        <v>0.75951578048431223</v>
      </c>
      <c r="W420" s="201" t="s">
        <v>713</v>
      </c>
      <c r="X420" s="201">
        <v>10</v>
      </c>
    </row>
    <row r="421" spans="1:24" s="171" customFormat="1" ht="11.25">
      <c r="A421" s="172" t="s">
        <v>664</v>
      </c>
      <c r="B421" s="201" t="s">
        <v>673</v>
      </c>
      <c r="C421" s="201" t="s">
        <v>666</v>
      </c>
      <c r="D421" s="201" t="s">
        <v>667</v>
      </c>
      <c r="E421" s="201" t="s">
        <v>668</v>
      </c>
      <c r="F421" s="201" t="s">
        <v>669</v>
      </c>
      <c r="G421" s="201">
        <v>1</v>
      </c>
      <c r="H421" s="201">
        <v>48</v>
      </c>
      <c r="I421" s="201" t="s">
        <v>713</v>
      </c>
      <c r="J421" s="201" t="s">
        <v>671</v>
      </c>
      <c r="K421" s="202">
        <v>42.11</v>
      </c>
      <c r="L421" s="202">
        <v>0.32</v>
      </c>
      <c r="M421" s="202">
        <v>21.37</v>
      </c>
      <c r="N421" s="202">
        <v>7.81</v>
      </c>
      <c r="O421" s="202">
        <v>0.23</v>
      </c>
      <c r="P421" s="202">
        <v>20.94</v>
      </c>
      <c r="Q421" s="202">
        <v>4.28</v>
      </c>
      <c r="R421" s="202">
        <v>0.01</v>
      </c>
      <c r="S421" s="202">
        <v>2.72</v>
      </c>
      <c r="T421" s="202">
        <v>99.79</v>
      </c>
      <c r="U421" s="183">
        <f t="shared" si="12"/>
        <v>82.696053409107975</v>
      </c>
      <c r="V421" s="183">
        <f t="shared" si="13"/>
        <v>7.8668222373302497</v>
      </c>
      <c r="W421" s="201" t="s">
        <v>713</v>
      </c>
      <c r="X421" s="201">
        <v>10</v>
      </c>
    </row>
    <row r="422" spans="1:24" s="171" customFormat="1" ht="11.25">
      <c r="A422" s="172" t="s">
        <v>664</v>
      </c>
      <c r="B422" s="201" t="s">
        <v>673</v>
      </c>
      <c r="C422" s="201" t="s">
        <v>666</v>
      </c>
      <c r="D422" s="201" t="s">
        <v>667</v>
      </c>
      <c r="E422" s="201" t="s">
        <v>668</v>
      </c>
      <c r="F422" s="201" t="s">
        <v>669</v>
      </c>
      <c r="G422" s="201">
        <v>1</v>
      </c>
      <c r="H422" s="201">
        <v>49</v>
      </c>
      <c r="I422" s="201" t="s">
        <v>713</v>
      </c>
      <c r="J422" s="201" t="s">
        <v>671</v>
      </c>
      <c r="K422" s="202">
        <v>41.63</v>
      </c>
      <c r="L422" s="202">
        <v>0.17</v>
      </c>
      <c r="M422" s="202">
        <v>20.13</v>
      </c>
      <c r="N422" s="202">
        <v>7.28</v>
      </c>
      <c r="O422" s="202">
        <v>0.23</v>
      </c>
      <c r="P422" s="202">
        <v>20.239999999999998</v>
      </c>
      <c r="Q422" s="202">
        <v>4.92</v>
      </c>
      <c r="R422" s="202">
        <v>0.1</v>
      </c>
      <c r="S422" s="202">
        <v>4.54</v>
      </c>
      <c r="T422" s="202">
        <v>99.24</v>
      </c>
      <c r="U422" s="183">
        <f t="shared" si="12"/>
        <v>83.208979477494083</v>
      </c>
      <c r="V422" s="183">
        <f t="shared" si="13"/>
        <v>13.141457102450142</v>
      </c>
      <c r="W422" s="201" t="s">
        <v>713</v>
      </c>
      <c r="X422" s="201">
        <v>10</v>
      </c>
    </row>
    <row r="423" spans="1:24" s="171" customFormat="1" ht="11.25">
      <c r="A423" s="172" t="s">
        <v>664</v>
      </c>
      <c r="B423" s="201" t="s">
        <v>673</v>
      </c>
      <c r="C423" s="201" t="s">
        <v>666</v>
      </c>
      <c r="D423" s="201" t="s">
        <v>667</v>
      </c>
      <c r="E423" s="201" t="s">
        <v>668</v>
      </c>
      <c r="F423" s="201" t="s">
        <v>669</v>
      </c>
      <c r="G423" s="201">
        <v>1</v>
      </c>
      <c r="H423" s="201">
        <v>50</v>
      </c>
      <c r="I423" s="201" t="s">
        <v>713</v>
      </c>
      <c r="J423" s="201" t="s">
        <v>671</v>
      </c>
      <c r="K423" s="202">
        <v>41.9</v>
      </c>
      <c r="L423" s="202">
        <v>0.95</v>
      </c>
      <c r="M423" s="202">
        <v>19.29</v>
      </c>
      <c r="N423" s="202">
        <v>8.41</v>
      </c>
      <c r="O423" s="202">
        <v>0.31</v>
      </c>
      <c r="P423" s="202">
        <v>19.72</v>
      </c>
      <c r="Q423" s="202">
        <v>5.22</v>
      </c>
      <c r="R423" s="202">
        <v>0.11</v>
      </c>
      <c r="S423" s="202">
        <v>3.65</v>
      </c>
      <c r="T423" s="202">
        <v>99.56</v>
      </c>
      <c r="U423" s="183">
        <f t="shared" si="12"/>
        <v>80.693137169084324</v>
      </c>
      <c r="V423" s="183">
        <f t="shared" si="13"/>
        <v>11.263694990695065</v>
      </c>
      <c r="W423" s="201" t="s">
        <v>713</v>
      </c>
      <c r="X423" s="201">
        <v>10</v>
      </c>
    </row>
    <row r="424" spans="1:24" s="171" customFormat="1" ht="11.25">
      <c r="A424" s="172" t="s">
        <v>664</v>
      </c>
      <c r="B424" s="201" t="s">
        <v>673</v>
      </c>
      <c r="C424" s="201" t="s">
        <v>666</v>
      </c>
      <c r="D424" s="201" t="s">
        <v>667</v>
      </c>
      <c r="E424" s="201" t="s">
        <v>668</v>
      </c>
      <c r="F424" s="201" t="s">
        <v>669</v>
      </c>
      <c r="G424" s="201">
        <v>1</v>
      </c>
      <c r="H424" s="201">
        <v>51</v>
      </c>
      <c r="I424" s="201" t="s">
        <v>713</v>
      </c>
      <c r="J424" s="201" t="s">
        <v>671</v>
      </c>
      <c r="K424" s="202">
        <v>40.6</v>
      </c>
      <c r="L424" s="202">
        <v>0.7</v>
      </c>
      <c r="M424" s="202">
        <v>20.91</v>
      </c>
      <c r="N424" s="202">
        <v>8.01</v>
      </c>
      <c r="O424" s="202">
        <v>0.28999999999999998</v>
      </c>
      <c r="P424" s="202">
        <v>20.25</v>
      </c>
      <c r="Q424" s="202">
        <v>5.85</v>
      </c>
      <c r="R424" s="202">
        <v>0.08</v>
      </c>
      <c r="S424" s="202">
        <v>3.18</v>
      </c>
      <c r="T424" s="202">
        <v>99.87</v>
      </c>
      <c r="U424" s="183">
        <f t="shared" si="12"/>
        <v>81.838518485519771</v>
      </c>
      <c r="V424" s="183">
        <f t="shared" si="13"/>
        <v>9.2576742954881208</v>
      </c>
      <c r="W424" s="201" t="s">
        <v>713</v>
      </c>
      <c r="X424" s="201">
        <v>10</v>
      </c>
    </row>
    <row r="425" spans="1:24" s="171" customFormat="1" ht="11.25">
      <c r="A425" s="172" t="s">
        <v>664</v>
      </c>
      <c r="B425" s="201" t="s">
        <v>673</v>
      </c>
      <c r="C425" s="201" t="s">
        <v>666</v>
      </c>
      <c r="D425" s="201" t="s">
        <v>667</v>
      </c>
      <c r="E425" s="201" t="s">
        <v>668</v>
      </c>
      <c r="F425" s="201" t="s">
        <v>669</v>
      </c>
      <c r="G425" s="201">
        <v>1</v>
      </c>
      <c r="H425" s="201">
        <v>52</v>
      </c>
      <c r="I425" s="201" t="s">
        <v>713</v>
      </c>
      <c r="J425" s="201" t="s">
        <v>671</v>
      </c>
      <c r="K425" s="202">
        <v>42.14</v>
      </c>
      <c r="L425" s="202">
        <v>0.09</v>
      </c>
      <c r="M425" s="202">
        <v>20.22</v>
      </c>
      <c r="N425" s="202">
        <v>7.26</v>
      </c>
      <c r="O425" s="202">
        <v>0.27</v>
      </c>
      <c r="P425" s="202">
        <v>20.41</v>
      </c>
      <c r="Q425" s="202">
        <v>5.24</v>
      </c>
      <c r="R425" s="202">
        <v>0.03</v>
      </c>
      <c r="S425" s="202">
        <v>4.7699999999999996</v>
      </c>
      <c r="T425" s="202">
        <v>100.43</v>
      </c>
      <c r="U425" s="183">
        <f t="shared" si="12"/>
        <v>83.36370382030313</v>
      </c>
      <c r="V425" s="183">
        <f t="shared" si="13"/>
        <v>13.663190611127089</v>
      </c>
      <c r="W425" s="201" t="s">
        <v>713</v>
      </c>
      <c r="X425" s="201">
        <v>10</v>
      </c>
    </row>
    <row r="426" spans="1:24" s="171" customFormat="1" ht="11.25">
      <c r="A426" s="172" t="s">
        <v>664</v>
      </c>
      <c r="B426" s="201" t="s">
        <v>673</v>
      </c>
      <c r="C426" s="201" t="s">
        <v>666</v>
      </c>
      <c r="D426" s="201" t="s">
        <v>667</v>
      </c>
      <c r="E426" s="201" t="s">
        <v>668</v>
      </c>
      <c r="F426" s="201" t="s">
        <v>669</v>
      </c>
      <c r="G426" s="201">
        <v>1</v>
      </c>
      <c r="H426" s="201">
        <v>53</v>
      </c>
      <c r="I426" s="201" t="s">
        <v>713</v>
      </c>
      <c r="J426" s="201" t="s">
        <v>671</v>
      </c>
      <c r="K426" s="202">
        <v>39.85</v>
      </c>
      <c r="L426" s="202">
        <v>0.28000000000000003</v>
      </c>
      <c r="M426" s="202">
        <v>22.25</v>
      </c>
      <c r="N426" s="202">
        <v>15.35</v>
      </c>
      <c r="O426" s="202">
        <v>0.21</v>
      </c>
      <c r="P426" s="202">
        <v>9.7200000000000006</v>
      </c>
      <c r="Q426" s="202">
        <v>11.7</v>
      </c>
      <c r="R426" s="202">
        <v>0.16</v>
      </c>
      <c r="S426" s="202">
        <v>0.06</v>
      </c>
      <c r="T426" s="202">
        <v>99.58</v>
      </c>
      <c r="U426" s="183">
        <f t="shared" si="12"/>
        <v>53.022589465588524</v>
      </c>
      <c r="V426" s="183">
        <f t="shared" si="13"/>
        <v>0.18057399543340774</v>
      </c>
      <c r="W426" s="201" t="s">
        <v>713</v>
      </c>
      <c r="X426" s="201">
        <v>10</v>
      </c>
    </row>
    <row r="427" spans="1:24" s="171" customFormat="1" ht="11.25">
      <c r="A427" s="172" t="s">
        <v>664</v>
      </c>
      <c r="B427" s="201" t="s">
        <v>673</v>
      </c>
      <c r="C427" s="201" t="s">
        <v>666</v>
      </c>
      <c r="D427" s="201" t="s">
        <v>667</v>
      </c>
      <c r="E427" s="201" t="s">
        <v>668</v>
      </c>
      <c r="F427" s="201" t="s">
        <v>669</v>
      </c>
      <c r="G427" s="201">
        <v>1</v>
      </c>
      <c r="H427" s="201">
        <v>54</v>
      </c>
      <c r="I427" s="201" t="s">
        <v>713</v>
      </c>
      <c r="J427" s="201" t="s">
        <v>671</v>
      </c>
      <c r="K427" s="202">
        <v>42.04</v>
      </c>
      <c r="L427" s="202">
        <v>0.85</v>
      </c>
      <c r="M427" s="202">
        <v>19.62</v>
      </c>
      <c r="N427" s="202">
        <v>7.68</v>
      </c>
      <c r="O427" s="202">
        <v>0.28999999999999998</v>
      </c>
      <c r="P427" s="202">
        <v>19.739999999999998</v>
      </c>
      <c r="Q427" s="202">
        <v>6.62</v>
      </c>
      <c r="R427" s="202">
        <v>0.14000000000000001</v>
      </c>
      <c r="S427" s="202">
        <v>4.16</v>
      </c>
      <c r="T427" s="202">
        <v>101.14</v>
      </c>
      <c r="U427" s="183">
        <f t="shared" si="12"/>
        <v>82.083405530806814</v>
      </c>
      <c r="V427" s="183">
        <f t="shared" si="13"/>
        <v>12.452510801784612</v>
      </c>
      <c r="W427" s="201" t="s">
        <v>713</v>
      </c>
      <c r="X427" s="201">
        <v>10</v>
      </c>
    </row>
    <row r="428" spans="1:24" s="171" customFormat="1" ht="11.25">
      <c r="A428" s="172" t="s">
        <v>664</v>
      </c>
      <c r="B428" s="201" t="s">
        <v>673</v>
      </c>
      <c r="C428" s="201" t="s">
        <v>666</v>
      </c>
      <c r="D428" s="201" t="s">
        <v>667</v>
      </c>
      <c r="E428" s="201" t="s">
        <v>668</v>
      </c>
      <c r="F428" s="201" t="s">
        <v>669</v>
      </c>
      <c r="G428" s="201">
        <v>1</v>
      </c>
      <c r="H428" s="201">
        <v>55</v>
      </c>
      <c r="I428" s="201" t="s">
        <v>713</v>
      </c>
      <c r="J428" s="201" t="s">
        <v>671</v>
      </c>
      <c r="K428" s="202">
        <v>41.45</v>
      </c>
      <c r="L428" s="202">
        <v>7.0000000000000007E-2</v>
      </c>
      <c r="M428" s="202">
        <v>18.05</v>
      </c>
      <c r="N428" s="202">
        <v>7.47</v>
      </c>
      <c r="O428" s="202">
        <v>0.28999999999999998</v>
      </c>
      <c r="P428" s="202">
        <v>20.14</v>
      </c>
      <c r="Q428" s="202">
        <v>6.07</v>
      </c>
      <c r="R428" s="202">
        <v>0.01</v>
      </c>
      <c r="S428" s="202">
        <v>7.52</v>
      </c>
      <c r="T428" s="202">
        <v>101.07</v>
      </c>
      <c r="U428" s="183">
        <f t="shared" si="12"/>
        <v>82.775422845325465</v>
      </c>
      <c r="V428" s="183">
        <f t="shared" si="13"/>
        <v>21.843594903457262</v>
      </c>
      <c r="W428" s="201" t="s">
        <v>713</v>
      </c>
      <c r="X428" s="201">
        <v>10</v>
      </c>
    </row>
    <row r="429" spans="1:24" s="171" customFormat="1" ht="11.25">
      <c r="A429" s="172" t="s">
        <v>664</v>
      </c>
      <c r="B429" s="201" t="s">
        <v>673</v>
      </c>
      <c r="C429" s="201" t="s">
        <v>666</v>
      </c>
      <c r="D429" s="201" t="s">
        <v>667</v>
      </c>
      <c r="E429" s="201" t="s">
        <v>668</v>
      </c>
      <c r="F429" s="201" t="s">
        <v>669</v>
      </c>
      <c r="G429" s="201">
        <v>1</v>
      </c>
      <c r="H429" s="201">
        <v>56</v>
      </c>
      <c r="I429" s="201" t="s">
        <v>713</v>
      </c>
      <c r="J429" s="201" t="s">
        <v>671</v>
      </c>
      <c r="K429" s="202">
        <v>41.81</v>
      </c>
      <c r="L429" s="202">
        <v>0.77</v>
      </c>
      <c r="M429" s="202">
        <v>19.54</v>
      </c>
      <c r="N429" s="202">
        <v>7.69</v>
      </c>
      <c r="O429" s="202">
        <v>0.31</v>
      </c>
      <c r="P429" s="202">
        <v>19.36</v>
      </c>
      <c r="Q429" s="202">
        <v>6.02</v>
      </c>
      <c r="R429" s="202">
        <v>0.06</v>
      </c>
      <c r="S429" s="202">
        <v>3.57</v>
      </c>
      <c r="T429" s="202">
        <v>99.13</v>
      </c>
      <c r="U429" s="183">
        <f t="shared" si="12"/>
        <v>81.77637165058033</v>
      </c>
      <c r="V429" s="183">
        <f t="shared" si="13"/>
        <v>10.918211183010314</v>
      </c>
      <c r="W429" s="201" t="s">
        <v>713</v>
      </c>
      <c r="X429" s="201">
        <v>10</v>
      </c>
    </row>
    <row r="430" spans="1:24" s="171" customFormat="1" ht="11.25">
      <c r="A430" s="172" t="s">
        <v>664</v>
      </c>
      <c r="B430" s="201" t="s">
        <v>673</v>
      </c>
      <c r="C430" s="201" t="s">
        <v>666</v>
      </c>
      <c r="D430" s="201" t="s">
        <v>667</v>
      </c>
      <c r="E430" s="201" t="s">
        <v>668</v>
      </c>
      <c r="F430" s="201" t="s">
        <v>669</v>
      </c>
      <c r="G430" s="201">
        <v>1</v>
      </c>
      <c r="H430" s="201">
        <v>57</v>
      </c>
      <c r="I430" s="201" t="s">
        <v>713</v>
      </c>
      <c r="J430" s="201" t="s">
        <v>671</v>
      </c>
      <c r="K430" s="202">
        <v>41.22</v>
      </c>
      <c r="L430" s="202">
        <v>0.16</v>
      </c>
      <c r="M430" s="202">
        <v>17.96</v>
      </c>
      <c r="N430" s="202">
        <v>7.24</v>
      </c>
      <c r="O430" s="202">
        <v>0.33</v>
      </c>
      <c r="P430" s="202">
        <v>19.53</v>
      </c>
      <c r="Q430" s="202">
        <v>5.79</v>
      </c>
      <c r="R430" s="202">
        <v>0.04</v>
      </c>
      <c r="S430" s="202">
        <v>7.45</v>
      </c>
      <c r="T430" s="202">
        <v>99.72</v>
      </c>
      <c r="U430" s="183">
        <f t="shared" si="12"/>
        <v>82.78280210508693</v>
      </c>
      <c r="V430" s="183">
        <f t="shared" si="13"/>
        <v>21.769362606711102</v>
      </c>
      <c r="W430" s="201" t="s">
        <v>713</v>
      </c>
      <c r="X430" s="201">
        <v>10</v>
      </c>
    </row>
    <row r="431" spans="1:24" s="171" customFormat="1" ht="11.25">
      <c r="A431" s="172" t="s">
        <v>664</v>
      </c>
      <c r="B431" s="201" t="s">
        <v>673</v>
      </c>
      <c r="C431" s="201" t="s">
        <v>666</v>
      </c>
      <c r="D431" s="201" t="s">
        <v>667</v>
      </c>
      <c r="E431" s="201" t="s">
        <v>668</v>
      </c>
      <c r="F431" s="201" t="s">
        <v>669</v>
      </c>
      <c r="G431" s="201">
        <v>1</v>
      </c>
      <c r="H431" s="201">
        <v>58</v>
      </c>
      <c r="I431" s="201" t="s">
        <v>713</v>
      </c>
      <c r="J431" s="201" t="s">
        <v>671</v>
      </c>
      <c r="K431" s="202">
        <v>41.01</v>
      </c>
      <c r="L431" s="202">
        <v>0.16</v>
      </c>
      <c r="M431" s="202">
        <v>18.059999999999999</v>
      </c>
      <c r="N431" s="202">
        <v>6.9</v>
      </c>
      <c r="O431" s="202">
        <v>0.24</v>
      </c>
      <c r="P431" s="202">
        <v>20.170000000000002</v>
      </c>
      <c r="Q431" s="202">
        <v>5.88</v>
      </c>
      <c r="R431" s="202">
        <v>0.02</v>
      </c>
      <c r="S431" s="202">
        <v>7.96</v>
      </c>
      <c r="T431" s="202">
        <v>100.4</v>
      </c>
      <c r="U431" s="183">
        <f t="shared" si="12"/>
        <v>83.897968771302459</v>
      </c>
      <c r="V431" s="183">
        <f t="shared" si="13"/>
        <v>22.820136267664783</v>
      </c>
      <c r="W431" s="201" t="s">
        <v>713</v>
      </c>
      <c r="X431" s="201">
        <v>10</v>
      </c>
    </row>
    <row r="432" spans="1:24" s="171" customFormat="1" ht="11.25">
      <c r="A432" s="172" t="s">
        <v>664</v>
      </c>
      <c r="B432" s="201" t="s">
        <v>673</v>
      </c>
      <c r="C432" s="201" t="s">
        <v>666</v>
      </c>
      <c r="D432" s="201" t="s">
        <v>667</v>
      </c>
      <c r="E432" s="201" t="s">
        <v>668</v>
      </c>
      <c r="F432" s="201" t="s">
        <v>669</v>
      </c>
      <c r="G432" s="201">
        <v>1</v>
      </c>
      <c r="H432" s="201">
        <v>59</v>
      </c>
      <c r="I432" s="201" t="s">
        <v>713</v>
      </c>
      <c r="J432" s="201" t="s">
        <v>671</v>
      </c>
      <c r="K432" s="202">
        <v>41.91</v>
      </c>
      <c r="L432" s="202">
        <v>0.34</v>
      </c>
      <c r="M432" s="202">
        <v>19.920000000000002</v>
      </c>
      <c r="N432" s="202">
        <v>7.58</v>
      </c>
      <c r="O432" s="202">
        <v>0.28000000000000003</v>
      </c>
      <c r="P432" s="202">
        <v>20.13</v>
      </c>
      <c r="Q432" s="202">
        <v>4.5199999999999996</v>
      </c>
      <c r="R432" s="202">
        <v>0.08</v>
      </c>
      <c r="S432" s="202">
        <v>4.4000000000000004</v>
      </c>
      <c r="T432" s="202">
        <v>99.16</v>
      </c>
      <c r="U432" s="183">
        <f t="shared" si="12"/>
        <v>82.558850859554383</v>
      </c>
      <c r="V432" s="183">
        <f t="shared" si="13"/>
        <v>12.905451906082849</v>
      </c>
      <c r="W432" s="201" t="s">
        <v>713</v>
      </c>
      <c r="X432" s="201">
        <v>10</v>
      </c>
    </row>
    <row r="433" spans="1:24" s="171" customFormat="1" ht="11.25">
      <c r="A433" s="172" t="s">
        <v>664</v>
      </c>
      <c r="B433" s="201" t="s">
        <v>673</v>
      </c>
      <c r="C433" s="201" t="s">
        <v>666</v>
      </c>
      <c r="D433" s="201" t="s">
        <v>667</v>
      </c>
      <c r="E433" s="201" t="s">
        <v>668</v>
      </c>
      <c r="F433" s="201" t="s">
        <v>669</v>
      </c>
      <c r="G433" s="201">
        <v>1</v>
      </c>
      <c r="H433" s="201">
        <v>60</v>
      </c>
      <c r="I433" s="201" t="s">
        <v>713</v>
      </c>
      <c r="J433" s="201" t="s">
        <v>671</v>
      </c>
      <c r="K433" s="202">
        <v>41.47</v>
      </c>
      <c r="L433" s="202">
        <v>0.83</v>
      </c>
      <c r="M433" s="202">
        <v>19.63</v>
      </c>
      <c r="N433" s="202">
        <v>7.56</v>
      </c>
      <c r="O433" s="202">
        <v>0.35</v>
      </c>
      <c r="P433" s="202">
        <v>19.63</v>
      </c>
      <c r="Q433" s="202">
        <v>6.65</v>
      </c>
      <c r="R433" s="202">
        <v>0.12</v>
      </c>
      <c r="S433" s="202">
        <v>3.92</v>
      </c>
      <c r="T433" s="202">
        <v>100.16</v>
      </c>
      <c r="U433" s="183">
        <f t="shared" si="12"/>
        <v>82.232342177469135</v>
      </c>
      <c r="V433" s="183">
        <f t="shared" si="13"/>
        <v>11.813696521816938</v>
      </c>
      <c r="W433" s="201" t="s">
        <v>713</v>
      </c>
      <c r="X433" s="201">
        <v>10</v>
      </c>
    </row>
    <row r="434" spans="1:24" s="171" customFormat="1" ht="11.25">
      <c r="A434" s="172" t="s">
        <v>664</v>
      </c>
      <c r="B434" s="201" t="s">
        <v>665</v>
      </c>
      <c r="C434" s="201" t="s">
        <v>666</v>
      </c>
      <c r="D434" s="201" t="s">
        <v>667</v>
      </c>
      <c r="E434" s="201" t="s">
        <v>668</v>
      </c>
      <c r="F434" s="201" t="s">
        <v>669</v>
      </c>
      <c r="G434" s="201">
        <v>3</v>
      </c>
      <c r="H434" s="201">
        <v>1</v>
      </c>
      <c r="I434" s="201" t="s">
        <v>713</v>
      </c>
      <c r="J434" s="201" t="s">
        <v>671</v>
      </c>
      <c r="K434" s="202">
        <v>40.85</v>
      </c>
      <c r="L434" s="202">
        <v>0.92</v>
      </c>
      <c r="M434" s="202">
        <v>20.03</v>
      </c>
      <c r="N434" s="202">
        <v>9.2100000000000009</v>
      </c>
      <c r="O434" s="202">
        <v>0.32</v>
      </c>
      <c r="P434" s="202">
        <v>19.82</v>
      </c>
      <c r="Q434" s="202">
        <v>5.71</v>
      </c>
      <c r="R434" s="202">
        <v>0.18</v>
      </c>
      <c r="S434" s="202">
        <v>3.07</v>
      </c>
      <c r="T434" s="202">
        <v>100.11</v>
      </c>
      <c r="U434" s="183">
        <f t="shared" si="12"/>
        <v>79.320975328048377</v>
      </c>
      <c r="V434" s="183">
        <f t="shared" si="13"/>
        <v>9.3233462890317362</v>
      </c>
      <c r="W434" s="201" t="s">
        <v>713</v>
      </c>
      <c r="X434" s="201">
        <v>10</v>
      </c>
    </row>
    <row r="435" spans="1:24" s="171" customFormat="1" ht="11.25">
      <c r="A435" s="172" t="s">
        <v>664</v>
      </c>
      <c r="B435" s="201" t="s">
        <v>665</v>
      </c>
      <c r="C435" s="201" t="s">
        <v>666</v>
      </c>
      <c r="D435" s="201" t="s">
        <v>667</v>
      </c>
      <c r="E435" s="201" t="s">
        <v>668</v>
      </c>
      <c r="F435" s="201" t="s">
        <v>669</v>
      </c>
      <c r="G435" s="201">
        <v>3</v>
      </c>
      <c r="H435" s="201">
        <v>2</v>
      </c>
      <c r="I435" s="201" t="s">
        <v>713</v>
      </c>
      <c r="J435" s="201" t="s">
        <v>671</v>
      </c>
      <c r="K435" s="202">
        <v>39.32</v>
      </c>
      <c r="L435" s="202">
        <v>0.26</v>
      </c>
      <c r="M435" s="202">
        <v>22.33</v>
      </c>
      <c r="N435" s="202">
        <v>15.64</v>
      </c>
      <c r="O435" s="202">
        <v>0.24</v>
      </c>
      <c r="P435" s="202">
        <v>10.210000000000001</v>
      </c>
      <c r="Q435" s="202">
        <v>11.46</v>
      </c>
      <c r="R435" s="202">
        <v>0.26</v>
      </c>
      <c r="S435" s="202">
        <v>0.05</v>
      </c>
      <c r="T435" s="202">
        <v>99.77</v>
      </c>
      <c r="U435" s="183">
        <f t="shared" si="12"/>
        <v>53.780693176262318</v>
      </c>
      <c r="V435" s="183">
        <f t="shared" si="13"/>
        <v>0.14998516982866406</v>
      </c>
      <c r="W435" s="201" t="s">
        <v>713</v>
      </c>
      <c r="X435" s="201">
        <v>10</v>
      </c>
    </row>
    <row r="436" spans="1:24" s="171" customFormat="1" ht="11.25">
      <c r="A436" s="172" t="s">
        <v>664</v>
      </c>
      <c r="B436" s="201" t="s">
        <v>665</v>
      </c>
      <c r="C436" s="201" t="s">
        <v>666</v>
      </c>
      <c r="D436" s="201" t="s">
        <v>667</v>
      </c>
      <c r="E436" s="201" t="s">
        <v>668</v>
      </c>
      <c r="F436" s="201" t="s">
        <v>669</v>
      </c>
      <c r="G436" s="201">
        <v>3</v>
      </c>
      <c r="H436" s="201">
        <v>3</v>
      </c>
      <c r="I436" s="201" t="s">
        <v>713</v>
      </c>
      <c r="J436" s="201" t="s">
        <v>671</v>
      </c>
      <c r="K436" s="202">
        <v>41.76</v>
      </c>
      <c r="L436" s="202">
        <v>0.66</v>
      </c>
      <c r="M436" s="202">
        <v>22.28</v>
      </c>
      <c r="N436" s="202">
        <v>11.14</v>
      </c>
      <c r="O436" s="202">
        <v>0.26</v>
      </c>
      <c r="P436" s="202">
        <v>19.62</v>
      </c>
      <c r="Q436" s="202">
        <v>4.12</v>
      </c>
      <c r="R436" s="202">
        <v>0.13</v>
      </c>
      <c r="S436" s="202">
        <v>0.62</v>
      </c>
      <c r="T436" s="202">
        <v>100.59</v>
      </c>
      <c r="U436" s="183">
        <f t="shared" si="12"/>
        <v>75.841113470641346</v>
      </c>
      <c r="V436" s="183">
        <f t="shared" si="13"/>
        <v>1.8325793448413032</v>
      </c>
      <c r="W436" s="201" t="s">
        <v>713</v>
      </c>
      <c r="X436" s="201">
        <v>10</v>
      </c>
    </row>
    <row r="437" spans="1:24" s="171" customFormat="1" ht="11.25">
      <c r="A437" s="172" t="s">
        <v>664</v>
      </c>
      <c r="B437" s="201" t="s">
        <v>665</v>
      </c>
      <c r="C437" s="201" t="s">
        <v>666</v>
      </c>
      <c r="D437" s="201" t="s">
        <v>667</v>
      </c>
      <c r="E437" s="201" t="s">
        <v>668</v>
      </c>
      <c r="F437" s="201" t="s">
        <v>669</v>
      </c>
      <c r="G437" s="201">
        <v>3</v>
      </c>
      <c r="H437" s="201">
        <v>4</v>
      </c>
      <c r="I437" s="201" t="s">
        <v>713</v>
      </c>
      <c r="J437" s="201" t="s">
        <v>671</v>
      </c>
      <c r="K437" s="202">
        <v>40.94</v>
      </c>
      <c r="L437" s="202">
        <v>0.87</v>
      </c>
      <c r="M437" s="202">
        <v>19.489999999999998</v>
      </c>
      <c r="N437" s="202">
        <v>9.0399999999999991</v>
      </c>
      <c r="O437" s="202">
        <v>0.37</v>
      </c>
      <c r="P437" s="202">
        <v>20.13</v>
      </c>
      <c r="Q437" s="202">
        <v>5.71</v>
      </c>
      <c r="R437" s="202">
        <v>0.2</v>
      </c>
      <c r="S437" s="202">
        <v>3.29</v>
      </c>
      <c r="T437" s="202">
        <v>100.04</v>
      </c>
      <c r="U437" s="183">
        <f t="shared" si="12"/>
        <v>79.875530645460486</v>
      </c>
      <c r="V437" s="183">
        <f t="shared" si="13"/>
        <v>10.172175509323576</v>
      </c>
      <c r="W437" s="201" t="s">
        <v>713</v>
      </c>
      <c r="X437" s="201">
        <v>10</v>
      </c>
    </row>
    <row r="438" spans="1:24" s="171" customFormat="1" ht="11.25">
      <c r="A438" s="172" t="s">
        <v>664</v>
      </c>
      <c r="B438" s="201" t="s">
        <v>665</v>
      </c>
      <c r="C438" s="201" t="s">
        <v>666</v>
      </c>
      <c r="D438" s="201" t="s">
        <v>667</v>
      </c>
      <c r="E438" s="201" t="s">
        <v>668</v>
      </c>
      <c r="F438" s="201" t="s">
        <v>669</v>
      </c>
      <c r="G438" s="201">
        <v>3</v>
      </c>
      <c r="H438" s="201">
        <v>5</v>
      </c>
      <c r="I438" s="201" t="s">
        <v>713</v>
      </c>
      <c r="J438" s="201" t="s">
        <v>671</v>
      </c>
      <c r="K438" s="202">
        <v>41.49</v>
      </c>
      <c r="L438" s="202">
        <v>0.62</v>
      </c>
      <c r="M438" s="202">
        <v>23.1</v>
      </c>
      <c r="N438" s="202">
        <v>11.05</v>
      </c>
      <c r="O438" s="202">
        <v>0.27</v>
      </c>
      <c r="P438" s="202">
        <v>19.489999999999998</v>
      </c>
      <c r="Q438" s="202">
        <v>4.3</v>
      </c>
      <c r="R438" s="202">
        <v>0.16</v>
      </c>
      <c r="S438" s="202">
        <v>0.21</v>
      </c>
      <c r="T438" s="202">
        <v>100.69</v>
      </c>
      <c r="U438" s="183">
        <f t="shared" si="12"/>
        <v>75.867924814523064</v>
      </c>
      <c r="V438" s="183">
        <f t="shared" si="13"/>
        <v>0.60615780027747779</v>
      </c>
      <c r="W438" s="201" t="s">
        <v>713</v>
      </c>
      <c r="X438" s="201">
        <v>10</v>
      </c>
    </row>
    <row r="439" spans="1:24" s="171" customFormat="1" ht="11.25">
      <c r="A439" s="172" t="s">
        <v>664</v>
      </c>
      <c r="B439" s="201" t="s">
        <v>665</v>
      </c>
      <c r="C439" s="201" t="s">
        <v>666</v>
      </c>
      <c r="D439" s="201" t="s">
        <v>667</v>
      </c>
      <c r="E439" s="201" t="s">
        <v>668</v>
      </c>
      <c r="F439" s="201" t="s">
        <v>669</v>
      </c>
      <c r="G439" s="201">
        <v>3</v>
      </c>
      <c r="H439" s="201">
        <v>6</v>
      </c>
      <c r="I439" s="201" t="s">
        <v>713</v>
      </c>
      <c r="J439" s="201" t="s">
        <v>671</v>
      </c>
      <c r="K439" s="202">
        <v>41.5</v>
      </c>
      <c r="L439" s="202">
        <v>0.36</v>
      </c>
      <c r="M439" s="202">
        <v>21.36</v>
      </c>
      <c r="N439" s="202">
        <v>7.93</v>
      </c>
      <c r="O439" s="202">
        <v>0.27</v>
      </c>
      <c r="P439" s="202">
        <v>21.16</v>
      </c>
      <c r="Q439" s="202">
        <v>4.16</v>
      </c>
      <c r="R439" s="202">
        <v>0.14000000000000001</v>
      </c>
      <c r="S439" s="202">
        <v>2.81</v>
      </c>
      <c r="T439" s="202">
        <v>99.69</v>
      </c>
      <c r="U439" s="183">
        <f t="shared" si="12"/>
        <v>82.627306903576255</v>
      </c>
      <c r="V439" s="183">
        <f t="shared" si="13"/>
        <v>8.1095087897099436</v>
      </c>
      <c r="W439" s="201" t="s">
        <v>713</v>
      </c>
      <c r="X439" s="201">
        <v>10</v>
      </c>
    </row>
    <row r="440" spans="1:24" s="171" customFormat="1" ht="11.25">
      <c r="A440" s="172" t="s">
        <v>664</v>
      </c>
      <c r="B440" s="201" t="s">
        <v>665</v>
      </c>
      <c r="C440" s="201" t="s">
        <v>666</v>
      </c>
      <c r="D440" s="201" t="s">
        <v>667</v>
      </c>
      <c r="E440" s="201" t="s">
        <v>668</v>
      </c>
      <c r="F440" s="201" t="s">
        <v>669</v>
      </c>
      <c r="G440" s="201">
        <v>3</v>
      </c>
      <c r="H440" s="201">
        <v>7</v>
      </c>
      <c r="I440" s="201" t="s">
        <v>713</v>
      </c>
      <c r="J440" s="201" t="s">
        <v>671</v>
      </c>
      <c r="K440" s="202">
        <v>41.86</v>
      </c>
      <c r="L440" s="202">
        <v>0.15</v>
      </c>
      <c r="M440" s="202">
        <v>20.53</v>
      </c>
      <c r="N440" s="202">
        <v>7.68</v>
      </c>
      <c r="O440" s="202">
        <v>0.3</v>
      </c>
      <c r="P440" s="202">
        <v>20.68</v>
      </c>
      <c r="Q440" s="202">
        <v>5.03</v>
      </c>
      <c r="R440" s="202">
        <v>0.11</v>
      </c>
      <c r="S440" s="202">
        <v>4.8899999999999997</v>
      </c>
      <c r="T440" s="202">
        <v>101.23</v>
      </c>
      <c r="U440" s="183">
        <f t="shared" si="12"/>
        <v>82.757373852007646</v>
      </c>
      <c r="V440" s="183">
        <f t="shared" si="13"/>
        <v>13.777199261631528</v>
      </c>
      <c r="W440" s="201" t="s">
        <v>713</v>
      </c>
      <c r="X440" s="201">
        <v>10</v>
      </c>
    </row>
    <row r="441" spans="1:24" s="171" customFormat="1" ht="11.25">
      <c r="A441" s="172" t="s">
        <v>664</v>
      </c>
      <c r="B441" s="201" t="s">
        <v>665</v>
      </c>
      <c r="C441" s="201" t="s">
        <v>666</v>
      </c>
      <c r="D441" s="201" t="s">
        <v>667</v>
      </c>
      <c r="E441" s="201" t="s">
        <v>668</v>
      </c>
      <c r="F441" s="201" t="s">
        <v>669</v>
      </c>
      <c r="G441" s="201">
        <v>3</v>
      </c>
      <c r="H441" s="201">
        <v>8</v>
      </c>
      <c r="I441" s="201" t="s">
        <v>713</v>
      </c>
      <c r="J441" s="201" t="s">
        <v>671</v>
      </c>
      <c r="K441" s="202">
        <v>41.12</v>
      </c>
      <c r="L441" s="202">
        <v>0.06</v>
      </c>
      <c r="M441" s="202">
        <v>17.809999999999999</v>
      </c>
      <c r="N441" s="202">
        <v>7.25</v>
      </c>
      <c r="O441" s="202">
        <v>0.37</v>
      </c>
      <c r="P441" s="202">
        <v>19.79</v>
      </c>
      <c r="Q441" s="202">
        <v>5.82</v>
      </c>
      <c r="R441" s="202">
        <v>0.08</v>
      </c>
      <c r="S441" s="202">
        <v>8.44</v>
      </c>
      <c r="T441" s="202">
        <v>100.74</v>
      </c>
      <c r="U441" s="183">
        <f t="shared" si="12"/>
        <v>82.950968959122235</v>
      </c>
      <c r="V441" s="183">
        <f t="shared" si="13"/>
        <v>24.121999723537506</v>
      </c>
      <c r="W441" s="201" t="s">
        <v>713</v>
      </c>
      <c r="X441" s="201">
        <v>10</v>
      </c>
    </row>
    <row r="442" spans="1:24" s="171" customFormat="1" ht="11.25">
      <c r="A442" s="172" t="s">
        <v>664</v>
      </c>
      <c r="B442" s="201" t="s">
        <v>665</v>
      </c>
      <c r="C442" s="201" t="s">
        <v>666</v>
      </c>
      <c r="D442" s="201" t="s">
        <v>667</v>
      </c>
      <c r="E442" s="201" t="s">
        <v>668</v>
      </c>
      <c r="F442" s="201" t="s">
        <v>669</v>
      </c>
      <c r="G442" s="201">
        <v>3</v>
      </c>
      <c r="H442" s="201">
        <v>9</v>
      </c>
      <c r="I442" s="201" t="s">
        <v>713</v>
      </c>
      <c r="J442" s="201" t="s">
        <v>671</v>
      </c>
      <c r="K442" s="202">
        <v>41.23</v>
      </c>
      <c r="L442" s="202">
        <v>0.74</v>
      </c>
      <c r="M442" s="202">
        <v>21.23</v>
      </c>
      <c r="N442" s="202">
        <v>7.83</v>
      </c>
      <c r="O442" s="202">
        <v>0.32</v>
      </c>
      <c r="P442" s="202">
        <v>20.170000000000002</v>
      </c>
      <c r="Q442" s="202">
        <v>5.76</v>
      </c>
      <c r="R442" s="202">
        <v>0.21</v>
      </c>
      <c r="S442" s="202">
        <v>2.42</v>
      </c>
      <c r="T442" s="202">
        <v>99.91</v>
      </c>
      <c r="U442" s="183">
        <f t="shared" si="12"/>
        <v>82.115830438739607</v>
      </c>
      <c r="V442" s="183">
        <f t="shared" si="13"/>
        <v>7.1036708326546458</v>
      </c>
      <c r="W442" s="201" t="s">
        <v>713</v>
      </c>
      <c r="X442" s="201">
        <v>10</v>
      </c>
    </row>
    <row r="443" spans="1:24" s="171" customFormat="1" ht="11.25">
      <c r="A443" s="172" t="s">
        <v>664</v>
      </c>
      <c r="B443" s="201" t="s">
        <v>665</v>
      </c>
      <c r="C443" s="201" t="s">
        <v>666</v>
      </c>
      <c r="D443" s="201" t="s">
        <v>667</v>
      </c>
      <c r="E443" s="201" t="s">
        <v>668</v>
      </c>
      <c r="F443" s="201" t="s">
        <v>669</v>
      </c>
      <c r="G443" s="201">
        <v>3</v>
      </c>
      <c r="H443" s="201">
        <v>10</v>
      </c>
      <c r="I443" s="201" t="s">
        <v>713</v>
      </c>
      <c r="J443" s="201" t="s">
        <v>671</v>
      </c>
      <c r="K443" s="202">
        <v>40.14</v>
      </c>
      <c r="L443" s="202">
        <v>0.37</v>
      </c>
      <c r="M443" s="202">
        <v>16.66</v>
      </c>
      <c r="N443" s="202">
        <v>7.33</v>
      </c>
      <c r="O443" s="202">
        <v>0.35</v>
      </c>
      <c r="P443" s="202">
        <v>19.88</v>
      </c>
      <c r="Q443" s="202">
        <v>6.34</v>
      </c>
      <c r="R443" s="202">
        <v>0.14000000000000001</v>
      </c>
      <c r="S443" s="202">
        <v>9.6199999999999992</v>
      </c>
      <c r="T443" s="202">
        <v>100.83</v>
      </c>
      <c r="U443" s="183">
        <f t="shared" si="12"/>
        <v>82.859747160179737</v>
      </c>
      <c r="V443" s="183">
        <f t="shared" si="13"/>
        <v>27.920850012015059</v>
      </c>
      <c r="W443" s="201" t="s">
        <v>713</v>
      </c>
      <c r="X443" s="201">
        <v>10</v>
      </c>
    </row>
    <row r="444" spans="1:24" s="171" customFormat="1" ht="11.25">
      <c r="A444" s="172" t="s">
        <v>664</v>
      </c>
      <c r="B444" s="201" t="s">
        <v>665</v>
      </c>
      <c r="C444" s="201" t="s">
        <v>666</v>
      </c>
      <c r="D444" s="201" t="s">
        <v>667</v>
      </c>
      <c r="E444" s="201" t="s">
        <v>668</v>
      </c>
      <c r="F444" s="201" t="s">
        <v>669</v>
      </c>
      <c r="G444" s="201">
        <v>3</v>
      </c>
      <c r="H444" s="201">
        <v>11</v>
      </c>
      <c r="I444" s="201" t="s">
        <v>713</v>
      </c>
      <c r="J444" s="201" t="s">
        <v>671</v>
      </c>
      <c r="K444" s="202">
        <v>41.13</v>
      </c>
      <c r="L444" s="202">
        <v>0.36</v>
      </c>
      <c r="M444" s="202">
        <v>18.71</v>
      </c>
      <c r="N444" s="202">
        <v>7.57</v>
      </c>
      <c r="O444" s="202">
        <v>0.28000000000000003</v>
      </c>
      <c r="P444" s="202">
        <v>20.63</v>
      </c>
      <c r="Q444" s="202">
        <v>5.34</v>
      </c>
      <c r="R444" s="202">
        <v>0.18</v>
      </c>
      <c r="S444" s="202">
        <v>6.6</v>
      </c>
      <c r="T444" s="202">
        <v>100.8</v>
      </c>
      <c r="U444" s="183">
        <f t="shared" si="12"/>
        <v>82.92801738737154</v>
      </c>
      <c r="V444" s="183">
        <f t="shared" si="13"/>
        <v>19.13575451366145</v>
      </c>
      <c r="W444" s="201" t="s">
        <v>713</v>
      </c>
      <c r="X444" s="201">
        <v>10</v>
      </c>
    </row>
    <row r="445" spans="1:24" s="171" customFormat="1" ht="11.25">
      <c r="A445" s="172" t="s">
        <v>664</v>
      </c>
      <c r="B445" s="201" t="s">
        <v>665</v>
      </c>
      <c r="C445" s="201" t="s">
        <v>666</v>
      </c>
      <c r="D445" s="201" t="s">
        <v>667</v>
      </c>
      <c r="E445" s="201" t="s">
        <v>668</v>
      </c>
      <c r="F445" s="201" t="s">
        <v>669</v>
      </c>
      <c r="G445" s="201">
        <v>3</v>
      </c>
      <c r="H445" s="201">
        <v>12</v>
      </c>
      <c r="I445" s="201" t="s">
        <v>713</v>
      </c>
      <c r="J445" s="201" t="s">
        <v>671</v>
      </c>
      <c r="K445" s="202">
        <v>41.34</v>
      </c>
      <c r="L445" s="202">
        <v>0.28000000000000003</v>
      </c>
      <c r="M445" s="202">
        <v>21.28</v>
      </c>
      <c r="N445" s="202">
        <v>7.81</v>
      </c>
      <c r="O445" s="202">
        <v>0.31</v>
      </c>
      <c r="P445" s="202">
        <v>21.4</v>
      </c>
      <c r="Q445" s="202">
        <v>4.13</v>
      </c>
      <c r="R445" s="202">
        <v>0.12</v>
      </c>
      <c r="S445" s="202">
        <v>2.82</v>
      </c>
      <c r="T445" s="202">
        <v>99.49</v>
      </c>
      <c r="U445" s="183">
        <f t="shared" si="12"/>
        <v>83.004793050527496</v>
      </c>
      <c r="V445" s="183">
        <f t="shared" si="13"/>
        <v>8.1641096633383654</v>
      </c>
      <c r="W445" s="201" t="s">
        <v>713</v>
      </c>
      <c r="X445" s="201">
        <v>10</v>
      </c>
    </row>
    <row r="446" spans="1:24" s="171" customFormat="1" ht="11.25">
      <c r="A446" s="172" t="s">
        <v>664</v>
      </c>
      <c r="B446" s="201" t="s">
        <v>665</v>
      </c>
      <c r="C446" s="201" t="s">
        <v>666</v>
      </c>
      <c r="D446" s="201" t="s">
        <v>667</v>
      </c>
      <c r="E446" s="201" t="s">
        <v>668</v>
      </c>
      <c r="F446" s="201" t="s">
        <v>669</v>
      </c>
      <c r="G446" s="201">
        <v>3</v>
      </c>
      <c r="H446" s="201">
        <v>13</v>
      </c>
      <c r="I446" s="201" t="s">
        <v>713</v>
      </c>
      <c r="J446" s="201" t="s">
        <v>671</v>
      </c>
      <c r="K446" s="202">
        <v>39</v>
      </c>
      <c r="L446" s="202">
        <v>0.26</v>
      </c>
      <c r="M446" s="202">
        <v>22.91</v>
      </c>
      <c r="N446" s="202">
        <v>16.43</v>
      </c>
      <c r="O446" s="202">
        <v>0.25</v>
      </c>
      <c r="P446" s="202">
        <v>9.81</v>
      </c>
      <c r="Q446" s="202">
        <v>11.14</v>
      </c>
      <c r="R446" s="202">
        <v>0.23</v>
      </c>
      <c r="S446" s="202">
        <v>0.08</v>
      </c>
      <c r="T446" s="202">
        <v>100.11</v>
      </c>
      <c r="U446" s="183">
        <f t="shared" si="12"/>
        <v>51.556356480359234</v>
      </c>
      <c r="V446" s="183">
        <f t="shared" si="13"/>
        <v>0.23370480792463291</v>
      </c>
      <c r="W446" s="201" t="s">
        <v>713</v>
      </c>
      <c r="X446" s="201">
        <v>10</v>
      </c>
    </row>
    <row r="447" spans="1:24" s="171" customFormat="1" ht="11.25">
      <c r="A447" s="172" t="s">
        <v>664</v>
      </c>
      <c r="B447" s="201" t="s">
        <v>665</v>
      </c>
      <c r="C447" s="201" t="s">
        <v>666</v>
      </c>
      <c r="D447" s="201" t="s">
        <v>667</v>
      </c>
      <c r="E447" s="201" t="s">
        <v>668</v>
      </c>
      <c r="F447" s="201" t="s">
        <v>669</v>
      </c>
      <c r="G447" s="201">
        <v>3</v>
      </c>
      <c r="H447" s="201">
        <v>14</v>
      </c>
      <c r="I447" s="201" t="s">
        <v>713</v>
      </c>
      <c r="J447" s="201" t="s">
        <v>671</v>
      </c>
      <c r="K447" s="202">
        <v>41.18</v>
      </c>
      <c r="L447" s="202">
        <v>0.86</v>
      </c>
      <c r="M447" s="202">
        <v>20.22</v>
      </c>
      <c r="N447" s="202">
        <v>9.0299999999999994</v>
      </c>
      <c r="O447" s="202">
        <v>0.37</v>
      </c>
      <c r="P447" s="202">
        <v>19.75</v>
      </c>
      <c r="Q447" s="202">
        <v>5.72</v>
      </c>
      <c r="R447" s="202">
        <v>0.17</v>
      </c>
      <c r="S447" s="202">
        <v>3.24</v>
      </c>
      <c r="T447" s="202">
        <v>100.54</v>
      </c>
      <c r="U447" s="183">
        <f t="shared" si="12"/>
        <v>79.585429756693756</v>
      </c>
      <c r="V447" s="183">
        <f t="shared" si="13"/>
        <v>9.7060276213199685</v>
      </c>
      <c r="W447" s="201" t="s">
        <v>713</v>
      </c>
      <c r="X447" s="201">
        <v>10</v>
      </c>
    </row>
    <row r="448" spans="1:24" s="171" customFormat="1" ht="11.25">
      <c r="A448" s="172" t="s">
        <v>664</v>
      </c>
      <c r="B448" s="201" t="s">
        <v>665</v>
      </c>
      <c r="C448" s="201" t="s">
        <v>666</v>
      </c>
      <c r="D448" s="201" t="s">
        <v>667</v>
      </c>
      <c r="E448" s="201" t="s">
        <v>668</v>
      </c>
      <c r="F448" s="201" t="s">
        <v>669</v>
      </c>
      <c r="G448" s="201">
        <v>3</v>
      </c>
      <c r="H448" s="201">
        <v>15</v>
      </c>
      <c r="I448" s="201" t="s">
        <v>713</v>
      </c>
      <c r="J448" s="201" t="s">
        <v>671</v>
      </c>
      <c r="K448" s="202">
        <v>41.34</v>
      </c>
      <c r="L448" s="202">
        <v>0.27</v>
      </c>
      <c r="M448" s="202">
        <v>19.649999999999999</v>
      </c>
      <c r="N448" s="202">
        <v>7.98</v>
      </c>
      <c r="O448" s="202">
        <v>0.31</v>
      </c>
      <c r="P448" s="202">
        <v>19.77</v>
      </c>
      <c r="Q448" s="202">
        <v>5.3</v>
      </c>
      <c r="R448" s="202">
        <v>0.13</v>
      </c>
      <c r="S448" s="202">
        <v>5.36</v>
      </c>
      <c r="T448" s="202">
        <v>100.11</v>
      </c>
      <c r="U448" s="183">
        <f t="shared" si="12"/>
        <v>81.535796923832493</v>
      </c>
      <c r="V448" s="183">
        <f t="shared" si="13"/>
        <v>15.468244477215473</v>
      </c>
      <c r="W448" s="201" t="s">
        <v>713</v>
      </c>
      <c r="X448" s="201">
        <v>10</v>
      </c>
    </row>
    <row r="449" spans="1:24" s="171" customFormat="1" ht="11.25">
      <c r="A449" s="172" t="s">
        <v>664</v>
      </c>
      <c r="B449" s="201" t="s">
        <v>665</v>
      </c>
      <c r="C449" s="201" t="s">
        <v>666</v>
      </c>
      <c r="D449" s="201" t="s">
        <v>667</v>
      </c>
      <c r="E449" s="201" t="s">
        <v>668</v>
      </c>
      <c r="F449" s="201" t="s">
        <v>669</v>
      </c>
      <c r="G449" s="201">
        <v>3</v>
      </c>
      <c r="H449" s="201">
        <v>16</v>
      </c>
      <c r="I449" s="201" t="s">
        <v>713</v>
      </c>
      <c r="J449" s="201" t="s">
        <v>671</v>
      </c>
      <c r="K449" s="202">
        <v>41.04</v>
      </c>
      <c r="L449" s="202">
        <v>0.05</v>
      </c>
      <c r="M449" s="202">
        <v>19.97</v>
      </c>
      <c r="N449" s="202">
        <v>7.81</v>
      </c>
      <c r="O449" s="202">
        <v>0.36</v>
      </c>
      <c r="P449" s="202">
        <v>20.27</v>
      </c>
      <c r="Q449" s="202">
        <v>5.32</v>
      </c>
      <c r="R449" s="202">
        <v>0.11</v>
      </c>
      <c r="S449" s="202">
        <v>5.5</v>
      </c>
      <c r="T449" s="202">
        <v>100.43</v>
      </c>
      <c r="U449" s="183">
        <f t="shared" si="12"/>
        <v>82.22575437525964</v>
      </c>
      <c r="V449" s="183">
        <f t="shared" si="13"/>
        <v>15.59458549948566</v>
      </c>
      <c r="W449" s="201" t="s">
        <v>713</v>
      </c>
      <c r="X449" s="201">
        <v>10</v>
      </c>
    </row>
    <row r="450" spans="1:24" s="171" customFormat="1" ht="11.25">
      <c r="A450" s="172" t="s">
        <v>664</v>
      </c>
      <c r="B450" s="201" t="s">
        <v>665</v>
      </c>
      <c r="C450" s="201" t="s">
        <v>666</v>
      </c>
      <c r="D450" s="201" t="s">
        <v>667</v>
      </c>
      <c r="E450" s="201" t="s">
        <v>668</v>
      </c>
      <c r="F450" s="201" t="s">
        <v>669</v>
      </c>
      <c r="G450" s="201">
        <v>3</v>
      </c>
      <c r="H450" s="201">
        <v>17</v>
      </c>
      <c r="I450" s="201" t="s">
        <v>713</v>
      </c>
      <c r="J450" s="201" t="s">
        <v>671</v>
      </c>
      <c r="K450" s="202">
        <v>40.24</v>
      </c>
      <c r="L450" s="202">
        <v>0.22</v>
      </c>
      <c r="M450" s="202">
        <v>19</v>
      </c>
      <c r="N450" s="202">
        <v>7.74</v>
      </c>
      <c r="O450" s="202">
        <v>0.32</v>
      </c>
      <c r="P450" s="202">
        <v>20.49</v>
      </c>
      <c r="Q450" s="202">
        <v>5.2</v>
      </c>
      <c r="R450" s="202">
        <v>0.1</v>
      </c>
      <c r="S450" s="202">
        <v>5.91</v>
      </c>
      <c r="T450" s="202">
        <v>99.22</v>
      </c>
      <c r="U450" s="183">
        <f t="shared" si="12"/>
        <v>82.513262622884497</v>
      </c>
      <c r="V450" s="183">
        <f t="shared" si="13"/>
        <v>17.264193297571314</v>
      </c>
      <c r="W450" s="201" t="s">
        <v>713</v>
      </c>
      <c r="X450" s="201">
        <v>10</v>
      </c>
    </row>
    <row r="451" spans="1:24" s="171" customFormat="1" ht="11.25">
      <c r="A451" s="172" t="s">
        <v>664</v>
      </c>
      <c r="B451" s="201" t="s">
        <v>665</v>
      </c>
      <c r="C451" s="201" t="s">
        <v>666</v>
      </c>
      <c r="D451" s="201" t="s">
        <v>667</v>
      </c>
      <c r="E451" s="201" t="s">
        <v>668</v>
      </c>
      <c r="F451" s="201" t="s">
        <v>669</v>
      </c>
      <c r="G451" s="201">
        <v>3</v>
      </c>
      <c r="H451" s="201">
        <v>18</v>
      </c>
      <c r="I451" s="201" t="s">
        <v>713</v>
      </c>
      <c r="J451" s="201" t="s">
        <v>671</v>
      </c>
      <c r="K451" s="202">
        <v>41.02</v>
      </c>
      <c r="L451" s="202">
        <v>0.21</v>
      </c>
      <c r="M451" s="202">
        <v>18.53</v>
      </c>
      <c r="N451" s="202">
        <v>8.08</v>
      </c>
      <c r="O451" s="202">
        <v>0.35</v>
      </c>
      <c r="P451" s="202">
        <v>19.559999999999999</v>
      </c>
      <c r="Q451" s="202">
        <v>5.9</v>
      </c>
      <c r="R451" s="202">
        <v>0.11</v>
      </c>
      <c r="S451" s="202">
        <v>6.99</v>
      </c>
      <c r="T451" s="202">
        <v>100.75</v>
      </c>
      <c r="U451" s="183">
        <f t="shared" si="12"/>
        <v>81.184996188530377</v>
      </c>
      <c r="V451" s="183">
        <f t="shared" si="13"/>
        <v>20.195256247487521</v>
      </c>
      <c r="W451" s="201" t="s">
        <v>713</v>
      </c>
      <c r="X451" s="201">
        <v>10</v>
      </c>
    </row>
    <row r="452" spans="1:24" s="171" customFormat="1" ht="11.25">
      <c r="A452" s="172" t="s">
        <v>664</v>
      </c>
      <c r="B452" s="201" t="s">
        <v>665</v>
      </c>
      <c r="C452" s="201" t="s">
        <v>666</v>
      </c>
      <c r="D452" s="201" t="s">
        <v>667</v>
      </c>
      <c r="E452" s="201" t="s">
        <v>668</v>
      </c>
      <c r="F452" s="201" t="s">
        <v>669</v>
      </c>
      <c r="G452" s="201">
        <v>3</v>
      </c>
      <c r="H452" s="201">
        <v>19</v>
      </c>
      <c r="I452" s="201" t="s">
        <v>713</v>
      </c>
      <c r="J452" s="201" t="s">
        <v>671</v>
      </c>
      <c r="K452" s="202">
        <v>40.520000000000003</v>
      </c>
      <c r="L452" s="202">
        <v>0.64</v>
      </c>
      <c r="M452" s="202">
        <v>21.3</v>
      </c>
      <c r="N452" s="202">
        <v>9.1999999999999993</v>
      </c>
      <c r="O452" s="202">
        <v>0.31</v>
      </c>
      <c r="P452" s="202">
        <v>20.18</v>
      </c>
      <c r="Q452" s="202">
        <v>4.7699999999999996</v>
      </c>
      <c r="R452" s="202">
        <v>0.23</v>
      </c>
      <c r="S452" s="202">
        <v>2.41</v>
      </c>
      <c r="T452" s="202">
        <v>99.56</v>
      </c>
      <c r="U452" s="183">
        <f t="shared" si="12"/>
        <v>79.632301452395524</v>
      </c>
      <c r="V452" s="183">
        <f t="shared" si="13"/>
        <v>7.0547789135648005</v>
      </c>
      <c r="W452" s="201" t="s">
        <v>713</v>
      </c>
      <c r="X452" s="201">
        <v>10</v>
      </c>
    </row>
    <row r="453" spans="1:24" s="171" customFormat="1" ht="11.25">
      <c r="A453" s="172" t="s">
        <v>664</v>
      </c>
      <c r="B453" s="201" t="s">
        <v>665</v>
      </c>
      <c r="C453" s="201" t="s">
        <v>666</v>
      </c>
      <c r="D453" s="201" t="s">
        <v>667</v>
      </c>
      <c r="E453" s="201" t="s">
        <v>668</v>
      </c>
      <c r="F453" s="201" t="s">
        <v>669</v>
      </c>
      <c r="G453" s="201">
        <v>3</v>
      </c>
      <c r="H453" s="201">
        <v>20</v>
      </c>
      <c r="I453" s="201" t="s">
        <v>713</v>
      </c>
      <c r="J453" s="201" t="s">
        <v>671</v>
      </c>
      <c r="K453" s="202">
        <v>40.909999999999997</v>
      </c>
      <c r="L453" s="202">
        <v>0.79</v>
      </c>
      <c r="M453" s="202">
        <v>20.55</v>
      </c>
      <c r="N453" s="202">
        <v>7.92</v>
      </c>
      <c r="O453" s="202">
        <v>0.28999999999999998</v>
      </c>
      <c r="P453" s="202">
        <v>20.239999999999998</v>
      </c>
      <c r="Q453" s="202">
        <v>6.04</v>
      </c>
      <c r="R453" s="202">
        <v>0.18</v>
      </c>
      <c r="S453" s="202">
        <v>3.81</v>
      </c>
      <c r="T453" s="202">
        <v>100.73</v>
      </c>
      <c r="U453" s="183">
        <f t="shared" si="12"/>
        <v>81.998570960731186</v>
      </c>
      <c r="V453" s="183">
        <f t="shared" si="13"/>
        <v>11.061677384116452</v>
      </c>
      <c r="W453" s="201" t="s">
        <v>713</v>
      </c>
      <c r="X453" s="201">
        <v>10</v>
      </c>
    </row>
    <row r="454" spans="1:24" s="171" customFormat="1" ht="11.25">
      <c r="A454" s="172" t="s">
        <v>664</v>
      </c>
      <c r="B454" s="201" t="s">
        <v>665</v>
      </c>
      <c r="C454" s="201" t="s">
        <v>666</v>
      </c>
      <c r="D454" s="201" t="s">
        <v>667</v>
      </c>
      <c r="E454" s="201" t="s">
        <v>668</v>
      </c>
      <c r="F454" s="201" t="s">
        <v>669</v>
      </c>
      <c r="G454" s="201">
        <v>3</v>
      </c>
      <c r="H454" s="201">
        <v>21</v>
      </c>
      <c r="I454" s="201" t="s">
        <v>713</v>
      </c>
      <c r="J454" s="201" t="s">
        <v>671</v>
      </c>
      <c r="K454" s="202">
        <v>40.96</v>
      </c>
      <c r="L454" s="202">
        <v>0.46</v>
      </c>
      <c r="M454" s="202">
        <v>19.64</v>
      </c>
      <c r="N454" s="202">
        <v>7.85</v>
      </c>
      <c r="O454" s="202">
        <v>0.27</v>
      </c>
      <c r="P454" s="202">
        <v>20.54</v>
      </c>
      <c r="Q454" s="202">
        <v>5.07</v>
      </c>
      <c r="R454" s="202">
        <v>0.13</v>
      </c>
      <c r="S454" s="202">
        <v>5.2</v>
      </c>
      <c r="T454" s="202">
        <v>100.12</v>
      </c>
      <c r="U454" s="183">
        <f t="shared" ref="U454:U517" si="14">((P454/40.31)/(P454/40.31+N454/71.85))*100</f>
        <v>82.344171305899209</v>
      </c>
      <c r="V454" s="183">
        <f t="shared" ref="V454:V517" si="15">((S454/151.99061)/(S454/151.99061+M454/101.96137))*100</f>
        <v>15.082636552103695</v>
      </c>
      <c r="W454" s="201" t="s">
        <v>713</v>
      </c>
      <c r="X454" s="201">
        <v>10</v>
      </c>
    </row>
    <row r="455" spans="1:24" s="171" customFormat="1" ht="11.25">
      <c r="A455" s="172" t="s">
        <v>664</v>
      </c>
      <c r="B455" s="201" t="s">
        <v>665</v>
      </c>
      <c r="C455" s="201" t="s">
        <v>666</v>
      </c>
      <c r="D455" s="201" t="s">
        <v>667</v>
      </c>
      <c r="E455" s="201" t="s">
        <v>668</v>
      </c>
      <c r="F455" s="201" t="s">
        <v>669</v>
      </c>
      <c r="G455" s="201">
        <v>3</v>
      </c>
      <c r="H455" s="201">
        <v>22</v>
      </c>
      <c r="I455" s="201" t="s">
        <v>713</v>
      </c>
      <c r="J455" s="201" t="s">
        <v>671</v>
      </c>
      <c r="K455" s="202">
        <v>41.36</v>
      </c>
      <c r="L455" s="202">
        <v>0.83</v>
      </c>
      <c r="M455" s="202">
        <v>20.170000000000002</v>
      </c>
      <c r="N455" s="202">
        <v>9.02</v>
      </c>
      <c r="O455" s="202">
        <v>0.36</v>
      </c>
      <c r="P455" s="202">
        <v>20.23</v>
      </c>
      <c r="Q455" s="202">
        <v>5.52</v>
      </c>
      <c r="R455" s="202">
        <v>0.23</v>
      </c>
      <c r="S455" s="202">
        <v>3.24</v>
      </c>
      <c r="T455" s="202">
        <v>100.96</v>
      </c>
      <c r="U455" s="183">
        <f t="shared" si="14"/>
        <v>79.99054218547937</v>
      </c>
      <c r="V455" s="183">
        <f t="shared" si="15"/>
        <v>9.7277476256576989</v>
      </c>
      <c r="W455" s="201" t="s">
        <v>713</v>
      </c>
      <c r="X455" s="201">
        <v>10</v>
      </c>
    </row>
    <row r="456" spans="1:24" s="171" customFormat="1" ht="11.25">
      <c r="A456" s="172" t="s">
        <v>664</v>
      </c>
      <c r="B456" s="201" t="s">
        <v>665</v>
      </c>
      <c r="C456" s="201" t="s">
        <v>666</v>
      </c>
      <c r="D456" s="201" t="s">
        <v>667</v>
      </c>
      <c r="E456" s="201" t="s">
        <v>668</v>
      </c>
      <c r="F456" s="201" t="s">
        <v>669</v>
      </c>
      <c r="G456" s="201">
        <v>3</v>
      </c>
      <c r="H456" s="201">
        <v>23</v>
      </c>
      <c r="I456" s="201" t="s">
        <v>713</v>
      </c>
      <c r="J456" s="201" t="s">
        <v>671</v>
      </c>
      <c r="K456" s="202">
        <v>41.5</v>
      </c>
      <c r="L456" s="202">
        <v>0.67</v>
      </c>
      <c r="M456" s="202">
        <v>21.38</v>
      </c>
      <c r="N456" s="202">
        <v>7.9</v>
      </c>
      <c r="O456" s="202">
        <v>0.33</v>
      </c>
      <c r="P456" s="202">
        <v>20.52</v>
      </c>
      <c r="Q456" s="202">
        <v>5.59</v>
      </c>
      <c r="R456" s="202">
        <v>0.16</v>
      </c>
      <c r="S456" s="202">
        <v>2.72</v>
      </c>
      <c r="T456" s="202">
        <v>100.77</v>
      </c>
      <c r="U456" s="183">
        <f t="shared" si="14"/>
        <v>82.237447226729415</v>
      </c>
      <c r="V456" s="183">
        <f t="shared" si="15"/>
        <v>7.8634320502319417</v>
      </c>
      <c r="W456" s="201" t="s">
        <v>713</v>
      </c>
      <c r="X456" s="201">
        <v>10</v>
      </c>
    </row>
    <row r="457" spans="1:24" s="171" customFormat="1" ht="11.25">
      <c r="A457" s="172" t="s">
        <v>664</v>
      </c>
      <c r="B457" s="201" t="s">
        <v>665</v>
      </c>
      <c r="C457" s="201" t="s">
        <v>666</v>
      </c>
      <c r="D457" s="201" t="s">
        <v>667</v>
      </c>
      <c r="E457" s="201" t="s">
        <v>668</v>
      </c>
      <c r="F457" s="201" t="s">
        <v>669</v>
      </c>
      <c r="G457" s="201">
        <v>3</v>
      </c>
      <c r="H457" s="201">
        <v>24</v>
      </c>
      <c r="I457" s="201" t="s">
        <v>713</v>
      </c>
      <c r="J457" s="201" t="s">
        <v>671</v>
      </c>
      <c r="K457" s="202">
        <v>41.79</v>
      </c>
      <c r="L457" s="202">
        <v>0.3</v>
      </c>
      <c r="M457" s="202">
        <v>19.16</v>
      </c>
      <c r="N457" s="202">
        <v>7.05</v>
      </c>
      <c r="O457" s="202">
        <v>0.21</v>
      </c>
      <c r="P457" s="202">
        <v>21.14</v>
      </c>
      <c r="Q457" s="202">
        <v>5.1100000000000003</v>
      </c>
      <c r="R457" s="202">
        <v>0.12</v>
      </c>
      <c r="S457" s="202">
        <v>5.75</v>
      </c>
      <c r="T457" s="202">
        <v>100.63</v>
      </c>
      <c r="U457" s="183">
        <f t="shared" si="14"/>
        <v>84.239012431128828</v>
      </c>
      <c r="V457" s="183">
        <f t="shared" si="15"/>
        <v>16.758371451000755</v>
      </c>
      <c r="W457" s="201" t="s">
        <v>713</v>
      </c>
      <c r="X457" s="201">
        <v>10</v>
      </c>
    </row>
    <row r="458" spans="1:24" s="171" customFormat="1" ht="11.25">
      <c r="A458" s="172" t="s">
        <v>664</v>
      </c>
      <c r="B458" s="201" t="s">
        <v>665</v>
      </c>
      <c r="C458" s="201" t="s">
        <v>666</v>
      </c>
      <c r="D458" s="201" t="s">
        <v>667</v>
      </c>
      <c r="E458" s="201" t="s">
        <v>668</v>
      </c>
      <c r="F458" s="201" t="s">
        <v>669</v>
      </c>
      <c r="G458" s="201">
        <v>3</v>
      </c>
      <c r="H458" s="201">
        <v>25</v>
      </c>
      <c r="I458" s="201" t="s">
        <v>713</v>
      </c>
      <c r="J458" s="201" t="s">
        <v>671</v>
      </c>
      <c r="K458" s="202">
        <v>40.51</v>
      </c>
      <c r="L458" s="202">
        <v>1.1100000000000001</v>
      </c>
      <c r="M458" s="202">
        <v>18.47</v>
      </c>
      <c r="N458" s="202">
        <v>7.74</v>
      </c>
      <c r="O458" s="202">
        <v>0.32</v>
      </c>
      <c r="P458" s="202">
        <v>20.36</v>
      </c>
      <c r="Q458" s="202">
        <v>5.77</v>
      </c>
      <c r="R458" s="202">
        <v>0.14000000000000001</v>
      </c>
      <c r="S458" s="202">
        <v>5.56</v>
      </c>
      <c r="T458" s="202">
        <v>99.98</v>
      </c>
      <c r="U458" s="183">
        <f t="shared" si="14"/>
        <v>82.42123599907913</v>
      </c>
      <c r="V458" s="183">
        <f t="shared" si="15"/>
        <v>16.801314619042561</v>
      </c>
      <c r="W458" s="201" t="s">
        <v>713</v>
      </c>
      <c r="X458" s="201">
        <v>10</v>
      </c>
    </row>
    <row r="459" spans="1:24" s="171" customFormat="1" ht="11.25">
      <c r="A459" s="172" t="s">
        <v>664</v>
      </c>
      <c r="B459" s="201" t="s">
        <v>665</v>
      </c>
      <c r="C459" s="201" t="s">
        <v>666</v>
      </c>
      <c r="D459" s="201" t="s">
        <v>667</v>
      </c>
      <c r="E459" s="201" t="s">
        <v>668</v>
      </c>
      <c r="F459" s="201" t="s">
        <v>669</v>
      </c>
      <c r="G459" s="201">
        <v>3</v>
      </c>
      <c r="H459" s="201">
        <v>26</v>
      </c>
      <c r="I459" s="201" t="s">
        <v>713</v>
      </c>
      <c r="J459" s="201" t="s">
        <v>671</v>
      </c>
      <c r="K459" s="202">
        <v>40.78</v>
      </c>
      <c r="L459" s="202">
        <v>0.71</v>
      </c>
      <c r="M459" s="202">
        <v>20.59</v>
      </c>
      <c r="N459" s="202">
        <v>7.89</v>
      </c>
      <c r="O459" s="202">
        <v>0.33</v>
      </c>
      <c r="P459" s="202">
        <v>20.27</v>
      </c>
      <c r="Q459" s="202">
        <v>5.88</v>
      </c>
      <c r="R459" s="202">
        <v>0.16</v>
      </c>
      <c r="S459" s="202">
        <v>3.33</v>
      </c>
      <c r="T459" s="202">
        <v>99.94</v>
      </c>
      <c r="U459" s="183">
        <f t="shared" si="14"/>
        <v>82.076320860591139</v>
      </c>
      <c r="V459" s="183">
        <f t="shared" si="15"/>
        <v>9.7875352606052282</v>
      </c>
      <c r="W459" s="201" t="s">
        <v>713</v>
      </c>
      <c r="X459" s="201">
        <v>10</v>
      </c>
    </row>
    <row r="460" spans="1:24" s="171" customFormat="1" ht="11.25">
      <c r="A460" s="172" t="s">
        <v>664</v>
      </c>
      <c r="B460" s="201" t="s">
        <v>665</v>
      </c>
      <c r="C460" s="201" t="s">
        <v>666</v>
      </c>
      <c r="D460" s="201" t="s">
        <v>667</v>
      </c>
      <c r="E460" s="201" t="s">
        <v>668</v>
      </c>
      <c r="F460" s="201" t="s">
        <v>669</v>
      </c>
      <c r="G460" s="201">
        <v>3</v>
      </c>
      <c r="H460" s="201">
        <v>27</v>
      </c>
      <c r="I460" s="201" t="s">
        <v>713</v>
      </c>
      <c r="J460" s="201" t="s">
        <v>671</v>
      </c>
      <c r="K460" s="202">
        <v>41.2</v>
      </c>
      <c r="L460" s="202">
        <v>0.87</v>
      </c>
      <c r="M460" s="202">
        <v>20.68</v>
      </c>
      <c r="N460" s="202">
        <v>9.18</v>
      </c>
      <c r="O460" s="202">
        <v>0.38</v>
      </c>
      <c r="P460" s="202">
        <v>20.47</v>
      </c>
      <c r="Q460" s="202">
        <v>5.45</v>
      </c>
      <c r="R460" s="202">
        <v>0.16</v>
      </c>
      <c r="S460" s="202">
        <v>2.96</v>
      </c>
      <c r="T460" s="202">
        <v>101.35</v>
      </c>
      <c r="U460" s="183">
        <f t="shared" si="14"/>
        <v>79.897722492854115</v>
      </c>
      <c r="V460" s="183">
        <f t="shared" si="15"/>
        <v>8.7607592059390846</v>
      </c>
      <c r="W460" s="201" t="s">
        <v>713</v>
      </c>
      <c r="X460" s="201">
        <v>10</v>
      </c>
    </row>
    <row r="461" spans="1:24" s="171" customFormat="1" ht="11.25">
      <c r="A461" s="172" t="s">
        <v>664</v>
      </c>
      <c r="B461" s="201" t="s">
        <v>665</v>
      </c>
      <c r="C461" s="201" t="s">
        <v>666</v>
      </c>
      <c r="D461" s="201" t="s">
        <v>667</v>
      </c>
      <c r="E461" s="201" t="s">
        <v>668</v>
      </c>
      <c r="F461" s="201" t="s">
        <v>669</v>
      </c>
      <c r="G461" s="201">
        <v>3</v>
      </c>
      <c r="H461" s="201">
        <v>28</v>
      </c>
      <c r="I461" s="201" t="s">
        <v>713</v>
      </c>
      <c r="J461" s="201" t="s">
        <v>671</v>
      </c>
      <c r="K461" s="202">
        <v>41.37</v>
      </c>
      <c r="L461" s="202">
        <v>0.86</v>
      </c>
      <c r="M461" s="202">
        <v>19.239999999999998</v>
      </c>
      <c r="N461" s="202">
        <v>7.62</v>
      </c>
      <c r="O461" s="202">
        <v>0.24</v>
      </c>
      <c r="P461" s="202">
        <v>20.99</v>
      </c>
      <c r="Q461" s="202">
        <v>5.29</v>
      </c>
      <c r="R461" s="202">
        <v>0.17</v>
      </c>
      <c r="S461" s="202">
        <v>4.88</v>
      </c>
      <c r="T461" s="202">
        <v>100.66</v>
      </c>
      <c r="U461" s="183">
        <f t="shared" si="14"/>
        <v>83.079200902862155</v>
      </c>
      <c r="V461" s="183">
        <f t="shared" si="15"/>
        <v>14.540919616281178</v>
      </c>
      <c r="W461" s="201" t="s">
        <v>713</v>
      </c>
      <c r="X461" s="201">
        <v>10</v>
      </c>
    </row>
    <row r="462" spans="1:24" s="171" customFormat="1" ht="11.25">
      <c r="A462" s="172" t="s">
        <v>664</v>
      </c>
      <c r="B462" s="201" t="s">
        <v>665</v>
      </c>
      <c r="C462" s="201" t="s">
        <v>666</v>
      </c>
      <c r="D462" s="201" t="s">
        <v>667</v>
      </c>
      <c r="E462" s="201" t="s">
        <v>668</v>
      </c>
      <c r="F462" s="201" t="s">
        <v>669</v>
      </c>
      <c r="G462" s="201">
        <v>3</v>
      </c>
      <c r="H462" s="201">
        <v>29</v>
      </c>
      <c r="I462" s="201" t="s">
        <v>713</v>
      </c>
      <c r="J462" s="201" t="s">
        <v>671</v>
      </c>
      <c r="K462" s="202">
        <v>40.79</v>
      </c>
      <c r="L462" s="202">
        <v>0.11</v>
      </c>
      <c r="M462" s="202">
        <v>17.66</v>
      </c>
      <c r="N462" s="202">
        <v>7.36</v>
      </c>
      <c r="O462" s="202">
        <v>0.33</v>
      </c>
      <c r="P462" s="202">
        <v>20.059999999999999</v>
      </c>
      <c r="Q462" s="202">
        <v>6.28</v>
      </c>
      <c r="R462" s="202">
        <v>0.13</v>
      </c>
      <c r="S462" s="202">
        <v>8.01</v>
      </c>
      <c r="T462" s="202">
        <v>100.73</v>
      </c>
      <c r="U462" s="183">
        <f t="shared" si="14"/>
        <v>82.929639631377029</v>
      </c>
      <c r="V462" s="183">
        <f t="shared" si="15"/>
        <v>23.328823958799507</v>
      </c>
      <c r="W462" s="201" t="s">
        <v>713</v>
      </c>
      <c r="X462" s="201">
        <v>10</v>
      </c>
    </row>
    <row r="463" spans="1:24" s="171" customFormat="1" ht="11.25">
      <c r="A463" s="172" t="s">
        <v>664</v>
      </c>
      <c r="B463" s="201" t="s">
        <v>665</v>
      </c>
      <c r="C463" s="201" t="s">
        <v>666</v>
      </c>
      <c r="D463" s="201" t="s">
        <v>667</v>
      </c>
      <c r="E463" s="201" t="s">
        <v>668</v>
      </c>
      <c r="F463" s="201" t="s">
        <v>669</v>
      </c>
      <c r="G463" s="201">
        <v>3</v>
      </c>
      <c r="H463" s="201">
        <v>30</v>
      </c>
      <c r="I463" s="201" t="s">
        <v>713</v>
      </c>
      <c r="J463" s="201" t="s">
        <v>671</v>
      </c>
      <c r="K463" s="202">
        <v>40.869999999999997</v>
      </c>
      <c r="L463" s="202">
        <v>0.55000000000000004</v>
      </c>
      <c r="M463" s="202">
        <v>19.96</v>
      </c>
      <c r="N463" s="202">
        <v>7.7</v>
      </c>
      <c r="O463" s="202">
        <v>0.27</v>
      </c>
      <c r="P463" s="202">
        <v>20.51</v>
      </c>
      <c r="Q463" s="202">
        <v>4.84</v>
      </c>
      <c r="R463" s="202">
        <v>0.13</v>
      </c>
      <c r="S463" s="202">
        <v>4.6900000000000004</v>
      </c>
      <c r="T463" s="202">
        <v>99.52</v>
      </c>
      <c r="U463" s="183">
        <f t="shared" si="14"/>
        <v>82.60192300524011</v>
      </c>
      <c r="V463" s="183">
        <f t="shared" si="15"/>
        <v>13.616405638716413</v>
      </c>
      <c r="W463" s="201" t="s">
        <v>713</v>
      </c>
      <c r="X463" s="201">
        <v>10</v>
      </c>
    </row>
    <row r="464" spans="1:24" s="171" customFormat="1" ht="11.25">
      <c r="A464" s="172" t="s">
        <v>664</v>
      </c>
      <c r="B464" s="201" t="s">
        <v>665</v>
      </c>
      <c r="C464" s="201" t="s">
        <v>666</v>
      </c>
      <c r="D464" s="201" t="s">
        <v>667</v>
      </c>
      <c r="E464" s="201" t="s">
        <v>668</v>
      </c>
      <c r="F464" s="201" t="s">
        <v>669</v>
      </c>
      <c r="G464" s="201">
        <v>3</v>
      </c>
      <c r="H464" s="201">
        <v>31</v>
      </c>
      <c r="I464" s="201" t="s">
        <v>713</v>
      </c>
      <c r="J464" s="201" t="s">
        <v>671</v>
      </c>
      <c r="K464" s="202">
        <v>40.24</v>
      </c>
      <c r="L464" s="202">
        <v>0.06</v>
      </c>
      <c r="M464" s="202">
        <v>15.39</v>
      </c>
      <c r="N464" s="202">
        <v>7.44</v>
      </c>
      <c r="O464" s="202">
        <v>0.42</v>
      </c>
      <c r="P464" s="202">
        <v>19.149999999999999</v>
      </c>
      <c r="Q464" s="202">
        <v>6.72</v>
      </c>
      <c r="R464" s="202">
        <v>0.12</v>
      </c>
      <c r="S464" s="202">
        <v>11.86</v>
      </c>
      <c r="T464" s="202">
        <v>101.4</v>
      </c>
      <c r="U464" s="183">
        <f t="shared" si="14"/>
        <v>82.104049810664407</v>
      </c>
      <c r="V464" s="183">
        <f t="shared" si="15"/>
        <v>34.079099200572756</v>
      </c>
      <c r="W464" s="201" t="s">
        <v>713</v>
      </c>
      <c r="X464" s="201">
        <v>10</v>
      </c>
    </row>
    <row r="465" spans="1:24" s="171" customFormat="1" ht="11.25">
      <c r="A465" s="172" t="s">
        <v>664</v>
      </c>
      <c r="B465" s="201" t="s">
        <v>665</v>
      </c>
      <c r="C465" s="201" t="s">
        <v>666</v>
      </c>
      <c r="D465" s="201" t="s">
        <v>667</v>
      </c>
      <c r="E465" s="201" t="s">
        <v>668</v>
      </c>
      <c r="F465" s="201" t="s">
        <v>669</v>
      </c>
      <c r="G465" s="201">
        <v>3</v>
      </c>
      <c r="H465" s="201">
        <v>33</v>
      </c>
      <c r="I465" s="201" t="s">
        <v>713</v>
      </c>
      <c r="J465" s="201" t="s">
        <v>671</v>
      </c>
      <c r="K465" s="202">
        <v>41.76</v>
      </c>
      <c r="L465" s="202">
        <v>0.61</v>
      </c>
      <c r="M465" s="202">
        <v>22.47</v>
      </c>
      <c r="N465" s="202">
        <v>11.15</v>
      </c>
      <c r="O465" s="202">
        <v>0.27</v>
      </c>
      <c r="P465" s="202">
        <v>19.71</v>
      </c>
      <c r="Q465" s="202">
        <v>4.32</v>
      </c>
      <c r="R465" s="202">
        <v>0.14000000000000001</v>
      </c>
      <c r="S465" s="202">
        <v>0.21</v>
      </c>
      <c r="T465" s="202">
        <v>100.64</v>
      </c>
      <c r="U465" s="183">
        <f t="shared" si="14"/>
        <v>75.908464746304176</v>
      </c>
      <c r="V465" s="183">
        <f t="shared" si="15"/>
        <v>0.62304699146456155</v>
      </c>
      <c r="W465" s="201" t="s">
        <v>713</v>
      </c>
      <c r="X465" s="201">
        <v>10</v>
      </c>
    </row>
    <row r="466" spans="1:24" s="171" customFormat="1" ht="11.25">
      <c r="A466" s="172" t="s">
        <v>664</v>
      </c>
      <c r="B466" s="201" t="s">
        <v>665</v>
      </c>
      <c r="C466" s="201" t="s">
        <v>666</v>
      </c>
      <c r="D466" s="201" t="s">
        <v>667</v>
      </c>
      <c r="E466" s="201" t="s">
        <v>668</v>
      </c>
      <c r="F466" s="201" t="s">
        <v>669</v>
      </c>
      <c r="G466" s="201">
        <v>3</v>
      </c>
      <c r="H466" s="201">
        <v>34</v>
      </c>
      <c r="I466" s="201" t="s">
        <v>713</v>
      </c>
      <c r="J466" s="201" t="s">
        <v>671</v>
      </c>
      <c r="K466" s="202">
        <v>40.92</v>
      </c>
      <c r="L466" s="202">
        <v>0.4</v>
      </c>
      <c r="M466" s="202">
        <v>21.8</v>
      </c>
      <c r="N466" s="202">
        <v>8.0500000000000007</v>
      </c>
      <c r="O466" s="202">
        <v>0.3</v>
      </c>
      <c r="P466" s="202">
        <v>21.62</v>
      </c>
      <c r="Q466" s="202">
        <v>4.25</v>
      </c>
      <c r="R466" s="202">
        <v>0.18</v>
      </c>
      <c r="S466" s="202">
        <v>2.66</v>
      </c>
      <c r="T466" s="202">
        <v>100.18</v>
      </c>
      <c r="U466" s="183">
        <f t="shared" si="14"/>
        <v>82.720230258121802</v>
      </c>
      <c r="V466" s="183">
        <f t="shared" si="15"/>
        <v>7.5661522969939901</v>
      </c>
      <c r="W466" s="201" t="s">
        <v>713</v>
      </c>
      <c r="X466" s="201">
        <v>10</v>
      </c>
    </row>
    <row r="467" spans="1:24" s="171" customFormat="1" ht="11.25">
      <c r="A467" s="172" t="s">
        <v>664</v>
      </c>
      <c r="B467" s="201" t="s">
        <v>665</v>
      </c>
      <c r="C467" s="201" t="s">
        <v>666</v>
      </c>
      <c r="D467" s="201" t="s">
        <v>667</v>
      </c>
      <c r="E467" s="201" t="s">
        <v>668</v>
      </c>
      <c r="F467" s="201" t="s">
        <v>669</v>
      </c>
      <c r="G467" s="201">
        <v>3</v>
      </c>
      <c r="H467" s="201">
        <v>35</v>
      </c>
      <c r="I467" s="201" t="s">
        <v>713</v>
      </c>
      <c r="J467" s="201" t="s">
        <v>671</v>
      </c>
      <c r="K467" s="202">
        <v>39.92</v>
      </c>
      <c r="L467" s="202">
        <v>0.26</v>
      </c>
      <c r="M467" s="202">
        <v>23.3</v>
      </c>
      <c r="N467" s="202">
        <v>12.15</v>
      </c>
      <c r="O467" s="202">
        <v>0.34</v>
      </c>
      <c r="P467" s="202">
        <v>18.25</v>
      </c>
      <c r="Q467" s="202">
        <v>4.75</v>
      </c>
      <c r="R467" s="202">
        <v>0.19</v>
      </c>
      <c r="S467" s="202">
        <v>0.38</v>
      </c>
      <c r="T467" s="202">
        <v>99.54</v>
      </c>
      <c r="U467" s="183">
        <f t="shared" si="14"/>
        <v>72.806295734271899</v>
      </c>
      <c r="V467" s="183">
        <f t="shared" si="15"/>
        <v>1.0822332740580429</v>
      </c>
      <c r="W467" s="201" t="s">
        <v>713</v>
      </c>
      <c r="X467" s="201">
        <v>10</v>
      </c>
    </row>
    <row r="468" spans="1:24" s="171" customFormat="1" ht="11.25">
      <c r="A468" s="172" t="s">
        <v>664</v>
      </c>
      <c r="B468" s="201" t="s">
        <v>665</v>
      </c>
      <c r="C468" s="201" t="s">
        <v>666</v>
      </c>
      <c r="D468" s="201" t="s">
        <v>667</v>
      </c>
      <c r="E468" s="201" t="s">
        <v>668</v>
      </c>
      <c r="F468" s="201" t="s">
        <v>669</v>
      </c>
      <c r="G468" s="201">
        <v>3</v>
      </c>
      <c r="H468" s="201">
        <v>36</v>
      </c>
      <c r="I468" s="201" t="s">
        <v>713</v>
      </c>
      <c r="J468" s="201" t="s">
        <v>671</v>
      </c>
      <c r="K468" s="202">
        <v>41.15</v>
      </c>
      <c r="L468" s="202">
        <v>0.23</v>
      </c>
      <c r="M468" s="202">
        <v>21.17</v>
      </c>
      <c r="N468" s="202">
        <v>8.48</v>
      </c>
      <c r="O468" s="202">
        <v>0.28000000000000003</v>
      </c>
      <c r="P468" s="202">
        <v>20.63</v>
      </c>
      <c r="Q468" s="202">
        <v>4.49</v>
      </c>
      <c r="R468" s="202">
        <v>0.13</v>
      </c>
      <c r="S468" s="202">
        <v>3.45</v>
      </c>
      <c r="T468" s="202">
        <v>100.01</v>
      </c>
      <c r="U468" s="183">
        <f t="shared" si="14"/>
        <v>81.260354796350171</v>
      </c>
      <c r="V468" s="183">
        <f t="shared" si="15"/>
        <v>9.8550440967610431</v>
      </c>
      <c r="W468" s="201" t="s">
        <v>713</v>
      </c>
      <c r="X468" s="201">
        <v>10</v>
      </c>
    </row>
    <row r="469" spans="1:24" s="171" customFormat="1" ht="11.25">
      <c r="A469" s="172" t="s">
        <v>664</v>
      </c>
      <c r="B469" s="201" t="s">
        <v>665</v>
      </c>
      <c r="C469" s="201" t="s">
        <v>666</v>
      </c>
      <c r="D469" s="201" t="s">
        <v>667</v>
      </c>
      <c r="E469" s="201" t="s">
        <v>668</v>
      </c>
      <c r="F469" s="201" t="s">
        <v>669</v>
      </c>
      <c r="G469" s="201">
        <v>3</v>
      </c>
      <c r="H469" s="201">
        <v>37</v>
      </c>
      <c r="I469" s="201" t="s">
        <v>713</v>
      </c>
      <c r="J469" s="201" t="s">
        <v>671</v>
      </c>
      <c r="K469" s="202">
        <v>40.700000000000003</v>
      </c>
      <c r="L469" s="202">
        <v>0.03</v>
      </c>
      <c r="M469" s="202">
        <v>19.329999999999998</v>
      </c>
      <c r="N469" s="202">
        <v>7.44</v>
      </c>
      <c r="O469" s="202">
        <v>0.28000000000000003</v>
      </c>
      <c r="P469" s="202">
        <v>20.18</v>
      </c>
      <c r="Q469" s="202">
        <v>5.34</v>
      </c>
      <c r="R469" s="202">
        <v>7.0000000000000007E-2</v>
      </c>
      <c r="S469" s="202">
        <v>5.75</v>
      </c>
      <c r="T469" s="202">
        <v>99.12</v>
      </c>
      <c r="U469" s="183">
        <f t="shared" si="14"/>
        <v>82.860918550582412</v>
      </c>
      <c r="V469" s="183">
        <f t="shared" si="15"/>
        <v>16.635505937941346</v>
      </c>
      <c r="W469" s="201" t="s">
        <v>713</v>
      </c>
      <c r="X469" s="201">
        <v>10</v>
      </c>
    </row>
    <row r="470" spans="1:24" s="171" customFormat="1" ht="11.25">
      <c r="A470" s="172" t="s">
        <v>664</v>
      </c>
      <c r="B470" s="201" t="s">
        <v>665</v>
      </c>
      <c r="C470" s="201" t="s">
        <v>666</v>
      </c>
      <c r="D470" s="201" t="s">
        <v>667</v>
      </c>
      <c r="E470" s="201" t="s">
        <v>668</v>
      </c>
      <c r="F470" s="201" t="s">
        <v>669</v>
      </c>
      <c r="G470" s="201">
        <v>3</v>
      </c>
      <c r="H470" s="201">
        <v>38</v>
      </c>
      <c r="I470" s="201" t="s">
        <v>713</v>
      </c>
      <c r="J470" s="201" t="s">
        <v>671</v>
      </c>
      <c r="K470" s="202">
        <v>40.97</v>
      </c>
      <c r="L470" s="202">
        <v>0.24</v>
      </c>
      <c r="M470" s="202">
        <v>21.21</v>
      </c>
      <c r="N470" s="202">
        <v>8.39</v>
      </c>
      <c r="O470" s="202">
        <v>0.3</v>
      </c>
      <c r="P470" s="202">
        <v>21.24</v>
      </c>
      <c r="Q470" s="202">
        <v>4.38</v>
      </c>
      <c r="R470" s="202">
        <v>0.1</v>
      </c>
      <c r="S470" s="202">
        <v>3.53</v>
      </c>
      <c r="T470" s="202">
        <v>100.36</v>
      </c>
      <c r="U470" s="183">
        <f t="shared" si="14"/>
        <v>81.859044939724924</v>
      </c>
      <c r="V470" s="183">
        <f t="shared" si="15"/>
        <v>10.04350846439219</v>
      </c>
      <c r="W470" s="201" t="s">
        <v>713</v>
      </c>
      <c r="X470" s="201">
        <v>10</v>
      </c>
    </row>
    <row r="471" spans="1:24" s="171" customFormat="1" ht="11.25">
      <c r="A471" s="172" t="s">
        <v>664</v>
      </c>
      <c r="B471" s="201" t="s">
        <v>665</v>
      </c>
      <c r="C471" s="201" t="s">
        <v>666</v>
      </c>
      <c r="D471" s="201" t="s">
        <v>667</v>
      </c>
      <c r="E471" s="201" t="s">
        <v>668</v>
      </c>
      <c r="F471" s="201" t="s">
        <v>669</v>
      </c>
      <c r="G471" s="201">
        <v>3</v>
      </c>
      <c r="H471" s="201">
        <v>39</v>
      </c>
      <c r="I471" s="201" t="s">
        <v>713</v>
      </c>
      <c r="J471" s="201" t="s">
        <v>671</v>
      </c>
      <c r="K471" s="202">
        <v>41.4</v>
      </c>
      <c r="L471" s="202">
        <v>0.4</v>
      </c>
      <c r="M471" s="202">
        <v>19.48</v>
      </c>
      <c r="N471" s="202">
        <v>7.33</v>
      </c>
      <c r="O471" s="202">
        <v>0.28999999999999998</v>
      </c>
      <c r="P471" s="202">
        <v>20.28</v>
      </c>
      <c r="Q471" s="202">
        <v>5.33</v>
      </c>
      <c r="R471" s="202">
        <v>0.13</v>
      </c>
      <c r="S471" s="202">
        <v>5.9</v>
      </c>
      <c r="T471" s="202">
        <v>100.54</v>
      </c>
      <c r="U471" s="183">
        <f t="shared" si="14"/>
        <v>83.140823043468856</v>
      </c>
      <c r="V471" s="183">
        <f t="shared" si="15"/>
        <v>16.886948892470635</v>
      </c>
      <c r="W471" s="201" t="s">
        <v>713</v>
      </c>
      <c r="X471" s="201">
        <v>10</v>
      </c>
    </row>
    <row r="472" spans="1:24" s="171" customFormat="1" ht="11.25">
      <c r="A472" s="172" t="s">
        <v>664</v>
      </c>
      <c r="B472" s="201" t="s">
        <v>665</v>
      </c>
      <c r="C472" s="201" t="s">
        <v>666</v>
      </c>
      <c r="D472" s="201" t="s">
        <v>667</v>
      </c>
      <c r="E472" s="201" t="s">
        <v>668</v>
      </c>
      <c r="F472" s="201" t="s">
        <v>669</v>
      </c>
      <c r="G472" s="201">
        <v>3</v>
      </c>
      <c r="H472" s="201">
        <v>40</v>
      </c>
      <c r="I472" s="201" t="s">
        <v>713</v>
      </c>
      <c r="J472" s="201" t="s">
        <v>671</v>
      </c>
      <c r="K472" s="202">
        <v>40.94</v>
      </c>
      <c r="L472" s="202">
        <v>0.22</v>
      </c>
      <c r="M472" s="202">
        <v>18.32</v>
      </c>
      <c r="N472" s="202">
        <v>7.12</v>
      </c>
      <c r="O472" s="202">
        <v>0.28999999999999998</v>
      </c>
      <c r="P472" s="202">
        <v>20.48</v>
      </c>
      <c r="Q472" s="202">
        <v>5.8</v>
      </c>
      <c r="R472" s="202">
        <v>0.14000000000000001</v>
      </c>
      <c r="S472" s="202">
        <v>7.22</v>
      </c>
      <c r="T472" s="202">
        <v>100.53</v>
      </c>
      <c r="U472" s="183">
        <f t="shared" si="14"/>
        <v>83.678818116762557</v>
      </c>
      <c r="V472" s="183">
        <f t="shared" si="15"/>
        <v>20.909930511678066</v>
      </c>
      <c r="W472" s="201" t="s">
        <v>713</v>
      </c>
      <c r="X472" s="201">
        <v>10</v>
      </c>
    </row>
    <row r="473" spans="1:24" s="171" customFormat="1" ht="11.25">
      <c r="A473" s="172" t="s">
        <v>664</v>
      </c>
      <c r="B473" s="201" t="s">
        <v>665</v>
      </c>
      <c r="C473" s="201" t="s">
        <v>666</v>
      </c>
      <c r="D473" s="201" t="s">
        <v>667</v>
      </c>
      <c r="E473" s="201" t="s">
        <v>668</v>
      </c>
      <c r="F473" s="201" t="s">
        <v>669</v>
      </c>
      <c r="G473" s="201">
        <v>3</v>
      </c>
      <c r="H473" s="201">
        <v>41</v>
      </c>
      <c r="I473" s="201" t="s">
        <v>713</v>
      </c>
      <c r="J473" s="201" t="s">
        <v>671</v>
      </c>
      <c r="K473" s="202">
        <v>39.19</v>
      </c>
      <c r="L473" s="202">
        <v>0.62</v>
      </c>
      <c r="M473" s="202">
        <v>21.45</v>
      </c>
      <c r="N473" s="202">
        <v>16.239999999999998</v>
      </c>
      <c r="O473" s="202">
        <v>0.26</v>
      </c>
      <c r="P473" s="202">
        <v>13.39</v>
      </c>
      <c r="Q473" s="202">
        <v>7.24</v>
      </c>
      <c r="R473" s="202">
        <v>0.25</v>
      </c>
      <c r="S473" s="202">
        <v>0.09</v>
      </c>
      <c r="T473" s="202">
        <v>98.73</v>
      </c>
      <c r="U473" s="183">
        <f t="shared" si="14"/>
        <v>59.508133173757813</v>
      </c>
      <c r="V473" s="183">
        <f t="shared" si="15"/>
        <v>0.28068126163029938</v>
      </c>
      <c r="W473" s="201" t="s">
        <v>713</v>
      </c>
      <c r="X473" s="201">
        <v>10</v>
      </c>
    </row>
    <row r="474" spans="1:24" s="171" customFormat="1" ht="11.25">
      <c r="A474" s="172" t="s">
        <v>664</v>
      </c>
      <c r="B474" s="201" t="s">
        <v>665</v>
      </c>
      <c r="C474" s="201" t="s">
        <v>666</v>
      </c>
      <c r="D474" s="201" t="s">
        <v>667</v>
      </c>
      <c r="E474" s="201" t="s">
        <v>668</v>
      </c>
      <c r="F474" s="201" t="s">
        <v>669</v>
      </c>
      <c r="G474" s="201">
        <v>3</v>
      </c>
      <c r="H474" s="201">
        <v>42</v>
      </c>
      <c r="I474" s="201" t="s">
        <v>713</v>
      </c>
      <c r="J474" s="201" t="s">
        <v>671</v>
      </c>
      <c r="K474" s="202">
        <v>41.71</v>
      </c>
      <c r="L474" s="202">
        <v>1.05</v>
      </c>
      <c r="M474" s="202">
        <v>18.63</v>
      </c>
      <c r="N474" s="202">
        <v>7.89</v>
      </c>
      <c r="O474" s="202">
        <v>0.22</v>
      </c>
      <c r="P474" s="202">
        <v>20.53</v>
      </c>
      <c r="Q474" s="202">
        <v>5.7</v>
      </c>
      <c r="R474" s="202">
        <v>0.24</v>
      </c>
      <c r="S474" s="202">
        <v>5.41</v>
      </c>
      <c r="T474" s="202">
        <v>101.38</v>
      </c>
      <c r="U474" s="183">
        <f t="shared" si="14"/>
        <v>82.263051840628748</v>
      </c>
      <c r="V474" s="183">
        <f t="shared" si="15"/>
        <v>16.304435194077708</v>
      </c>
      <c r="W474" s="201" t="s">
        <v>713</v>
      </c>
      <c r="X474" s="201">
        <v>10</v>
      </c>
    </row>
    <row r="475" spans="1:24" s="171" customFormat="1" ht="11.25">
      <c r="A475" s="172" t="s">
        <v>664</v>
      </c>
      <c r="B475" s="201" t="s">
        <v>665</v>
      </c>
      <c r="C475" s="201" t="s">
        <v>666</v>
      </c>
      <c r="D475" s="201" t="s">
        <v>667</v>
      </c>
      <c r="E475" s="201" t="s">
        <v>668</v>
      </c>
      <c r="F475" s="201" t="s">
        <v>669</v>
      </c>
      <c r="G475" s="201">
        <v>3</v>
      </c>
      <c r="H475" s="201">
        <v>43</v>
      </c>
      <c r="I475" s="201" t="s">
        <v>713</v>
      </c>
      <c r="J475" s="201" t="s">
        <v>671</v>
      </c>
      <c r="K475" s="202">
        <v>41.07</v>
      </c>
      <c r="L475" s="202">
        <v>7.0000000000000007E-2</v>
      </c>
      <c r="M475" s="202">
        <v>19.77</v>
      </c>
      <c r="N475" s="202">
        <v>7.97</v>
      </c>
      <c r="O475" s="202">
        <v>0.31</v>
      </c>
      <c r="P475" s="202">
        <v>20.7</v>
      </c>
      <c r="Q475" s="202">
        <v>5.42</v>
      </c>
      <c r="R475" s="202">
        <v>0.1</v>
      </c>
      <c r="S475" s="202">
        <v>5.39</v>
      </c>
      <c r="T475" s="202">
        <v>100.8</v>
      </c>
      <c r="U475" s="183">
        <f t="shared" si="14"/>
        <v>82.236160953400812</v>
      </c>
      <c r="V475" s="183">
        <f t="shared" si="15"/>
        <v>15.461617769937266</v>
      </c>
      <c r="W475" s="201" t="s">
        <v>713</v>
      </c>
      <c r="X475" s="201">
        <v>10</v>
      </c>
    </row>
    <row r="476" spans="1:24" s="171" customFormat="1" ht="11.25">
      <c r="A476" s="172" t="s">
        <v>664</v>
      </c>
      <c r="B476" s="201" t="s">
        <v>665</v>
      </c>
      <c r="C476" s="201" t="s">
        <v>666</v>
      </c>
      <c r="D476" s="201" t="s">
        <v>667</v>
      </c>
      <c r="E476" s="201" t="s">
        <v>668</v>
      </c>
      <c r="F476" s="201" t="s">
        <v>669</v>
      </c>
      <c r="G476" s="201">
        <v>3</v>
      </c>
      <c r="H476" s="201">
        <v>44</v>
      </c>
      <c r="I476" s="201" t="s">
        <v>713</v>
      </c>
      <c r="J476" s="201" t="s">
        <v>671</v>
      </c>
      <c r="K476" s="202">
        <v>40.590000000000003</v>
      </c>
      <c r="L476" s="202">
        <v>0.68</v>
      </c>
      <c r="M476" s="202">
        <v>21.34</v>
      </c>
      <c r="N476" s="202">
        <v>8.0500000000000007</v>
      </c>
      <c r="O476" s="202">
        <v>0.35</v>
      </c>
      <c r="P476" s="202">
        <v>20.21</v>
      </c>
      <c r="Q476" s="202">
        <v>6.08</v>
      </c>
      <c r="R476" s="202">
        <v>0.24</v>
      </c>
      <c r="S476" s="202">
        <v>2.71</v>
      </c>
      <c r="T476" s="202">
        <v>100.25</v>
      </c>
      <c r="U476" s="183">
        <f t="shared" si="14"/>
        <v>81.734863085561955</v>
      </c>
      <c r="V476" s="183">
        <f t="shared" si="15"/>
        <v>7.8503241861351754</v>
      </c>
      <c r="W476" s="201" t="s">
        <v>713</v>
      </c>
      <c r="X476" s="201">
        <v>10</v>
      </c>
    </row>
    <row r="477" spans="1:24" s="171" customFormat="1" ht="11.25">
      <c r="A477" s="172" t="s">
        <v>664</v>
      </c>
      <c r="B477" s="201" t="s">
        <v>665</v>
      </c>
      <c r="C477" s="201" t="s">
        <v>666</v>
      </c>
      <c r="D477" s="201" t="s">
        <v>667</v>
      </c>
      <c r="E477" s="201" t="s">
        <v>668</v>
      </c>
      <c r="F477" s="201" t="s">
        <v>669</v>
      </c>
      <c r="G477" s="201">
        <v>3</v>
      </c>
      <c r="H477" s="201">
        <v>45</v>
      </c>
      <c r="I477" s="201" t="s">
        <v>713</v>
      </c>
      <c r="J477" s="201" t="s">
        <v>671</v>
      </c>
      <c r="K477" s="202">
        <v>40.39</v>
      </c>
      <c r="L477" s="202">
        <v>0.97</v>
      </c>
      <c r="M477" s="202">
        <v>20.04</v>
      </c>
      <c r="N477" s="202">
        <v>9.19</v>
      </c>
      <c r="O477" s="202">
        <v>0.28000000000000003</v>
      </c>
      <c r="P477" s="202">
        <v>20.11</v>
      </c>
      <c r="Q477" s="202">
        <v>5.73</v>
      </c>
      <c r="R477" s="202">
        <v>0.18</v>
      </c>
      <c r="S477" s="202">
        <v>3.3</v>
      </c>
      <c r="T477" s="202">
        <v>100.19</v>
      </c>
      <c r="U477" s="183">
        <f t="shared" si="14"/>
        <v>79.593554397482265</v>
      </c>
      <c r="V477" s="183">
        <f t="shared" si="15"/>
        <v>9.9478496885647782</v>
      </c>
      <c r="W477" s="201" t="s">
        <v>713</v>
      </c>
      <c r="X477" s="201">
        <v>10</v>
      </c>
    </row>
    <row r="478" spans="1:24" s="171" customFormat="1" ht="11.25">
      <c r="A478" s="172" t="s">
        <v>664</v>
      </c>
      <c r="B478" s="201" t="s">
        <v>665</v>
      </c>
      <c r="C478" s="201" t="s">
        <v>666</v>
      </c>
      <c r="D478" s="201" t="s">
        <v>667</v>
      </c>
      <c r="E478" s="201" t="s">
        <v>668</v>
      </c>
      <c r="F478" s="201" t="s">
        <v>669</v>
      </c>
      <c r="G478" s="201">
        <v>3</v>
      </c>
      <c r="H478" s="201">
        <v>46</v>
      </c>
      <c r="I478" s="201" t="s">
        <v>713</v>
      </c>
      <c r="J478" s="201" t="s">
        <v>671</v>
      </c>
      <c r="K478" s="202">
        <v>40.19</v>
      </c>
      <c r="L478" s="202">
        <v>0.71</v>
      </c>
      <c r="M478" s="202">
        <v>22.13</v>
      </c>
      <c r="N478" s="202">
        <v>11.96</v>
      </c>
      <c r="O478" s="202">
        <v>0.19</v>
      </c>
      <c r="P478" s="202">
        <v>19.28</v>
      </c>
      <c r="Q478" s="202">
        <v>4.29</v>
      </c>
      <c r="R478" s="202">
        <v>0.12</v>
      </c>
      <c r="S478" s="202">
        <v>0.22</v>
      </c>
      <c r="T478" s="202">
        <v>99.09</v>
      </c>
      <c r="U478" s="183">
        <f t="shared" si="14"/>
        <v>74.182612217916954</v>
      </c>
      <c r="V478" s="183">
        <f t="shared" si="15"/>
        <v>0.6624810803242388</v>
      </c>
      <c r="W478" s="201" t="s">
        <v>713</v>
      </c>
      <c r="X478" s="201">
        <v>10</v>
      </c>
    </row>
    <row r="479" spans="1:24" s="171" customFormat="1" ht="11.25">
      <c r="A479" s="172" t="s">
        <v>664</v>
      </c>
      <c r="B479" s="201" t="s">
        <v>665</v>
      </c>
      <c r="C479" s="201" t="s">
        <v>666</v>
      </c>
      <c r="D479" s="201" t="s">
        <v>667</v>
      </c>
      <c r="E479" s="201" t="s">
        <v>668</v>
      </c>
      <c r="F479" s="201" t="s">
        <v>669</v>
      </c>
      <c r="G479" s="201">
        <v>3</v>
      </c>
      <c r="H479" s="201">
        <v>47</v>
      </c>
      <c r="I479" s="201" t="s">
        <v>713</v>
      </c>
      <c r="J479" s="201" t="s">
        <v>671</v>
      </c>
      <c r="K479" s="202">
        <v>40.520000000000003</v>
      </c>
      <c r="L479" s="202">
        <v>0.28000000000000003</v>
      </c>
      <c r="M479" s="202">
        <v>18.649999999999999</v>
      </c>
      <c r="N479" s="202">
        <v>8.17</v>
      </c>
      <c r="O479" s="202">
        <v>0.37</v>
      </c>
      <c r="P479" s="202">
        <v>20.260000000000002</v>
      </c>
      <c r="Q479" s="202">
        <v>5.79</v>
      </c>
      <c r="R479" s="202">
        <v>0.14000000000000001</v>
      </c>
      <c r="S479" s="202">
        <v>6.19</v>
      </c>
      <c r="T479" s="202">
        <v>100.37</v>
      </c>
      <c r="U479" s="183">
        <f t="shared" si="14"/>
        <v>81.550130399559393</v>
      </c>
      <c r="V479" s="183">
        <f t="shared" si="15"/>
        <v>18.210719494289858</v>
      </c>
      <c r="W479" s="201" t="s">
        <v>713</v>
      </c>
      <c r="X479" s="201">
        <v>10</v>
      </c>
    </row>
    <row r="480" spans="1:24" s="171" customFormat="1" ht="11.25">
      <c r="A480" s="172" t="s">
        <v>664</v>
      </c>
      <c r="B480" s="201" t="s">
        <v>665</v>
      </c>
      <c r="C480" s="201" t="s">
        <v>666</v>
      </c>
      <c r="D480" s="201" t="s">
        <v>667</v>
      </c>
      <c r="E480" s="201" t="s">
        <v>668</v>
      </c>
      <c r="F480" s="201" t="s">
        <v>669</v>
      </c>
      <c r="G480" s="201">
        <v>3</v>
      </c>
      <c r="H480" s="201">
        <v>48</v>
      </c>
      <c r="I480" s="201" t="s">
        <v>713</v>
      </c>
      <c r="J480" s="201" t="s">
        <v>671</v>
      </c>
      <c r="K480" s="202">
        <v>40.46</v>
      </c>
      <c r="L480" s="202">
        <v>0.61</v>
      </c>
      <c r="M480" s="202">
        <v>22.38</v>
      </c>
      <c r="N480" s="202">
        <v>11.8</v>
      </c>
      <c r="O480" s="202">
        <v>0.3</v>
      </c>
      <c r="P480" s="202">
        <v>18.600000000000001</v>
      </c>
      <c r="Q480" s="202">
        <v>4.29</v>
      </c>
      <c r="R480" s="202">
        <v>0.21</v>
      </c>
      <c r="S480" s="202">
        <v>0.21</v>
      </c>
      <c r="T480" s="202">
        <v>98.86</v>
      </c>
      <c r="U480" s="183">
        <f t="shared" si="14"/>
        <v>73.750543577834833</v>
      </c>
      <c r="V480" s="183">
        <f t="shared" si="15"/>
        <v>0.62553686922389273</v>
      </c>
      <c r="W480" s="201" t="s">
        <v>713</v>
      </c>
      <c r="X480" s="201">
        <v>10</v>
      </c>
    </row>
    <row r="481" spans="1:24" s="171" customFormat="1" ht="11.25">
      <c r="A481" s="172" t="s">
        <v>664</v>
      </c>
      <c r="B481" s="201" t="s">
        <v>665</v>
      </c>
      <c r="C481" s="201" t="s">
        <v>666</v>
      </c>
      <c r="D481" s="201" t="s">
        <v>667</v>
      </c>
      <c r="E481" s="201" t="s">
        <v>668</v>
      </c>
      <c r="F481" s="201" t="s">
        <v>669</v>
      </c>
      <c r="G481" s="201">
        <v>3</v>
      </c>
      <c r="H481" s="201">
        <v>49</v>
      </c>
      <c r="I481" s="201" t="s">
        <v>713</v>
      </c>
      <c r="J481" s="201" t="s">
        <v>671</v>
      </c>
      <c r="K481" s="202">
        <v>39.07</v>
      </c>
      <c r="L481" s="202">
        <v>0.27</v>
      </c>
      <c r="M481" s="202">
        <v>23.11</v>
      </c>
      <c r="N481" s="202">
        <v>16.27</v>
      </c>
      <c r="O481" s="202">
        <v>0.25</v>
      </c>
      <c r="P481" s="202">
        <v>9.4</v>
      </c>
      <c r="Q481" s="202">
        <v>11.97</v>
      </c>
      <c r="R481" s="202">
        <v>0.25</v>
      </c>
      <c r="S481" s="202">
        <v>0.09</v>
      </c>
      <c r="T481" s="202">
        <v>100.68</v>
      </c>
      <c r="U481" s="183">
        <f t="shared" si="14"/>
        <v>50.734142322268426</v>
      </c>
      <c r="V481" s="183">
        <f t="shared" si="15"/>
        <v>0.26057235608303481</v>
      </c>
      <c r="W481" s="201" t="s">
        <v>713</v>
      </c>
      <c r="X481" s="201">
        <v>10</v>
      </c>
    </row>
    <row r="482" spans="1:24" s="171" customFormat="1" ht="11.25">
      <c r="A482" s="172" t="s">
        <v>664</v>
      </c>
      <c r="B482" s="201" t="s">
        <v>665</v>
      </c>
      <c r="C482" s="201" t="s">
        <v>666</v>
      </c>
      <c r="D482" s="201" t="s">
        <v>667</v>
      </c>
      <c r="E482" s="201" t="s">
        <v>668</v>
      </c>
      <c r="F482" s="201" t="s">
        <v>669</v>
      </c>
      <c r="G482" s="201">
        <v>3</v>
      </c>
      <c r="H482" s="201">
        <v>50</v>
      </c>
      <c r="I482" s="201" t="s">
        <v>713</v>
      </c>
      <c r="J482" s="201" t="s">
        <v>671</v>
      </c>
      <c r="K482" s="202">
        <v>40.770000000000003</v>
      </c>
      <c r="L482" s="202">
        <v>0.33</v>
      </c>
      <c r="M482" s="202">
        <v>15.8</v>
      </c>
      <c r="N482" s="202">
        <v>7.17</v>
      </c>
      <c r="O482" s="202">
        <v>0.31</v>
      </c>
      <c r="P482" s="202">
        <v>19.82</v>
      </c>
      <c r="Q482" s="202">
        <v>6.63</v>
      </c>
      <c r="R482" s="202">
        <v>0.17</v>
      </c>
      <c r="S482" s="202">
        <v>10.199999999999999</v>
      </c>
      <c r="T482" s="202">
        <v>101.2</v>
      </c>
      <c r="U482" s="183">
        <f t="shared" si="14"/>
        <v>83.128571726279134</v>
      </c>
      <c r="V482" s="183">
        <f t="shared" si="15"/>
        <v>30.219926881377489</v>
      </c>
      <c r="W482" s="201" t="s">
        <v>713</v>
      </c>
      <c r="X482" s="201">
        <v>10</v>
      </c>
    </row>
    <row r="483" spans="1:24" s="171" customFormat="1" ht="11.25">
      <c r="A483" s="172" t="s">
        <v>664</v>
      </c>
      <c r="B483" s="201" t="s">
        <v>665</v>
      </c>
      <c r="C483" s="201" t="s">
        <v>666</v>
      </c>
      <c r="D483" s="201" t="s">
        <v>667</v>
      </c>
      <c r="E483" s="201" t="s">
        <v>668</v>
      </c>
      <c r="F483" s="201" t="s">
        <v>669</v>
      </c>
      <c r="G483" s="201">
        <v>3</v>
      </c>
      <c r="H483" s="201">
        <v>51</v>
      </c>
      <c r="I483" s="201" t="s">
        <v>713</v>
      </c>
      <c r="J483" s="201" t="s">
        <v>671</v>
      </c>
      <c r="K483" s="202">
        <v>40.06</v>
      </c>
      <c r="L483" s="202">
        <v>0.38</v>
      </c>
      <c r="M483" s="202">
        <v>22.4</v>
      </c>
      <c r="N483" s="202">
        <v>16.309999999999999</v>
      </c>
      <c r="O483" s="202">
        <v>0.28999999999999998</v>
      </c>
      <c r="P483" s="202">
        <v>16.55</v>
      </c>
      <c r="Q483" s="202">
        <v>3.89</v>
      </c>
      <c r="R483" s="202">
        <v>0.11</v>
      </c>
      <c r="S483" s="202">
        <v>0.45</v>
      </c>
      <c r="T483" s="202">
        <v>100.44</v>
      </c>
      <c r="U483" s="183">
        <f t="shared" si="14"/>
        <v>64.395889771195698</v>
      </c>
      <c r="V483" s="183">
        <f t="shared" si="15"/>
        <v>1.329748879864969</v>
      </c>
      <c r="W483" s="201" t="s">
        <v>713</v>
      </c>
      <c r="X483" s="201">
        <v>10</v>
      </c>
    </row>
    <row r="484" spans="1:24" s="171" customFormat="1" ht="11.25">
      <c r="A484" s="172" t="s">
        <v>664</v>
      </c>
      <c r="B484" s="201" t="s">
        <v>665</v>
      </c>
      <c r="C484" s="201" t="s">
        <v>666</v>
      </c>
      <c r="D484" s="201" t="s">
        <v>667</v>
      </c>
      <c r="E484" s="201" t="s">
        <v>668</v>
      </c>
      <c r="F484" s="201" t="s">
        <v>669</v>
      </c>
      <c r="G484" s="201">
        <v>3</v>
      </c>
      <c r="H484" s="201">
        <v>52</v>
      </c>
      <c r="I484" s="201" t="s">
        <v>713</v>
      </c>
      <c r="J484" s="201" t="s">
        <v>671</v>
      </c>
      <c r="K484" s="202">
        <v>41.23</v>
      </c>
      <c r="L484" s="202">
        <v>0.94</v>
      </c>
      <c r="M484" s="202">
        <v>20.56</v>
      </c>
      <c r="N484" s="202">
        <v>9.1199999999999992</v>
      </c>
      <c r="O484" s="202">
        <v>0.27</v>
      </c>
      <c r="P484" s="202">
        <v>19.600000000000001</v>
      </c>
      <c r="Q484" s="202">
        <v>5.67</v>
      </c>
      <c r="R484" s="202">
        <v>0.15</v>
      </c>
      <c r="S484" s="202">
        <v>3.36</v>
      </c>
      <c r="T484" s="202">
        <v>100.9</v>
      </c>
      <c r="U484" s="183">
        <f t="shared" si="14"/>
        <v>79.298955474199033</v>
      </c>
      <c r="V484" s="183">
        <f t="shared" si="15"/>
        <v>9.8799858484841021</v>
      </c>
      <c r="W484" s="201" t="s">
        <v>713</v>
      </c>
      <c r="X484" s="201">
        <v>10</v>
      </c>
    </row>
    <row r="485" spans="1:24" s="171" customFormat="1" ht="11.25">
      <c r="A485" s="172" t="s">
        <v>664</v>
      </c>
      <c r="B485" s="201" t="s">
        <v>665</v>
      </c>
      <c r="C485" s="201" t="s">
        <v>666</v>
      </c>
      <c r="D485" s="201" t="s">
        <v>667</v>
      </c>
      <c r="E485" s="201" t="s">
        <v>668</v>
      </c>
      <c r="F485" s="201" t="s">
        <v>669</v>
      </c>
      <c r="G485" s="201">
        <v>3</v>
      </c>
      <c r="H485" s="201">
        <v>53</v>
      </c>
      <c r="I485" s="201" t="s">
        <v>713</v>
      </c>
      <c r="J485" s="201" t="s">
        <v>671</v>
      </c>
      <c r="K485" s="202">
        <v>40.270000000000003</v>
      </c>
      <c r="L485" s="202">
        <v>0.28999999999999998</v>
      </c>
      <c r="M485" s="202">
        <v>22.94</v>
      </c>
      <c r="N485" s="202">
        <v>15.73</v>
      </c>
      <c r="O485" s="202">
        <v>0.2</v>
      </c>
      <c r="P485" s="202">
        <v>9.7100000000000009</v>
      </c>
      <c r="Q485" s="202">
        <v>11.76</v>
      </c>
      <c r="R485" s="202">
        <v>0.21</v>
      </c>
      <c r="S485" s="202">
        <v>0.05</v>
      </c>
      <c r="T485" s="202">
        <v>101.16</v>
      </c>
      <c r="U485" s="183">
        <f t="shared" si="14"/>
        <v>52.387373269162637</v>
      </c>
      <c r="V485" s="183">
        <f t="shared" si="15"/>
        <v>0.14600272107915685</v>
      </c>
      <c r="W485" s="201" t="s">
        <v>713</v>
      </c>
      <c r="X485" s="201">
        <v>10</v>
      </c>
    </row>
    <row r="486" spans="1:24" s="171" customFormat="1" ht="11.25">
      <c r="A486" s="172" t="s">
        <v>664</v>
      </c>
      <c r="B486" s="201" t="s">
        <v>665</v>
      </c>
      <c r="C486" s="201" t="s">
        <v>666</v>
      </c>
      <c r="D486" s="201" t="s">
        <v>667</v>
      </c>
      <c r="E486" s="201" t="s">
        <v>668</v>
      </c>
      <c r="F486" s="201" t="s">
        <v>669</v>
      </c>
      <c r="G486" s="201">
        <v>3</v>
      </c>
      <c r="H486" s="201">
        <v>54</v>
      </c>
      <c r="I486" s="201" t="s">
        <v>713</v>
      </c>
      <c r="J486" s="201" t="s">
        <v>671</v>
      </c>
      <c r="K486" s="202">
        <v>40.659999999999997</v>
      </c>
      <c r="L486" s="202">
        <v>0.66</v>
      </c>
      <c r="M486" s="202">
        <v>20.38</v>
      </c>
      <c r="N486" s="202">
        <v>7.75</v>
      </c>
      <c r="O486" s="202">
        <v>0.28999999999999998</v>
      </c>
      <c r="P486" s="202">
        <v>20.47</v>
      </c>
      <c r="Q486" s="202">
        <v>5.81</v>
      </c>
      <c r="R486" s="202">
        <v>0.15</v>
      </c>
      <c r="S486" s="202">
        <v>3.8</v>
      </c>
      <c r="T486" s="202">
        <v>99.97</v>
      </c>
      <c r="U486" s="183">
        <f t="shared" si="14"/>
        <v>82.480517863672148</v>
      </c>
      <c r="V486" s="183">
        <f t="shared" si="15"/>
        <v>11.11766938724805</v>
      </c>
      <c r="W486" s="201" t="s">
        <v>713</v>
      </c>
      <c r="X486" s="201">
        <v>10</v>
      </c>
    </row>
    <row r="487" spans="1:24" s="171" customFormat="1" ht="11.25">
      <c r="A487" s="172" t="s">
        <v>664</v>
      </c>
      <c r="B487" s="201" t="s">
        <v>665</v>
      </c>
      <c r="C487" s="201" t="s">
        <v>666</v>
      </c>
      <c r="D487" s="201" t="s">
        <v>667</v>
      </c>
      <c r="E487" s="201" t="s">
        <v>668</v>
      </c>
      <c r="F487" s="201" t="s">
        <v>669</v>
      </c>
      <c r="G487" s="201">
        <v>3</v>
      </c>
      <c r="H487" s="201">
        <v>55</v>
      </c>
      <c r="I487" s="201" t="s">
        <v>713</v>
      </c>
      <c r="J487" s="201" t="s">
        <v>671</v>
      </c>
      <c r="K487" s="202">
        <v>40.53</v>
      </c>
      <c r="L487" s="202">
        <v>0.21</v>
      </c>
      <c r="M487" s="202">
        <v>19.170000000000002</v>
      </c>
      <c r="N487" s="202">
        <v>7.98</v>
      </c>
      <c r="O487" s="202">
        <v>0.34</v>
      </c>
      <c r="P487" s="202">
        <v>19.89</v>
      </c>
      <c r="Q487" s="202">
        <v>5.72</v>
      </c>
      <c r="R487" s="202">
        <v>0.14000000000000001</v>
      </c>
      <c r="S487" s="202">
        <v>6.53</v>
      </c>
      <c r="T487" s="202">
        <v>100.51</v>
      </c>
      <c r="U487" s="183">
        <f t="shared" si="14"/>
        <v>81.626727389652416</v>
      </c>
      <c r="V487" s="183">
        <f t="shared" si="15"/>
        <v>18.600747219954034</v>
      </c>
      <c r="W487" s="201" t="s">
        <v>713</v>
      </c>
      <c r="X487" s="201">
        <v>10</v>
      </c>
    </row>
    <row r="488" spans="1:24" s="171" customFormat="1" ht="11.25">
      <c r="A488" s="172" t="s">
        <v>664</v>
      </c>
      <c r="B488" s="201" t="s">
        <v>665</v>
      </c>
      <c r="C488" s="201" t="s">
        <v>666</v>
      </c>
      <c r="D488" s="201" t="s">
        <v>667</v>
      </c>
      <c r="E488" s="201" t="s">
        <v>668</v>
      </c>
      <c r="F488" s="201" t="s">
        <v>669</v>
      </c>
      <c r="G488" s="201">
        <v>3</v>
      </c>
      <c r="H488" s="201">
        <v>56</v>
      </c>
      <c r="I488" s="201" t="s">
        <v>713</v>
      </c>
      <c r="J488" s="201" t="s">
        <v>671</v>
      </c>
      <c r="K488" s="202">
        <v>40.22</v>
      </c>
      <c r="L488" s="202">
        <v>0.61</v>
      </c>
      <c r="M488" s="202">
        <v>21.34</v>
      </c>
      <c r="N488" s="202">
        <v>11.08</v>
      </c>
      <c r="O488" s="202">
        <v>0.31</v>
      </c>
      <c r="P488" s="202">
        <v>19.7</v>
      </c>
      <c r="Q488" s="202">
        <v>4.4400000000000004</v>
      </c>
      <c r="R488" s="202">
        <v>0.15</v>
      </c>
      <c r="S488" s="202">
        <v>1.93</v>
      </c>
      <c r="T488" s="202">
        <v>99.78</v>
      </c>
      <c r="U488" s="183">
        <f t="shared" si="14"/>
        <v>76.014196598878286</v>
      </c>
      <c r="V488" s="183">
        <f t="shared" si="15"/>
        <v>5.7200663490213461</v>
      </c>
      <c r="W488" s="201" t="s">
        <v>713</v>
      </c>
      <c r="X488" s="201">
        <v>10</v>
      </c>
    </row>
    <row r="489" spans="1:24" s="171" customFormat="1" ht="11.25">
      <c r="A489" s="172" t="s">
        <v>664</v>
      </c>
      <c r="B489" s="201" t="s">
        <v>665</v>
      </c>
      <c r="C489" s="201" t="s">
        <v>666</v>
      </c>
      <c r="D489" s="201" t="s">
        <v>667</v>
      </c>
      <c r="E489" s="201" t="s">
        <v>668</v>
      </c>
      <c r="F489" s="201" t="s">
        <v>669</v>
      </c>
      <c r="G489" s="201">
        <v>3</v>
      </c>
      <c r="H489" s="201">
        <v>57</v>
      </c>
      <c r="I489" s="201" t="s">
        <v>713</v>
      </c>
      <c r="J489" s="201" t="s">
        <v>671</v>
      </c>
      <c r="K489" s="202">
        <v>41.4</v>
      </c>
      <c r="L489" s="202">
        <v>0.17</v>
      </c>
      <c r="M489" s="202">
        <v>19.98</v>
      </c>
      <c r="N489" s="202">
        <v>7.36</v>
      </c>
      <c r="O489" s="202">
        <v>0.35</v>
      </c>
      <c r="P489" s="202">
        <v>21.34</v>
      </c>
      <c r="Q489" s="202">
        <v>4.8499999999999996</v>
      </c>
      <c r="R489" s="202">
        <v>0.12</v>
      </c>
      <c r="S489" s="202">
        <v>4.9800000000000004</v>
      </c>
      <c r="T489" s="202">
        <v>100.55</v>
      </c>
      <c r="U489" s="183">
        <f t="shared" si="14"/>
        <v>83.787541655268427</v>
      </c>
      <c r="V489" s="183">
        <f t="shared" si="15"/>
        <v>14.325346056474578</v>
      </c>
      <c r="W489" s="201" t="s">
        <v>713</v>
      </c>
      <c r="X489" s="201">
        <v>10</v>
      </c>
    </row>
    <row r="490" spans="1:24" s="171" customFormat="1" ht="11.25">
      <c r="A490" s="172" t="s">
        <v>664</v>
      </c>
      <c r="B490" s="201" t="s">
        <v>665</v>
      </c>
      <c r="C490" s="201" t="s">
        <v>666</v>
      </c>
      <c r="D490" s="201" t="s">
        <v>667</v>
      </c>
      <c r="E490" s="201" t="s">
        <v>668</v>
      </c>
      <c r="F490" s="201" t="s">
        <v>669</v>
      </c>
      <c r="G490" s="201">
        <v>3</v>
      </c>
      <c r="H490" s="201">
        <v>58</v>
      </c>
      <c r="I490" s="201" t="s">
        <v>713</v>
      </c>
      <c r="J490" s="201" t="s">
        <v>671</v>
      </c>
      <c r="K490" s="202">
        <v>40.79</v>
      </c>
      <c r="L490" s="202">
        <v>0.51</v>
      </c>
      <c r="M490" s="202">
        <v>19.940000000000001</v>
      </c>
      <c r="N490" s="202">
        <v>7.77</v>
      </c>
      <c r="O490" s="202">
        <v>0.3</v>
      </c>
      <c r="P490" s="202">
        <v>20.7</v>
      </c>
      <c r="Q490" s="202">
        <v>4.91</v>
      </c>
      <c r="R490" s="202">
        <v>0.19</v>
      </c>
      <c r="S490" s="202">
        <v>5</v>
      </c>
      <c r="T490" s="202">
        <v>100.11</v>
      </c>
      <c r="U490" s="183">
        <f t="shared" si="14"/>
        <v>82.604384539726297</v>
      </c>
      <c r="V490" s="183">
        <f t="shared" si="15"/>
        <v>14.39929122066544</v>
      </c>
      <c r="W490" s="201" t="s">
        <v>713</v>
      </c>
      <c r="X490" s="201">
        <v>10</v>
      </c>
    </row>
    <row r="491" spans="1:24" s="171" customFormat="1" ht="11.25">
      <c r="A491" s="172" t="s">
        <v>664</v>
      </c>
      <c r="B491" s="201" t="s">
        <v>665</v>
      </c>
      <c r="C491" s="201" t="s">
        <v>666</v>
      </c>
      <c r="D491" s="201" t="s">
        <v>667</v>
      </c>
      <c r="E491" s="201" t="s">
        <v>668</v>
      </c>
      <c r="F491" s="201" t="s">
        <v>669</v>
      </c>
      <c r="G491" s="201">
        <v>3</v>
      </c>
      <c r="H491" s="201">
        <v>59</v>
      </c>
      <c r="I491" s="201" t="s">
        <v>713</v>
      </c>
      <c r="J491" s="201" t="s">
        <v>671</v>
      </c>
      <c r="K491" s="202">
        <v>40.090000000000003</v>
      </c>
      <c r="L491" s="202">
        <v>0.78</v>
      </c>
      <c r="M491" s="202">
        <v>22.52</v>
      </c>
      <c r="N491" s="202">
        <v>14.58</v>
      </c>
      <c r="O491" s="202">
        <v>0.28000000000000003</v>
      </c>
      <c r="P491" s="202">
        <v>15.52</v>
      </c>
      <c r="Q491" s="202">
        <v>6.29</v>
      </c>
      <c r="R491" s="202">
        <v>0.41</v>
      </c>
      <c r="S491" s="202">
        <v>0.03</v>
      </c>
      <c r="T491" s="202">
        <v>100.5</v>
      </c>
      <c r="U491" s="183">
        <f t="shared" si="14"/>
        <v>65.485739695488419</v>
      </c>
      <c r="V491" s="183">
        <f t="shared" si="15"/>
        <v>8.928609619145926E-2</v>
      </c>
      <c r="W491" s="201" t="s">
        <v>713</v>
      </c>
      <c r="X491" s="201">
        <v>10</v>
      </c>
    </row>
    <row r="492" spans="1:24" s="171" customFormat="1" ht="11.25">
      <c r="A492" s="172" t="s">
        <v>664</v>
      </c>
      <c r="B492" s="201" t="s">
        <v>665</v>
      </c>
      <c r="C492" s="201" t="s">
        <v>666</v>
      </c>
      <c r="D492" s="201" t="s">
        <v>667</v>
      </c>
      <c r="E492" s="201" t="s">
        <v>668</v>
      </c>
      <c r="F492" s="201" t="s">
        <v>669</v>
      </c>
      <c r="G492" s="201">
        <v>3</v>
      </c>
      <c r="H492" s="201">
        <v>60</v>
      </c>
      <c r="I492" s="201" t="s">
        <v>713</v>
      </c>
      <c r="J492" s="201" t="s">
        <v>671</v>
      </c>
      <c r="K492" s="202">
        <v>40.54</v>
      </c>
      <c r="L492" s="202">
        <v>0.94</v>
      </c>
      <c r="M492" s="202">
        <v>20.350000000000001</v>
      </c>
      <c r="N492" s="202">
        <v>9.2100000000000009</v>
      </c>
      <c r="O492" s="202">
        <v>0.39</v>
      </c>
      <c r="P492" s="202">
        <v>19.37</v>
      </c>
      <c r="Q492" s="202">
        <v>5.64</v>
      </c>
      <c r="R492" s="202">
        <v>0.12</v>
      </c>
      <c r="S492" s="202">
        <v>3.36</v>
      </c>
      <c r="T492" s="202">
        <v>99.92</v>
      </c>
      <c r="U492" s="183">
        <f t="shared" si="14"/>
        <v>78.941730569482644</v>
      </c>
      <c r="V492" s="183">
        <f t="shared" si="15"/>
        <v>9.9717746909036507</v>
      </c>
      <c r="W492" s="201" t="s">
        <v>713</v>
      </c>
      <c r="X492" s="201">
        <v>10</v>
      </c>
    </row>
    <row r="493" spans="1:24" s="171" customFormat="1" ht="11.25">
      <c r="A493" s="172" t="s">
        <v>664</v>
      </c>
      <c r="B493" s="201" t="s">
        <v>665</v>
      </c>
      <c r="C493" s="201" t="s">
        <v>666</v>
      </c>
      <c r="D493" s="201" t="s">
        <v>667</v>
      </c>
      <c r="E493" s="201" t="s">
        <v>668</v>
      </c>
      <c r="F493" s="201" t="s">
        <v>669</v>
      </c>
      <c r="G493" s="201">
        <v>3</v>
      </c>
      <c r="H493" s="201">
        <v>61</v>
      </c>
      <c r="I493" s="201" t="s">
        <v>713</v>
      </c>
      <c r="J493" s="201" t="s">
        <v>671</v>
      </c>
      <c r="K493" s="202">
        <v>40.82</v>
      </c>
      <c r="L493" s="202">
        <v>0.28000000000000003</v>
      </c>
      <c r="M493" s="202">
        <v>19.649999999999999</v>
      </c>
      <c r="N493" s="202">
        <v>7.44</v>
      </c>
      <c r="O493" s="202">
        <v>0.32</v>
      </c>
      <c r="P493" s="202">
        <v>20.88</v>
      </c>
      <c r="Q493" s="202">
        <v>5.22</v>
      </c>
      <c r="R493" s="202">
        <v>0.11</v>
      </c>
      <c r="S493" s="202">
        <v>5.43</v>
      </c>
      <c r="T493" s="202">
        <v>100.15</v>
      </c>
      <c r="U493" s="183">
        <f t="shared" si="14"/>
        <v>83.339777296628512</v>
      </c>
      <c r="V493" s="183">
        <f t="shared" si="15"/>
        <v>15.638663366325927</v>
      </c>
      <c r="W493" s="201" t="s">
        <v>713</v>
      </c>
      <c r="X493" s="201">
        <v>10</v>
      </c>
    </row>
    <row r="494" spans="1:24" s="171" customFormat="1" ht="11.25">
      <c r="A494" s="172" t="s">
        <v>664</v>
      </c>
      <c r="B494" s="201" t="s">
        <v>665</v>
      </c>
      <c r="C494" s="201" t="s">
        <v>666</v>
      </c>
      <c r="D494" s="201" t="s">
        <v>667</v>
      </c>
      <c r="E494" s="201" t="s">
        <v>668</v>
      </c>
      <c r="F494" s="201" t="s">
        <v>669</v>
      </c>
      <c r="G494" s="201">
        <v>3</v>
      </c>
      <c r="H494" s="201">
        <v>62</v>
      </c>
      <c r="I494" s="201" t="s">
        <v>713</v>
      </c>
      <c r="J494" s="201" t="s">
        <v>671</v>
      </c>
      <c r="K494" s="202">
        <v>40.04</v>
      </c>
      <c r="L494" s="202">
        <v>0.03</v>
      </c>
      <c r="M494" s="202">
        <v>17.45</v>
      </c>
      <c r="N494" s="202">
        <v>7.3</v>
      </c>
      <c r="O494" s="202">
        <v>0.31</v>
      </c>
      <c r="P494" s="202">
        <v>20.67</v>
      </c>
      <c r="Q494" s="202">
        <v>4.9800000000000004</v>
      </c>
      <c r="R494" s="202">
        <v>0.1</v>
      </c>
      <c r="S494" s="202">
        <v>9</v>
      </c>
      <c r="T494" s="202">
        <v>99.88</v>
      </c>
      <c r="U494" s="183">
        <f t="shared" si="14"/>
        <v>83.462819682449592</v>
      </c>
      <c r="V494" s="183">
        <f t="shared" si="15"/>
        <v>25.705350084599683</v>
      </c>
      <c r="W494" s="201" t="s">
        <v>713</v>
      </c>
      <c r="X494" s="201">
        <v>10</v>
      </c>
    </row>
    <row r="495" spans="1:24" s="171" customFormat="1" ht="11.25">
      <c r="A495" s="172" t="s">
        <v>664</v>
      </c>
      <c r="B495" s="201" t="s">
        <v>665</v>
      </c>
      <c r="C495" s="201" t="s">
        <v>666</v>
      </c>
      <c r="D495" s="201" t="s">
        <v>667</v>
      </c>
      <c r="E495" s="201" t="s">
        <v>668</v>
      </c>
      <c r="F495" s="201" t="s">
        <v>669</v>
      </c>
      <c r="G495" s="201">
        <v>3</v>
      </c>
      <c r="H495" s="201">
        <v>63</v>
      </c>
      <c r="I495" s="201" t="s">
        <v>713</v>
      </c>
      <c r="J495" s="201" t="s">
        <v>671</v>
      </c>
      <c r="K495" s="202">
        <v>41.17</v>
      </c>
      <c r="L495" s="202">
        <v>0.97</v>
      </c>
      <c r="M495" s="202">
        <v>18.97</v>
      </c>
      <c r="N495" s="202">
        <v>7.43</v>
      </c>
      <c r="O495" s="202">
        <v>0.21</v>
      </c>
      <c r="P495" s="202">
        <v>20.73</v>
      </c>
      <c r="Q495" s="202">
        <v>5.29</v>
      </c>
      <c r="R495" s="202">
        <v>0.16</v>
      </c>
      <c r="S495" s="202">
        <v>4.59</v>
      </c>
      <c r="T495" s="202">
        <v>99.52</v>
      </c>
      <c r="U495" s="183">
        <f t="shared" si="14"/>
        <v>83.258186991749028</v>
      </c>
      <c r="V495" s="183">
        <f t="shared" si="15"/>
        <v>13.964958000809101</v>
      </c>
      <c r="W495" s="201" t="s">
        <v>713</v>
      </c>
      <c r="X495" s="201">
        <v>10</v>
      </c>
    </row>
    <row r="496" spans="1:24" s="171" customFormat="1" ht="11.25">
      <c r="A496" s="172" t="s">
        <v>664</v>
      </c>
      <c r="B496" s="201" t="s">
        <v>665</v>
      </c>
      <c r="C496" s="201" t="s">
        <v>666</v>
      </c>
      <c r="D496" s="201" t="s">
        <v>667</v>
      </c>
      <c r="E496" s="201" t="s">
        <v>668</v>
      </c>
      <c r="F496" s="201" t="s">
        <v>669</v>
      </c>
      <c r="G496" s="201">
        <v>3</v>
      </c>
      <c r="H496" s="201">
        <v>64</v>
      </c>
      <c r="I496" s="201" t="s">
        <v>713</v>
      </c>
      <c r="J496" s="201" t="s">
        <v>671</v>
      </c>
      <c r="K496" s="202">
        <v>40.72</v>
      </c>
      <c r="L496" s="202">
        <v>0.37</v>
      </c>
      <c r="M496" s="202">
        <v>19.100000000000001</v>
      </c>
      <c r="N496" s="202">
        <v>7.38</v>
      </c>
      <c r="O496" s="202">
        <v>0.32</v>
      </c>
      <c r="P496" s="202">
        <v>20.75</v>
      </c>
      <c r="Q496" s="202">
        <v>5.32</v>
      </c>
      <c r="R496" s="202">
        <v>0.16</v>
      </c>
      <c r="S496" s="202">
        <v>6.01</v>
      </c>
      <c r="T496" s="202">
        <v>100.13</v>
      </c>
      <c r="U496" s="183">
        <f t="shared" si="14"/>
        <v>83.365471442152</v>
      </c>
      <c r="V496" s="183">
        <f t="shared" si="15"/>
        <v>17.429499825337853</v>
      </c>
      <c r="W496" s="201" t="s">
        <v>713</v>
      </c>
      <c r="X496" s="201">
        <v>10</v>
      </c>
    </row>
    <row r="497" spans="1:24" s="171" customFormat="1" ht="11.25">
      <c r="A497" s="172" t="s">
        <v>664</v>
      </c>
      <c r="B497" s="201" t="s">
        <v>665</v>
      </c>
      <c r="C497" s="201" t="s">
        <v>666</v>
      </c>
      <c r="D497" s="201" t="s">
        <v>667</v>
      </c>
      <c r="E497" s="201" t="s">
        <v>668</v>
      </c>
      <c r="F497" s="201" t="s">
        <v>669</v>
      </c>
      <c r="G497" s="201">
        <v>3</v>
      </c>
      <c r="H497" s="201">
        <v>65</v>
      </c>
      <c r="I497" s="201" t="s">
        <v>713</v>
      </c>
      <c r="J497" s="201" t="s">
        <v>671</v>
      </c>
      <c r="K497" s="202">
        <v>39.36</v>
      </c>
      <c r="L497" s="202">
        <v>0.27</v>
      </c>
      <c r="M497" s="202">
        <v>23.17</v>
      </c>
      <c r="N497" s="202">
        <v>15.94</v>
      </c>
      <c r="O497" s="202">
        <v>0.28999999999999998</v>
      </c>
      <c r="P497" s="202">
        <v>10.39</v>
      </c>
      <c r="Q497" s="202">
        <v>11.4</v>
      </c>
      <c r="R497" s="202">
        <v>0.27</v>
      </c>
      <c r="S497" s="202">
        <v>0.05</v>
      </c>
      <c r="T497" s="202">
        <v>101.14</v>
      </c>
      <c r="U497" s="183">
        <f t="shared" si="14"/>
        <v>53.742814670235596</v>
      </c>
      <c r="V497" s="183">
        <f t="shared" si="15"/>
        <v>0.14455550126015881</v>
      </c>
      <c r="W497" s="201" t="s">
        <v>713</v>
      </c>
      <c r="X497" s="201">
        <v>10</v>
      </c>
    </row>
    <row r="498" spans="1:24" s="171" customFormat="1" ht="11.25">
      <c r="A498" s="172" t="s">
        <v>664</v>
      </c>
      <c r="B498" s="201" t="s">
        <v>665</v>
      </c>
      <c r="C498" s="201" t="s">
        <v>666</v>
      </c>
      <c r="D498" s="201" t="s">
        <v>667</v>
      </c>
      <c r="E498" s="201" t="s">
        <v>668</v>
      </c>
      <c r="F498" s="201" t="s">
        <v>669</v>
      </c>
      <c r="G498" s="201">
        <v>3</v>
      </c>
      <c r="H498" s="201">
        <v>66</v>
      </c>
      <c r="I498" s="201" t="s">
        <v>713</v>
      </c>
      <c r="J498" s="201" t="s">
        <v>671</v>
      </c>
      <c r="K498" s="202">
        <v>41.4</v>
      </c>
      <c r="L498" s="202">
        <v>0.31</v>
      </c>
      <c r="M498" s="202">
        <v>22.09</v>
      </c>
      <c r="N498" s="202">
        <v>8.1</v>
      </c>
      <c r="O498" s="202">
        <v>0.35</v>
      </c>
      <c r="P498" s="202">
        <v>21.06</v>
      </c>
      <c r="Q498" s="202">
        <v>4.1399999999999997</v>
      </c>
      <c r="R498" s="202">
        <v>0.25</v>
      </c>
      <c r="S498" s="202">
        <v>2.42</v>
      </c>
      <c r="T498" s="202">
        <v>100.12</v>
      </c>
      <c r="U498" s="183">
        <f t="shared" si="14"/>
        <v>82.251673124339547</v>
      </c>
      <c r="V498" s="183">
        <f t="shared" si="15"/>
        <v>6.8460465143216878</v>
      </c>
      <c r="W498" s="201" t="s">
        <v>713</v>
      </c>
      <c r="X498" s="201">
        <v>10</v>
      </c>
    </row>
    <row r="499" spans="1:24" s="171" customFormat="1" ht="11.25">
      <c r="A499" s="172" t="s">
        <v>664</v>
      </c>
      <c r="B499" s="201" t="s">
        <v>665</v>
      </c>
      <c r="C499" s="201" t="s">
        <v>666</v>
      </c>
      <c r="D499" s="201" t="s">
        <v>667</v>
      </c>
      <c r="E499" s="201" t="s">
        <v>668</v>
      </c>
      <c r="F499" s="201" t="s">
        <v>669</v>
      </c>
      <c r="G499" s="201">
        <v>3</v>
      </c>
      <c r="H499" s="201">
        <v>67</v>
      </c>
      <c r="I499" s="201" t="s">
        <v>713</v>
      </c>
      <c r="J499" s="201" t="s">
        <v>671</v>
      </c>
      <c r="K499" s="202">
        <v>40.909999999999997</v>
      </c>
      <c r="L499" s="202">
        <v>0.41</v>
      </c>
      <c r="M499" s="202">
        <v>21.33</v>
      </c>
      <c r="N499" s="202">
        <v>7.97</v>
      </c>
      <c r="O499" s="202">
        <v>0.23</v>
      </c>
      <c r="P499" s="202">
        <v>21.34</v>
      </c>
      <c r="Q499" s="202">
        <v>4.32</v>
      </c>
      <c r="R499" s="202">
        <v>0.22</v>
      </c>
      <c r="S499" s="202">
        <v>2.58</v>
      </c>
      <c r="T499" s="202">
        <v>99.31</v>
      </c>
      <c r="U499" s="183">
        <f t="shared" si="14"/>
        <v>82.676619558915036</v>
      </c>
      <c r="V499" s="183">
        <f t="shared" si="15"/>
        <v>7.5052447961806958</v>
      </c>
      <c r="W499" s="201" t="s">
        <v>713</v>
      </c>
      <c r="X499" s="201">
        <v>10</v>
      </c>
    </row>
    <row r="500" spans="1:24" s="171" customFormat="1" ht="11.25">
      <c r="A500" s="172" t="s">
        <v>664</v>
      </c>
      <c r="B500" s="201" t="s">
        <v>665</v>
      </c>
      <c r="C500" s="201" t="s">
        <v>666</v>
      </c>
      <c r="D500" s="201" t="s">
        <v>667</v>
      </c>
      <c r="E500" s="201" t="s">
        <v>668</v>
      </c>
      <c r="F500" s="201" t="s">
        <v>669</v>
      </c>
      <c r="G500" s="201">
        <v>3</v>
      </c>
      <c r="H500" s="201">
        <v>68</v>
      </c>
      <c r="I500" s="201" t="s">
        <v>713</v>
      </c>
      <c r="J500" s="201" t="s">
        <v>671</v>
      </c>
      <c r="K500" s="202">
        <v>41.3</v>
      </c>
      <c r="L500" s="202">
        <v>0.68</v>
      </c>
      <c r="M500" s="202">
        <v>20.02</v>
      </c>
      <c r="N500" s="202">
        <v>7.79</v>
      </c>
      <c r="O500" s="202">
        <v>0.35</v>
      </c>
      <c r="P500" s="202">
        <v>20.149999999999999</v>
      </c>
      <c r="Q500" s="202">
        <v>5.86</v>
      </c>
      <c r="R500" s="202">
        <v>0.21</v>
      </c>
      <c r="S500" s="202">
        <v>3.78</v>
      </c>
      <c r="T500" s="202">
        <v>100.14</v>
      </c>
      <c r="U500" s="183">
        <f t="shared" si="14"/>
        <v>82.176396038488988</v>
      </c>
      <c r="V500" s="183">
        <f t="shared" si="15"/>
        <v>11.242242569108882</v>
      </c>
      <c r="W500" s="201" t="s">
        <v>713</v>
      </c>
      <c r="X500" s="201">
        <v>10</v>
      </c>
    </row>
    <row r="501" spans="1:24" s="171" customFormat="1" ht="11.25">
      <c r="A501" s="172" t="s">
        <v>664</v>
      </c>
      <c r="B501" s="201" t="s">
        <v>665</v>
      </c>
      <c r="C501" s="201" t="s">
        <v>666</v>
      </c>
      <c r="D501" s="201" t="s">
        <v>667</v>
      </c>
      <c r="E501" s="201" t="s">
        <v>668</v>
      </c>
      <c r="F501" s="201" t="s">
        <v>669</v>
      </c>
      <c r="G501" s="201">
        <v>3</v>
      </c>
      <c r="H501" s="201">
        <v>69</v>
      </c>
      <c r="I501" s="201" t="s">
        <v>713</v>
      </c>
      <c r="J501" s="201" t="s">
        <v>671</v>
      </c>
      <c r="K501" s="202">
        <v>41.19</v>
      </c>
      <c r="L501" s="202">
        <v>0.87</v>
      </c>
      <c r="M501" s="202">
        <v>19.899999999999999</v>
      </c>
      <c r="N501" s="202">
        <v>7.79</v>
      </c>
      <c r="O501" s="202">
        <v>0.32</v>
      </c>
      <c r="P501" s="202">
        <v>19.850000000000001</v>
      </c>
      <c r="Q501" s="202">
        <v>6.36</v>
      </c>
      <c r="R501" s="202">
        <v>0.17</v>
      </c>
      <c r="S501" s="202">
        <v>4.4400000000000004</v>
      </c>
      <c r="T501" s="202">
        <v>100.89</v>
      </c>
      <c r="U501" s="183">
        <f t="shared" si="14"/>
        <v>81.955628582629004</v>
      </c>
      <c r="V501" s="183">
        <f t="shared" si="15"/>
        <v>13.018884418452503</v>
      </c>
      <c r="W501" s="201" t="s">
        <v>713</v>
      </c>
      <c r="X501" s="201">
        <v>10</v>
      </c>
    </row>
    <row r="502" spans="1:24" s="171" customFormat="1" ht="11.25">
      <c r="A502" s="172" t="s">
        <v>664</v>
      </c>
      <c r="B502" s="201" t="s">
        <v>665</v>
      </c>
      <c r="C502" s="201" t="s">
        <v>666</v>
      </c>
      <c r="D502" s="201" t="s">
        <v>667</v>
      </c>
      <c r="E502" s="201" t="s">
        <v>668</v>
      </c>
      <c r="F502" s="201" t="s">
        <v>669</v>
      </c>
      <c r="G502" s="201">
        <v>3</v>
      </c>
      <c r="H502" s="201">
        <v>70</v>
      </c>
      <c r="I502" s="201" t="s">
        <v>713</v>
      </c>
      <c r="J502" s="201" t="s">
        <v>671</v>
      </c>
      <c r="K502" s="202">
        <v>40.86</v>
      </c>
      <c r="L502" s="202">
        <v>0.02</v>
      </c>
      <c r="M502" s="202">
        <v>20.62</v>
      </c>
      <c r="N502" s="202">
        <v>7.91</v>
      </c>
      <c r="O502" s="202">
        <v>0.36</v>
      </c>
      <c r="P502" s="202">
        <v>19.809999999999999</v>
      </c>
      <c r="Q502" s="202">
        <v>5.75</v>
      </c>
      <c r="R502" s="202">
        <v>0.1</v>
      </c>
      <c r="S502" s="202">
        <v>5.18</v>
      </c>
      <c r="T502" s="202">
        <v>100.61</v>
      </c>
      <c r="U502" s="183">
        <f t="shared" si="14"/>
        <v>81.698313041563637</v>
      </c>
      <c r="V502" s="183">
        <f t="shared" si="15"/>
        <v>14.421904638040733</v>
      </c>
      <c r="W502" s="201" t="s">
        <v>713</v>
      </c>
      <c r="X502" s="201">
        <v>10</v>
      </c>
    </row>
    <row r="503" spans="1:24" s="171" customFormat="1" ht="11.25">
      <c r="A503" s="172" t="s">
        <v>664</v>
      </c>
      <c r="B503" s="201" t="s">
        <v>672</v>
      </c>
      <c r="C503" s="201" t="s">
        <v>666</v>
      </c>
      <c r="D503" s="201" t="s">
        <v>667</v>
      </c>
      <c r="E503" s="201" t="s">
        <v>668</v>
      </c>
      <c r="F503" s="201" t="s">
        <v>669</v>
      </c>
      <c r="G503" s="201">
        <v>7</v>
      </c>
      <c r="H503" s="201">
        <v>1</v>
      </c>
      <c r="I503" s="201" t="s">
        <v>713</v>
      </c>
      <c r="J503" s="201" t="s">
        <v>671</v>
      </c>
      <c r="K503" s="202">
        <v>41.69</v>
      </c>
      <c r="L503" s="202">
        <v>0.73</v>
      </c>
      <c r="M503" s="202">
        <v>20.37</v>
      </c>
      <c r="N503" s="202">
        <v>7.79</v>
      </c>
      <c r="O503" s="202">
        <v>0.35</v>
      </c>
      <c r="P503" s="202">
        <v>19.55</v>
      </c>
      <c r="Q503" s="202">
        <v>6.05</v>
      </c>
      <c r="R503" s="202">
        <v>0.2</v>
      </c>
      <c r="S503" s="202">
        <v>3.04</v>
      </c>
      <c r="T503" s="202">
        <v>99.77</v>
      </c>
      <c r="U503" s="183">
        <f t="shared" si="14"/>
        <v>81.729323579504864</v>
      </c>
      <c r="V503" s="183">
        <f t="shared" si="15"/>
        <v>9.1004561747796693</v>
      </c>
      <c r="W503" s="201" t="s">
        <v>713</v>
      </c>
      <c r="X503" s="201">
        <v>10</v>
      </c>
    </row>
    <row r="504" spans="1:24" s="171" customFormat="1" ht="11.25">
      <c r="A504" s="172" t="s">
        <v>664</v>
      </c>
      <c r="B504" s="201" t="s">
        <v>672</v>
      </c>
      <c r="C504" s="201" t="s">
        <v>666</v>
      </c>
      <c r="D504" s="201" t="s">
        <v>667</v>
      </c>
      <c r="E504" s="201" t="s">
        <v>668</v>
      </c>
      <c r="F504" s="201" t="s">
        <v>669</v>
      </c>
      <c r="G504" s="201">
        <v>7</v>
      </c>
      <c r="H504" s="201">
        <v>2</v>
      </c>
      <c r="I504" s="201" t="s">
        <v>713</v>
      </c>
      <c r="J504" s="201" t="s">
        <v>671</v>
      </c>
      <c r="K504" s="202">
        <v>41.71</v>
      </c>
      <c r="L504" s="202">
        <v>0.25</v>
      </c>
      <c r="M504" s="202">
        <v>21.03</v>
      </c>
      <c r="N504" s="202">
        <v>7.96</v>
      </c>
      <c r="O504" s="202">
        <v>0.28999999999999998</v>
      </c>
      <c r="P504" s="202">
        <v>20.56</v>
      </c>
      <c r="Q504" s="202">
        <v>4.51</v>
      </c>
      <c r="R504" s="202">
        <v>0.11</v>
      </c>
      <c r="S504" s="202">
        <v>3.44</v>
      </c>
      <c r="T504" s="202">
        <v>99.86</v>
      </c>
      <c r="U504" s="183">
        <f t="shared" si="14"/>
        <v>82.155221756966611</v>
      </c>
      <c r="V504" s="183">
        <f t="shared" si="15"/>
        <v>9.8882512323816751</v>
      </c>
      <c r="W504" s="201" t="s">
        <v>713</v>
      </c>
      <c r="X504" s="201">
        <v>10</v>
      </c>
    </row>
    <row r="505" spans="1:24" s="171" customFormat="1" ht="11.25">
      <c r="A505" s="172" t="s">
        <v>664</v>
      </c>
      <c r="B505" s="201" t="s">
        <v>672</v>
      </c>
      <c r="C505" s="201" t="s">
        <v>666</v>
      </c>
      <c r="D505" s="201" t="s">
        <v>667</v>
      </c>
      <c r="E505" s="201" t="s">
        <v>668</v>
      </c>
      <c r="F505" s="201" t="s">
        <v>669</v>
      </c>
      <c r="G505" s="201">
        <v>7</v>
      </c>
      <c r="H505" s="201">
        <v>3</v>
      </c>
      <c r="I505" s="201" t="s">
        <v>713</v>
      </c>
      <c r="J505" s="201" t="s">
        <v>671</v>
      </c>
      <c r="K505" s="202">
        <v>41.23</v>
      </c>
      <c r="L505" s="202">
        <v>0.82</v>
      </c>
      <c r="M505" s="202">
        <v>19.940000000000001</v>
      </c>
      <c r="N505" s="202">
        <v>8.4600000000000009</v>
      </c>
      <c r="O505" s="202">
        <v>0.3</v>
      </c>
      <c r="P505" s="202">
        <v>19.39</v>
      </c>
      <c r="Q505" s="202">
        <v>5.52</v>
      </c>
      <c r="R505" s="202">
        <v>0.17</v>
      </c>
      <c r="S505" s="202">
        <v>3.27</v>
      </c>
      <c r="T505" s="202">
        <v>99.1</v>
      </c>
      <c r="U505" s="183">
        <f t="shared" si="14"/>
        <v>80.335384603142174</v>
      </c>
      <c r="V505" s="183">
        <f t="shared" si="15"/>
        <v>9.9109135076278942</v>
      </c>
      <c r="W505" s="201" t="s">
        <v>713</v>
      </c>
      <c r="X505" s="201">
        <v>10</v>
      </c>
    </row>
    <row r="506" spans="1:24" s="171" customFormat="1" ht="11.25">
      <c r="A506" s="172" t="s">
        <v>664</v>
      </c>
      <c r="B506" s="201" t="s">
        <v>672</v>
      </c>
      <c r="C506" s="201" t="s">
        <v>666</v>
      </c>
      <c r="D506" s="201" t="s">
        <v>667</v>
      </c>
      <c r="E506" s="201" t="s">
        <v>668</v>
      </c>
      <c r="F506" s="201" t="s">
        <v>669</v>
      </c>
      <c r="G506" s="201">
        <v>7</v>
      </c>
      <c r="H506" s="201">
        <v>4</v>
      </c>
      <c r="I506" s="201" t="s">
        <v>713</v>
      </c>
      <c r="J506" s="201" t="s">
        <v>671</v>
      </c>
      <c r="K506" s="202">
        <v>41.81</v>
      </c>
      <c r="L506" s="202">
        <v>0.62</v>
      </c>
      <c r="M506" s="202">
        <v>20.22</v>
      </c>
      <c r="N506" s="202">
        <v>7.42</v>
      </c>
      <c r="O506" s="202">
        <v>0.32</v>
      </c>
      <c r="P506" s="202">
        <v>19.86</v>
      </c>
      <c r="Q506" s="202">
        <v>5.97</v>
      </c>
      <c r="R506" s="202">
        <v>0.25</v>
      </c>
      <c r="S506" s="202">
        <v>3.19</v>
      </c>
      <c r="T506" s="202">
        <v>99.66</v>
      </c>
      <c r="U506" s="183">
        <f t="shared" si="14"/>
        <v>82.671317463337488</v>
      </c>
      <c r="V506" s="183">
        <f t="shared" si="15"/>
        <v>9.5705784757807617</v>
      </c>
      <c r="W506" s="201" t="s">
        <v>713</v>
      </c>
      <c r="X506" s="201">
        <v>10</v>
      </c>
    </row>
    <row r="507" spans="1:24" s="171" customFormat="1" ht="11.25">
      <c r="A507" s="172" t="s">
        <v>664</v>
      </c>
      <c r="B507" s="201" t="s">
        <v>672</v>
      </c>
      <c r="C507" s="201" t="s">
        <v>666</v>
      </c>
      <c r="D507" s="201" t="s">
        <v>667</v>
      </c>
      <c r="E507" s="201" t="s">
        <v>668</v>
      </c>
      <c r="F507" s="201" t="s">
        <v>669</v>
      </c>
      <c r="G507" s="201">
        <v>7</v>
      </c>
      <c r="H507" s="201">
        <v>5</v>
      </c>
      <c r="I507" s="201" t="s">
        <v>713</v>
      </c>
      <c r="J507" s="201" t="s">
        <v>671</v>
      </c>
      <c r="K507" s="202">
        <v>39.97</v>
      </c>
      <c r="L507" s="202">
        <v>0.46</v>
      </c>
      <c r="M507" s="202">
        <v>21.88</v>
      </c>
      <c r="N507" s="202">
        <v>16.850000000000001</v>
      </c>
      <c r="O507" s="202">
        <v>0.16</v>
      </c>
      <c r="P507" s="202">
        <v>11.57</v>
      </c>
      <c r="Q507" s="202">
        <v>7.37</v>
      </c>
      <c r="R507" s="202">
        <v>0.28000000000000003</v>
      </c>
      <c r="S507" s="202">
        <v>0.12</v>
      </c>
      <c r="T507" s="202">
        <v>98.66</v>
      </c>
      <c r="U507" s="183">
        <f t="shared" si="14"/>
        <v>55.034034456825687</v>
      </c>
      <c r="V507" s="183">
        <f t="shared" si="15"/>
        <v>0.36657083655697043</v>
      </c>
      <c r="W507" s="201" t="s">
        <v>713</v>
      </c>
      <c r="X507" s="201">
        <v>10</v>
      </c>
    </row>
    <row r="508" spans="1:24" s="171" customFormat="1" ht="11.25">
      <c r="A508" s="172" t="s">
        <v>664</v>
      </c>
      <c r="B508" s="201" t="s">
        <v>672</v>
      </c>
      <c r="C508" s="201" t="s">
        <v>666</v>
      </c>
      <c r="D508" s="201" t="s">
        <v>667</v>
      </c>
      <c r="E508" s="201" t="s">
        <v>668</v>
      </c>
      <c r="F508" s="201" t="s">
        <v>669</v>
      </c>
      <c r="G508" s="201">
        <v>7</v>
      </c>
      <c r="H508" s="201">
        <v>6</v>
      </c>
      <c r="I508" s="201" t="s">
        <v>713</v>
      </c>
      <c r="J508" s="201" t="s">
        <v>671</v>
      </c>
      <c r="K508" s="202">
        <v>41.21</v>
      </c>
      <c r="L508" s="202">
        <v>0.33</v>
      </c>
      <c r="M508" s="202">
        <v>18.62</v>
      </c>
      <c r="N508" s="202">
        <v>6.79</v>
      </c>
      <c r="O508" s="202">
        <v>0.39</v>
      </c>
      <c r="P508" s="202">
        <v>20.66</v>
      </c>
      <c r="Q508" s="202">
        <v>5.08</v>
      </c>
      <c r="R508" s="202">
        <v>0.27</v>
      </c>
      <c r="S508" s="202">
        <v>6.13</v>
      </c>
      <c r="T508" s="202">
        <v>99.48</v>
      </c>
      <c r="U508" s="183">
        <f t="shared" si="14"/>
        <v>84.43200796939513</v>
      </c>
      <c r="V508" s="183">
        <f t="shared" si="15"/>
        <v>18.08993384960284</v>
      </c>
      <c r="W508" s="201" t="s">
        <v>713</v>
      </c>
      <c r="X508" s="201">
        <v>10</v>
      </c>
    </row>
    <row r="509" spans="1:24" s="171" customFormat="1" ht="11.25">
      <c r="A509" s="172" t="s">
        <v>664</v>
      </c>
      <c r="B509" s="201" t="s">
        <v>672</v>
      </c>
      <c r="C509" s="201" t="s">
        <v>666</v>
      </c>
      <c r="D509" s="201" t="s">
        <v>667</v>
      </c>
      <c r="E509" s="201" t="s">
        <v>668</v>
      </c>
      <c r="F509" s="201" t="s">
        <v>669</v>
      </c>
      <c r="G509" s="201">
        <v>7</v>
      </c>
      <c r="H509" s="201">
        <v>7</v>
      </c>
      <c r="I509" s="201" t="s">
        <v>713</v>
      </c>
      <c r="J509" s="201" t="s">
        <v>671</v>
      </c>
      <c r="K509" s="202">
        <v>41.58</v>
      </c>
      <c r="L509" s="202">
        <v>0.61</v>
      </c>
      <c r="M509" s="202">
        <v>14.67</v>
      </c>
      <c r="N509" s="202">
        <v>6.13</v>
      </c>
      <c r="O509" s="202">
        <v>0.21</v>
      </c>
      <c r="P509" s="202">
        <v>19.66</v>
      </c>
      <c r="Q509" s="202">
        <v>6.19</v>
      </c>
      <c r="R509" s="202">
        <v>0.08</v>
      </c>
      <c r="S509" s="202">
        <v>9.7100000000000009</v>
      </c>
      <c r="T509" s="202">
        <v>98.84</v>
      </c>
      <c r="U509" s="183">
        <f t="shared" si="14"/>
        <v>85.11149165500423</v>
      </c>
      <c r="V509" s="183">
        <f t="shared" si="15"/>
        <v>30.749150667607921</v>
      </c>
      <c r="W509" s="201" t="s">
        <v>713</v>
      </c>
      <c r="X509" s="201">
        <v>10</v>
      </c>
    </row>
    <row r="510" spans="1:24" s="171" customFormat="1" ht="11.25">
      <c r="A510" s="172" t="s">
        <v>664</v>
      </c>
      <c r="B510" s="201" t="s">
        <v>672</v>
      </c>
      <c r="C510" s="201" t="s">
        <v>666</v>
      </c>
      <c r="D510" s="201" t="s">
        <v>667</v>
      </c>
      <c r="E510" s="201" t="s">
        <v>668</v>
      </c>
      <c r="F510" s="201" t="s">
        <v>669</v>
      </c>
      <c r="G510" s="201">
        <v>7</v>
      </c>
      <c r="H510" s="201">
        <v>8</v>
      </c>
      <c r="I510" s="201" t="s">
        <v>713</v>
      </c>
      <c r="J510" s="201" t="s">
        <v>671</v>
      </c>
      <c r="K510" s="202">
        <v>41.28</v>
      </c>
      <c r="L510" s="202">
        <v>0.18</v>
      </c>
      <c r="M510" s="202">
        <v>16.73</v>
      </c>
      <c r="N510" s="202">
        <v>6.93</v>
      </c>
      <c r="O510" s="202">
        <v>0.37</v>
      </c>
      <c r="P510" s="202">
        <v>18.75</v>
      </c>
      <c r="Q510" s="202">
        <v>6.19</v>
      </c>
      <c r="R510" s="202">
        <v>0.12</v>
      </c>
      <c r="S510" s="202">
        <v>8.01</v>
      </c>
      <c r="T510" s="202">
        <v>98.56</v>
      </c>
      <c r="U510" s="183">
        <f t="shared" si="14"/>
        <v>82.825567073285441</v>
      </c>
      <c r="V510" s="183">
        <f t="shared" si="15"/>
        <v>24.310382405225646</v>
      </c>
      <c r="W510" s="201" t="s">
        <v>713</v>
      </c>
      <c r="X510" s="201">
        <v>10</v>
      </c>
    </row>
    <row r="511" spans="1:24" s="171" customFormat="1" ht="11.25">
      <c r="A511" s="172" t="s">
        <v>664</v>
      </c>
      <c r="B511" s="201" t="s">
        <v>672</v>
      </c>
      <c r="C511" s="201" t="s">
        <v>666</v>
      </c>
      <c r="D511" s="201" t="s">
        <v>667</v>
      </c>
      <c r="E511" s="201" t="s">
        <v>668</v>
      </c>
      <c r="F511" s="201" t="s">
        <v>669</v>
      </c>
      <c r="G511" s="201">
        <v>7</v>
      </c>
      <c r="H511" s="201">
        <v>9</v>
      </c>
      <c r="I511" s="201" t="s">
        <v>713</v>
      </c>
      <c r="J511" s="201" t="s">
        <v>671</v>
      </c>
      <c r="K511" s="202">
        <v>41.23</v>
      </c>
      <c r="L511" s="202">
        <v>0.27</v>
      </c>
      <c r="M511" s="202">
        <v>20.49</v>
      </c>
      <c r="N511" s="202">
        <v>7.34</v>
      </c>
      <c r="O511" s="202">
        <v>0.25</v>
      </c>
      <c r="P511" s="202">
        <v>20.72</v>
      </c>
      <c r="Q511" s="202">
        <v>4.34</v>
      </c>
      <c r="R511" s="202">
        <v>0.11</v>
      </c>
      <c r="S511" s="202">
        <v>3.79</v>
      </c>
      <c r="T511" s="202">
        <v>98.54</v>
      </c>
      <c r="U511" s="183">
        <f t="shared" si="14"/>
        <v>83.420700821928676</v>
      </c>
      <c r="V511" s="183">
        <f t="shared" si="15"/>
        <v>11.038685207819587</v>
      </c>
      <c r="W511" s="201" t="s">
        <v>713</v>
      </c>
      <c r="X511" s="201">
        <v>10</v>
      </c>
    </row>
    <row r="512" spans="1:24" s="171" customFormat="1" ht="11.25">
      <c r="A512" s="172" t="s">
        <v>664</v>
      </c>
      <c r="B512" s="201" t="s">
        <v>672</v>
      </c>
      <c r="C512" s="201" t="s">
        <v>666</v>
      </c>
      <c r="D512" s="201" t="s">
        <v>667</v>
      </c>
      <c r="E512" s="201" t="s">
        <v>668</v>
      </c>
      <c r="F512" s="201" t="s">
        <v>669</v>
      </c>
      <c r="G512" s="201">
        <v>7</v>
      </c>
      <c r="H512" s="201">
        <v>10</v>
      </c>
      <c r="I512" s="201" t="s">
        <v>713</v>
      </c>
      <c r="J512" s="201" t="s">
        <v>671</v>
      </c>
      <c r="K512" s="202">
        <v>39.409999999999997</v>
      </c>
      <c r="L512" s="202">
        <v>0.2</v>
      </c>
      <c r="M512" s="202">
        <v>22.33</v>
      </c>
      <c r="N512" s="202">
        <v>19.34</v>
      </c>
      <c r="O512" s="202">
        <v>0.25</v>
      </c>
      <c r="P512" s="202">
        <v>9.41</v>
      </c>
      <c r="Q512" s="202">
        <v>7.58</v>
      </c>
      <c r="R512" s="202">
        <v>0.16</v>
      </c>
      <c r="S512" s="202">
        <v>0.03</v>
      </c>
      <c r="T512" s="202">
        <v>98.71</v>
      </c>
      <c r="U512" s="183">
        <f t="shared" si="14"/>
        <v>46.445468752264787</v>
      </c>
      <c r="V512" s="183">
        <f t="shared" si="15"/>
        <v>9.0045123629837867E-2</v>
      </c>
      <c r="W512" s="201" t="s">
        <v>713</v>
      </c>
      <c r="X512" s="201">
        <v>10</v>
      </c>
    </row>
    <row r="513" spans="1:24" s="171" customFormat="1" ht="11.25">
      <c r="A513" s="172" t="s">
        <v>664</v>
      </c>
      <c r="B513" s="201" t="s">
        <v>672</v>
      </c>
      <c r="C513" s="201" t="s">
        <v>666</v>
      </c>
      <c r="D513" s="201" t="s">
        <v>667</v>
      </c>
      <c r="E513" s="201" t="s">
        <v>668</v>
      </c>
      <c r="F513" s="201" t="s">
        <v>669</v>
      </c>
      <c r="G513" s="201">
        <v>7</v>
      </c>
      <c r="H513" s="201">
        <v>11</v>
      </c>
      <c r="I513" s="201" t="s">
        <v>713</v>
      </c>
      <c r="J513" s="201" t="s">
        <v>671</v>
      </c>
      <c r="K513" s="202">
        <v>40.799999999999997</v>
      </c>
      <c r="L513" s="202">
        <v>0.6</v>
      </c>
      <c r="M513" s="202">
        <v>22.34</v>
      </c>
      <c r="N513" s="202">
        <v>10.34</v>
      </c>
      <c r="O513" s="202">
        <v>0.22</v>
      </c>
      <c r="P513" s="202">
        <v>19.239999999999998</v>
      </c>
      <c r="Q513" s="202">
        <v>4.17</v>
      </c>
      <c r="R513" s="202">
        <v>0.22</v>
      </c>
      <c r="S513" s="202">
        <v>0.21</v>
      </c>
      <c r="T513" s="202">
        <v>98.14</v>
      </c>
      <c r="U513" s="183">
        <f t="shared" si="14"/>
        <v>76.833840651569801</v>
      </c>
      <c r="V513" s="183">
        <f t="shared" si="15"/>
        <v>0.62664988076047079</v>
      </c>
      <c r="W513" s="201" t="s">
        <v>713</v>
      </c>
      <c r="X513" s="201">
        <v>10</v>
      </c>
    </row>
    <row r="514" spans="1:24" s="171" customFormat="1" ht="11.25">
      <c r="A514" s="172" t="s">
        <v>664</v>
      </c>
      <c r="B514" s="201" t="s">
        <v>672</v>
      </c>
      <c r="C514" s="201" t="s">
        <v>666</v>
      </c>
      <c r="D514" s="201" t="s">
        <v>667</v>
      </c>
      <c r="E514" s="201" t="s">
        <v>668</v>
      </c>
      <c r="F514" s="201" t="s">
        <v>669</v>
      </c>
      <c r="G514" s="201">
        <v>7</v>
      </c>
      <c r="H514" s="201">
        <v>12</v>
      </c>
      <c r="I514" s="201" t="s">
        <v>713</v>
      </c>
      <c r="J514" s="201" t="s">
        <v>671</v>
      </c>
      <c r="K514" s="202">
        <v>41.52</v>
      </c>
      <c r="L514" s="202">
        <v>1.02</v>
      </c>
      <c r="M514" s="202">
        <v>15.14</v>
      </c>
      <c r="N514" s="202">
        <v>6.74</v>
      </c>
      <c r="O514" s="202">
        <v>0.23</v>
      </c>
      <c r="P514" s="202">
        <v>19.170000000000002</v>
      </c>
      <c r="Q514" s="202">
        <v>6.29</v>
      </c>
      <c r="R514" s="202">
        <v>0.13</v>
      </c>
      <c r="S514" s="202">
        <v>7.95</v>
      </c>
      <c r="T514" s="202">
        <v>98.19</v>
      </c>
      <c r="U514" s="183">
        <f t="shared" si="14"/>
        <v>83.524528822253785</v>
      </c>
      <c r="V514" s="183">
        <f t="shared" si="15"/>
        <v>26.049583419691885</v>
      </c>
      <c r="W514" s="201" t="s">
        <v>713</v>
      </c>
      <c r="X514" s="201">
        <v>10</v>
      </c>
    </row>
    <row r="515" spans="1:24" s="171" customFormat="1" ht="11.25">
      <c r="A515" s="172" t="s">
        <v>664</v>
      </c>
      <c r="B515" s="201" t="s">
        <v>672</v>
      </c>
      <c r="C515" s="201" t="s">
        <v>666</v>
      </c>
      <c r="D515" s="201" t="s">
        <v>667</v>
      </c>
      <c r="E515" s="201" t="s">
        <v>668</v>
      </c>
      <c r="F515" s="201" t="s">
        <v>669</v>
      </c>
      <c r="G515" s="201">
        <v>7</v>
      </c>
      <c r="H515" s="201">
        <v>13</v>
      </c>
      <c r="I515" s="201" t="s">
        <v>713</v>
      </c>
      <c r="J515" s="201" t="s">
        <v>671</v>
      </c>
      <c r="K515" s="202">
        <v>41</v>
      </c>
      <c r="L515" s="202">
        <v>0.25</v>
      </c>
      <c r="M515" s="202">
        <v>15.84</v>
      </c>
      <c r="N515" s="202">
        <v>6.88</v>
      </c>
      <c r="O515" s="202">
        <v>0.34</v>
      </c>
      <c r="P515" s="202">
        <v>18.670000000000002</v>
      </c>
      <c r="Q515" s="202">
        <v>6.26</v>
      </c>
      <c r="R515" s="202">
        <v>0.2</v>
      </c>
      <c r="S515" s="202">
        <v>9.4</v>
      </c>
      <c r="T515" s="202">
        <v>98.84</v>
      </c>
      <c r="U515" s="183">
        <f t="shared" si="14"/>
        <v>82.867707830187115</v>
      </c>
      <c r="V515" s="183">
        <f t="shared" si="15"/>
        <v>28.474330059645265</v>
      </c>
      <c r="W515" s="201" t="s">
        <v>713</v>
      </c>
      <c r="X515" s="201">
        <v>10</v>
      </c>
    </row>
    <row r="516" spans="1:24" s="171" customFormat="1" ht="11.25">
      <c r="A516" s="172" t="s">
        <v>664</v>
      </c>
      <c r="B516" s="201" t="s">
        <v>672</v>
      </c>
      <c r="C516" s="201" t="s">
        <v>666</v>
      </c>
      <c r="D516" s="201" t="s">
        <v>667</v>
      </c>
      <c r="E516" s="201" t="s">
        <v>668</v>
      </c>
      <c r="F516" s="201" t="s">
        <v>669</v>
      </c>
      <c r="G516" s="201">
        <v>7</v>
      </c>
      <c r="H516" s="201">
        <v>14</v>
      </c>
      <c r="I516" s="201" t="s">
        <v>713</v>
      </c>
      <c r="J516" s="201" t="s">
        <v>671</v>
      </c>
      <c r="K516" s="202">
        <v>39.6</v>
      </c>
      <c r="L516" s="202">
        <v>0.28000000000000003</v>
      </c>
      <c r="M516" s="202">
        <v>22.71</v>
      </c>
      <c r="N516" s="202">
        <v>13.68</v>
      </c>
      <c r="O516" s="202">
        <v>0.2</v>
      </c>
      <c r="P516" s="202">
        <v>9.32</v>
      </c>
      <c r="Q516" s="202">
        <v>12.27</v>
      </c>
      <c r="R516" s="202">
        <v>0.28000000000000003</v>
      </c>
      <c r="S516" s="202">
        <v>7.0000000000000007E-2</v>
      </c>
      <c r="T516" s="202">
        <v>98.41</v>
      </c>
      <c r="U516" s="183">
        <f t="shared" si="14"/>
        <v>54.840015763058815</v>
      </c>
      <c r="V516" s="183">
        <f t="shared" si="15"/>
        <v>0.20634916749321183</v>
      </c>
      <c r="W516" s="201" t="s">
        <v>713</v>
      </c>
      <c r="X516" s="201">
        <v>10</v>
      </c>
    </row>
    <row r="517" spans="1:24" s="171" customFormat="1" ht="11.25">
      <c r="A517" s="172" t="s">
        <v>664</v>
      </c>
      <c r="B517" s="201" t="s">
        <v>672</v>
      </c>
      <c r="C517" s="201" t="s">
        <v>666</v>
      </c>
      <c r="D517" s="201" t="s">
        <v>667</v>
      </c>
      <c r="E517" s="201" t="s">
        <v>668</v>
      </c>
      <c r="F517" s="201" t="s">
        <v>669</v>
      </c>
      <c r="G517" s="201">
        <v>7</v>
      </c>
      <c r="H517" s="201">
        <v>15</v>
      </c>
      <c r="I517" s="201" t="s">
        <v>713</v>
      </c>
      <c r="J517" s="201" t="s">
        <v>671</v>
      </c>
      <c r="K517" s="202">
        <v>41.95</v>
      </c>
      <c r="L517" s="202">
        <v>0.85</v>
      </c>
      <c r="M517" s="202">
        <v>19.489999999999998</v>
      </c>
      <c r="N517" s="202">
        <v>8.2799999999999994</v>
      </c>
      <c r="O517" s="202">
        <v>0.32</v>
      </c>
      <c r="P517" s="202">
        <v>18.579999999999998</v>
      </c>
      <c r="Q517" s="202">
        <v>5.44</v>
      </c>
      <c r="R517" s="202">
        <v>0.21</v>
      </c>
      <c r="S517" s="202">
        <v>3.08</v>
      </c>
      <c r="T517" s="202">
        <v>98.2</v>
      </c>
      <c r="U517" s="183">
        <f t="shared" si="14"/>
        <v>79.998871004335129</v>
      </c>
      <c r="V517" s="183">
        <f t="shared" si="15"/>
        <v>9.5851227432964663</v>
      </c>
      <c r="W517" s="201" t="s">
        <v>713</v>
      </c>
      <c r="X517" s="201">
        <v>10</v>
      </c>
    </row>
    <row r="518" spans="1:24" s="171" customFormat="1" ht="11.25">
      <c r="A518" s="172" t="s">
        <v>664</v>
      </c>
      <c r="B518" s="201" t="s">
        <v>672</v>
      </c>
      <c r="C518" s="201" t="s">
        <v>666</v>
      </c>
      <c r="D518" s="201" t="s">
        <v>667</v>
      </c>
      <c r="E518" s="201" t="s">
        <v>668</v>
      </c>
      <c r="F518" s="201" t="s">
        <v>669</v>
      </c>
      <c r="G518" s="201">
        <v>7</v>
      </c>
      <c r="H518" s="201">
        <v>16</v>
      </c>
      <c r="I518" s="201" t="s">
        <v>713</v>
      </c>
      <c r="J518" s="201" t="s">
        <v>671</v>
      </c>
      <c r="K518" s="202">
        <v>41.12</v>
      </c>
      <c r="L518" s="202">
        <v>0.23</v>
      </c>
      <c r="M518" s="202">
        <v>20.77</v>
      </c>
      <c r="N518" s="202">
        <v>7.94</v>
      </c>
      <c r="O518" s="202">
        <v>0.28999999999999998</v>
      </c>
      <c r="P518" s="202">
        <v>20.61</v>
      </c>
      <c r="Q518" s="202">
        <v>4.33</v>
      </c>
      <c r="R518" s="202">
        <v>0.16</v>
      </c>
      <c r="S518" s="202">
        <v>3.24</v>
      </c>
      <c r="T518" s="202">
        <v>98.69</v>
      </c>
      <c r="U518" s="183">
        <f t="shared" ref="U518:U581" si="16">((P518/40.31)/(P518/40.31+N518/71.85))*100</f>
        <v>82.227597589391777</v>
      </c>
      <c r="V518" s="183">
        <f t="shared" ref="V518:V581" si="17">((S518/151.99061)/(S518/151.99061+M518/101.96137))*100</f>
        <v>9.4733556131416616</v>
      </c>
      <c r="W518" s="201" t="s">
        <v>713</v>
      </c>
      <c r="X518" s="201">
        <v>10</v>
      </c>
    </row>
    <row r="519" spans="1:24" s="171" customFormat="1" ht="11.25">
      <c r="A519" s="172" t="s">
        <v>664</v>
      </c>
      <c r="B519" s="201" t="s">
        <v>672</v>
      </c>
      <c r="C519" s="201" t="s">
        <v>666</v>
      </c>
      <c r="D519" s="201" t="s">
        <v>667</v>
      </c>
      <c r="E519" s="201" t="s">
        <v>668</v>
      </c>
      <c r="F519" s="201" t="s">
        <v>669</v>
      </c>
      <c r="G519" s="201">
        <v>7</v>
      </c>
      <c r="H519" s="201">
        <v>17</v>
      </c>
      <c r="I519" s="201" t="s">
        <v>713</v>
      </c>
      <c r="J519" s="201" t="s">
        <v>671</v>
      </c>
      <c r="K519" s="202">
        <v>41.6</v>
      </c>
      <c r="L519" s="202">
        <v>0.93</v>
      </c>
      <c r="M519" s="202">
        <v>18.760000000000002</v>
      </c>
      <c r="N519" s="202">
        <v>7.15</v>
      </c>
      <c r="O519" s="202">
        <v>0.22</v>
      </c>
      <c r="P519" s="202">
        <v>19.579999999999998</v>
      </c>
      <c r="Q519" s="202">
        <v>5.43</v>
      </c>
      <c r="R519" s="202">
        <v>0.14000000000000001</v>
      </c>
      <c r="S519" s="202">
        <v>4.8099999999999996</v>
      </c>
      <c r="T519" s="202">
        <v>98.62</v>
      </c>
      <c r="U519" s="183">
        <f t="shared" si="16"/>
        <v>82.99647294355087</v>
      </c>
      <c r="V519" s="183">
        <f t="shared" si="17"/>
        <v>14.675845756748155</v>
      </c>
      <c r="W519" s="201" t="s">
        <v>713</v>
      </c>
      <c r="X519" s="201">
        <v>10</v>
      </c>
    </row>
    <row r="520" spans="1:24" s="171" customFormat="1" ht="11.25">
      <c r="A520" s="172" t="s">
        <v>664</v>
      </c>
      <c r="B520" s="201" t="s">
        <v>672</v>
      </c>
      <c r="C520" s="201" t="s">
        <v>666</v>
      </c>
      <c r="D520" s="201" t="s">
        <v>667</v>
      </c>
      <c r="E520" s="201" t="s">
        <v>668</v>
      </c>
      <c r="F520" s="201" t="s">
        <v>669</v>
      </c>
      <c r="G520" s="201">
        <v>7</v>
      </c>
      <c r="H520" s="201">
        <v>18</v>
      </c>
      <c r="I520" s="201" t="s">
        <v>713</v>
      </c>
      <c r="J520" s="201" t="s">
        <v>671</v>
      </c>
      <c r="K520" s="202">
        <v>42.56</v>
      </c>
      <c r="L520" s="202">
        <v>0.57999999999999996</v>
      </c>
      <c r="M520" s="202">
        <v>22.42</v>
      </c>
      <c r="N520" s="202">
        <v>9.68</v>
      </c>
      <c r="O520" s="202">
        <v>0.26</v>
      </c>
      <c r="P520" s="202">
        <v>20.36</v>
      </c>
      <c r="Q520" s="202">
        <v>4</v>
      </c>
      <c r="R520" s="202">
        <v>0.16</v>
      </c>
      <c r="S520" s="202">
        <v>0.25</v>
      </c>
      <c r="T520" s="202">
        <v>100.27</v>
      </c>
      <c r="U520" s="183">
        <f t="shared" si="16"/>
        <v>78.94297172665334</v>
      </c>
      <c r="V520" s="183">
        <f t="shared" si="17"/>
        <v>0.74248333428841073</v>
      </c>
      <c r="W520" s="201" t="s">
        <v>713</v>
      </c>
      <c r="X520" s="201">
        <v>10</v>
      </c>
    </row>
    <row r="521" spans="1:24" s="171" customFormat="1" ht="11.25">
      <c r="A521" s="172" t="s">
        <v>664</v>
      </c>
      <c r="B521" s="201" t="s">
        <v>672</v>
      </c>
      <c r="C521" s="201" t="s">
        <v>666</v>
      </c>
      <c r="D521" s="201" t="s">
        <v>667</v>
      </c>
      <c r="E521" s="201" t="s">
        <v>668</v>
      </c>
      <c r="F521" s="201" t="s">
        <v>669</v>
      </c>
      <c r="G521" s="201">
        <v>7</v>
      </c>
      <c r="H521" s="201">
        <v>19</v>
      </c>
      <c r="I521" s="201" t="s">
        <v>713</v>
      </c>
      <c r="J521" s="201" t="s">
        <v>671</v>
      </c>
      <c r="K521" s="202">
        <v>42.06</v>
      </c>
      <c r="L521" s="202">
        <v>0.24</v>
      </c>
      <c r="M521" s="202">
        <v>20.399999999999999</v>
      </c>
      <c r="N521" s="202">
        <v>7.34</v>
      </c>
      <c r="O521" s="202">
        <v>0.28999999999999998</v>
      </c>
      <c r="P521" s="202">
        <v>20.61</v>
      </c>
      <c r="Q521" s="202">
        <v>4.7300000000000004</v>
      </c>
      <c r="R521" s="202">
        <v>0.11</v>
      </c>
      <c r="S521" s="202">
        <v>3.9</v>
      </c>
      <c r="T521" s="202">
        <v>99.68</v>
      </c>
      <c r="U521" s="183">
        <f t="shared" si="16"/>
        <v>83.346949370685792</v>
      </c>
      <c r="V521" s="183">
        <f t="shared" si="17"/>
        <v>11.36706804391943</v>
      </c>
      <c r="W521" s="201" t="s">
        <v>713</v>
      </c>
      <c r="X521" s="201">
        <v>10</v>
      </c>
    </row>
    <row r="522" spans="1:24" s="171" customFormat="1" ht="11.25">
      <c r="A522" s="172" t="s">
        <v>664</v>
      </c>
      <c r="B522" s="201" t="s">
        <v>672</v>
      </c>
      <c r="C522" s="201" t="s">
        <v>666</v>
      </c>
      <c r="D522" s="201" t="s">
        <v>667</v>
      </c>
      <c r="E522" s="201" t="s">
        <v>668</v>
      </c>
      <c r="F522" s="201" t="s">
        <v>669</v>
      </c>
      <c r="G522" s="201">
        <v>7</v>
      </c>
      <c r="H522" s="201">
        <v>20</v>
      </c>
      <c r="I522" s="201" t="s">
        <v>713</v>
      </c>
      <c r="J522" s="201" t="s">
        <v>671</v>
      </c>
      <c r="K522" s="202">
        <v>41.16</v>
      </c>
      <c r="L522" s="202">
        <v>0.23</v>
      </c>
      <c r="M522" s="202">
        <v>20.09</v>
      </c>
      <c r="N522" s="202">
        <v>8.14</v>
      </c>
      <c r="O522" s="202">
        <v>0.28999999999999998</v>
      </c>
      <c r="P522" s="202">
        <v>20.63</v>
      </c>
      <c r="Q522" s="202">
        <v>4.46</v>
      </c>
      <c r="R522" s="202">
        <v>0.13</v>
      </c>
      <c r="S522" s="202">
        <v>3.41</v>
      </c>
      <c r="T522" s="202">
        <v>98.54</v>
      </c>
      <c r="U522" s="183">
        <f t="shared" si="16"/>
        <v>81.875529616868505</v>
      </c>
      <c r="V522" s="183">
        <f t="shared" si="17"/>
        <v>10.222578924699949</v>
      </c>
      <c r="W522" s="201" t="s">
        <v>713</v>
      </c>
      <c r="X522" s="201">
        <v>10</v>
      </c>
    </row>
    <row r="523" spans="1:24" s="171" customFormat="1" ht="11.25">
      <c r="A523" s="172" t="s">
        <v>664</v>
      </c>
      <c r="B523" s="201" t="s">
        <v>672</v>
      </c>
      <c r="C523" s="201" t="s">
        <v>666</v>
      </c>
      <c r="D523" s="201" t="s">
        <v>667</v>
      </c>
      <c r="E523" s="201" t="s">
        <v>668</v>
      </c>
      <c r="F523" s="201" t="s">
        <v>669</v>
      </c>
      <c r="G523" s="201">
        <v>7</v>
      </c>
      <c r="H523" s="201">
        <v>21</v>
      </c>
      <c r="I523" s="201" t="s">
        <v>713</v>
      </c>
      <c r="J523" s="201" t="s">
        <v>671</v>
      </c>
      <c r="K523" s="202">
        <v>41.43</v>
      </c>
      <c r="L523" s="202">
        <v>0.16</v>
      </c>
      <c r="M523" s="202">
        <v>19.55</v>
      </c>
      <c r="N523" s="202">
        <v>7.33</v>
      </c>
      <c r="O523" s="202">
        <v>0.28999999999999998</v>
      </c>
      <c r="P523" s="202">
        <v>21.1</v>
      </c>
      <c r="Q523" s="202">
        <v>4.68</v>
      </c>
      <c r="R523" s="202">
        <v>0.16</v>
      </c>
      <c r="S523" s="202">
        <v>4.59</v>
      </c>
      <c r="T523" s="202">
        <v>99.29</v>
      </c>
      <c r="U523" s="183">
        <f t="shared" si="16"/>
        <v>83.689146601838146</v>
      </c>
      <c r="V523" s="183">
        <f t="shared" si="17"/>
        <v>13.607027024483006</v>
      </c>
      <c r="W523" s="201" t="s">
        <v>713</v>
      </c>
      <c r="X523" s="201">
        <v>10</v>
      </c>
    </row>
    <row r="524" spans="1:24" s="171" customFormat="1" ht="11.25">
      <c r="A524" s="172" t="s">
        <v>664</v>
      </c>
      <c r="B524" s="201" t="s">
        <v>672</v>
      </c>
      <c r="C524" s="201" t="s">
        <v>666</v>
      </c>
      <c r="D524" s="201" t="s">
        <v>667</v>
      </c>
      <c r="E524" s="201" t="s">
        <v>668</v>
      </c>
      <c r="F524" s="201" t="s">
        <v>669</v>
      </c>
      <c r="G524" s="201">
        <v>7</v>
      </c>
      <c r="H524" s="201">
        <v>22</v>
      </c>
      <c r="I524" s="201" t="s">
        <v>713</v>
      </c>
      <c r="J524" s="201" t="s">
        <v>671</v>
      </c>
      <c r="K524" s="202">
        <v>40.51</v>
      </c>
      <c r="L524" s="202">
        <v>0.3</v>
      </c>
      <c r="M524" s="202">
        <v>22.63</v>
      </c>
      <c r="N524" s="202">
        <v>12.98</v>
      </c>
      <c r="O524" s="202">
        <v>0.28000000000000003</v>
      </c>
      <c r="P524" s="202">
        <v>13.1</v>
      </c>
      <c r="Q524" s="202">
        <v>9.08</v>
      </c>
      <c r="R524" s="202">
        <v>0.28999999999999998</v>
      </c>
      <c r="S524" s="202">
        <v>0.1</v>
      </c>
      <c r="T524" s="202">
        <v>99.27</v>
      </c>
      <c r="U524" s="183">
        <f t="shared" si="16"/>
        <v>64.27186616653195</v>
      </c>
      <c r="V524" s="183">
        <f t="shared" si="17"/>
        <v>0.29556216519780854</v>
      </c>
      <c r="W524" s="201" t="s">
        <v>713</v>
      </c>
      <c r="X524" s="201">
        <v>10</v>
      </c>
    </row>
    <row r="525" spans="1:24" s="171" customFormat="1" ht="11.25">
      <c r="A525" s="172" t="s">
        <v>664</v>
      </c>
      <c r="B525" s="201" t="s">
        <v>672</v>
      </c>
      <c r="C525" s="201" t="s">
        <v>666</v>
      </c>
      <c r="D525" s="201" t="s">
        <v>667</v>
      </c>
      <c r="E525" s="201" t="s">
        <v>668</v>
      </c>
      <c r="F525" s="201" t="s">
        <v>669</v>
      </c>
      <c r="G525" s="201">
        <v>7</v>
      </c>
      <c r="H525" s="201">
        <v>23</v>
      </c>
      <c r="I525" s="201" t="s">
        <v>713</v>
      </c>
      <c r="J525" s="201" t="s">
        <v>671</v>
      </c>
      <c r="K525" s="202">
        <v>41.53</v>
      </c>
      <c r="L525" s="202">
        <v>0.6</v>
      </c>
      <c r="M525" s="202">
        <v>22.3</v>
      </c>
      <c r="N525" s="202">
        <v>10</v>
      </c>
      <c r="O525" s="202">
        <v>0.25</v>
      </c>
      <c r="P525" s="202">
        <v>19.989999999999998</v>
      </c>
      <c r="Q525" s="202">
        <v>4.1900000000000004</v>
      </c>
      <c r="R525" s="202">
        <v>0.21</v>
      </c>
      <c r="S525" s="202">
        <v>0.51</v>
      </c>
      <c r="T525" s="202">
        <v>99.58</v>
      </c>
      <c r="U525" s="183">
        <f t="shared" si="16"/>
        <v>78.085024775991272</v>
      </c>
      <c r="V525" s="183">
        <f t="shared" si="17"/>
        <v>1.5110256342664403</v>
      </c>
      <c r="W525" s="201" t="s">
        <v>713</v>
      </c>
      <c r="X525" s="201">
        <v>10</v>
      </c>
    </row>
    <row r="526" spans="1:24" s="171" customFormat="1" ht="11.25">
      <c r="A526" s="172" t="s">
        <v>664</v>
      </c>
      <c r="B526" s="201" t="s">
        <v>672</v>
      </c>
      <c r="C526" s="201" t="s">
        <v>666</v>
      </c>
      <c r="D526" s="201" t="s">
        <v>667</v>
      </c>
      <c r="E526" s="201" t="s">
        <v>668</v>
      </c>
      <c r="F526" s="201" t="s">
        <v>669</v>
      </c>
      <c r="G526" s="201">
        <v>7</v>
      </c>
      <c r="H526" s="201">
        <v>24</v>
      </c>
      <c r="I526" s="201" t="s">
        <v>713</v>
      </c>
      <c r="J526" s="201" t="s">
        <v>671</v>
      </c>
      <c r="K526" s="202">
        <v>41.24</v>
      </c>
      <c r="L526" s="202">
        <v>0.24</v>
      </c>
      <c r="M526" s="202">
        <v>16.21</v>
      </c>
      <c r="N526" s="202">
        <v>6.38</v>
      </c>
      <c r="O526" s="202">
        <v>0.27</v>
      </c>
      <c r="P526" s="202">
        <v>18.75</v>
      </c>
      <c r="Q526" s="202">
        <v>6.57</v>
      </c>
      <c r="R526" s="202">
        <v>0.12</v>
      </c>
      <c r="S526" s="202">
        <v>9.1</v>
      </c>
      <c r="T526" s="202">
        <v>98.88</v>
      </c>
      <c r="U526" s="183">
        <f t="shared" si="16"/>
        <v>83.970122016475912</v>
      </c>
      <c r="V526" s="183">
        <f t="shared" si="17"/>
        <v>27.357118176467836</v>
      </c>
      <c r="W526" s="201" t="s">
        <v>713</v>
      </c>
      <c r="X526" s="201">
        <v>10</v>
      </c>
    </row>
    <row r="527" spans="1:24" s="171" customFormat="1" ht="11.25">
      <c r="A527" s="172" t="s">
        <v>664</v>
      </c>
      <c r="B527" s="201" t="s">
        <v>672</v>
      </c>
      <c r="C527" s="201" t="s">
        <v>666</v>
      </c>
      <c r="D527" s="201" t="s">
        <v>667</v>
      </c>
      <c r="E527" s="201" t="s">
        <v>668</v>
      </c>
      <c r="F527" s="201" t="s">
        <v>669</v>
      </c>
      <c r="G527" s="201">
        <v>7</v>
      </c>
      <c r="H527" s="201">
        <v>25</v>
      </c>
      <c r="I527" s="201" t="s">
        <v>713</v>
      </c>
      <c r="J527" s="201" t="s">
        <v>671</v>
      </c>
      <c r="K527" s="202">
        <v>41.46</v>
      </c>
      <c r="L527" s="202">
        <v>0.86</v>
      </c>
      <c r="M527" s="202">
        <v>19.88</v>
      </c>
      <c r="N527" s="202">
        <v>8.2899999999999991</v>
      </c>
      <c r="O527" s="202">
        <v>0.32</v>
      </c>
      <c r="P527" s="202">
        <v>20.14</v>
      </c>
      <c r="Q527" s="202">
        <v>5.41</v>
      </c>
      <c r="R527" s="202">
        <v>0.16</v>
      </c>
      <c r="S527" s="202">
        <v>3.06</v>
      </c>
      <c r="T527" s="202">
        <v>99.58</v>
      </c>
      <c r="U527" s="183">
        <f t="shared" si="16"/>
        <v>81.239362330130632</v>
      </c>
      <c r="V527" s="183">
        <f t="shared" si="17"/>
        <v>9.3593748771917209</v>
      </c>
      <c r="W527" s="201" t="s">
        <v>713</v>
      </c>
      <c r="X527" s="201">
        <v>10</v>
      </c>
    </row>
    <row r="528" spans="1:24" s="171" customFormat="1" ht="11.25">
      <c r="A528" s="172" t="s">
        <v>664</v>
      </c>
      <c r="B528" s="201" t="s">
        <v>672</v>
      </c>
      <c r="C528" s="201" t="s">
        <v>666</v>
      </c>
      <c r="D528" s="201" t="s">
        <v>667</v>
      </c>
      <c r="E528" s="201" t="s">
        <v>668</v>
      </c>
      <c r="F528" s="201" t="s">
        <v>669</v>
      </c>
      <c r="G528" s="201">
        <v>7</v>
      </c>
      <c r="H528" s="201">
        <v>26</v>
      </c>
      <c r="I528" s="201" t="s">
        <v>713</v>
      </c>
      <c r="J528" s="201" t="s">
        <v>671</v>
      </c>
      <c r="K528" s="202">
        <v>40.729999999999997</v>
      </c>
      <c r="L528" s="202">
        <v>0.13</v>
      </c>
      <c r="M528" s="202">
        <v>14.84</v>
      </c>
      <c r="N528" s="202">
        <v>6.66</v>
      </c>
      <c r="O528" s="202">
        <v>0.36</v>
      </c>
      <c r="P528" s="202">
        <v>17.93</v>
      </c>
      <c r="Q528" s="202">
        <v>7.04</v>
      </c>
      <c r="R528" s="202">
        <v>0.16</v>
      </c>
      <c r="S528" s="202">
        <v>11.08</v>
      </c>
      <c r="T528" s="202">
        <v>98.93</v>
      </c>
      <c r="U528" s="183">
        <f t="shared" si="16"/>
        <v>82.754638216868102</v>
      </c>
      <c r="V528" s="183">
        <f t="shared" si="17"/>
        <v>33.371964459257178</v>
      </c>
      <c r="W528" s="201" t="s">
        <v>713</v>
      </c>
      <c r="X528" s="201">
        <v>10</v>
      </c>
    </row>
    <row r="529" spans="1:24" s="171" customFormat="1" ht="11.25">
      <c r="A529" s="172" t="s">
        <v>664</v>
      </c>
      <c r="B529" s="201" t="s">
        <v>672</v>
      </c>
      <c r="C529" s="201" t="s">
        <v>666</v>
      </c>
      <c r="D529" s="201" t="s">
        <v>667</v>
      </c>
      <c r="E529" s="201" t="s">
        <v>668</v>
      </c>
      <c r="F529" s="201" t="s">
        <v>669</v>
      </c>
      <c r="G529" s="201">
        <v>7</v>
      </c>
      <c r="H529" s="201">
        <v>27</v>
      </c>
      <c r="I529" s="201" t="s">
        <v>713</v>
      </c>
      <c r="J529" s="201" t="s">
        <v>671</v>
      </c>
      <c r="K529" s="202">
        <v>42.42</v>
      </c>
      <c r="L529" s="202">
        <v>0.04</v>
      </c>
      <c r="M529" s="202">
        <v>19.190000000000001</v>
      </c>
      <c r="N529" s="202">
        <v>6.69</v>
      </c>
      <c r="O529" s="202">
        <v>0.31</v>
      </c>
      <c r="P529" s="202">
        <v>19.71</v>
      </c>
      <c r="Q529" s="202">
        <v>5.28</v>
      </c>
      <c r="R529" s="202">
        <v>0.13</v>
      </c>
      <c r="S529" s="202">
        <v>5.69</v>
      </c>
      <c r="T529" s="202">
        <v>99.46</v>
      </c>
      <c r="U529" s="183">
        <f t="shared" si="16"/>
        <v>84.003564044788661</v>
      </c>
      <c r="V529" s="183">
        <f t="shared" si="17"/>
        <v>16.590889972744389</v>
      </c>
      <c r="W529" s="201" t="s">
        <v>713</v>
      </c>
      <c r="X529" s="201">
        <v>10</v>
      </c>
    </row>
    <row r="530" spans="1:24" s="171" customFormat="1" ht="11.25">
      <c r="A530" s="172" t="s">
        <v>664</v>
      </c>
      <c r="B530" s="201" t="s">
        <v>672</v>
      </c>
      <c r="C530" s="201" t="s">
        <v>666</v>
      </c>
      <c r="D530" s="201" t="s">
        <v>667</v>
      </c>
      <c r="E530" s="201" t="s">
        <v>668</v>
      </c>
      <c r="F530" s="201" t="s">
        <v>669</v>
      </c>
      <c r="G530" s="201">
        <v>7</v>
      </c>
      <c r="H530" s="201">
        <v>28</v>
      </c>
      <c r="I530" s="201" t="s">
        <v>713</v>
      </c>
      <c r="J530" s="201" t="s">
        <v>671</v>
      </c>
      <c r="K530" s="202">
        <v>41.97</v>
      </c>
      <c r="L530" s="202">
        <v>0.43</v>
      </c>
      <c r="M530" s="202">
        <v>21.32</v>
      </c>
      <c r="N530" s="202">
        <v>7.14</v>
      </c>
      <c r="O530" s="202">
        <v>0.25</v>
      </c>
      <c r="P530" s="202">
        <v>21.26</v>
      </c>
      <c r="Q530" s="202">
        <v>4.1100000000000003</v>
      </c>
      <c r="R530" s="202">
        <v>0.23</v>
      </c>
      <c r="S530" s="202">
        <v>2.5299999999999998</v>
      </c>
      <c r="T530" s="202">
        <v>99.24</v>
      </c>
      <c r="U530" s="183">
        <f t="shared" si="16"/>
        <v>84.145520816876413</v>
      </c>
      <c r="V530" s="183">
        <f t="shared" si="17"/>
        <v>7.3737169382632359</v>
      </c>
      <c r="W530" s="201" t="s">
        <v>713</v>
      </c>
      <c r="X530" s="201">
        <v>10</v>
      </c>
    </row>
    <row r="531" spans="1:24" s="171" customFormat="1" ht="11.25">
      <c r="A531" s="172" t="s">
        <v>664</v>
      </c>
      <c r="B531" s="201" t="s">
        <v>672</v>
      </c>
      <c r="C531" s="201" t="s">
        <v>666</v>
      </c>
      <c r="D531" s="201" t="s">
        <v>667</v>
      </c>
      <c r="E531" s="201" t="s">
        <v>668</v>
      </c>
      <c r="F531" s="201" t="s">
        <v>669</v>
      </c>
      <c r="G531" s="201">
        <v>7</v>
      </c>
      <c r="H531" s="201">
        <v>29</v>
      </c>
      <c r="I531" s="201" t="s">
        <v>713</v>
      </c>
      <c r="J531" s="201" t="s">
        <v>671</v>
      </c>
      <c r="K531" s="202">
        <v>41.85</v>
      </c>
      <c r="L531" s="202">
        <v>1.02</v>
      </c>
      <c r="M531" s="202">
        <v>18.7</v>
      </c>
      <c r="N531" s="202">
        <v>6.97</v>
      </c>
      <c r="O531" s="202">
        <v>0.21</v>
      </c>
      <c r="P531" s="202">
        <v>20.14</v>
      </c>
      <c r="Q531" s="202">
        <v>5.25</v>
      </c>
      <c r="R531" s="202">
        <v>0.22</v>
      </c>
      <c r="S531" s="202">
        <v>4.2300000000000004</v>
      </c>
      <c r="T531" s="202">
        <v>98.59</v>
      </c>
      <c r="U531" s="183">
        <f t="shared" si="16"/>
        <v>83.740885592913088</v>
      </c>
      <c r="V531" s="183">
        <f t="shared" si="17"/>
        <v>13.175311684981356</v>
      </c>
      <c r="W531" s="201" t="s">
        <v>713</v>
      </c>
      <c r="X531" s="201">
        <v>10</v>
      </c>
    </row>
    <row r="532" spans="1:24" s="171" customFormat="1" ht="11.25">
      <c r="A532" s="172" t="s">
        <v>664</v>
      </c>
      <c r="B532" s="201" t="s">
        <v>672</v>
      </c>
      <c r="C532" s="201" t="s">
        <v>666</v>
      </c>
      <c r="D532" s="201" t="s">
        <v>667</v>
      </c>
      <c r="E532" s="201" t="s">
        <v>668</v>
      </c>
      <c r="F532" s="201" t="s">
        <v>669</v>
      </c>
      <c r="G532" s="201">
        <v>7</v>
      </c>
      <c r="H532" s="201">
        <v>30</v>
      </c>
      <c r="I532" s="201" t="s">
        <v>713</v>
      </c>
      <c r="J532" s="201" t="s">
        <v>671</v>
      </c>
      <c r="K532" s="202">
        <v>42.09</v>
      </c>
      <c r="L532" s="202">
        <v>0.31</v>
      </c>
      <c r="M532" s="202">
        <v>21.41</v>
      </c>
      <c r="N532" s="202">
        <v>7.54</v>
      </c>
      <c r="O532" s="202">
        <v>0.25</v>
      </c>
      <c r="P532" s="202">
        <v>21.09</v>
      </c>
      <c r="Q532" s="202">
        <v>3.93</v>
      </c>
      <c r="R532" s="202">
        <v>0.24</v>
      </c>
      <c r="S532" s="202">
        <v>2.2999999999999998</v>
      </c>
      <c r="T532" s="202">
        <v>99.16</v>
      </c>
      <c r="U532" s="183">
        <f t="shared" si="16"/>
        <v>83.293294025644244</v>
      </c>
      <c r="V532" s="183">
        <f t="shared" si="17"/>
        <v>6.7221557898569042</v>
      </c>
      <c r="W532" s="201" t="s">
        <v>713</v>
      </c>
      <c r="X532" s="201">
        <v>10</v>
      </c>
    </row>
    <row r="533" spans="1:24" s="171" customFormat="1" ht="11.25">
      <c r="A533" s="172" t="s">
        <v>664</v>
      </c>
      <c r="B533" s="201" t="s">
        <v>672</v>
      </c>
      <c r="C533" s="201" t="s">
        <v>666</v>
      </c>
      <c r="D533" s="201" t="s">
        <v>667</v>
      </c>
      <c r="E533" s="201" t="s">
        <v>668</v>
      </c>
      <c r="F533" s="201" t="s">
        <v>669</v>
      </c>
      <c r="G533" s="201">
        <v>7</v>
      </c>
      <c r="H533" s="201">
        <v>31</v>
      </c>
      <c r="I533" s="201" t="s">
        <v>713</v>
      </c>
      <c r="J533" s="201" t="s">
        <v>671</v>
      </c>
      <c r="K533" s="202">
        <v>41.99</v>
      </c>
      <c r="L533" s="202">
        <v>0.38</v>
      </c>
      <c r="M533" s="202">
        <v>21.56</v>
      </c>
      <c r="N533" s="202">
        <v>7.31</v>
      </c>
      <c r="O533" s="202">
        <v>0.24</v>
      </c>
      <c r="P533" s="202">
        <v>20.77</v>
      </c>
      <c r="Q533" s="202">
        <v>4.08</v>
      </c>
      <c r="R533" s="202">
        <v>0.14000000000000001</v>
      </c>
      <c r="S533" s="202">
        <v>2.4700000000000002</v>
      </c>
      <c r="T533" s="202">
        <v>98.94</v>
      </c>
      <c r="U533" s="183">
        <f t="shared" si="16"/>
        <v>83.51048405067155</v>
      </c>
      <c r="V533" s="183">
        <f t="shared" si="17"/>
        <v>7.1369101749986754</v>
      </c>
      <c r="W533" s="201" t="s">
        <v>713</v>
      </c>
      <c r="X533" s="201">
        <v>10</v>
      </c>
    </row>
    <row r="534" spans="1:24" s="171" customFormat="1" ht="11.25">
      <c r="A534" s="172" t="s">
        <v>664</v>
      </c>
      <c r="B534" s="201" t="s">
        <v>672</v>
      </c>
      <c r="C534" s="201" t="s">
        <v>666</v>
      </c>
      <c r="D534" s="201" t="s">
        <v>667</v>
      </c>
      <c r="E534" s="201" t="s">
        <v>668</v>
      </c>
      <c r="F534" s="201" t="s">
        <v>669</v>
      </c>
      <c r="G534" s="201">
        <v>7</v>
      </c>
      <c r="H534" s="201">
        <v>32</v>
      </c>
      <c r="I534" s="201" t="s">
        <v>713</v>
      </c>
      <c r="J534" s="201" t="s">
        <v>671</v>
      </c>
      <c r="K534" s="202">
        <v>41.03</v>
      </c>
      <c r="L534" s="202">
        <v>0.86</v>
      </c>
      <c r="M534" s="202">
        <v>20.059999999999999</v>
      </c>
      <c r="N534" s="202">
        <v>8.36</v>
      </c>
      <c r="O534" s="202">
        <v>0.3</v>
      </c>
      <c r="P534" s="202">
        <v>19.37</v>
      </c>
      <c r="Q534" s="202">
        <v>5.39</v>
      </c>
      <c r="R534" s="202">
        <v>0.2</v>
      </c>
      <c r="S534" s="202">
        <v>3.16</v>
      </c>
      <c r="T534" s="202">
        <v>98.73</v>
      </c>
      <c r="U534" s="183">
        <f t="shared" si="16"/>
        <v>80.506362459616938</v>
      </c>
      <c r="V534" s="183">
        <f t="shared" si="17"/>
        <v>9.5575658814388973</v>
      </c>
      <c r="W534" s="201" t="s">
        <v>713</v>
      </c>
      <c r="X534" s="201">
        <v>10</v>
      </c>
    </row>
    <row r="535" spans="1:24" s="171" customFormat="1" ht="11.25">
      <c r="A535" s="172" t="s">
        <v>664</v>
      </c>
      <c r="B535" s="201" t="s">
        <v>672</v>
      </c>
      <c r="C535" s="201" t="s">
        <v>666</v>
      </c>
      <c r="D535" s="201" t="s">
        <v>667</v>
      </c>
      <c r="E535" s="201" t="s">
        <v>668</v>
      </c>
      <c r="F535" s="201" t="s">
        <v>669</v>
      </c>
      <c r="G535" s="201">
        <v>7</v>
      </c>
      <c r="H535" s="201">
        <v>33</v>
      </c>
      <c r="I535" s="201" t="s">
        <v>713</v>
      </c>
      <c r="J535" s="201" t="s">
        <v>671</v>
      </c>
      <c r="K535" s="202">
        <v>41.36</v>
      </c>
      <c r="L535" s="202">
        <v>0.31</v>
      </c>
      <c r="M535" s="202">
        <v>20.14</v>
      </c>
      <c r="N535" s="202">
        <v>7.03</v>
      </c>
      <c r="O535" s="202">
        <v>0.25</v>
      </c>
      <c r="P535" s="202">
        <v>21.3</v>
      </c>
      <c r="Q535" s="202">
        <v>4.2</v>
      </c>
      <c r="R535" s="202">
        <v>0.14000000000000001</v>
      </c>
      <c r="S535" s="202">
        <v>4.18</v>
      </c>
      <c r="T535" s="202">
        <v>98.91</v>
      </c>
      <c r="U535" s="183">
        <f t="shared" si="16"/>
        <v>84.376350594720662</v>
      </c>
      <c r="V535" s="183">
        <f t="shared" si="17"/>
        <v>12.221484260337609</v>
      </c>
      <c r="W535" s="201" t="s">
        <v>713</v>
      </c>
      <c r="X535" s="201">
        <v>10</v>
      </c>
    </row>
    <row r="536" spans="1:24" s="171" customFormat="1" ht="11.25">
      <c r="A536" s="172" t="s">
        <v>664</v>
      </c>
      <c r="B536" s="201" t="s">
        <v>672</v>
      </c>
      <c r="C536" s="201" t="s">
        <v>666</v>
      </c>
      <c r="D536" s="201" t="s">
        <v>667</v>
      </c>
      <c r="E536" s="201" t="s">
        <v>668</v>
      </c>
      <c r="F536" s="201" t="s">
        <v>669</v>
      </c>
      <c r="G536" s="201">
        <v>7</v>
      </c>
      <c r="H536" s="201">
        <v>34</v>
      </c>
      <c r="I536" s="201" t="s">
        <v>713</v>
      </c>
      <c r="J536" s="201" t="s">
        <v>671</v>
      </c>
      <c r="K536" s="202">
        <v>41.74</v>
      </c>
      <c r="L536" s="202">
        <v>1.03</v>
      </c>
      <c r="M536" s="202">
        <v>18.29</v>
      </c>
      <c r="N536" s="202">
        <v>7.33</v>
      </c>
      <c r="O536" s="202">
        <v>0.24</v>
      </c>
      <c r="P536" s="202">
        <v>19.95</v>
      </c>
      <c r="Q536" s="202">
        <v>5.37</v>
      </c>
      <c r="R536" s="202">
        <v>0.17</v>
      </c>
      <c r="S536" s="202">
        <v>4.5599999999999996</v>
      </c>
      <c r="T536" s="202">
        <v>98.68</v>
      </c>
      <c r="U536" s="183">
        <f t="shared" si="16"/>
        <v>82.909610026098974</v>
      </c>
      <c r="V536" s="183">
        <f t="shared" si="17"/>
        <v>14.328660668772081</v>
      </c>
      <c r="W536" s="201" t="s">
        <v>713</v>
      </c>
      <c r="X536" s="201">
        <v>10</v>
      </c>
    </row>
    <row r="537" spans="1:24" s="171" customFormat="1" ht="11.25">
      <c r="A537" s="172" t="s">
        <v>664</v>
      </c>
      <c r="B537" s="201" t="s">
        <v>672</v>
      </c>
      <c r="C537" s="201" t="s">
        <v>666</v>
      </c>
      <c r="D537" s="201" t="s">
        <v>667</v>
      </c>
      <c r="E537" s="201" t="s">
        <v>668</v>
      </c>
      <c r="F537" s="201" t="s">
        <v>669</v>
      </c>
      <c r="G537" s="201">
        <v>7</v>
      </c>
      <c r="H537" s="201">
        <v>35</v>
      </c>
      <c r="I537" s="201" t="s">
        <v>713</v>
      </c>
      <c r="J537" s="201" t="s">
        <v>671</v>
      </c>
      <c r="K537" s="202">
        <v>42.02</v>
      </c>
      <c r="L537" s="202">
        <v>0.33</v>
      </c>
      <c r="M537" s="202">
        <v>21.61</v>
      </c>
      <c r="N537" s="202">
        <v>7.37</v>
      </c>
      <c r="O537" s="202">
        <v>0.24</v>
      </c>
      <c r="P537" s="202">
        <v>20.96</v>
      </c>
      <c r="Q537" s="202">
        <v>3.86</v>
      </c>
      <c r="R537" s="202">
        <v>0.15</v>
      </c>
      <c r="S537" s="202">
        <v>2.2400000000000002</v>
      </c>
      <c r="T537" s="202">
        <v>98.78</v>
      </c>
      <c r="U537" s="183">
        <f t="shared" si="16"/>
        <v>83.523311222966584</v>
      </c>
      <c r="V537" s="183">
        <f t="shared" si="17"/>
        <v>6.501545242633239</v>
      </c>
      <c r="W537" s="201" t="s">
        <v>713</v>
      </c>
      <c r="X537" s="201">
        <v>10</v>
      </c>
    </row>
    <row r="538" spans="1:24" s="171" customFormat="1" ht="11.25">
      <c r="A538" s="172" t="s">
        <v>664</v>
      </c>
      <c r="B538" s="201" t="s">
        <v>672</v>
      </c>
      <c r="C538" s="201" t="s">
        <v>666</v>
      </c>
      <c r="D538" s="201" t="s">
        <v>667</v>
      </c>
      <c r="E538" s="201" t="s">
        <v>668</v>
      </c>
      <c r="F538" s="201" t="s">
        <v>669</v>
      </c>
      <c r="G538" s="201">
        <v>7</v>
      </c>
      <c r="H538" s="201">
        <v>36</v>
      </c>
      <c r="I538" s="201" t="s">
        <v>713</v>
      </c>
      <c r="J538" s="201" t="s">
        <v>671</v>
      </c>
      <c r="K538" s="202">
        <v>40.98</v>
      </c>
      <c r="L538" s="202">
        <v>0.68</v>
      </c>
      <c r="M538" s="202">
        <v>20.440000000000001</v>
      </c>
      <c r="N538" s="202">
        <v>7.19</v>
      </c>
      <c r="O538" s="202">
        <v>0.25</v>
      </c>
      <c r="P538" s="202">
        <v>20.149999999999999</v>
      </c>
      <c r="Q538" s="202">
        <v>5.87</v>
      </c>
      <c r="R538" s="202">
        <v>0.2</v>
      </c>
      <c r="S538" s="202">
        <v>3.29</v>
      </c>
      <c r="T538" s="202">
        <v>99.05</v>
      </c>
      <c r="U538" s="183">
        <f t="shared" si="16"/>
        <v>83.320221426440412</v>
      </c>
      <c r="V538" s="183">
        <f t="shared" si="17"/>
        <v>9.7454726482195202</v>
      </c>
      <c r="W538" s="201" t="s">
        <v>713</v>
      </c>
      <c r="X538" s="201">
        <v>10</v>
      </c>
    </row>
    <row r="539" spans="1:24" s="171" customFormat="1" ht="11.25">
      <c r="A539" s="172" t="s">
        <v>664</v>
      </c>
      <c r="B539" s="201" t="s">
        <v>672</v>
      </c>
      <c r="C539" s="201" t="s">
        <v>666</v>
      </c>
      <c r="D539" s="201" t="s">
        <v>667</v>
      </c>
      <c r="E539" s="201" t="s">
        <v>668</v>
      </c>
      <c r="F539" s="201" t="s">
        <v>669</v>
      </c>
      <c r="G539" s="201">
        <v>7</v>
      </c>
      <c r="H539" s="201">
        <v>38</v>
      </c>
      <c r="I539" s="201" t="s">
        <v>713</v>
      </c>
      <c r="J539" s="201" t="s">
        <v>671</v>
      </c>
      <c r="K539" s="202">
        <v>40.81</v>
      </c>
      <c r="L539" s="202">
        <v>0.18</v>
      </c>
      <c r="M539" s="202">
        <v>16.78</v>
      </c>
      <c r="N539" s="202">
        <v>7.11</v>
      </c>
      <c r="O539" s="202">
        <v>0.28999999999999998</v>
      </c>
      <c r="P539" s="202">
        <v>18.86</v>
      </c>
      <c r="Q539" s="202">
        <v>6.52</v>
      </c>
      <c r="R539" s="202">
        <v>7.0000000000000007E-2</v>
      </c>
      <c r="S539" s="202">
        <v>8.26</v>
      </c>
      <c r="T539" s="202">
        <v>98.88</v>
      </c>
      <c r="U539" s="183">
        <f t="shared" si="16"/>
        <v>82.542184599320535</v>
      </c>
      <c r="V539" s="183">
        <f t="shared" si="17"/>
        <v>24.824620765156872</v>
      </c>
      <c r="W539" s="201" t="s">
        <v>713</v>
      </c>
      <c r="X539" s="201">
        <v>10</v>
      </c>
    </row>
    <row r="540" spans="1:24" s="171" customFormat="1" ht="11.25">
      <c r="A540" s="172" t="s">
        <v>664</v>
      </c>
      <c r="B540" s="201" t="s">
        <v>672</v>
      </c>
      <c r="C540" s="201" t="s">
        <v>666</v>
      </c>
      <c r="D540" s="201" t="s">
        <v>667</v>
      </c>
      <c r="E540" s="201" t="s">
        <v>668</v>
      </c>
      <c r="F540" s="201" t="s">
        <v>669</v>
      </c>
      <c r="G540" s="201">
        <v>7</v>
      </c>
      <c r="H540" s="201">
        <v>39</v>
      </c>
      <c r="I540" s="201" t="s">
        <v>713</v>
      </c>
      <c r="J540" s="201" t="s">
        <v>671</v>
      </c>
      <c r="K540" s="202">
        <v>40.479999999999997</v>
      </c>
      <c r="L540" s="202">
        <v>0.42</v>
      </c>
      <c r="M540" s="202">
        <v>23.13</v>
      </c>
      <c r="N540" s="202">
        <v>14.13</v>
      </c>
      <c r="O540" s="202">
        <v>0.33</v>
      </c>
      <c r="P540" s="202">
        <v>14.75</v>
      </c>
      <c r="Q540" s="202">
        <v>6.26</v>
      </c>
      <c r="R540" s="202">
        <v>0.31</v>
      </c>
      <c r="S540" s="202">
        <v>0.09</v>
      </c>
      <c r="T540" s="202">
        <v>99.9</v>
      </c>
      <c r="U540" s="183">
        <f t="shared" si="16"/>
        <v>65.042865091601783</v>
      </c>
      <c r="V540" s="183">
        <f t="shared" si="17"/>
        <v>0.26034763151569751</v>
      </c>
      <c r="W540" s="201" t="s">
        <v>713</v>
      </c>
      <c r="X540" s="201">
        <v>10</v>
      </c>
    </row>
    <row r="541" spans="1:24" s="171" customFormat="1" ht="11.25">
      <c r="A541" s="172" t="s">
        <v>664</v>
      </c>
      <c r="B541" s="201" t="s">
        <v>672</v>
      </c>
      <c r="C541" s="201" t="s">
        <v>666</v>
      </c>
      <c r="D541" s="201" t="s">
        <v>667</v>
      </c>
      <c r="E541" s="201" t="s">
        <v>668</v>
      </c>
      <c r="F541" s="201" t="s">
        <v>669</v>
      </c>
      <c r="G541" s="201">
        <v>7</v>
      </c>
      <c r="H541" s="201">
        <v>40</v>
      </c>
      <c r="I541" s="201" t="s">
        <v>713</v>
      </c>
      <c r="J541" s="201" t="s">
        <v>671</v>
      </c>
      <c r="K541" s="202">
        <v>40.549999999999997</v>
      </c>
      <c r="L541" s="202">
        <v>0.16</v>
      </c>
      <c r="M541" s="202">
        <v>22.74</v>
      </c>
      <c r="N541" s="202">
        <v>9.15</v>
      </c>
      <c r="O541" s="202">
        <v>0.18</v>
      </c>
      <c r="P541" s="202">
        <v>13.28</v>
      </c>
      <c r="Q541" s="202">
        <v>12.02</v>
      </c>
      <c r="R541" s="202">
        <v>0.15</v>
      </c>
      <c r="S541" s="202">
        <v>0.22</v>
      </c>
      <c r="T541" s="202">
        <v>98.45</v>
      </c>
      <c r="U541" s="183">
        <f t="shared" si="16"/>
        <v>72.121296639580578</v>
      </c>
      <c r="V541" s="183">
        <f t="shared" si="17"/>
        <v>0.64482463195690742</v>
      </c>
      <c r="W541" s="201" t="s">
        <v>713</v>
      </c>
      <c r="X541" s="201">
        <v>10</v>
      </c>
    </row>
    <row r="542" spans="1:24" s="171" customFormat="1" ht="11.25">
      <c r="A542" s="172" t="s">
        <v>664</v>
      </c>
      <c r="B542" s="201" t="s">
        <v>672</v>
      </c>
      <c r="C542" s="201" t="s">
        <v>666</v>
      </c>
      <c r="D542" s="201" t="s">
        <v>667</v>
      </c>
      <c r="E542" s="201" t="s">
        <v>668</v>
      </c>
      <c r="F542" s="201" t="s">
        <v>669</v>
      </c>
      <c r="G542" s="201">
        <v>7</v>
      </c>
      <c r="H542" s="201">
        <v>41</v>
      </c>
      <c r="I542" s="201" t="s">
        <v>713</v>
      </c>
      <c r="J542" s="201" t="s">
        <v>671</v>
      </c>
      <c r="K542" s="202">
        <v>41.78</v>
      </c>
      <c r="L542" s="202">
        <v>0.71</v>
      </c>
      <c r="M542" s="202">
        <v>20.97</v>
      </c>
      <c r="N542" s="202">
        <v>8.77</v>
      </c>
      <c r="O542" s="202">
        <v>0.28999999999999998</v>
      </c>
      <c r="P542" s="202">
        <v>19.98</v>
      </c>
      <c r="Q542" s="202">
        <v>4.7699999999999996</v>
      </c>
      <c r="R542" s="202">
        <v>0.24</v>
      </c>
      <c r="S542" s="202">
        <v>2.44</v>
      </c>
      <c r="T542" s="202">
        <v>99.95</v>
      </c>
      <c r="U542" s="183">
        <f t="shared" si="16"/>
        <v>80.240214854357959</v>
      </c>
      <c r="V542" s="183">
        <f t="shared" si="17"/>
        <v>7.2405021838590748</v>
      </c>
      <c r="W542" s="201" t="s">
        <v>713</v>
      </c>
      <c r="X542" s="201">
        <v>10</v>
      </c>
    </row>
    <row r="543" spans="1:24" s="171" customFormat="1" ht="11.25">
      <c r="A543" s="172" t="s">
        <v>664</v>
      </c>
      <c r="B543" s="201" t="s">
        <v>672</v>
      </c>
      <c r="C543" s="201" t="s">
        <v>666</v>
      </c>
      <c r="D543" s="201" t="s">
        <v>667</v>
      </c>
      <c r="E543" s="201" t="s">
        <v>668</v>
      </c>
      <c r="F543" s="201" t="s">
        <v>669</v>
      </c>
      <c r="G543" s="201">
        <v>7</v>
      </c>
      <c r="H543" s="201">
        <v>42</v>
      </c>
      <c r="I543" s="201" t="s">
        <v>713</v>
      </c>
      <c r="J543" s="201" t="s">
        <v>671</v>
      </c>
      <c r="K543" s="202">
        <v>42.09</v>
      </c>
      <c r="L543" s="202">
        <v>0.7</v>
      </c>
      <c r="M543" s="202">
        <v>18.63</v>
      </c>
      <c r="N543" s="202">
        <v>6.81</v>
      </c>
      <c r="O543" s="202">
        <v>0.25</v>
      </c>
      <c r="P543" s="202">
        <v>21.28</v>
      </c>
      <c r="Q543" s="202">
        <v>5.28</v>
      </c>
      <c r="R543" s="202">
        <v>0.17</v>
      </c>
      <c r="S543" s="202">
        <v>4.58</v>
      </c>
      <c r="T543" s="202">
        <v>99.79</v>
      </c>
      <c r="U543" s="183">
        <f t="shared" si="16"/>
        <v>84.778803369553884</v>
      </c>
      <c r="V543" s="183">
        <f t="shared" si="17"/>
        <v>14.157145007643487</v>
      </c>
      <c r="W543" s="201" t="s">
        <v>713</v>
      </c>
      <c r="X543" s="201">
        <v>10</v>
      </c>
    </row>
    <row r="544" spans="1:24" s="171" customFormat="1" ht="11.25">
      <c r="A544" s="172" t="s">
        <v>664</v>
      </c>
      <c r="B544" s="201" t="s">
        <v>672</v>
      </c>
      <c r="C544" s="201" t="s">
        <v>666</v>
      </c>
      <c r="D544" s="201" t="s">
        <v>667</v>
      </c>
      <c r="E544" s="201" t="s">
        <v>668</v>
      </c>
      <c r="F544" s="201" t="s">
        <v>669</v>
      </c>
      <c r="G544" s="201">
        <v>7</v>
      </c>
      <c r="H544" s="201">
        <v>43</v>
      </c>
      <c r="I544" s="201" t="s">
        <v>713</v>
      </c>
      <c r="J544" s="201" t="s">
        <v>671</v>
      </c>
      <c r="K544" s="202">
        <v>42.34</v>
      </c>
      <c r="L544" s="202">
        <v>0.15</v>
      </c>
      <c r="M544" s="202">
        <v>19.32</v>
      </c>
      <c r="N544" s="202">
        <v>6.8</v>
      </c>
      <c r="O544" s="202">
        <v>0.28000000000000003</v>
      </c>
      <c r="P544" s="202">
        <v>20.190000000000001</v>
      </c>
      <c r="Q544" s="202">
        <v>4.75</v>
      </c>
      <c r="R544" s="202">
        <v>0.13</v>
      </c>
      <c r="S544" s="202">
        <v>4.66</v>
      </c>
      <c r="T544" s="202">
        <v>98.62</v>
      </c>
      <c r="U544" s="183">
        <f t="shared" si="16"/>
        <v>84.107465417642288</v>
      </c>
      <c r="V544" s="183">
        <f t="shared" si="17"/>
        <v>13.927194965483972</v>
      </c>
      <c r="W544" s="201" t="s">
        <v>713</v>
      </c>
      <c r="X544" s="201">
        <v>10</v>
      </c>
    </row>
    <row r="545" spans="1:24" s="171" customFormat="1" ht="11.25">
      <c r="A545" s="172" t="s">
        <v>664</v>
      </c>
      <c r="B545" s="201" t="s">
        <v>672</v>
      </c>
      <c r="C545" s="201" t="s">
        <v>666</v>
      </c>
      <c r="D545" s="201" t="s">
        <v>667</v>
      </c>
      <c r="E545" s="201" t="s">
        <v>668</v>
      </c>
      <c r="F545" s="201" t="s">
        <v>669</v>
      </c>
      <c r="G545" s="201">
        <v>7</v>
      </c>
      <c r="H545" s="201">
        <v>44</v>
      </c>
      <c r="I545" s="201" t="s">
        <v>713</v>
      </c>
      <c r="J545" s="201" t="s">
        <v>671</v>
      </c>
      <c r="K545" s="202">
        <v>42.74</v>
      </c>
      <c r="L545" s="202">
        <v>0.71</v>
      </c>
      <c r="M545" s="202">
        <v>18.850000000000001</v>
      </c>
      <c r="N545" s="202">
        <v>6.88</v>
      </c>
      <c r="O545" s="202">
        <v>0.15</v>
      </c>
      <c r="P545" s="202">
        <v>20.260000000000002</v>
      </c>
      <c r="Q545" s="202">
        <v>5.23</v>
      </c>
      <c r="R545" s="202">
        <v>7.0000000000000007E-2</v>
      </c>
      <c r="S545" s="202">
        <v>4.54</v>
      </c>
      <c r="T545" s="202">
        <v>99.43</v>
      </c>
      <c r="U545" s="183">
        <f t="shared" si="16"/>
        <v>83.997080692606133</v>
      </c>
      <c r="V545" s="183">
        <f t="shared" si="17"/>
        <v>13.90969615007627</v>
      </c>
      <c r="W545" s="201" t="s">
        <v>713</v>
      </c>
      <c r="X545" s="201">
        <v>10</v>
      </c>
    </row>
    <row r="546" spans="1:24" s="171" customFormat="1" ht="11.25">
      <c r="A546" s="172" t="s">
        <v>664</v>
      </c>
      <c r="B546" s="201" t="s">
        <v>672</v>
      </c>
      <c r="C546" s="201" t="s">
        <v>666</v>
      </c>
      <c r="D546" s="201" t="s">
        <v>667</v>
      </c>
      <c r="E546" s="201" t="s">
        <v>668</v>
      </c>
      <c r="F546" s="201" t="s">
        <v>669</v>
      </c>
      <c r="G546" s="201">
        <v>7</v>
      </c>
      <c r="H546" s="201">
        <v>45</v>
      </c>
      <c r="I546" s="201" t="s">
        <v>713</v>
      </c>
      <c r="J546" s="201" t="s">
        <v>671</v>
      </c>
      <c r="K546" s="202">
        <v>40.61</v>
      </c>
      <c r="L546" s="202">
        <v>0.66</v>
      </c>
      <c r="M546" s="202">
        <v>20.190000000000001</v>
      </c>
      <c r="N546" s="202">
        <v>7.39</v>
      </c>
      <c r="O546" s="202">
        <v>0.26</v>
      </c>
      <c r="P546" s="202">
        <v>20.010000000000002</v>
      </c>
      <c r="Q546" s="202">
        <v>5.69</v>
      </c>
      <c r="R546" s="202">
        <v>0.18</v>
      </c>
      <c r="S546" s="202">
        <v>3</v>
      </c>
      <c r="T546" s="202">
        <v>97.99</v>
      </c>
      <c r="U546" s="183">
        <f t="shared" si="16"/>
        <v>82.836524162637062</v>
      </c>
      <c r="V546" s="183">
        <f t="shared" si="17"/>
        <v>9.0643756020892923</v>
      </c>
      <c r="W546" s="201" t="s">
        <v>713</v>
      </c>
      <c r="X546" s="201">
        <v>10</v>
      </c>
    </row>
    <row r="547" spans="1:24" s="171" customFormat="1" ht="11.25">
      <c r="A547" s="172" t="s">
        <v>664</v>
      </c>
      <c r="B547" s="201" t="s">
        <v>672</v>
      </c>
      <c r="C547" s="201" t="s">
        <v>666</v>
      </c>
      <c r="D547" s="201" t="s">
        <v>667</v>
      </c>
      <c r="E547" s="201" t="s">
        <v>668</v>
      </c>
      <c r="F547" s="201" t="s">
        <v>669</v>
      </c>
      <c r="G547" s="201">
        <v>7</v>
      </c>
      <c r="H547" s="201">
        <v>46</v>
      </c>
      <c r="I547" s="201" t="s">
        <v>713</v>
      </c>
      <c r="J547" s="201" t="s">
        <v>671</v>
      </c>
      <c r="K547" s="202">
        <v>41.09</v>
      </c>
      <c r="L547" s="202">
        <v>0.56000000000000005</v>
      </c>
      <c r="M547" s="202">
        <v>22.46</v>
      </c>
      <c r="N547" s="202">
        <v>11.05</v>
      </c>
      <c r="O547" s="202">
        <v>0.24</v>
      </c>
      <c r="P547" s="202">
        <v>18.73</v>
      </c>
      <c r="Q547" s="202">
        <v>4.1500000000000004</v>
      </c>
      <c r="R547" s="202">
        <v>0.21</v>
      </c>
      <c r="S547" s="202">
        <v>0.27</v>
      </c>
      <c r="T547" s="202">
        <v>98.76</v>
      </c>
      <c r="U547" s="183">
        <f t="shared" si="16"/>
        <v>75.132231561834232</v>
      </c>
      <c r="V547" s="183">
        <f t="shared" si="17"/>
        <v>0.79999013541249242</v>
      </c>
      <c r="W547" s="201" t="s">
        <v>713</v>
      </c>
      <c r="X547" s="201">
        <v>10</v>
      </c>
    </row>
    <row r="548" spans="1:24" s="171" customFormat="1" ht="11.25">
      <c r="A548" s="172" t="s">
        <v>664</v>
      </c>
      <c r="B548" s="201" t="s">
        <v>672</v>
      </c>
      <c r="C548" s="201" t="s">
        <v>666</v>
      </c>
      <c r="D548" s="201" t="s">
        <v>667</v>
      </c>
      <c r="E548" s="201" t="s">
        <v>668</v>
      </c>
      <c r="F548" s="201" t="s">
        <v>669</v>
      </c>
      <c r="G548" s="201">
        <v>7</v>
      </c>
      <c r="H548" s="201">
        <v>47</v>
      </c>
      <c r="I548" s="201" t="s">
        <v>713</v>
      </c>
      <c r="J548" s="201" t="s">
        <v>671</v>
      </c>
      <c r="K548" s="202">
        <v>41.31</v>
      </c>
      <c r="L548" s="202">
        <v>0.7</v>
      </c>
      <c r="M548" s="202">
        <v>18.23</v>
      </c>
      <c r="N548" s="202">
        <v>7.19</v>
      </c>
      <c r="O548" s="202">
        <v>0.27</v>
      </c>
      <c r="P548" s="202">
        <v>19.86</v>
      </c>
      <c r="Q548" s="202">
        <v>5.18</v>
      </c>
      <c r="R548" s="202">
        <v>0.21</v>
      </c>
      <c r="S548" s="202">
        <v>5.69</v>
      </c>
      <c r="T548" s="202">
        <v>98.64</v>
      </c>
      <c r="U548" s="183">
        <f t="shared" si="16"/>
        <v>83.117778334766939</v>
      </c>
      <c r="V548" s="183">
        <f t="shared" si="17"/>
        <v>17.313310127940582</v>
      </c>
      <c r="W548" s="201" t="s">
        <v>713</v>
      </c>
      <c r="X548" s="201">
        <v>10</v>
      </c>
    </row>
    <row r="549" spans="1:24" s="171" customFormat="1" ht="11.25">
      <c r="A549" s="172" t="s">
        <v>664</v>
      </c>
      <c r="B549" s="201" t="s">
        <v>672</v>
      </c>
      <c r="C549" s="201" t="s">
        <v>666</v>
      </c>
      <c r="D549" s="201" t="s">
        <v>667</v>
      </c>
      <c r="E549" s="201" t="s">
        <v>668</v>
      </c>
      <c r="F549" s="201" t="s">
        <v>669</v>
      </c>
      <c r="G549" s="201">
        <v>7</v>
      </c>
      <c r="H549" s="201">
        <v>48</v>
      </c>
      <c r="I549" s="201" t="s">
        <v>713</v>
      </c>
      <c r="J549" s="201" t="s">
        <v>671</v>
      </c>
      <c r="K549" s="202">
        <v>41.45</v>
      </c>
      <c r="L549" s="202">
        <v>0.73</v>
      </c>
      <c r="M549" s="202">
        <v>18.23</v>
      </c>
      <c r="N549" s="202">
        <v>7.11</v>
      </c>
      <c r="O549" s="202">
        <v>0.28000000000000003</v>
      </c>
      <c r="P549" s="202">
        <v>20.350000000000001</v>
      </c>
      <c r="Q549" s="202">
        <v>5.08</v>
      </c>
      <c r="R549" s="202">
        <v>0.19</v>
      </c>
      <c r="S549" s="202">
        <v>5.6</v>
      </c>
      <c r="T549" s="202">
        <v>99.02</v>
      </c>
      <c r="U549" s="183">
        <f t="shared" si="16"/>
        <v>83.610931363836926</v>
      </c>
      <c r="V549" s="183">
        <f t="shared" si="17"/>
        <v>17.086252080763764</v>
      </c>
      <c r="W549" s="201" t="s">
        <v>713</v>
      </c>
      <c r="X549" s="201">
        <v>10</v>
      </c>
    </row>
    <row r="550" spans="1:24" s="171" customFormat="1" ht="11.25">
      <c r="A550" s="172" t="s">
        <v>664</v>
      </c>
      <c r="B550" s="201" t="s">
        <v>672</v>
      </c>
      <c r="C550" s="201" t="s">
        <v>666</v>
      </c>
      <c r="D550" s="201" t="s">
        <v>667</v>
      </c>
      <c r="E550" s="201" t="s">
        <v>668</v>
      </c>
      <c r="F550" s="201" t="s">
        <v>669</v>
      </c>
      <c r="G550" s="201">
        <v>7</v>
      </c>
      <c r="H550" s="201">
        <v>49</v>
      </c>
      <c r="I550" s="201" t="s">
        <v>713</v>
      </c>
      <c r="J550" s="201" t="s">
        <v>671</v>
      </c>
      <c r="K550" s="202">
        <v>41.45</v>
      </c>
      <c r="L550" s="202">
        <v>0.13</v>
      </c>
      <c r="M550" s="202">
        <v>15.86</v>
      </c>
      <c r="N550" s="202">
        <v>6.67</v>
      </c>
      <c r="O550" s="202">
        <v>0.27</v>
      </c>
      <c r="P550" s="202">
        <v>18.760000000000002</v>
      </c>
      <c r="Q550" s="202">
        <v>6.47</v>
      </c>
      <c r="R550" s="202">
        <v>0.09</v>
      </c>
      <c r="S550" s="202">
        <v>9.27</v>
      </c>
      <c r="T550" s="202">
        <v>98.97</v>
      </c>
      <c r="U550" s="183">
        <f t="shared" si="16"/>
        <v>83.370109249055687</v>
      </c>
      <c r="V550" s="183">
        <f t="shared" si="17"/>
        <v>28.166015409427747</v>
      </c>
      <c r="W550" s="201" t="s">
        <v>713</v>
      </c>
      <c r="X550" s="201">
        <v>10</v>
      </c>
    </row>
    <row r="551" spans="1:24" s="171" customFormat="1" ht="11.25">
      <c r="A551" s="172" t="s">
        <v>664</v>
      </c>
      <c r="B551" s="201" t="s">
        <v>672</v>
      </c>
      <c r="C551" s="201" t="s">
        <v>666</v>
      </c>
      <c r="D551" s="201" t="s">
        <v>667</v>
      </c>
      <c r="E551" s="201" t="s">
        <v>668</v>
      </c>
      <c r="F551" s="201" t="s">
        <v>669</v>
      </c>
      <c r="G551" s="201">
        <v>7</v>
      </c>
      <c r="H551" s="201">
        <v>50</v>
      </c>
      <c r="I551" s="201" t="s">
        <v>713</v>
      </c>
      <c r="J551" s="201" t="s">
        <v>671</v>
      </c>
      <c r="K551" s="202">
        <v>40.01</v>
      </c>
      <c r="L551" s="202">
        <v>0.25</v>
      </c>
      <c r="M551" s="202">
        <v>22.43</v>
      </c>
      <c r="N551" s="202">
        <v>15.1</v>
      </c>
      <c r="O551" s="202">
        <v>0.24</v>
      </c>
      <c r="P551" s="202">
        <v>9.4499999999999993</v>
      </c>
      <c r="Q551" s="202">
        <v>10.9</v>
      </c>
      <c r="R551" s="202">
        <v>0.18</v>
      </c>
      <c r="S551" s="202">
        <v>0.06</v>
      </c>
      <c r="T551" s="202">
        <v>98.62</v>
      </c>
      <c r="U551" s="183">
        <f t="shared" si="16"/>
        <v>52.729808680606368</v>
      </c>
      <c r="V551" s="183">
        <f t="shared" si="17"/>
        <v>0.1791274908949364</v>
      </c>
      <c r="W551" s="201" t="s">
        <v>713</v>
      </c>
      <c r="X551" s="201">
        <v>10</v>
      </c>
    </row>
    <row r="552" spans="1:24" s="171" customFormat="1" ht="11.25">
      <c r="A552" s="172" t="s">
        <v>664</v>
      </c>
      <c r="B552" s="201" t="s">
        <v>672</v>
      </c>
      <c r="C552" s="201" t="s">
        <v>666</v>
      </c>
      <c r="D552" s="201" t="s">
        <v>667</v>
      </c>
      <c r="E552" s="201" t="s">
        <v>668</v>
      </c>
      <c r="F552" s="201" t="s">
        <v>669</v>
      </c>
      <c r="G552" s="201">
        <v>7</v>
      </c>
      <c r="H552" s="201">
        <v>51</v>
      </c>
      <c r="I552" s="201" t="s">
        <v>713</v>
      </c>
      <c r="J552" s="201" t="s">
        <v>671</v>
      </c>
      <c r="K552" s="202">
        <v>42.39</v>
      </c>
      <c r="L552" s="202">
        <v>0.88</v>
      </c>
      <c r="M552" s="202">
        <v>19.87</v>
      </c>
      <c r="N552" s="202">
        <v>8.3699999999999992</v>
      </c>
      <c r="O552" s="202">
        <v>0.3</v>
      </c>
      <c r="P552" s="202">
        <v>19.37</v>
      </c>
      <c r="Q552" s="202">
        <v>5.55</v>
      </c>
      <c r="R552" s="202">
        <v>0.24</v>
      </c>
      <c r="S552" s="202">
        <v>2.86</v>
      </c>
      <c r="T552" s="202">
        <v>99.83</v>
      </c>
      <c r="U552" s="183">
        <f t="shared" si="16"/>
        <v>80.487594564940551</v>
      </c>
      <c r="V552" s="183">
        <f t="shared" si="17"/>
        <v>8.8055313472469763</v>
      </c>
      <c r="W552" s="201" t="s">
        <v>713</v>
      </c>
      <c r="X552" s="201">
        <v>10</v>
      </c>
    </row>
    <row r="553" spans="1:24" s="171" customFormat="1" ht="11.25">
      <c r="A553" s="172" t="s">
        <v>664</v>
      </c>
      <c r="B553" s="201" t="s">
        <v>672</v>
      </c>
      <c r="C553" s="201" t="s">
        <v>666</v>
      </c>
      <c r="D553" s="201" t="s">
        <v>667</v>
      </c>
      <c r="E553" s="201" t="s">
        <v>668</v>
      </c>
      <c r="F553" s="201" t="s">
        <v>669</v>
      </c>
      <c r="G553" s="201">
        <v>7</v>
      </c>
      <c r="H553" s="201">
        <v>52</v>
      </c>
      <c r="I553" s="201" t="s">
        <v>713</v>
      </c>
      <c r="J553" s="201" t="s">
        <v>671</v>
      </c>
      <c r="K553" s="202">
        <v>41.73</v>
      </c>
      <c r="L553" s="202">
        <v>0.22</v>
      </c>
      <c r="M553" s="202">
        <v>20.61</v>
      </c>
      <c r="N553" s="202">
        <v>7.7</v>
      </c>
      <c r="O553" s="202">
        <v>0.33</v>
      </c>
      <c r="P553" s="202">
        <v>20.68</v>
      </c>
      <c r="Q553" s="202">
        <v>4.28</v>
      </c>
      <c r="R553" s="202">
        <v>0.11</v>
      </c>
      <c r="S553" s="202">
        <v>3.24</v>
      </c>
      <c r="T553" s="202">
        <v>98.9</v>
      </c>
      <c r="U553" s="183">
        <f t="shared" si="16"/>
        <v>82.720230258121802</v>
      </c>
      <c r="V553" s="183">
        <f t="shared" si="17"/>
        <v>9.539883384398788</v>
      </c>
      <c r="W553" s="201" t="s">
        <v>713</v>
      </c>
      <c r="X553" s="201">
        <v>10</v>
      </c>
    </row>
    <row r="554" spans="1:24" s="171" customFormat="1" ht="11.25">
      <c r="A554" s="172" t="s">
        <v>664</v>
      </c>
      <c r="B554" s="201" t="s">
        <v>672</v>
      </c>
      <c r="C554" s="201" t="s">
        <v>666</v>
      </c>
      <c r="D554" s="201" t="s">
        <v>667</v>
      </c>
      <c r="E554" s="201" t="s">
        <v>668</v>
      </c>
      <c r="F554" s="201" t="s">
        <v>669</v>
      </c>
      <c r="G554" s="201">
        <v>7</v>
      </c>
      <c r="H554" s="201">
        <v>53</v>
      </c>
      <c r="I554" s="201" t="s">
        <v>713</v>
      </c>
      <c r="J554" s="201" t="s">
        <v>671</v>
      </c>
      <c r="K554" s="202">
        <v>42.14</v>
      </c>
      <c r="L554" s="202">
        <v>0.38</v>
      </c>
      <c r="M554" s="202">
        <v>21.28</v>
      </c>
      <c r="N554" s="202">
        <v>7.2</v>
      </c>
      <c r="O554" s="202">
        <v>0.28999999999999998</v>
      </c>
      <c r="P554" s="202">
        <v>21.21</v>
      </c>
      <c r="Q554" s="202">
        <v>4.08</v>
      </c>
      <c r="R554" s="202">
        <v>0.27</v>
      </c>
      <c r="S554" s="202">
        <v>2.56</v>
      </c>
      <c r="T554" s="202">
        <v>99.41</v>
      </c>
      <c r="U554" s="183">
        <f t="shared" si="16"/>
        <v>84.001944690424637</v>
      </c>
      <c r="V554" s="183">
        <f t="shared" si="17"/>
        <v>7.4676004044569337</v>
      </c>
      <c r="W554" s="201" t="s">
        <v>713</v>
      </c>
      <c r="X554" s="201">
        <v>10</v>
      </c>
    </row>
    <row r="555" spans="1:24" s="171" customFormat="1" ht="11.25">
      <c r="A555" s="172" t="s">
        <v>664</v>
      </c>
      <c r="B555" s="201" t="s">
        <v>672</v>
      </c>
      <c r="C555" s="201" t="s">
        <v>666</v>
      </c>
      <c r="D555" s="201" t="s">
        <v>667</v>
      </c>
      <c r="E555" s="201" t="s">
        <v>668</v>
      </c>
      <c r="F555" s="201" t="s">
        <v>669</v>
      </c>
      <c r="G555" s="201">
        <v>7</v>
      </c>
      <c r="H555" s="201">
        <v>54</v>
      </c>
      <c r="I555" s="201" t="s">
        <v>713</v>
      </c>
      <c r="J555" s="201" t="s">
        <v>671</v>
      </c>
      <c r="K555" s="202">
        <v>41.76</v>
      </c>
      <c r="L555" s="202">
        <v>0.37</v>
      </c>
      <c r="M555" s="202">
        <v>19.37</v>
      </c>
      <c r="N555" s="202">
        <v>6.95</v>
      </c>
      <c r="O555" s="202">
        <v>0.3</v>
      </c>
      <c r="P555" s="202">
        <v>20.14</v>
      </c>
      <c r="Q555" s="202">
        <v>5.05</v>
      </c>
      <c r="R555" s="202">
        <v>0.15</v>
      </c>
      <c r="S555" s="202">
        <v>5.3</v>
      </c>
      <c r="T555" s="202">
        <v>99.39</v>
      </c>
      <c r="U555" s="183">
        <f t="shared" si="16"/>
        <v>83.7799727711716</v>
      </c>
      <c r="V555" s="183">
        <f t="shared" si="17"/>
        <v>15.508752810800663</v>
      </c>
      <c r="W555" s="201" t="s">
        <v>713</v>
      </c>
      <c r="X555" s="201">
        <v>10</v>
      </c>
    </row>
    <row r="556" spans="1:24" s="171" customFormat="1" ht="11.25">
      <c r="A556" s="172" t="s">
        <v>664</v>
      </c>
      <c r="B556" s="201" t="s">
        <v>672</v>
      </c>
      <c r="C556" s="201" t="s">
        <v>666</v>
      </c>
      <c r="D556" s="201" t="s">
        <v>667</v>
      </c>
      <c r="E556" s="201" t="s">
        <v>668</v>
      </c>
      <c r="F556" s="201" t="s">
        <v>669</v>
      </c>
      <c r="G556" s="201">
        <v>7</v>
      </c>
      <c r="H556" s="201">
        <v>55</v>
      </c>
      <c r="I556" s="201" t="s">
        <v>713</v>
      </c>
      <c r="J556" s="201" t="s">
        <v>671</v>
      </c>
      <c r="K556" s="202">
        <v>41.41</v>
      </c>
      <c r="L556" s="202">
        <v>0.28999999999999998</v>
      </c>
      <c r="M556" s="202">
        <v>19.11</v>
      </c>
      <c r="N556" s="202">
        <v>7.03</v>
      </c>
      <c r="O556" s="202">
        <v>0.25</v>
      </c>
      <c r="P556" s="202">
        <v>20.32</v>
      </c>
      <c r="Q556" s="202">
        <v>5.03</v>
      </c>
      <c r="R556" s="202">
        <v>0.2</v>
      </c>
      <c r="S556" s="202">
        <v>5.15</v>
      </c>
      <c r="T556" s="202">
        <v>98.79</v>
      </c>
      <c r="U556" s="183">
        <f t="shared" si="16"/>
        <v>83.745327228915599</v>
      </c>
      <c r="V556" s="183">
        <f t="shared" si="17"/>
        <v>15.310668425845309</v>
      </c>
      <c r="W556" s="201" t="s">
        <v>713</v>
      </c>
      <c r="X556" s="201">
        <v>10</v>
      </c>
    </row>
    <row r="557" spans="1:24" s="171" customFormat="1" ht="11.25">
      <c r="A557" s="172" t="s">
        <v>664</v>
      </c>
      <c r="B557" s="201" t="s">
        <v>672</v>
      </c>
      <c r="C557" s="201" t="s">
        <v>666</v>
      </c>
      <c r="D557" s="201" t="s">
        <v>667</v>
      </c>
      <c r="E557" s="201" t="s">
        <v>668</v>
      </c>
      <c r="F557" s="201" t="s">
        <v>669</v>
      </c>
      <c r="G557" s="201">
        <v>7</v>
      </c>
      <c r="H557" s="201">
        <v>56</v>
      </c>
      <c r="I557" s="201" t="s">
        <v>713</v>
      </c>
      <c r="J557" s="201" t="s">
        <v>671</v>
      </c>
      <c r="K557" s="202">
        <v>41.34</v>
      </c>
      <c r="L557" s="202">
        <v>0.05</v>
      </c>
      <c r="M557" s="202">
        <v>18.88</v>
      </c>
      <c r="N557" s="202">
        <v>6.89</v>
      </c>
      <c r="O557" s="202">
        <v>0.28999999999999998</v>
      </c>
      <c r="P557" s="202">
        <v>19.86</v>
      </c>
      <c r="Q557" s="202">
        <v>5.31</v>
      </c>
      <c r="R557" s="202">
        <v>0.19</v>
      </c>
      <c r="S557" s="202">
        <v>5.74</v>
      </c>
      <c r="T557" s="202">
        <v>98.55</v>
      </c>
      <c r="U557" s="183">
        <f t="shared" si="16"/>
        <v>83.707416930445888</v>
      </c>
      <c r="V557" s="183">
        <f t="shared" si="17"/>
        <v>16.940237396928136</v>
      </c>
      <c r="W557" s="201" t="s">
        <v>713</v>
      </c>
      <c r="X557" s="201">
        <v>10</v>
      </c>
    </row>
    <row r="558" spans="1:24" s="171" customFormat="1" ht="11.25">
      <c r="A558" s="172" t="s">
        <v>664</v>
      </c>
      <c r="B558" s="201" t="s">
        <v>672</v>
      </c>
      <c r="C558" s="201" t="s">
        <v>666</v>
      </c>
      <c r="D558" s="201" t="s">
        <v>667</v>
      </c>
      <c r="E558" s="201" t="s">
        <v>668</v>
      </c>
      <c r="F558" s="201" t="s">
        <v>669</v>
      </c>
      <c r="G558" s="201">
        <v>7</v>
      </c>
      <c r="H558" s="201">
        <v>57</v>
      </c>
      <c r="I558" s="201" t="s">
        <v>713</v>
      </c>
      <c r="J558" s="201" t="s">
        <v>671</v>
      </c>
      <c r="K558" s="202">
        <v>41.89</v>
      </c>
      <c r="L558" s="202">
        <v>0.57999999999999996</v>
      </c>
      <c r="M558" s="202">
        <v>22.2</v>
      </c>
      <c r="N558" s="202">
        <v>11.78</v>
      </c>
      <c r="O558" s="202">
        <v>0.25</v>
      </c>
      <c r="P558" s="202">
        <v>18.45</v>
      </c>
      <c r="Q558" s="202">
        <v>4.2</v>
      </c>
      <c r="R558" s="202">
        <v>0.18</v>
      </c>
      <c r="S558" s="202">
        <v>0.21</v>
      </c>
      <c r="T558" s="202">
        <v>99.74</v>
      </c>
      <c r="U558" s="183">
        <f t="shared" si="16"/>
        <v>73.626440397175358</v>
      </c>
      <c r="V558" s="183">
        <f t="shared" si="17"/>
        <v>0.63057680743041689</v>
      </c>
      <c r="W558" s="201" t="s">
        <v>713</v>
      </c>
      <c r="X558" s="201">
        <v>10</v>
      </c>
    </row>
    <row r="559" spans="1:24" s="171" customFormat="1" ht="11.25">
      <c r="A559" s="172" t="s">
        <v>664</v>
      </c>
      <c r="B559" s="201" t="s">
        <v>672</v>
      </c>
      <c r="C559" s="201" t="s">
        <v>666</v>
      </c>
      <c r="D559" s="201" t="s">
        <v>667</v>
      </c>
      <c r="E559" s="201" t="s">
        <v>668</v>
      </c>
      <c r="F559" s="201" t="s">
        <v>669</v>
      </c>
      <c r="G559" s="201">
        <v>7</v>
      </c>
      <c r="H559" s="201">
        <v>58</v>
      </c>
      <c r="I559" s="201" t="s">
        <v>713</v>
      </c>
      <c r="J559" s="201" t="s">
        <v>671</v>
      </c>
      <c r="K559" s="202">
        <v>39.93</v>
      </c>
      <c r="L559" s="202">
        <v>0.28000000000000003</v>
      </c>
      <c r="M559" s="202">
        <v>22.44</v>
      </c>
      <c r="N559" s="202">
        <v>14.65</v>
      </c>
      <c r="O559" s="202">
        <v>0.25</v>
      </c>
      <c r="P559" s="202">
        <v>10.3</v>
      </c>
      <c r="Q559" s="202">
        <v>11.21</v>
      </c>
      <c r="R559" s="202">
        <v>0.21</v>
      </c>
      <c r="S559" s="202">
        <v>0.06</v>
      </c>
      <c r="T559" s="202">
        <v>99.33</v>
      </c>
      <c r="U559" s="183">
        <f t="shared" si="16"/>
        <v>55.618288489410574</v>
      </c>
      <c r="V559" s="183">
        <f t="shared" si="17"/>
        <v>0.17904780873493298</v>
      </c>
      <c r="W559" s="201" t="s">
        <v>713</v>
      </c>
      <c r="X559" s="201">
        <v>10</v>
      </c>
    </row>
    <row r="560" spans="1:24" s="171" customFormat="1" ht="11.25">
      <c r="A560" s="172" t="s">
        <v>664</v>
      </c>
      <c r="B560" s="201" t="s">
        <v>672</v>
      </c>
      <c r="C560" s="201" t="s">
        <v>666</v>
      </c>
      <c r="D560" s="201" t="s">
        <v>667</v>
      </c>
      <c r="E560" s="201" t="s">
        <v>668</v>
      </c>
      <c r="F560" s="201" t="s">
        <v>669</v>
      </c>
      <c r="G560" s="201">
        <v>7</v>
      </c>
      <c r="H560" s="201">
        <v>59</v>
      </c>
      <c r="I560" s="201" t="s">
        <v>713</v>
      </c>
      <c r="J560" s="201" t="s">
        <v>671</v>
      </c>
      <c r="K560" s="202">
        <v>39.99</v>
      </c>
      <c r="L560" s="202">
        <v>0.26</v>
      </c>
      <c r="M560" s="202">
        <v>22.13</v>
      </c>
      <c r="N560" s="202">
        <v>14.98</v>
      </c>
      <c r="O560" s="202">
        <v>0.24</v>
      </c>
      <c r="P560" s="202">
        <v>9.9499999999999993</v>
      </c>
      <c r="Q560" s="202">
        <v>11.6</v>
      </c>
      <c r="R560" s="202">
        <v>0.24</v>
      </c>
      <c r="S560" s="202">
        <v>0.06</v>
      </c>
      <c r="T560" s="202">
        <v>99.45</v>
      </c>
      <c r="U560" s="183">
        <f t="shared" si="16"/>
        <v>54.21094182049336</v>
      </c>
      <c r="V560" s="183">
        <f t="shared" si="17"/>
        <v>0.18155138085148947</v>
      </c>
      <c r="W560" s="201" t="s">
        <v>713</v>
      </c>
      <c r="X560" s="201">
        <v>10</v>
      </c>
    </row>
    <row r="561" spans="1:24" s="171" customFormat="1" ht="11.25">
      <c r="A561" s="172" t="s">
        <v>664</v>
      </c>
      <c r="B561" s="201" t="s">
        <v>672</v>
      </c>
      <c r="C561" s="201" t="s">
        <v>666</v>
      </c>
      <c r="D561" s="201" t="s">
        <v>667</v>
      </c>
      <c r="E561" s="201" t="s">
        <v>668</v>
      </c>
      <c r="F561" s="201" t="s">
        <v>669</v>
      </c>
      <c r="G561" s="201">
        <v>7</v>
      </c>
      <c r="H561" s="201">
        <v>60</v>
      </c>
      <c r="I561" s="201" t="s">
        <v>713</v>
      </c>
      <c r="J561" s="201" t="s">
        <v>671</v>
      </c>
      <c r="K561" s="202">
        <v>42.03</v>
      </c>
      <c r="L561" s="202">
        <v>0.06</v>
      </c>
      <c r="M561" s="202">
        <v>20.07</v>
      </c>
      <c r="N561" s="202">
        <v>7.51</v>
      </c>
      <c r="O561" s="202">
        <v>0.33</v>
      </c>
      <c r="P561" s="202">
        <v>20.5</v>
      </c>
      <c r="Q561" s="202">
        <v>5.3</v>
      </c>
      <c r="R561" s="202">
        <v>0.13</v>
      </c>
      <c r="S561" s="202">
        <v>5.39</v>
      </c>
      <c r="T561" s="202">
        <v>101.32</v>
      </c>
      <c r="U561" s="183">
        <f t="shared" si="16"/>
        <v>82.951168784037833</v>
      </c>
      <c r="V561" s="183">
        <f t="shared" si="17"/>
        <v>15.265783979182531</v>
      </c>
      <c r="W561" s="201" t="s">
        <v>713</v>
      </c>
      <c r="X561" s="201">
        <v>10</v>
      </c>
    </row>
    <row r="562" spans="1:24" s="171" customFormat="1" ht="11.25">
      <c r="A562" s="172" t="s">
        <v>664</v>
      </c>
      <c r="B562" s="201" t="s">
        <v>672</v>
      </c>
      <c r="C562" s="201" t="s">
        <v>666</v>
      </c>
      <c r="D562" s="201" t="s">
        <v>667</v>
      </c>
      <c r="E562" s="201" t="s">
        <v>668</v>
      </c>
      <c r="F562" s="201" t="s">
        <v>669</v>
      </c>
      <c r="G562" s="201">
        <v>7</v>
      </c>
      <c r="H562" s="201">
        <v>61</v>
      </c>
      <c r="I562" s="201" t="s">
        <v>713</v>
      </c>
      <c r="J562" s="201" t="s">
        <v>671</v>
      </c>
      <c r="K562" s="202">
        <v>41.65</v>
      </c>
      <c r="L562" s="202">
        <v>0.84</v>
      </c>
      <c r="M562" s="202">
        <v>20.28</v>
      </c>
      <c r="N562" s="202">
        <v>8.73</v>
      </c>
      <c r="O562" s="202">
        <v>0.34</v>
      </c>
      <c r="P562" s="202">
        <v>19.36</v>
      </c>
      <c r="Q562" s="202">
        <v>5.7</v>
      </c>
      <c r="R562" s="202">
        <v>0.2</v>
      </c>
      <c r="S562" s="202">
        <v>3.2</v>
      </c>
      <c r="T562" s="202">
        <v>100.3</v>
      </c>
      <c r="U562" s="183">
        <f t="shared" si="16"/>
        <v>79.80940974821425</v>
      </c>
      <c r="V562" s="183">
        <f t="shared" si="17"/>
        <v>9.572023270429213</v>
      </c>
      <c r="W562" s="201" t="s">
        <v>713</v>
      </c>
      <c r="X562" s="201">
        <v>10</v>
      </c>
    </row>
    <row r="563" spans="1:24" s="171" customFormat="1" ht="11.25">
      <c r="A563" s="172" t="s">
        <v>664</v>
      </c>
      <c r="B563" s="201" t="s">
        <v>672</v>
      </c>
      <c r="C563" s="201" t="s">
        <v>666</v>
      </c>
      <c r="D563" s="201" t="s">
        <v>667</v>
      </c>
      <c r="E563" s="201" t="s">
        <v>668</v>
      </c>
      <c r="F563" s="201" t="s">
        <v>669</v>
      </c>
      <c r="G563" s="201">
        <v>7</v>
      </c>
      <c r="H563" s="201">
        <v>62</v>
      </c>
      <c r="I563" s="201" t="s">
        <v>713</v>
      </c>
      <c r="J563" s="201" t="s">
        <v>671</v>
      </c>
      <c r="K563" s="202">
        <v>41.23</v>
      </c>
      <c r="L563" s="202">
        <v>0.76</v>
      </c>
      <c r="M563" s="202">
        <v>20.34</v>
      </c>
      <c r="N563" s="202">
        <v>7.7</v>
      </c>
      <c r="O563" s="202">
        <v>0.35</v>
      </c>
      <c r="P563" s="202">
        <v>20.03</v>
      </c>
      <c r="Q563" s="202">
        <v>5.94</v>
      </c>
      <c r="R563" s="202">
        <v>0.19</v>
      </c>
      <c r="S563" s="202">
        <v>3.19</v>
      </c>
      <c r="T563" s="202">
        <v>99.73</v>
      </c>
      <c r="U563" s="183">
        <f t="shared" si="16"/>
        <v>82.258961985776281</v>
      </c>
      <c r="V563" s="183">
        <f t="shared" si="17"/>
        <v>9.5194899317018624</v>
      </c>
      <c r="W563" s="201" t="s">
        <v>713</v>
      </c>
      <c r="X563" s="201">
        <v>10</v>
      </c>
    </row>
    <row r="564" spans="1:24" s="171" customFormat="1" ht="11.25">
      <c r="A564" s="172" t="s">
        <v>664</v>
      </c>
      <c r="B564" s="201" t="s">
        <v>672</v>
      </c>
      <c r="C564" s="201" t="s">
        <v>666</v>
      </c>
      <c r="D564" s="201" t="s">
        <v>667</v>
      </c>
      <c r="E564" s="201" t="s">
        <v>668</v>
      </c>
      <c r="F564" s="201" t="s">
        <v>669</v>
      </c>
      <c r="G564" s="201">
        <v>7</v>
      </c>
      <c r="H564" s="201">
        <v>63</v>
      </c>
      <c r="I564" s="201" t="s">
        <v>713</v>
      </c>
      <c r="J564" s="201" t="s">
        <v>671</v>
      </c>
      <c r="K564" s="202">
        <v>39.86</v>
      </c>
      <c r="L564" s="202">
        <v>0.24</v>
      </c>
      <c r="M564" s="202">
        <v>22.86</v>
      </c>
      <c r="N564" s="202">
        <v>15.38</v>
      </c>
      <c r="O564" s="202">
        <v>0.17</v>
      </c>
      <c r="P564" s="202">
        <v>9.41</v>
      </c>
      <c r="Q564" s="202">
        <v>11.76</v>
      </c>
      <c r="R564" s="202">
        <v>0.21</v>
      </c>
      <c r="S564" s="202">
        <v>7.0000000000000007E-2</v>
      </c>
      <c r="T564" s="202">
        <v>99.96</v>
      </c>
      <c r="U564" s="183">
        <f t="shared" si="16"/>
        <v>52.165794560088777</v>
      </c>
      <c r="V564" s="183">
        <f t="shared" si="17"/>
        <v>0.20499794599755389</v>
      </c>
      <c r="W564" s="201" t="s">
        <v>713</v>
      </c>
      <c r="X564" s="201">
        <v>10</v>
      </c>
    </row>
    <row r="565" spans="1:24" s="171" customFormat="1" ht="11.25">
      <c r="A565" s="172" t="s">
        <v>664</v>
      </c>
      <c r="B565" s="201" t="s">
        <v>672</v>
      </c>
      <c r="C565" s="201" t="s">
        <v>666</v>
      </c>
      <c r="D565" s="201" t="s">
        <v>667</v>
      </c>
      <c r="E565" s="201" t="s">
        <v>668</v>
      </c>
      <c r="F565" s="201" t="s">
        <v>669</v>
      </c>
      <c r="G565" s="201">
        <v>7</v>
      </c>
      <c r="H565" s="201">
        <v>64</v>
      </c>
      <c r="I565" s="201" t="s">
        <v>713</v>
      </c>
      <c r="J565" s="201" t="s">
        <v>671</v>
      </c>
      <c r="K565" s="202">
        <v>42.39</v>
      </c>
      <c r="L565" s="202">
        <v>0.55000000000000004</v>
      </c>
      <c r="M565" s="202">
        <v>22.11</v>
      </c>
      <c r="N565" s="202">
        <v>10.73</v>
      </c>
      <c r="O565" s="202">
        <v>0.22</v>
      </c>
      <c r="P565" s="202">
        <v>18.77</v>
      </c>
      <c r="Q565" s="202">
        <v>4.3099999999999996</v>
      </c>
      <c r="R565" s="202">
        <v>0.22</v>
      </c>
      <c r="S565" s="202">
        <v>0.38</v>
      </c>
      <c r="T565" s="202">
        <v>99.68</v>
      </c>
      <c r="U565" s="183">
        <f t="shared" si="16"/>
        <v>75.716469374743554</v>
      </c>
      <c r="V565" s="183">
        <f t="shared" si="17"/>
        <v>1.1398170992518186</v>
      </c>
      <c r="W565" s="201" t="s">
        <v>713</v>
      </c>
      <c r="X565" s="201">
        <v>10</v>
      </c>
    </row>
    <row r="566" spans="1:24" s="171" customFormat="1" ht="11.25">
      <c r="A566" s="172" t="s">
        <v>664</v>
      </c>
      <c r="B566" s="201" t="s">
        <v>672</v>
      </c>
      <c r="C566" s="201" t="s">
        <v>666</v>
      </c>
      <c r="D566" s="201" t="s">
        <v>667</v>
      </c>
      <c r="E566" s="201" t="s">
        <v>668</v>
      </c>
      <c r="F566" s="201" t="s">
        <v>669</v>
      </c>
      <c r="G566" s="201">
        <v>7</v>
      </c>
      <c r="H566" s="201">
        <v>65</v>
      </c>
      <c r="I566" s="201" t="s">
        <v>713</v>
      </c>
      <c r="J566" s="201" t="s">
        <v>671</v>
      </c>
      <c r="K566" s="202">
        <v>41.52</v>
      </c>
      <c r="L566" s="202">
        <v>0.79</v>
      </c>
      <c r="M566" s="202">
        <v>16.96</v>
      </c>
      <c r="N566" s="202">
        <v>10.23</v>
      </c>
      <c r="O566" s="202">
        <v>0.3</v>
      </c>
      <c r="P566" s="202">
        <v>17.37</v>
      </c>
      <c r="Q566" s="202">
        <v>5.61</v>
      </c>
      <c r="R566" s="202">
        <v>0.21</v>
      </c>
      <c r="S566" s="202">
        <v>6.01</v>
      </c>
      <c r="T566" s="202">
        <v>99</v>
      </c>
      <c r="U566" s="183">
        <f t="shared" si="16"/>
        <v>75.164426672082215</v>
      </c>
      <c r="V566" s="183">
        <f t="shared" si="17"/>
        <v>19.206347073845354</v>
      </c>
      <c r="W566" s="201" t="s">
        <v>713</v>
      </c>
      <c r="X566" s="201">
        <v>10</v>
      </c>
    </row>
    <row r="567" spans="1:24" s="171" customFormat="1" ht="11.25">
      <c r="A567" s="172" t="s">
        <v>664</v>
      </c>
      <c r="B567" s="201" t="s">
        <v>672</v>
      </c>
      <c r="C567" s="201" t="s">
        <v>666</v>
      </c>
      <c r="D567" s="201" t="s">
        <v>667</v>
      </c>
      <c r="E567" s="201" t="s">
        <v>668</v>
      </c>
      <c r="F567" s="201" t="s">
        <v>669</v>
      </c>
      <c r="G567" s="201">
        <v>7</v>
      </c>
      <c r="H567" s="201">
        <v>66</v>
      </c>
      <c r="I567" s="201" t="s">
        <v>713</v>
      </c>
      <c r="J567" s="201" t="s">
        <v>671</v>
      </c>
      <c r="K567" s="202">
        <v>41.07</v>
      </c>
      <c r="L567" s="202">
        <v>0.05</v>
      </c>
      <c r="M567" s="202">
        <v>20.010000000000002</v>
      </c>
      <c r="N567" s="202">
        <v>7.08</v>
      </c>
      <c r="O567" s="202">
        <v>0.47</v>
      </c>
      <c r="P567" s="202">
        <v>19.670000000000002</v>
      </c>
      <c r="Q567" s="202">
        <v>5.05</v>
      </c>
      <c r="R567" s="202">
        <v>0.16</v>
      </c>
      <c r="S567" s="202">
        <v>5.24</v>
      </c>
      <c r="T567" s="202">
        <v>98.8</v>
      </c>
      <c r="U567" s="183">
        <f t="shared" si="16"/>
        <v>83.199067654890314</v>
      </c>
      <c r="V567" s="183">
        <f t="shared" si="17"/>
        <v>14.942279104352025</v>
      </c>
      <c r="W567" s="201" t="s">
        <v>713</v>
      </c>
      <c r="X567" s="201">
        <v>10</v>
      </c>
    </row>
    <row r="568" spans="1:24" s="171" customFormat="1" ht="11.25">
      <c r="A568" s="172" t="s">
        <v>664</v>
      </c>
      <c r="B568" s="201" t="s">
        <v>672</v>
      </c>
      <c r="C568" s="201" t="s">
        <v>666</v>
      </c>
      <c r="D568" s="201" t="s">
        <v>667</v>
      </c>
      <c r="E568" s="201" t="s">
        <v>668</v>
      </c>
      <c r="F568" s="201" t="s">
        <v>669</v>
      </c>
      <c r="G568" s="201">
        <v>7</v>
      </c>
      <c r="H568" s="201">
        <v>67</v>
      </c>
      <c r="I568" s="201" t="s">
        <v>713</v>
      </c>
      <c r="J568" s="201" t="s">
        <v>671</v>
      </c>
      <c r="K568" s="202">
        <v>40.270000000000003</v>
      </c>
      <c r="L568" s="202">
        <v>0.27</v>
      </c>
      <c r="M568" s="202">
        <v>22.34</v>
      </c>
      <c r="N568" s="202">
        <v>14.56</v>
      </c>
      <c r="O568" s="202">
        <v>0.22</v>
      </c>
      <c r="P568" s="202">
        <v>10.119999999999999</v>
      </c>
      <c r="Q568" s="202">
        <v>11.11</v>
      </c>
      <c r="R568" s="202">
        <v>0.17</v>
      </c>
      <c r="S568" s="202">
        <v>0.05</v>
      </c>
      <c r="T568" s="202">
        <v>99.11</v>
      </c>
      <c r="U568" s="183">
        <f t="shared" si="16"/>
        <v>55.335030496890639</v>
      </c>
      <c r="V568" s="183">
        <f t="shared" si="17"/>
        <v>0.14991813298226192</v>
      </c>
      <c r="W568" s="201" t="s">
        <v>713</v>
      </c>
      <c r="X568" s="201">
        <v>10</v>
      </c>
    </row>
    <row r="569" spans="1:24" s="171" customFormat="1" ht="11.25">
      <c r="A569" s="172" t="s">
        <v>664</v>
      </c>
      <c r="B569" s="201" t="s">
        <v>672</v>
      </c>
      <c r="C569" s="201" t="s">
        <v>666</v>
      </c>
      <c r="D569" s="201" t="s">
        <v>667</v>
      </c>
      <c r="E569" s="201" t="s">
        <v>668</v>
      </c>
      <c r="F569" s="201" t="s">
        <v>669</v>
      </c>
      <c r="G569" s="201">
        <v>7</v>
      </c>
      <c r="H569" s="201">
        <v>68</v>
      </c>
      <c r="I569" s="201" t="s">
        <v>713</v>
      </c>
      <c r="J569" s="201" t="s">
        <v>671</v>
      </c>
      <c r="K569" s="202">
        <v>41.3</v>
      </c>
      <c r="L569" s="202">
        <v>0.33</v>
      </c>
      <c r="M569" s="202">
        <v>19.649999999999999</v>
      </c>
      <c r="N569" s="202">
        <v>6.78</v>
      </c>
      <c r="O569" s="202">
        <v>0.3</v>
      </c>
      <c r="P569" s="202">
        <v>20.170000000000002</v>
      </c>
      <c r="Q569" s="202">
        <v>5.08</v>
      </c>
      <c r="R569" s="202">
        <v>0.19</v>
      </c>
      <c r="S569" s="202">
        <v>5.07</v>
      </c>
      <c r="T569" s="202">
        <v>98.87</v>
      </c>
      <c r="U569" s="183">
        <f t="shared" si="16"/>
        <v>84.133572495075953</v>
      </c>
      <c r="V569" s="183">
        <f t="shared" si="17"/>
        <v>14.754826523271824</v>
      </c>
      <c r="W569" s="201" t="s">
        <v>713</v>
      </c>
      <c r="X569" s="201">
        <v>10</v>
      </c>
    </row>
    <row r="570" spans="1:24" s="171" customFormat="1" ht="11.25">
      <c r="A570" s="172" t="s">
        <v>664</v>
      </c>
      <c r="B570" s="201" t="s">
        <v>672</v>
      </c>
      <c r="C570" s="201" t="s">
        <v>666</v>
      </c>
      <c r="D570" s="201" t="s">
        <v>667</v>
      </c>
      <c r="E570" s="201" t="s">
        <v>668</v>
      </c>
      <c r="F570" s="201" t="s">
        <v>669</v>
      </c>
      <c r="G570" s="201">
        <v>7</v>
      </c>
      <c r="H570" s="201">
        <v>69</v>
      </c>
      <c r="I570" s="201" t="s">
        <v>713</v>
      </c>
      <c r="J570" s="201" t="s">
        <v>671</v>
      </c>
      <c r="K570" s="202">
        <v>41.78</v>
      </c>
      <c r="L570" s="202">
        <v>0.67</v>
      </c>
      <c r="M570" s="202">
        <v>20.68</v>
      </c>
      <c r="N570" s="202">
        <v>7.31</v>
      </c>
      <c r="O570" s="202">
        <v>0.31</v>
      </c>
      <c r="P570" s="202">
        <v>19.78</v>
      </c>
      <c r="Q570" s="202">
        <v>5.78</v>
      </c>
      <c r="R570" s="202">
        <v>0.17</v>
      </c>
      <c r="S570" s="202">
        <v>2.52</v>
      </c>
      <c r="T570" s="202">
        <v>99</v>
      </c>
      <c r="U570" s="183">
        <f t="shared" si="16"/>
        <v>82.826905775654879</v>
      </c>
      <c r="V570" s="183">
        <f t="shared" si="17"/>
        <v>7.5568957543167183</v>
      </c>
      <c r="W570" s="201" t="s">
        <v>713</v>
      </c>
      <c r="X570" s="201">
        <v>10</v>
      </c>
    </row>
    <row r="571" spans="1:24" s="171" customFormat="1" ht="11.25">
      <c r="A571" s="172" t="s">
        <v>664</v>
      </c>
      <c r="B571" s="201" t="s">
        <v>672</v>
      </c>
      <c r="C571" s="201" t="s">
        <v>666</v>
      </c>
      <c r="D571" s="201" t="s">
        <v>667</v>
      </c>
      <c r="E571" s="201" t="s">
        <v>668</v>
      </c>
      <c r="F571" s="201" t="s">
        <v>669</v>
      </c>
      <c r="G571" s="201">
        <v>7</v>
      </c>
      <c r="H571" s="201">
        <v>70</v>
      </c>
      <c r="I571" s="201" t="s">
        <v>713</v>
      </c>
      <c r="J571" s="201" t="s">
        <v>671</v>
      </c>
      <c r="K571" s="202">
        <v>41.07</v>
      </c>
      <c r="L571" s="202">
        <v>0.08</v>
      </c>
      <c r="M571" s="202">
        <v>17.59</v>
      </c>
      <c r="N571" s="202">
        <v>6.84</v>
      </c>
      <c r="O571" s="202">
        <v>0.31</v>
      </c>
      <c r="P571" s="202">
        <v>19.61</v>
      </c>
      <c r="Q571" s="202">
        <v>6.18</v>
      </c>
      <c r="R571" s="202">
        <v>0.08</v>
      </c>
      <c r="S571" s="202">
        <v>7.4</v>
      </c>
      <c r="T571" s="202">
        <v>99.16</v>
      </c>
      <c r="U571" s="183">
        <f t="shared" si="16"/>
        <v>83.633846974079461</v>
      </c>
      <c r="V571" s="183">
        <f t="shared" si="17"/>
        <v>22.010144752721068</v>
      </c>
      <c r="W571" s="201" t="s">
        <v>713</v>
      </c>
      <c r="X571" s="201">
        <v>10</v>
      </c>
    </row>
    <row r="572" spans="1:24" s="171" customFormat="1" ht="11.25">
      <c r="A572" s="172" t="s">
        <v>664</v>
      </c>
      <c r="B572" s="201" t="s">
        <v>673</v>
      </c>
      <c r="C572" s="201" t="s">
        <v>666</v>
      </c>
      <c r="D572" s="201" t="s">
        <v>667</v>
      </c>
      <c r="E572" s="201" t="s">
        <v>674</v>
      </c>
      <c r="F572" s="201" t="s">
        <v>669</v>
      </c>
      <c r="G572" s="201">
        <v>11</v>
      </c>
      <c r="H572" s="201">
        <v>1</v>
      </c>
      <c r="I572" s="201" t="s">
        <v>713</v>
      </c>
      <c r="J572" s="201" t="s">
        <v>671</v>
      </c>
      <c r="K572" s="202">
        <v>39.44</v>
      </c>
      <c r="L572" s="202">
        <v>0.94</v>
      </c>
      <c r="M572" s="202">
        <v>19.29</v>
      </c>
      <c r="N572" s="202">
        <v>8.48</v>
      </c>
      <c r="O572" s="202">
        <v>0.34</v>
      </c>
      <c r="P572" s="202">
        <v>20.78</v>
      </c>
      <c r="Q572" s="202">
        <v>5.44</v>
      </c>
      <c r="R572" s="202">
        <v>0.05</v>
      </c>
      <c r="S572" s="202">
        <v>4.3099999999999996</v>
      </c>
      <c r="T572" s="202">
        <v>99.07</v>
      </c>
      <c r="U572" s="183">
        <f t="shared" si="16"/>
        <v>81.370425988344252</v>
      </c>
      <c r="V572" s="183">
        <f t="shared" si="17"/>
        <v>13.034932462175144</v>
      </c>
      <c r="W572" s="201" t="s">
        <v>713</v>
      </c>
      <c r="X572" s="201">
        <v>10</v>
      </c>
    </row>
    <row r="573" spans="1:24" s="171" customFormat="1" ht="11.25">
      <c r="A573" s="172" t="s">
        <v>664</v>
      </c>
      <c r="B573" s="201" t="s">
        <v>673</v>
      </c>
      <c r="C573" s="201" t="s">
        <v>666</v>
      </c>
      <c r="D573" s="201" t="s">
        <v>667</v>
      </c>
      <c r="E573" s="201" t="s">
        <v>674</v>
      </c>
      <c r="F573" s="201" t="s">
        <v>669</v>
      </c>
      <c r="G573" s="201">
        <v>11</v>
      </c>
      <c r="H573" s="201">
        <v>2</v>
      </c>
      <c r="I573" s="201" t="s">
        <v>713</v>
      </c>
      <c r="J573" s="201" t="s">
        <v>671</v>
      </c>
      <c r="K573" s="202">
        <v>39.44</v>
      </c>
      <c r="L573" s="202">
        <v>0.65</v>
      </c>
      <c r="M573" s="202">
        <v>21.12</v>
      </c>
      <c r="N573" s="202">
        <v>9</v>
      </c>
      <c r="O573" s="202">
        <v>0.36</v>
      </c>
      <c r="P573" s="202">
        <v>18.440000000000001</v>
      </c>
      <c r="Q573" s="202">
        <v>7.41</v>
      </c>
      <c r="R573" s="202">
        <v>0.11</v>
      </c>
      <c r="S573" s="202">
        <v>2.0299999999999998</v>
      </c>
      <c r="T573" s="202">
        <v>98.56</v>
      </c>
      <c r="U573" s="183">
        <f t="shared" si="16"/>
        <v>78.503931969113054</v>
      </c>
      <c r="V573" s="183">
        <f t="shared" si="17"/>
        <v>6.0573652881582447</v>
      </c>
      <c r="W573" s="201" t="s">
        <v>713</v>
      </c>
      <c r="X573" s="201">
        <v>10</v>
      </c>
    </row>
    <row r="574" spans="1:24" s="171" customFormat="1" ht="11.25">
      <c r="A574" s="172" t="s">
        <v>664</v>
      </c>
      <c r="B574" s="201" t="s">
        <v>673</v>
      </c>
      <c r="C574" s="201" t="s">
        <v>666</v>
      </c>
      <c r="D574" s="201" t="s">
        <v>667</v>
      </c>
      <c r="E574" s="201" t="s">
        <v>674</v>
      </c>
      <c r="F574" s="201" t="s">
        <v>669</v>
      </c>
      <c r="G574" s="201">
        <v>11</v>
      </c>
      <c r="H574" s="201">
        <v>3</v>
      </c>
      <c r="I574" s="201" t="s">
        <v>713</v>
      </c>
      <c r="J574" s="201" t="s">
        <v>671</v>
      </c>
      <c r="K574" s="202">
        <v>39.090000000000003</v>
      </c>
      <c r="L574" s="202">
        <v>0.37</v>
      </c>
      <c r="M574" s="202">
        <v>19.100000000000001</v>
      </c>
      <c r="N574" s="202">
        <v>7.19</v>
      </c>
      <c r="O574" s="202">
        <v>0.3</v>
      </c>
      <c r="P574" s="202">
        <v>21.27</v>
      </c>
      <c r="Q574" s="202">
        <v>5.52</v>
      </c>
      <c r="R574" s="202">
        <v>0.02</v>
      </c>
      <c r="S574" s="202">
        <v>5.84</v>
      </c>
      <c r="T574" s="202">
        <v>98.7</v>
      </c>
      <c r="U574" s="183">
        <f t="shared" si="16"/>
        <v>84.058503747693152</v>
      </c>
      <c r="V574" s="183">
        <f t="shared" si="17"/>
        <v>17.020398658942351</v>
      </c>
      <c r="W574" s="201" t="s">
        <v>713</v>
      </c>
      <c r="X574" s="201">
        <v>10</v>
      </c>
    </row>
    <row r="575" spans="1:24" s="171" customFormat="1" ht="11.25">
      <c r="A575" s="172" t="s">
        <v>664</v>
      </c>
      <c r="B575" s="201" t="s">
        <v>673</v>
      </c>
      <c r="C575" s="201" t="s">
        <v>666</v>
      </c>
      <c r="D575" s="201" t="s">
        <v>667</v>
      </c>
      <c r="E575" s="201" t="s">
        <v>674</v>
      </c>
      <c r="F575" s="201" t="s">
        <v>669</v>
      </c>
      <c r="G575" s="201">
        <v>11</v>
      </c>
      <c r="H575" s="201">
        <v>4</v>
      </c>
      <c r="I575" s="201" t="s">
        <v>713</v>
      </c>
      <c r="J575" s="201" t="s">
        <v>671</v>
      </c>
      <c r="K575" s="202">
        <v>39.42</v>
      </c>
      <c r="L575" s="202">
        <v>1.08</v>
      </c>
      <c r="M575" s="202">
        <v>19.88</v>
      </c>
      <c r="N575" s="202">
        <v>8.4499999999999993</v>
      </c>
      <c r="O575" s="202">
        <v>0.27</v>
      </c>
      <c r="P575" s="202">
        <v>20.75</v>
      </c>
      <c r="Q575" s="202">
        <v>5.33</v>
      </c>
      <c r="R575" s="202">
        <v>0.05</v>
      </c>
      <c r="S575" s="202">
        <v>3.75</v>
      </c>
      <c r="T575" s="202">
        <v>98.98</v>
      </c>
      <c r="U575" s="183">
        <f t="shared" si="16"/>
        <v>81.402227782913201</v>
      </c>
      <c r="V575" s="183">
        <f t="shared" si="17"/>
        <v>11.232760661984985</v>
      </c>
      <c r="W575" s="201" t="s">
        <v>713</v>
      </c>
      <c r="X575" s="201">
        <v>10</v>
      </c>
    </row>
    <row r="576" spans="1:24" s="171" customFormat="1" ht="11.25">
      <c r="A576" s="172" t="s">
        <v>664</v>
      </c>
      <c r="B576" s="201" t="s">
        <v>673</v>
      </c>
      <c r="C576" s="201" t="s">
        <v>666</v>
      </c>
      <c r="D576" s="201" t="s">
        <v>667</v>
      </c>
      <c r="E576" s="201" t="s">
        <v>674</v>
      </c>
      <c r="F576" s="201" t="s">
        <v>669</v>
      </c>
      <c r="G576" s="201">
        <v>11</v>
      </c>
      <c r="H576" s="201">
        <v>5</v>
      </c>
      <c r="I576" s="201" t="s">
        <v>713</v>
      </c>
      <c r="J576" s="201" t="s">
        <v>671</v>
      </c>
      <c r="K576" s="202">
        <v>39</v>
      </c>
      <c r="L576" s="202">
        <v>0.25</v>
      </c>
      <c r="M576" s="202">
        <v>23.65</v>
      </c>
      <c r="N576" s="202">
        <v>13.03</v>
      </c>
      <c r="O576" s="202">
        <v>0.22</v>
      </c>
      <c r="P576" s="202">
        <v>14.82</v>
      </c>
      <c r="Q576" s="202">
        <v>8.32</v>
      </c>
      <c r="R576" s="202">
        <v>0.1</v>
      </c>
      <c r="S576" s="202">
        <v>0.12</v>
      </c>
      <c r="T576" s="202">
        <v>99.51</v>
      </c>
      <c r="U576" s="183">
        <f t="shared" si="16"/>
        <v>66.967251411160717</v>
      </c>
      <c r="V576" s="183">
        <f t="shared" si="17"/>
        <v>0.33922921463303518</v>
      </c>
      <c r="W576" s="201" t="s">
        <v>713</v>
      </c>
      <c r="X576" s="201">
        <v>10</v>
      </c>
    </row>
    <row r="577" spans="1:24" s="171" customFormat="1" ht="11.25">
      <c r="A577" s="172" t="s">
        <v>664</v>
      </c>
      <c r="B577" s="201" t="s">
        <v>673</v>
      </c>
      <c r="C577" s="201" t="s">
        <v>666</v>
      </c>
      <c r="D577" s="201" t="s">
        <v>667</v>
      </c>
      <c r="E577" s="201" t="s">
        <v>674</v>
      </c>
      <c r="F577" s="201" t="s">
        <v>669</v>
      </c>
      <c r="G577" s="201">
        <v>11</v>
      </c>
      <c r="H577" s="201">
        <v>6</v>
      </c>
      <c r="I577" s="201" t="s">
        <v>713</v>
      </c>
      <c r="J577" s="201" t="s">
        <v>671</v>
      </c>
      <c r="K577" s="202">
        <v>39.25</v>
      </c>
      <c r="L577" s="202">
        <v>0.21</v>
      </c>
      <c r="M577" s="202">
        <v>19.16</v>
      </c>
      <c r="N577" s="202">
        <v>7.48</v>
      </c>
      <c r="O577" s="202">
        <v>0.3</v>
      </c>
      <c r="P577" s="202">
        <v>20.71</v>
      </c>
      <c r="Q577" s="202">
        <v>5.53</v>
      </c>
      <c r="R577" s="202">
        <v>0.06</v>
      </c>
      <c r="S577" s="202">
        <v>6.11</v>
      </c>
      <c r="T577" s="202">
        <v>98.81</v>
      </c>
      <c r="U577" s="183">
        <f t="shared" si="16"/>
        <v>83.150971904782054</v>
      </c>
      <c r="V577" s="183">
        <f t="shared" si="17"/>
        <v>17.622690474958489</v>
      </c>
      <c r="W577" s="201" t="s">
        <v>713</v>
      </c>
      <c r="X577" s="201">
        <v>10</v>
      </c>
    </row>
    <row r="578" spans="1:24" s="171" customFormat="1" ht="11.25">
      <c r="A578" s="172" t="s">
        <v>664</v>
      </c>
      <c r="B578" s="201" t="s">
        <v>673</v>
      </c>
      <c r="C578" s="201" t="s">
        <v>666</v>
      </c>
      <c r="D578" s="201" t="s">
        <v>667</v>
      </c>
      <c r="E578" s="201" t="s">
        <v>674</v>
      </c>
      <c r="F578" s="201" t="s">
        <v>669</v>
      </c>
      <c r="G578" s="201">
        <v>11</v>
      </c>
      <c r="H578" s="201">
        <v>7</v>
      </c>
      <c r="I578" s="201" t="s">
        <v>713</v>
      </c>
      <c r="J578" s="201" t="s">
        <v>671</v>
      </c>
      <c r="K578" s="202">
        <v>39.950000000000003</v>
      </c>
      <c r="L578" s="202">
        <v>0.28999999999999998</v>
      </c>
      <c r="M578" s="202">
        <v>17.82</v>
      </c>
      <c r="N578" s="202">
        <v>7.9</v>
      </c>
      <c r="O578" s="202">
        <v>0.38</v>
      </c>
      <c r="P578" s="202">
        <v>19.149999999999999</v>
      </c>
      <c r="Q578" s="202">
        <v>6.55</v>
      </c>
      <c r="R578" s="202">
        <v>0.01</v>
      </c>
      <c r="S578" s="202">
        <v>7.55</v>
      </c>
      <c r="T578" s="202">
        <v>99.6</v>
      </c>
      <c r="U578" s="183">
        <f t="shared" si="16"/>
        <v>81.205534897350134</v>
      </c>
      <c r="V578" s="183">
        <f t="shared" si="17"/>
        <v>22.131861700303538</v>
      </c>
      <c r="W578" s="201" t="s">
        <v>713</v>
      </c>
      <c r="X578" s="201">
        <v>10</v>
      </c>
    </row>
    <row r="579" spans="1:24" s="171" customFormat="1" ht="11.25">
      <c r="A579" s="172" t="s">
        <v>664</v>
      </c>
      <c r="B579" s="201" t="s">
        <v>673</v>
      </c>
      <c r="C579" s="201" t="s">
        <v>666</v>
      </c>
      <c r="D579" s="201" t="s">
        <v>667</v>
      </c>
      <c r="E579" s="201" t="s">
        <v>674</v>
      </c>
      <c r="F579" s="201" t="s">
        <v>669</v>
      </c>
      <c r="G579" s="201">
        <v>11</v>
      </c>
      <c r="H579" s="201">
        <v>8</v>
      </c>
      <c r="I579" s="201" t="s">
        <v>713</v>
      </c>
      <c r="J579" s="201" t="s">
        <v>671</v>
      </c>
      <c r="K579" s="202">
        <v>38.33</v>
      </c>
      <c r="L579" s="202">
        <v>0.3</v>
      </c>
      <c r="M579" s="202">
        <v>22.83</v>
      </c>
      <c r="N579" s="202">
        <v>16.149999999999999</v>
      </c>
      <c r="O579" s="202">
        <v>0.3</v>
      </c>
      <c r="P579" s="202">
        <v>9.77</v>
      </c>
      <c r="Q579" s="202">
        <v>11.42</v>
      </c>
      <c r="R579" s="202">
        <v>0.14000000000000001</v>
      </c>
      <c r="S579" s="202">
        <v>0.08</v>
      </c>
      <c r="T579" s="202">
        <v>99.32</v>
      </c>
      <c r="U579" s="183">
        <f t="shared" si="16"/>
        <v>51.883544558275396</v>
      </c>
      <c r="V579" s="183">
        <f t="shared" si="17"/>
        <v>0.23452182665136134</v>
      </c>
      <c r="W579" s="201" t="s">
        <v>713</v>
      </c>
      <c r="X579" s="201">
        <v>10</v>
      </c>
    </row>
    <row r="580" spans="1:24" s="171" customFormat="1" ht="11.25">
      <c r="A580" s="172" t="s">
        <v>664</v>
      </c>
      <c r="B580" s="201" t="s">
        <v>673</v>
      </c>
      <c r="C580" s="201" t="s">
        <v>666</v>
      </c>
      <c r="D580" s="201" t="s">
        <v>667</v>
      </c>
      <c r="E580" s="201" t="s">
        <v>674</v>
      </c>
      <c r="F580" s="201" t="s">
        <v>669</v>
      </c>
      <c r="G580" s="201">
        <v>11</v>
      </c>
      <c r="H580" s="201">
        <v>9</v>
      </c>
      <c r="I580" s="201" t="s">
        <v>713</v>
      </c>
      <c r="J580" s="201" t="s">
        <v>671</v>
      </c>
      <c r="K580" s="202">
        <v>39.32</v>
      </c>
      <c r="L580" s="202">
        <v>0.62</v>
      </c>
      <c r="M580" s="202">
        <v>21.39</v>
      </c>
      <c r="N580" s="202">
        <v>9.6300000000000008</v>
      </c>
      <c r="O580" s="202">
        <v>0.3</v>
      </c>
      <c r="P580" s="202">
        <v>20.6</v>
      </c>
      <c r="Q580" s="202">
        <v>4.63</v>
      </c>
      <c r="R580" s="202">
        <v>0.08</v>
      </c>
      <c r="S580" s="202">
        <v>1.96</v>
      </c>
      <c r="T580" s="202">
        <v>98.53</v>
      </c>
      <c r="U580" s="183">
        <f t="shared" si="16"/>
        <v>79.222486937691272</v>
      </c>
      <c r="V580" s="183">
        <f t="shared" si="17"/>
        <v>5.7910379373580545</v>
      </c>
      <c r="W580" s="201" t="s">
        <v>713</v>
      </c>
      <c r="X580" s="201">
        <v>10</v>
      </c>
    </row>
    <row r="581" spans="1:24" s="171" customFormat="1" ht="11.25">
      <c r="A581" s="172" t="s">
        <v>664</v>
      </c>
      <c r="B581" s="201" t="s">
        <v>673</v>
      </c>
      <c r="C581" s="201" t="s">
        <v>666</v>
      </c>
      <c r="D581" s="201" t="s">
        <v>667</v>
      </c>
      <c r="E581" s="201" t="s">
        <v>674</v>
      </c>
      <c r="F581" s="201" t="s">
        <v>669</v>
      </c>
      <c r="G581" s="201">
        <v>11</v>
      </c>
      <c r="H581" s="201">
        <v>10</v>
      </c>
      <c r="I581" s="201" t="s">
        <v>713</v>
      </c>
      <c r="J581" s="201" t="s">
        <v>671</v>
      </c>
      <c r="K581" s="202">
        <v>39.33</v>
      </c>
      <c r="L581" s="202">
        <v>0.92</v>
      </c>
      <c r="M581" s="202">
        <v>20.07</v>
      </c>
      <c r="N581" s="202">
        <v>8.4</v>
      </c>
      <c r="O581" s="202">
        <v>0.31</v>
      </c>
      <c r="P581" s="202">
        <v>20.85</v>
      </c>
      <c r="Q581" s="202">
        <v>5.14</v>
      </c>
      <c r="R581" s="202">
        <v>0.16</v>
      </c>
      <c r="S581" s="202">
        <v>3.51</v>
      </c>
      <c r="T581" s="202">
        <v>98.69</v>
      </c>
      <c r="U581" s="183">
        <f t="shared" si="16"/>
        <v>81.564309229197406</v>
      </c>
      <c r="V581" s="183">
        <f t="shared" si="17"/>
        <v>10.500267984234249</v>
      </c>
      <c r="W581" s="201" t="s">
        <v>713</v>
      </c>
      <c r="X581" s="201">
        <v>10</v>
      </c>
    </row>
    <row r="582" spans="1:24" s="171" customFormat="1" ht="11.25">
      <c r="A582" s="172" t="s">
        <v>664</v>
      </c>
      <c r="B582" s="201" t="s">
        <v>673</v>
      </c>
      <c r="C582" s="201" t="s">
        <v>666</v>
      </c>
      <c r="D582" s="201" t="s">
        <v>667</v>
      </c>
      <c r="E582" s="201" t="s">
        <v>674</v>
      </c>
      <c r="F582" s="201" t="s">
        <v>669</v>
      </c>
      <c r="G582" s="201">
        <v>11</v>
      </c>
      <c r="H582" s="201">
        <v>11</v>
      </c>
      <c r="I582" s="201" t="s">
        <v>713</v>
      </c>
      <c r="J582" s="201" t="s">
        <v>671</v>
      </c>
      <c r="K582" s="202">
        <v>39.35</v>
      </c>
      <c r="L582" s="202">
        <v>1.01</v>
      </c>
      <c r="M582" s="202">
        <v>19.48</v>
      </c>
      <c r="N582" s="202">
        <v>8.4499999999999993</v>
      </c>
      <c r="O582" s="202">
        <v>0.35</v>
      </c>
      <c r="P582" s="202">
        <v>20.82</v>
      </c>
      <c r="Q582" s="202">
        <v>5.5</v>
      </c>
      <c r="R582" s="202">
        <v>0.14000000000000001</v>
      </c>
      <c r="S582" s="202">
        <v>4.53</v>
      </c>
      <c r="T582" s="202">
        <v>99.63</v>
      </c>
      <c r="U582" s="183">
        <f t="shared" ref="U582:U645" si="18">((P582/40.31)/(P582/40.31+N582/71.85))*100</f>
        <v>81.453159248400453</v>
      </c>
      <c r="V582" s="183">
        <f t="shared" ref="V582:V645" si="19">((S582/151.99061)/(S582/151.99061+M582/101.96137))*100</f>
        <v>13.494905255120992</v>
      </c>
      <c r="W582" s="201" t="s">
        <v>713</v>
      </c>
      <c r="X582" s="201">
        <v>10</v>
      </c>
    </row>
    <row r="583" spans="1:24" s="171" customFormat="1" ht="11.25">
      <c r="A583" s="172" t="s">
        <v>664</v>
      </c>
      <c r="B583" s="201" t="s">
        <v>673</v>
      </c>
      <c r="C583" s="201" t="s">
        <v>666</v>
      </c>
      <c r="D583" s="201" t="s">
        <v>667</v>
      </c>
      <c r="E583" s="201" t="s">
        <v>674</v>
      </c>
      <c r="F583" s="201" t="s">
        <v>669</v>
      </c>
      <c r="G583" s="201">
        <v>11</v>
      </c>
      <c r="H583" s="201">
        <v>12</v>
      </c>
      <c r="I583" s="201" t="s">
        <v>713</v>
      </c>
      <c r="J583" s="201" t="s">
        <v>671</v>
      </c>
      <c r="K583" s="202">
        <v>39.49</v>
      </c>
      <c r="L583" s="202">
        <v>1.06</v>
      </c>
      <c r="M583" s="202">
        <v>19.12</v>
      </c>
      <c r="N583" s="202">
        <v>8.7799999999999994</v>
      </c>
      <c r="O583" s="202">
        <v>0.32</v>
      </c>
      <c r="P583" s="202">
        <v>20.62</v>
      </c>
      <c r="Q583" s="202">
        <v>5.41</v>
      </c>
      <c r="R583" s="202">
        <v>0.11</v>
      </c>
      <c r="S583" s="202">
        <v>4.16</v>
      </c>
      <c r="T583" s="202">
        <v>99.07</v>
      </c>
      <c r="U583" s="183">
        <f t="shared" si="18"/>
        <v>80.717634644620489</v>
      </c>
      <c r="V583" s="183">
        <f t="shared" si="19"/>
        <v>12.736675939197472</v>
      </c>
      <c r="W583" s="201" t="s">
        <v>713</v>
      </c>
      <c r="X583" s="201">
        <v>10</v>
      </c>
    </row>
    <row r="584" spans="1:24" s="171" customFormat="1" ht="11.25">
      <c r="A584" s="172" t="s">
        <v>664</v>
      </c>
      <c r="B584" s="201" t="s">
        <v>673</v>
      </c>
      <c r="C584" s="201" t="s">
        <v>666</v>
      </c>
      <c r="D584" s="201" t="s">
        <v>667</v>
      </c>
      <c r="E584" s="201" t="s">
        <v>674</v>
      </c>
      <c r="F584" s="201" t="s">
        <v>669</v>
      </c>
      <c r="G584" s="201">
        <v>11</v>
      </c>
      <c r="H584" s="201">
        <v>13</v>
      </c>
      <c r="I584" s="201" t="s">
        <v>713</v>
      </c>
      <c r="J584" s="201" t="s">
        <v>671</v>
      </c>
      <c r="K584" s="202">
        <v>39.25</v>
      </c>
      <c r="L584" s="202">
        <v>1.02</v>
      </c>
      <c r="M584" s="202">
        <v>19.14</v>
      </c>
      <c r="N584" s="202">
        <v>8.5299999999999994</v>
      </c>
      <c r="O584" s="202">
        <v>0.28999999999999998</v>
      </c>
      <c r="P584" s="202">
        <v>20.69</v>
      </c>
      <c r="Q584" s="202">
        <v>5.32</v>
      </c>
      <c r="R584" s="202">
        <v>0.17</v>
      </c>
      <c r="S584" s="202">
        <v>4.1100000000000003</v>
      </c>
      <c r="T584" s="202">
        <v>98.52</v>
      </c>
      <c r="U584" s="183">
        <f t="shared" si="18"/>
        <v>81.215013509461869</v>
      </c>
      <c r="V584" s="183">
        <f t="shared" si="19"/>
        <v>12.591373042802347</v>
      </c>
      <c r="W584" s="201" t="s">
        <v>713</v>
      </c>
      <c r="X584" s="201">
        <v>10</v>
      </c>
    </row>
    <row r="585" spans="1:24" s="171" customFormat="1" ht="11.25">
      <c r="A585" s="172" t="s">
        <v>664</v>
      </c>
      <c r="B585" s="201" t="s">
        <v>673</v>
      </c>
      <c r="C585" s="201" t="s">
        <v>666</v>
      </c>
      <c r="D585" s="201" t="s">
        <v>667</v>
      </c>
      <c r="E585" s="201" t="s">
        <v>674</v>
      </c>
      <c r="F585" s="201" t="s">
        <v>669</v>
      </c>
      <c r="G585" s="201">
        <v>11</v>
      </c>
      <c r="H585" s="201">
        <v>14</v>
      </c>
      <c r="I585" s="201" t="s">
        <v>713</v>
      </c>
      <c r="J585" s="201" t="s">
        <v>671</v>
      </c>
      <c r="K585" s="202">
        <v>38.82</v>
      </c>
      <c r="L585" s="202">
        <v>0.28999999999999998</v>
      </c>
      <c r="M585" s="202">
        <v>19.34</v>
      </c>
      <c r="N585" s="202">
        <v>7.79</v>
      </c>
      <c r="O585" s="202">
        <v>0.28999999999999998</v>
      </c>
      <c r="P585" s="202">
        <v>20.64</v>
      </c>
      <c r="Q585" s="202">
        <v>5.78</v>
      </c>
      <c r="R585" s="202">
        <v>0.1</v>
      </c>
      <c r="S585" s="202">
        <v>5.95</v>
      </c>
      <c r="T585" s="202">
        <v>99</v>
      </c>
      <c r="U585" s="183">
        <f t="shared" si="18"/>
        <v>82.525593087452648</v>
      </c>
      <c r="V585" s="183">
        <f t="shared" si="19"/>
        <v>17.107764144154551</v>
      </c>
      <c r="W585" s="201" t="s">
        <v>713</v>
      </c>
      <c r="X585" s="201">
        <v>10</v>
      </c>
    </row>
    <row r="586" spans="1:24" s="171" customFormat="1" ht="11.25">
      <c r="A586" s="172" t="s">
        <v>664</v>
      </c>
      <c r="B586" s="201" t="s">
        <v>673</v>
      </c>
      <c r="C586" s="201" t="s">
        <v>666</v>
      </c>
      <c r="D586" s="201" t="s">
        <v>667</v>
      </c>
      <c r="E586" s="201" t="s">
        <v>674</v>
      </c>
      <c r="F586" s="201" t="s">
        <v>669</v>
      </c>
      <c r="G586" s="201">
        <v>11</v>
      </c>
      <c r="H586" s="201">
        <v>15</v>
      </c>
      <c r="I586" s="201" t="s">
        <v>713</v>
      </c>
      <c r="J586" s="201" t="s">
        <v>671</v>
      </c>
      <c r="K586" s="202">
        <v>38.979999999999997</v>
      </c>
      <c r="L586" s="202">
        <v>1.04</v>
      </c>
      <c r="M586" s="202">
        <v>19.170000000000002</v>
      </c>
      <c r="N586" s="202">
        <v>8.65</v>
      </c>
      <c r="O586" s="202">
        <v>0.24</v>
      </c>
      <c r="P586" s="202">
        <v>20.55</v>
      </c>
      <c r="Q586" s="202">
        <v>5.5</v>
      </c>
      <c r="R586" s="202">
        <v>0.14000000000000001</v>
      </c>
      <c r="S586" s="202">
        <v>4.46</v>
      </c>
      <c r="T586" s="202">
        <v>98.73</v>
      </c>
      <c r="U586" s="183">
        <f t="shared" si="18"/>
        <v>80.896247477672304</v>
      </c>
      <c r="V586" s="183">
        <f t="shared" si="19"/>
        <v>13.500376147266419</v>
      </c>
      <c r="W586" s="201" t="s">
        <v>713</v>
      </c>
      <c r="X586" s="201">
        <v>10</v>
      </c>
    </row>
    <row r="587" spans="1:24" s="171" customFormat="1" ht="11.25">
      <c r="A587" s="172" t="s">
        <v>664</v>
      </c>
      <c r="B587" s="201" t="s">
        <v>673</v>
      </c>
      <c r="C587" s="201" t="s">
        <v>666</v>
      </c>
      <c r="D587" s="201" t="s">
        <v>667</v>
      </c>
      <c r="E587" s="201" t="s">
        <v>674</v>
      </c>
      <c r="F587" s="201" t="s">
        <v>669</v>
      </c>
      <c r="G587" s="201">
        <v>11</v>
      </c>
      <c r="H587" s="201">
        <v>16</v>
      </c>
      <c r="I587" s="201" t="s">
        <v>713</v>
      </c>
      <c r="J587" s="201" t="s">
        <v>671</v>
      </c>
      <c r="K587" s="202">
        <v>39.76</v>
      </c>
      <c r="L587" s="202">
        <v>0.98</v>
      </c>
      <c r="M587" s="202">
        <v>19.53</v>
      </c>
      <c r="N587" s="202">
        <v>8.48</v>
      </c>
      <c r="O587" s="202">
        <v>0.31</v>
      </c>
      <c r="P587" s="202">
        <v>20.74</v>
      </c>
      <c r="Q587" s="202">
        <v>5.52</v>
      </c>
      <c r="R587" s="202">
        <v>0.14000000000000001</v>
      </c>
      <c r="S587" s="202">
        <v>4.07</v>
      </c>
      <c r="T587" s="202">
        <v>99.53</v>
      </c>
      <c r="U587" s="183">
        <f t="shared" si="18"/>
        <v>81.341200300568033</v>
      </c>
      <c r="V587" s="183">
        <f t="shared" si="19"/>
        <v>12.265406306662658</v>
      </c>
      <c r="W587" s="201" t="s">
        <v>713</v>
      </c>
      <c r="X587" s="201">
        <v>10</v>
      </c>
    </row>
    <row r="588" spans="1:24" s="171" customFormat="1" ht="11.25">
      <c r="A588" s="172" t="s">
        <v>664</v>
      </c>
      <c r="B588" s="201" t="s">
        <v>673</v>
      </c>
      <c r="C588" s="201" t="s">
        <v>666</v>
      </c>
      <c r="D588" s="201" t="s">
        <v>667</v>
      </c>
      <c r="E588" s="201" t="s">
        <v>674</v>
      </c>
      <c r="F588" s="201" t="s">
        <v>669</v>
      </c>
      <c r="G588" s="201">
        <v>11</v>
      </c>
      <c r="H588" s="201">
        <v>17</v>
      </c>
      <c r="I588" s="201" t="s">
        <v>713</v>
      </c>
      <c r="J588" s="201" t="s">
        <v>671</v>
      </c>
      <c r="K588" s="202">
        <v>39.409999999999997</v>
      </c>
      <c r="L588" s="202">
        <v>0.3</v>
      </c>
      <c r="M588" s="202">
        <v>19.48</v>
      </c>
      <c r="N588" s="202">
        <v>7.41</v>
      </c>
      <c r="O588" s="202">
        <v>0.34</v>
      </c>
      <c r="P588" s="202">
        <v>20.75</v>
      </c>
      <c r="Q588" s="202">
        <v>5.4</v>
      </c>
      <c r="R588" s="202">
        <v>0.05</v>
      </c>
      <c r="S588" s="202">
        <v>5.81</v>
      </c>
      <c r="T588" s="202">
        <v>98.95</v>
      </c>
      <c r="U588" s="183">
        <f t="shared" si="18"/>
        <v>83.3091377742075</v>
      </c>
      <c r="V588" s="183">
        <f t="shared" si="19"/>
        <v>16.672298796131464</v>
      </c>
      <c r="W588" s="201" t="s">
        <v>713</v>
      </c>
      <c r="X588" s="201">
        <v>10</v>
      </c>
    </row>
    <row r="589" spans="1:24" s="171" customFormat="1" ht="11.25">
      <c r="A589" s="172" t="s">
        <v>664</v>
      </c>
      <c r="B589" s="201" t="s">
        <v>673</v>
      </c>
      <c r="C589" s="201" t="s">
        <v>666</v>
      </c>
      <c r="D589" s="201" t="s">
        <v>667</v>
      </c>
      <c r="E589" s="201" t="s">
        <v>674</v>
      </c>
      <c r="F589" s="201" t="s">
        <v>669</v>
      </c>
      <c r="G589" s="201">
        <v>11</v>
      </c>
      <c r="H589" s="201">
        <v>18</v>
      </c>
      <c r="I589" s="201" t="s">
        <v>713</v>
      </c>
      <c r="J589" s="201" t="s">
        <v>671</v>
      </c>
      <c r="K589" s="202">
        <v>39.53</v>
      </c>
      <c r="L589" s="202">
        <v>0.11</v>
      </c>
      <c r="M589" s="202">
        <v>20.64</v>
      </c>
      <c r="N589" s="202">
        <v>7.43</v>
      </c>
      <c r="O589" s="202">
        <v>0.28000000000000003</v>
      </c>
      <c r="P589" s="202">
        <v>21.94</v>
      </c>
      <c r="Q589" s="202">
        <v>4.9000000000000004</v>
      </c>
      <c r="R589" s="202">
        <v>0.03</v>
      </c>
      <c r="S589" s="202">
        <v>4.8499999999999996</v>
      </c>
      <c r="T589" s="202">
        <v>99.71</v>
      </c>
      <c r="U589" s="183">
        <f t="shared" si="18"/>
        <v>84.034088737397127</v>
      </c>
      <c r="V589" s="183">
        <f t="shared" si="19"/>
        <v>13.616940278416431</v>
      </c>
      <c r="W589" s="201" t="s">
        <v>713</v>
      </c>
      <c r="X589" s="201">
        <v>10</v>
      </c>
    </row>
    <row r="590" spans="1:24" s="171" customFormat="1" ht="11.25">
      <c r="A590" s="172" t="s">
        <v>664</v>
      </c>
      <c r="B590" s="201" t="s">
        <v>673</v>
      </c>
      <c r="C590" s="201" t="s">
        <v>666</v>
      </c>
      <c r="D590" s="201" t="s">
        <v>667</v>
      </c>
      <c r="E590" s="201" t="s">
        <v>674</v>
      </c>
      <c r="F590" s="201" t="s">
        <v>669</v>
      </c>
      <c r="G590" s="201">
        <v>11</v>
      </c>
      <c r="H590" s="201">
        <v>19</v>
      </c>
      <c r="I590" s="201" t="s">
        <v>713</v>
      </c>
      <c r="J590" s="201" t="s">
        <v>671</v>
      </c>
      <c r="K590" s="202">
        <v>39.799999999999997</v>
      </c>
      <c r="L590" s="202">
        <v>0.63</v>
      </c>
      <c r="M590" s="202">
        <v>21.62</v>
      </c>
      <c r="N590" s="202">
        <v>9.44</v>
      </c>
      <c r="O590" s="202">
        <v>0.33</v>
      </c>
      <c r="P590" s="202">
        <v>20.87</v>
      </c>
      <c r="Q590" s="202">
        <v>4.8</v>
      </c>
      <c r="R590" s="202">
        <v>0.09</v>
      </c>
      <c r="S590" s="202">
        <v>1.9</v>
      </c>
      <c r="T590" s="202">
        <v>99.48</v>
      </c>
      <c r="U590" s="183">
        <f t="shared" si="18"/>
        <v>79.759620547671446</v>
      </c>
      <c r="V590" s="183">
        <f t="shared" si="19"/>
        <v>5.5672346101303152</v>
      </c>
      <c r="W590" s="201" t="s">
        <v>713</v>
      </c>
      <c r="X590" s="201">
        <v>10</v>
      </c>
    </row>
    <row r="591" spans="1:24" s="171" customFormat="1" ht="11.25">
      <c r="A591" s="172" t="s">
        <v>664</v>
      </c>
      <c r="B591" s="201" t="s">
        <v>673</v>
      </c>
      <c r="C591" s="201" t="s">
        <v>666</v>
      </c>
      <c r="D591" s="201" t="s">
        <v>667</v>
      </c>
      <c r="E591" s="201" t="s">
        <v>674</v>
      </c>
      <c r="F591" s="201" t="s">
        <v>669</v>
      </c>
      <c r="G591" s="201">
        <v>11</v>
      </c>
      <c r="H591" s="201">
        <v>20</v>
      </c>
      <c r="I591" s="201" t="s">
        <v>713</v>
      </c>
      <c r="J591" s="201" t="s">
        <v>671</v>
      </c>
      <c r="K591" s="202">
        <v>39.270000000000003</v>
      </c>
      <c r="L591" s="202">
        <v>1</v>
      </c>
      <c r="M591" s="202">
        <v>19.21</v>
      </c>
      <c r="N591" s="202">
        <v>8.4700000000000006</v>
      </c>
      <c r="O591" s="202">
        <v>0.26</v>
      </c>
      <c r="P591" s="202">
        <v>19.829999999999998</v>
      </c>
      <c r="Q591" s="202">
        <v>5.65</v>
      </c>
      <c r="R591" s="202">
        <v>0.14000000000000001</v>
      </c>
      <c r="S591" s="202">
        <v>4.5999999999999996</v>
      </c>
      <c r="T591" s="202">
        <v>98.43</v>
      </c>
      <c r="U591" s="183">
        <f t="shared" si="18"/>
        <v>80.669033239059956</v>
      </c>
      <c r="V591" s="183">
        <f t="shared" si="19"/>
        <v>13.840520905822723</v>
      </c>
      <c r="W591" s="201" t="s">
        <v>713</v>
      </c>
      <c r="X591" s="201">
        <v>10</v>
      </c>
    </row>
    <row r="592" spans="1:24" s="171" customFormat="1" ht="11.25">
      <c r="A592" s="172" t="s">
        <v>664</v>
      </c>
      <c r="B592" s="201" t="s">
        <v>673</v>
      </c>
      <c r="C592" s="201" t="s">
        <v>666</v>
      </c>
      <c r="D592" s="201" t="s">
        <v>667</v>
      </c>
      <c r="E592" s="201" t="s">
        <v>674</v>
      </c>
      <c r="F592" s="201" t="s">
        <v>669</v>
      </c>
      <c r="G592" s="201">
        <v>11</v>
      </c>
      <c r="H592" s="201">
        <v>21</v>
      </c>
      <c r="I592" s="201" t="s">
        <v>713</v>
      </c>
      <c r="J592" s="201" t="s">
        <v>671</v>
      </c>
      <c r="K592" s="202">
        <v>39.53</v>
      </c>
      <c r="L592" s="202">
        <v>0.97</v>
      </c>
      <c r="M592" s="202">
        <v>19.190000000000001</v>
      </c>
      <c r="N592" s="202">
        <v>8.48</v>
      </c>
      <c r="O592" s="202">
        <v>0.26</v>
      </c>
      <c r="P592" s="202">
        <v>20.75</v>
      </c>
      <c r="Q592" s="202">
        <v>5.48</v>
      </c>
      <c r="R592" s="202">
        <v>0.11</v>
      </c>
      <c r="S592" s="202">
        <v>4.0199999999999996</v>
      </c>
      <c r="T592" s="202">
        <v>98.79</v>
      </c>
      <c r="U592" s="183">
        <f t="shared" si="18"/>
        <v>81.348515315763819</v>
      </c>
      <c r="V592" s="183">
        <f t="shared" si="19"/>
        <v>12.321487873259857</v>
      </c>
      <c r="W592" s="201" t="s">
        <v>713</v>
      </c>
      <c r="X592" s="201">
        <v>10</v>
      </c>
    </row>
    <row r="593" spans="1:24" s="171" customFormat="1" ht="11.25">
      <c r="A593" s="172" t="s">
        <v>664</v>
      </c>
      <c r="B593" s="201" t="s">
        <v>673</v>
      </c>
      <c r="C593" s="201" t="s">
        <v>666</v>
      </c>
      <c r="D593" s="201" t="s">
        <v>667</v>
      </c>
      <c r="E593" s="201" t="s">
        <v>674</v>
      </c>
      <c r="F593" s="201" t="s">
        <v>669</v>
      </c>
      <c r="G593" s="201">
        <v>11</v>
      </c>
      <c r="H593" s="201">
        <v>22</v>
      </c>
      <c r="I593" s="201" t="s">
        <v>713</v>
      </c>
      <c r="J593" s="201" t="s">
        <v>671</v>
      </c>
      <c r="K593" s="202">
        <v>38.72</v>
      </c>
      <c r="L593" s="202">
        <v>0.18</v>
      </c>
      <c r="M593" s="202">
        <v>19.14</v>
      </c>
      <c r="N593" s="202">
        <v>8.16</v>
      </c>
      <c r="O593" s="202">
        <v>0.4</v>
      </c>
      <c r="P593" s="202">
        <v>20.260000000000002</v>
      </c>
      <c r="Q593" s="202">
        <v>5.93</v>
      </c>
      <c r="R593" s="202">
        <v>0</v>
      </c>
      <c r="S593" s="202">
        <v>6.18</v>
      </c>
      <c r="T593" s="202">
        <v>98.97</v>
      </c>
      <c r="U593" s="183">
        <f t="shared" si="18"/>
        <v>81.568550584648548</v>
      </c>
      <c r="V593" s="183">
        <f t="shared" si="19"/>
        <v>17.803950928822641</v>
      </c>
      <c r="W593" s="201" t="s">
        <v>713</v>
      </c>
      <c r="X593" s="201">
        <v>10</v>
      </c>
    </row>
    <row r="594" spans="1:24" s="171" customFormat="1" ht="11.25">
      <c r="A594" s="172" t="s">
        <v>664</v>
      </c>
      <c r="B594" s="201" t="s">
        <v>673</v>
      </c>
      <c r="C594" s="201" t="s">
        <v>666</v>
      </c>
      <c r="D594" s="201" t="s">
        <v>667</v>
      </c>
      <c r="E594" s="201" t="s">
        <v>674</v>
      </c>
      <c r="F594" s="201" t="s">
        <v>669</v>
      </c>
      <c r="G594" s="201">
        <v>11</v>
      </c>
      <c r="H594" s="201">
        <v>23</v>
      </c>
      <c r="I594" s="201" t="s">
        <v>713</v>
      </c>
      <c r="J594" s="201" t="s">
        <v>671</v>
      </c>
      <c r="K594" s="202">
        <v>39.380000000000003</v>
      </c>
      <c r="L594" s="202">
        <v>0.33</v>
      </c>
      <c r="M594" s="202">
        <v>18.87</v>
      </c>
      <c r="N594" s="202">
        <v>7.62</v>
      </c>
      <c r="O594" s="202">
        <v>0.25</v>
      </c>
      <c r="P594" s="202">
        <v>20.23</v>
      </c>
      <c r="Q594" s="202">
        <v>5.53</v>
      </c>
      <c r="R594" s="202">
        <v>0.01</v>
      </c>
      <c r="S594" s="202">
        <v>5.88</v>
      </c>
      <c r="T594" s="202">
        <v>98.1</v>
      </c>
      <c r="U594" s="183">
        <f t="shared" si="18"/>
        <v>82.554418935283067</v>
      </c>
      <c r="V594" s="183">
        <f t="shared" si="19"/>
        <v>17.289583714346794</v>
      </c>
      <c r="W594" s="201" t="s">
        <v>713</v>
      </c>
      <c r="X594" s="201">
        <v>10</v>
      </c>
    </row>
    <row r="595" spans="1:24" s="171" customFormat="1" ht="11.25">
      <c r="A595" s="172" t="s">
        <v>664</v>
      </c>
      <c r="B595" s="201" t="s">
        <v>673</v>
      </c>
      <c r="C595" s="201" t="s">
        <v>666</v>
      </c>
      <c r="D595" s="201" t="s">
        <v>667</v>
      </c>
      <c r="E595" s="201" t="s">
        <v>674</v>
      </c>
      <c r="F595" s="201" t="s">
        <v>669</v>
      </c>
      <c r="G595" s="201">
        <v>11</v>
      </c>
      <c r="H595" s="201">
        <v>24</v>
      </c>
      <c r="I595" s="201" t="s">
        <v>713</v>
      </c>
      <c r="J595" s="201" t="s">
        <v>671</v>
      </c>
      <c r="K595" s="202">
        <v>38.72</v>
      </c>
      <c r="L595" s="202">
        <v>0.24</v>
      </c>
      <c r="M595" s="202">
        <v>23.27</v>
      </c>
      <c r="N595" s="202">
        <v>16.170000000000002</v>
      </c>
      <c r="O595" s="202">
        <v>0.38</v>
      </c>
      <c r="P595" s="202">
        <v>13.63</v>
      </c>
      <c r="Q595" s="202">
        <v>7.09</v>
      </c>
      <c r="R595" s="202">
        <v>0.1</v>
      </c>
      <c r="S595" s="202">
        <v>0.05</v>
      </c>
      <c r="T595" s="202">
        <v>99.65</v>
      </c>
      <c r="U595" s="183">
        <f t="shared" si="18"/>
        <v>60.039149589836029</v>
      </c>
      <c r="V595" s="183">
        <f t="shared" si="19"/>
        <v>0.14393518568202815</v>
      </c>
      <c r="W595" s="201" t="s">
        <v>713</v>
      </c>
      <c r="X595" s="201">
        <v>10</v>
      </c>
    </row>
    <row r="596" spans="1:24" s="171" customFormat="1" ht="11.25">
      <c r="A596" s="172" t="s">
        <v>664</v>
      </c>
      <c r="B596" s="201" t="s">
        <v>673</v>
      </c>
      <c r="C596" s="201" t="s">
        <v>666</v>
      </c>
      <c r="D596" s="201" t="s">
        <v>667</v>
      </c>
      <c r="E596" s="201" t="s">
        <v>674</v>
      </c>
      <c r="F596" s="201" t="s">
        <v>669</v>
      </c>
      <c r="G596" s="201">
        <v>11</v>
      </c>
      <c r="H596" s="201">
        <v>25</v>
      </c>
      <c r="I596" s="201" t="s">
        <v>713</v>
      </c>
      <c r="J596" s="201" t="s">
        <v>671</v>
      </c>
      <c r="K596" s="202">
        <v>39.96</v>
      </c>
      <c r="L596" s="202">
        <v>1</v>
      </c>
      <c r="M596" s="202">
        <v>19.93</v>
      </c>
      <c r="N596" s="202">
        <v>8.44</v>
      </c>
      <c r="O596" s="202">
        <v>0.23</v>
      </c>
      <c r="P596" s="202">
        <v>20.71</v>
      </c>
      <c r="Q596" s="202">
        <v>5.61</v>
      </c>
      <c r="R596" s="202">
        <v>0.17</v>
      </c>
      <c r="S596" s="202">
        <v>4.26</v>
      </c>
      <c r="T596" s="202">
        <v>100.31</v>
      </c>
      <c r="U596" s="183">
        <f t="shared" si="18"/>
        <v>81.39093994688524</v>
      </c>
      <c r="V596" s="183">
        <f t="shared" si="19"/>
        <v>12.540836955631468</v>
      </c>
      <c r="W596" s="201" t="s">
        <v>713</v>
      </c>
      <c r="X596" s="201">
        <v>10</v>
      </c>
    </row>
    <row r="597" spans="1:24" s="171" customFormat="1" ht="11.25">
      <c r="A597" s="172" t="s">
        <v>664</v>
      </c>
      <c r="B597" s="201" t="s">
        <v>673</v>
      </c>
      <c r="C597" s="201" t="s">
        <v>666</v>
      </c>
      <c r="D597" s="201" t="s">
        <v>667</v>
      </c>
      <c r="E597" s="201" t="s">
        <v>674</v>
      </c>
      <c r="F597" s="201" t="s">
        <v>669</v>
      </c>
      <c r="G597" s="201">
        <v>11</v>
      </c>
      <c r="H597" s="201">
        <v>26</v>
      </c>
      <c r="I597" s="201" t="s">
        <v>713</v>
      </c>
      <c r="J597" s="201" t="s">
        <v>671</v>
      </c>
      <c r="K597" s="202">
        <v>39.83</v>
      </c>
      <c r="L597" s="202">
        <v>1</v>
      </c>
      <c r="M597" s="202">
        <v>19.8</v>
      </c>
      <c r="N597" s="202">
        <v>8.67</v>
      </c>
      <c r="O597" s="202">
        <v>0.36</v>
      </c>
      <c r="P597" s="202">
        <v>20.350000000000001</v>
      </c>
      <c r="Q597" s="202">
        <v>5.34</v>
      </c>
      <c r="R597" s="202">
        <v>0.16</v>
      </c>
      <c r="S597" s="202">
        <v>4.1500000000000004</v>
      </c>
      <c r="T597" s="202">
        <v>99.66</v>
      </c>
      <c r="U597" s="183">
        <f t="shared" si="18"/>
        <v>80.708715529484081</v>
      </c>
      <c r="V597" s="183">
        <f t="shared" si="19"/>
        <v>12.327255875769476</v>
      </c>
      <c r="W597" s="201" t="s">
        <v>713</v>
      </c>
      <c r="X597" s="201">
        <v>10</v>
      </c>
    </row>
    <row r="598" spans="1:24" s="171" customFormat="1" ht="11.25">
      <c r="A598" s="172" t="s">
        <v>664</v>
      </c>
      <c r="B598" s="201" t="s">
        <v>673</v>
      </c>
      <c r="C598" s="201" t="s">
        <v>666</v>
      </c>
      <c r="D598" s="201" t="s">
        <v>667</v>
      </c>
      <c r="E598" s="201" t="s">
        <v>674</v>
      </c>
      <c r="F598" s="201" t="s">
        <v>669</v>
      </c>
      <c r="G598" s="201">
        <v>11</v>
      </c>
      <c r="H598" s="201">
        <v>27</v>
      </c>
      <c r="I598" s="201" t="s">
        <v>713</v>
      </c>
      <c r="J598" s="201" t="s">
        <v>671</v>
      </c>
      <c r="K598" s="202">
        <v>39.549999999999997</v>
      </c>
      <c r="L598" s="202">
        <v>0.88</v>
      </c>
      <c r="M598" s="202">
        <v>19.36</v>
      </c>
      <c r="N598" s="202">
        <v>8.65</v>
      </c>
      <c r="O598" s="202">
        <v>0.22</v>
      </c>
      <c r="P598" s="202">
        <v>20.47</v>
      </c>
      <c r="Q598" s="202">
        <v>5.4</v>
      </c>
      <c r="R598" s="202">
        <v>7.0000000000000007E-2</v>
      </c>
      <c r="S598" s="202">
        <v>4.29</v>
      </c>
      <c r="T598" s="202">
        <v>98.89</v>
      </c>
      <c r="U598" s="183">
        <f t="shared" si="18"/>
        <v>80.835895003492823</v>
      </c>
      <c r="V598" s="183">
        <f t="shared" si="19"/>
        <v>12.941432727096835</v>
      </c>
      <c r="W598" s="201" t="s">
        <v>713</v>
      </c>
      <c r="X598" s="201">
        <v>10</v>
      </c>
    </row>
    <row r="599" spans="1:24" s="171" customFormat="1" ht="11.25">
      <c r="A599" s="172" t="s">
        <v>664</v>
      </c>
      <c r="B599" s="201" t="s">
        <v>673</v>
      </c>
      <c r="C599" s="201" t="s">
        <v>666</v>
      </c>
      <c r="D599" s="201" t="s">
        <v>667</v>
      </c>
      <c r="E599" s="201" t="s">
        <v>674</v>
      </c>
      <c r="F599" s="201" t="s">
        <v>669</v>
      </c>
      <c r="G599" s="201">
        <v>11</v>
      </c>
      <c r="H599" s="201">
        <v>28</v>
      </c>
      <c r="I599" s="201" t="s">
        <v>713</v>
      </c>
      <c r="J599" s="201" t="s">
        <v>671</v>
      </c>
      <c r="K599" s="202">
        <v>39.25</v>
      </c>
      <c r="L599" s="202">
        <v>0.94</v>
      </c>
      <c r="M599" s="202">
        <v>19.2</v>
      </c>
      <c r="N599" s="202">
        <v>8.61</v>
      </c>
      <c r="O599" s="202">
        <v>0.33</v>
      </c>
      <c r="P599" s="202">
        <v>20.07</v>
      </c>
      <c r="Q599" s="202">
        <v>5.5</v>
      </c>
      <c r="R599" s="202">
        <v>0.12</v>
      </c>
      <c r="S599" s="202">
        <v>4.63</v>
      </c>
      <c r="T599" s="202">
        <v>98.65</v>
      </c>
      <c r="U599" s="183">
        <f t="shared" si="18"/>
        <v>80.600895892490215</v>
      </c>
      <c r="V599" s="183">
        <f t="shared" si="19"/>
        <v>13.924461671000451</v>
      </c>
      <c r="W599" s="201" t="s">
        <v>713</v>
      </c>
      <c r="X599" s="201">
        <v>10</v>
      </c>
    </row>
    <row r="600" spans="1:24" s="171" customFormat="1" ht="11.25">
      <c r="A600" s="172" t="s">
        <v>664</v>
      </c>
      <c r="B600" s="201" t="s">
        <v>673</v>
      </c>
      <c r="C600" s="201" t="s">
        <v>666</v>
      </c>
      <c r="D600" s="201" t="s">
        <v>667</v>
      </c>
      <c r="E600" s="201" t="s">
        <v>674</v>
      </c>
      <c r="F600" s="201" t="s">
        <v>669</v>
      </c>
      <c r="G600" s="201">
        <v>11</v>
      </c>
      <c r="H600" s="201">
        <v>29</v>
      </c>
      <c r="I600" s="201" t="s">
        <v>713</v>
      </c>
      <c r="J600" s="201" t="s">
        <v>671</v>
      </c>
      <c r="K600" s="202">
        <v>38.450000000000003</v>
      </c>
      <c r="L600" s="202">
        <v>0.71</v>
      </c>
      <c r="M600" s="202">
        <v>19.489999999999998</v>
      </c>
      <c r="N600" s="202">
        <v>8.4700000000000006</v>
      </c>
      <c r="O600" s="202">
        <v>0.38</v>
      </c>
      <c r="P600" s="202">
        <v>19.05</v>
      </c>
      <c r="Q600" s="202">
        <v>7.05</v>
      </c>
      <c r="R600" s="202">
        <v>0.12</v>
      </c>
      <c r="S600" s="202">
        <v>4.74</v>
      </c>
      <c r="T600" s="202">
        <v>98.46</v>
      </c>
      <c r="U600" s="183">
        <f t="shared" si="18"/>
        <v>80.035548550136753</v>
      </c>
      <c r="V600" s="183">
        <f t="shared" si="19"/>
        <v>14.026519382524674</v>
      </c>
      <c r="W600" s="201" t="s">
        <v>713</v>
      </c>
      <c r="X600" s="201">
        <v>10</v>
      </c>
    </row>
    <row r="601" spans="1:24" s="171" customFormat="1" ht="11.25">
      <c r="A601" s="172" t="s">
        <v>664</v>
      </c>
      <c r="B601" s="201" t="s">
        <v>673</v>
      </c>
      <c r="C601" s="201" t="s">
        <v>666</v>
      </c>
      <c r="D601" s="201" t="s">
        <v>667</v>
      </c>
      <c r="E601" s="201" t="s">
        <v>674</v>
      </c>
      <c r="F601" s="201" t="s">
        <v>669</v>
      </c>
      <c r="G601" s="201">
        <v>11</v>
      </c>
      <c r="H601" s="201">
        <v>30</v>
      </c>
      <c r="I601" s="201" t="s">
        <v>713</v>
      </c>
      <c r="J601" s="201" t="s">
        <v>671</v>
      </c>
      <c r="K601" s="202">
        <v>36.92</v>
      </c>
      <c r="L601" s="202">
        <v>0.27</v>
      </c>
      <c r="M601" s="202">
        <v>22.85</v>
      </c>
      <c r="N601" s="202">
        <v>16.77</v>
      </c>
      <c r="O601" s="202">
        <v>0.25</v>
      </c>
      <c r="P601" s="202">
        <v>9.65</v>
      </c>
      <c r="Q601" s="202">
        <v>11.06</v>
      </c>
      <c r="R601" s="202">
        <v>0.16</v>
      </c>
      <c r="S601" s="202">
        <v>0.05</v>
      </c>
      <c r="T601" s="202">
        <v>97.98</v>
      </c>
      <c r="U601" s="183">
        <f t="shared" si="18"/>
        <v>50.63365044701461</v>
      </c>
      <c r="V601" s="183">
        <f t="shared" si="19"/>
        <v>0.146576943588031</v>
      </c>
      <c r="W601" s="201" t="s">
        <v>713</v>
      </c>
      <c r="X601" s="201">
        <v>10</v>
      </c>
    </row>
    <row r="602" spans="1:24" s="171" customFormat="1" ht="11.25">
      <c r="A602" s="172" t="s">
        <v>664</v>
      </c>
      <c r="B602" s="201" t="s">
        <v>673</v>
      </c>
      <c r="C602" s="201" t="s">
        <v>666</v>
      </c>
      <c r="D602" s="201" t="s">
        <v>667</v>
      </c>
      <c r="E602" s="201" t="s">
        <v>674</v>
      </c>
      <c r="F602" s="201" t="s">
        <v>669</v>
      </c>
      <c r="G602" s="201">
        <v>11</v>
      </c>
      <c r="H602" s="201">
        <v>31</v>
      </c>
      <c r="I602" s="201" t="s">
        <v>713</v>
      </c>
      <c r="J602" s="201" t="s">
        <v>671</v>
      </c>
      <c r="K602" s="202">
        <v>40.07</v>
      </c>
      <c r="L602" s="202">
        <v>0.35</v>
      </c>
      <c r="M602" s="202">
        <v>20.9</v>
      </c>
      <c r="N602" s="202">
        <v>7.57</v>
      </c>
      <c r="O602" s="202">
        <v>0.3</v>
      </c>
      <c r="P602" s="202">
        <v>20.64</v>
      </c>
      <c r="Q602" s="202">
        <v>4.55</v>
      </c>
      <c r="R602" s="202">
        <v>0.08</v>
      </c>
      <c r="S602" s="202">
        <v>3.38</v>
      </c>
      <c r="T602" s="202">
        <v>97.84</v>
      </c>
      <c r="U602" s="183">
        <f t="shared" si="18"/>
        <v>82.934877187668661</v>
      </c>
      <c r="V602" s="183">
        <f t="shared" si="19"/>
        <v>9.7871800310352857</v>
      </c>
      <c r="W602" s="201" t="s">
        <v>713</v>
      </c>
      <c r="X602" s="201">
        <v>10</v>
      </c>
    </row>
    <row r="603" spans="1:24" s="171" customFormat="1" ht="11.25">
      <c r="A603" s="172" t="s">
        <v>664</v>
      </c>
      <c r="B603" s="201" t="s">
        <v>673</v>
      </c>
      <c r="C603" s="201" t="s">
        <v>666</v>
      </c>
      <c r="D603" s="201" t="s">
        <v>667</v>
      </c>
      <c r="E603" s="201" t="s">
        <v>674</v>
      </c>
      <c r="F603" s="201" t="s">
        <v>669</v>
      </c>
      <c r="G603" s="201">
        <v>11</v>
      </c>
      <c r="H603" s="201">
        <v>32</v>
      </c>
      <c r="I603" s="201" t="s">
        <v>713</v>
      </c>
      <c r="J603" s="201" t="s">
        <v>671</v>
      </c>
      <c r="K603" s="202">
        <v>39.26</v>
      </c>
      <c r="L603" s="202">
        <v>0.65</v>
      </c>
      <c r="M603" s="202">
        <v>20.93</v>
      </c>
      <c r="N603" s="202">
        <v>9.52</v>
      </c>
      <c r="O603" s="202">
        <v>0.32</v>
      </c>
      <c r="P603" s="202">
        <v>20.46</v>
      </c>
      <c r="Q603" s="202">
        <v>4.9000000000000004</v>
      </c>
      <c r="R603" s="202">
        <v>0.14000000000000001</v>
      </c>
      <c r="S603" s="202">
        <v>2.82</v>
      </c>
      <c r="T603" s="202">
        <v>99</v>
      </c>
      <c r="U603" s="183">
        <f t="shared" si="18"/>
        <v>79.299236995187513</v>
      </c>
      <c r="V603" s="183">
        <f t="shared" si="19"/>
        <v>8.2893163654273927</v>
      </c>
      <c r="W603" s="201" t="s">
        <v>713</v>
      </c>
      <c r="X603" s="201">
        <v>10</v>
      </c>
    </row>
    <row r="604" spans="1:24" s="171" customFormat="1" ht="11.25">
      <c r="A604" s="172" t="s">
        <v>664</v>
      </c>
      <c r="B604" s="201" t="s">
        <v>673</v>
      </c>
      <c r="C604" s="201" t="s">
        <v>666</v>
      </c>
      <c r="D604" s="201" t="s">
        <v>667</v>
      </c>
      <c r="E604" s="201" t="s">
        <v>674</v>
      </c>
      <c r="F604" s="201" t="s">
        <v>669</v>
      </c>
      <c r="G604" s="201">
        <v>11</v>
      </c>
      <c r="H604" s="201">
        <v>33</v>
      </c>
      <c r="I604" s="201" t="s">
        <v>713</v>
      </c>
      <c r="J604" s="201" t="s">
        <v>671</v>
      </c>
      <c r="K604" s="202">
        <v>39.549999999999997</v>
      </c>
      <c r="L604" s="202">
        <v>0.9</v>
      </c>
      <c r="M604" s="202">
        <v>18.95</v>
      </c>
      <c r="N604" s="202">
        <v>8.57</v>
      </c>
      <c r="O604" s="202">
        <v>0.26</v>
      </c>
      <c r="P604" s="202">
        <v>20.309999999999999</v>
      </c>
      <c r="Q604" s="202">
        <v>5.32</v>
      </c>
      <c r="R604" s="202">
        <v>0.19</v>
      </c>
      <c r="S604" s="202">
        <v>5.03</v>
      </c>
      <c r="T604" s="202">
        <v>99.08</v>
      </c>
      <c r="U604" s="183">
        <f t="shared" si="18"/>
        <v>80.858263467857967</v>
      </c>
      <c r="V604" s="183">
        <f t="shared" si="19"/>
        <v>15.115014075580863</v>
      </c>
      <c r="W604" s="201" t="s">
        <v>713</v>
      </c>
      <c r="X604" s="201">
        <v>10</v>
      </c>
    </row>
    <row r="605" spans="1:24" s="171" customFormat="1" ht="11.25">
      <c r="A605" s="172" t="s">
        <v>664</v>
      </c>
      <c r="B605" s="201" t="s">
        <v>673</v>
      </c>
      <c r="C605" s="201" t="s">
        <v>666</v>
      </c>
      <c r="D605" s="201" t="s">
        <v>667</v>
      </c>
      <c r="E605" s="201" t="s">
        <v>674</v>
      </c>
      <c r="F605" s="201" t="s">
        <v>669</v>
      </c>
      <c r="G605" s="201">
        <v>11</v>
      </c>
      <c r="H605" s="201">
        <v>34</v>
      </c>
      <c r="I605" s="201" t="s">
        <v>713</v>
      </c>
      <c r="J605" s="201" t="s">
        <v>671</v>
      </c>
      <c r="K605" s="202">
        <v>40.22</v>
      </c>
      <c r="L605" s="202">
        <v>0.9</v>
      </c>
      <c r="M605" s="202">
        <v>20.16</v>
      </c>
      <c r="N605" s="202">
        <v>8.66</v>
      </c>
      <c r="O605" s="202">
        <v>0.31</v>
      </c>
      <c r="P605" s="202">
        <v>21.02</v>
      </c>
      <c r="Q605" s="202">
        <v>5.14</v>
      </c>
      <c r="R605" s="202">
        <v>0.12</v>
      </c>
      <c r="S605" s="202">
        <v>3.76</v>
      </c>
      <c r="T605" s="202">
        <v>100.29</v>
      </c>
      <c r="U605" s="183">
        <f t="shared" si="18"/>
        <v>81.225667854666597</v>
      </c>
      <c r="V605" s="183">
        <f t="shared" si="19"/>
        <v>11.120352292218833</v>
      </c>
      <c r="W605" s="201" t="s">
        <v>713</v>
      </c>
      <c r="X605" s="201">
        <v>10</v>
      </c>
    </row>
    <row r="606" spans="1:24" s="171" customFormat="1" ht="11.25">
      <c r="A606" s="172" t="s">
        <v>664</v>
      </c>
      <c r="B606" s="201" t="s">
        <v>673</v>
      </c>
      <c r="C606" s="201" t="s">
        <v>666</v>
      </c>
      <c r="D606" s="201" t="s">
        <v>667</v>
      </c>
      <c r="E606" s="201" t="s">
        <v>674</v>
      </c>
      <c r="F606" s="201" t="s">
        <v>669</v>
      </c>
      <c r="G606" s="201">
        <v>11</v>
      </c>
      <c r="H606" s="201">
        <v>35</v>
      </c>
      <c r="I606" s="201" t="s">
        <v>713</v>
      </c>
      <c r="J606" s="201" t="s">
        <v>671</v>
      </c>
      <c r="K606" s="202">
        <v>38.53</v>
      </c>
      <c r="L606" s="202">
        <v>0.68</v>
      </c>
      <c r="M606" s="202">
        <v>20.8</v>
      </c>
      <c r="N606" s="202">
        <v>9.23</v>
      </c>
      <c r="O606" s="202">
        <v>0.39</v>
      </c>
      <c r="P606" s="202">
        <v>18.34</v>
      </c>
      <c r="Q606" s="202">
        <v>7.63</v>
      </c>
      <c r="R606" s="202">
        <v>0.14000000000000001</v>
      </c>
      <c r="S606" s="202">
        <v>1.96</v>
      </c>
      <c r="T606" s="202">
        <v>97.7</v>
      </c>
      <c r="U606" s="183">
        <f t="shared" si="18"/>
        <v>77.981806381537396</v>
      </c>
      <c r="V606" s="183">
        <f t="shared" si="19"/>
        <v>5.9455365191154765</v>
      </c>
      <c r="W606" s="201" t="s">
        <v>713</v>
      </c>
      <c r="X606" s="201">
        <v>10</v>
      </c>
    </row>
    <row r="607" spans="1:24" s="171" customFormat="1" ht="11.25">
      <c r="A607" s="172" t="s">
        <v>664</v>
      </c>
      <c r="B607" s="201" t="s">
        <v>673</v>
      </c>
      <c r="C607" s="201" t="s">
        <v>666</v>
      </c>
      <c r="D607" s="201" t="s">
        <v>667</v>
      </c>
      <c r="E607" s="201" t="s">
        <v>674</v>
      </c>
      <c r="F607" s="201" t="s">
        <v>669</v>
      </c>
      <c r="G607" s="201">
        <v>11</v>
      </c>
      <c r="H607" s="201">
        <v>36</v>
      </c>
      <c r="I607" s="201" t="s">
        <v>713</v>
      </c>
      <c r="J607" s="201" t="s">
        <v>671</v>
      </c>
      <c r="K607" s="202">
        <v>39.67</v>
      </c>
      <c r="L607" s="202">
        <v>0.94</v>
      </c>
      <c r="M607" s="202">
        <v>19.39</v>
      </c>
      <c r="N607" s="202">
        <v>7.32</v>
      </c>
      <c r="O607" s="202">
        <v>0.25</v>
      </c>
      <c r="P607" s="202">
        <v>21.45</v>
      </c>
      <c r="Q607" s="202">
        <v>5.32</v>
      </c>
      <c r="R607" s="202">
        <v>0.11</v>
      </c>
      <c r="S607" s="202">
        <v>4.57</v>
      </c>
      <c r="T607" s="202">
        <v>99.02</v>
      </c>
      <c r="U607" s="183">
        <f t="shared" si="18"/>
        <v>83.930895748115589</v>
      </c>
      <c r="V607" s="183">
        <f t="shared" si="19"/>
        <v>13.652360969218554</v>
      </c>
      <c r="W607" s="201" t="s">
        <v>713</v>
      </c>
      <c r="X607" s="201">
        <v>10</v>
      </c>
    </row>
    <row r="608" spans="1:24" s="171" customFormat="1" ht="11.25">
      <c r="A608" s="172" t="s">
        <v>664</v>
      </c>
      <c r="B608" s="201" t="s">
        <v>673</v>
      </c>
      <c r="C608" s="201" t="s">
        <v>666</v>
      </c>
      <c r="D608" s="201" t="s">
        <v>667</v>
      </c>
      <c r="E608" s="201" t="s">
        <v>674</v>
      </c>
      <c r="F608" s="201" t="s">
        <v>669</v>
      </c>
      <c r="G608" s="201">
        <v>11</v>
      </c>
      <c r="H608" s="201">
        <v>37</v>
      </c>
      <c r="I608" s="201" t="s">
        <v>713</v>
      </c>
      <c r="J608" s="201" t="s">
        <v>671</v>
      </c>
      <c r="K608" s="202">
        <v>39.18</v>
      </c>
      <c r="L608" s="202">
        <v>0.95</v>
      </c>
      <c r="M608" s="202">
        <v>19.420000000000002</v>
      </c>
      <c r="N608" s="202">
        <v>7.41</v>
      </c>
      <c r="O608" s="202">
        <v>0.21</v>
      </c>
      <c r="P608" s="202">
        <v>22.06</v>
      </c>
      <c r="Q608" s="202">
        <v>5.37</v>
      </c>
      <c r="R608" s="202">
        <v>7.0000000000000007E-2</v>
      </c>
      <c r="S608" s="202">
        <v>4.21</v>
      </c>
      <c r="T608" s="202">
        <v>98.88</v>
      </c>
      <c r="U608" s="183">
        <f t="shared" si="18"/>
        <v>84.143132367483048</v>
      </c>
      <c r="V608" s="183">
        <f t="shared" si="19"/>
        <v>12.696485002882019</v>
      </c>
      <c r="W608" s="201" t="s">
        <v>713</v>
      </c>
      <c r="X608" s="201">
        <v>10</v>
      </c>
    </row>
    <row r="609" spans="1:24" s="171" customFormat="1" ht="11.25">
      <c r="A609" s="172" t="s">
        <v>664</v>
      </c>
      <c r="B609" s="201" t="s">
        <v>673</v>
      </c>
      <c r="C609" s="201" t="s">
        <v>666</v>
      </c>
      <c r="D609" s="201" t="s">
        <v>667</v>
      </c>
      <c r="E609" s="201" t="s">
        <v>674</v>
      </c>
      <c r="F609" s="201" t="s">
        <v>669</v>
      </c>
      <c r="G609" s="201">
        <v>11</v>
      </c>
      <c r="H609" s="201">
        <v>38</v>
      </c>
      <c r="I609" s="201" t="s">
        <v>713</v>
      </c>
      <c r="J609" s="201" t="s">
        <v>671</v>
      </c>
      <c r="K609" s="202">
        <v>39.020000000000003</v>
      </c>
      <c r="L609" s="202">
        <v>0.95</v>
      </c>
      <c r="M609" s="202">
        <v>20.09</v>
      </c>
      <c r="N609" s="202">
        <v>8.42</v>
      </c>
      <c r="O609" s="202">
        <v>0.3</v>
      </c>
      <c r="P609" s="202">
        <v>20.7</v>
      </c>
      <c r="Q609" s="202">
        <v>5.46</v>
      </c>
      <c r="R609" s="202">
        <v>0.08</v>
      </c>
      <c r="S609" s="202">
        <v>4</v>
      </c>
      <c r="T609" s="202">
        <v>99.02</v>
      </c>
      <c r="U609" s="183">
        <f t="shared" si="18"/>
        <v>81.419541587772343</v>
      </c>
      <c r="V609" s="183">
        <f t="shared" si="19"/>
        <v>11.78288908169155</v>
      </c>
      <c r="W609" s="201" t="s">
        <v>713</v>
      </c>
      <c r="X609" s="201">
        <v>10</v>
      </c>
    </row>
    <row r="610" spans="1:24" s="171" customFormat="1" ht="11.25">
      <c r="A610" s="172" t="s">
        <v>664</v>
      </c>
      <c r="B610" s="201" t="s">
        <v>673</v>
      </c>
      <c r="C610" s="201" t="s">
        <v>666</v>
      </c>
      <c r="D610" s="201" t="s">
        <v>667</v>
      </c>
      <c r="E610" s="201" t="s">
        <v>674</v>
      </c>
      <c r="F610" s="201" t="s">
        <v>669</v>
      </c>
      <c r="G610" s="201">
        <v>11</v>
      </c>
      <c r="H610" s="201">
        <v>39</v>
      </c>
      <c r="I610" s="201" t="s">
        <v>713</v>
      </c>
      <c r="J610" s="201" t="s">
        <v>671</v>
      </c>
      <c r="K610" s="202">
        <v>39.159999999999997</v>
      </c>
      <c r="L610" s="202">
        <v>0.84</v>
      </c>
      <c r="M610" s="202">
        <v>19.850000000000001</v>
      </c>
      <c r="N610" s="202">
        <v>7.44</v>
      </c>
      <c r="O610" s="202">
        <v>0.25</v>
      </c>
      <c r="P610" s="202">
        <v>21.69</v>
      </c>
      <c r="Q610" s="202">
        <v>5.4</v>
      </c>
      <c r="R610" s="202">
        <v>0.11</v>
      </c>
      <c r="S610" s="202">
        <v>3.99</v>
      </c>
      <c r="T610" s="202">
        <v>98.73</v>
      </c>
      <c r="U610" s="183">
        <f t="shared" si="18"/>
        <v>83.861535250223469</v>
      </c>
      <c r="V610" s="183">
        <f t="shared" si="19"/>
        <v>11.882153625901644</v>
      </c>
      <c r="W610" s="201" t="s">
        <v>713</v>
      </c>
      <c r="X610" s="201">
        <v>10</v>
      </c>
    </row>
    <row r="611" spans="1:24" s="171" customFormat="1" ht="11.25">
      <c r="A611" s="172" t="s">
        <v>664</v>
      </c>
      <c r="B611" s="201" t="s">
        <v>673</v>
      </c>
      <c r="C611" s="201" t="s">
        <v>666</v>
      </c>
      <c r="D611" s="201" t="s">
        <v>667</v>
      </c>
      <c r="E611" s="201" t="s">
        <v>674</v>
      </c>
      <c r="F611" s="201" t="s">
        <v>669</v>
      </c>
      <c r="G611" s="201">
        <v>11</v>
      </c>
      <c r="H611" s="201">
        <v>40</v>
      </c>
      <c r="I611" s="201" t="s">
        <v>713</v>
      </c>
      <c r="J611" s="201" t="s">
        <v>671</v>
      </c>
      <c r="K611" s="202">
        <v>38.76</v>
      </c>
      <c r="L611" s="202">
        <v>0.95</v>
      </c>
      <c r="M611" s="202">
        <v>19.66</v>
      </c>
      <c r="N611" s="202">
        <v>8.6300000000000008</v>
      </c>
      <c r="O611" s="202">
        <v>0.28000000000000003</v>
      </c>
      <c r="P611" s="202">
        <v>20.5</v>
      </c>
      <c r="Q611" s="202">
        <v>5.27</v>
      </c>
      <c r="R611" s="202">
        <v>0.12</v>
      </c>
      <c r="S611" s="202">
        <v>4.17</v>
      </c>
      <c r="T611" s="202">
        <v>98.34</v>
      </c>
      <c r="U611" s="183">
        <f t="shared" si="18"/>
        <v>80.894373754222244</v>
      </c>
      <c r="V611" s="183">
        <f t="shared" si="19"/>
        <v>12.456482903285334</v>
      </c>
      <c r="W611" s="201" t="s">
        <v>713</v>
      </c>
      <c r="X611" s="201">
        <v>10</v>
      </c>
    </row>
    <row r="612" spans="1:24" s="171" customFormat="1" ht="11.25">
      <c r="A612" s="172" t="s">
        <v>664</v>
      </c>
      <c r="B612" s="201" t="s">
        <v>673</v>
      </c>
      <c r="C612" s="201" t="s">
        <v>666</v>
      </c>
      <c r="D612" s="201" t="s">
        <v>667</v>
      </c>
      <c r="E612" s="201" t="s">
        <v>674</v>
      </c>
      <c r="F612" s="201" t="s">
        <v>669</v>
      </c>
      <c r="G612" s="201">
        <v>11</v>
      </c>
      <c r="H612" s="201">
        <v>41</v>
      </c>
      <c r="I612" s="201" t="s">
        <v>713</v>
      </c>
      <c r="J612" s="201" t="s">
        <v>671</v>
      </c>
      <c r="K612" s="202">
        <v>38.82</v>
      </c>
      <c r="L612" s="202">
        <v>1.01</v>
      </c>
      <c r="M612" s="202">
        <v>18.809999999999999</v>
      </c>
      <c r="N612" s="202">
        <v>8.4499999999999993</v>
      </c>
      <c r="O612" s="202">
        <v>0.26</v>
      </c>
      <c r="P612" s="202">
        <v>20.07</v>
      </c>
      <c r="Q612" s="202">
        <v>5.54</v>
      </c>
      <c r="R612" s="202">
        <v>0.13</v>
      </c>
      <c r="S612" s="202">
        <v>4.72</v>
      </c>
      <c r="T612" s="202">
        <v>97.81</v>
      </c>
      <c r="U612" s="183">
        <f t="shared" si="18"/>
        <v>80.892508844982942</v>
      </c>
      <c r="V612" s="183">
        <f t="shared" si="19"/>
        <v>14.408044921989479</v>
      </c>
      <c r="W612" s="201" t="s">
        <v>713</v>
      </c>
      <c r="X612" s="201">
        <v>10</v>
      </c>
    </row>
    <row r="613" spans="1:24" s="171" customFormat="1" ht="11.25">
      <c r="A613" s="172" t="s">
        <v>664</v>
      </c>
      <c r="B613" s="201" t="s">
        <v>673</v>
      </c>
      <c r="C613" s="201" t="s">
        <v>666</v>
      </c>
      <c r="D613" s="201" t="s">
        <v>667</v>
      </c>
      <c r="E613" s="201" t="s">
        <v>674</v>
      </c>
      <c r="F613" s="201" t="s">
        <v>669</v>
      </c>
      <c r="G613" s="201">
        <v>11</v>
      </c>
      <c r="H613" s="201">
        <v>42</v>
      </c>
      <c r="I613" s="201" t="s">
        <v>713</v>
      </c>
      <c r="J613" s="201" t="s">
        <v>671</v>
      </c>
      <c r="K613" s="202">
        <v>39.03</v>
      </c>
      <c r="L613" s="202">
        <v>0.8</v>
      </c>
      <c r="M613" s="202">
        <v>20.14</v>
      </c>
      <c r="N613" s="202">
        <v>9.1</v>
      </c>
      <c r="O613" s="202">
        <v>0.28000000000000003</v>
      </c>
      <c r="P613" s="202">
        <v>21.1</v>
      </c>
      <c r="Q613" s="202">
        <v>4.9800000000000004</v>
      </c>
      <c r="R613" s="202">
        <v>0.1</v>
      </c>
      <c r="S613" s="202">
        <v>3.28</v>
      </c>
      <c r="T613" s="202">
        <v>98.81</v>
      </c>
      <c r="U613" s="183">
        <f t="shared" si="18"/>
        <v>80.517840981997551</v>
      </c>
      <c r="V613" s="183">
        <f t="shared" si="19"/>
        <v>9.8492390561769572</v>
      </c>
      <c r="W613" s="201" t="s">
        <v>713</v>
      </c>
      <c r="X613" s="201">
        <v>10</v>
      </c>
    </row>
    <row r="614" spans="1:24" s="171" customFormat="1" ht="11.25">
      <c r="A614" s="172" t="s">
        <v>664</v>
      </c>
      <c r="B614" s="201" t="s">
        <v>673</v>
      </c>
      <c r="C614" s="201" t="s">
        <v>666</v>
      </c>
      <c r="D614" s="201" t="s">
        <v>667</v>
      </c>
      <c r="E614" s="201" t="s">
        <v>674</v>
      </c>
      <c r="F614" s="201" t="s">
        <v>669</v>
      </c>
      <c r="G614" s="201">
        <v>11</v>
      </c>
      <c r="H614" s="201">
        <v>43</v>
      </c>
      <c r="I614" s="201" t="s">
        <v>713</v>
      </c>
      <c r="J614" s="201" t="s">
        <v>671</v>
      </c>
      <c r="K614" s="202">
        <v>38.549999999999997</v>
      </c>
      <c r="L614" s="202">
        <v>0.88</v>
      </c>
      <c r="M614" s="202">
        <v>19.170000000000002</v>
      </c>
      <c r="N614" s="202">
        <v>8.59</v>
      </c>
      <c r="O614" s="202">
        <v>0.26</v>
      </c>
      <c r="P614" s="202">
        <v>20.420000000000002</v>
      </c>
      <c r="Q614" s="202">
        <v>5.41</v>
      </c>
      <c r="R614" s="202">
        <v>0.1</v>
      </c>
      <c r="S614" s="202">
        <v>4.04</v>
      </c>
      <c r="T614" s="202">
        <v>97.42</v>
      </c>
      <c r="U614" s="183">
        <f t="shared" si="18"/>
        <v>80.90574162397111</v>
      </c>
      <c r="V614" s="183">
        <f t="shared" si="19"/>
        <v>12.38651447855047</v>
      </c>
      <c r="W614" s="201" t="s">
        <v>713</v>
      </c>
      <c r="X614" s="201">
        <v>10</v>
      </c>
    </row>
    <row r="615" spans="1:24" s="171" customFormat="1" ht="11.25">
      <c r="A615" s="172" t="s">
        <v>664</v>
      </c>
      <c r="B615" s="201" t="s">
        <v>673</v>
      </c>
      <c r="C615" s="201" t="s">
        <v>666</v>
      </c>
      <c r="D615" s="201" t="s">
        <v>667</v>
      </c>
      <c r="E615" s="201" t="s">
        <v>674</v>
      </c>
      <c r="F615" s="201" t="s">
        <v>669</v>
      </c>
      <c r="G615" s="201">
        <v>11</v>
      </c>
      <c r="H615" s="201">
        <v>44</v>
      </c>
      <c r="I615" s="201" t="s">
        <v>713</v>
      </c>
      <c r="J615" s="201" t="s">
        <v>671</v>
      </c>
      <c r="K615" s="202">
        <v>38.22</v>
      </c>
      <c r="L615" s="202">
        <v>0.04</v>
      </c>
      <c r="M615" s="202">
        <v>18.45</v>
      </c>
      <c r="N615" s="202">
        <v>7.58</v>
      </c>
      <c r="O615" s="202">
        <v>0.51</v>
      </c>
      <c r="P615" s="202">
        <v>19.47</v>
      </c>
      <c r="Q615" s="202">
        <v>5.92</v>
      </c>
      <c r="R615" s="202">
        <v>0.03</v>
      </c>
      <c r="S615" s="202">
        <v>7.21</v>
      </c>
      <c r="T615" s="202">
        <v>97.43</v>
      </c>
      <c r="U615" s="183">
        <f t="shared" si="18"/>
        <v>82.07361083006893</v>
      </c>
      <c r="V615" s="183">
        <f t="shared" si="19"/>
        <v>20.770415211729777</v>
      </c>
      <c r="W615" s="201" t="s">
        <v>713</v>
      </c>
      <c r="X615" s="201">
        <v>10</v>
      </c>
    </row>
    <row r="616" spans="1:24" s="171" customFormat="1" ht="11.25">
      <c r="A616" s="172" t="s">
        <v>664</v>
      </c>
      <c r="B616" s="201" t="s">
        <v>673</v>
      </c>
      <c r="C616" s="201" t="s">
        <v>666</v>
      </c>
      <c r="D616" s="201" t="s">
        <v>667</v>
      </c>
      <c r="E616" s="201" t="s">
        <v>674</v>
      </c>
      <c r="F616" s="201" t="s">
        <v>669</v>
      </c>
      <c r="G616" s="201">
        <v>11</v>
      </c>
      <c r="H616" s="201">
        <v>45</v>
      </c>
      <c r="I616" s="201" t="s">
        <v>713</v>
      </c>
      <c r="J616" s="201" t="s">
        <v>671</v>
      </c>
      <c r="K616" s="202">
        <v>39.61</v>
      </c>
      <c r="L616" s="202">
        <v>0.27</v>
      </c>
      <c r="M616" s="202">
        <v>19.61</v>
      </c>
      <c r="N616" s="202">
        <v>7.02</v>
      </c>
      <c r="O616" s="202">
        <v>0.27</v>
      </c>
      <c r="P616" s="202">
        <v>21.32</v>
      </c>
      <c r="Q616" s="202">
        <v>5.05</v>
      </c>
      <c r="R616" s="202">
        <v>0.14000000000000001</v>
      </c>
      <c r="S616" s="202">
        <v>6.1</v>
      </c>
      <c r="T616" s="202">
        <v>99.39</v>
      </c>
      <c r="U616" s="183">
        <f t="shared" si="18"/>
        <v>84.407462962405816</v>
      </c>
      <c r="V616" s="183">
        <f t="shared" si="19"/>
        <v>17.264797201188877</v>
      </c>
      <c r="W616" s="201" t="s">
        <v>713</v>
      </c>
      <c r="X616" s="201">
        <v>10</v>
      </c>
    </row>
    <row r="617" spans="1:24" s="171" customFormat="1" ht="11.25">
      <c r="A617" s="172" t="s">
        <v>664</v>
      </c>
      <c r="B617" s="201" t="s">
        <v>673</v>
      </c>
      <c r="C617" s="201" t="s">
        <v>666</v>
      </c>
      <c r="D617" s="201" t="s">
        <v>667</v>
      </c>
      <c r="E617" s="201" t="s">
        <v>674</v>
      </c>
      <c r="F617" s="201" t="s">
        <v>669</v>
      </c>
      <c r="G617" s="201">
        <v>11</v>
      </c>
      <c r="H617" s="201">
        <v>46</v>
      </c>
      <c r="I617" s="201" t="s">
        <v>713</v>
      </c>
      <c r="J617" s="201" t="s">
        <v>671</v>
      </c>
      <c r="K617" s="202">
        <v>39.229999999999997</v>
      </c>
      <c r="L617" s="202">
        <v>1.02</v>
      </c>
      <c r="M617" s="202">
        <v>18.87</v>
      </c>
      <c r="N617" s="202">
        <v>8.51</v>
      </c>
      <c r="O617" s="202">
        <v>0.28999999999999998</v>
      </c>
      <c r="P617" s="202">
        <v>20.13</v>
      </c>
      <c r="Q617" s="202">
        <v>5.61</v>
      </c>
      <c r="R617" s="202">
        <v>0.1</v>
      </c>
      <c r="S617" s="202">
        <v>4.43</v>
      </c>
      <c r="T617" s="202">
        <v>98.19</v>
      </c>
      <c r="U617" s="183">
        <f t="shared" si="18"/>
        <v>80.829205177708062</v>
      </c>
      <c r="V617" s="183">
        <f t="shared" si="19"/>
        <v>13.606104090508724</v>
      </c>
      <c r="W617" s="201" t="s">
        <v>713</v>
      </c>
      <c r="X617" s="201">
        <v>10</v>
      </c>
    </row>
    <row r="618" spans="1:24" s="171" customFormat="1" ht="11.25">
      <c r="A618" s="172" t="s">
        <v>664</v>
      </c>
      <c r="B618" s="201" t="s">
        <v>673</v>
      </c>
      <c r="C618" s="201" t="s">
        <v>666</v>
      </c>
      <c r="D618" s="201" t="s">
        <v>667</v>
      </c>
      <c r="E618" s="201" t="s">
        <v>674</v>
      </c>
      <c r="F618" s="201" t="s">
        <v>669</v>
      </c>
      <c r="G618" s="201">
        <v>11</v>
      </c>
      <c r="H618" s="201">
        <v>47</v>
      </c>
      <c r="I618" s="201" t="s">
        <v>713</v>
      </c>
      <c r="J618" s="201" t="s">
        <v>671</v>
      </c>
      <c r="K618" s="202">
        <v>39.06</v>
      </c>
      <c r="L618" s="202">
        <v>0.2</v>
      </c>
      <c r="M618" s="202">
        <v>20.02</v>
      </c>
      <c r="N618" s="202">
        <v>7.85</v>
      </c>
      <c r="O618" s="202">
        <v>0.3</v>
      </c>
      <c r="P618" s="202">
        <v>20.04</v>
      </c>
      <c r="Q618" s="202">
        <v>5.56</v>
      </c>
      <c r="R618" s="202">
        <v>0.04</v>
      </c>
      <c r="S618" s="202">
        <v>5.09</v>
      </c>
      <c r="T618" s="202">
        <v>98.16</v>
      </c>
      <c r="U618" s="183">
        <f t="shared" si="18"/>
        <v>81.983024043340919</v>
      </c>
      <c r="V618" s="183">
        <f t="shared" si="19"/>
        <v>14.57067262043461</v>
      </c>
      <c r="W618" s="201" t="s">
        <v>713</v>
      </c>
      <c r="X618" s="201">
        <v>10</v>
      </c>
    </row>
    <row r="619" spans="1:24" s="171" customFormat="1" ht="11.25">
      <c r="A619" s="172" t="s">
        <v>664</v>
      </c>
      <c r="B619" s="201" t="s">
        <v>673</v>
      </c>
      <c r="C619" s="201" t="s">
        <v>666</v>
      </c>
      <c r="D619" s="201" t="s">
        <v>667</v>
      </c>
      <c r="E619" s="201" t="s">
        <v>674</v>
      </c>
      <c r="F619" s="201" t="s">
        <v>669</v>
      </c>
      <c r="G619" s="201">
        <v>11</v>
      </c>
      <c r="H619" s="201">
        <v>48</v>
      </c>
      <c r="I619" s="201" t="s">
        <v>713</v>
      </c>
      <c r="J619" s="201" t="s">
        <v>671</v>
      </c>
      <c r="K619" s="202">
        <v>39.479999999999997</v>
      </c>
      <c r="L619" s="202">
        <v>0.97</v>
      </c>
      <c r="M619" s="202">
        <v>19.04</v>
      </c>
      <c r="N619" s="202">
        <v>7.26</v>
      </c>
      <c r="O619" s="202">
        <v>0.21</v>
      </c>
      <c r="P619" s="202">
        <v>21.49</v>
      </c>
      <c r="Q619" s="202">
        <v>5.38</v>
      </c>
      <c r="R619" s="202">
        <v>0.13</v>
      </c>
      <c r="S619" s="202">
        <v>4.68</v>
      </c>
      <c r="T619" s="202">
        <v>98.64</v>
      </c>
      <c r="U619" s="183">
        <f t="shared" si="18"/>
        <v>84.066561293305824</v>
      </c>
      <c r="V619" s="183">
        <f t="shared" si="19"/>
        <v>14.155082386040945</v>
      </c>
      <c r="W619" s="201" t="s">
        <v>713</v>
      </c>
      <c r="X619" s="201">
        <v>10</v>
      </c>
    </row>
    <row r="620" spans="1:24" s="171" customFormat="1" ht="11.25">
      <c r="A620" s="172" t="s">
        <v>664</v>
      </c>
      <c r="B620" s="201" t="s">
        <v>673</v>
      </c>
      <c r="C620" s="201" t="s">
        <v>666</v>
      </c>
      <c r="D620" s="201" t="s">
        <v>667</v>
      </c>
      <c r="E620" s="201" t="s">
        <v>674</v>
      </c>
      <c r="F620" s="201" t="s">
        <v>669</v>
      </c>
      <c r="G620" s="201">
        <v>11</v>
      </c>
      <c r="H620" s="201">
        <v>49</v>
      </c>
      <c r="I620" s="201" t="s">
        <v>713</v>
      </c>
      <c r="J620" s="201" t="s">
        <v>671</v>
      </c>
      <c r="K620" s="202">
        <v>39.299999999999997</v>
      </c>
      <c r="L620" s="202">
        <v>1.03</v>
      </c>
      <c r="M620" s="202">
        <v>20.22</v>
      </c>
      <c r="N620" s="202">
        <v>8.58</v>
      </c>
      <c r="O620" s="202">
        <v>0.23</v>
      </c>
      <c r="P620" s="202">
        <v>21.04</v>
      </c>
      <c r="Q620" s="202">
        <v>5.12</v>
      </c>
      <c r="R620" s="202">
        <v>0.11</v>
      </c>
      <c r="S620" s="202">
        <v>3.6</v>
      </c>
      <c r="T620" s="202">
        <v>99.23</v>
      </c>
      <c r="U620" s="183">
        <f t="shared" si="18"/>
        <v>81.381200675845676</v>
      </c>
      <c r="V620" s="183">
        <f t="shared" si="19"/>
        <v>10.669411135704006</v>
      </c>
      <c r="W620" s="201" t="s">
        <v>713</v>
      </c>
      <c r="X620" s="201">
        <v>10</v>
      </c>
    </row>
    <row r="621" spans="1:24" s="171" customFormat="1" ht="11.25">
      <c r="A621" s="172" t="s">
        <v>664</v>
      </c>
      <c r="B621" s="201" t="s">
        <v>673</v>
      </c>
      <c r="C621" s="201" t="s">
        <v>666</v>
      </c>
      <c r="D621" s="201" t="s">
        <v>667</v>
      </c>
      <c r="E621" s="201" t="s">
        <v>674</v>
      </c>
      <c r="F621" s="201" t="s">
        <v>669</v>
      </c>
      <c r="G621" s="201">
        <v>11</v>
      </c>
      <c r="H621" s="201">
        <v>50</v>
      </c>
      <c r="I621" s="201" t="s">
        <v>713</v>
      </c>
      <c r="J621" s="201" t="s">
        <v>671</v>
      </c>
      <c r="K621" s="202">
        <v>38.61</v>
      </c>
      <c r="L621" s="202">
        <v>0.3</v>
      </c>
      <c r="M621" s="202">
        <v>23.52</v>
      </c>
      <c r="N621" s="202">
        <v>15.14</v>
      </c>
      <c r="O621" s="202">
        <v>0.28999999999999998</v>
      </c>
      <c r="P621" s="202">
        <v>14.82</v>
      </c>
      <c r="Q621" s="202">
        <v>6.92</v>
      </c>
      <c r="R621" s="202">
        <v>0.16</v>
      </c>
      <c r="S621" s="202">
        <v>0.12</v>
      </c>
      <c r="T621" s="202">
        <v>99.88</v>
      </c>
      <c r="U621" s="183">
        <f t="shared" si="18"/>
        <v>63.566974451355563</v>
      </c>
      <c r="V621" s="183">
        <f t="shared" si="19"/>
        <v>0.34109781048580812</v>
      </c>
      <c r="W621" s="201" t="s">
        <v>713</v>
      </c>
      <c r="X621" s="201">
        <v>10</v>
      </c>
    </row>
    <row r="622" spans="1:24" s="171" customFormat="1" ht="11.25">
      <c r="A622" s="172" t="s">
        <v>664</v>
      </c>
      <c r="B622" s="201" t="s">
        <v>673</v>
      </c>
      <c r="C622" s="201" t="s">
        <v>666</v>
      </c>
      <c r="D622" s="201" t="s">
        <v>667</v>
      </c>
      <c r="E622" s="201" t="s">
        <v>674</v>
      </c>
      <c r="F622" s="201" t="s">
        <v>669</v>
      </c>
      <c r="G622" s="201">
        <v>11</v>
      </c>
      <c r="H622" s="201">
        <v>51</v>
      </c>
      <c r="I622" s="201" t="s">
        <v>713</v>
      </c>
      <c r="J622" s="201" t="s">
        <v>671</v>
      </c>
      <c r="K622" s="202">
        <v>39.54</v>
      </c>
      <c r="L622" s="202">
        <v>0.99</v>
      </c>
      <c r="M622" s="202">
        <v>20.059999999999999</v>
      </c>
      <c r="N622" s="202">
        <v>8.85</v>
      </c>
      <c r="O622" s="202">
        <v>0.28999999999999998</v>
      </c>
      <c r="P622" s="202">
        <v>20.78</v>
      </c>
      <c r="Q622" s="202">
        <v>5.24</v>
      </c>
      <c r="R622" s="202">
        <v>0.12</v>
      </c>
      <c r="S622" s="202">
        <v>3.56</v>
      </c>
      <c r="T622" s="202">
        <v>99.43</v>
      </c>
      <c r="U622" s="183">
        <f t="shared" si="18"/>
        <v>80.714341898375835</v>
      </c>
      <c r="V622" s="183">
        <f t="shared" si="19"/>
        <v>10.63867568447467</v>
      </c>
      <c r="W622" s="201" t="s">
        <v>713</v>
      </c>
      <c r="X622" s="201">
        <v>10</v>
      </c>
    </row>
    <row r="623" spans="1:24" s="171" customFormat="1" ht="11.25">
      <c r="A623" s="172" t="s">
        <v>664</v>
      </c>
      <c r="B623" s="201" t="s">
        <v>673</v>
      </c>
      <c r="C623" s="201" t="s">
        <v>666</v>
      </c>
      <c r="D623" s="201" t="s">
        <v>667</v>
      </c>
      <c r="E623" s="201" t="s">
        <v>674</v>
      </c>
      <c r="F623" s="201" t="s">
        <v>669</v>
      </c>
      <c r="G623" s="201">
        <v>11</v>
      </c>
      <c r="H623" s="201">
        <v>52</v>
      </c>
      <c r="I623" s="201" t="s">
        <v>713</v>
      </c>
      <c r="J623" s="201" t="s">
        <v>671</v>
      </c>
      <c r="K623" s="202">
        <v>40.22</v>
      </c>
      <c r="L623" s="202">
        <v>0.33</v>
      </c>
      <c r="M623" s="202">
        <v>20.72</v>
      </c>
      <c r="N623" s="202">
        <v>7.42</v>
      </c>
      <c r="O623" s="202">
        <v>0.27</v>
      </c>
      <c r="P623" s="202">
        <v>20.94</v>
      </c>
      <c r="Q623" s="202">
        <v>4.8</v>
      </c>
      <c r="R623" s="202">
        <v>0.08</v>
      </c>
      <c r="S623" s="202">
        <v>3.87</v>
      </c>
      <c r="T623" s="202">
        <v>98.65</v>
      </c>
      <c r="U623" s="183">
        <f t="shared" si="18"/>
        <v>83.416849667050926</v>
      </c>
      <c r="V623" s="183">
        <f t="shared" si="19"/>
        <v>11.134558948502562</v>
      </c>
      <c r="W623" s="201" t="s">
        <v>713</v>
      </c>
      <c r="X623" s="201">
        <v>10</v>
      </c>
    </row>
    <row r="624" spans="1:24" s="171" customFormat="1" ht="11.25">
      <c r="A624" s="172" t="s">
        <v>664</v>
      </c>
      <c r="B624" s="201" t="s">
        <v>673</v>
      </c>
      <c r="C624" s="201" t="s">
        <v>666</v>
      </c>
      <c r="D624" s="201" t="s">
        <v>667</v>
      </c>
      <c r="E624" s="201" t="s">
        <v>674</v>
      </c>
      <c r="F624" s="201" t="s">
        <v>669</v>
      </c>
      <c r="G624" s="201">
        <v>11</v>
      </c>
      <c r="H624" s="201">
        <v>53</v>
      </c>
      <c r="I624" s="201" t="s">
        <v>713</v>
      </c>
      <c r="J624" s="201" t="s">
        <v>671</v>
      </c>
      <c r="K624" s="202">
        <v>39.75</v>
      </c>
      <c r="L624" s="202">
        <v>0.96</v>
      </c>
      <c r="M624" s="202">
        <v>19.82</v>
      </c>
      <c r="N624" s="202">
        <v>8.32</v>
      </c>
      <c r="O624" s="202">
        <v>0.26</v>
      </c>
      <c r="P624" s="202">
        <v>20.57</v>
      </c>
      <c r="Q624" s="202">
        <v>5.34</v>
      </c>
      <c r="R624" s="202">
        <v>7.0000000000000007E-2</v>
      </c>
      <c r="S624" s="202">
        <v>3.56</v>
      </c>
      <c r="T624" s="202">
        <v>98.65</v>
      </c>
      <c r="U624" s="183">
        <f t="shared" si="18"/>
        <v>81.504827269244487</v>
      </c>
      <c r="V624" s="183">
        <f t="shared" si="19"/>
        <v>10.75364597910032</v>
      </c>
      <c r="W624" s="201" t="s">
        <v>713</v>
      </c>
      <c r="X624" s="201">
        <v>10</v>
      </c>
    </row>
    <row r="625" spans="1:24" s="171" customFormat="1" ht="11.25">
      <c r="A625" s="172" t="s">
        <v>664</v>
      </c>
      <c r="B625" s="201" t="s">
        <v>673</v>
      </c>
      <c r="C625" s="201" t="s">
        <v>666</v>
      </c>
      <c r="D625" s="201" t="s">
        <v>667</v>
      </c>
      <c r="E625" s="201" t="s">
        <v>674</v>
      </c>
      <c r="F625" s="201" t="s">
        <v>669</v>
      </c>
      <c r="G625" s="201">
        <v>11</v>
      </c>
      <c r="H625" s="201">
        <v>54</v>
      </c>
      <c r="I625" s="201" t="s">
        <v>713</v>
      </c>
      <c r="J625" s="201" t="s">
        <v>671</v>
      </c>
      <c r="K625" s="202">
        <v>37.99</v>
      </c>
      <c r="L625" s="202">
        <v>0.76</v>
      </c>
      <c r="M625" s="202">
        <v>21.01</v>
      </c>
      <c r="N625" s="202">
        <v>9.0399999999999991</v>
      </c>
      <c r="O625" s="202">
        <v>0.33</v>
      </c>
      <c r="P625" s="202">
        <v>18.34</v>
      </c>
      <c r="Q625" s="202">
        <v>7.89</v>
      </c>
      <c r="R625" s="202">
        <v>0.05</v>
      </c>
      <c r="S625" s="202">
        <v>2.2799999999999998</v>
      </c>
      <c r="T625" s="202">
        <v>97.69</v>
      </c>
      <c r="U625" s="183">
        <f t="shared" si="18"/>
        <v>78.33686476573709</v>
      </c>
      <c r="V625" s="183">
        <f t="shared" si="19"/>
        <v>6.7859270052555685</v>
      </c>
      <c r="W625" s="201" t="s">
        <v>713</v>
      </c>
      <c r="X625" s="201">
        <v>10</v>
      </c>
    </row>
    <row r="626" spans="1:24" s="171" customFormat="1" ht="11.25">
      <c r="A626" s="172" t="s">
        <v>664</v>
      </c>
      <c r="B626" s="201" t="s">
        <v>673</v>
      </c>
      <c r="C626" s="201" t="s">
        <v>666</v>
      </c>
      <c r="D626" s="201" t="s">
        <v>667</v>
      </c>
      <c r="E626" s="201" t="s">
        <v>674</v>
      </c>
      <c r="F626" s="201" t="s">
        <v>669</v>
      </c>
      <c r="G626" s="201">
        <v>11</v>
      </c>
      <c r="H626" s="201">
        <v>55</v>
      </c>
      <c r="I626" s="201" t="s">
        <v>713</v>
      </c>
      <c r="J626" s="201" t="s">
        <v>671</v>
      </c>
      <c r="K626" s="202">
        <v>37.74</v>
      </c>
      <c r="L626" s="202">
        <v>0.28999999999999998</v>
      </c>
      <c r="M626" s="202">
        <v>22.41</v>
      </c>
      <c r="N626" s="202">
        <v>15.16</v>
      </c>
      <c r="O626" s="202">
        <v>0.28999999999999998</v>
      </c>
      <c r="P626" s="202">
        <v>10.4</v>
      </c>
      <c r="Q626" s="202">
        <v>11.36</v>
      </c>
      <c r="R626" s="202">
        <v>0.04</v>
      </c>
      <c r="S626" s="202">
        <v>0.09</v>
      </c>
      <c r="T626" s="202">
        <v>97.78</v>
      </c>
      <c r="U626" s="183">
        <f t="shared" si="18"/>
        <v>55.011279947959991</v>
      </c>
      <c r="V626" s="183">
        <f t="shared" si="19"/>
        <v>0.26868973927933953</v>
      </c>
      <c r="W626" s="201" t="s">
        <v>713</v>
      </c>
      <c r="X626" s="201">
        <v>10</v>
      </c>
    </row>
    <row r="627" spans="1:24" s="171" customFormat="1" ht="11.25">
      <c r="A627" s="172" t="s">
        <v>664</v>
      </c>
      <c r="B627" s="201" t="s">
        <v>673</v>
      </c>
      <c r="C627" s="201" t="s">
        <v>666</v>
      </c>
      <c r="D627" s="201" t="s">
        <v>667</v>
      </c>
      <c r="E627" s="201" t="s">
        <v>674</v>
      </c>
      <c r="F627" s="201" t="s">
        <v>669</v>
      </c>
      <c r="G627" s="201">
        <v>11</v>
      </c>
      <c r="H627" s="201">
        <v>56</v>
      </c>
      <c r="I627" s="201" t="s">
        <v>713</v>
      </c>
      <c r="J627" s="201" t="s">
        <v>671</v>
      </c>
      <c r="K627" s="202">
        <v>38.78</v>
      </c>
      <c r="L627" s="202">
        <v>0.9</v>
      </c>
      <c r="M627" s="202">
        <v>19.920000000000002</v>
      </c>
      <c r="N627" s="202">
        <v>8.4700000000000006</v>
      </c>
      <c r="O627" s="202">
        <v>0.33</v>
      </c>
      <c r="P627" s="202">
        <v>20.43</v>
      </c>
      <c r="Q627" s="202">
        <v>5.2</v>
      </c>
      <c r="R627" s="202">
        <v>0.06</v>
      </c>
      <c r="S627" s="202">
        <v>4.18</v>
      </c>
      <c r="T627" s="202">
        <v>98.27</v>
      </c>
      <c r="U627" s="183">
        <f t="shared" si="18"/>
        <v>81.129624745457036</v>
      </c>
      <c r="V627" s="183">
        <f t="shared" si="19"/>
        <v>12.339804688749259</v>
      </c>
      <c r="W627" s="201" t="s">
        <v>713</v>
      </c>
      <c r="X627" s="201">
        <v>10</v>
      </c>
    </row>
    <row r="628" spans="1:24" s="171" customFormat="1" ht="11.25">
      <c r="A628" s="172" t="s">
        <v>664</v>
      </c>
      <c r="B628" s="201" t="s">
        <v>673</v>
      </c>
      <c r="C628" s="201" t="s">
        <v>666</v>
      </c>
      <c r="D628" s="201" t="s">
        <v>667</v>
      </c>
      <c r="E628" s="201" t="s">
        <v>674</v>
      </c>
      <c r="F628" s="201" t="s">
        <v>669</v>
      </c>
      <c r="G628" s="201">
        <v>11</v>
      </c>
      <c r="H628" s="201">
        <v>57</v>
      </c>
      <c r="I628" s="201" t="s">
        <v>713</v>
      </c>
      <c r="J628" s="201" t="s">
        <v>671</v>
      </c>
      <c r="K628" s="202">
        <v>38.909999999999997</v>
      </c>
      <c r="L628" s="202">
        <v>0.26</v>
      </c>
      <c r="M628" s="202">
        <v>20.63</v>
      </c>
      <c r="N628" s="202">
        <v>7.36</v>
      </c>
      <c r="O628" s="202">
        <v>0.3</v>
      </c>
      <c r="P628" s="202">
        <v>21.4</v>
      </c>
      <c r="Q628" s="202">
        <v>4.93</v>
      </c>
      <c r="R628" s="202">
        <v>0.08</v>
      </c>
      <c r="S628" s="202">
        <v>4.2</v>
      </c>
      <c r="T628" s="202">
        <v>98.07</v>
      </c>
      <c r="U628" s="183">
        <f t="shared" si="18"/>
        <v>83.825645013530163</v>
      </c>
      <c r="V628" s="183">
        <f t="shared" si="19"/>
        <v>12.016310363806571</v>
      </c>
      <c r="W628" s="201" t="s">
        <v>713</v>
      </c>
      <c r="X628" s="201">
        <v>10</v>
      </c>
    </row>
    <row r="629" spans="1:24" s="171" customFormat="1" ht="11.25">
      <c r="A629" s="172" t="s">
        <v>664</v>
      </c>
      <c r="B629" s="201" t="s">
        <v>673</v>
      </c>
      <c r="C629" s="201" t="s">
        <v>666</v>
      </c>
      <c r="D629" s="201" t="s">
        <v>667</v>
      </c>
      <c r="E629" s="201" t="s">
        <v>674</v>
      </c>
      <c r="F629" s="201" t="s">
        <v>669</v>
      </c>
      <c r="G629" s="201">
        <v>11</v>
      </c>
      <c r="H629" s="201">
        <v>58</v>
      </c>
      <c r="I629" s="201" t="s">
        <v>713</v>
      </c>
      <c r="J629" s="201" t="s">
        <v>671</v>
      </c>
      <c r="K629" s="202">
        <v>38.76</v>
      </c>
      <c r="L629" s="202">
        <v>0.72</v>
      </c>
      <c r="M629" s="202">
        <v>20.67</v>
      </c>
      <c r="N629" s="202">
        <v>7.93</v>
      </c>
      <c r="O629" s="202">
        <v>0.33</v>
      </c>
      <c r="P629" s="202">
        <v>20.350000000000001</v>
      </c>
      <c r="Q629" s="202">
        <v>6.08</v>
      </c>
      <c r="R629" s="202">
        <v>0.13</v>
      </c>
      <c r="S629" s="202">
        <v>3.39</v>
      </c>
      <c r="T629" s="202">
        <v>98.36</v>
      </c>
      <c r="U629" s="183">
        <f t="shared" si="18"/>
        <v>82.059868701740669</v>
      </c>
      <c r="V629" s="183">
        <f t="shared" si="19"/>
        <v>9.9116664623578785</v>
      </c>
      <c r="W629" s="201" t="s">
        <v>713</v>
      </c>
      <c r="X629" s="201">
        <v>10</v>
      </c>
    </row>
    <row r="630" spans="1:24" s="171" customFormat="1" ht="11.25">
      <c r="A630" s="172" t="s">
        <v>664</v>
      </c>
      <c r="B630" s="201" t="s">
        <v>673</v>
      </c>
      <c r="C630" s="201" t="s">
        <v>666</v>
      </c>
      <c r="D630" s="201" t="s">
        <v>667</v>
      </c>
      <c r="E630" s="201" t="s">
        <v>674</v>
      </c>
      <c r="F630" s="201" t="s">
        <v>669</v>
      </c>
      <c r="G630" s="201">
        <v>11</v>
      </c>
      <c r="H630" s="201">
        <v>59</v>
      </c>
      <c r="I630" s="201" t="s">
        <v>713</v>
      </c>
      <c r="J630" s="201" t="s">
        <v>671</v>
      </c>
      <c r="K630" s="202">
        <v>39.549999999999997</v>
      </c>
      <c r="L630" s="202">
        <v>0.97</v>
      </c>
      <c r="M630" s="202">
        <v>19.14</v>
      </c>
      <c r="N630" s="202">
        <v>8.4499999999999993</v>
      </c>
      <c r="O630" s="202">
        <v>0.37</v>
      </c>
      <c r="P630" s="202">
        <v>20.100000000000001</v>
      </c>
      <c r="Q630" s="202">
        <v>5.46</v>
      </c>
      <c r="R630" s="202">
        <v>0.17</v>
      </c>
      <c r="S630" s="202">
        <v>4.2699999999999996</v>
      </c>
      <c r="T630" s="202">
        <v>98.48</v>
      </c>
      <c r="U630" s="183">
        <f t="shared" si="18"/>
        <v>80.915584872180673</v>
      </c>
      <c r="V630" s="183">
        <f t="shared" si="19"/>
        <v>13.017738435876986</v>
      </c>
      <c r="W630" s="201" t="s">
        <v>713</v>
      </c>
      <c r="X630" s="201">
        <v>10</v>
      </c>
    </row>
    <row r="631" spans="1:24" s="171" customFormat="1" ht="11.25">
      <c r="A631" s="172" t="s">
        <v>664</v>
      </c>
      <c r="B631" s="201" t="s">
        <v>673</v>
      </c>
      <c r="C631" s="201" t="s">
        <v>666</v>
      </c>
      <c r="D631" s="201" t="s">
        <v>667</v>
      </c>
      <c r="E631" s="201" t="s">
        <v>674</v>
      </c>
      <c r="F631" s="201" t="s">
        <v>669</v>
      </c>
      <c r="G631" s="201">
        <v>11</v>
      </c>
      <c r="H631" s="201">
        <v>60</v>
      </c>
      <c r="I631" s="201" t="s">
        <v>713</v>
      </c>
      <c r="J631" s="201" t="s">
        <v>671</v>
      </c>
      <c r="K631" s="202">
        <v>38.79</v>
      </c>
      <c r="L631" s="202">
        <v>0.89</v>
      </c>
      <c r="M631" s="202">
        <v>19.47</v>
      </c>
      <c r="N631" s="202">
        <v>8.7899999999999991</v>
      </c>
      <c r="O631" s="202">
        <v>0.32</v>
      </c>
      <c r="P631" s="202">
        <v>20.6</v>
      </c>
      <c r="Q631" s="202">
        <v>5.37</v>
      </c>
      <c r="R631" s="202">
        <v>0.16</v>
      </c>
      <c r="S631" s="202">
        <v>4.0599999999999996</v>
      </c>
      <c r="T631" s="202">
        <v>98.45</v>
      </c>
      <c r="U631" s="183">
        <f t="shared" si="18"/>
        <v>80.684792902708068</v>
      </c>
      <c r="V631" s="183">
        <f t="shared" si="19"/>
        <v>12.272046312130101</v>
      </c>
      <c r="W631" s="201" t="s">
        <v>713</v>
      </c>
      <c r="X631" s="201">
        <v>10</v>
      </c>
    </row>
    <row r="632" spans="1:24" s="171" customFormat="1" ht="11.25">
      <c r="A632" s="172" t="s">
        <v>664</v>
      </c>
      <c r="B632" s="201" t="s">
        <v>665</v>
      </c>
      <c r="C632" s="201" t="s">
        <v>666</v>
      </c>
      <c r="D632" s="201" t="s">
        <v>667</v>
      </c>
      <c r="E632" s="201" t="s">
        <v>674</v>
      </c>
      <c r="F632" s="201" t="s">
        <v>669</v>
      </c>
      <c r="G632" s="201">
        <v>15</v>
      </c>
      <c r="H632" s="201">
        <v>1</v>
      </c>
      <c r="I632" s="201" t="s">
        <v>713</v>
      </c>
      <c r="J632" s="201" t="s">
        <v>671</v>
      </c>
      <c r="K632" s="202">
        <v>39.04</v>
      </c>
      <c r="L632" s="202">
        <v>0.21</v>
      </c>
      <c r="M632" s="202">
        <v>19.579999999999998</v>
      </c>
      <c r="N632" s="202">
        <v>7.25</v>
      </c>
      <c r="O632" s="202">
        <v>0.33</v>
      </c>
      <c r="P632" s="202">
        <v>20.88</v>
      </c>
      <c r="Q632" s="202">
        <v>5.51</v>
      </c>
      <c r="R632" s="202">
        <v>7.0000000000000007E-2</v>
      </c>
      <c r="S632" s="202">
        <v>6.1</v>
      </c>
      <c r="T632" s="202">
        <v>98.97</v>
      </c>
      <c r="U632" s="183">
        <f t="shared" si="18"/>
        <v>83.69587199378735</v>
      </c>
      <c r="V632" s="183">
        <f t="shared" si="19"/>
        <v>17.286677110466574</v>
      </c>
      <c r="W632" s="201" t="s">
        <v>713</v>
      </c>
      <c r="X632" s="201">
        <v>10</v>
      </c>
    </row>
    <row r="633" spans="1:24" s="171" customFormat="1" ht="11.25">
      <c r="A633" s="172" t="s">
        <v>664</v>
      </c>
      <c r="B633" s="201" t="s">
        <v>665</v>
      </c>
      <c r="C633" s="201" t="s">
        <v>666</v>
      </c>
      <c r="D633" s="201" t="s">
        <v>667</v>
      </c>
      <c r="E633" s="201" t="s">
        <v>674</v>
      </c>
      <c r="F633" s="201" t="s">
        <v>669</v>
      </c>
      <c r="G633" s="201">
        <v>15</v>
      </c>
      <c r="H633" s="201">
        <v>2</v>
      </c>
      <c r="I633" s="201" t="s">
        <v>713</v>
      </c>
      <c r="J633" s="201" t="s">
        <v>671</v>
      </c>
      <c r="K633" s="202">
        <v>38.85</v>
      </c>
      <c r="L633" s="202">
        <v>1.1100000000000001</v>
      </c>
      <c r="M633" s="202">
        <v>18.899999999999999</v>
      </c>
      <c r="N633" s="202">
        <v>8.5299999999999994</v>
      </c>
      <c r="O633" s="202">
        <v>0.31</v>
      </c>
      <c r="P633" s="202">
        <v>20.63</v>
      </c>
      <c r="Q633" s="202">
        <v>5.59</v>
      </c>
      <c r="R633" s="202">
        <v>0.14000000000000001</v>
      </c>
      <c r="S633" s="202">
        <v>4.84</v>
      </c>
      <c r="T633" s="202">
        <v>98.9</v>
      </c>
      <c r="U633" s="183">
        <f t="shared" si="18"/>
        <v>81.170666736468959</v>
      </c>
      <c r="V633" s="183">
        <f t="shared" si="19"/>
        <v>14.660608705582327</v>
      </c>
      <c r="W633" s="201" t="s">
        <v>713</v>
      </c>
      <c r="X633" s="201">
        <v>10</v>
      </c>
    </row>
    <row r="634" spans="1:24" s="171" customFormat="1" ht="11.25">
      <c r="A634" s="172" t="s">
        <v>664</v>
      </c>
      <c r="B634" s="201" t="s">
        <v>665</v>
      </c>
      <c r="C634" s="201" t="s">
        <v>666</v>
      </c>
      <c r="D634" s="201" t="s">
        <v>667</v>
      </c>
      <c r="E634" s="201" t="s">
        <v>674</v>
      </c>
      <c r="F634" s="201" t="s">
        <v>669</v>
      </c>
      <c r="G634" s="201">
        <v>15</v>
      </c>
      <c r="H634" s="201">
        <v>3</v>
      </c>
      <c r="I634" s="201" t="s">
        <v>713</v>
      </c>
      <c r="J634" s="201" t="s">
        <v>671</v>
      </c>
      <c r="K634" s="202">
        <v>38.630000000000003</v>
      </c>
      <c r="L634" s="202">
        <v>0.9</v>
      </c>
      <c r="M634" s="202">
        <v>20.6</v>
      </c>
      <c r="N634" s="202">
        <v>8.3699999999999992</v>
      </c>
      <c r="O634" s="202">
        <v>0.23</v>
      </c>
      <c r="P634" s="202">
        <v>21.09</v>
      </c>
      <c r="Q634" s="202">
        <v>5.28</v>
      </c>
      <c r="R634" s="202">
        <v>0.15</v>
      </c>
      <c r="S634" s="202">
        <v>3.75</v>
      </c>
      <c r="T634" s="202">
        <v>99</v>
      </c>
      <c r="U634" s="183">
        <f t="shared" si="18"/>
        <v>81.789136914593058</v>
      </c>
      <c r="V634" s="183">
        <f t="shared" si="19"/>
        <v>10.882885673829112</v>
      </c>
      <c r="W634" s="201" t="s">
        <v>713</v>
      </c>
      <c r="X634" s="201">
        <v>10</v>
      </c>
    </row>
    <row r="635" spans="1:24" s="171" customFormat="1" ht="11.25">
      <c r="A635" s="172" t="s">
        <v>664</v>
      </c>
      <c r="B635" s="201" t="s">
        <v>665</v>
      </c>
      <c r="C635" s="201" t="s">
        <v>666</v>
      </c>
      <c r="D635" s="201" t="s">
        <v>667</v>
      </c>
      <c r="E635" s="201" t="s">
        <v>674</v>
      </c>
      <c r="F635" s="201" t="s">
        <v>669</v>
      </c>
      <c r="G635" s="201">
        <v>15</v>
      </c>
      <c r="H635" s="201">
        <v>4</v>
      </c>
      <c r="I635" s="201" t="s">
        <v>713</v>
      </c>
      <c r="J635" s="201" t="s">
        <v>671</v>
      </c>
      <c r="K635" s="202">
        <v>38.79</v>
      </c>
      <c r="L635" s="202">
        <v>0.27</v>
      </c>
      <c r="M635" s="202">
        <v>19.2</v>
      </c>
      <c r="N635" s="202">
        <v>7.56</v>
      </c>
      <c r="O635" s="202">
        <v>0.28999999999999998</v>
      </c>
      <c r="P635" s="202">
        <v>21</v>
      </c>
      <c r="Q635" s="202">
        <v>5.46</v>
      </c>
      <c r="R635" s="202">
        <v>0.03</v>
      </c>
      <c r="S635" s="202">
        <v>6.22</v>
      </c>
      <c r="T635" s="202">
        <v>98.82</v>
      </c>
      <c r="U635" s="183">
        <f t="shared" si="18"/>
        <v>83.196698532681182</v>
      </c>
      <c r="V635" s="183">
        <f t="shared" si="19"/>
        <v>17.852613783080539</v>
      </c>
      <c r="W635" s="201" t="s">
        <v>713</v>
      </c>
      <c r="X635" s="201">
        <v>10</v>
      </c>
    </row>
    <row r="636" spans="1:24" s="171" customFormat="1" ht="11.25">
      <c r="A636" s="172" t="s">
        <v>664</v>
      </c>
      <c r="B636" s="201" t="s">
        <v>665</v>
      </c>
      <c r="C636" s="201" t="s">
        <v>666</v>
      </c>
      <c r="D636" s="201" t="s">
        <v>667</v>
      </c>
      <c r="E636" s="201" t="s">
        <v>674</v>
      </c>
      <c r="F636" s="201" t="s">
        <v>669</v>
      </c>
      <c r="G636" s="201">
        <v>15</v>
      </c>
      <c r="H636" s="201">
        <v>5</v>
      </c>
      <c r="I636" s="201" t="s">
        <v>713</v>
      </c>
      <c r="J636" s="201" t="s">
        <v>671</v>
      </c>
      <c r="K636" s="202">
        <v>39.35</v>
      </c>
      <c r="L636" s="202">
        <v>0.05</v>
      </c>
      <c r="M636" s="202">
        <v>18.149999999999999</v>
      </c>
      <c r="N636" s="202">
        <v>7.33</v>
      </c>
      <c r="O636" s="202">
        <v>0.44</v>
      </c>
      <c r="P636" s="202">
        <v>20.420000000000002</v>
      </c>
      <c r="Q636" s="202">
        <v>5.0599999999999996</v>
      </c>
      <c r="R636" s="202">
        <v>0.11</v>
      </c>
      <c r="S636" s="202">
        <v>8.5299999999999994</v>
      </c>
      <c r="T636" s="202">
        <v>99.44</v>
      </c>
      <c r="U636" s="183">
        <f t="shared" si="18"/>
        <v>83.237034162155794</v>
      </c>
      <c r="V636" s="183">
        <f t="shared" si="19"/>
        <v>23.970346721193053</v>
      </c>
      <c r="W636" s="201" t="s">
        <v>713</v>
      </c>
      <c r="X636" s="201">
        <v>10</v>
      </c>
    </row>
    <row r="637" spans="1:24" s="171" customFormat="1" ht="11.25">
      <c r="A637" s="172" t="s">
        <v>664</v>
      </c>
      <c r="B637" s="201" t="s">
        <v>665</v>
      </c>
      <c r="C637" s="201" t="s">
        <v>666</v>
      </c>
      <c r="D637" s="201" t="s">
        <v>667</v>
      </c>
      <c r="E637" s="201" t="s">
        <v>674</v>
      </c>
      <c r="F637" s="201" t="s">
        <v>669</v>
      </c>
      <c r="G637" s="201">
        <v>15</v>
      </c>
      <c r="H637" s="201">
        <v>6</v>
      </c>
      <c r="I637" s="201" t="s">
        <v>713</v>
      </c>
      <c r="J637" s="201" t="s">
        <v>671</v>
      </c>
      <c r="K637" s="202">
        <v>39.74</v>
      </c>
      <c r="L637" s="202">
        <v>0.79</v>
      </c>
      <c r="M637" s="202">
        <v>18.86</v>
      </c>
      <c r="N637" s="202">
        <v>7.17</v>
      </c>
      <c r="O637" s="202">
        <v>0.18</v>
      </c>
      <c r="P637" s="202">
        <v>21.25</v>
      </c>
      <c r="Q637" s="202">
        <v>5.51</v>
      </c>
      <c r="R637" s="202">
        <v>0.11</v>
      </c>
      <c r="S637" s="202">
        <v>5.37</v>
      </c>
      <c r="T637" s="202">
        <v>98.98</v>
      </c>
      <c r="U637" s="183">
        <f t="shared" si="18"/>
        <v>84.083208652415152</v>
      </c>
      <c r="V637" s="183">
        <f t="shared" si="19"/>
        <v>16.037505997580894</v>
      </c>
      <c r="W637" s="201" t="s">
        <v>713</v>
      </c>
      <c r="X637" s="201">
        <v>10</v>
      </c>
    </row>
    <row r="638" spans="1:24" s="171" customFormat="1" ht="11.25">
      <c r="A638" s="172" t="s">
        <v>664</v>
      </c>
      <c r="B638" s="201" t="s">
        <v>665</v>
      </c>
      <c r="C638" s="201" t="s">
        <v>666</v>
      </c>
      <c r="D638" s="201" t="s">
        <v>667</v>
      </c>
      <c r="E638" s="201" t="s">
        <v>674</v>
      </c>
      <c r="F638" s="201" t="s">
        <v>669</v>
      </c>
      <c r="G638" s="201">
        <v>15</v>
      </c>
      <c r="H638" s="201">
        <v>7</v>
      </c>
      <c r="I638" s="201" t="s">
        <v>713</v>
      </c>
      <c r="J638" s="201" t="s">
        <v>671</v>
      </c>
      <c r="K638" s="202">
        <v>39.090000000000003</v>
      </c>
      <c r="L638" s="202">
        <v>0.66</v>
      </c>
      <c r="M638" s="202">
        <v>21.46</v>
      </c>
      <c r="N638" s="202">
        <v>9.0500000000000007</v>
      </c>
      <c r="O638" s="202">
        <v>0.39</v>
      </c>
      <c r="P638" s="202">
        <v>18.57</v>
      </c>
      <c r="Q638" s="202">
        <v>7.45</v>
      </c>
      <c r="R638" s="202">
        <v>0.08</v>
      </c>
      <c r="S638" s="202">
        <v>2.1800000000000002</v>
      </c>
      <c r="T638" s="202">
        <v>98.93</v>
      </c>
      <c r="U638" s="183">
        <f t="shared" si="18"/>
        <v>78.528980730521582</v>
      </c>
      <c r="V638" s="183">
        <f t="shared" si="19"/>
        <v>6.3799125060170176</v>
      </c>
      <c r="W638" s="201" t="s">
        <v>713</v>
      </c>
      <c r="X638" s="201">
        <v>10</v>
      </c>
    </row>
    <row r="639" spans="1:24" s="171" customFormat="1" ht="11.25">
      <c r="A639" s="172" t="s">
        <v>664</v>
      </c>
      <c r="B639" s="201" t="s">
        <v>665</v>
      </c>
      <c r="C639" s="201" t="s">
        <v>666</v>
      </c>
      <c r="D639" s="201" t="s">
        <v>667</v>
      </c>
      <c r="E639" s="201" t="s">
        <v>674</v>
      </c>
      <c r="F639" s="201" t="s">
        <v>669</v>
      </c>
      <c r="G639" s="201">
        <v>15</v>
      </c>
      <c r="H639" s="201">
        <v>8</v>
      </c>
      <c r="I639" s="201" t="s">
        <v>713</v>
      </c>
      <c r="J639" s="201" t="s">
        <v>671</v>
      </c>
      <c r="K639" s="202">
        <v>38.909999999999997</v>
      </c>
      <c r="L639" s="202">
        <v>0.94</v>
      </c>
      <c r="M639" s="202">
        <v>18.71</v>
      </c>
      <c r="N639" s="202">
        <v>7.64</v>
      </c>
      <c r="O639" s="202">
        <v>0.27</v>
      </c>
      <c r="P639" s="202">
        <v>20.92</v>
      </c>
      <c r="Q639" s="202">
        <v>5.66</v>
      </c>
      <c r="R639" s="202">
        <v>0.11</v>
      </c>
      <c r="S639" s="202">
        <v>5.32</v>
      </c>
      <c r="T639" s="202">
        <v>98.48</v>
      </c>
      <c r="U639" s="183">
        <f t="shared" si="18"/>
        <v>82.995227573704483</v>
      </c>
      <c r="V639" s="183">
        <f t="shared" si="19"/>
        <v>16.01907401226757</v>
      </c>
      <c r="W639" s="201" t="s">
        <v>713</v>
      </c>
      <c r="X639" s="201">
        <v>10</v>
      </c>
    </row>
    <row r="640" spans="1:24" s="171" customFormat="1" ht="11.25">
      <c r="A640" s="172" t="s">
        <v>664</v>
      </c>
      <c r="B640" s="201" t="s">
        <v>665</v>
      </c>
      <c r="C640" s="201" t="s">
        <v>666</v>
      </c>
      <c r="D640" s="201" t="s">
        <v>667</v>
      </c>
      <c r="E640" s="201" t="s">
        <v>674</v>
      </c>
      <c r="F640" s="201" t="s">
        <v>669</v>
      </c>
      <c r="G640" s="201">
        <v>15</v>
      </c>
      <c r="H640" s="201">
        <v>9</v>
      </c>
      <c r="I640" s="201" t="s">
        <v>713</v>
      </c>
      <c r="J640" s="201" t="s">
        <v>671</v>
      </c>
      <c r="K640" s="202">
        <v>38.950000000000003</v>
      </c>
      <c r="L640" s="202">
        <v>0.06</v>
      </c>
      <c r="M640" s="202">
        <v>19.73</v>
      </c>
      <c r="N640" s="202">
        <v>7.81</v>
      </c>
      <c r="O640" s="202">
        <v>0.39</v>
      </c>
      <c r="P640" s="202">
        <v>20.260000000000002</v>
      </c>
      <c r="Q640" s="202">
        <v>5.63</v>
      </c>
      <c r="R640" s="202">
        <v>0.01</v>
      </c>
      <c r="S640" s="202">
        <v>5.79</v>
      </c>
      <c r="T640" s="202">
        <v>98.63</v>
      </c>
      <c r="U640" s="183">
        <f t="shared" si="18"/>
        <v>82.21854128272426</v>
      </c>
      <c r="V640" s="183">
        <f t="shared" si="19"/>
        <v>16.448447303284546</v>
      </c>
      <c r="W640" s="201" t="s">
        <v>713</v>
      </c>
      <c r="X640" s="201">
        <v>10</v>
      </c>
    </row>
    <row r="641" spans="1:24" s="171" customFormat="1" ht="11.25">
      <c r="A641" s="172" t="s">
        <v>664</v>
      </c>
      <c r="B641" s="201" t="s">
        <v>665</v>
      </c>
      <c r="C641" s="201" t="s">
        <v>666</v>
      </c>
      <c r="D641" s="201" t="s">
        <v>667</v>
      </c>
      <c r="E641" s="201" t="s">
        <v>674</v>
      </c>
      <c r="F641" s="201" t="s">
        <v>669</v>
      </c>
      <c r="G641" s="201">
        <v>15</v>
      </c>
      <c r="H641" s="201">
        <v>11</v>
      </c>
      <c r="I641" s="201" t="s">
        <v>713</v>
      </c>
      <c r="J641" s="201" t="s">
        <v>671</v>
      </c>
      <c r="K641" s="202">
        <v>37.67</v>
      </c>
      <c r="L641" s="202">
        <v>0.81</v>
      </c>
      <c r="M641" s="202">
        <v>22.23</v>
      </c>
      <c r="N641" s="202">
        <v>15.81</v>
      </c>
      <c r="O641" s="202">
        <v>0.28000000000000003</v>
      </c>
      <c r="P641" s="202">
        <v>15.47</v>
      </c>
      <c r="Q641" s="202">
        <v>5.71</v>
      </c>
      <c r="R641" s="202">
        <v>0.2</v>
      </c>
      <c r="S641" s="202">
        <v>0.08</v>
      </c>
      <c r="T641" s="202">
        <v>98.26</v>
      </c>
      <c r="U641" s="183">
        <f t="shared" si="18"/>
        <v>63.55823461823357</v>
      </c>
      <c r="V641" s="183">
        <f t="shared" si="19"/>
        <v>0.24083645587122121</v>
      </c>
      <c r="W641" s="201" t="s">
        <v>713</v>
      </c>
      <c r="X641" s="201">
        <v>10</v>
      </c>
    </row>
    <row r="642" spans="1:24" s="171" customFormat="1" ht="11.25">
      <c r="A642" s="172" t="s">
        <v>664</v>
      </c>
      <c r="B642" s="201" t="s">
        <v>665</v>
      </c>
      <c r="C642" s="201" t="s">
        <v>666</v>
      </c>
      <c r="D642" s="201" t="s">
        <v>667</v>
      </c>
      <c r="E642" s="201" t="s">
        <v>674</v>
      </c>
      <c r="F642" s="201" t="s">
        <v>669</v>
      </c>
      <c r="G642" s="201">
        <v>15</v>
      </c>
      <c r="H642" s="201">
        <v>12</v>
      </c>
      <c r="I642" s="201" t="s">
        <v>713</v>
      </c>
      <c r="J642" s="201" t="s">
        <v>671</v>
      </c>
      <c r="K642" s="202">
        <v>38.18</v>
      </c>
      <c r="L642" s="202">
        <v>0.4</v>
      </c>
      <c r="M642" s="202">
        <v>22.61</v>
      </c>
      <c r="N642" s="202">
        <v>15.32</v>
      </c>
      <c r="O642" s="202">
        <v>0.28999999999999998</v>
      </c>
      <c r="P642" s="202">
        <v>17.36</v>
      </c>
      <c r="Q642" s="202">
        <v>3.93</v>
      </c>
      <c r="R642" s="202">
        <v>0.03</v>
      </c>
      <c r="S642" s="202">
        <v>0.59</v>
      </c>
      <c r="T642" s="202">
        <v>98.71</v>
      </c>
      <c r="U642" s="183">
        <f t="shared" si="18"/>
        <v>66.885048849643397</v>
      </c>
      <c r="V642" s="183">
        <f t="shared" si="19"/>
        <v>1.720416740337867</v>
      </c>
      <c r="W642" s="201" t="s">
        <v>713</v>
      </c>
      <c r="X642" s="201">
        <v>10</v>
      </c>
    </row>
    <row r="643" spans="1:24" s="171" customFormat="1" ht="11.25">
      <c r="A643" s="172" t="s">
        <v>664</v>
      </c>
      <c r="B643" s="201" t="s">
        <v>665</v>
      </c>
      <c r="C643" s="201" t="s">
        <v>666</v>
      </c>
      <c r="D643" s="201" t="s">
        <v>667</v>
      </c>
      <c r="E643" s="201" t="s">
        <v>674</v>
      </c>
      <c r="F643" s="201" t="s">
        <v>669</v>
      </c>
      <c r="G643" s="201">
        <v>15</v>
      </c>
      <c r="H643" s="201">
        <v>13</v>
      </c>
      <c r="I643" s="201" t="s">
        <v>713</v>
      </c>
      <c r="J643" s="201" t="s">
        <v>671</v>
      </c>
      <c r="K643" s="202">
        <v>37.94</v>
      </c>
      <c r="L643" s="202">
        <v>0.77</v>
      </c>
      <c r="M643" s="202">
        <v>21.96</v>
      </c>
      <c r="N643" s="202">
        <v>15.51</v>
      </c>
      <c r="O643" s="202">
        <v>0.16</v>
      </c>
      <c r="P643" s="202">
        <v>15.53</v>
      </c>
      <c r="Q643" s="202">
        <v>6.05</v>
      </c>
      <c r="R643" s="202">
        <v>0.22</v>
      </c>
      <c r="S643" s="202">
        <v>0.12</v>
      </c>
      <c r="T643" s="202">
        <v>98.26</v>
      </c>
      <c r="U643" s="183">
        <f t="shared" si="18"/>
        <v>64.089934594212906</v>
      </c>
      <c r="V643" s="183">
        <f t="shared" si="19"/>
        <v>0.36524030113937606</v>
      </c>
      <c r="W643" s="201" t="s">
        <v>713</v>
      </c>
      <c r="X643" s="201">
        <v>10</v>
      </c>
    </row>
    <row r="644" spans="1:24" s="171" customFormat="1" ht="11.25">
      <c r="A644" s="172" t="s">
        <v>664</v>
      </c>
      <c r="B644" s="201" t="s">
        <v>665</v>
      </c>
      <c r="C644" s="201" t="s">
        <v>666</v>
      </c>
      <c r="D644" s="201" t="s">
        <v>667</v>
      </c>
      <c r="E644" s="201" t="s">
        <v>674</v>
      </c>
      <c r="F644" s="201" t="s">
        <v>669</v>
      </c>
      <c r="G644" s="201">
        <v>15</v>
      </c>
      <c r="H644" s="201">
        <v>14</v>
      </c>
      <c r="I644" s="201" t="s">
        <v>713</v>
      </c>
      <c r="J644" s="201" t="s">
        <v>671</v>
      </c>
      <c r="K644" s="202">
        <v>38.64</v>
      </c>
      <c r="L644" s="202">
        <v>0.65</v>
      </c>
      <c r="M644" s="202">
        <v>20.77</v>
      </c>
      <c r="N644" s="202">
        <v>9.44</v>
      </c>
      <c r="O644" s="202">
        <v>0.23</v>
      </c>
      <c r="P644" s="202">
        <v>21.26</v>
      </c>
      <c r="Q644" s="202">
        <v>4.93</v>
      </c>
      <c r="R644" s="202">
        <v>0.09</v>
      </c>
      <c r="S644" s="202">
        <v>2.67</v>
      </c>
      <c r="T644" s="202">
        <v>98.68</v>
      </c>
      <c r="U644" s="183">
        <f t="shared" si="18"/>
        <v>80.056868310146228</v>
      </c>
      <c r="V644" s="183">
        <f t="shared" si="19"/>
        <v>7.9390598296260952</v>
      </c>
      <c r="W644" s="201" t="s">
        <v>713</v>
      </c>
      <c r="X644" s="201">
        <v>10</v>
      </c>
    </row>
    <row r="645" spans="1:24" s="171" customFormat="1" ht="11.25">
      <c r="A645" s="172" t="s">
        <v>664</v>
      </c>
      <c r="B645" s="201" t="s">
        <v>665</v>
      </c>
      <c r="C645" s="201" t="s">
        <v>666</v>
      </c>
      <c r="D645" s="201" t="s">
        <v>667</v>
      </c>
      <c r="E645" s="201" t="s">
        <v>674</v>
      </c>
      <c r="F645" s="201" t="s">
        <v>669</v>
      </c>
      <c r="G645" s="201">
        <v>15</v>
      </c>
      <c r="H645" s="201">
        <v>15</v>
      </c>
      <c r="I645" s="201" t="s">
        <v>713</v>
      </c>
      <c r="J645" s="201" t="s">
        <v>671</v>
      </c>
      <c r="K645" s="202">
        <v>38.450000000000003</v>
      </c>
      <c r="L645" s="202">
        <v>0.75</v>
      </c>
      <c r="M645" s="202">
        <v>20.87</v>
      </c>
      <c r="N645" s="202">
        <v>9.15</v>
      </c>
      <c r="O645" s="202">
        <v>0.36</v>
      </c>
      <c r="P645" s="202">
        <v>18.54</v>
      </c>
      <c r="Q645" s="202">
        <v>7.62</v>
      </c>
      <c r="R645" s="202">
        <v>0.03</v>
      </c>
      <c r="S645" s="202">
        <v>2.0099999999999998</v>
      </c>
      <c r="T645" s="202">
        <v>97.78</v>
      </c>
      <c r="U645" s="183">
        <f t="shared" si="18"/>
        <v>78.315668054432393</v>
      </c>
      <c r="V645" s="183">
        <f t="shared" si="19"/>
        <v>6.0687941961131928</v>
      </c>
      <c r="W645" s="201" t="s">
        <v>713</v>
      </c>
      <c r="X645" s="201">
        <v>10</v>
      </c>
    </row>
    <row r="646" spans="1:24" s="171" customFormat="1" ht="11.25">
      <c r="A646" s="172" t="s">
        <v>664</v>
      </c>
      <c r="B646" s="201" t="s">
        <v>665</v>
      </c>
      <c r="C646" s="201" t="s">
        <v>666</v>
      </c>
      <c r="D646" s="201" t="s">
        <v>667</v>
      </c>
      <c r="E646" s="201" t="s">
        <v>674</v>
      </c>
      <c r="F646" s="201" t="s">
        <v>669</v>
      </c>
      <c r="G646" s="201">
        <v>15</v>
      </c>
      <c r="H646" s="201">
        <v>16</v>
      </c>
      <c r="I646" s="201" t="s">
        <v>713</v>
      </c>
      <c r="J646" s="201" t="s">
        <v>671</v>
      </c>
      <c r="K646" s="202">
        <v>38.25</v>
      </c>
      <c r="L646" s="202">
        <v>0.36</v>
      </c>
      <c r="M646" s="202">
        <v>17.38</v>
      </c>
      <c r="N646" s="202">
        <v>7.44</v>
      </c>
      <c r="O646" s="202">
        <v>0.23</v>
      </c>
      <c r="P646" s="202">
        <v>21.07</v>
      </c>
      <c r="Q646" s="202">
        <v>5.98</v>
      </c>
      <c r="R646" s="202">
        <v>0.06</v>
      </c>
      <c r="S646" s="202">
        <v>7.41</v>
      </c>
      <c r="T646" s="202">
        <v>98.18</v>
      </c>
      <c r="U646" s="183">
        <f t="shared" ref="U646:U709" si="20">((P646/40.31)/(P646/40.31+N646/71.85))*100</f>
        <v>83.465170834110012</v>
      </c>
      <c r="V646" s="183">
        <f t="shared" ref="V646:V709" si="21">((S646/151.99061)/(S646/151.99061+M646/101.96137))*100</f>
        <v>22.240350784328488</v>
      </c>
      <c r="W646" s="201" t="s">
        <v>713</v>
      </c>
      <c r="X646" s="201">
        <v>10</v>
      </c>
    </row>
    <row r="647" spans="1:24" s="171" customFormat="1" ht="11.25">
      <c r="A647" s="172" t="s">
        <v>664</v>
      </c>
      <c r="B647" s="201" t="s">
        <v>665</v>
      </c>
      <c r="C647" s="201" t="s">
        <v>666</v>
      </c>
      <c r="D647" s="201" t="s">
        <v>667</v>
      </c>
      <c r="E647" s="201" t="s">
        <v>674</v>
      </c>
      <c r="F647" s="201" t="s">
        <v>669</v>
      </c>
      <c r="G647" s="201">
        <v>15</v>
      </c>
      <c r="H647" s="201">
        <v>17</v>
      </c>
      <c r="I647" s="201" t="s">
        <v>713</v>
      </c>
      <c r="J647" s="201" t="s">
        <v>671</v>
      </c>
      <c r="K647" s="202">
        <v>38.659999999999997</v>
      </c>
      <c r="L647" s="202">
        <v>1.07</v>
      </c>
      <c r="M647" s="202">
        <v>18.88</v>
      </c>
      <c r="N647" s="202">
        <v>8.58</v>
      </c>
      <c r="O647" s="202">
        <v>0.23</v>
      </c>
      <c r="P647" s="202">
        <v>20.67</v>
      </c>
      <c r="Q647" s="202">
        <v>5.54</v>
      </c>
      <c r="R647" s="202">
        <v>0.13</v>
      </c>
      <c r="S647" s="202">
        <v>4.78</v>
      </c>
      <c r="T647" s="202">
        <v>98.54</v>
      </c>
      <c r="U647" s="183">
        <f t="shared" si="20"/>
        <v>81.110872079525095</v>
      </c>
      <c r="V647" s="183">
        <f t="shared" si="21"/>
        <v>14.518362729143194</v>
      </c>
      <c r="W647" s="201" t="s">
        <v>713</v>
      </c>
      <c r="X647" s="201">
        <v>10</v>
      </c>
    </row>
    <row r="648" spans="1:24" s="171" customFormat="1" ht="11.25">
      <c r="A648" s="172" t="s">
        <v>664</v>
      </c>
      <c r="B648" s="201" t="s">
        <v>665</v>
      </c>
      <c r="C648" s="201" t="s">
        <v>666</v>
      </c>
      <c r="D648" s="201" t="s">
        <v>667</v>
      </c>
      <c r="E648" s="201" t="s">
        <v>674</v>
      </c>
      <c r="F648" s="201" t="s">
        <v>669</v>
      </c>
      <c r="G648" s="201">
        <v>15</v>
      </c>
      <c r="H648" s="201">
        <v>18</v>
      </c>
      <c r="I648" s="201" t="s">
        <v>713</v>
      </c>
      <c r="J648" s="201" t="s">
        <v>671</v>
      </c>
      <c r="K648" s="202">
        <v>37.89</v>
      </c>
      <c r="L648" s="202">
        <v>0.65</v>
      </c>
      <c r="M648" s="202">
        <v>22.41</v>
      </c>
      <c r="N648" s="202">
        <v>14.54</v>
      </c>
      <c r="O648" s="202">
        <v>0.26</v>
      </c>
      <c r="P648" s="202">
        <v>17.66</v>
      </c>
      <c r="Q648" s="202">
        <v>4.54</v>
      </c>
      <c r="R648" s="202">
        <v>0.18</v>
      </c>
      <c r="S648" s="202">
        <v>0.16</v>
      </c>
      <c r="T648" s="202">
        <v>98.29</v>
      </c>
      <c r="U648" s="183">
        <f t="shared" si="20"/>
        <v>68.403545831045804</v>
      </c>
      <c r="V648" s="183">
        <f t="shared" si="21"/>
        <v>0.47667448893097708</v>
      </c>
      <c r="W648" s="201" t="s">
        <v>713</v>
      </c>
      <c r="X648" s="201">
        <v>10</v>
      </c>
    </row>
    <row r="649" spans="1:24" s="171" customFormat="1" ht="11.25">
      <c r="A649" s="172" t="s">
        <v>664</v>
      </c>
      <c r="B649" s="201" t="s">
        <v>665</v>
      </c>
      <c r="C649" s="201" t="s">
        <v>666</v>
      </c>
      <c r="D649" s="201" t="s">
        <v>667</v>
      </c>
      <c r="E649" s="201" t="s">
        <v>674</v>
      </c>
      <c r="F649" s="201" t="s">
        <v>669</v>
      </c>
      <c r="G649" s="201">
        <v>15</v>
      </c>
      <c r="H649" s="201">
        <v>19</v>
      </c>
      <c r="I649" s="201" t="s">
        <v>713</v>
      </c>
      <c r="J649" s="201" t="s">
        <v>671</v>
      </c>
      <c r="K649" s="202">
        <v>38.92</v>
      </c>
      <c r="L649" s="202">
        <v>0.28000000000000003</v>
      </c>
      <c r="M649" s="202">
        <v>19.5</v>
      </c>
      <c r="N649" s="202">
        <v>7.41</v>
      </c>
      <c r="O649" s="202">
        <v>0.31</v>
      </c>
      <c r="P649" s="202">
        <v>21.5</v>
      </c>
      <c r="Q649" s="202">
        <v>5.22</v>
      </c>
      <c r="R649" s="202">
        <v>7.0000000000000007E-2</v>
      </c>
      <c r="S649" s="202">
        <v>5.37</v>
      </c>
      <c r="T649" s="202">
        <v>98.58</v>
      </c>
      <c r="U649" s="183">
        <f t="shared" si="20"/>
        <v>83.797037123588694</v>
      </c>
      <c r="V649" s="183">
        <f t="shared" si="21"/>
        <v>15.593223186707572</v>
      </c>
      <c r="W649" s="201" t="s">
        <v>713</v>
      </c>
      <c r="X649" s="201">
        <v>10</v>
      </c>
    </row>
    <row r="650" spans="1:24" s="171" customFormat="1" ht="11.25">
      <c r="A650" s="172" t="s">
        <v>664</v>
      </c>
      <c r="B650" s="201" t="s">
        <v>665</v>
      </c>
      <c r="C650" s="201" t="s">
        <v>666</v>
      </c>
      <c r="D650" s="201" t="s">
        <v>667</v>
      </c>
      <c r="E650" s="201" t="s">
        <v>674</v>
      </c>
      <c r="F650" s="201" t="s">
        <v>669</v>
      </c>
      <c r="G650" s="201">
        <v>15</v>
      </c>
      <c r="H650" s="201">
        <v>20</v>
      </c>
      <c r="I650" s="201" t="s">
        <v>713</v>
      </c>
      <c r="J650" s="201" t="s">
        <v>671</v>
      </c>
      <c r="K650" s="202">
        <v>37.9</v>
      </c>
      <c r="L650" s="202">
        <v>0.21</v>
      </c>
      <c r="M650" s="202">
        <v>23.95</v>
      </c>
      <c r="N650" s="202">
        <v>16.55</v>
      </c>
      <c r="O650" s="202">
        <v>0.28000000000000003</v>
      </c>
      <c r="P650" s="202">
        <v>13.87</v>
      </c>
      <c r="Q650" s="202">
        <v>6.55</v>
      </c>
      <c r="R650" s="202">
        <v>0.14000000000000001</v>
      </c>
      <c r="S650" s="202">
        <v>0.08</v>
      </c>
      <c r="T650" s="202">
        <v>99.53</v>
      </c>
      <c r="U650" s="183">
        <f t="shared" si="20"/>
        <v>59.900552386562403</v>
      </c>
      <c r="V650" s="183">
        <f t="shared" si="21"/>
        <v>0.22357914677985399</v>
      </c>
      <c r="W650" s="201" t="s">
        <v>713</v>
      </c>
      <c r="X650" s="201">
        <v>10</v>
      </c>
    </row>
    <row r="651" spans="1:24" s="171" customFormat="1" ht="11.25">
      <c r="A651" s="172" t="s">
        <v>664</v>
      </c>
      <c r="B651" s="201" t="s">
        <v>665</v>
      </c>
      <c r="C651" s="201" t="s">
        <v>666</v>
      </c>
      <c r="D651" s="201" t="s">
        <v>667</v>
      </c>
      <c r="E651" s="201" t="s">
        <v>674</v>
      </c>
      <c r="F651" s="201" t="s">
        <v>669</v>
      </c>
      <c r="G651" s="201">
        <v>15</v>
      </c>
      <c r="H651" s="201">
        <v>21</v>
      </c>
      <c r="I651" s="201" t="s">
        <v>713</v>
      </c>
      <c r="J651" s="201" t="s">
        <v>671</v>
      </c>
      <c r="K651" s="202">
        <v>38.72</v>
      </c>
      <c r="L651" s="202">
        <v>0.26</v>
      </c>
      <c r="M651" s="202">
        <v>20.14</v>
      </c>
      <c r="N651" s="202">
        <v>8.08</v>
      </c>
      <c r="O651" s="202">
        <v>0.35</v>
      </c>
      <c r="P651" s="202">
        <v>20.54</v>
      </c>
      <c r="Q651" s="202">
        <v>5.46</v>
      </c>
      <c r="R651" s="202">
        <v>7.0000000000000007E-2</v>
      </c>
      <c r="S651" s="202">
        <v>4.87</v>
      </c>
      <c r="T651" s="202">
        <v>98.49</v>
      </c>
      <c r="U651" s="183">
        <f t="shared" si="20"/>
        <v>81.920393395784117</v>
      </c>
      <c r="V651" s="183">
        <f t="shared" si="21"/>
        <v>13.957328089817759</v>
      </c>
      <c r="W651" s="201" t="s">
        <v>713</v>
      </c>
      <c r="X651" s="201">
        <v>10</v>
      </c>
    </row>
    <row r="652" spans="1:24" s="171" customFormat="1" ht="11.25">
      <c r="A652" s="172" t="s">
        <v>664</v>
      </c>
      <c r="B652" s="201" t="s">
        <v>665</v>
      </c>
      <c r="C652" s="201" t="s">
        <v>666</v>
      </c>
      <c r="D652" s="201" t="s">
        <v>667</v>
      </c>
      <c r="E652" s="201" t="s">
        <v>674</v>
      </c>
      <c r="F652" s="201" t="s">
        <v>669</v>
      </c>
      <c r="G652" s="201">
        <v>15</v>
      </c>
      <c r="H652" s="201">
        <v>22</v>
      </c>
      <c r="I652" s="201" t="s">
        <v>713</v>
      </c>
      <c r="J652" s="201" t="s">
        <v>671</v>
      </c>
      <c r="K652" s="202">
        <v>39.51</v>
      </c>
      <c r="L652" s="202">
        <v>0.97</v>
      </c>
      <c r="M652" s="202">
        <v>19.899999999999999</v>
      </c>
      <c r="N652" s="202">
        <v>8.48</v>
      </c>
      <c r="O652" s="202">
        <v>0.28999999999999998</v>
      </c>
      <c r="P652" s="202">
        <v>20.67</v>
      </c>
      <c r="Q652" s="202">
        <v>5.41</v>
      </c>
      <c r="R652" s="202">
        <v>0.11</v>
      </c>
      <c r="S652" s="202">
        <v>4.03</v>
      </c>
      <c r="T652" s="202">
        <v>99.37</v>
      </c>
      <c r="U652" s="183">
        <f t="shared" si="20"/>
        <v>81.289834092906815</v>
      </c>
      <c r="V652" s="183">
        <f t="shared" si="21"/>
        <v>11.960478323054122</v>
      </c>
      <c r="W652" s="201" t="s">
        <v>713</v>
      </c>
      <c r="X652" s="201">
        <v>10</v>
      </c>
    </row>
    <row r="653" spans="1:24" s="171" customFormat="1" ht="11.25">
      <c r="A653" s="172" t="s">
        <v>664</v>
      </c>
      <c r="B653" s="201" t="s">
        <v>665</v>
      </c>
      <c r="C653" s="201" t="s">
        <v>666</v>
      </c>
      <c r="D653" s="201" t="s">
        <v>667</v>
      </c>
      <c r="E653" s="201" t="s">
        <v>674</v>
      </c>
      <c r="F653" s="201" t="s">
        <v>669</v>
      </c>
      <c r="G653" s="201">
        <v>15</v>
      </c>
      <c r="H653" s="201">
        <v>23</v>
      </c>
      <c r="I653" s="201" t="s">
        <v>713</v>
      </c>
      <c r="J653" s="201" t="s">
        <v>671</v>
      </c>
      <c r="K653" s="202">
        <v>39.71</v>
      </c>
      <c r="L653" s="202">
        <v>1.05</v>
      </c>
      <c r="M653" s="202">
        <v>19.36</v>
      </c>
      <c r="N653" s="202">
        <v>8.6</v>
      </c>
      <c r="O653" s="202">
        <v>0.28000000000000003</v>
      </c>
      <c r="P653" s="202">
        <v>20.399999999999999</v>
      </c>
      <c r="Q653" s="202">
        <v>5.39</v>
      </c>
      <c r="R653" s="202">
        <v>0.11</v>
      </c>
      <c r="S653" s="202">
        <v>4.1900000000000004</v>
      </c>
      <c r="T653" s="202">
        <v>99.09</v>
      </c>
      <c r="U653" s="183">
        <f t="shared" si="20"/>
        <v>80.872608013877681</v>
      </c>
      <c r="V653" s="183">
        <f t="shared" si="21"/>
        <v>12.678012768272643</v>
      </c>
      <c r="W653" s="201" t="s">
        <v>713</v>
      </c>
      <c r="X653" s="201">
        <v>10</v>
      </c>
    </row>
    <row r="654" spans="1:24" s="171" customFormat="1" ht="11.25">
      <c r="A654" s="172" t="s">
        <v>664</v>
      </c>
      <c r="B654" s="201" t="s">
        <v>665</v>
      </c>
      <c r="C654" s="201" t="s">
        <v>666</v>
      </c>
      <c r="D654" s="201" t="s">
        <v>667</v>
      </c>
      <c r="E654" s="201" t="s">
        <v>674</v>
      </c>
      <c r="F654" s="201" t="s">
        <v>669</v>
      </c>
      <c r="G654" s="201">
        <v>15</v>
      </c>
      <c r="H654" s="201">
        <v>24</v>
      </c>
      <c r="I654" s="201" t="s">
        <v>713</v>
      </c>
      <c r="J654" s="201" t="s">
        <v>671</v>
      </c>
      <c r="K654" s="202">
        <v>39.33</v>
      </c>
      <c r="L654" s="202">
        <v>0.66</v>
      </c>
      <c r="M654" s="202">
        <v>21.26</v>
      </c>
      <c r="N654" s="202">
        <v>8.93</v>
      </c>
      <c r="O654" s="202">
        <v>0.38</v>
      </c>
      <c r="P654" s="202">
        <v>18</v>
      </c>
      <c r="Q654" s="202">
        <v>7.53</v>
      </c>
      <c r="R654" s="202">
        <v>0.13</v>
      </c>
      <c r="S654" s="202">
        <v>1.89</v>
      </c>
      <c r="T654" s="202">
        <v>98.11</v>
      </c>
      <c r="U654" s="183">
        <f t="shared" si="20"/>
        <v>78.226867351173425</v>
      </c>
      <c r="V654" s="183">
        <f t="shared" si="21"/>
        <v>5.6280797189129244</v>
      </c>
      <c r="W654" s="201" t="s">
        <v>713</v>
      </c>
      <c r="X654" s="201">
        <v>10</v>
      </c>
    </row>
    <row r="655" spans="1:24" s="171" customFormat="1" ht="11.25">
      <c r="A655" s="172" t="s">
        <v>664</v>
      </c>
      <c r="B655" s="201" t="s">
        <v>665</v>
      </c>
      <c r="C655" s="201" t="s">
        <v>666</v>
      </c>
      <c r="D655" s="201" t="s">
        <v>667</v>
      </c>
      <c r="E655" s="201" t="s">
        <v>674</v>
      </c>
      <c r="F655" s="201" t="s">
        <v>669</v>
      </c>
      <c r="G655" s="201">
        <v>15</v>
      </c>
      <c r="H655" s="201">
        <v>25</v>
      </c>
      <c r="I655" s="201" t="s">
        <v>713</v>
      </c>
      <c r="J655" s="201" t="s">
        <v>671</v>
      </c>
      <c r="K655" s="202">
        <v>38.659999999999997</v>
      </c>
      <c r="L655" s="202">
        <v>0.87</v>
      </c>
      <c r="M655" s="202">
        <v>19.63</v>
      </c>
      <c r="N655" s="202">
        <v>8.42</v>
      </c>
      <c r="O655" s="202">
        <v>0.27</v>
      </c>
      <c r="P655" s="202">
        <v>20.84</v>
      </c>
      <c r="Q655" s="202">
        <v>5.43</v>
      </c>
      <c r="R655" s="202">
        <v>0.11</v>
      </c>
      <c r="S655" s="202">
        <v>4.26</v>
      </c>
      <c r="T655" s="202">
        <v>98.49</v>
      </c>
      <c r="U655" s="183">
        <f t="shared" si="20"/>
        <v>81.521297072318816</v>
      </c>
      <c r="V655" s="183">
        <f t="shared" si="21"/>
        <v>12.708138992785589</v>
      </c>
      <c r="W655" s="201" t="s">
        <v>713</v>
      </c>
      <c r="X655" s="201">
        <v>10</v>
      </c>
    </row>
    <row r="656" spans="1:24" s="171" customFormat="1" ht="11.25">
      <c r="A656" s="172" t="s">
        <v>664</v>
      </c>
      <c r="B656" s="201" t="s">
        <v>665</v>
      </c>
      <c r="C656" s="201" t="s">
        <v>666</v>
      </c>
      <c r="D656" s="201" t="s">
        <v>667</v>
      </c>
      <c r="E656" s="201" t="s">
        <v>674</v>
      </c>
      <c r="F656" s="201" t="s">
        <v>669</v>
      </c>
      <c r="G656" s="201">
        <v>15</v>
      </c>
      <c r="H656" s="201">
        <v>26</v>
      </c>
      <c r="I656" s="201" t="s">
        <v>713</v>
      </c>
      <c r="J656" s="201" t="s">
        <v>671</v>
      </c>
      <c r="K656" s="202">
        <v>38.72</v>
      </c>
      <c r="L656" s="202">
        <v>0.86</v>
      </c>
      <c r="M656" s="202">
        <v>19.03</v>
      </c>
      <c r="N656" s="202">
        <v>7.27</v>
      </c>
      <c r="O656" s="202">
        <v>0.23</v>
      </c>
      <c r="P656" s="202">
        <v>22.09</v>
      </c>
      <c r="Q656" s="202">
        <v>5.42</v>
      </c>
      <c r="R656" s="202">
        <v>0.13</v>
      </c>
      <c r="S656" s="202">
        <v>4.72</v>
      </c>
      <c r="T656" s="202">
        <v>98.47</v>
      </c>
      <c r="U656" s="183">
        <f t="shared" si="20"/>
        <v>84.413862801814375</v>
      </c>
      <c r="V656" s="183">
        <f t="shared" si="21"/>
        <v>14.265239108544375</v>
      </c>
      <c r="W656" s="201" t="s">
        <v>713</v>
      </c>
      <c r="X656" s="201">
        <v>10</v>
      </c>
    </row>
    <row r="657" spans="1:24" s="171" customFormat="1" ht="11.25">
      <c r="A657" s="172" t="s">
        <v>664</v>
      </c>
      <c r="B657" s="201" t="s">
        <v>665</v>
      </c>
      <c r="C657" s="201" t="s">
        <v>666</v>
      </c>
      <c r="D657" s="201" t="s">
        <v>667</v>
      </c>
      <c r="E657" s="201" t="s">
        <v>674</v>
      </c>
      <c r="F657" s="201" t="s">
        <v>669</v>
      </c>
      <c r="G657" s="201">
        <v>15</v>
      </c>
      <c r="H657" s="201">
        <v>27</v>
      </c>
      <c r="I657" s="201" t="s">
        <v>713</v>
      </c>
      <c r="J657" s="201" t="s">
        <v>671</v>
      </c>
      <c r="K657" s="202">
        <v>37.32</v>
      </c>
      <c r="L657" s="202">
        <v>0.23</v>
      </c>
      <c r="M657" s="202">
        <v>23.08</v>
      </c>
      <c r="N657" s="202">
        <v>16.91</v>
      </c>
      <c r="O657" s="202">
        <v>0.28000000000000003</v>
      </c>
      <c r="P657" s="202">
        <v>9.8800000000000008</v>
      </c>
      <c r="Q657" s="202">
        <v>11.06</v>
      </c>
      <c r="R657" s="202">
        <v>0.13</v>
      </c>
      <c r="S657" s="202">
        <v>0.09</v>
      </c>
      <c r="T657" s="202">
        <v>98.98</v>
      </c>
      <c r="U657" s="183">
        <f t="shared" si="20"/>
        <v>51.014570324927391</v>
      </c>
      <c r="V657" s="183">
        <f t="shared" si="21"/>
        <v>0.26091017128620092</v>
      </c>
      <c r="W657" s="201" t="s">
        <v>713</v>
      </c>
      <c r="X657" s="201">
        <v>10</v>
      </c>
    </row>
    <row r="658" spans="1:24" s="171" customFormat="1" ht="11.25">
      <c r="A658" s="172" t="s">
        <v>664</v>
      </c>
      <c r="B658" s="201" t="s">
        <v>665</v>
      </c>
      <c r="C658" s="201" t="s">
        <v>666</v>
      </c>
      <c r="D658" s="201" t="s">
        <v>667</v>
      </c>
      <c r="E658" s="201" t="s">
        <v>674</v>
      </c>
      <c r="F658" s="201" t="s">
        <v>669</v>
      </c>
      <c r="G658" s="201">
        <v>15</v>
      </c>
      <c r="H658" s="201">
        <v>28</v>
      </c>
      <c r="I658" s="201" t="s">
        <v>713</v>
      </c>
      <c r="J658" s="201" t="s">
        <v>671</v>
      </c>
      <c r="K658" s="202">
        <v>39.119999999999997</v>
      </c>
      <c r="L658" s="202">
        <v>0.61</v>
      </c>
      <c r="M658" s="202">
        <v>23.09</v>
      </c>
      <c r="N658" s="202">
        <v>11.92</v>
      </c>
      <c r="O658" s="202">
        <v>0.24</v>
      </c>
      <c r="P658" s="202">
        <v>19.440000000000001</v>
      </c>
      <c r="Q658" s="202">
        <v>4.42</v>
      </c>
      <c r="R658" s="202">
        <v>0.09</v>
      </c>
      <c r="S658" s="202">
        <v>0.09</v>
      </c>
      <c r="T658" s="202">
        <v>99.02</v>
      </c>
      <c r="U658" s="183">
        <f t="shared" si="20"/>
        <v>74.40442960673731</v>
      </c>
      <c r="V658" s="183">
        <f t="shared" si="21"/>
        <v>0.26079746893706129</v>
      </c>
      <c r="W658" s="201" t="s">
        <v>713</v>
      </c>
      <c r="X658" s="201">
        <v>10</v>
      </c>
    </row>
    <row r="659" spans="1:24" s="171" customFormat="1" ht="11.25">
      <c r="A659" s="172" t="s">
        <v>664</v>
      </c>
      <c r="B659" s="201" t="s">
        <v>665</v>
      </c>
      <c r="C659" s="201" t="s">
        <v>666</v>
      </c>
      <c r="D659" s="201" t="s">
        <v>667</v>
      </c>
      <c r="E659" s="201" t="s">
        <v>674</v>
      </c>
      <c r="F659" s="201" t="s">
        <v>669</v>
      </c>
      <c r="G659" s="201">
        <v>15</v>
      </c>
      <c r="H659" s="201">
        <v>29</v>
      </c>
      <c r="I659" s="201" t="s">
        <v>713</v>
      </c>
      <c r="J659" s="201" t="s">
        <v>671</v>
      </c>
      <c r="K659" s="202">
        <v>38.78</v>
      </c>
      <c r="L659" s="202">
        <v>0.69</v>
      </c>
      <c r="M659" s="202">
        <v>21.41</v>
      </c>
      <c r="N659" s="202">
        <v>9.07</v>
      </c>
      <c r="O659" s="202">
        <v>0.32</v>
      </c>
      <c r="P659" s="202">
        <v>18.989999999999998</v>
      </c>
      <c r="Q659" s="202">
        <v>7.58</v>
      </c>
      <c r="R659" s="202">
        <v>7.0000000000000007E-2</v>
      </c>
      <c r="S659" s="202">
        <v>2.21</v>
      </c>
      <c r="T659" s="202">
        <v>99.12</v>
      </c>
      <c r="U659" s="183">
        <f t="shared" si="20"/>
        <v>78.866903439174237</v>
      </c>
      <c r="V659" s="183">
        <f t="shared" si="21"/>
        <v>6.4761498325510161</v>
      </c>
      <c r="W659" s="201" t="s">
        <v>713</v>
      </c>
      <c r="X659" s="201">
        <v>10</v>
      </c>
    </row>
    <row r="660" spans="1:24" s="171" customFormat="1" ht="11.25">
      <c r="A660" s="172" t="s">
        <v>664</v>
      </c>
      <c r="B660" s="201" t="s">
        <v>665</v>
      </c>
      <c r="C660" s="201" t="s">
        <v>666</v>
      </c>
      <c r="D660" s="201" t="s">
        <v>667</v>
      </c>
      <c r="E660" s="201" t="s">
        <v>674</v>
      </c>
      <c r="F660" s="201" t="s">
        <v>669</v>
      </c>
      <c r="G660" s="201">
        <v>15</v>
      </c>
      <c r="H660" s="201">
        <v>30</v>
      </c>
      <c r="I660" s="201" t="s">
        <v>713</v>
      </c>
      <c r="J660" s="201" t="s">
        <v>671</v>
      </c>
      <c r="K660" s="202">
        <v>38.97</v>
      </c>
      <c r="L660" s="202">
        <v>0.87</v>
      </c>
      <c r="M660" s="202">
        <v>20.18</v>
      </c>
      <c r="N660" s="202">
        <v>8.41</v>
      </c>
      <c r="O660" s="202">
        <v>0.33</v>
      </c>
      <c r="P660" s="202">
        <v>20.41</v>
      </c>
      <c r="Q660" s="202">
        <v>5.35</v>
      </c>
      <c r="R660" s="202">
        <v>0.13</v>
      </c>
      <c r="S660" s="202">
        <v>4.0599999999999996</v>
      </c>
      <c r="T660" s="202">
        <v>98.71</v>
      </c>
      <c r="U660" s="183">
        <f t="shared" si="20"/>
        <v>81.223286669100759</v>
      </c>
      <c r="V660" s="183">
        <f t="shared" si="21"/>
        <v>11.891619259830593</v>
      </c>
      <c r="W660" s="201" t="s">
        <v>713</v>
      </c>
      <c r="X660" s="201">
        <v>10</v>
      </c>
    </row>
    <row r="661" spans="1:24" s="171" customFormat="1" ht="11.25">
      <c r="A661" s="172" t="s">
        <v>664</v>
      </c>
      <c r="B661" s="201" t="s">
        <v>665</v>
      </c>
      <c r="C661" s="201" t="s">
        <v>666</v>
      </c>
      <c r="D661" s="201" t="s">
        <v>667</v>
      </c>
      <c r="E661" s="201" t="s">
        <v>674</v>
      </c>
      <c r="F661" s="201" t="s">
        <v>669</v>
      </c>
      <c r="G661" s="201">
        <v>15</v>
      </c>
      <c r="H661" s="201">
        <v>31</v>
      </c>
      <c r="I661" s="201" t="s">
        <v>713</v>
      </c>
      <c r="J661" s="201" t="s">
        <v>671</v>
      </c>
      <c r="K661" s="202">
        <v>38.54</v>
      </c>
      <c r="L661" s="202">
        <v>1</v>
      </c>
      <c r="M661" s="202">
        <v>19.48</v>
      </c>
      <c r="N661" s="202">
        <v>8.58</v>
      </c>
      <c r="O661" s="202">
        <v>0.31</v>
      </c>
      <c r="P661" s="202">
        <v>21.08</v>
      </c>
      <c r="Q661" s="202">
        <v>5.32</v>
      </c>
      <c r="R661" s="202">
        <v>0.15</v>
      </c>
      <c r="S661" s="202">
        <v>4.2699999999999996</v>
      </c>
      <c r="T661" s="202">
        <v>98.73</v>
      </c>
      <c r="U661" s="183">
        <f t="shared" si="20"/>
        <v>81.409962644678089</v>
      </c>
      <c r="V661" s="183">
        <f t="shared" si="21"/>
        <v>12.819656861304066</v>
      </c>
      <c r="W661" s="201" t="s">
        <v>713</v>
      </c>
      <c r="X661" s="201">
        <v>10</v>
      </c>
    </row>
    <row r="662" spans="1:24" s="171" customFormat="1" ht="11.25">
      <c r="A662" s="172" t="s">
        <v>664</v>
      </c>
      <c r="B662" s="201" t="s">
        <v>665</v>
      </c>
      <c r="C662" s="201" t="s">
        <v>666</v>
      </c>
      <c r="D662" s="201" t="s">
        <v>667</v>
      </c>
      <c r="E662" s="201" t="s">
        <v>674</v>
      </c>
      <c r="F662" s="201" t="s">
        <v>669</v>
      </c>
      <c r="G662" s="201">
        <v>15</v>
      </c>
      <c r="H662" s="201">
        <v>32</v>
      </c>
      <c r="I662" s="201" t="s">
        <v>713</v>
      </c>
      <c r="J662" s="201" t="s">
        <v>671</v>
      </c>
      <c r="K662" s="202">
        <v>38.799999999999997</v>
      </c>
      <c r="L662" s="202">
        <v>0.3</v>
      </c>
      <c r="M662" s="202">
        <v>19.89</v>
      </c>
      <c r="N662" s="202">
        <v>7.03</v>
      </c>
      <c r="O662" s="202">
        <v>0.33</v>
      </c>
      <c r="P662" s="202">
        <v>21.33</v>
      </c>
      <c r="Q662" s="202">
        <v>4.8899999999999997</v>
      </c>
      <c r="R662" s="202">
        <v>0.05</v>
      </c>
      <c r="S662" s="202">
        <v>6.02</v>
      </c>
      <c r="T662" s="202">
        <v>98.64</v>
      </c>
      <c r="U662" s="183">
        <f t="shared" si="20"/>
        <v>84.394895689824068</v>
      </c>
      <c r="V662" s="183">
        <f t="shared" si="21"/>
        <v>16.87721225726099</v>
      </c>
      <c r="W662" s="201" t="s">
        <v>713</v>
      </c>
      <c r="X662" s="201">
        <v>10</v>
      </c>
    </row>
    <row r="663" spans="1:24" s="171" customFormat="1" ht="11.25">
      <c r="A663" s="172" t="s">
        <v>664</v>
      </c>
      <c r="B663" s="201" t="s">
        <v>665</v>
      </c>
      <c r="C663" s="201" t="s">
        <v>666</v>
      </c>
      <c r="D663" s="201" t="s">
        <v>667</v>
      </c>
      <c r="E663" s="201" t="s">
        <v>674</v>
      </c>
      <c r="F663" s="201" t="s">
        <v>669</v>
      </c>
      <c r="G663" s="201">
        <v>15</v>
      </c>
      <c r="H663" s="201">
        <v>33</v>
      </c>
      <c r="I663" s="201" t="s">
        <v>713</v>
      </c>
      <c r="J663" s="201" t="s">
        <v>671</v>
      </c>
      <c r="K663" s="202">
        <v>38.26</v>
      </c>
      <c r="L663" s="202">
        <v>0.97</v>
      </c>
      <c r="M663" s="202">
        <v>19.45</v>
      </c>
      <c r="N663" s="202">
        <v>8.4499999999999993</v>
      </c>
      <c r="O663" s="202">
        <v>0.28999999999999998</v>
      </c>
      <c r="P663" s="202">
        <v>20.96</v>
      </c>
      <c r="Q663" s="202">
        <v>5.17</v>
      </c>
      <c r="R663" s="202">
        <v>0.14000000000000001</v>
      </c>
      <c r="S663" s="202">
        <v>3.97</v>
      </c>
      <c r="T663" s="202">
        <v>97.66</v>
      </c>
      <c r="U663" s="183">
        <f t="shared" si="20"/>
        <v>81.554189859121834</v>
      </c>
      <c r="V663" s="183">
        <f t="shared" si="21"/>
        <v>12.043622634501979</v>
      </c>
      <c r="W663" s="201" t="s">
        <v>713</v>
      </c>
      <c r="X663" s="201">
        <v>10</v>
      </c>
    </row>
    <row r="664" spans="1:24" s="171" customFormat="1" ht="11.25">
      <c r="A664" s="172" t="s">
        <v>664</v>
      </c>
      <c r="B664" s="201" t="s">
        <v>665</v>
      </c>
      <c r="C664" s="201" t="s">
        <v>666</v>
      </c>
      <c r="D664" s="201" t="s">
        <v>667</v>
      </c>
      <c r="E664" s="201" t="s">
        <v>674</v>
      </c>
      <c r="F664" s="201" t="s">
        <v>669</v>
      </c>
      <c r="G664" s="201">
        <v>15</v>
      </c>
      <c r="H664" s="201">
        <v>34</v>
      </c>
      <c r="I664" s="201" t="s">
        <v>713</v>
      </c>
      <c r="J664" s="201" t="s">
        <v>671</v>
      </c>
      <c r="K664" s="202">
        <v>37.97</v>
      </c>
      <c r="L664" s="202">
        <v>0.22</v>
      </c>
      <c r="M664" s="202">
        <v>22.95</v>
      </c>
      <c r="N664" s="202">
        <v>16.27</v>
      </c>
      <c r="O664" s="202">
        <v>0.34</v>
      </c>
      <c r="P664" s="202">
        <v>13.59</v>
      </c>
      <c r="Q664" s="202">
        <v>6.8</v>
      </c>
      <c r="R664" s="202">
        <v>0.17</v>
      </c>
      <c r="S664" s="202">
        <v>0.04</v>
      </c>
      <c r="T664" s="202">
        <v>98.35</v>
      </c>
      <c r="U664" s="183">
        <f t="shared" si="20"/>
        <v>59.820520335539406</v>
      </c>
      <c r="V664" s="183">
        <f t="shared" si="21"/>
        <v>0.11678544409086451</v>
      </c>
      <c r="W664" s="201" t="s">
        <v>713</v>
      </c>
      <c r="X664" s="201">
        <v>10</v>
      </c>
    </row>
    <row r="665" spans="1:24" s="171" customFormat="1" ht="11.25">
      <c r="A665" s="172" t="s">
        <v>664</v>
      </c>
      <c r="B665" s="201" t="s">
        <v>665</v>
      </c>
      <c r="C665" s="201" t="s">
        <v>666</v>
      </c>
      <c r="D665" s="201" t="s">
        <v>667</v>
      </c>
      <c r="E665" s="201" t="s">
        <v>674</v>
      </c>
      <c r="F665" s="201" t="s">
        <v>669</v>
      </c>
      <c r="G665" s="201">
        <v>15</v>
      </c>
      <c r="H665" s="201">
        <v>35</v>
      </c>
      <c r="I665" s="201" t="s">
        <v>713</v>
      </c>
      <c r="J665" s="201" t="s">
        <v>671</v>
      </c>
      <c r="K665" s="202">
        <v>37.53</v>
      </c>
      <c r="L665" s="202">
        <v>0.24</v>
      </c>
      <c r="M665" s="202">
        <v>23.29</v>
      </c>
      <c r="N665" s="202">
        <v>16.309999999999999</v>
      </c>
      <c r="O665" s="202">
        <v>0.3</v>
      </c>
      <c r="P665" s="202">
        <v>14.07</v>
      </c>
      <c r="Q665" s="202">
        <v>6.68</v>
      </c>
      <c r="R665" s="202">
        <v>0.11</v>
      </c>
      <c r="S665" s="202">
        <v>0.06</v>
      </c>
      <c r="T665" s="202">
        <v>98.59</v>
      </c>
      <c r="U665" s="183">
        <f t="shared" si="20"/>
        <v>60.59327651833005</v>
      </c>
      <c r="V665" s="183">
        <f t="shared" si="21"/>
        <v>0.17252449094608766</v>
      </c>
      <c r="W665" s="201" t="s">
        <v>713</v>
      </c>
      <c r="X665" s="201">
        <v>10</v>
      </c>
    </row>
    <row r="666" spans="1:24" s="171" customFormat="1" ht="11.25">
      <c r="A666" s="172" t="s">
        <v>664</v>
      </c>
      <c r="B666" s="201" t="s">
        <v>665</v>
      </c>
      <c r="C666" s="201" t="s">
        <v>666</v>
      </c>
      <c r="D666" s="201" t="s">
        <v>667</v>
      </c>
      <c r="E666" s="201" t="s">
        <v>674</v>
      </c>
      <c r="F666" s="201" t="s">
        <v>669</v>
      </c>
      <c r="G666" s="201">
        <v>15</v>
      </c>
      <c r="H666" s="201">
        <v>36</v>
      </c>
      <c r="I666" s="201" t="s">
        <v>713</v>
      </c>
      <c r="J666" s="201" t="s">
        <v>671</v>
      </c>
      <c r="K666" s="202">
        <v>37.57</v>
      </c>
      <c r="L666" s="202">
        <v>0.09</v>
      </c>
      <c r="M666" s="202">
        <v>14.87</v>
      </c>
      <c r="N666" s="202">
        <v>7.39</v>
      </c>
      <c r="O666" s="202">
        <v>0.4</v>
      </c>
      <c r="P666" s="202">
        <v>17.09</v>
      </c>
      <c r="Q666" s="202">
        <v>8.3000000000000007</v>
      </c>
      <c r="R666" s="202">
        <v>7.0000000000000007E-2</v>
      </c>
      <c r="S666" s="202">
        <v>12.05</v>
      </c>
      <c r="T666" s="202">
        <v>97.83</v>
      </c>
      <c r="U666" s="183">
        <f t="shared" si="20"/>
        <v>80.476507061114006</v>
      </c>
      <c r="V666" s="183">
        <f t="shared" si="21"/>
        <v>35.21719336786456</v>
      </c>
      <c r="W666" s="201" t="s">
        <v>713</v>
      </c>
      <c r="X666" s="201">
        <v>10</v>
      </c>
    </row>
    <row r="667" spans="1:24" s="171" customFormat="1" ht="11.25">
      <c r="A667" s="172" t="s">
        <v>664</v>
      </c>
      <c r="B667" s="201" t="s">
        <v>665</v>
      </c>
      <c r="C667" s="201" t="s">
        <v>666</v>
      </c>
      <c r="D667" s="201" t="s">
        <v>667</v>
      </c>
      <c r="E667" s="201" t="s">
        <v>674</v>
      </c>
      <c r="F667" s="201" t="s">
        <v>669</v>
      </c>
      <c r="G667" s="201">
        <v>15</v>
      </c>
      <c r="H667" s="201">
        <v>37</v>
      </c>
      <c r="I667" s="201" t="s">
        <v>713</v>
      </c>
      <c r="J667" s="201" t="s">
        <v>671</v>
      </c>
      <c r="K667" s="202">
        <v>37.340000000000003</v>
      </c>
      <c r="L667" s="202">
        <v>0.83</v>
      </c>
      <c r="M667" s="202">
        <v>18.23</v>
      </c>
      <c r="N667" s="202">
        <v>8.98</v>
      </c>
      <c r="O667" s="202">
        <v>0.27</v>
      </c>
      <c r="P667" s="202">
        <v>19.5</v>
      </c>
      <c r="Q667" s="202">
        <v>5.76</v>
      </c>
      <c r="R667" s="202">
        <v>0.09</v>
      </c>
      <c r="S667" s="202">
        <v>6.27</v>
      </c>
      <c r="T667" s="202">
        <v>97.27</v>
      </c>
      <c r="U667" s="183">
        <f t="shared" si="20"/>
        <v>79.468421586392907</v>
      </c>
      <c r="V667" s="183">
        <f t="shared" si="21"/>
        <v>18.747259614690705</v>
      </c>
      <c r="W667" s="201" t="s">
        <v>713</v>
      </c>
      <c r="X667" s="201">
        <v>10</v>
      </c>
    </row>
    <row r="668" spans="1:24" s="171" customFormat="1" ht="11.25">
      <c r="A668" s="172" t="s">
        <v>664</v>
      </c>
      <c r="B668" s="201" t="s">
        <v>665</v>
      </c>
      <c r="C668" s="201" t="s">
        <v>666</v>
      </c>
      <c r="D668" s="201" t="s">
        <v>667</v>
      </c>
      <c r="E668" s="201" t="s">
        <v>674</v>
      </c>
      <c r="F668" s="201" t="s">
        <v>669</v>
      </c>
      <c r="G668" s="201">
        <v>15</v>
      </c>
      <c r="H668" s="201">
        <v>38</v>
      </c>
      <c r="I668" s="201" t="s">
        <v>713</v>
      </c>
      <c r="J668" s="201" t="s">
        <v>671</v>
      </c>
      <c r="K668" s="202">
        <v>39.86</v>
      </c>
      <c r="L668" s="202">
        <v>0.9</v>
      </c>
      <c r="M668" s="202">
        <v>19.559999999999999</v>
      </c>
      <c r="N668" s="202">
        <v>7.51</v>
      </c>
      <c r="O668" s="202">
        <v>0.18</v>
      </c>
      <c r="P668" s="202">
        <v>22.03</v>
      </c>
      <c r="Q668" s="202">
        <v>5.28</v>
      </c>
      <c r="R668" s="202">
        <v>0.08</v>
      </c>
      <c r="S668" s="202">
        <v>4.29</v>
      </c>
      <c r="T668" s="202">
        <v>99.69</v>
      </c>
      <c r="U668" s="183">
        <f t="shared" si="20"/>
        <v>83.945124469686732</v>
      </c>
      <c r="V668" s="183">
        <f t="shared" si="21"/>
        <v>12.826079411262848</v>
      </c>
      <c r="W668" s="201" t="s">
        <v>713</v>
      </c>
      <c r="X668" s="201">
        <v>10</v>
      </c>
    </row>
    <row r="669" spans="1:24" s="171" customFormat="1" ht="11.25">
      <c r="A669" s="172" t="s">
        <v>664</v>
      </c>
      <c r="B669" s="201" t="s">
        <v>665</v>
      </c>
      <c r="C669" s="201" t="s">
        <v>666</v>
      </c>
      <c r="D669" s="201" t="s">
        <v>667</v>
      </c>
      <c r="E669" s="201" t="s">
        <v>674</v>
      </c>
      <c r="F669" s="201" t="s">
        <v>669</v>
      </c>
      <c r="G669" s="201">
        <v>15</v>
      </c>
      <c r="H669" s="201">
        <v>39</v>
      </c>
      <c r="I669" s="201" t="s">
        <v>713</v>
      </c>
      <c r="J669" s="201" t="s">
        <v>671</v>
      </c>
      <c r="K669" s="202">
        <v>39.119999999999997</v>
      </c>
      <c r="L669" s="202">
        <v>1.04</v>
      </c>
      <c r="M669" s="202">
        <v>19.28</v>
      </c>
      <c r="N669" s="202">
        <v>8.02</v>
      </c>
      <c r="O669" s="202">
        <v>0.19</v>
      </c>
      <c r="P669" s="202">
        <v>20.96</v>
      </c>
      <c r="Q669" s="202">
        <v>5.63</v>
      </c>
      <c r="R669" s="202">
        <v>0.1</v>
      </c>
      <c r="S669" s="202">
        <v>4.83</v>
      </c>
      <c r="T669" s="202">
        <v>99.17</v>
      </c>
      <c r="U669" s="183">
        <f t="shared" si="20"/>
        <v>82.326962203668771</v>
      </c>
      <c r="V669" s="183">
        <f t="shared" si="21"/>
        <v>14.387807674082161</v>
      </c>
      <c r="W669" s="201" t="s">
        <v>713</v>
      </c>
      <c r="X669" s="201">
        <v>10</v>
      </c>
    </row>
    <row r="670" spans="1:24" s="171" customFormat="1" ht="11.25">
      <c r="A670" s="172" t="s">
        <v>664</v>
      </c>
      <c r="B670" s="201" t="s">
        <v>665</v>
      </c>
      <c r="C670" s="201" t="s">
        <v>666</v>
      </c>
      <c r="D670" s="201" t="s">
        <v>667</v>
      </c>
      <c r="E670" s="201" t="s">
        <v>674</v>
      </c>
      <c r="F670" s="201" t="s">
        <v>669</v>
      </c>
      <c r="G670" s="201">
        <v>15</v>
      </c>
      <c r="H670" s="201">
        <v>40</v>
      </c>
      <c r="I670" s="201" t="s">
        <v>713</v>
      </c>
      <c r="J670" s="201" t="s">
        <v>671</v>
      </c>
      <c r="K670" s="202">
        <v>38.979999999999997</v>
      </c>
      <c r="L670" s="202">
        <v>1</v>
      </c>
      <c r="M670" s="202">
        <v>20.18</v>
      </c>
      <c r="N670" s="202">
        <v>8.69</v>
      </c>
      <c r="O670" s="202">
        <v>0.27</v>
      </c>
      <c r="P670" s="202">
        <v>20.52</v>
      </c>
      <c r="Q670" s="202">
        <v>5.27</v>
      </c>
      <c r="R670" s="202">
        <v>0.1</v>
      </c>
      <c r="S670" s="202">
        <v>3.76</v>
      </c>
      <c r="T670" s="202">
        <v>98.77</v>
      </c>
      <c r="U670" s="183">
        <f t="shared" si="20"/>
        <v>80.802193991754834</v>
      </c>
      <c r="V670" s="183">
        <f t="shared" si="21"/>
        <v>11.110555642701362</v>
      </c>
      <c r="W670" s="201" t="s">
        <v>713</v>
      </c>
      <c r="X670" s="201">
        <v>10</v>
      </c>
    </row>
    <row r="671" spans="1:24" s="171" customFormat="1" ht="11.25">
      <c r="A671" s="172" t="s">
        <v>664</v>
      </c>
      <c r="B671" s="201" t="s">
        <v>665</v>
      </c>
      <c r="C671" s="201" t="s">
        <v>666</v>
      </c>
      <c r="D671" s="201" t="s">
        <v>667</v>
      </c>
      <c r="E671" s="201" t="s">
        <v>674</v>
      </c>
      <c r="F671" s="201" t="s">
        <v>669</v>
      </c>
      <c r="G671" s="201">
        <v>15</v>
      </c>
      <c r="H671" s="201">
        <v>41</v>
      </c>
      <c r="I671" s="201" t="s">
        <v>713</v>
      </c>
      <c r="J671" s="201" t="s">
        <v>671</v>
      </c>
      <c r="K671" s="202">
        <v>38.69</v>
      </c>
      <c r="L671" s="202">
        <v>0.91</v>
      </c>
      <c r="M671" s="202">
        <v>19.54</v>
      </c>
      <c r="N671" s="202">
        <v>8.51</v>
      </c>
      <c r="O671" s="202">
        <v>0.32</v>
      </c>
      <c r="P671" s="202">
        <v>21.15</v>
      </c>
      <c r="Q671" s="202">
        <v>5.29</v>
      </c>
      <c r="R671" s="202">
        <v>0.08</v>
      </c>
      <c r="S671" s="202">
        <v>4.07</v>
      </c>
      <c r="T671" s="202">
        <v>98.56</v>
      </c>
      <c r="U671" s="183">
        <f t="shared" si="20"/>
        <v>81.583484442940275</v>
      </c>
      <c r="V671" s="183">
        <f t="shared" si="21"/>
        <v>12.259898793916088</v>
      </c>
      <c r="W671" s="201" t="s">
        <v>713</v>
      </c>
      <c r="X671" s="201">
        <v>10</v>
      </c>
    </row>
    <row r="672" spans="1:24" s="171" customFormat="1" ht="11.25">
      <c r="A672" s="172" t="s">
        <v>664</v>
      </c>
      <c r="B672" s="201" t="s">
        <v>665</v>
      </c>
      <c r="C672" s="201" t="s">
        <v>666</v>
      </c>
      <c r="D672" s="201" t="s">
        <v>667</v>
      </c>
      <c r="E672" s="201" t="s">
        <v>674</v>
      </c>
      <c r="F672" s="201" t="s">
        <v>669</v>
      </c>
      <c r="G672" s="201">
        <v>15</v>
      </c>
      <c r="H672" s="201">
        <v>42</v>
      </c>
      <c r="I672" s="201" t="s">
        <v>713</v>
      </c>
      <c r="J672" s="201" t="s">
        <v>671</v>
      </c>
      <c r="K672" s="202">
        <v>37.99</v>
      </c>
      <c r="L672" s="202">
        <v>0.4</v>
      </c>
      <c r="M672" s="202">
        <v>22.6</v>
      </c>
      <c r="N672" s="202">
        <v>19.46</v>
      </c>
      <c r="O672" s="202">
        <v>0.22</v>
      </c>
      <c r="P672" s="202">
        <v>11.84</v>
      </c>
      <c r="Q672" s="202">
        <v>6.62</v>
      </c>
      <c r="R672" s="202">
        <v>0.12</v>
      </c>
      <c r="S672" s="202">
        <v>0.1</v>
      </c>
      <c r="T672" s="202">
        <v>99.35</v>
      </c>
      <c r="U672" s="183">
        <f t="shared" si="20"/>
        <v>52.02647901098905</v>
      </c>
      <c r="V672" s="183">
        <f t="shared" si="21"/>
        <v>0.29595334321429784</v>
      </c>
      <c r="W672" s="201" t="s">
        <v>713</v>
      </c>
      <c r="X672" s="201">
        <v>10</v>
      </c>
    </row>
    <row r="673" spans="1:24" s="171" customFormat="1" ht="11.25">
      <c r="A673" s="172" t="s">
        <v>664</v>
      </c>
      <c r="B673" s="201" t="s">
        <v>665</v>
      </c>
      <c r="C673" s="201" t="s">
        <v>666</v>
      </c>
      <c r="D673" s="201" t="s">
        <v>667</v>
      </c>
      <c r="E673" s="201" t="s">
        <v>674</v>
      </c>
      <c r="F673" s="201" t="s">
        <v>669</v>
      </c>
      <c r="G673" s="201">
        <v>15</v>
      </c>
      <c r="H673" s="201">
        <v>43</v>
      </c>
      <c r="I673" s="201" t="s">
        <v>713</v>
      </c>
      <c r="J673" s="201" t="s">
        <v>671</v>
      </c>
      <c r="K673" s="202">
        <v>38.69</v>
      </c>
      <c r="L673" s="202">
        <v>0.71</v>
      </c>
      <c r="M673" s="202">
        <v>20.78</v>
      </c>
      <c r="N673" s="202">
        <v>8.98</v>
      </c>
      <c r="O673" s="202">
        <v>0.41</v>
      </c>
      <c r="P673" s="202">
        <v>18.39</v>
      </c>
      <c r="Q673" s="202">
        <v>7.56</v>
      </c>
      <c r="R673" s="202">
        <v>0.09</v>
      </c>
      <c r="S673" s="202">
        <v>2.66</v>
      </c>
      <c r="T673" s="202">
        <v>98.27</v>
      </c>
      <c r="U673" s="183">
        <f t="shared" si="20"/>
        <v>78.495653759303195</v>
      </c>
      <c r="V673" s="183">
        <f t="shared" si="21"/>
        <v>7.9081717454253573</v>
      </c>
      <c r="W673" s="201" t="s">
        <v>713</v>
      </c>
      <c r="X673" s="201">
        <v>10</v>
      </c>
    </row>
    <row r="674" spans="1:24" s="171" customFormat="1" ht="11.25">
      <c r="A674" s="172" t="s">
        <v>664</v>
      </c>
      <c r="B674" s="201" t="s">
        <v>665</v>
      </c>
      <c r="C674" s="201" t="s">
        <v>666</v>
      </c>
      <c r="D674" s="201" t="s">
        <v>667</v>
      </c>
      <c r="E674" s="201" t="s">
        <v>674</v>
      </c>
      <c r="F674" s="201" t="s">
        <v>669</v>
      </c>
      <c r="G674" s="201">
        <v>15</v>
      </c>
      <c r="H674" s="201">
        <v>44</v>
      </c>
      <c r="I674" s="201" t="s">
        <v>713</v>
      </c>
      <c r="J674" s="201" t="s">
        <v>671</v>
      </c>
      <c r="K674" s="202">
        <v>38.200000000000003</v>
      </c>
      <c r="L674" s="202">
        <v>0.22</v>
      </c>
      <c r="M674" s="202">
        <v>23.78</v>
      </c>
      <c r="N674" s="202">
        <v>11.49</v>
      </c>
      <c r="O674" s="202">
        <v>0.18</v>
      </c>
      <c r="P674" s="202">
        <v>14.39</v>
      </c>
      <c r="Q674" s="202">
        <v>10.09</v>
      </c>
      <c r="R674" s="202">
        <v>7.0000000000000007E-2</v>
      </c>
      <c r="S674" s="202">
        <v>0.13</v>
      </c>
      <c r="T674" s="202">
        <v>98.55</v>
      </c>
      <c r="U674" s="183">
        <f t="shared" si="20"/>
        <v>69.062384901201895</v>
      </c>
      <c r="V674" s="183">
        <f t="shared" si="21"/>
        <v>0.36539333130650636</v>
      </c>
      <c r="W674" s="201" t="s">
        <v>713</v>
      </c>
      <c r="X674" s="201">
        <v>10</v>
      </c>
    </row>
    <row r="675" spans="1:24" s="171" customFormat="1" ht="11.25">
      <c r="A675" s="172" t="s">
        <v>664</v>
      </c>
      <c r="B675" s="201" t="s">
        <v>665</v>
      </c>
      <c r="C675" s="201" t="s">
        <v>666</v>
      </c>
      <c r="D675" s="201" t="s">
        <v>667</v>
      </c>
      <c r="E675" s="201" t="s">
        <v>674</v>
      </c>
      <c r="F675" s="201" t="s">
        <v>669</v>
      </c>
      <c r="G675" s="201">
        <v>15</v>
      </c>
      <c r="H675" s="201">
        <v>45</v>
      </c>
      <c r="I675" s="201" t="s">
        <v>713</v>
      </c>
      <c r="J675" s="201" t="s">
        <v>671</v>
      </c>
      <c r="K675" s="202">
        <v>36.76</v>
      </c>
      <c r="L675" s="202">
        <v>0.09</v>
      </c>
      <c r="M675" s="202">
        <v>21.69</v>
      </c>
      <c r="N675" s="202">
        <v>25.45</v>
      </c>
      <c r="O675" s="202">
        <v>1.04</v>
      </c>
      <c r="P675" s="202">
        <v>6.87</v>
      </c>
      <c r="Q675" s="202">
        <v>6.86</v>
      </c>
      <c r="R675" s="202">
        <v>0.08</v>
      </c>
      <c r="S675" s="202">
        <v>0.14000000000000001</v>
      </c>
      <c r="T675" s="202">
        <v>98.98</v>
      </c>
      <c r="U675" s="183">
        <f t="shared" si="20"/>
        <v>32.485016442919672</v>
      </c>
      <c r="V675" s="183">
        <f t="shared" si="21"/>
        <v>0.43113269067604953</v>
      </c>
      <c r="W675" s="201" t="s">
        <v>713</v>
      </c>
      <c r="X675" s="201">
        <v>10</v>
      </c>
    </row>
    <row r="676" spans="1:24" s="171" customFormat="1" ht="11.25">
      <c r="A676" s="172" t="s">
        <v>664</v>
      </c>
      <c r="B676" s="201" t="s">
        <v>665</v>
      </c>
      <c r="C676" s="201" t="s">
        <v>666</v>
      </c>
      <c r="D676" s="201" t="s">
        <v>667</v>
      </c>
      <c r="E676" s="201" t="s">
        <v>674</v>
      </c>
      <c r="F676" s="201" t="s">
        <v>669</v>
      </c>
      <c r="G676" s="201">
        <v>15</v>
      </c>
      <c r="H676" s="201">
        <v>46</v>
      </c>
      <c r="I676" s="201" t="s">
        <v>713</v>
      </c>
      <c r="J676" s="201" t="s">
        <v>671</v>
      </c>
      <c r="K676" s="202">
        <v>38.58</v>
      </c>
      <c r="L676" s="202">
        <v>0.2</v>
      </c>
      <c r="M676" s="202">
        <v>23.25</v>
      </c>
      <c r="N676" s="202">
        <v>11.7</v>
      </c>
      <c r="O676" s="202">
        <v>0.17</v>
      </c>
      <c r="P676" s="202">
        <v>14.48</v>
      </c>
      <c r="Q676" s="202">
        <v>10.119999999999999</v>
      </c>
      <c r="R676" s="202">
        <v>0.09</v>
      </c>
      <c r="S676" s="202">
        <v>0.12</v>
      </c>
      <c r="T676" s="202">
        <v>98.71</v>
      </c>
      <c r="U676" s="183">
        <f t="shared" si="20"/>
        <v>68.808047539210932</v>
      </c>
      <c r="V676" s="183">
        <f t="shared" si="21"/>
        <v>0.34504527863723616</v>
      </c>
      <c r="W676" s="201" t="s">
        <v>713</v>
      </c>
      <c r="X676" s="201">
        <v>10</v>
      </c>
    </row>
    <row r="677" spans="1:24" s="171" customFormat="1" ht="11.25">
      <c r="A677" s="172" t="s">
        <v>664</v>
      </c>
      <c r="B677" s="201" t="s">
        <v>665</v>
      </c>
      <c r="C677" s="201" t="s">
        <v>666</v>
      </c>
      <c r="D677" s="201" t="s">
        <v>667</v>
      </c>
      <c r="E677" s="201" t="s">
        <v>674</v>
      </c>
      <c r="F677" s="201" t="s">
        <v>669</v>
      </c>
      <c r="G677" s="201">
        <v>15</v>
      </c>
      <c r="H677" s="201">
        <v>47</v>
      </c>
      <c r="I677" s="201" t="s">
        <v>713</v>
      </c>
      <c r="J677" s="201" t="s">
        <v>671</v>
      </c>
      <c r="K677" s="202">
        <v>38.479999999999997</v>
      </c>
      <c r="L677" s="202">
        <v>1.1100000000000001</v>
      </c>
      <c r="M677" s="202">
        <v>18.75</v>
      </c>
      <c r="N677" s="202">
        <v>8.01</v>
      </c>
      <c r="O677" s="202">
        <v>0.26</v>
      </c>
      <c r="P677" s="202">
        <v>20.69</v>
      </c>
      <c r="Q677" s="202">
        <v>5.54</v>
      </c>
      <c r="R677" s="202">
        <v>0.12</v>
      </c>
      <c r="S677" s="202">
        <v>4.83</v>
      </c>
      <c r="T677" s="202">
        <v>97.79</v>
      </c>
      <c r="U677" s="183">
        <f t="shared" si="20"/>
        <v>82.155827076769214</v>
      </c>
      <c r="V677" s="183">
        <f t="shared" si="21"/>
        <v>14.73457819132129</v>
      </c>
      <c r="W677" s="201" t="s">
        <v>713</v>
      </c>
      <c r="X677" s="201">
        <v>10</v>
      </c>
    </row>
    <row r="678" spans="1:24" s="171" customFormat="1" ht="11.25">
      <c r="A678" s="172" t="s">
        <v>664</v>
      </c>
      <c r="B678" s="201" t="s">
        <v>665</v>
      </c>
      <c r="C678" s="201" t="s">
        <v>666</v>
      </c>
      <c r="D678" s="201" t="s">
        <v>667</v>
      </c>
      <c r="E678" s="201" t="s">
        <v>674</v>
      </c>
      <c r="F678" s="201" t="s">
        <v>669</v>
      </c>
      <c r="G678" s="201">
        <v>15</v>
      </c>
      <c r="H678" s="201">
        <v>48</v>
      </c>
      <c r="I678" s="201" t="s">
        <v>713</v>
      </c>
      <c r="J678" s="201" t="s">
        <v>671</v>
      </c>
      <c r="K678" s="202">
        <v>38.68</v>
      </c>
      <c r="L678" s="202">
        <v>0.98</v>
      </c>
      <c r="M678" s="202">
        <v>19.03</v>
      </c>
      <c r="N678" s="202">
        <v>8.59</v>
      </c>
      <c r="O678" s="202">
        <v>0.28000000000000003</v>
      </c>
      <c r="P678" s="202">
        <v>20.82</v>
      </c>
      <c r="Q678" s="202">
        <v>5.56</v>
      </c>
      <c r="R678" s="202">
        <v>0.05</v>
      </c>
      <c r="S678" s="202">
        <v>4.8899999999999997</v>
      </c>
      <c r="T678" s="202">
        <v>98.88</v>
      </c>
      <c r="U678" s="183">
        <f t="shared" si="20"/>
        <v>81.203632717955514</v>
      </c>
      <c r="V678" s="183">
        <f t="shared" si="21"/>
        <v>14.703484410033393</v>
      </c>
      <c r="W678" s="201" t="s">
        <v>713</v>
      </c>
      <c r="X678" s="201">
        <v>10</v>
      </c>
    </row>
    <row r="679" spans="1:24" s="171" customFormat="1" ht="11.25">
      <c r="A679" s="172" t="s">
        <v>664</v>
      </c>
      <c r="B679" s="201" t="s">
        <v>665</v>
      </c>
      <c r="C679" s="201" t="s">
        <v>666</v>
      </c>
      <c r="D679" s="201" t="s">
        <v>667</v>
      </c>
      <c r="E679" s="201" t="s">
        <v>674</v>
      </c>
      <c r="F679" s="201" t="s">
        <v>669</v>
      </c>
      <c r="G679" s="201">
        <v>15</v>
      </c>
      <c r="H679" s="201">
        <v>49</v>
      </c>
      <c r="I679" s="201" t="s">
        <v>713</v>
      </c>
      <c r="J679" s="201" t="s">
        <v>671</v>
      </c>
      <c r="K679" s="202">
        <v>38.89</v>
      </c>
      <c r="L679" s="202">
        <v>1.02</v>
      </c>
      <c r="M679" s="202">
        <v>20.03</v>
      </c>
      <c r="N679" s="202">
        <v>8.58</v>
      </c>
      <c r="O679" s="202">
        <v>0.3</v>
      </c>
      <c r="P679" s="202">
        <v>21.02</v>
      </c>
      <c r="Q679" s="202">
        <v>5.36</v>
      </c>
      <c r="R679" s="202">
        <v>0.1</v>
      </c>
      <c r="S679" s="202">
        <v>4.08</v>
      </c>
      <c r="T679" s="202">
        <v>99.38</v>
      </c>
      <c r="U679" s="183">
        <f t="shared" si="20"/>
        <v>81.366786290825701</v>
      </c>
      <c r="V679" s="183">
        <f t="shared" si="21"/>
        <v>12.021889905096993</v>
      </c>
      <c r="W679" s="201" t="s">
        <v>713</v>
      </c>
      <c r="X679" s="201">
        <v>10</v>
      </c>
    </row>
    <row r="680" spans="1:24" s="171" customFormat="1" ht="11.25">
      <c r="A680" s="172" t="s">
        <v>664</v>
      </c>
      <c r="B680" s="201" t="s">
        <v>665</v>
      </c>
      <c r="C680" s="201" t="s">
        <v>666</v>
      </c>
      <c r="D680" s="201" t="s">
        <v>667</v>
      </c>
      <c r="E680" s="201" t="s">
        <v>674</v>
      </c>
      <c r="F680" s="201" t="s">
        <v>669</v>
      </c>
      <c r="G680" s="201">
        <v>15</v>
      </c>
      <c r="H680" s="201">
        <v>50</v>
      </c>
      <c r="I680" s="201" t="s">
        <v>713</v>
      </c>
      <c r="J680" s="201" t="s">
        <v>671</v>
      </c>
      <c r="K680" s="202">
        <v>39.71</v>
      </c>
      <c r="L680" s="202">
        <v>0.41</v>
      </c>
      <c r="M680" s="202">
        <v>20.309999999999999</v>
      </c>
      <c r="N680" s="202">
        <v>7.41</v>
      </c>
      <c r="O680" s="202">
        <v>0.33</v>
      </c>
      <c r="P680" s="202">
        <v>21.44</v>
      </c>
      <c r="Q680" s="202">
        <v>4.8</v>
      </c>
      <c r="R680" s="202">
        <v>0.08</v>
      </c>
      <c r="S680" s="202">
        <v>4.5199999999999996</v>
      </c>
      <c r="T680" s="202">
        <v>99.01</v>
      </c>
      <c r="U680" s="183">
        <f t="shared" si="20"/>
        <v>83.759057322384635</v>
      </c>
      <c r="V680" s="183">
        <f t="shared" si="21"/>
        <v>12.990193451813484</v>
      </c>
      <c r="W680" s="201" t="s">
        <v>713</v>
      </c>
      <c r="X680" s="201">
        <v>10</v>
      </c>
    </row>
    <row r="681" spans="1:24" s="171" customFormat="1" ht="11.25">
      <c r="A681" s="172" t="s">
        <v>664</v>
      </c>
      <c r="B681" s="201" t="s">
        <v>665</v>
      </c>
      <c r="C681" s="201" t="s">
        <v>666</v>
      </c>
      <c r="D681" s="201" t="s">
        <v>667</v>
      </c>
      <c r="E681" s="201" t="s">
        <v>674</v>
      </c>
      <c r="F681" s="201" t="s">
        <v>669</v>
      </c>
      <c r="G681" s="201">
        <v>15</v>
      </c>
      <c r="H681" s="201">
        <v>51</v>
      </c>
      <c r="I681" s="201" t="s">
        <v>713</v>
      </c>
      <c r="J681" s="201" t="s">
        <v>671</v>
      </c>
      <c r="K681" s="202">
        <v>39.020000000000003</v>
      </c>
      <c r="L681" s="202">
        <v>0.08</v>
      </c>
      <c r="M681" s="202">
        <v>20.309999999999999</v>
      </c>
      <c r="N681" s="202">
        <v>7.85</v>
      </c>
      <c r="O681" s="202">
        <v>0.25</v>
      </c>
      <c r="P681" s="202">
        <v>20.29</v>
      </c>
      <c r="Q681" s="202">
        <v>5.44</v>
      </c>
      <c r="R681" s="202">
        <v>0.04</v>
      </c>
      <c r="S681" s="202">
        <v>5.39</v>
      </c>
      <c r="T681" s="202">
        <v>98.67</v>
      </c>
      <c r="U681" s="183">
        <f t="shared" si="20"/>
        <v>82.165425780743632</v>
      </c>
      <c r="V681" s="183">
        <f t="shared" si="21"/>
        <v>15.112652882738459</v>
      </c>
      <c r="W681" s="201" t="s">
        <v>713</v>
      </c>
      <c r="X681" s="201">
        <v>10</v>
      </c>
    </row>
    <row r="682" spans="1:24" s="171" customFormat="1" ht="11.25">
      <c r="A682" s="172" t="s">
        <v>664</v>
      </c>
      <c r="B682" s="201" t="s">
        <v>665</v>
      </c>
      <c r="C682" s="201" t="s">
        <v>666</v>
      </c>
      <c r="D682" s="201" t="s">
        <v>667</v>
      </c>
      <c r="E682" s="201" t="s">
        <v>674</v>
      </c>
      <c r="F682" s="201" t="s">
        <v>669</v>
      </c>
      <c r="G682" s="201">
        <v>15</v>
      </c>
      <c r="H682" s="201">
        <v>52</v>
      </c>
      <c r="I682" s="201" t="s">
        <v>713</v>
      </c>
      <c r="J682" s="201" t="s">
        <v>671</v>
      </c>
      <c r="K682" s="202">
        <v>39.44</v>
      </c>
      <c r="L682" s="202">
        <v>0.61</v>
      </c>
      <c r="M682" s="202">
        <v>18.78</v>
      </c>
      <c r="N682" s="202">
        <v>7.4</v>
      </c>
      <c r="O682" s="202">
        <v>0.26</v>
      </c>
      <c r="P682" s="202">
        <v>20.66</v>
      </c>
      <c r="Q682" s="202">
        <v>5.32</v>
      </c>
      <c r="R682" s="202">
        <v>0.16</v>
      </c>
      <c r="S682" s="202">
        <v>6.22</v>
      </c>
      <c r="T682" s="202">
        <v>98.85</v>
      </c>
      <c r="U682" s="183">
        <f t="shared" si="20"/>
        <v>83.267431978751503</v>
      </c>
      <c r="V682" s="183">
        <f t="shared" si="21"/>
        <v>18.179290927798323</v>
      </c>
      <c r="W682" s="201" t="s">
        <v>713</v>
      </c>
      <c r="X682" s="201">
        <v>10</v>
      </c>
    </row>
    <row r="683" spans="1:24" s="171" customFormat="1" ht="11.25">
      <c r="A683" s="172" t="s">
        <v>664</v>
      </c>
      <c r="B683" s="201" t="s">
        <v>665</v>
      </c>
      <c r="C683" s="201" t="s">
        <v>666</v>
      </c>
      <c r="D683" s="201" t="s">
        <v>667</v>
      </c>
      <c r="E683" s="201" t="s">
        <v>674</v>
      </c>
      <c r="F683" s="201" t="s">
        <v>669</v>
      </c>
      <c r="G683" s="201">
        <v>15</v>
      </c>
      <c r="H683" s="201">
        <v>53</v>
      </c>
      <c r="I683" s="201" t="s">
        <v>713</v>
      </c>
      <c r="J683" s="201" t="s">
        <v>671</v>
      </c>
      <c r="K683" s="202">
        <v>38.409999999999997</v>
      </c>
      <c r="L683" s="202">
        <v>0.91</v>
      </c>
      <c r="M683" s="202">
        <v>19.62</v>
      </c>
      <c r="N683" s="202">
        <v>8.43</v>
      </c>
      <c r="O683" s="202">
        <v>0.3</v>
      </c>
      <c r="P683" s="202">
        <v>20.72</v>
      </c>
      <c r="Q683" s="202">
        <v>5.29</v>
      </c>
      <c r="R683" s="202">
        <v>0.12</v>
      </c>
      <c r="S683" s="202">
        <v>4.09</v>
      </c>
      <c r="T683" s="202">
        <v>97.89</v>
      </c>
      <c r="U683" s="183">
        <f t="shared" si="20"/>
        <v>81.416194611093317</v>
      </c>
      <c r="V683" s="183">
        <f t="shared" si="21"/>
        <v>12.26868084033187</v>
      </c>
      <c r="W683" s="201" t="s">
        <v>713</v>
      </c>
      <c r="X683" s="201">
        <v>10</v>
      </c>
    </row>
    <row r="684" spans="1:24" s="171" customFormat="1" ht="11.25">
      <c r="A684" s="172" t="s">
        <v>664</v>
      </c>
      <c r="B684" s="201" t="s">
        <v>665</v>
      </c>
      <c r="C684" s="201" t="s">
        <v>666</v>
      </c>
      <c r="D684" s="201" t="s">
        <v>667</v>
      </c>
      <c r="E684" s="201" t="s">
        <v>674</v>
      </c>
      <c r="F684" s="201" t="s">
        <v>669</v>
      </c>
      <c r="G684" s="201">
        <v>15</v>
      </c>
      <c r="H684" s="201">
        <v>54</v>
      </c>
      <c r="I684" s="201" t="s">
        <v>713</v>
      </c>
      <c r="J684" s="201" t="s">
        <v>671</v>
      </c>
      <c r="K684" s="202">
        <v>37.47</v>
      </c>
      <c r="L684" s="202">
        <v>0.27</v>
      </c>
      <c r="M684" s="202">
        <v>22.71</v>
      </c>
      <c r="N684" s="202">
        <v>15.23</v>
      </c>
      <c r="O684" s="202">
        <v>0.25</v>
      </c>
      <c r="P684" s="202">
        <v>10.63</v>
      </c>
      <c r="Q684" s="202">
        <v>11.43</v>
      </c>
      <c r="R684" s="202">
        <v>0.12</v>
      </c>
      <c r="S684" s="202">
        <v>0.1</v>
      </c>
      <c r="T684" s="202">
        <v>98.21</v>
      </c>
      <c r="U684" s="183">
        <f t="shared" si="20"/>
        <v>55.438253454994268</v>
      </c>
      <c r="V684" s="183">
        <f t="shared" si="21"/>
        <v>0.29452406158352629</v>
      </c>
      <c r="W684" s="201" t="s">
        <v>713</v>
      </c>
      <c r="X684" s="201">
        <v>10</v>
      </c>
    </row>
    <row r="685" spans="1:24" s="171" customFormat="1" ht="11.25">
      <c r="A685" s="172" t="s">
        <v>664</v>
      </c>
      <c r="B685" s="201" t="s">
        <v>665</v>
      </c>
      <c r="C685" s="201" t="s">
        <v>666</v>
      </c>
      <c r="D685" s="201" t="s">
        <v>667</v>
      </c>
      <c r="E685" s="201" t="s">
        <v>674</v>
      </c>
      <c r="F685" s="201" t="s">
        <v>669</v>
      </c>
      <c r="G685" s="201">
        <v>15</v>
      </c>
      <c r="H685" s="201">
        <v>55</v>
      </c>
      <c r="I685" s="201" t="s">
        <v>713</v>
      </c>
      <c r="J685" s="201" t="s">
        <v>671</v>
      </c>
      <c r="K685" s="202">
        <v>38.409999999999997</v>
      </c>
      <c r="L685" s="202">
        <v>0.08</v>
      </c>
      <c r="M685" s="202">
        <v>16.97</v>
      </c>
      <c r="N685" s="202">
        <v>7.29</v>
      </c>
      <c r="O685" s="202">
        <v>0.39</v>
      </c>
      <c r="P685" s="202">
        <v>19.5</v>
      </c>
      <c r="Q685" s="202">
        <v>6.33</v>
      </c>
      <c r="R685" s="202">
        <v>0.02</v>
      </c>
      <c r="S685" s="202">
        <v>9.43</v>
      </c>
      <c r="T685" s="202">
        <v>98.42</v>
      </c>
      <c r="U685" s="183">
        <f t="shared" si="20"/>
        <v>82.662466859346637</v>
      </c>
      <c r="V685" s="183">
        <f t="shared" si="21"/>
        <v>27.154940566968378</v>
      </c>
      <c r="W685" s="201" t="s">
        <v>713</v>
      </c>
      <c r="X685" s="201">
        <v>10</v>
      </c>
    </row>
    <row r="686" spans="1:24" s="171" customFormat="1" ht="11.25">
      <c r="A686" s="172" t="s">
        <v>664</v>
      </c>
      <c r="B686" s="201" t="s">
        <v>665</v>
      </c>
      <c r="C686" s="201" t="s">
        <v>666</v>
      </c>
      <c r="D686" s="201" t="s">
        <v>667</v>
      </c>
      <c r="E686" s="201" t="s">
        <v>674</v>
      </c>
      <c r="F686" s="201" t="s">
        <v>669</v>
      </c>
      <c r="G686" s="201">
        <v>15</v>
      </c>
      <c r="H686" s="201">
        <v>56</v>
      </c>
      <c r="I686" s="201" t="s">
        <v>713</v>
      </c>
      <c r="J686" s="201" t="s">
        <v>671</v>
      </c>
      <c r="K686" s="202">
        <v>38.47</v>
      </c>
      <c r="L686" s="202">
        <v>0.93</v>
      </c>
      <c r="M686" s="202">
        <v>19.48</v>
      </c>
      <c r="N686" s="202">
        <v>8.48</v>
      </c>
      <c r="O686" s="202">
        <v>0.3</v>
      </c>
      <c r="P686" s="202">
        <v>21.2</v>
      </c>
      <c r="Q686" s="202">
        <v>5.09</v>
      </c>
      <c r="R686" s="202">
        <v>0.12</v>
      </c>
      <c r="S686" s="202">
        <v>3.7</v>
      </c>
      <c r="T686" s="202">
        <v>97.77</v>
      </c>
      <c r="U686" s="183">
        <f t="shared" si="20"/>
        <v>81.671857594289222</v>
      </c>
      <c r="V686" s="183">
        <f t="shared" si="21"/>
        <v>11.301773793913044</v>
      </c>
      <c r="W686" s="201" t="s">
        <v>713</v>
      </c>
      <c r="X686" s="201">
        <v>10</v>
      </c>
    </row>
    <row r="687" spans="1:24" s="171" customFormat="1" ht="11.25">
      <c r="A687" s="172" t="s">
        <v>664</v>
      </c>
      <c r="B687" s="201" t="s">
        <v>665</v>
      </c>
      <c r="C687" s="201" t="s">
        <v>666</v>
      </c>
      <c r="D687" s="201" t="s">
        <v>667</v>
      </c>
      <c r="E687" s="201" t="s">
        <v>674</v>
      </c>
      <c r="F687" s="201" t="s">
        <v>669</v>
      </c>
      <c r="G687" s="201">
        <v>15</v>
      </c>
      <c r="H687" s="201">
        <v>57</v>
      </c>
      <c r="I687" s="201" t="s">
        <v>713</v>
      </c>
      <c r="J687" s="201" t="s">
        <v>671</v>
      </c>
      <c r="K687" s="202">
        <v>38.44</v>
      </c>
      <c r="L687" s="202">
        <v>0.98</v>
      </c>
      <c r="M687" s="202">
        <v>18.649999999999999</v>
      </c>
      <c r="N687" s="202">
        <v>8.51</v>
      </c>
      <c r="O687" s="202">
        <v>0.34</v>
      </c>
      <c r="P687" s="202">
        <v>20.63</v>
      </c>
      <c r="Q687" s="202">
        <v>5.44</v>
      </c>
      <c r="R687" s="202">
        <v>0.14000000000000001</v>
      </c>
      <c r="S687" s="202">
        <v>4.84</v>
      </c>
      <c r="T687" s="202">
        <v>97.97</v>
      </c>
      <c r="U687" s="183">
        <f t="shared" si="20"/>
        <v>81.206518192370851</v>
      </c>
      <c r="V687" s="183">
        <f t="shared" si="21"/>
        <v>14.827991211415817</v>
      </c>
      <c r="W687" s="201" t="s">
        <v>713</v>
      </c>
      <c r="X687" s="201">
        <v>10</v>
      </c>
    </row>
    <row r="688" spans="1:24" s="171" customFormat="1" ht="11.25">
      <c r="A688" s="172" t="s">
        <v>664</v>
      </c>
      <c r="B688" s="201" t="s">
        <v>665</v>
      </c>
      <c r="C688" s="201" t="s">
        <v>666</v>
      </c>
      <c r="D688" s="201" t="s">
        <v>667</v>
      </c>
      <c r="E688" s="201" t="s">
        <v>674</v>
      </c>
      <c r="F688" s="201" t="s">
        <v>669</v>
      </c>
      <c r="G688" s="201">
        <v>15</v>
      </c>
      <c r="H688" s="201">
        <v>58</v>
      </c>
      <c r="I688" s="201" t="s">
        <v>713</v>
      </c>
      <c r="J688" s="201" t="s">
        <v>671</v>
      </c>
      <c r="K688" s="202">
        <v>37.71</v>
      </c>
      <c r="L688" s="202">
        <v>0.98</v>
      </c>
      <c r="M688" s="202">
        <v>18.79</v>
      </c>
      <c r="N688" s="202">
        <v>8.31</v>
      </c>
      <c r="O688" s="202">
        <v>0.26</v>
      </c>
      <c r="P688" s="202">
        <v>20.05</v>
      </c>
      <c r="Q688" s="202">
        <v>5.39</v>
      </c>
      <c r="R688" s="202">
        <v>0.12</v>
      </c>
      <c r="S688" s="202">
        <v>3.89</v>
      </c>
      <c r="T688" s="202">
        <v>95.5</v>
      </c>
      <c r="U688" s="183">
        <f t="shared" si="20"/>
        <v>81.134150491284856</v>
      </c>
      <c r="V688" s="183">
        <f t="shared" si="21"/>
        <v>12.194486383063774</v>
      </c>
      <c r="W688" s="201" t="s">
        <v>713</v>
      </c>
      <c r="X688" s="201">
        <v>10</v>
      </c>
    </row>
    <row r="689" spans="1:24" s="171" customFormat="1" ht="11.25">
      <c r="A689" s="172" t="s">
        <v>664</v>
      </c>
      <c r="B689" s="201" t="s">
        <v>665</v>
      </c>
      <c r="C689" s="201" t="s">
        <v>666</v>
      </c>
      <c r="D689" s="201" t="s">
        <v>667</v>
      </c>
      <c r="E689" s="201" t="s">
        <v>674</v>
      </c>
      <c r="F689" s="201" t="s">
        <v>669</v>
      </c>
      <c r="G689" s="201">
        <v>15</v>
      </c>
      <c r="H689" s="201">
        <v>59</v>
      </c>
      <c r="I689" s="201" t="s">
        <v>713</v>
      </c>
      <c r="J689" s="201" t="s">
        <v>671</v>
      </c>
      <c r="K689" s="202">
        <v>38.74</v>
      </c>
      <c r="L689" s="202">
        <v>1.02</v>
      </c>
      <c r="M689" s="202">
        <v>19.14</v>
      </c>
      <c r="N689" s="202">
        <v>7.71</v>
      </c>
      <c r="O689" s="202">
        <v>0.27</v>
      </c>
      <c r="P689" s="202">
        <v>21.01</v>
      </c>
      <c r="Q689" s="202">
        <v>5.51</v>
      </c>
      <c r="R689" s="202">
        <v>0.05</v>
      </c>
      <c r="S689" s="202">
        <v>4.63</v>
      </c>
      <c r="T689" s="202">
        <v>98.08</v>
      </c>
      <c r="U689" s="183">
        <f t="shared" si="20"/>
        <v>82.926984825956822</v>
      </c>
      <c r="V689" s="183">
        <f t="shared" si="21"/>
        <v>13.962017551528788</v>
      </c>
      <c r="W689" s="201" t="s">
        <v>713</v>
      </c>
      <c r="X689" s="201">
        <v>10</v>
      </c>
    </row>
    <row r="690" spans="1:24" s="171" customFormat="1" ht="11.25">
      <c r="A690" s="172" t="s">
        <v>664</v>
      </c>
      <c r="B690" s="201" t="s">
        <v>665</v>
      </c>
      <c r="C690" s="201" t="s">
        <v>666</v>
      </c>
      <c r="D690" s="201" t="s">
        <v>667</v>
      </c>
      <c r="E690" s="201" t="s">
        <v>674</v>
      </c>
      <c r="F690" s="201" t="s">
        <v>669</v>
      </c>
      <c r="G690" s="201">
        <v>15</v>
      </c>
      <c r="H690" s="201">
        <v>60</v>
      </c>
      <c r="I690" s="201" t="s">
        <v>713</v>
      </c>
      <c r="J690" s="201" t="s">
        <v>671</v>
      </c>
      <c r="K690" s="202">
        <v>39.380000000000003</v>
      </c>
      <c r="L690" s="202">
        <v>0.68</v>
      </c>
      <c r="M690" s="202">
        <v>21.51</v>
      </c>
      <c r="N690" s="202">
        <v>8.91</v>
      </c>
      <c r="O690" s="202">
        <v>0.43</v>
      </c>
      <c r="P690" s="202">
        <v>18.72</v>
      </c>
      <c r="Q690" s="202">
        <v>7.77</v>
      </c>
      <c r="R690" s="202">
        <v>0.11</v>
      </c>
      <c r="S690" s="202">
        <v>2.0499999999999998</v>
      </c>
      <c r="T690" s="202">
        <v>99.56</v>
      </c>
      <c r="U690" s="183">
        <f t="shared" si="20"/>
        <v>78.924812613774449</v>
      </c>
      <c r="V690" s="183">
        <f t="shared" si="21"/>
        <v>6.0092135568068521</v>
      </c>
      <c r="W690" s="201" t="s">
        <v>713</v>
      </c>
      <c r="X690" s="201">
        <v>10</v>
      </c>
    </row>
    <row r="691" spans="1:24" s="171" customFormat="1" ht="11.25">
      <c r="A691" s="172" t="s">
        <v>664</v>
      </c>
      <c r="B691" s="201" t="s">
        <v>665</v>
      </c>
      <c r="C691" s="201" t="s">
        <v>666</v>
      </c>
      <c r="D691" s="201" t="s">
        <v>667</v>
      </c>
      <c r="E691" s="201" t="s">
        <v>674</v>
      </c>
      <c r="F691" s="201" t="s">
        <v>669</v>
      </c>
      <c r="G691" s="201">
        <v>15</v>
      </c>
      <c r="H691" s="201">
        <v>61</v>
      </c>
      <c r="I691" s="201" t="s">
        <v>713</v>
      </c>
      <c r="J691" s="201" t="s">
        <v>671</v>
      </c>
      <c r="K691" s="202">
        <v>39.08</v>
      </c>
      <c r="L691" s="202">
        <v>0.94</v>
      </c>
      <c r="M691" s="202">
        <v>17.559999999999999</v>
      </c>
      <c r="N691" s="202">
        <v>7.27</v>
      </c>
      <c r="O691" s="202">
        <v>0.27</v>
      </c>
      <c r="P691" s="202">
        <v>20.62</v>
      </c>
      <c r="Q691" s="202">
        <v>6.15</v>
      </c>
      <c r="R691" s="202">
        <v>0.04</v>
      </c>
      <c r="S691" s="202">
        <v>7.13</v>
      </c>
      <c r="T691" s="202">
        <v>99.06</v>
      </c>
      <c r="U691" s="183">
        <f t="shared" si="20"/>
        <v>83.486217491067151</v>
      </c>
      <c r="V691" s="183">
        <f t="shared" si="21"/>
        <v>21.407464109145259</v>
      </c>
      <c r="W691" s="201" t="s">
        <v>713</v>
      </c>
      <c r="X691" s="201">
        <v>10</v>
      </c>
    </row>
    <row r="692" spans="1:24" s="171" customFormat="1" ht="11.25">
      <c r="A692" s="172" t="s">
        <v>664</v>
      </c>
      <c r="B692" s="201" t="s">
        <v>665</v>
      </c>
      <c r="C692" s="201" t="s">
        <v>666</v>
      </c>
      <c r="D692" s="201" t="s">
        <v>667</v>
      </c>
      <c r="E692" s="201" t="s">
        <v>674</v>
      </c>
      <c r="F692" s="201" t="s">
        <v>669</v>
      </c>
      <c r="G692" s="201">
        <v>15</v>
      </c>
      <c r="H692" s="201">
        <v>62</v>
      </c>
      <c r="I692" s="201" t="s">
        <v>713</v>
      </c>
      <c r="J692" s="201" t="s">
        <v>671</v>
      </c>
      <c r="K692" s="202">
        <v>39.229999999999997</v>
      </c>
      <c r="L692" s="202">
        <v>0.22</v>
      </c>
      <c r="M692" s="202">
        <v>19.329999999999998</v>
      </c>
      <c r="N692" s="202">
        <v>7.21</v>
      </c>
      <c r="O692" s="202">
        <v>0.36</v>
      </c>
      <c r="P692" s="202">
        <v>21.2</v>
      </c>
      <c r="Q692" s="202">
        <v>5.43</v>
      </c>
      <c r="R692" s="202">
        <v>0.02</v>
      </c>
      <c r="S692" s="202">
        <v>6.08</v>
      </c>
      <c r="T692" s="202">
        <v>99.08</v>
      </c>
      <c r="U692" s="183">
        <f t="shared" si="20"/>
        <v>83.976939503050701</v>
      </c>
      <c r="V692" s="183">
        <f t="shared" si="21"/>
        <v>17.423887649974763</v>
      </c>
      <c r="W692" s="201" t="s">
        <v>713</v>
      </c>
      <c r="X692" s="201">
        <v>10</v>
      </c>
    </row>
    <row r="693" spans="1:24" s="171" customFormat="1" ht="11.25">
      <c r="A693" s="172" t="s">
        <v>664</v>
      </c>
      <c r="B693" s="201" t="s">
        <v>665</v>
      </c>
      <c r="C693" s="201" t="s">
        <v>666</v>
      </c>
      <c r="D693" s="201" t="s">
        <v>667</v>
      </c>
      <c r="E693" s="201" t="s">
        <v>674</v>
      </c>
      <c r="F693" s="201" t="s">
        <v>669</v>
      </c>
      <c r="G693" s="201">
        <v>15</v>
      </c>
      <c r="H693" s="201">
        <v>63</v>
      </c>
      <c r="I693" s="201" t="s">
        <v>713</v>
      </c>
      <c r="J693" s="201" t="s">
        <v>671</v>
      </c>
      <c r="K693" s="202">
        <v>39.93</v>
      </c>
      <c r="L693" s="202">
        <v>0.19</v>
      </c>
      <c r="M693" s="202">
        <v>19.670000000000002</v>
      </c>
      <c r="N693" s="202">
        <v>7.39</v>
      </c>
      <c r="O693" s="202">
        <v>0.36</v>
      </c>
      <c r="P693" s="202">
        <v>20.94</v>
      </c>
      <c r="Q693" s="202">
        <v>5.29</v>
      </c>
      <c r="R693" s="202">
        <v>0.02</v>
      </c>
      <c r="S693" s="202">
        <v>5.57</v>
      </c>
      <c r="T693" s="202">
        <v>99.36</v>
      </c>
      <c r="U693" s="183">
        <f t="shared" si="20"/>
        <v>83.472816335326002</v>
      </c>
      <c r="V693" s="183">
        <f t="shared" si="21"/>
        <v>15.963795900891069</v>
      </c>
      <c r="W693" s="201" t="s">
        <v>713</v>
      </c>
      <c r="X693" s="201">
        <v>10</v>
      </c>
    </row>
    <row r="694" spans="1:24" s="171" customFormat="1" ht="11.25">
      <c r="A694" s="172" t="s">
        <v>664</v>
      </c>
      <c r="B694" s="201" t="s">
        <v>665</v>
      </c>
      <c r="C694" s="201" t="s">
        <v>666</v>
      </c>
      <c r="D694" s="201" t="s">
        <v>667</v>
      </c>
      <c r="E694" s="201" t="s">
        <v>674</v>
      </c>
      <c r="F694" s="201" t="s">
        <v>669</v>
      </c>
      <c r="G694" s="201">
        <v>15</v>
      </c>
      <c r="H694" s="201">
        <v>64</v>
      </c>
      <c r="I694" s="201" t="s">
        <v>713</v>
      </c>
      <c r="J694" s="201" t="s">
        <v>671</v>
      </c>
      <c r="K694" s="202">
        <v>39.4</v>
      </c>
      <c r="L694" s="202">
        <v>0.81</v>
      </c>
      <c r="M694" s="202">
        <v>20.14</v>
      </c>
      <c r="N694" s="202">
        <v>7.44</v>
      </c>
      <c r="O694" s="202">
        <v>0.21</v>
      </c>
      <c r="P694" s="202">
        <v>21.36</v>
      </c>
      <c r="Q694" s="202">
        <v>5.12</v>
      </c>
      <c r="R694" s="202">
        <v>0.12</v>
      </c>
      <c r="S694" s="202">
        <v>3.82</v>
      </c>
      <c r="T694" s="202">
        <v>98.42</v>
      </c>
      <c r="U694" s="183">
        <f t="shared" si="20"/>
        <v>83.652963138354792</v>
      </c>
      <c r="V694" s="183">
        <f t="shared" si="21"/>
        <v>11.287727245358987</v>
      </c>
      <c r="W694" s="201" t="s">
        <v>713</v>
      </c>
      <c r="X694" s="201">
        <v>10</v>
      </c>
    </row>
    <row r="695" spans="1:24" s="171" customFormat="1" ht="11.25">
      <c r="A695" s="172" t="s">
        <v>664</v>
      </c>
      <c r="B695" s="201" t="s">
        <v>665</v>
      </c>
      <c r="C695" s="201" t="s">
        <v>666</v>
      </c>
      <c r="D695" s="201" t="s">
        <v>667</v>
      </c>
      <c r="E695" s="201" t="s">
        <v>674</v>
      </c>
      <c r="F695" s="201" t="s">
        <v>669</v>
      </c>
      <c r="G695" s="201">
        <v>15</v>
      </c>
      <c r="H695" s="201">
        <v>65</v>
      </c>
      <c r="I695" s="201" t="s">
        <v>713</v>
      </c>
      <c r="J695" s="201" t="s">
        <v>671</v>
      </c>
      <c r="K695" s="202">
        <v>39.18</v>
      </c>
      <c r="L695" s="202">
        <v>0.65</v>
      </c>
      <c r="M695" s="202">
        <v>20.239999999999998</v>
      </c>
      <c r="N695" s="202">
        <v>7.99</v>
      </c>
      <c r="O695" s="202">
        <v>0.36</v>
      </c>
      <c r="P695" s="202">
        <v>20.149999999999999</v>
      </c>
      <c r="Q695" s="202">
        <v>6.3</v>
      </c>
      <c r="R695" s="202">
        <v>0.12</v>
      </c>
      <c r="S695" s="202">
        <v>3.65</v>
      </c>
      <c r="T695" s="202">
        <v>98.64</v>
      </c>
      <c r="U695" s="183">
        <f t="shared" si="20"/>
        <v>81.80206801192233</v>
      </c>
      <c r="V695" s="183">
        <f t="shared" si="21"/>
        <v>10.792069310886975</v>
      </c>
      <c r="W695" s="201" t="s">
        <v>713</v>
      </c>
      <c r="X695" s="201">
        <v>10</v>
      </c>
    </row>
    <row r="696" spans="1:24" s="171" customFormat="1" ht="11.25">
      <c r="A696" s="172" t="s">
        <v>664</v>
      </c>
      <c r="B696" s="201" t="s">
        <v>665</v>
      </c>
      <c r="C696" s="201" t="s">
        <v>666</v>
      </c>
      <c r="D696" s="201" t="s">
        <v>667</v>
      </c>
      <c r="E696" s="201" t="s">
        <v>674</v>
      </c>
      <c r="F696" s="201" t="s">
        <v>669</v>
      </c>
      <c r="G696" s="201">
        <v>15</v>
      </c>
      <c r="H696" s="201">
        <v>66</v>
      </c>
      <c r="I696" s="201" t="s">
        <v>713</v>
      </c>
      <c r="J696" s="201" t="s">
        <v>671</v>
      </c>
      <c r="K696" s="202">
        <v>38.5</v>
      </c>
      <c r="L696" s="202">
        <v>0.86</v>
      </c>
      <c r="M696" s="202">
        <v>20.02</v>
      </c>
      <c r="N696" s="202">
        <v>8.58</v>
      </c>
      <c r="O696" s="202">
        <v>0.31</v>
      </c>
      <c r="P696" s="202">
        <v>21.04</v>
      </c>
      <c r="Q696" s="202">
        <v>5.05</v>
      </c>
      <c r="R696" s="202">
        <v>0.12</v>
      </c>
      <c r="S696" s="202">
        <v>3.79</v>
      </c>
      <c r="T696" s="202">
        <v>98.27</v>
      </c>
      <c r="U696" s="183">
        <f t="shared" si="20"/>
        <v>81.381200675845676</v>
      </c>
      <c r="V696" s="183">
        <f t="shared" si="21"/>
        <v>11.268632504475903</v>
      </c>
      <c r="W696" s="201" t="s">
        <v>713</v>
      </c>
      <c r="X696" s="201">
        <v>10</v>
      </c>
    </row>
    <row r="697" spans="1:24" s="171" customFormat="1" ht="11.25">
      <c r="A697" s="172" t="s">
        <v>664</v>
      </c>
      <c r="B697" s="201" t="s">
        <v>665</v>
      </c>
      <c r="C697" s="201" t="s">
        <v>666</v>
      </c>
      <c r="D697" s="201" t="s">
        <v>667</v>
      </c>
      <c r="E697" s="201" t="s">
        <v>674</v>
      </c>
      <c r="F697" s="201" t="s">
        <v>669</v>
      </c>
      <c r="G697" s="201">
        <v>15</v>
      </c>
      <c r="H697" s="201">
        <v>67</v>
      </c>
      <c r="I697" s="201" t="s">
        <v>713</v>
      </c>
      <c r="J697" s="201" t="s">
        <v>671</v>
      </c>
      <c r="K697" s="202">
        <v>39.1</v>
      </c>
      <c r="L697" s="202">
        <v>0.97</v>
      </c>
      <c r="M697" s="202">
        <v>19.66</v>
      </c>
      <c r="N697" s="202">
        <v>8.4499999999999993</v>
      </c>
      <c r="O697" s="202">
        <v>0.35</v>
      </c>
      <c r="P697" s="202">
        <v>20.57</v>
      </c>
      <c r="Q697" s="202">
        <v>5.26</v>
      </c>
      <c r="R697" s="202">
        <v>0.08</v>
      </c>
      <c r="S697" s="202">
        <v>4.0999999999999996</v>
      </c>
      <c r="T697" s="202">
        <v>98.54</v>
      </c>
      <c r="U697" s="183">
        <f t="shared" si="20"/>
        <v>81.269967567995579</v>
      </c>
      <c r="V697" s="183">
        <f t="shared" si="21"/>
        <v>12.27304440790328</v>
      </c>
      <c r="W697" s="201" t="s">
        <v>713</v>
      </c>
      <c r="X697" s="201">
        <v>10</v>
      </c>
    </row>
    <row r="698" spans="1:24" s="171" customFormat="1" ht="11.25">
      <c r="A698" s="172" t="s">
        <v>664</v>
      </c>
      <c r="B698" s="201" t="s">
        <v>665</v>
      </c>
      <c r="C698" s="201" t="s">
        <v>666</v>
      </c>
      <c r="D698" s="201" t="s">
        <v>667</v>
      </c>
      <c r="E698" s="201" t="s">
        <v>674</v>
      </c>
      <c r="F698" s="201" t="s">
        <v>669</v>
      </c>
      <c r="G698" s="201">
        <v>15</v>
      </c>
      <c r="H698" s="201">
        <v>68</v>
      </c>
      <c r="I698" s="201" t="s">
        <v>713</v>
      </c>
      <c r="J698" s="201" t="s">
        <v>671</v>
      </c>
      <c r="K698" s="202">
        <v>39.31</v>
      </c>
      <c r="L698" s="202">
        <v>1.07</v>
      </c>
      <c r="M698" s="202">
        <v>18.79</v>
      </c>
      <c r="N698" s="202">
        <v>7.93</v>
      </c>
      <c r="O698" s="202">
        <v>0.25</v>
      </c>
      <c r="P698" s="202">
        <v>20.71</v>
      </c>
      <c r="Q698" s="202">
        <v>5.58</v>
      </c>
      <c r="R698" s="202">
        <v>0.06</v>
      </c>
      <c r="S698" s="202">
        <v>4.62</v>
      </c>
      <c r="T698" s="202">
        <v>98.32</v>
      </c>
      <c r="U698" s="183">
        <f t="shared" si="20"/>
        <v>82.316574280795876</v>
      </c>
      <c r="V698" s="183">
        <f t="shared" si="21"/>
        <v>14.158896065120249</v>
      </c>
      <c r="W698" s="201" t="s">
        <v>713</v>
      </c>
      <c r="X698" s="201">
        <v>10</v>
      </c>
    </row>
    <row r="699" spans="1:24" s="171" customFormat="1" ht="11.25">
      <c r="A699" s="172" t="s">
        <v>664</v>
      </c>
      <c r="B699" s="201" t="s">
        <v>665</v>
      </c>
      <c r="C699" s="201" t="s">
        <v>666</v>
      </c>
      <c r="D699" s="201" t="s">
        <v>667</v>
      </c>
      <c r="E699" s="201" t="s">
        <v>674</v>
      </c>
      <c r="F699" s="201" t="s">
        <v>669</v>
      </c>
      <c r="G699" s="201">
        <v>15</v>
      </c>
      <c r="H699" s="201">
        <v>69</v>
      </c>
      <c r="I699" s="201" t="s">
        <v>713</v>
      </c>
      <c r="J699" s="201" t="s">
        <v>671</v>
      </c>
      <c r="K699" s="202">
        <v>38.630000000000003</v>
      </c>
      <c r="L699" s="202">
        <v>0.92</v>
      </c>
      <c r="M699" s="202">
        <v>19.559999999999999</v>
      </c>
      <c r="N699" s="202">
        <v>8.51</v>
      </c>
      <c r="O699" s="202">
        <v>0.34</v>
      </c>
      <c r="P699" s="202">
        <v>20.8</v>
      </c>
      <c r="Q699" s="202">
        <v>5.38</v>
      </c>
      <c r="R699" s="202">
        <v>0.11</v>
      </c>
      <c r="S699" s="202">
        <v>4.25</v>
      </c>
      <c r="T699" s="202">
        <v>98.5</v>
      </c>
      <c r="U699" s="183">
        <f t="shared" si="20"/>
        <v>81.331443755574426</v>
      </c>
      <c r="V699" s="183">
        <f t="shared" si="21"/>
        <v>12.721702873283633</v>
      </c>
      <c r="W699" s="201" t="s">
        <v>713</v>
      </c>
      <c r="X699" s="201">
        <v>10</v>
      </c>
    </row>
    <row r="700" spans="1:24" s="171" customFormat="1" ht="11.25">
      <c r="A700" s="172" t="s">
        <v>664</v>
      </c>
      <c r="B700" s="201" t="s">
        <v>665</v>
      </c>
      <c r="C700" s="201" t="s">
        <v>666</v>
      </c>
      <c r="D700" s="201" t="s">
        <v>667</v>
      </c>
      <c r="E700" s="201" t="s">
        <v>674</v>
      </c>
      <c r="F700" s="201" t="s">
        <v>669</v>
      </c>
      <c r="G700" s="201">
        <v>15</v>
      </c>
      <c r="H700" s="201">
        <v>70</v>
      </c>
      <c r="I700" s="201" t="s">
        <v>713</v>
      </c>
      <c r="J700" s="201" t="s">
        <v>671</v>
      </c>
      <c r="K700" s="202">
        <v>39.01</v>
      </c>
      <c r="L700" s="202">
        <v>0.91</v>
      </c>
      <c r="M700" s="202">
        <v>19.78</v>
      </c>
      <c r="N700" s="202">
        <v>8.51</v>
      </c>
      <c r="O700" s="202">
        <v>0.33</v>
      </c>
      <c r="P700" s="202">
        <v>20.2</v>
      </c>
      <c r="Q700" s="202">
        <v>5.32</v>
      </c>
      <c r="R700" s="202">
        <v>0.11</v>
      </c>
      <c r="S700" s="202">
        <v>4.1500000000000004</v>
      </c>
      <c r="T700" s="202">
        <v>98.32</v>
      </c>
      <c r="U700" s="183">
        <f t="shared" si="20"/>
        <v>80.882938502116659</v>
      </c>
      <c r="V700" s="183">
        <f t="shared" si="21"/>
        <v>12.33818236370211</v>
      </c>
      <c r="W700" s="201" t="s">
        <v>713</v>
      </c>
      <c r="X700" s="201">
        <v>10</v>
      </c>
    </row>
    <row r="701" spans="1:24" s="171" customFormat="1" ht="11.25">
      <c r="A701" s="172" t="s">
        <v>664</v>
      </c>
      <c r="B701" s="201" t="s">
        <v>672</v>
      </c>
      <c r="C701" s="201" t="s">
        <v>666</v>
      </c>
      <c r="D701" s="201" t="s">
        <v>667</v>
      </c>
      <c r="E701" s="201" t="s">
        <v>674</v>
      </c>
      <c r="F701" s="201" t="s">
        <v>669</v>
      </c>
      <c r="G701" s="201">
        <v>19</v>
      </c>
      <c r="H701" s="201">
        <v>1</v>
      </c>
      <c r="I701" s="201" t="s">
        <v>713</v>
      </c>
      <c r="J701" s="201" t="s">
        <v>671</v>
      </c>
      <c r="K701" s="202">
        <v>40.49</v>
      </c>
      <c r="L701" s="202">
        <v>0.91</v>
      </c>
      <c r="M701" s="202">
        <v>19.11</v>
      </c>
      <c r="N701" s="202">
        <v>8.5399999999999991</v>
      </c>
      <c r="O701" s="202">
        <v>0.3</v>
      </c>
      <c r="P701" s="202">
        <v>20.6</v>
      </c>
      <c r="Q701" s="202">
        <v>5.34</v>
      </c>
      <c r="R701" s="202">
        <v>0.08</v>
      </c>
      <c r="S701" s="202">
        <v>4.2300000000000004</v>
      </c>
      <c r="T701" s="202">
        <v>99.6</v>
      </c>
      <c r="U701" s="183">
        <f t="shared" si="20"/>
        <v>81.130484629820884</v>
      </c>
      <c r="V701" s="183">
        <f t="shared" si="21"/>
        <v>12.929186150935395</v>
      </c>
      <c r="W701" s="201" t="s">
        <v>713</v>
      </c>
      <c r="X701" s="201">
        <v>10</v>
      </c>
    </row>
    <row r="702" spans="1:24" s="171" customFormat="1" ht="11.25">
      <c r="A702" s="172" t="s">
        <v>664</v>
      </c>
      <c r="B702" s="201" t="s">
        <v>672</v>
      </c>
      <c r="C702" s="201" t="s">
        <v>666</v>
      </c>
      <c r="D702" s="201" t="s">
        <v>667</v>
      </c>
      <c r="E702" s="201" t="s">
        <v>674</v>
      </c>
      <c r="F702" s="201" t="s">
        <v>669</v>
      </c>
      <c r="G702" s="201">
        <v>19</v>
      </c>
      <c r="H702" s="201">
        <v>2</v>
      </c>
      <c r="I702" s="201" t="s">
        <v>713</v>
      </c>
      <c r="J702" s="201" t="s">
        <v>671</v>
      </c>
      <c r="K702" s="202">
        <v>40.380000000000003</v>
      </c>
      <c r="L702" s="202">
        <v>0.84</v>
      </c>
      <c r="M702" s="202">
        <v>19.3</v>
      </c>
      <c r="N702" s="202">
        <v>8.0399999999999991</v>
      </c>
      <c r="O702" s="202">
        <v>0.24</v>
      </c>
      <c r="P702" s="202">
        <v>20.67</v>
      </c>
      <c r="Q702" s="202">
        <v>5.17</v>
      </c>
      <c r="R702" s="202">
        <v>0.11</v>
      </c>
      <c r="S702" s="202">
        <v>4.45</v>
      </c>
      <c r="T702" s="202">
        <v>99.2</v>
      </c>
      <c r="U702" s="183">
        <f t="shared" si="20"/>
        <v>82.086740787623739</v>
      </c>
      <c r="V702" s="183">
        <f t="shared" si="21"/>
        <v>13.395583775408532</v>
      </c>
      <c r="W702" s="201" t="s">
        <v>713</v>
      </c>
      <c r="X702" s="201">
        <v>10</v>
      </c>
    </row>
    <row r="703" spans="1:24" s="171" customFormat="1" ht="11.25">
      <c r="A703" s="172" t="s">
        <v>664</v>
      </c>
      <c r="B703" s="201" t="s">
        <v>672</v>
      </c>
      <c r="C703" s="201" t="s">
        <v>666</v>
      </c>
      <c r="D703" s="201" t="s">
        <v>667</v>
      </c>
      <c r="E703" s="201" t="s">
        <v>674</v>
      </c>
      <c r="F703" s="201" t="s">
        <v>669</v>
      </c>
      <c r="G703" s="201">
        <v>19</v>
      </c>
      <c r="H703" s="201">
        <v>3</v>
      </c>
      <c r="I703" s="201" t="s">
        <v>713</v>
      </c>
      <c r="J703" s="201" t="s">
        <v>671</v>
      </c>
      <c r="K703" s="202">
        <v>40.119999999999997</v>
      </c>
      <c r="L703" s="202">
        <v>0.78</v>
      </c>
      <c r="M703" s="202">
        <v>21.48</v>
      </c>
      <c r="N703" s="202">
        <v>16.73</v>
      </c>
      <c r="O703" s="202">
        <v>0.24</v>
      </c>
      <c r="P703" s="202">
        <v>14.33</v>
      </c>
      <c r="Q703" s="202">
        <v>6.66</v>
      </c>
      <c r="R703" s="202">
        <v>0.25</v>
      </c>
      <c r="S703" s="202">
        <v>0.12</v>
      </c>
      <c r="T703" s="202">
        <v>100.71</v>
      </c>
      <c r="U703" s="183">
        <f t="shared" si="20"/>
        <v>60.423264879370663</v>
      </c>
      <c r="V703" s="183">
        <f t="shared" si="21"/>
        <v>0.3733716217539842</v>
      </c>
      <c r="W703" s="201" t="s">
        <v>713</v>
      </c>
      <c r="X703" s="201">
        <v>10</v>
      </c>
    </row>
    <row r="704" spans="1:24" s="171" customFormat="1" ht="11.25">
      <c r="A704" s="172" t="s">
        <v>664</v>
      </c>
      <c r="B704" s="201" t="s">
        <v>672</v>
      </c>
      <c r="C704" s="201" t="s">
        <v>666</v>
      </c>
      <c r="D704" s="201" t="s">
        <v>667</v>
      </c>
      <c r="E704" s="201" t="s">
        <v>674</v>
      </c>
      <c r="F704" s="201" t="s">
        <v>669</v>
      </c>
      <c r="G704" s="201">
        <v>19</v>
      </c>
      <c r="H704" s="201">
        <v>4</v>
      </c>
      <c r="I704" s="201" t="s">
        <v>713</v>
      </c>
      <c r="J704" s="201" t="s">
        <v>671</v>
      </c>
      <c r="K704" s="202">
        <v>40.700000000000003</v>
      </c>
      <c r="L704" s="202">
        <v>1.21</v>
      </c>
      <c r="M704" s="202">
        <v>16.66</v>
      </c>
      <c r="N704" s="202">
        <v>7.73</v>
      </c>
      <c r="O704" s="202">
        <v>0.28000000000000003</v>
      </c>
      <c r="P704" s="202">
        <v>20.58</v>
      </c>
      <c r="Q704" s="202">
        <v>6.2</v>
      </c>
      <c r="R704" s="202">
        <v>0.04</v>
      </c>
      <c r="S704" s="202">
        <v>7.23</v>
      </c>
      <c r="T704" s="202">
        <v>100.63</v>
      </c>
      <c r="U704" s="183">
        <f t="shared" si="20"/>
        <v>82.595004003029032</v>
      </c>
      <c r="V704" s="183">
        <f t="shared" si="21"/>
        <v>22.548274049420019</v>
      </c>
      <c r="W704" s="201" t="s">
        <v>713</v>
      </c>
      <c r="X704" s="201">
        <v>10</v>
      </c>
    </row>
    <row r="705" spans="1:24" s="171" customFormat="1" ht="11.25">
      <c r="A705" s="172" t="s">
        <v>664</v>
      </c>
      <c r="B705" s="201" t="s">
        <v>672</v>
      </c>
      <c r="C705" s="201" t="s">
        <v>666</v>
      </c>
      <c r="D705" s="201" t="s">
        <v>667</v>
      </c>
      <c r="E705" s="201" t="s">
        <v>674</v>
      </c>
      <c r="F705" s="201" t="s">
        <v>669</v>
      </c>
      <c r="G705" s="201">
        <v>19</v>
      </c>
      <c r="H705" s="201">
        <v>5</v>
      </c>
      <c r="I705" s="201" t="s">
        <v>713</v>
      </c>
      <c r="J705" s="201" t="s">
        <v>671</v>
      </c>
      <c r="K705" s="202">
        <v>40.39</v>
      </c>
      <c r="L705" s="202">
        <v>0.21</v>
      </c>
      <c r="M705" s="202">
        <v>19.350000000000001</v>
      </c>
      <c r="N705" s="202">
        <v>7.06</v>
      </c>
      <c r="O705" s="202">
        <v>0.28999999999999998</v>
      </c>
      <c r="P705" s="202">
        <v>20.97</v>
      </c>
      <c r="Q705" s="202">
        <v>5.31</v>
      </c>
      <c r="R705" s="202">
        <v>0.01</v>
      </c>
      <c r="S705" s="202">
        <v>5.84</v>
      </c>
      <c r="T705" s="202">
        <v>99.43</v>
      </c>
      <c r="U705" s="183">
        <f t="shared" si="20"/>
        <v>84.112583879119939</v>
      </c>
      <c r="V705" s="183">
        <f t="shared" si="21"/>
        <v>16.837522881937883</v>
      </c>
      <c r="W705" s="201" t="s">
        <v>713</v>
      </c>
      <c r="X705" s="201">
        <v>10</v>
      </c>
    </row>
    <row r="706" spans="1:24" s="171" customFormat="1" ht="11.25">
      <c r="A706" s="172" t="s">
        <v>664</v>
      </c>
      <c r="B706" s="201" t="s">
        <v>672</v>
      </c>
      <c r="C706" s="201" t="s">
        <v>666</v>
      </c>
      <c r="D706" s="201" t="s">
        <v>667</v>
      </c>
      <c r="E706" s="201" t="s">
        <v>674</v>
      </c>
      <c r="F706" s="201" t="s">
        <v>669</v>
      </c>
      <c r="G706" s="201">
        <v>19</v>
      </c>
      <c r="H706" s="201">
        <v>6</v>
      </c>
      <c r="I706" s="201" t="s">
        <v>713</v>
      </c>
      <c r="J706" s="201" t="s">
        <v>671</v>
      </c>
      <c r="K706" s="202">
        <v>40.299999999999997</v>
      </c>
      <c r="L706" s="202">
        <v>0.28999999999999998</v>
      </c>
      <c r="M706" s="202">
        <v>23.2</v>
      </c>
      <c r="N706" s="202">
        <v>16.22</v>
      </c>
      <c r="O706" s="202">
        <v>0.34</v>
      </c>
      <c r="P706" s="202">
        <v>13.81</v>
      </c>
      <c r="Q706" s="202">
        <v>6.96</v>
      </c>
      <c r="R706" s="202">
        <v>0.05</v>
      </c>
      <c r="S706" s="202">
        <v>0.06</v>
      </c>
      <c r="T706" s="202">
        <v>101.23</v>
      </c>
      <c r="U706" s="183">
        <f t="shared" si="20"/>
        <v>60.279603009993409</v>
      </c>
      <c r="V706" s="183">
        <f t="shared" si="21"/>
        <v>0.17319260785191923</v>
      </c>
      <c r="W706" s="201" t="s">
        <v>713</v>
      </c>
      <c r="X706" s="201">
        <v>10</v>
      </c>
    </row>
    <row r="707" spans="1:24" s="171" customFormat="1" ht="11.25">
      <c r="A707" s="172" t="s">
        <v>664</v>
      </c>
      <c r="B707" s="201" t="s">
        <v>672</v>
      </c>
      <c r="C707" s="201" t="s">
        <v>666</v>
      </c>
      <c r="D707" s="201" t="s">
        <v>667</v>
      </c>
      <c r="E707" s="201" t="s">
        <v>674</v>
      </c>
      <c r="F707" s="201" t="s">
        <v>669</v>
      </c>
      <c r="G707" s="201">
        <v>19</v>
      </c>
      <c r="H707" s="201">
        <v>7</v>
      </c>
      <c r="I707" s="201" t="s">
        <v>713</v>
      </c>
      <c r="J707" s="201" t="s">
        <v>671</v>
      </c>
      <c r="K707" s="202">
        <v>41.01</v>
      </c>
      <c r="L707" s="202">
        <v>1.08</v>
      </c>
      <c r="M707" s="202">
        <v>19.16</v>
      </c>
      <c r="N707" s="202">
        <v>8.64</v>
      </c>
      <c r="O707" s="202">
        <v>0.26</v>
      </c>
      <c r="P707" s="202">
        <v>20.53</v>
      </c>
      <c r="Q707" s="202">
        <v>5.41</v>
      </c>
      <c r="R707" s="202">
        <v>0.13</v>
      </c>
      <c r="S707" s="202">
        <v>4.3</v>
      </c>
      <c r="T707" s="202">
        <v>100.52</v>
      </c>
      <c r="U707" s="183">
        <f t="shared" si="20"/>
        <v>80.899075875846492</v>
      </c>
      <c r="V707" s="183">
        <f t="shared" si="21"/>
        <v>13.085336834830752</v>
      </c>
      <c r="W707" s="201" t="s">
        <v>713</v>
      </c>
      <c r="X707" s="201">
        <v>10</v>
      </c>
    </row>
    <row r="708" spans="1:24" s="171" customFormat="1" ht="11.25">
      <c r="A708" s="172" t="s">
        <v>664</v>
      </c>
      <c r="B708" s="201" t="s">
        <v>672</v>
      </c>
      <c r="C708" s="201" t="s">
        <v>666</v>
      </c>
      <c r="D708" s="201" t="s">
        <v>667</v>
      </c>
      <c r="E708" s="201" t="s">
        <v>674</v>
      </c>
      <c r="F708" s="201" t="s">
        <v>669</v>
      </c>
      <c r="G708" s="201">
        <v>19</v>
      </c>
      <c r="H708" s="201">
        <v>8</v>
      </c>
      <c r="I708" s="201" t="s">
        <v>713</v>
      </c>
      <c r="J708" s="201" t="s">
        <v>671</v>
      </c>
      <c r="K708" s="202">
        <v>40.15</v>
      </c>
      <c r="L708" s="202">
        <v>0.49</v>
      </c>
      <c r="M708" s="202">
        <v>18.68</v>
      </c>
      <c r="N708" s="202">
        <v>7.96</v>
      </c>
      <c r="O708" s="202">
        <v>0.4</v>
      </c>
      <c r="P708" s="202">
        <v>19.84</v>
      </c>
      <c r="Q708" s="202">
        <v>6.49</v>
      </c>
      <c r="R708" s="202">
        <v>0.08</v>
      </c>
      <c r="S708" s="202">
        <v>6.26</v>
      </c>
      <c r="T708" s="202">
        <v>100.35</v>
      </c>
      <c r="U708" s="183">
        <f t="shared" si="20"/>
        <v>81.626613717263837</v>
      </c>
      <c r="V708" s="183">
        <f t="shared" si="21"/>
        <v>18.354709115015279</v>
      </c>
      <c r="W708" s="201" t="s">
        <v>713</v>
      </c>
      <c r="X708" s="201">
        <v>10</v>
      </c>
    </row>
    <row r="709" spans="1:24" s="171" customFormat="1" ht="11.25">
      <c r="A709" s="172" t="s">
        <v>664</v>
      </c>
      <c r="B709" s="201" t="s">
        <v>672</v>
      </c>
      <c r="C709" s="201" t="s">
        <v>666</v>
      </c>
      <c r="D709" s="201" t="s">
        <v>667</v>
      </c>
      <c r="E709" s="201" t="s">
        <v>674</v>
      </c>
      <c r="F709" s="201" t="s">
        <v>669</v>
      </c>
      <c r="G709" s="201">
        <v>19</v>
      </c>
      <c r="H709" s="201">
        <v>9</v>
      </c>
      <c r="I709" s="201" t="s">
        <v>713</v>
      </c>
      <c r="J709" s="201" t="s">
        <v>671</v>
      </c>
      <c r="K709" s="202">
        <v>40.659999999999997</v>
      </c>
      <c r="L709" s="202">
        <v>0.93</v>
      </c>
      <c r="M709" s="202">
        <v>19.89</v>
      </c>
      <c r="N709" s="202">
        <v>8.17</v>
      </c>
      <c r="O709" s="202">
        <v>0.34</v>
      </c>
      <c r="P709" s="202">
        <v>20.13</v>
      </c>
      <c r="Q709" s="202">
        <v>6.27</v>
      </c>
      <c r="R709" s="202">
        <v>0.17</v>
      </c>
      <c r="S709" s="202">
        <v>3.26</v>
      </c>
      <c r="T709" s="202">
        <v>99.82</v>
      </c>
      <c r="U709" s="183">
        <f t="shared" si="20"/>
        <v>81.453079316621995</v>
      </c>
      <c r="V709" s="183">
        <f t="shared" si="21"/>
        <v>9.9059849306881258</v>
      </c>
      <c r="W709" s="201" t="s">
        <v>713</v>
      </c>
      <c r="X709" s="201">
        <v>10</v>
      </c>
    </row>
    <row r="710" spans="1:24" s="171" customFormat="1" ht="11.25">
      <c r="A710" s="172" t="s">
        <v>664</v>
      </c>
      <c r="B710" s="201" t="s">
        <v>672</v>
      </c>
      <c r="C710" s="201" t="s">
        <v>666</v>
      </c>
      <c r="D710" s="201" t="s">
        <v>667</v>
      </c>
      <c r="E710" s="201" t="s">
        <v>674</v>
      </c>
      <c r="F710" s="201" t="s">
        <v>669</v>
      </c>
      <c r="G710" s="201">
        <v>19</v>
      </c>
      <c r="H710" s="201">
        <v>10</v>
      </c>
      <c r="I710" s="201" t="s">
        <v>713</v>
      </c>
      <c r="J710" s="201" t="s">
        <v>671</v>
      </c>
      <c r="K710" s="202">
        <v>41.02</v>
      </c>
      <c r="L710" s="202">
        <v>0.94</v>
      </c>
      <c r="M710" s="202">
        <v>19.18</v>
      </c>
      <c r="N710" s="202">
        <v>7.39</v>
      </c>
      <c r="O710" s="202">
        <v>0.22</v>
      </c>
      <c r="P710" s="202">
        <v>21.82</v>
      </c>
      <c r="Q710" s="202">
        <v>5.35</v>
      </c>
      <c r="R710" s="202">
        <v>0.12</v>
      </c>
      <c r="S710" s="202">
        <v>4.3899999999999997</v>
      </c>
      <c r="T710" s="202">
        <v>100.43</v>
      </c>
      <c r="U710" s="183">
        <f t="shared" ref="U710:U773" si="22">((P710/40.31)/(P710/40.31+N710/71.85))*100</f>
        <v>84.032930152950343</v>
      </c>
      <c r="V710" s="183">
        <f t="shared" ref="V710:V773" si="23">((S710/151.99061)/(S710/151.99061+M710/101.96137))*100</f>
        <v>13.310684654442873</v>
      </c>
      <c r="W710" s="201" t="s">
        <v>713</v>
      </c>
      <c r="X710" s="201">
        <v>10</v>
      </c>
    </row>
    <row r="711" spans="1:24" s="171" customFormat="1" ht="11.25">
      <c r="A711" s="172" t="s">
        <v>664</v>
      </c>
      <c r="B711" s="201" t="s">
        <v>672</v>
      </c>
      <c r="C711" s="201" t="s">
        <v>666</v>
      </c>
      <c r="D711" s="201" t="s">
        <v>667</v>
      </c>
      <c r="E711" s="201" t="s">
        <v>674</v>
      </c>
      <c r="F711" s="201" t="s">
        <v>669</v>
      </c>
      <c r="G711" s="201">
        <v>19</v>
      </c>
      <c r="H711" s="201">
        <v>11</v>
      </c>
      <c r="I711" s="201" t="s">
        <v>713</v>
      </c>
      <c r="J711" s="201" t="s">
        <v>671</v>
      </c>
      <c r="K711" s="202">
        <v>40.58</v>
      </c>
      <c r="L711" s="202">
        <v>1.06</v>
      </c>
      <c r="M711" s="202">
        <v>18.55</v>
      </c>
      <c r="N711" s="202">
        <v>8.6</v>
      </c>
      <c r="O711" s="202">
        <v>0.32</v>
      </c>
      <c r="P711" s="202">
        <v>20.62</v>
      </c>
      <c r="Q711" s="202">
        <v>5.44</v>
      </c>
      <c r="R711" s="202">
        <v>0.08</v>
      </c>
      <c r="S711" s="202">
        <v>4.3899999999999997</v>
      </c>
      <c r="T711" s="202">
        <v>99.64</v>
      </c>
      <c r="U711" s="183">
        <f t="shared" si="22"/>
        <v>81.037986274028242</v>
      </c>
      <c r="V711" s="183">
        <f t="shared" si="23"/>
        <v>13.700809627305588</v>
      </c>
      <c r="W711" s="201" t="s">
        <v>713</v>
      </c>
      <c r="X711" s="201">
        <v>10</v>
      </c>
    </row>
    <row r="712" spans="1:24" s="171" customFormat="1" ht="11.25">
      <c r="A712" s="172" t="s">
        <v>664</v>
      </c>
      <c r="B712" s="201" t="s">
        <v>672</v>
      </c>
      <c r="C712" s="201" t="s">
        <v>666</v>
      </c>
      <c r="D712" s="201" t="s">
        <v>667</v>
      </c>
      <c r="E712" s="201" t="s">
        <v>674</v>
      </c>
      <c r="F712" s="201" t="s">
        <v>669</v>
      </c>
      <c r="G712" s="201">
        <v>19</v>
      </c>
      <c r="H712" s="201">
        <v>12</v>
      </c>
      <c r="I712" s="201" t="s">
        <v>713</v>
      </c>
      <c r="J712" s="201" t="s">
        <v>671</v>
      </c>
      <c r="K712" s="202">
        <v>40.97</v>
      </c>
      <c r="L712" s="202">
        <v>0.94</v>
      </c>
      <c r="M712" s="202">
        <v>19.64</v>
      </c>
      <c r="N712" s="202">
        <v>8.73</v>
      </c>
      <c r="O712" s="202">
        <v>0.32</v>
      </c>
      <c r="P712" s="202">
        <v>20.8</v>
      </c>
      <c r="Q712" s="202">
        <v>5.0999999999999996</v>
      </c>
      <c r="R712" s="202">
        <v>0.03</v>
      </c>
      <c r="S712" s="202">
        <v>3.84</v>
      </c>
      <c r="T712" s="202">
        <v>100.37</v>
      </c>
      <c r="U712" s="183">
        <f t="shared" si="22"/>
        <v>80.94080854044465</v>
      </c>
      <c r="V712" s="183">
        <f t="shared" si="23"/>
        <v>11.595347452710111</v>
      </c>
      <c r="W712" s="201" t="s">
        <v>713</v>
      </c>
      <c r="X712" s="201">
        <v>10</v>
      </c>
    </row>
    <row r="713" spans="1:24" s="171" customFormat="1" ht="11.25">
      <c r="A713" s="172" t="s">
        <v>664</v>
      </c>
      <c r="B713" s="201" t="s">
        <v>672</v>
      </c>
      <c r="C713" s="201" t="s">
        <v>666</v>
      </c>
      <c r="D713" s="201" t="s">
        <v>667</v>
      </c>
      <c r="E713" s="201" t="s">
        <v>674</v>
      </c>
      <c r="F713" s="201" t="s">
        <v>669</v>
      </c>
      <c r="G713" s="201">
        <v>19</v>
      </c>
      <c r="H713" s="201">
        <v>13</v>
      </c>
      <c r="I713" s="201" t="s">
        <v>713</v>
      </c>
      <c r="J713" s="201" t="s">
        <v>671</v>
      </c>
      <c r="K713" s="202">
        <v>40.68</v>
      </c>
      <c r="L713" s="202">
        <v>0.72</v>
      </c>
      <c r="M713" s="202">
        <v>16.21</v>
      </c>
      <c r="N713" s="202">
        <v>7.55</v>
      </c>
      <c r="O713" s="202">
        <v>0.28999999999999998</v>
      </c>
      <c r="P713" s="202">
        <v>20.5</v>
      </c>
      <c r="Q713" s="202">
        <v>6.17</v>
      </c>
      <c r="R713" s="202">
        <v>0.05</v>
      </c>
      <c r="S713" s="202">
        <v>8.2899999999999991</v>
      </c>
      <c r="T713" s="202">
        <v>100.46</v>
      </c>
      <c r="U713" s="183">
        <f t="shared" si="22"/>
        <v>82.87591246215041</v>
      </c>
      <c r="V713" s="183">
        <f t="shared" si="23"/>
        <v>25.544053221165424</v>
      </c>
      <c r="W713" s="201" t="s">
        <v>713</v>
      </c>
      <c r="X713" s="201">
        <v>10</v>
      </c>
    </row>
    <row r="714" spans="1:24" s="171" customFormat="1" ht="11.25">
      <c r="A714" s="172" t="s">
        <v>664</v>
      </c>
      <c r="B714" s="201" t="s">
        <v>672</v>
      </c>
      <c r="C714" s="201" t="s">
        <v>666</v>
      </c>
      <c r="D714" s="201" t="s">
        <v>667</v>
      </c>
      <c r="E714" s="201" t="s">
        <v>674</v>
      </c>
      <c r="F714" s="201" t="s">
        <v>669</v>
      </c>
      <c r="G714" s="201">
        <v>19</v>
      </c>
      <c r="H714" s="201">
        <v>14</v>
      </c>
      <c r="I714" s="201" t="s">
        <v>713</v>
      </c>
      <c r="J714" s="201" t="s">
        <v>671</v>
      </c>
      <c r="K714" s="202">
        <v>40.14</v>
      </c>
      <c r="L714" s="202">
        <v>0.65</v>
      </c>
      <c r="M714" s="202">
        <v>20.82</v>
      </c>
      <c r="N714" s="202">
        <v>9.36</v>
      </c>
      <c r="O714" s="202">
        <v>0.41</v>
      </c>
      <c r="P714" s="202">
        <v>18.59</v>
      </c>
      <c r="Q714" s="202">
        <v>7.41</v>
      </c>
      <c r="R714" s="202">
        <v>0.09</v>
      </c>
      <c r="S714" s="202">
        <v>1.98</v>
      </c>
      <c r="T714" s="202">
        <v>99.45</v>
      </c>
      <c r="U714" s="183">
        <f t="shared" si="22"/>
        <v>77.974131944839698</v>
      </c>
      <c r="V714" s="183">
        <f t="shared" si="23"/>
        <v>5.9971432323993872</v>
      </c>
      <c r="W714" s="201" t="s">
        <v>713</v>
      </c>
      <c r="X714" s="201">
        <v>10</v>
      </c>
    </row>
    <row r="715" spans="1:24" s="171" customFormat="1" ht="11.25">
      <c r="A715" s="172" t="s">
        <v>664</v>
      </c>
      <c r="B715" s="201" t="s">
        <v>672</v>
      </c>
      <c r="C715" s="201" t="s">
        <v>666</v>
      </c>
      <c r="D715" s="201" t="s">
        <v>667</v>
      </c>
      <c r="E715" s="201" t="s">
        <v>674</v>
      </c>
      <c r="F715" s="201" t="s">
        <v>669</v>
      </c>
      <c r="G715" s="201">
        <v>19</v>
      </c>
      <c r="H715" s="201">
        <v>15</v>
      </c>
      <c r="I715" s="201" t="s">
        <v>713</v>
      </c>
      <c r="J715" s="201" t="s">
        <v>671</v>
      </c>
      <c r="K715" s="202">
        <v>40.99</v>
      </c>
      <c r="L715" s="202">
        <v>1</v>
      </c>
      <c r="M715" s="202">
        <v>19.489999999999998</v>
      </c>
      <c r="N715" s="202">
        <v>8.67</v>
      </c>
      <c r="O715" s="202">
        <v>0.25</v>
      </c>
      <c r="P715" s="202">
        <v>20.67</v>
      </c>
      <c r="Q715" s="202">
        <v>5.3</v>
      </c>
      <c r="R715" s="202">
        <v>0.1</v>
      </c>
      <c r="S715" s="202">
        <v>4.2699999999999996</v>
      </c>
      <c r="T715" s="202">
        <v>100.74</v>
      </c>
      <c r="U715" s="183">
        <f t="shared" si="22"/>
        <v>80.950478658552541</v>
      </c>
      <c r="V715" s="183">
        <f t="shared" si="23"/>
        <v>12.813922148111947</v>
      </c>
      <c r="W715" s="201" t="s">
        <v>713</v>
      </c>
      <c r="X715" s="201">
        <v>10</v>
      </c>
    </row>
    <row r="716" spans="1:24" s="171" customFormat="1" ht="11.25">
      <c r="A716" s="172" t="s">
        <v>664</v>
      </c>
      <c r="B716" s="201" t="s">
        <v>672</v>
      </c>
      <c r="C716" s="201" t="s">
        <v>666</v>
      </c>
      <c r="D716" s="201" t="s">
        <v>667</v>
      </c>
      <c r="E716" s="201" t="s">
        <v>674</v>
      </c>
      <c r="F716" s="201" t="s">
        <v>669</v>
      </c>
      <c r="G716" s="201">
        <v>19</v>
      </c>
      <c r="H716" s="201">
        <v>16</v>
      </c>
      <c r="I716" s="201" t="s">
        <v>713</v>
      </c>
      <c r="J716" s="201" t="s">
        <v>671</v>
      </c>
      <c r="K716" s="202">
        <v>40.86</v>
      </c>
      <c r="L716" s="202">
        <v>1.02</v>
      </c>
      <c r="M716" s="202">
        <v>18.32</v>
      </c>
      <c r="N716" s="202">
        <v>7.82</v>
      </c>
      <c r="O716" s="202">
        <v>0.27</v>
      </c>
      <c r="P716" s="202">
        <v>20.48</v>
      </c>
      <c r="Q716" s="202">
        <v>5.76</v>
      </c>
      <c r="R716" s="202">
        <v>0.08</v>
      </c>
      <c r="S716" s="202">
        <v>5.45</v>
      </c>
      <c r="T716" s="202">
        <v>100.06</v>
      </c>
      <c r="U716" s="183">
        <f t="shared" si="22"/>
        <v>82.357304103033485</v>
      </c>
      <c r="V716" s="183">
        <f t="shared" si="23"/>
        <v>16.636624955534355</v>
      </c>
      <c r="W716" s="201" t="s">
        <v>713</v>
      </c>
      <c r="X716" s="201">
        <v>10</v>
      </c>
    </row>
    <row r="717" spans="1:24" s="171" customFormat="1" ht="11.25">
      <c r="A717" s="172" t="s">
        <v>664</v>
      </c>
      <c r="B717" s="201" t="s">
        <v>672</v>
      </c>
      <c r="C717" s="201" t="s">
        <v>666</v>
      </c>
      <c r="D717" s="201" t="s">
        <v>667</v>
      </c>
      <c r="E717" s="201" t="s">
        <v>674</v>
      </c>
      <c r="F717" s="201" t="s">
        <v>669</v>
      </c>
      <c r="G717" s="201">
        <v>19</v>
      </c>
      <c r="H717" s="201">
        <v>17</v>
      </c>
      <c r="I717" s="201" t="s">
        <v>713</v>
      </c>
      <c r="J717" s="201" t="s">
        <v>671</v>
      </c>
      <c r="K717" s="202">
        <v>40.06</v>
      </c>
      <c r="L717" s="202">
        <v>0.72</v>
      </c>
      <c r="M717" s="202">
        <v>21.11</v>
      </c>
      <c r="N717" s="202">
        <v>9.02</v>
      </c>
      <c r="O717" s="202">
        <v>0.37</v>
      </c>
      <c r="P717" s="202">
        <v>17.84</v>
      </c>
      <c r="Q717" s="202">
        <v>7.4</v>
      </c>
      <c r="R717" s="202">
        <v>0.06</v>
      </c>
      <c r="S717" s="202">
        <v>2.06</v>
      </c>
      <c r="T717" s="202">
        <v>98.64</v>
      </c>
      <c r="U717" s="183">
        <f t="shared" si="22"/>
        <v>77.902263534427675</v>
      </c>
      <c r="V717" s="183">
        <f t="shared" si="23"/>
        <v>6.1441158579185373</v>
      </c>
      <c r="W717" s="201" t="s">
        <v>713</v>
      </c>
      <c r="X717" s="201">
        <v>10</v>
      </c>
    </row>
    <row r="718" spans="1:24" s="171" customFormat="1" ht="11.25">
      <c r="A718" s="172" t="s">
        <v>664</v>
      </c>
      <c r="B718" s="201" t="s">
        <v>672</v>
      </c>
      <c r="C718" s="201" t="s">
        <v>666</v>
      </c>
      <c r="D718" s="201" t="s">
        <v>667</v>
      </c>
      <c r="E718" s="201" t="s">
        <v>674</v>
      </c>
      <c r="F718" s="201" t="s">
        <v>669</v>
      </c>
      <c r="G718" s="201">
        <v>19</v>
      </c>
      <c r="H718" s="201">
        <v>18</v>
      </c>
      <c r="I718" s="201" t="s">
        <v>713</v>
      </c>
      <c r="J718" s="201" t="s">
        <v>671</v>
      </c>
      <c r="K718" s="202">
        <v>40.799999999999997</v>
      </c>
      <c r="L718" s="202">
        <v>1.1000000000000001</v>
      </c>
      <c r="M718" s="202">
        <v>18.43</v>
      </c>
      <c r="N718" s="202">
        <v>7.08</v>
      </c>
      <c r="O718" s="202">
        <v>0.24</v>
      </c>
      <c r="P718" s="202">
        <v>21.9</v>
      </c>
      <c r="Q718" s="202">
        <v>5.61</v>
      </c>
      <c r="R718" s="202">
        <v>0.05</v>
      </c>
      <c r="S718" s="202">
        <v>5.12</v>
      </c>
      <c r="T718" s="202">
        <v>100.33</v>
      </c>
      <c r="U718" s="183">
        <f t="shared" si="22"/>
        <v>84.647194823546585</v>
      </c>
      <c r="V718" s="183">
        <f t="shared" si="23"/>
        <v>15.708884033696705</v>
      </c>
      <c r="W718" s="201" t="s">
        <v>713</v>
      </c>
      <c r="X718" s="201">
        <v>10</v>
      </c>
    </row>
    <row r="719" spans="1:24" s="171" customFormat="1" ht="11.25">
      <c r="A719" s="172" t="s">
        <v>664</v>
      </c>
      <c r="B719" s="201" t="s">
        <v>672</v>
      </c>
      <c r="C719" s="201" t="s">
        <v>666</v>
      </c>
      <c r="D719" s="201" t="s">
        <v>667</v>
      </c>
      <c r="E719" s="201" t="s">
        <v>674</v>
      </c>
      <c r="F719" s="201" t="s">
        <v>669</v>
      </c>
      <c r="G719" s="201">
        <v>19</v>
      </c>
      <c r="H719" s="201">
        <v>19</v>
      </c>
      <c r="I719" s="201" t="s">
        <v>713</v>
      </c>
      <c r="J719" s="201" t="s">
        <v>671</v>
      </c>
      <c r="K719" s="202">
        <v>39.549999999999997</v>
      </c>
      <c r="L719" s="202">
        <v>0.74</v>
      </c>
      <c r="M719" s="202">
        <v>22.12</v>
      </c>
      <c r="N719" s="202">
        <v>15.53</v>
      </c>
      <c r="O719" s="202">
        <v>0.3</v>
      </c>
      <c r="P719" s="202">
        <v>14.93</v>
      </c>
      <c r="Q719" s="202">
        <v>6.75</v>
      </c>
      <c r="R719" s="202">
        <v>0.2</v>
      </c>
      <c r="S719" s="202">
        <v>0.11</v>
      </c>
      <c r="T719" s="202">
        <v>100.23</v>
      </c>
      <c r="U719" s="183">
        <f t="shared" si="22"/>
        <v>63.14820300378846</v>
      </c>
      <c r="V719" s="183">
        <f t="shared" si="23"/>
        <v>0.33249113477682019</v>
      </c>
      <c r="W719" s="201" t="s">
        <v>713</v>
      </c>
      <c r="X719" s="201">
        <v>10</v>
      </c>
    </row>
    <row r="720" spans="1:24" s="171" customFormat="1" ht="11.25">
      <c r="A720" s="172" t="s">
        <v>664</v>
      </c>
      <c r="B720" s="201" t="s">
        <v>672</v>
      </c>
      <c r="C720" s="201" t="s">
        <v>666</v>
      </c>
      <c r="D720" s="201" t="s">
        <v>667</v>
      </c>
      <c r="E720" s="201" t="s">
        <v>674</v>
      </c>
      <c r="F720" s="201" t="s">
        <v>669</v>
      </c>
      <c r="G720" s="201">
        <v>19</v>
      </c>
      <c r="H720" s="201">
        <v>20</v>
      </c>
      <c r="I720" s="201" t="s">
        <v>713</v>
      </c>
      <c r="J720" s="201" t="s">
        <v>671</v>
      </c>
      <c r="K720" s="202">
        <v>40.950000000000003</v>
      </c>
      <c r="L720" s="202">
        <v>1.07</v>
      </c>
      <c r="M720" s="202">
        <v>18.53</v>
      </c>
      <c r="N720" s="202">
        <v>8.59</v>
      </c>
      <c r="O720" s="202">
        <v>0.31</v>
      </c>
      <c r="P720" s="202">
        <v>20.329999999999998</v>
      </c>
      <c r="Q720" s="202">
        <v>5.61</v>
      </c>
      <c r="R720" s="202">
        <v>0.11</v>
      </c>
      <c r="S720" s="202">
        <v>4.76</v>
      </c>
      <c r="T720" s="202">
        <v>100.26</v>
      </c>
      <c r="U720" s="183">
        <f t="shared" si="22"/>
        <v>80.83741022419035</v>
      </c>
      <c r="V720" s="183">
        <f t="shared" si="23"/>
        <v>14.699484175201372</v>
      </c>
      <c r="W720" s="201" t="s">
        <v>713</v>
      </c>
      <c r="X720" s="201">
        <v>10</v>
      </c>
    </row>
    <row r="721" spans="1:24" s="171" customFormat="1" ht="11.25">
      <c r="A721" s="172" t="s">
        <v>664</v>
      </c>
      <c r="B721" s="201" t="s">
        <v>672</v>
      </c>
      <c r="C721" s="201" t="s">
        <v>666</v>
      </c>
      <c r="D721" s="201" t="s">
        <v>667</v>
      </c>
      <c r="E721" s="201" t="s">
        <v>674</v>
      </c>
      <c r="F721" s="201" t="s">
        <v>669</v>
      </c>
      <c r="G721" s="201">
        <v>19</v>
      </c>
      <c r="H721" s="201">
        <v>21</v>
      </c>
      <c r="I721" s="201" t="s">
        <v>713</v>
      </c>
      <c r="J721" s="201" t="s">
        <v>671</v>
      </c>
      <c r="K721" s="202">
        <v>40.54</v>
      </c>
      <c r="L721" s="202">
        <v>1</v>
      </c>
      <c r="M721" s="202">
        <v>18.670000000000002</v>
      </c>
      <c r="N721" s="202">
        <v>7.8</v>
      </c>
      <c r="O721" s="202">
        <v>0.27</v>
      </c>
      <c r="P721" s="202">
        <v>21.15</v>
      </c>
      <c r="Q721" s="202">
        <v>5.67</v>
      </c>
      <c r="R721" s="202">
        <v>7.0000000000000007E-2</v>
      </c>
      <c r="S721" s="202">
        <v>5.44</v>
      </c>
      <c r="T721" s="202">
        <v>100.61</v>
      </c>
      <c r="U721" s="183">
        <f t="shared" si="22"/>
        <v>82.856586709544558</v>
      </c>
      <c r="V721" s="183">
        <f t="shared" si="23"/>
        <v>16.350682576098162</v>
      </c>
      <c r="W721" s="201" t="s">
        <v>713</v>
      </c>
      <c r="X721" s="201">
        <v>10</v>
      </c>
    </row>
    <row r="722" spans="1:24" s="171" customFormat="1" ht="11.25">
      <c r="A722" s="172" t="s">
        <v>664</v>
      </c>
      <c r="B722" s="201" t="s">
        <v>672</v>
      </c>
      <c r="C722" s="201" t="s">
        <v>666</v>
      </c>
      <c r="D722" s="201" t="s">
        <v>667</v>
      </c>
      <c r="E722" s="201" t="s">
        <v>674</v>
      </c>
      <c r="F722" s="201" t="s">
        <v>669</v>
      </c>
      <c r="G722" s="201">
        <v>19</v>
      </c>
      <c r="H722" s="201">
        <v>22</v>
      </c>
      <c r="I722" s="201" t="s">
        <v>713</v>
      </c>
      <c r="J722" s="201" t="s">
        <v>671</v>
      </c>
      <c r="K722" s="202">
        <v>40.99</v>
      </c>
      <c r="L722" s="202">
        <v>0.25</v>
      </c>
      <c r="M722" s="202">
        <v>20.239999999999998</v>
      </c>
      <c r="N722" s="202">
        <v>6.98</v>
      </c>
      <c r="O722" s="202">
        <v>0.31</v>
      </c>
      <c r="P722" s="202">
        <v>21.53</v>
      </c>
      <c r="Q722" s="202">
        <v>4.84</v>
      </c>
      <c r="R722" s="202">
        <v>0.09</v>
      </c>
      <c r="S722" s="202">
        <v>4.59</v>
      </c>
      <c r="T722" s="202">
        <v>99.82</v>
      </c>
      <c r="U722" s="183">
        <f t="shared" si="22"/>
        <v>84.61058484949605</v>
      </c>
      <c r="V722" s="183">
        <f t="shared" si="23"/>
        <v>13.204403149956415</v>
      </c>
      <c r="W722" s="201" t="s">
        <v>713</v>
      </c>
      <c r="X722" s="201">
        <v>10</v>
      </c>
    </row>
    <row r="723" spans="1:24" s="171" customFormat="1" ht="11.25">
      <c r="A723" s="172" t="s">
        <v>664</v>
      </c>
      <c r="B723" s="201" t="s">
        <v>672</v>
      </c>
      <c r="C723" s="201" t="s">
        <v>666</v>
      </c>
      <c r="D723" s="201" t="s">
        <v>667</v>
      </c>
      <c r="E723" s="201" t="s">
        <v>674</v>
      </c>
      <c r="F723" s="201" t="s">
        <v>669</v>
      </c>
      <c r="G723" s="201">
        <v>19</v>
      </c>
      <c r="H723" s="201">
        <v>23</v>
      </c>
      <c r="I723" s="201" t="s">
        <v>713</v>
      </c>
      <c r="J723" s="201" t="s">
        <v>671</v>
      </c>
      <c r="K723" s="202">
        <v>40.31</v>
      </c>
      <c r="L723" s="202">
        <v>1.1000000000000001</v>
      </c>
      <c r="M723" s="202">
        <v>18.87</v>
      </c>
      <c r="N723" s="202">
        <v>8.61</v>
      </c>
      <c r="O723" s="202">
        <v>0.32</v>
      </c>
      <c r="P723" s="202">
        <v>20.239999999999998</v>
      </c>
      <c r="Q723" s="202">
        <v>5.54</v>
      </c>
      <c r="R723" s="202">
        <v>0.08</v>
      </c>
      <c r="S723" s="202">
        <v>4.8</v>
      </c>
      <c r="T723" s="202">
        <v>99.87</v>
      </c>
      <c r="U723" s="183">
        <f t="shared" si="22"/>
        <v>80.73243901906892</v>
      </c>
      <c r="V723" s="183">
        <f t="shared" si="23"/>
        <v>14.576853977891901</v>
      </c>
      <c r="W723" s="201" t="s">
        <v>713</v>
      </c>
      <c r="X723" s="201">
        <v>10</v>
      </c>
    </row>
    <row r="724" spans="1:24" s="171" customFormat="1" ht="11.25">
      <c r="A724" s="172" t="s">
        <v>664</v>
      </c>
      <c r="B724" s="201" t="s">
        <v>672</v>
      </c>
      <c r="C724" s="201" t="s">
        <v>666</v>
      </c>
      <c r="D724" s="201" t="s">
        <v>667</v>
      </c>
      <c r="E724" s="201" t="s">
        <v>674</v>
      </c>
      <c r="F724" s="201" t="s">
        <v>669</v>
      </c>
      <c r="G724" s="201">
        <v>19</v>
      </c>
      <c r="H724" s="201">
        <v>24</v>
      </c>
      <c r="I724" s="201" t="s">
        <v>713</v>
      </c>
      <c r="J724" s="201" t="s">
        <v>671</v>
      </c>
      <c r="K724" s="202">
        <v>40.950000000000003</v>
      </c>
      <c r="L724" s="202">
        <v>0.92</v>
      </c>
      <c r="M724" s="202">
        <v>19.57</v>
      </c>
      <c r="N724" s="202">
        <v>8.6</v>
      </c>
      <c r="O724" s="202">
        <v>0.28000000000000003</v>
      </c>
      <c r="P724" s="202">
        <v>20.48</v>
      </c>
      <c r="Q724" s="202">
        <v>5.22</v>
      </c>
      <c r="R724" s="202">
        <v>0.1</v>
      </c>
      <c r="S724" s="202">
        <v>3.88</v>
      </c>
      <c r="T724" s="202">
        <v>100</v>
      </c>
      <c r="U724" s="183">
        <f t="shared" si="22"/>
        <v>80.933078276097632</v>
      </c>
      <c r="V724" s="183">
        <f t="shared" si="23"/>
        <v>11.738941436942776</v>
      </c>
      <c r="W724" s="201" t="s">
        <v>713</v>
      </c>
      <c r="X724" s="201">
        <v>10</v>
      </c>
    </row>
    <row r="725" spans="1:24" s="171" customFormat="1" ht="11.25">
      <c r="A725" s="172" t="s">
        <v>664</v>
      </c>
      <c r="B725" s="201" t="s">
        <v>672</v>
      </c>
      <c r="C725" s="201" t="s">
        <v>666</v>
      </c>
      <c r="D725" s="201" t="s">
        <v>667</v>
      </c>
      <c r="E725" s="201" t="s">
        <v>674</v>
      </c>
      <c r="F725" s="201" t="s">
        <v>669</v>
      </c>
      <c r="G725" s="201">
        <v>19</v>
      </c>
      <c r="H725" s="201">
        <v>25</v>
      </c>
      <c r="I725" s="201" t="s">
        <v>713</v>
      </c>
      <c r="J725" s="201" t="s">
        <v>671</v>
      </c>
      <c r="K725" s="202">
        <v>40.79</v>
      </c>
      <c r="L725" s="202">
        <v>0.97</v>
      </c>
      <c r="M725" s="202">
        <v>19.25</v>
      </c>
      <c r="N725" s="202">
        <v>8.7100000000000009</v>
      </c>
      <c r="O725" s="202">
        <v>0.28999999999999998</v>
      </c>
      <c r="P725" s="202">
        <v>20.92</v>
      </c>
      <c r="Q725" s="202">
        <v>5.29</v>
      </c>
      <c r="R725" s="202">
        <v>0.14000000000000001</v>
      </c>
      <c r="S725" s="202">
        <v>3.88</v>
      </c>
      <c r="T725" s="202">
        <v>100.24</v>
      </c>
      <c r="U725" s="183">
        <f t="shared" si="22"/>
        <v>81.0646261267852</v>
      </c>
      <c r="V725" s="183">
        <f t="shared" si="23"/>
        <v>11.910839369057241</v>
      </c>
      <c r="W725" s="201" t="s">
        <v>713</v>
      </c>
      <c r="X725" s="201">
        <v>10</v>
      </c>
    </row>
    <row r="726" spans="1:24" s="171" customFormat="1" ht="11.25">
      <c r="A726" s="172" t="s">
        <v>664</v>
      </c>
      <c r="B726" s="201" t="s">
        <v>672</v>
      </c>
      <c r="C726" s="201" t="s">
        <v>666</v>
      </c>
      <c r="D726" s="201" t="s">
        <v>667</v>
      </c>
      <c r="E726" s="201" t="s">
        <v>674</v>
      </c>
      <c r="F726" s="201" t="s">
        <v>669</v>
      </c>
      <c r="G726" s="201">
        <v>19</v>
      </c>
      <c r="H726" s="201">
        <v>26</v>
      </c>
      <c r="I726" s="201" t="s">
        <v>713</v>
      </c>
      <c r="J726" s="201" t="s">
        <v>671</v>
      </c>
      <c r="K726" s="202">
        <v>40.51</v>
      </c>
      <c r="L726" s="202">
        <v>0.28999999999999998</v>
      </c>
      <c r="M726" s="202">
        <v>19.22</v>
      </c>
      <c r="N726" s="202">
        <v>8.0500000000000007</v>
      </c>
      <c r="O726" s="202">
        <v>0.35</v>
      </c>
      <c r="P726" s="202">
        <v>19.84</v>
      </c>
      <c r="Q726" s="202">
        <v>5.87</v>
      </c>
      <c r="R726" s="202">
        <v>0.04</v>
      </c>
      <c r="S726" s="202">
        <v>5.72</v>
      </c>
      <c r="T726" s="202">
        <v>99.89</v>
      </c>
      <c r="U726" s="183">
        <f t="shared" si="22"/>
        <v>81.457394702112779</v>
      </c>
      <c r="V726" s="183">
        <f t="shared" si="23"/>
        <v>16.642105988519653</v>
      </c>
      <c r="W726" s="201" t="s">
        <v>713</v>
      </c>
      <c r="X726" s="201">
        <v>10</v>
      </c>
    </row>
    <row r="727" spans="1:24" s="171" customFormat="1" ht="11.25">
      <c r="A727" s="172" t="s">
        <v>664</v>
      </c>
      <c r="B727" s="201" t="s">
        <v>672</v>
      </c>
      <c r="C727" s="201" t="s">
        <v>666</v>
      </c>
      <c r="D727" s="201" t="s">
        <v>667</v>
      </c>
      <c r="E727" s="201" t="s">
        <v>674</v>
      </c>
      <c r="F727" s="201" t="s">
        <v>669</v>
      </c>
      <c r="G727" s="201">
        <v>19</v>
      </c>
      <c r="H727" s="201">
        <v>27</v>
      </c>
      <c r="I727" s="201" t="s">
        <v>713</v>
      </c>
      <c r="J727" s="201" t="s">
        <v>671</v>
      </c>
      <c r="K727" s="202">
        <v>41</v>
      </c>
      <c r="L727" s="202">
        <v>0.65</v>
      </c>
      <c r="M727" s="202">
        <v>21.05</v>
      </c>
      <c r="N727" s="202">
        <v>9.14</v>
      </c>
      <c r="O727" s="202">
        <v>0.5</v>
      </c>
      <c r="P727" s="202">
        <v>18.809999999999999</v>
      </c>
      <c r="Q727" s="202">
        <v>7.43</v>
      </c>
      <c r="R727" s="202">
        <v>0.1</v>
      </c>
      <c r="S727" s="202">
        <v>2.09</v>
      </c>
      <c r="T727" s="202">
        <v>100.77</v>
      </c>
      <c r="U727" s="183">
        <f t="shared" si="22"/>
        <v>78.578605350595566</v>
      </c>
      <c r="V727" s="183">
        <f t="shared" si="23"/>
        <v>6.2446641215553642</v>
      </c>
      <c r="W727" s="201" t="s">
        <v>713</v>
      </c>
      <c r="X727" s="201">
        <v>10</v>
      </c>
    </row>
    <row r="728" spans="1:24" s="171" customFormat="1" ht="11.25">
      <c r="A728" s="172" t="s">
        <v>664</v>
      </c>
      <c r="B728" s="201" t="s">
        <v>672</v>
      </c>
      <c r="C728" s="201" t="s">
        <v>666</v>
      </c>
      <c r="D728" s="201" t="s">
        <v>667</v>
      </c>
      <c r="E728" s="201" t="s">
        <v>674</v>
      </c>
      <c r="F728" s="201" t="s">
        <v>669</v>
      </c>
      <c r="G728" s="201">
        <v>19</v>
      </c>
      <c r="H728" s="201">
        <v>28</v>
      </c>
      <c r="I728" s="201" t="s">
        <v>713</v>
      </c>
      <c r="J728" s="201" t="s">
        <v>671</v>
      </c>
      <c r="K728" s="202">
        <v>40.409999999999997</v>
      </c>
      <c r="L728" s="202">
        <v>0.23</v>
      </c>
      <c r="M728" s="202">
        <v>19.11</v>
      </c>
      <c r="N728" s="202">
        <v>7.42</v>
      </c>
      <c r="O728" s="202">
        <v>0.3</v>
      </c>
      <c r="P728" s="202">
        <v>20.67</v>
      </c>
      <c r="Q728" s="202">
        <v>5.54</v>
      </c>
      <c r="R728" s="202">
        <v>0.02</v>
      </c>
      <c r="S728" s="202">
        <v>6.1</v>
      </c>
      <c r="T728" s="202">
        <v>99.8</v>
      </c>
      <c r="U728" s="183">
        <f t="shared" si="22"/>
        <v>83.236546076180247</v>
      </c>
      <c r="V728" s="183">
        <f t="shared" si="23"/>
        <v>17.636849292714842</v>
      </c>
      <c r="W728" s="201" t="s">
        <v>713</v>
      </c>
      <c r="X728" s="201">
        <v>10</v>
      </c>
    </row>
    <row r="729" spans="1:24" s="171" customFormat="1" ht="11.25">
      <c r="A729" s="172" t="s">
        <v>664</v>
      </c>
      <c r="B729" s="201" t="s">
        <v>672</v>
      </c>
      <c r="C729" s="201" t="s">
        <v>666</v>
      </c>
      <c r="D729" s="201" t="s">
        <v>667</v>
      </c>
      <c r="E729" s="201" t="s">
        <v>674</v>
      </c>
      <c r="F729" s="201" t="s">
        <v>669</v>
      </c>
      <c r="G729" s="201">
        <v>19</v>
      </c>
      <c r="H729" s="201">
        <v>29</v>
      </c>
      <c r="I729" s="201" t="s">
        <v>713</v>
      </c>
      <c r="J729" s="201" t="s">
        <v>671</v>
      </c>
      <c r="K729" s="202">
        <v>40.659999999999997</v>
      </c>
      <c r="L729" s="202">
        <v>0.99</v>
      </c>
      <c r="M729" s="202">
        <v>18.940000000000001</v>
      </c>
      <c r="N729" s="202">
        <v>8.73</v>
      </c>
      <c r="O729" s="202">
        <v>0.34</v>
      </c>
      <c r="P729" s="202">
        <v>20.02</v>
      </c>
      <c r="Q729" s="202">
        <v>5.41</v>
      </c>
      <c r="R729" s="202">
        <v>0.18</v>
      </c>
      <c r="S729" s="202">
        <v>4.5999999999999996</v>
      </c>
      <c r="T729" s="202">
        <v>99.87</v>
      </c>
      <c r="U729" s="183">
        <f t="shared" si="22"/>
        <v>80.344199908475645</v>
      </c>
      <c r="V729" s="183">
        <f t="shared" si="23"/>
        <v>14.010182386529754</v>
      </c>
      <c r="W729" s="201" t="s">
        <v>713</v>
      </c>
      <c r="X729" s="201">
        <v>10</v>
      </c>
    </row>
    <row r="730" spans="1:24" s="171" customFormat="1" ht="11.25">
      <c r="A730" s="172" t="s">
        <v>664</v>
      </c>
      <c r="B730" s="201" t="s">
        <v>672</v>
      </c>
      <c r="C730" s="201" t="s">
        <v>666</v>
      </c>
      <c r="D730" s="201" t="s">
        <v>667</v>
      </c>
      <c r="E730" s="201" t="s">
        <v>674</v>
      </c>
      <c r="F730" s="201" t="s">
        <v>669</v>
      </c>
      <c r="G730" s="201">
        <v>19</v>
      </c>
      <c r="H730" s="201">
        <v>30</v>
      </c>
      <c r="I730" s="201" t="s">
        <v>713</v>
      </c>
      <c r="J730" s="201" t="s">
        <v>671</v>
      </c>
      <c r="K730" s="202">
        <v>40.86</v>
      </c>
      <c r="L730" s="202">
        <v>1.03</v>
      </c>
      <c r="M730" s="202">
        <v>19.18</v>
      </c>
      <c r="N730" s="202">
        <v>8.75</v>
      </c>
      <c r="O730" s="202">
        <v>0.28999999999999998</v>
      </c>
      <c r="P730" s="202">
        <v>20.63</v>
      </c>
      <c r="Q730" s="202">
        <v>5.41</v>
      </c>
      <c r="R730" s="202">
        <v>7.0000000000000007E-2</v>
      </c>
      <c r="S730" s="202">
        <v>4.3</v>
      </c>
      <c r="T730" s="202">
        <v>100.52</v>
      </c>
      <c r="U730" s="183">
        <f t="shared" si="22"/>
        <v>80.778379904282232</v>
      </c>
      <c r="V730" s="183">
        <f t="shared" si="23"/>
        <v>13.073475908369645</v>
      </c>
      <c r="W730" s="201" t="s">
        <v>713</v>
      </c>
      <c r="X730" s="201">
        <v>10</v>
      </c>
    </row>
    <row r="731" spans="1:24" s="171" customFormat="1" ht="11.25">
      <c r="A731" s="172" t="s">
        <v>664</v>
      </c>
      <c r="B731" s="201" t="s">
        <v>672</v>
      </c>
      <c r="C731" s="201" t="s">
        <v>666</v>
      </c>
      <c r="D731" s="201" t="s">
        <v>667</v>
      </c>
      <c r="E731" s="201" t="s">
        <v>674</v>
      </c>
      <c r="F731" s="201" t="s">
        <v>669</v>
      </c>
      <c r="G731" s="201">
        <v>19</v>
      </c>
      <c r="H731" s="201">
        <v>31</v>
      </c>
      <c r="I731" s="201" t="s">
        <v>713</v>
      </c>
      <c r="J731" s="201" t="s">
        <v>671</v>
      </c>
      <c r="K731" s="202">
        <v>40.86</v>
      </c>
      <c r="L731" s="202">
        <v>0.64</v>
      </c>
      <c r="M731" s="202">
        <v>22.39</v>
      </c>
      <c r="N731" s="202">
        <v>10.3</v>
      </c>
      <c r="O731" s="202">
        <v>0.24</v>
      </c>
      <c r="P731" s="202">
        <v>21.15</v>
      </c>
      <c r="Q731" s="202">
        <v>4.12</v>
      </c>
      <c r="R731" s="202">
        <v>0.03</v>
      </c>
      <c r="S731" s="202">
        <v>0.31</v>
      </c>
      <c r="T731" s="202">
        <v>100.04</v>
      </c>
      <c r="U731" s="183">
        <f t="shared" si="22"/>
        <v>78.541006775563929</v>
      </c>
      <c r="V731" s="183">
        <f t="shared" si="23"/>
        <v>0.9202617159643196</v>
      </c>
      <c r="W731" s="201" t="s">
        <v>713</v>
      </c>
      <c r="X731" s="201">
        <v>10</v>
      </c>
    </row>
    <row r="732" spans="1:24" s="171" customFormat="1" ht="11.25">
      <c r="A732" s="172" t="s">
        <v>664</v>
      </c>
      <c r="B732" s="201" t="s">
        <v>672</v>
      </c>
      <c r="C732" s="201" t="s">
        <v>666</v>
      </c>
      <c r="D732" s="201" t="s">
        <v>667</v>
      </c>
      <c r="E732" s="201" t="s">
        <v>674</v>
      </c>
      <c r="F732" s="201" t="s">
        <v>669</v>
      </c>
      <c r="G732" s="201">
        <v>19</v>
      </c>
      <c r="H732" s="201">
        <v>32</v>
      </c>
      <c r="I732" s="201" t="s">
        <v>713</v>
      </c>
      <c r="J732" s="201" t="s">
        <v>671</v>
      </c>
      <c r="K732" s="202">
        <v>40.79</v>
      </c>
      <c r="L732" s="202">
        <v>0.17</v>
      </c>
      <c r="M732" s="202">
        <v>20.36</v>
      </c>
      <c r="N732" s="202">
        <v>7.95</v>
      </c>
      <c r="O732" s="202">
        <v>0.25</v>
      </c>
      <c r="P732" s="202">
        <v>21.36</v>
      </c>
      <c r="Q732" s="202">
        <v>4.72</v>
      </c>
      <c r="R732" s="202">
        <v>0.06</v>
      </c>
      <c r="S732" s="202">
        <v>4.1100000000000003</v>
      </c>
      <c r="T732" s="202">
        <v>99.77</v>
      </c>
      <c r="U732" s="183">
        <f t="shared" si="22"/>
        <v>82.725966556892985</v>
      </c>
      <c r="V732" s="183">
        <f t="shared" si="23"/>
        <v>11.926867525829298</v>
      </c>
      <c r="W732" s="201" t="s">
        <v>713</v>
      </c>
      <c r="X732" s="201">
        <v>10</v>
      </c>
    </row>
    <row r="733" spans="1:24" s="171" customFormat="1" ht="11.25">
      <c r="A733" s="172" t="s">
        <v>664</v>
      </c>
      <c r="B733" s="201" t="s">
        <v>672</v>
      </c>
      <c r="C733" s="201" t="s">
        <v>666</v>
      </c>
      <c r="D733" s="201" t="s">
        <v>667</v>
      </c>
      <c r="E733" s="201" t="s">
        <v>674</v>
      </c>
      <c r="F733" s="201" t="s">
        <v>669</v>
      </c>
      <c r="G733" s="201">
        <v>19</v>
      </c>
      <c r="H733" s="201">
        <v>33</v>
      </c>
      <c r="I733" s="201" t="s">
        <v>713</v>
      </c>
      <c r="J733" s="201" t="s">
        <v>671</v>
      </c>
      <c r="K733" s="202">
        <v>40.93</v>
      </c>
      <c r="L733" s="202">
        <v>0.17</v>
      </c>
      <c r="M733" s="202">
        <v>17.05</v>
      </c>
      <c r="N733" s="202">
        <v>7.13</v>
      </c>
      <c r="O733" s="202">
        <v>0.2</v>
      </c>
      <c r="P733" s="202">
        <v>21.38</v>
      </c>
      <c r="Q733" s="202">
        <v>5.85</v>
      </c>
      <c r="R733" s="202">
        <v>0.02</v>
      </c>
      <c r="S733" s="202">
        <v>7.93</v>
      </c>
      <c r="T733" s="202">
        <v>100.66</v>
      </c>
      <c r="U733" s="183">
        <f t="shared" si="22"/>
        <v>84.23908289884973</v>
      </c>
      <c r="V733" s="183">
        <f t="shared" si="23"/>
        <v>23.781035132492203</v>
      </c>
      <c r="W733" s="201" t="s">
        <v>713</v>
      </c>
      <c r="X733" s="201">
        <v>10</v>
      </c>
    </row>
    <row r="734" spans="1:24" s="171" customFormat="1" ht="11.25">
      <c r="A734" s="172" t="s">
        <v>664</v>
      </c>
      <c r="B734" s="201" t="s">
        <v>672</v>
      </c>
      <c r="C734" s="201" t="s">
        <v>666</v>
      </c>
      <c r="D734" s="201" t="s">
        <v>667</v>
      </c>
      <c r="E734" s="201" t="s">
        <v>674</v>
      </c>
      <c r="F734" s="201" t="s">
        <v>669</v>
      </c>
      <c r="G734" s="201">
        <v>19</v>
      </c>
      <c r="H734" s="201">
        <v>34</v>
      </c>
      <c r="I734" s="201" t="s">
        <v>713</v>
      </c>
      <c r="J734" s="201" t="s">
        <v>671</v>
      </c>
      <c r="K734" s="202">
        <v>40.32</v>
      </c>
      <c r="L734" s="202">
        <v>0.69</v>
      </c>
      <c r="M734" s="202">
        <v>20.99</v>
      </c>
      <c r="N734" s="202">
        <v>8.9600000000000009</v>
      </c>
      <c r="O734" s="202">
        <v>0.31</v>
      </c>
      <c r="P734" s="202">
        <v>18.329999999999998</v>
      </c>
      <c r="Q734" s="202">
        <v>7.63</v>
      </c>
      <c r="R734" s="202">
        <v>7.0000000000000007E-2</v>
      </c>
      <c r="S734" s="202">
        <v>2.0699999999999998</v>
      </c>
      <c r="T734" s="202">
        <v>99.37</v>
      </c>
      <c r="U734" s="183">
        <f t="shared" si="22"/>
        <v>78.478121731407811</v>
      </c>
      <c r="V734" s="183">
        <f t="shared" si="23"/>
        <v>6.2051971716915562</v>
      </c>
      <c r="W734" s="201" t="s">
        <v>713</v>
      </c>
      <c r="X734" s="201">
        <v>10</v>
      </c>
    </row>
    <row r="735" spans="1:24" s="171" customFormat="1" ht="11.25">
      <c r="A735" s="172" t="s">
        <v>664</v>
      </c>
      <c r="B735" s="201" t="s">
        <v>672</v>
      </c>
      <c r="C735" s="201" t="s">
        <v>666</v>
      </c>
      <c r="D735" s="201" t="s">
        <v>667</v>
      </c>
      <c r="E735" s="201" t="s">
        <v>674</v>
      </c>
      <c r="F735" s="201" t="s">
        <v>669</v>
      </c>
      <c r="G735" s="201">
        <v>19</v>
      </c>
      <c r="H735" s="201">
        <v>35</v>
      </c>
      <c r="I735" s="201" t="s">
        <v>713</v>
      </c>
      <c r="J735" s="201" t="s">
        <v>671</v>
      </c>
      <c r="K735" s="202">
        <v>41.44</v>
      </c>
      <c r="L735" s="202">
        <v>0.97</v>
      </c>
      <c r="M735" s="202">
        <v>19.05</v>
      </c>
      <c r="N735" s="202">
        <v>8.6300000000000008</v>
      </c>
      <c r="O735" s="202">
        <v>0.31</v>
      </c>
      <c r="P735" s="202">
        <v>20.62</v>
      </c>
      <c r="Q735" s="202">
        <v>5.33</v>
      </c>
      <c r="R735" s="202">
        <v>0.11</v>
      </c>
      <c r="S735" s="202">
        <v>4.32</v>
      </c>
      <c r="T735" s="202">
        <v>100.78</v>
      </c>
      <c r="U735" s="183">
        <f t="shared" si="22"/>
        <v>80.984417867870093</v>
      </c>
      <c r="V735" s="183">
        <f t="shared" si="23"/>
        <v>13.204049255028078</v>
      </c>
      <c r="W735" s="201" t="s">
        <v>713</v>
      </c>
      <c r="X735" s="201">
        <v>10</v>
      </c>
    </row>
    <row r="736" spans="1:24" s="171" customFormat="1" ht="11.25">
      <c r="A736" s="172" t="s">
        <v>664</v>
      </c>
      <c r="B736" s="201" t="s">
        <v>672</v>
      </c>
      <c r="C736" s="201" t="s">
        <v>666</v>
      </c>
      <c r="D736" s="201" t="s">
        <v>667</v>
      </c>
      <c r="E736" s="201" t="s">
        <v>674</v>
      </c>
      <c r="F736" s="201" t="s">
        <v>669</v>
      </c>
      <c r="G736" s="201">
        <v>19</v>
      </c>
      <c r="H736" s="201">
        <v>36</v>
      </c>
      <c r="I736" s="201" t="s">
        <v>713</v>
      </c>
      <c r="J736" s="201" t="s">
        <v>671</v>
      </c>
      <c r="K736" s="202">
        <v>40.89</v>
      </c>
      <c r="L736" s="202">
        <v>0.94</v>
      </c>
      <c r="M736" s="202">
        <v>19.920000000000002</v>
      </c>
      <c r="N736" s="202">
        <v>8.8000000000000007</v>
      </c>
      <c r="O736" s="202">
        <v>0.28999999999999998</v>
      </c>
      <c r="P736" s="202">
        <v>20.84</v>
      </c>
      <c r="Q736" s="202">
        <v>5.3</v>
      </c>
      <c r="R736" s="202">
        <v>0.08</v>
      </c>
      <c r="S736" s="202">
        <v>3.48</v>
      </c>
      <c r="T736" s="202">
        <v>100.54</v>
      </c>
      <c r="U736" s="183">
        <f t="shared" si="22"/>
        <v>80.847068326348392</v>
      </c>
      <c r="V736" s="183">
        <f t="shared" si="23"/>
        <v>10.490105572817688</v>
      </c>
      <c r="W736" s="201" t="s">
        <v>713</v>
      </c>
      <c r="X736" s="201">
        <v>10</v>
      </c>
    </row>
    <row r="737" spans="1:24" s="171" customFormat="1" ht="11.25">
      <c r="A737" s="172" t="s">
        <v>664</v>
      </c>
      <c r="B737" s="201" t="s">
        <v>672</v>
      </c>
      <c r="C737" s="201" t="s">
        <v>666</v>
      </c>
      <c r="D737" s="201" t="s">
        <v>667</v>
      </c>
      <c r="E737" s="201" t="s">
        <v>674</v>
      </c>
      <c r="F737" s="201" t="s">
        <v>669</v>
      </c>
      <c r="G737" s="201">
        <v>19</v>
      </c>
      <c r="H737" s="201">
        <v>37</v>
      </c>
      <c r="I737" s="201" t="s">
        <v>713</v>
      </c>
      <c r="J737" s="201" t="s">
        <v>671</v>
      </c>
      <c r="K737" s="202">
        <v>40.31</v>
      </c>
      <c r="L737" s="202">
        <v>0.99</v>
      </c>
      <c r="M737" s="202">
        <v>19.84</v>
      </c>
      <c r="N737" s="202">
        <v>8.81</v>
      </c>
      <c r="O737" s="202">
        <v>0.28000000000000003</v>
      </c>
      <c r="P737" s="202">
        <v>21.11</v>
      </c>
      <c r="Q737" s="202">
        <v>5.31</v>
      </c>
      <c r="R737" s="202">
        <v>0.06</v>
      </c>
      <c r="S737" s="202">
        <v>4.0999999999999996</v>
      </c>
      <c r="T737" s="202">
        <v>100.81</v>
      </c>
      <c r="U737" s="183">
        <f t="shared" si="22"/>
        <v>81.028152055954735</v>
      </c>
      <c r="V737" s="183">
        <f t="shared" si="23"/>
        <v>12.175253146166892</v>
      </c>
      <c r="W737" s="201" t="s">
        <v>713</v>
      </c>
      <c r="X737" s="201">
        <v>10</v>
      </c>
    </row>
    <row r="738" spans="1:24" s="171" customFormat="1" ht="11.25">
      <c r="A738" s="172" t="s">
        <v>664</v>
      </c>
      <c r="B738" s="201" t="s">
        <v>672</v>
      </c>
      <c r="C738" s="201" t="s">
        <v>666</v>
      </c>
      <c r="D738" s="201" t="s">
        <v>667</v>
      </c>
      <c r="E738" s="201" t="s">
        <v>674</v>
      </c>
      <c r="F738" s="201" t="s">
        <v>669</v>
      </c>
      <c r="G738" s="201">
        <v>19</v>
      </c>
      <c r="H738" s="201">
        <v>38</v>
      </c>
      <c r="I738" s="201" t="s">
        <v>713</v>
      </c>
      <c r="J738" s="201" t="s">
        <v>671</v>
      </c>
      <c r="K738" s="202">
        <v>40.33</v>
      </c>
      <c r="L738" s="202">
        <v>1.02</v>
      </c>
      <c r="M738" s="202">
        <v>19.309999999999999</v>
      </c>
      <c r="N738" s="202">
        <v>8.7799999999999994</v>
      </c>
      <c r="O738" s="202">
        <v>0.28000000000000003</v>
      </c>
      <c r="P738" s="202">
        <v>20.72</v>
      </c>
      <c r="Q738" s="202">
        <v>5.34</v>
      </c>
      <c r="R738" s="202">
        <v>0.06</v>
      </c>
      <c r="S738" s="202">
        <v>4.22</v>
      </c>
      <c r="T738" s="202">
        <v>100.06</v>
      </c>
      <c r="U738" s="183">
        <f t="shared" si="22"/>
        <v>80.792821744377591</v>
      </c>
      <c r="V738" s="183">
        <f t="shared" si="23"/>
        <v>12.786015067339546</v>
      </c>
      <c r="W738" s="201" t="s">
        <v>713</v>
      </c>
      <c r="X738" s="201">
        <v>10</v>
      </c>
    </row>
    <row r="739" spans="1:24" s="171" customFormat="1" ht="11.25">
      <c r="A739" s="172" t="s">
        <v>664</v>
      </c>
      <c r="B739" s="201" t="s">
        <v>672</v>
      </c>
      <c r="C739" s="201" t="s">
        <v>666</v>
      </c>
      <c r="D739" s="201" t="s">
        <v>667</v>
      </c>
      <c r="E739" s="201" t="s">
        <v>674</v>
      </c>
      <c r="F739" s="201" t="s">
        <v>669</v>
      </c>
      <c r="G739" s="201">
        <v>19</v>
      </c>
      <c r="H739" s="201">
        <v>39</v>
      </c>
      <c r="I739" s="201" t="s">
        <v>713</v>
      </c>
      <c r="J739" s="201" t="s">
        <v>671</v>
      </c>
      <c r="K739" s="202">
        <v>41.17</v>
      </c>
      <c r="L739" s="202">
        <v>1.1200000000000001</v>
      </c>
      <c r="M739" s="202">
        <v>18.43</v>
      </c>
      <c r="N739" s="202">
        <v>7.93</v>
      </c>
      <c r="O739" s="202">
        <v>0.23</v>
      </c>
      <c r="P739" s="202">
        <v>21.38</v>
      </c>
      <c r="Q739" s="202">
        <v>5.79</v>
      </c>
      <c r="R739" s="202">
        <v>0.04</v>
      </c>
      <c r="S739" s="202">
        <v>5.3</v>
      </c>
      <c r="T739" s="202">
        <v>101.39</v>
      </c>
      <c r="U739" s="183">
        <f t="shared" si="22"/>
        <v>82.775280008263763</v>
      </c>
      <c r="V739" s="183">
        <f t="shared" si="23"/>
        <v>16.171838013331808</v>
      </c>
      <c r="W739" s="201" t="s">
        <v>713</v>
      </c>
      <c r="X739" s="201">
        <v>10</v>
      </c>
    </row>
    <row r="740" spans="1:24" s="171" customFormat="1" ht="11.25">
      <c r="A740" s="172" t="s">
        <v>664</v>
      </c>
      <c r="B740" s="201" t="s">
        <v>672</v>
      </c>
      <c r="C740" s="201" t="s">
        <v>666</v>
      </c>
      <c r="D740" s="201" t="s">
        <v>667</v>
      </c>
      <c r="E740" s="201" t="s">
        <v>674</v>
      </c>
      <c r="F740" s="201" t="s">
        <v>669</v>
      </c>
      <c r="G740" s="201">
        <v>19</v>
      </c>
      <c r="H740" s="201">
        <v>40</v>
      </c>
      <c r="I740" s="201" t="s">
        <v>713</v>
      </c>
      <c r="J740" s="201" t="s">
        <v>671</v>
      </c>
      <c r="K740" s="202">
        <v>41.08</v>
      </c>
      <c r="L740" s="202">
        <v>0.22</v>
      </c>
      <c r="M740" s="202">
        <v>20.65</v>
      </c>
      <c r="N740" s="202">
        <v>7.32</v>
      </c>
      <c r="O740" s="202">
        <v>0.22</v>
      </c>
      <c r="P740" s="202">
        <v>22.32</v>
      </c>
      <c r="Q740" s="202">
        <v>4.6100000000000003</v>
      </c>
      <c r="R740" s="202">
        <v>0.09</v>
      </c>
      <c r="S740" s="202">
        <v>4.3499999999999996</v>
      </c>
      <c r="T740" s="202">
        <v>100.86</v>
      </c>
      <c r="U740" s="183">
        <f t="shared" si="22"/>
        <v>84.459909966561341</v>
      </c>
      <c r="V740" s="183">
        <f t="shared" si="23"/>
        <v>12.381766212418698</v>
      </c>
      <c r="W740" s="201" t="s">
        <v>713</v>
      </c>
      <c r="X740" s="201">
        <v>10</v>
      </c>
    </row>
    <row r="741" spans="1:24" s="171" customFormat="1" ht="11.25">
      <c r="A741" s="172" t="s">
        <v>664</v>
      </c>
      <c r="B741" s="201" t="s">
        <v>672</v>
      </c>
      <c r="C741" s="201" t="s">
        <v>666</v>
      </c>
      <c r="D741" s="201" t="s">
        <v>667</v>
      </c>
      <c r="E741" s="201" t="s">
        <v>674</v>
      </c>
      <c r="F741" s="201" t="s">
        <v>669</v>
      </c>
      <c r="G741" s="201">
        <v>19</v>
      </c>
      <c r="H741" s="201">
        <v>41</v>
      </c>
      <c r="I741" s="201" t="s">
        <v>713</v>
      </c>
      <c r="J741" s="201" t="s">
        <v>671</v>
      </c>
      <c r="K741" s="202">
        <v>40.21</v>
      </c>
      <c r="L741" s="202">
        <v>1.0900000000000001</v>
      </c>
      <c r="M741" s="202">
        <v>19.059999999999999</v>
      </c>
      <c r="N741" s="202">
        <v>8.65</v>
      </c>
      <c r="O741" s="202">
        <v>0.26</v>
      </c>
      <c r="P741" s="202">
        <v>21.04</v>
      </c>
      <c r="Q741" s="202">
        <v>5.31</v>
      </c>
      <c r="R741" s="202">
        <v>0.08</v>
      </c>
      <c r="S741" s="202">
        <v>3.99</v>
      </c>
      <c r="T741" s="202">
        <v>99.69</v>
      </c>
      <c r="U741" s="183">
        <f t="shared" si="22"/>
        <v>81.257768803629105</v>
      </c>
      <c r="V741" s="183">
        <f t="shared" si="23"/>
        <v>12.314000336231167</v>
      </c>
      <c r="W741" s="201" t="s">
        <v>713</v>
      </c>
      <c r="X741" s="201">
        <v>10</v>
      </c>
    </row>
    <row r="742" spans="1:24" s="171" customFormat="1" ht="11.25">
      <c r="A742" s="172" t="s">
        <v>664</v>
      </c>
      <c r="B742" s="201" t="s">
        <v>672</v>
      </c>
      <c r="C742" s="201" t="s">
        <v>666</v>
      </c>
      <c r="D742" s="201" t="s">
        <v>667</v>
      </c>
      <c r="E742" s="201" t="s">
        <v>674</v>
      </c>
      <c r="F742" s="201" t="s">
        <v>669</v>
      </c>
      <c r="G742" s="201">
        <v>19</v>
      </c>
      <c r="H742" s="201">
        <v>42</v>
      </c>
      <c r="I742" s="201" t="s">
        <v>713</v>
      </c>
      <c r="J742" s="201" t="s">
        <v>671</v>
      </c>
      <c r="K742" s="202">
        <v>40.68</v>
      </c>
      <c r="L742" s="202">
        <v>0.88</v>
      </c>
      <c r="M742" s="202">
        <v>19.63</v>
      </c>
      <c r="N742" s="202">
        <v>8.6300000000000008</v>
      </c>
      <c r="O742" s="202">
        <v>0.23</v>
      </c>
      <c r="P742" s="202">
        <v>20.28</v>
      </c>
      <c r="Q742" s="202">
        <v>5.24</v>
      </c>
      <c r="R742" s="202">
        <v>0.12</v>
      </c>
      <c r="S742" s="202">
        <v>3.74</v>
      </c>
      <c r="T742" s="202">
        <v>99.43</v>
      </c>
      <c r="U742" s="183">
        <f t="shared" si="22"/>
        <v>80.727058654455959</v>
      </c>
      <c r="V742" s="183">
        <f t="shared" si="23"/>
        <v>11.332706908144306</v>
      </c>
      <c r="W742" s="201" t="s">
        <v>713</v>
      </c>
      <c r="X742" s="201">
        <v>10</v>
      </c>
    </row>
    <row r="743" spans="1:24" s="171" customFormat="1" ht="11.25">
      <c r="A743" s="172" t="s">
        <v>664</v>
      </c>
      <c r="B743" s="201" t="s">
        <v>672</v>
      </c>
      <c r="C743" s="201" t="s">
        <v>666</v>
      </c>
      <c r="D743" s="201" t="s">
        <v>667</v>
      </c>
      <c r="E743" s="201" t="s">
        <v>674</v>
      </c>
      <c r="F743" s="201" t="s">
        <v>669</v>
      </c>
      <c r="G743" s="201">
        <v>19</v>
      </c>
      <c r="H743" s="201">
        <v>43</v>
      </c>
      <c r="I743" s="201" t="s">
        <v>713</v>
      </c>
      <c r="J743" s="201" t="s">
        <v>671</v>
      </c>
      <c r="K743" s="202">
        <v>40.97</v>
      </c>
      <c r="L743" s="202">
        <v>0.11</v>
      </c>
      <c r="M743" s="202">
        <v>18.89</v>
      </c>
      <c r="N743" s="202">
        <v>7.72</v>
      </c>
      <c r="O743" s="202">
        <v>0.36</v>
      </c>
      <c r="P743" s="202">
        <v>20.37</v>
      </c>
      <c r="Q743" s="202">
        <v>5.88</v>
      </c>
      <c r="R743" s="202">
        <v>0.06</v>
      </c>
      <c r="S743" s="202">
        <v>6.37</v>
      </c>
      <c r="T743" s="202">
        <v>100.73</v>
      </c>
      <c r="U743" s="183">
        <f t="shared" si="22"/>
        <v>82.465792758157832</v>
      </c>
      <c r="V743" s="183">
        <f t="shared" si="23"/>
        <v>18.448405482215698</v>
      </c>
      <c r="W743" s="201" t="s">
        <v>713</v>
      </c>
      <c r="X743" s="201">
        <v>10</v>
      </c>
    </row>
    <row r="744" spans="1:24" s="171" customFormat="1" ht="11.25">
      <c r="A744" s="172" t="s">
        <v>664</v>
      </c>
      <c r="B744" s="201" t="s">
        <v>672</v>
      </c>
      <c r="C744" s="201" t="s">
        <v>666</v>
      </c>
      <c r="D744" s="201" t="s">
        <v>667</v>
      </c>
      <c r="E744" s="201" t="s">
        <v>674</v>
      </c>
      <c r="F744" s="201" t="s">
        <v>669</v>
      </c>
      <c r="G744" s="201">
        <v>19</v>
      </c>
      <c r="H744" s="201">
        <v>44</v>
      </c>
      <c r="I744" s="201" t="s">
        <v>713</v>
      </c>
      <c r="J744" s="201" t="s">
        <v>671</v>
      </c>
      <c r="K744" s="202">
        <v>40.75</v>
      </c>
      <c r="L744" s="202">
        <v>0.91</v>
      </c>
      <c r="M744" s="202">
        <v>19.59</v>
      </c>
      <c r="N744" s="202">
        <v>8.56</v>
      </c>
      <c r="O744" s="202">
        <v>0.26</v>
      </c>
      <c r="P744" s="202">
        <v>20.47</v>
      </c>
      <c r="Q744" s="202">
        <v>5.37</v>
      </c>
      <c r="R744" s="202">
        <v>0.16</v>
      </c>
      <c r="S744" s="202">
        <v>3.97</v>
      </c>
      <c r="T744" s="202">
        <v>100.04</v>
      </c>
      <c r="U744" s="183">
        <f t="shared" si="22"/>
        <v>80.997400022061626</v>
      </c>
      <c r="V744" s="183">
        <f t="shared" si="23"/>
        <v>11.967853551697484</v>
      </c>
      <c r="W744" s="201" t="s">
        <v>713</v>
      </c>
      <c r="X744" s="201">
        <v>10</v>
      </c>
    </row>
    <row r="745" spans="1:24" s="171" customFormat="1" ht="11.25">
      <c r="A745" s="172" t="s">
        <v>664</v>
      </c>
      <c r="B745" s="201" t="s">
        <v>672</v>
      </c>
      <c r="C745" s="201" t="s">
        <v>666</v>
      </c>
      <c r="D745" s="201" t="s">
        <v>667</v>
      </c>
      <c r="E745" s="201" t="s">
        <v>674</v>
      </c>
      <c r="F745" s="201" t="s">
        <v>669</v>
      </c>
      <c r="G745" s="201">
        <v>19</v>
      </c>
      <c r="H745" s="201">
        <v>45</v>
      </c>
      <c r="I745" s="201" t="s">
        <v>713</v>
      </c>
      <c r="J745" s="201" t="s">
        <v>671</v>
      </c>
      <c r="K745" s="202">
        <v>40.79</v>
      </c>
      <c r="L745" s="202">
        <v>0.93</v>
      </c>
      <c r="M745" s="202">
        <v>19.71</v>
      </c>
      <c r="N745" s="202">
        <v>8.7200000000000006</v>
      </c>
      <c r="O745" s="202">
        <v>0.3</v>
      </c>
      <c r="P745" s="202">
        <v>21.14</v>
      </c>
      <c r="Q745" s="202">
        <v>5.27</v>
      </c>
      <c r="R745" s="202">
        <v>0.1</v>
      </c>
      <c r="S745" s="202">
        <v>3.82</v>
      </c>
      <c r="T745" s="202">
        <v>100.78</v>
      </c>
      <c r="U745" s="183">
        <f t="shared" si="22"/>
        <v>81.207179893287702</v>
      </c>
      <c r="V745" s="183">
        <f t="shared" si="23"/>
        <v>11.505650651562076</v>
      </c>
      <c r="W745" s="201" t="s">
        <v>713</v>
      </c>
      <c r="X745" s="201">
        <v>10</v>
      </c>
    </row>
    <row r="746" spans="1:24" s="171" customFormat="1" ht="11.25">
      <c r="A746" s="172" t="s">
        <v>664</v>
      </c>
      <c r="B746" s="201" t="s">
        <v>672</v>
      </c>
      <c r="C746" s="201" t="s">
        <v>666</v>
      </c>
      <c r="D746" s="201" t="s">
        <v>667</v>
      </c>
      <c r="E746" s="201" t="s">
        <v>674</v>
      </c>
      <c r="F746" s="201" t="s">
        <v>669</v>
      </c>
      <c r="G746" s="201">
        <v>19</v>
      </c>
      <c r="H746" s="201">
        <v>46</v>
      </c>
      <c r="I746" s="201" t="s">
        <v>713</v>
      </c>
      <c r="J746" s="201" t="s">
        <v>671</v>
      </c>
      <c r="K746" s="202">
        <v>41.12</v>
      </c>
      <c r="L746" s="202">
        <v>0.96</v>
      </c>
      <c r="M746" s="202">
        <v>19.489999999999998</v>
      </c>
      <c r="N746" s="202">
        <v>8.6300000000000008</v>
      </c>
      <c r="O746" s="202">
        <v>0.34</v>
      </c>
      <c r="P746" s="202">
        <v>20.67</v>
      </c>
      <c r="Q746" s="202">
        <v>5.38</v>
      </c>
      <c r="R746" s="202">
        <v>0.1</v>
      </c>
      <c r="S746" s="202">
        <v>4.05</v>
      </c>
      <c r="T746" s="202">
        <v>100.74</v>
      </c>
      <c r="U746" s="183">
        <f t="shared" si="22"/>
        <v>81.021686240613008</v>
      </c>
      <c r="V746" s="183">
        <f t="shared" si="23"/>
        <v>12.234492443554759</v>
      </c>
      <c r="W746" s="201" t="s">
        <v>713</v>
      </c>
      <c r="X746" s="201">
        <v>10</v>
      </c>
    </row>
    <row r="747" spans="1:24" s="171" customFormat="1" ht="11.25">
      <c r="A747" s="172" t="s">
        <v>664</v>
      </c>
      <c r="B747" s="201" t="s">
        <v>672</v>
      </c>
      <c r="C747" s="201" t="s">
        <v>666</v>
      </c>
      <c r="D747" s="201" t="s">
        <v>667</v>
      </c>
      <c r="E747" s="201" t="s">
        <v>674</v>
      </c>
      <c r="F747" s="201" t="s">
        <v>669</v>
      </c>
      <c r="G747" s="201">
        <v>19</v>
      </c>
      <c r="H747" s="201">
        <v>47</v>
      </c>
      <c r="I747" s="201" t="s">
        <v>713</v>
      </c>
      <c r="J747" s="201" t="s">
        <v>671</v>
      </c>
      <c r="K747" s="202">
        <v>41.06</v>
      </c>
      <c r="L747" s="202">
        <v>0.91</v>
      </c>
      <c r="M747" s="202">
        <v>19.39</v>
      </c>
      <c r="N747" s="202">
        <v>8.6999999999999993</v>
      </c>
      <c r="O747" s="202">
        <v>0.31</v>
      </c>
      <c r="P747" s="202">
        <v>20.57</v>
      </c>
      <c r="Q747" s="202">
        <v>5.38</v>
      </c>
      <c r="R747" s="202">
        <v>0.14000000000000001</v>
      </c>
      <c r="S747" s="202">
        <v>4.1900000000000004</v>
      </c>
      <c r="T747" s="202">
        <v>100.65</v>
      </c>
      <c r="U747" s="183">
        <f t="shared" si="22"/>
        <v>80.822097594867031</v>
      </c>
      <c r="V747" s="183">
        <f t="shared" si="23"/>
        <v>12.660880950843941</v>
      </c>
      <c r="W747" s="201" t="s">
        <v>713</v>
      </c>
      <c r="X747" s="201">
        <v>10</v>
      </c>
    </row>
    <row r="748" spans="1:24" s="171" customFormat="1" ht="11.25">
      <c r="A748" s="172" t="s">
        <v>664</v>
      </c>
      <c r="B748" s="201" t="s">
        <v>672</v>
      </c>
      <c r="C748" s="201" t="s">
        <v>666</v>
      </c>
      <c r="D748" s="201" t="s">
        <v>667</v>
      </c>
      <c r="E748" s="201" t="s">
        <v>674</v>
      </c>
      <c r="F748" s="201" t="s">
        <v>669</v>
      </c>
      <c r="G748" s="201">
        <v>19</v>
      </c>
      <c r="H748" s="201">
        <v>48</v>
      </c>
      <c r="I748" s="201" t="s">
        <v>713</v>
      </c>
      <c r="J748" s="201" t="s">
        <v>671</v>
      </c>
      <c r="K748" s="202">
        <v>40.799999999999997</v>
      </c>
      <c r="L748" s="202">
        <v>0.95</v>
      </c>
      <c r="M748" s="202">
        <v>20.09</v>
      </c>
      <c r="N748" s="202">
        <v>8.7799999999999994</v>
      </c>
      <c r="O748" s="202">
        <v>0.26</v>
      </c>
      <c r="P748" s="202">
        <v>20.89</v>
      </c>
      <c r="Q748" s="202">
        <v>5.26</v>
      </c>
      <c r="R748" s="202">
        <v>0.08</v>
      </c>
      <c r="S748" s="202">
        <v>3.63</v>
      </c>
      <c r="T748" s="202">
        <v>100.74</v>
      </c>
      <c r="U748" s="183">
        <f t="shared" si="22"/>
        <v>80.919303003884423</v>
      </c>
      <c r="V748" s="183">
        <f t="shared" si="23"/>
        <v>10.810800621395805</v>
      </c>
      <c r="W748" s="201" t="s">
        <v>713</v>
      </c>
      <c r="X748" s="201">
        <v>10</v>
      </c>
    </row>
    <row r="749" spans="1:24" s="171" customFormat="1" ht="11.25">
      <c r="A749" s="172" t="s">
        <v>664</v>
      </c>
      <c r="B749" s="201" t="s">
        <v>672</v>
      </c>
      <c r="C749" s="201" t="s">
        <v>666</v>
      </c>
      <c r="D749" s="201" t="s">
        <v>667</v>
      </c>
      <c r="E749" s="201" t="s">
        <v>674</v>
      </c>
      <c r="F749" s="201" t="s">
        <v>669</v>
      </c>
      <c r="G749" s="201">
        <v>19</v>
      </c>
      <c r="H749" s="201">
        <v>49</v>
      </c>
      <c r="I749" s="201" t="s">
        <v>713</v>
      </c>
      <c r="J749" s="201" t="s">
        <v>671</v>
      </c>
      <c r="K749" s="202">
        <v>41.25</v>
      </c>
      <c r="L749" s="202">
        <v>0.87</v>
      </c>
      <c r="M749" s="202">
        <v>19.48</v>
      </c>
      <c r="N749" s="202">
        <v>8.64</v>
      </c>
      <c r="O749" s="202">
        <v>0.26</v>
      </c>
      <c r="P749" s="202">
        <v>20.7</v>
      </c>
      <c r="Q749" s="202">
        <v>5.28</v>
      </c>
      <c r="R749" s="202">
        <v>0.09</v>
      </c>
      <c r="S749" s="202">
        <v>4.1399999999999997</v>
      </c>
      <c r="T749" s="202">
        <v>100.71</v>
      </c>
      <c r="U749" s="183">
        <f t="shared" si="22"/>
        <v>81.026179612321684</v>
      </c>
      <c r="V749" s="183">
        <f t="shared" si="23"/>
        <v>12.478063993935171</v>
      </c>
      <c r="W749" s="201" t="s">
        <v>713</v>
      </c>
      <c r="X749" s="201">
        <v>10</v>
      </c>
    </row>
    <row r="750" spans="1:24" s="171" customFormat="1" ht="11.25">
      <c r="A750" s="172" t="s">
        <v>664</v>
      </c>
      <c r="B750" s="201" t="s">
        <v>672</v>
      </c>
      <c r="C750" s="201" t="s">
        <v>666</v>
      </c>
      <c r="D750" s="201" t="s">
        <v>667</v>
      </c>
      <c r="E750" s="201" t="s">
        <v>674</v>
      </c>
      <c r="F750" s="201" t="s">
        <v>669</v>
      </c>
      <c r="G750" s="201">
        <v>19</v>
      </c>
      <c r="H750" s="201">
        <v>50</v>
      </c>
      <c r="I750" s="201" t="s">
        <v>713</v>
      </c>
      <c r="J750" s="201" t="s">
        <v>671</v>
      </c>
      <c r="K750" s="202">
        <v>40.549999999999997</v>
      </c>
      <c r="L750" s="202">
        <v>0.73</v>
      </c>
      <c r="M750" s="202">
        <v>20.95</v>
      </c>
      <c r="N750" s="202">
        <v>9.3699999999999992</v>
      </c>
      <c r="O750" s="202">
        <v>0.32</v>
      </c>
      <c r="P750" s="202">
        <v>18.899999999999999</v>
      </c>
      <c r="Q750" s="202">
        <v>7.64</v>
      </c>
      <c r="R750" s="202">
        <v>0.08</v>
      </c>
      <c r="S750" s="202">
        <v>2.11</v>
      </c>
      <c r="T750" s="202">
        <v>100.65</v>
      </c>
      <c r="U750" s="183">
        <f t="shared" si="22"/>
        <v>78.238676402543632</v>
      </c>
      <c r="V750" s="183">
        <f t="shared" si="23"/>
        <v>6.3288279097439002</v>
      </c>
      <c r="W750" s="201" t="s">
        <v>713</v>
      </c>
      <c r="X750" s="201">
        <v>10</v>
      </c>
    </row>
    <row r="751" spans="1:24" s="171" customFormat="1" ht="11.25">
      <c r="A751" s="172" t="s">
        <v>664</v>
      </c>
      <c r="B751" s="201" t="s">
        <v>672</v>
      </c>
      <c r="C751" s="201" t="s">
        <v>666</v>
      </c>
      <c r="D751" s="201" t="s">
        <v>667</v>
      </c>
      <c r="E751" s="201" t="s">
        <v>674</v>
      </c>
      <c r="F751" s="201" t="s">
        <v>669</v>
      </c>
      <c r="G751" s="201">
        <v>19</v>
      </c>
      <c r="H751" s="201">
        <v>51</v>
      </c>
      <c r="I751" s="201" t="s">
        <v>713</v>
      </c>
      <c r="J751" s="201" t="s">
        <v>671</v>
      </c>
      <c r="K751" s="202">
        <v>40.85</v>
      </c>
      <c r="L751" s="202">
        <v>0.84</v>
      </c>
      <c r="M751" s="202">
        <v>20</v>
      </c>
      <c r="N751" s="202">
        <v>8.6999999999999993</v>
      </c>
      <c r="O751" s="202">
        <v>0.34</v>
      </c>
      <c r="P751" s="202">
        <v>21.27</v>
      </c>
      <c r="Q751" s="202">
        <v>5.31</v>
      </c>
      <c r="R751" s="202">
        <v>0.1</v>
      </c>
      <c r="S751" s="202">
        <v>3.69</v>
      </c>
      <c r="T751" s="202">
        <v>101.1</v>
      </c>
      <c r="U751" s="183">
        <f t="shared" si="22"/>
        <v>81.335445155037675</v>
      </c>
      <c r="V751" s="183">
        <f t="shared" si="23"/>
        <v>11.013816930800981</v>
      </c>
      <c r="W751" s="201" t="s">
        <v>713</v>
      </c>
      <c r="X751" s="201">
        <v>10</v>
      </c>
    </row>
    <row r="752" spans="1:24" s="171" customFormat="1" ht="11.25">
      <c r="A752" s="172" t="s">
        <v>664</v>
      </c>
      <c r="B752" s="201" t="s">
        <v>672</v>
      </c>
      <c r="C752" s="201" t="s">
        <v>666</v>
      </c>
      <c r="D752" s="201" t="s">
        <v>667</v>
      </c>
      <c r="E752" s="201" t="s">
        <v>674</v>
      </c>
      <c r="F752" s="201" t="s">
        <v>669</v>
      </c>
      <c r="G752" s="201">
        <v>19</v>
      </c>
      <c r="H752" s="201">
        <v>52</v>
      </c>
      <c r="I752" s="201" t="s">
        <v>713</v>
      </c>
      <c r="J752" s="201" t="s">
        <v>671</v>
      </c>
      <c r="K752" s="202">
        <v>39.270000000000003</v>
      </c>
      <c r="L752" s="202">
        <v>0.16</v>
      </c>
      <c r="M752" s="202">
        <v>22.91</v>
      </c>
      <c r="N752" s="202">
        <v>20.52</v>
      </c>
      <c r="O752" s="202">
        <v>0.34</v>
      </c>
      <c r="P752" s="202">
        <v>11.57</v>
      </c>
      <c r="Q752" s="202">
        <v>6.41</v>
      </c>
      <c r="R752" s="202">
        <v>0.02</v>
      </c>
      <c r="S752" s="202">
        <v>0.1</v>
      </c>
      <c r="T752" s="202">
        <v>101.3</v>
      </c>
      <c r="U752" s="183">
        <f t="shared" si="22"/>
        <v>50.124913647596081</v>
      </c>
      <c r="V752" s="183">
        <f t="shared" si="23"/>
        <v>0.29196042851612131</v>
      </c>
      <c r="W752" s="201" t="s">
        <v>713</v>
      </c>
      <c r="X752" s="201">
        <v>10</v>
      </c>
    </row>
    <row r="753" spans="1:24" s="171" customFormat="1" ht="11.25">
      <c r="A753" s="172" t="s">
        <v>664</v>
      </c>
      <c r="B753" s="201" t="s">
        <v>672</v>
      </c>
      <c r="C753" s="201" t="s">
        <v>666</v>
      </c>
      <c r="D753" s="201" t="s">
        <v>667</v>
      </c>
      <c r="E753" s="201" t="s">
        <v>674</v>
      </c>
      <c r="F753" s="201" t="s">
        <v>669</v>
      </c>
      <c r="G753" s="201">
        <v>19</v>
      </c>
      <c r="H753" s="201">
        <v>53</v>
      </c>
      <c r="I753" s="201" t="s">
        <v>713</v>
      </c>
      <c r="J753" s="201" t="s">
        <v>671</v>
      </c>
      <c r="K753" s="202">
        <v>41.18</v>
      </c>
      <c r="L753" s="202">
        <v>0.9</v>
      </c>
      <c r="M753" s="202">
        <v>18.850000000000001</v>
      </c>
      <c r="N753" s="202">
        <v>7.47</v>
      </c>
      <c r="O753" s="202">
        <v>0.24</v>
      </c>
      <c r="P753" s="202">
        <v>21.71</v>
      </c>
      <c r="Q753" s="202">
        <v>5.53</v>
      </c>
      <c r="R753" s="202">
        <v>0.08</v>
      </c>
      <c r="S753" s="202">
        <v>4.99</v>
      </c>
      <c r="T753" s="202">
        <v>100.95</v>
      </c>
      <c r="U753" s="183">
        <f t="shared" si="22"/>
        <v>83.819502120174164</v>
      </c>
      <c r="V753" s="183">
        <f t="shared" si="23"/>
        <v>15.080493593029869</v>
      </c>
      <c r="W753" s="201" t="s">
        <v>713</v>
      </c>
      <c r="X753" s="201">
        <v>10</v>
      </c>
    </row>
    <row r="754" spans="1:24" s="171" customFormat="1" ht="11.25">
      <c r="A754" s="172" t="s">
        <v>664</v>
      </c>
      <c r="B754" s="201" t="s">
        <v>672</v>
      </c>
      <c r="C754" s="201" t="s">
        <v>666</v>
      </c>
      <c r="D754" s="201" t="s">
        <v>667</v>
      </c>
      <c r="E754" s="201" t="s">
        <v>674</v>
      </c>
      <c r="F754" s="201" t="s">
        <v>669</v>
      </c>
      <c r="G754" s="201">
        <v>19</v>
      </c>
      <c r="H754" s="201">
        <v>54</v>
      </c>
      <c r="I754" s="201" t="s">
        <v>713</v>
      </c>
      <c r="J754" s="201" t="s">
        <v>671</v>
      </c>
      <c r="K754" s="202">
        <v>40.630000000000003</v>
      </c>
      <c r="L754" s="202">
        <v>0.93</v>
      </c>
      <c r="M754" s="202">
        <v>18.989999999999998</v>
      </c>
      <c r="N754" s="202">
        <v>7.73</v>
      </c>
      <c r="O754" s="202">
        <v>0.27</v>
      </c>
      <c r="P754" s="202">
        <v>21.68</v>
      </c>
      <c r="Q754" s="202">
        <v>5.5</v>
      </c>
      <c r="R754" s="202">
        <v>0.06</v>
      </c>
      <c r="S754" s="202">
        <v>4.3499999999999996</v>
      </c>
      <c r="T754" s="202">
        <v>100.14</v>
      </c>
      <c r="U754" s="183">
        <f t="shared" si="22"/>
        <v>83.330894814717965</v>
      </c>
      <c r="V754" s="183">
        <f t="shared" si="23"/>
        <v>13.319943486639829</v>
      </c>
      <c r="W754" s="201" t="s">
        <v>713</v>
      </c>
      <c r="X754" s="201">
        <v>10</v>
      </c>
    </row>
    <row r="755" spans="1:24" s="171" customFormat="1" ht="11.25">
      <c r="A755" s="172" t="s">
        <v>664</v>
      </c>
      <c r="B755" s="201" t="s">
        <v>672</v>
      </c>
      <c r="C755" s="201" t="s">
        <v>666</v>
      </c>
      <c r="D755" s="201" t="s">
        <v>667</v>
      </c>
      <c r="E755" s="201" t="s">
        <v>674</v>
      </c>
      <c r="F755" s="201" t="s">
        <v>669</v>
      </c>
      <c r="G755" s="201">
        <v>19</v>
      </c>
      <c r="H755" s="201">
        <v>55</v>
      </c>
      <c r="I755" s="201" t="s">
        <v>713</v>
      </c>
      <c r="J755" s="201" t="s">
        <v>671</v>
      </c>
      <c r="K755" s="202">
        <v>40.630000000000003</v>
      </c>
      <c r="L755" s="202">
        <v>0.77</v>
      </c>
      <c r="M755" s="202">
        <v>15.76</v>
      </c>
      <c r="N755" s="202">
        <v>7.5</v>
      </c>
      <c r="O755" s="202">
        <v>0.19</v>
      </c>
      <c r="P755" s="202">
        <v>20.36</v>
      </c>
      <c r="Q755" s="202">
        <v>6.44</v>
      </c>
      <c r="R755" s="202">
        <v>0.05</v>
      </c>
      <c r="S755" s="202">
        <v>8.7899999999999991</v>
      </c>
      <c r="T755" s="202">
        <v>100.49</v>
      </c>
      <c r="U755" s="183">
        <f t="shared" si="22"/>
        <v>82.872958223784281</v>
      </c>
      <c r="V755" s="183">
        <f t="shared" si="23"/>
        <v>27.228006161343437</v>
      </c>
      <c r="W755" s="201" t="s">
        <v>713</v>
      </c>
      <c r="X755" s="201">
        <v>10</v>
      </c>
    </row>
    <row r="756" spans="1:24" s="171" customFormat="1" ht="11.25">
      <c r="A756" s="172" t="s">
        <v>664</v>
      </c>
      <c r="B756" s="201" t="s">
        <v>672</v>
      </c>
      <c r="C756" s="201" t="s">
        <v>666</v>
      </c>
      <c r="D756" s="201" t="s">
        <v>667</v>
      </c>
      <c r="E756" s="201" t="s">
        <v>674</v>
      </c>
      <c r="F756" s="201" t="s">
        <v>669</v>
      </c>
      <c r="G756" s="201">
        <v>19</v>
      </c>
      <c r="H756" s="201">
        <v>56</v>
      </c>
      <c r="I756" s="201" t="s">
        <v>713</v>
      </c>
      <c r="J756" s="201" t="s">
        <v>671</v>
      </c>
      <c r="K756" s="202">
        <v>40.61</v>
      </c>
      <c r="L756" s="202">
        <v>0.38</v>
      </c>
      <c r="M756" s="202">
        <v>22.26</v>
      </c>
      <c r="N756" s="202">
        <v>12.09</v>
      </c>
      <c r="O756" s="202">
        <v>0.24</v>
      </c>
      <c r="P756" s="202">
        <v>19.350000000000001</v>
      </c>
      <c r="Q756" s="202">
        <v>4.71</v>
      </c>
      <c r="R756" s="202">
        <v>7.0000000000000007E-2</v>
      </c>
      <c r="S756" s="202">
        <v>1.27</v>
      </c>
      <c r="T756" s="202">
        <v>100.98</v>
      </c>
      <c r="U756" s="183">
        <f t="shared" si="22"/>
        <v>74.04473176884197</v>
      </c>
      <c r="V756" s="183">
        <f t="shared" si="23"/>
        <v>3.6862579474818169</v>
      </c>
      <c r="W756" s="201" t="s">
        <v>713</v>
      </c>
      <c r="X756" s="201">
        <v>10</v>
      </c>
    </row>
    <row r="757" spans="1:24" s="171" customFormat="1" ht="11.25">
      <c r="A757" s="172" t="s">
        <v>664</v>
      </c>
      <c r="B757" s="201" t="s">
        <v>672</v>
      </c>
      <c r="C757" s="201" t="s">
        <v>666</v>
      </c>
      <c r="D757" s="201" t="s">
        <v>667</v>
      </c>
      <c r="E757" s="201" t="s">
        <v>674</v>
      </c>
      <c r="F757" s="201" t="s">
        <v>669</v>
      </c>
      <c r="G757" s="201">
        <v>19</v>
      </c>
      <c r="H757" s="201">
        <v>57</v>
      </c>
      <c r="I757" s="201" t="s">
        <v>713</v>
      </c>
      <c r="J757" s="201" t="s">
        <v>671</v>
      </c>
      <c r="K757" s="202">
        <v>40.78</v>
      </c>
      <c r="L757" s="202">
        <v>1</v>
      </c>
      <c r="M757" s="202">
        <v>19.100000000000001</v>
      </c>
      <c r="N757" s="202">
        <v>8.75</v>
      </c>
      <c r="O757" s="202">
        <v>0.21</v>
      </c>
      <c r="P757" s="202">
        <v>20.64</v>
      </c>
      <c r="Q757" s="202">
        <v>5.5</v>
      </c>
      <c r="R757" s="202">
        <v>0.09</v>
      </c>
      <c r="S757" s="202">
        <v>4.57</v>
      </c>
      <c r="T757" s="202">
        <v>100.64</v>
      </c>
      <c r="U757" s="183">
        <f t="shared" si="22"/>
        <v>80.785903334238526</v>
      </c>
      <c r="V757" s="183">
        <f t="shared" si="23"/>
        <v>13.830978283753655</v>
      </c>
      <c r="W757" s="201" t="s">
        <v>713</v>
      </c>
      <c r="X757" s="201">
        <v>10</v>
      </c>
    </row>
    <row r="758" spans="1:24" s="171" customFormat="1" ht="11.25">
      <c r="A758" s="172" t="s">
        <v>664</v>
      </c>
      <c r="B758" s="201" t="s">
        <v>672</v>
      </c>
      <c r="C758" s="201" t="s">
        <v>666</v>
      </c>
      <c r="D758" s="201" t="s">
        <v>667</v>
      </c>
      <c r="E758" s="201" t="s">
        <v>674</v>
      </c>
      <c r="F758" s="201" t="s">
        <v>669</v>
      </c>
      <c r="G758" s="201">
        <v>19</v>
      </c>
      <c r="H758" s="201">
        <v>58</v>
      </c>
      <c r="I758" s="201" t="s">
        <v>713</v>
      </c>
      <c r="J758" s="201" t="s">
        <v>671</v>
      </c>
      <c r="K758" s="202">
        <v>40.799999999999997</v>
      </c>
      <c r="L758" s="202">
        <v>0.85</v>
      </c>
      <c r="M758" s="202">
        <v>18.670000000000002</v>
      </c>
      <c r="N758" s="202">
        <v>7.33</v>
      </c>
      <c r="O758" s="202">
        <v>0.2</v>
      </c>
      <c r="P758" s="202">
        <v>21.58</v>
      </c>
      <c r="Q758" s="202">
        <v>5.48</v>
      </c>
      <c r="R758" s="202">
        <v>7.0000000000000007E-2</v>
      </c>
      <c r="S758" s="202">
        <v>4.95</v>
      </c>
      <c r="T758" s="202">
        <v>99.93</v>
      </c>
      <c r="U758" s="183">
        <f t="shared" si="22"/>
        <v>83.993875824060865</v>
      </c>
      <c r="V758" s="183">
        <f t="shared" si="23"/>
        <v>15.100310782140076</v>
      </c>
      <c r="W758" s="201" t="s">
        <v>713</v>
      </c>
      <c r="X758" s="201">
        <v>10</v>
      </c>
    </row>
    <row r="759" spans="1:24" s="171" customFormat="1" ht="11.25">
      <c r="A759" s="172" t="s">
        <v>664</v>
      </c>
      <c r="B759" s="201" t="s">
        <v>672</v>
      </c>
      <c r="C759" s="201" t="s">
        <v>666</v>
      </c>
      <c r="D759" s="201" t="s">
        <v>667</v>
      </c>
      <c r="E759" s="201" t="s">
        <v>674</v>
      </c>
      <c r="F759" s="201" t="s">
        <v>669</v>
      </c>
      <c r="G759" s="201">
        <v>19</v>
      </c>
      <c r="H759" s="201">
        <v>59</v>
      </c>
      <c r="I759" s="201" t="s">
        <v>713</v>
      </c>
      <c r="J759" s="201" t="s">
        <v>671</v>
      </c>
      <c r="K759" s="202">
        <v>40.11</v>
      </c>
      <c r="L759" s="202">
        <v>0.79</v>
      </c>
      <c r="M759" s="202">
        <v>22.04</v>
      </c>
      <c r="N759" s="202">
        <v>16.28</v>
      </c>
      <c r="O759" s="202">
        <v>0.28999999999999998</v>
      </c>
      <c r="P759" s="202">
        <v>15.07</v>
      </c>
      <c r="Q759" s="202">
        <v>5.88</v>
      </c>
      <c r="R759" s="202">
        <v>0.17</v>
      </c>
      <c r="S759" s="202">
        <v>7.0000000000000007E-2</v>
      </c>
      <c r="T759" s="202">
        <v>100.7</v>
      </c>
      <c r="U759" s="183">
        <f t="shared" si="22"/>
        <v>62.263549435681334</v>
      </c>
      <c r="V759" s="183">
        <f t="shared" si="23"/>
        <v>0.21260869572901506</v>
      </c>
      <c r="W759" s="201" t="s">
        <v>713</v>
      </c>
      <c r="X759" s="201">
        <v>10</v>
      </c>
    </row>
    <row r="760" spans="1:24" s="171" customFormat="1" ht="11.25">
      <c r="A760" s="172" t="s">
        <v>664</v>
      </c>
      <c r="B760" s="201" t="s">
        <v>672</v>
      </c>
      <c r="C760" s="201" t="s">
        <v>666</v>
      </c>
      <c r="D760" s="201" t="s">
        <v>667</v>
      </c>
      <c r="E760" s="201" t="s">
        <v>674</v>
      </c>
      <c r="F760" s="201" t="s">
        <v>669</v>
      </c>
      <c r="G760" s="201">
        <v>19</v>
      </c>
      <c r="H760" s="201">
        <v>60</v>
      </c>
      <c r="I760" s="201" t="s">
        <v>713</v>
      </c>
      <c r="J760" s="201" t="s">
        <v>671</v>
      </c>
      <c r="K760" s="202">
        <v>40.78</v>
      </c>
      <c r="L760" s="202">
        <v>0.93</v>
      </c>
      <c r="M760" s="202">
        <v>19.36</v>
      </c>
      <c r="N760" s="202">
        <v>8.7100000000000009</v>
      </c>
      <c r="O760" s="202">
        <v>0.3</v>
      </c>
      <c r="P760" s="202">
        <v>20.84</v>
      </c>
      <c r="Q760" s="202">
        <v>5.33</v>
      </c>
      <c r="R760" s="202">
        <v>0.09</v>
      </c>
      <c r="S760" s="202">
        <v>3.87</v>
      </c>
      <c r="T760" s="202">
        <v>100.21</v>
      </c>
      <c r="U760" s="183">
        <f t="shared" si="22"/>
        <v>81.005744205387614</v>
      </c>
      <c r="V760" s="183">
        <f t="shared" si="23"/>
        <v>11.824251804858802</v>
      </c>
      <c r="W760" s="201" t="s">
        <v>713</v>
      </c>
      <c r="X760" s="201">
        <v>10</v>
      </c>
    </row>
    <row r="761" spans="1:24" s="171" customFormat="1" ht="11.25">
      <c r="A761" s="172" t="s">
        <v>664</v>
      </c>
      <c r="B761" s="201" t="s">
        <v>672</v>
      </c>
      <c r="C761" s="201" t="s">
        <v>666</v>
      </c>
      <c r="D761" s="201" t="s">
        <v>667</v>
      </c>
      <c r="E761" s="201" t="s">
        <v>674</v>
      </c>
      <c r="F761" s="201" t="s">
        <v>669</v>
      </c>
      <c r="G761" s="201">
        <v>19</v>
      </c>
      <c r="H761" s="201">
        <v>61</v>
      </c>
      <c r="I761" s="201" t="s">
        <v>713</v>
      </c>
      <c r="J761" s="201" t="s">
        <v>671</v>
      </c>
      <c r="K761" s="202">
        <v>40.58</v>
      </c>
      <c r="L761" s="202">
        <v>0.92</v>
      </c>
      <c r="M761" s="202">
        <v>19.170000000000002</v>
      </c>
      <c r="N761" s="202">
        <v>8.52</v>
      </c>
      <c r="O761" s="202">
        <v>0.34</v>
      </c>
      <c r="P761" s="202">
        <v>20.76</v>
      </c>
      <c r="Q761" s="202">
        <v>5.38</v>
      </c>
      <c r="R761" s="202">
        <v>0.04</v>
      </c>
      <c r="S761" s="202">
        <v>4.37</v>
      </c>
      <c r="T761" s="202">
        <v>100.08</v>
      </c>
      <c r="U761" s="183">
        <f t="shared" si="22"/>
        <v>81.284339716166414</v>
      </c>
      <c r="V761" s="183">
        <f t="shared" si="23"/>
        <v>13.26408225409528</v>
      </c>
      <c r="W761" s="201" t="s">
        <v>713</v>
      </c>
      <c r="X761" s="201">
        <v>10</v>
      </c>
    </row>
    <row r="762" spans="1:24" s="171" customFormat="1" ht="11.25">
      <c r="A762" s="172" t="s">
        <v>664</v>
      </c>
      <c r="B762" s="201" t="s">
        <v>672</v>
      </c>
      <c r="C762" s="201" t="s">
        <v>666</v>
      </c>
      <c r="D762" s="201" t="s">
        <v>667</v>
      </c>
      <c r="E762" s="201" t="s">
        <v>674</v>
      </c>
      <c r="F762" s="201" t="s">
        <v>669</v>
      </c>
      <c r="G762" s="201">
        <v>19</v>
      </c>
      <c r="H762" s="201">
        <v>62</v>
      </c>
      <c r="I762" s="201" t="s">
        <v>713</v>
      </c>
      <c r="J762" s="201" t="s">
        <v>671</v>
      </c>
      <c r="K762" s="202">
        <v>40.549999999999997</v>
      </c>
      <c r="L762" s="202">
        <v>0.87</v>
      </c>
      <c r="M762" s="202">
        <v>19.16</v>
      </c>
      <c r="N762" s="202">
        <v>8.6199999999999992</v>
      </c>
      <c r="O762" s="202">
        <v>0.24</v>
      </c>
      <c r="P762" s="202">
        <v>20.82</v>
      </c>
      <c r="Q762" s="202">
        <v>5.36</v>
      </c>
      <c r="R762" s="202">
        <v>0.04</v>
      </c>
      <c r="S762" s="202">
        <v>4.0999999999999996</v>
      </c>
      <c r="T762" s="202">
        <v>99.76</v>
      </c>
      <c r="U762" s="183">
        <f t="shared" si="22"/>
        <v>81.150361518880558</v>
      </c>
      <c r="V762" s="183">
        <f t="shared" si="23"/>
        <v>12.553117339590106</v>
      </c>
      <c r="W762" s="201" t="s">
        <v>713</v>
      </c>
      <c r="X762" s="201">
        <v>10</v>
      </c>
    </row>
    <row r="763" spans="1:24" s="171" customFormat="1" ht="11.25">
      <c r="A763" s="172" t="s">
        <v>664</v>
      </c>
      <c r="B763" s="201" t="s">
        <v>672</v>
      </c>
      <c r="C763" s="201" t="s">
        <v>666</v>
      </c>
      <c r="D763" s="201" t="s">
        <v>667</v>
      </c>
      <c r="E763" s="201" t="s">
        <v>674</v>
      </c>
      <c r="F763" s="201" t="s">
        <v>669</v>
      </c>
      <c r="G763" s="201">
        <v>19</v>
      </c>
      <c r="H763" s="201">
        <v>63</v>
      </c>
      <c r="I763" s="201" t="s">
        <v>713</v>
      </c>
      <c r="J763" s="201" t="s">
        <v>671</v>
      </c>
      <c r="K763" s="202">
        <v>40.32</v>
      </c>
      <c r="L763" s="202">
        <v>0.27</v>
      </c>
      <c r="M763" s="202">
        <v>19.57</v>
      </c>
      <c r="N763" s="202">
        <v>7.59</v>
      </c>
      <c r="O763" s="202">
        <v>0.23</v>
      </c>
      <c r="P763" s="202">
        <v>21.11</v>
      </c>
      <c r="Q763" s="202">
        <v>5.26</v>
      </c>
      <c r="R763" s="202">
        <v>0</v>
      </c>
      <c r="S763" s="202">
        <v>5.53</v>
      </c>
      <c r="T763" s="202">
        <v>99.88</v>
      </c>
      <c r="U763" s="183">
        <f t="shared" si="22"/>
        <v>83.214361896134221</v>
      </c>
      <c r="V763" s="183">
        <f t="shared" si="23"/>
        <v>15.935504608930295</v>
      </c>
      <c r="W763" s="201" t="s">
        <v>713</v>
      </c>
      <c r="X763" s="201">
        <v>10</v>
      </c>
    </row>
    <row r="764" spans="1:24" s="171" customFormat="1" ht="11.25">
      <c r="A764" s="172" t="s">
        <v>664</v>
      </c>
      <c r="B764" s="201" t="s">
        <v>672</v>
      </c>
      <c r="C764" s="201" t="s">
        <v>666</v>
      </c>
      <c r="D764" s="201" t="s">
        <v>667</v>
      </c>
      <c r="E764" s="201" t="s">
        <v>674</v>
      </c>
      <c r="F764" s="201" t="s">
        <v>669</v>
      </c>
      <c r="G764" s="201">
        <v>19</v>
      </c>
      <c r="H764" s="201">
        <v>64</v>
      </c>
      <c r="I764" s="201" t="s">
        <v>713</v>
      </c>
      <c r="J764" s="201" t="s">
        <v>671</v>
      </c>
      <c r="K764" s="202">
        <v>40.85</v>
      </c>
      <c r="L764" s="202">
        <v>0.95</v>
      </c>
      <c r="M764" s="202">
        <v>19.170000000000002</v>
      </c>
      <c r="N764" s="202">
        <v>8.73</v>
      </c>
      <c r="O764" s="202">
        <v>0.27</v>
      </c>
      <c r="P764" s="202">
        <v>20.54</v>
      </c>
      <c r="Q764" s="202">
        <v>5.31</v>
      </c>
      <c r="R764" s="202">
        <v>0.11</v>
      </c>
      <c r="S764" s="202">
        <v>4</v>
      </c>
      <c r="T764" s="202">
        <v>99.93</v>
      </c>
      <c r="U764" s="183">
        <f t="shared" si="22"/>
        <v>80.746004292924027</v>
      </c>
      <c r="V764" s="183">
        <f t="shared" si="23"/>
        <v>12.278934453950468</v>
      </c>
      <c r="W764" s="201" t="s">
        <v>713</v>
      </c>
      <c r="X764" s="201">
        <v>10</v>
      </c>
    </row>
    <row r="765" spans="1:24" s="171" customFormat="1" ht="11.25">
      <c r="A765" s="172" t="s">
        <v>664</v>
      </c>
      <c r="B765" s="201" t="s">
        <v>672</v>
      </c>
      <c r="C765" s="201" t="s">
        <v>666</v>
      </c>
      <c r="D765" s="201" t="s">
        <v>667</v>
      </c>
      <c r="E765" s="201" t="s">
        <v>674</v>
      </c>
      <c r="F765" s="201" t="s">
        <v>669</v>
      </c>
      <c r="G765" s="201">
        <v>19</v>
      </c>
      <c r="H765" s="201">
        <v>65</v>
      </c>
      <c r="I765" s="201" t="s">
        <v>713</v>
      </c>
      <c r="J765" s="201" t="s">
        <v>671</v>
      </c>
      <c r="K765" s="202">
        <v>39.979999999999997</v>
      </c>
      <c r="L765" s="202">
        <v>1.05</v>
      </c>
      <c r="M765" s="202">
        <v>17.850000000000001</v>
      </c>
      <c r="N765" s="202">
        <v>7.83</v>
      </c>
      <c r="O765" s="202">
        <v>0.22</v>
      </c>
      <c r="P765" s="202">
        <v>20.32</v>
      </c>
      <c r="Q765" s="202">
        <v>5.79</v>
      </c>
      <c r="R765" s="202">
        <v>0.13</v>
      </c>
      <c r="S765" s="202">
        <v>5.42</v>
      </c>
      <c r="T765" s="202">
        <v>98.59</v>
      </c>
      <c r="U765" s="183">
        <f t="shared" si="22"/>
        <v>82.224382219769737</v>
      </c>
      <c r="V765" s="183">
        <f t="shared" si="23"/>
        <v>16.92246331136365</v>
      </c>
      <c r="W765" s="201" t="s">
        <v>713</v>
      </c>
      <c r="X765" s="201">
        <v>10</v>
      </c>
    </row>
    <row r="766" spans="1:24" s="171" customFormat="1" ht="11.25">
      <c r="A766" s="172" t="s">
        <v>664</v>
      </c>
      <c r="B766" s="201" t="s">
        <v>672</v>
      </c>
      <c r="C766" s="201" t="s">
        <v>666</v>
      </c>
      <c r="D766" s="201" t="s">
        <v>667</v>
      </c>
      <c r="E766" s="201" t="s">
        <v>674</v>
      </c>
      <c r="F766" s="201" t="s">
        <v>669</v>
      </c>
      <c r="G766" s="201">
        <v>19</v>
      </c>
      <c r="H766" s="201">
        <v>66</v>
      </c>
      <c r="I766" s="201" t="s">
        <v>713</v>
      </c>
      <c r="J766" s="201" t="s">
        <v>671</v>
      </c>
      <c r="K766" s="202">
        <v>40.409999999999997</v>
      </c>
      <c r="L766" s="202">
        <v>0.63</v>
      </c>
      <c r="M766" s="202">
        <v>20.64</v>
      </c>
      <c r="N766" s="202">
        <v>9.17</v>
      </c>
      <c r="O766" s="202">
        <v>0.39</v>
      </c>
      <c r="P766" s="202">
        <v>18.04</v>
      </c>
      <c r="Q766" s="202">
        <v>7.51</v>
      </c>
      <c r="R766" s="202">
        <v>0.12</v>
      </c>
      <c r="S766" s="202">
        <v>1.96</v>
      </c>
      <c r="T766" s="202">
        <v>98.87</v>
      </c>
      <c r="U766" s="183">
        <f t="shared" si="22"/>
        <v>77.810121605816533</v>
      </c>
      <c r="V766" s="183">
        <f t="shared" si="23"/>
        <v>5.9888657154017206</v>
      </c>
      <c r="W766" s="201" t="s">
        <v>713</v>
      </c>
      <c r="X766" s="201">
        <v>10</v>
      </c>
    </row>
    <row r="767" spans="1:24" s="171" customFormat="1" ht="11.25">
      <c r="A767" s="172" t="s">
        <v>664</v>
      </c>
      <c r="B767" s="201" t="s">
        <v>672</v>
      </c>
      <c r="C767" s="201" t="s">
        <v>666</v>
      </c>
      <c r="D767" s="201" t="s">
        <v>667</v>
      </c>
      <c r="E767" s="201" t="s">
        <v>674</v>
      </c>
      <c r="F767" s="201" t="s">
        <v>669</v>
      </c>
      <c r="G767" s="201">
        <v>19</v>
      </c>
      <c r="H767" s="201">
        <v>68</v>
      </c>
      <c r="I767" s="201" t="s">
        <v>713</v>
      </c>
      <c r="J767" s="201" t="s">
        <v>671</v>
      </c>
      <c r="K767" s="202">
        <v>40.799999999999997</v>
      </c>
      <c r="L767" s="202">
        <v>0.93</v>
      </c>
      <c r="M767" s="202">
        <v>19.43</v>
      </c>
      <c r="N767" s="202">
        <v>8.56</v>
      </c>
      <c r="O767" s="202">
        <v>0.33</v>
      </c>
      <c r="P767" s="202">
        <v>20.92</v>
      </c>
      <c r="Q767" s="202">
        <v>5.39</v>
      </c>
      <c r="R767" s="202">
        <v>7.0000000000000007E-2</v>
      </c>
      <c r="S767" s="202">
        <v>4.26</v>
      </c>
      <c r="T767" s="202">
        <v>100.69</v>
      </c>
      <c r="U767" s="183">
        <f t="shared" si="22"/>
        <v>81.329840409541276</v>
      </c>
      <c r="V767" s="183">
        <f t="shared" si="23"/>
        <v>12.822175833402957</v>
      </c>
      <c r="W767" s="201" t="s">
        <v>713</v>
      </c>
      <c r="X767" s="201">
        <v>10</v>
      </c>
    </row>
    <row r="768" spans="1:24" s="171" customFormat="1" ht="11.25">
      <c r="A768" s="172" t="s">
        <v>664</v>
      </c>
      <c r="B768" s="201" t="s">
        <v>672</v>
      </c>
      <c r="C768" s="201" t="s">
        <v>666</v>
      </c>
      <c r="D768" s="201" t="s">
        <v>667</v>
      </c>
      <c r="E768" s="201" t="s">
        <v>674</v>
      </c>
      <c r="F768" s="201" t="s">
        <v>669</v>
      </c>
      <c r="G768" s="201">
        <v>19</v>
      </c>
      <c r="H768" s="201">
        <v>69</v>
      </c>
      <c r="I768" s="201" t="s">
        <v>713</v>
      </c>
      <c r="J768" s="201" t="s">
        <v>671</v>
      </c>
      <c r="K768" s="202">
        <v>40.72</v>
      </c>
      <c r="L768" s="202">
        <v>0.99</v>
      </c>
      <c r="M768" s="202">
        <v>19.170000000000002</v>
      </c>
      <c r="N768" s="202">
        <v>8.75</v>
      </c>
      <c r="O768" s="202">
        <v>0.4</v>
      </c>
      <c r="P768" s="202">
        <v>21.01</v>
      </c>
      <c r="Q768" s="202">
        <v>5.53</v>
      </c>
      <c r="R768" s="202">
        <v>0.06</v>
      </c>
      <c r="S768" s="202">
        <v>4.47</v>
      </c>
      <c r="T768" s="202">
        <v>101.1</v>
      </c>
      <c r="U768" s="183">
        <f t="shared" si="22"/>
        <v>81.060189090690386</v>
      </c>
      <c r="V768" s="183">
        <f t="shared" si="23"/>
        <v>13.526551575080042</v>
      </c>
      <c r="W768" s="201" t="s">
        <v>713</v>
      </c>
      <c r="X768" s="201">
        <v>10</v>
      </c>
    </row>
    <row r="769" spans="1:24" s="171" customFormat="1" ht="11.25">
      <c r="A769" s="172" t="s">
        <v>664</v>
      </c>
      <c r="B769" s="201" t="s">
        <v>672</v>
      </c>
      <c r="C769" s="201" t="s">
        <v>666</v>
      </c>
      <c r="D769" s="201" t="s">
        <v>667</v>
      </c>
      <c r="E769" s="201" t="s">
        <v>674</v>
      </c>
      <c r="F769" s="201" t="s">
        <v>669</v>
      </c>
      <c r="G769" s="201">
        <v>19</v>
      </c>
      <c r="H769" s="201">
        <v>70</v>
      </c>
      <c r="I769" s="201" t="s">
        <v>713</v>
      </c>
      <c r="J769" s="201" t="s">
        <v>671</v>
      </c>
      <c r="K769" s="202">
        <v>41.03</v>
      </c>
      <c r="L769" s="202">
        <v>0.92</v>
      </c>
      <c r="M769" s="202">
        <v>19.41</v>
      </c>
      <c r="N769" s="202">
        <v>8.76</v>
      </c>
      <c r="O769" s="202">
        <v>0.24</v>
      </c>
      <c r="P769" s="202">
        <v>20.29</v>
      </c>
      <c r="Q769" s="202">
        <v>5.36</v>
      </c>
      <c r="R769" s="202">
        <v>0.08</v>
      </c>
      <c r="S769" s="202">
        <v>4.2300000000000004</v>
      </c>
      <c r="T769" s="202">
        <v>100.32</v>
      </c>
      <c r="U769" s="183">
        <f t="shared" si="22"/>
        <v>80.501107677005919</v>
      </c>
      <c r="V769" s="183">
        <f t="shared" si="23"/>
        <v>12.754841654332772</v>
      </c>
      <c r="W769" s="201" t="s">
        <v>713</v>
      </c>
      <c r="X769" s="201">
        <v>10</v>
      </c>
    </row>
    <row r="770" spans="1:24" s="171" customFormat="1" ht="11.25">
      <c r="A770" s="172" t="s">
        <v>676</v>
      </c>
      <c r="B770" s="201" t="s">
        <v>673</v>
      </c>
      <c r="C770" s="201" t="s">
        <v>677</v>
      </c>
      <c r="D770" s="201" t="s">
        <v>678</v>
      </c>
      <c r="E770" s="201" t="s">
        <v>679</v>
      </c>
      <c r="F770" s="201" t="s">
        <v>680</v>
      </c>
      <c r="G770" s="201">
        <v>1</v>
      </c>
      <c r="H770" s="201">
        <v>1</v>
      </c>
      <c r="I770" s="201" t="s">
        <v>713</v>
      </c>
      <c r="J770" s="201" t="s">
        <v>671</v>
      </c>
      <c r="K770" s="202">
        <v>42.92</v>
      </c>
      <c r="L770" s="202">
        <v>0.23</v>
      </c>
      <c r="M770" s="202">
        <v>20.87</v>
      </c>
      <c r="N770" s="202">
        <v>7.15</v>
      </c>
      <c r="O770" s="202">
        <v>0.39</v>
      </c>
      <c r="P770" s="202">
        <v>19.78</v>
      </c>
      <c r="Q770" s="202">
        <v>4.63</v>
      </c>
      <c r="R770" s="202">
        <v>0.04</v>
      </c>
      <c r="S770" s="202">
        <v>3.16</v>
      </c>
      <c r="T770" s="202">
        <v>99.17</v>
      </c>
      <c r="U770" s="183">
        <f t="shared" si="22"/>
        <v>83.139411592131665</v>
      </c>
      <c r="V770" s="183">
        <f t="shared" si="23"/>
        <v>9.2208247997005</v>
      </c>
      <c r="W770" s="201" t="s">
        <v>713</v>
      </c>
      <c r="X770" s="201">
        <v>10</v>
      </c>
    </row>
    <row r="771" spans="1:24" s="171" customFormat="1" ht="11.25">
      <c r="A771" s="172" t="s">
        <v>676</v>
      </c>
      <c r="B771" s="201" t="s">
        <v>673</v>
      </c>
      <c r="C771" s="201" t="s">
        <v>677</v>
      </c>
      <c r="D771" s="201" t="s">
        <v>678</v>
      </c>
      <c r="E771" s="201" t="s">
        <v>679</v>
      </c>
      <c r="F771" s="201" t="s">
        <v>680</v>
      </c>
      <c r="G771" s="201">
        <v>1</v>
      </c>
      <c r="H771" s="201">
        <v>2</v>
      </c>
      <c r="I771" s="201" t="s">
        <v>713</v>
      </c>
      <c r="J771" s="201" t="s">
        <v>671</v>
      </c>
      <c r="K771" s="202">
        <v>43.13</v>
      </c>
      <c r="L771" s="202">
        <v>0.16</v>
      </c>
      <c r="M771" s="202">
        <v>17.920000000000002</v>
      </c>
      <c r="N771" s="202">
        <v>6.88</v>
      </c>
      <c r="O771" s="202">
        <v>0.4</v>
      </c>
      <c r="P771" s="202">
        <v>17.920000000000002</v>
      </c>
      <c r="Q771" s="202">
        <v>5.75</v>
      </c>
      <c r="R771" s="202">
        <v>0.03</v>
      </c>
      <c r="S771" s="202">
        <v>6.74</v>
      </c>
      <c r="T771" s="202">
        <v>98.93</v>
      </c>
      <c r="U771" s="183">
        <f t="shared" si="22"/>
        <v>82.277749774296481</v>
      </c>
      <c r="V771" s="183">
        <f t="shared" si="23"/>
        <v>20.147801857653125</v>
      </c>
      <c r="W771" s="201" t="s">
        <v>713</v>
      </c>
      <c r="X771" s="201">
        <v>10</v>
      </c>
    </row>
    <row r="772" spans="1:24" s="171" customFormat="1" ht="11.25">
      <c r="A772" s="172" t="s">
        <v>676</v>
      </c>
      <c r="B772" s="201" t="s">
        <v>673</v>
      </c>
      <c r="C772" s="201" t="s">
        <v>677</v>
      </c>
      <c r="D772" s="201" t="s">
        <v>678</v>
      </c>
      <c r="E772" s="201" t="s">
        <v>679</v>
      </c>
      <c r="F772" s="201" t="s">
        <v>680</v>
      </c>
      <c r="G772" s="201">
        <v>1</v>
      </c>
      <c r="H772" s="201">
        <v>3</v>
      </c>
      <c r="I772" s="201" t="s">
        <v>713</v>
      </c>
      <c r="J772" s="201" t="s">
        <v>671</v>
      </c>
      <c r="K772" s="202">
        <v>42.67</v>
      </c>
      <c r="L772" s="202">
        <v>0.2</v>
      </c>
      <c r="M772" s="202">
        <v>17.260000000000002</v>
      </c>
      <c r="N772" s="202">
        <v>6.88</v>
      </c>
      <c r="O772" s="202">
        <v>0.4</v>
      </c>
      <c r="P772" s="202">
        <v>18.37</v>
      </c>
      <c r="Q772" s="202">
        <v>6.07</v>
      </c>
      <c r="R772" s="202">
        <v>0.05</v>
      </c>
      <c r="S772" s="202">
        <v>7.38</v>
      </c>
      <c r="T772" s="202">
        <v>99.28</v>
      </c>
      <c r="U772" s="183">
        <f t="shared" si="22"/>
        <v>82.636501620662372</v>
      </c>
      <c r="V772" s="183">
        <f t="shared" si="23"/>
        <v>22.290052453495306</v>
      </c>
      <c r="W772" s="201" t="s">
        <v>713</v>
      </c>
      <c r="X772" s="201">
        <v>10</v>
      </c>
    </row>
    <row r="773" spans="1:24" s="171" customFormat="1" ht="11.25">
      <c r="A773" s="172" t="s">
        <v>676</v>
      </c>
      <c r="B773" s="201" t="s">
        <v>673</v>
      </c>
      <c r="C773" s="201" t="s">
        <v>677</v>
      </c>
      <c r="D773" s="201" t="s">
        <v>678</v>
      </c>
      <c r="E773" s="201" t="s">
        <v>679</v>
      </c>
      <c r="F773" s="201" t="s">
        <v>680</v>
      </c>
      <c r="G773" s="201">
        <v>1</v>
      </c>
      <c r="H773" s="201">
        <v>4</v>
      </c>
      <c r="I773" s="201" t="s">
        <v>713</v>
      </c>
      <c r="J773" s="201" t="s">
        <v>671</v>
      </c>
      <c r="K773" s="202">
        <v>43.07</v>
      </c>
      <c r="L773" s="202">
        <v>0.14000000000000001</v>
      </c>
      <c r="M773" s="202">
        <v>19.14</v>
      </c>
      <c r="N773" s="202">
        <v>7.6</v>
      </c>
      <c r="O773" s="202">
        <v>0.44</v>
      </c>
      <c r="P773" s="202">
        <v>17.5</v>
      </c>
      <c r="Q773" s="202">
        <v>5.68</v>
      </c>
      <c r="R773" s="202">
        <v>0.03</v>
      </c>
      <c r="S773" s="202">
        <v>5.09</v>
      </c>
      <c r="T773" s="202">
        <v>98.69</v>
      </c>
      <c r="U773" s="183">
        <f t="shared" si="22"/>
        <v>80.408650848515492</v>
      </c>
      <c r="V773" s="183">
        <f t="shared" si="23"/>
        <v>15.139168890957755</v>
      </c>
      <c r="W773" s="201" t="s">
        <v>713</v>
      </c>
      <c r="X773" s="201">
        <v>10</v>
      </c>
    </row>
    <row r="774" spans="1:24" s="171" customFormat="1" ht="11.25">
      <c r="A774" s="172" t="s">
        <v>676</v>
      </c>
      <c r="B774" s="201" t="s">
        <v>673</v>
      </c>
      <c r="C774" s="201" t="s">
        <v>677</v>
      </c>
      <c r="D774" s="201" t="s">
        <v>678</v>
      </c>
      <c r="E774" s="201" t="s">
        <v>679</v>
      </c>
      <c r="F774" s="201" t="s">
        <v>680</v>
      </c>
      <c r="G774" s="201">
        <v>1</v>
      </c>
      <c r="H774" s="201">
        <v>5</v>
      </c>
      <c r="I774" s="201" t="s">
        <v>713</v>
      </c>
      <c r="J774" s="201" t="s">
        <v>671</v>
      </c>
      <c r="K774" s="202">
        <v>42.65</v>
      </c>
      <c r="L774" s="202">
        <v>0.03</v>
      </c>
      <c r="M774" s="202">
        <v>19.14</v>
      </c>
      <c r="N774" s="202">
        <v>7.22</v>
      </c>
      <c r="O774" s="202">
        <v>0.41</v>
      </c>
      <c r="P774" s="202">
        <v>18.41</v>
      </c>
      <c r="Q774" s="202">
        <v>5.36</v>
      </c>
      <c r="R774" s="202">
        <v>0.01</v>
      </c>
      <c r="S774" s="202">
        <v>5.57</v>
      </c>
      <c r="T774" s="202">
        <v>98.8</v>
      </c>
      <c r="U774" s="183">
        <f t="shared" ref="U774:U837" si="24">((P774/40.31)/(P774/40.31+N774/71.85))*100</f>
        <v>81.965621815932565</v>
      </c>
      <c r="V774" s="183">
        <f t="shared" ref="V774:V837" si="25">((S774/151.99061)/(S774/151.99061+M774/101.96137))*100</f>
        <v>16.333641936348993</v>
      </c>
      <c r="W774" s="201" t="s">
        <v>713</v>
      </c>
      <c r="X774" s="201">
        <v>10</v>
      </c>
    </row>
    <row r="775" spans="1:24" s="171" customFormat="1" ht="11.25">
      <c r="A775" s="172" t="s">
        <v>676</v>
      </c>
      <c r="B775" s="201" t="s">
        <v>673</v>
      </c>
      <c r="C775" s="201" t="s">
        <v>677</v>
      </c>
      <c r="D775" s="201" t="s">
        <v>678</v>
      </c>
      <c r="E775" s="201" t="s">
        <v>679</v>
      </c>
      <c r="F775" s="201" t="s">
        <v>680</v>
      </c>
      <c r="G775" s="201">
        <v>1</v>
      </c>
      <c r="H775" s="201">
        <v>6</v>
      </c>
      <c r="I775" s="201" t="s">
        <v>713</v>
      </c>
      <c r="J775" s="201" t="s">
        <v>671</v>
      </c>
      <c r="K775" s="202">
        <v>41.76</v>
      </c>
      <c r="L775" s="202">
        <v>0.77</v>
      </c>
      <c r="M775" s="202">
        <v>16.54</v>
      </c>
      <c r="N775" s="202">
        <v>8.2200000000000006</v>
      </c>
      <c r="O775" s="202">
        <v>0.47</v>
      </c>
      <c r="P775" s="202">
        <v>14.77</v>
      </c>
      <c r="Q775" s="202">
        <v>11.35</v>
      </c>
      <c r="R775" s="202">
        <v>0.1</v>
      </c>
      <c r="S775" s="202">
        <v>6.42</v>
      </c>
      <c r="T775" s="202">
        <v>100.4</v>
      </c>
      <c r="U775" s="183">
        <f t="shared" si="24"/>
        <v>76.206039368716617</v>
      </c>
      <c r="V775" s="183">
        <f t="shared" si="25"/>
        <v>20.659256696996643</v>
      </c>
      <c r="W775" s="201" t="s">
        <v>713</v>
      </c>
      <c r="X775" s="201">
        <v>10</v>
      </c>
    </row>
    <row r="776" spans="1:24" s="171" customFormat="1" ht="11.25">
      <c r="A776" s="172" t="s">
        <v>676</v>
      </c>
      <c r="B776" s="201" t="s">
        <v>673</v>
      </c>
      <c r="C776" s="201" t="s">
        <v>677</v>
      </c>
      <c r="D776" s="201" t="s">
        <v>678</v>
      </c>
      <c r="E776" s="201" t="s">
        <v>679</v>
      </c>
      <c r="F776" s="201" t="s">
        <v>680</v>
      </c>
      <c r="G776" s="201">
        <v>1</v>
      </c>
      <c r="H776" s="201">
        <v>7</v>
      </c>
      <c r="I776" s="201" t="s">
        <v>713</v>
      </c>
      <c r="J776" s="201" t="s">
        <v>671</v>
      </c>
      <c r="K776" s="202">
        <v>41.31</v>
      </c>
      <c r="L776" s="202">
        <v>1.28</v>
      </c>
      <c r="M776" s="202">
        <v>14.32</v>
      </c>
      <c r="N776" s="202">
        <v>7.63</v>
      </c>
      <c r="O776" s="202">
        <v>0.42</v>
      </c>
      <c r="P776" s="202">
        <v>17.66</v>
      </c>
      <c r="Q776" s="202">
        <v>7.32</v>
      </c>
      <c r="R776" s="202">
        <v>0.1</v>
      </c>
      <c r="S776" s="202">
        <v>9.3000000000000007</v>
      </c>
      <c r="T776" s="202">
        <v>99.34</v>
      </c>
      <c r="U776" s="183">
        <f t="shared" si="24"/>
        <v>80.489836474838853</v>
      </c>
      <c r="V776" s="183">
        <f t="shared" si="25"/>
        <v>30.346167566384118</v>
      </c>
      <c r="W776" s="201" t="s">
        <v>713</v>
      </c>
      <c r="X776" s="201">
        <v>10</v>
      </c>
    </row>
    <row r="777" spans="1:24" s="171" customFormat="1" ht="11.25">
      <c r="A777" s="172" t="s">
        <v>676</v>
      </c>
      <c r="B777" s="201" t="s">
        <v>673</v>
      </c>
      <c r="C777" s="201" t="s">
        <v>677</v>
      </c>
      <c r="D777" s="201" t="s">
        <v>678</v>
      </c>
      <c r="E777" s="201" t="s">
        <v>679</v>
      </c>
      <c r="F777" s="201" t="s">
        <v>680</v>
      </c>
      <c r="G777" s="201">
        <v>1</v>
      </c>
      <c r="H777" s="201">
        <v>8</v>
      </c>
      <c r="I777" s="201" t="s">
        <v>713</v>
      </c>
      <c r="J777" s="201" t="s">
        <v>671</v>
      </c>
      <c r="K777" s="202">
        <v>42.49</v>
      </c>
      <c r="L777" s="202">
        <v>0.16</v>
      </c>
      <c r="M777" s="202">
        <v>19.059999999999999</v>
      </c>
      <c r="N777" s="202">
        <v>7.85</v>
      </c>
      <c r="O777" s="202">
        <v>0.4</v>
      </c>
      <c r="P777" s="202">
        <v>18.09</v>
      </c>
      <c r="Q777" s="202">
        <v>5.65</v>
      </c>
      <c r="R777" s="202">
        <v>0</v>
      </c>
      <c r="S777" s="202">
        <v>5.23</v>
      </c>
      <c r="T777" s="202">
        <v>98.93</v>
      </c>
      <c r="U777" s="183">
        <f t="shared" si="24"/>
        <v>80.4211421853731</v>
      </c>
      <c r="V777" s="183">
        <f t="shared" si="25"/>
        <v>15.545977547959062</v>
      </c>
      <c r="W777" s="201" t="s">
        <v>713</v>
      </c>
      <c r="X777" s="201">
        <v>10</v>
      </c>
    </row>
    <row r="778" spans="1:24" s="171" customFormat="1" ht="11.25">
      <c r="A778" s="172" t="s">
        <v>676</v>
      </c>
      <c r="B778" s="201" t="s">
        <v>673</v>
      </c>
      <c r="C778" s="201" t="s">
        <v>677</v>
      </c>
      <c r="D778" s="201" t="s">
        <v>678</v>
      </c>
      <c r="E778" s="201" t="s">
        <v>679</v>
      </c>
      <c r="F778" s="201" t="s">
        <v>680</v>
      </c>
      <c r="G778" s="201">
        <v>1</v>
      </c>
      <c r="H778" s="201">
        <v>9</v>
      </c>
      <c r="I778" s="201" t="s">
        <v>713</v>
      </c>
      <c r="J778" s="201" t="s">
        <v>671</v>
      </c>
      <c r="K778" s="202">
        <v>42.22</v>
      </c>
      <c r="L778" s="202">
        <v>0.14000000000000001</v>
      </c>
      <c r="M778" s="202">
        <v>18.63</v>
      </c>
      <c r="N778" s="202">
        <v>7.7</v>
      </c>
      <c r="O778" s="202">
        <v>0.37</v>
      </c>
      <c r="P778" s="202">
        <v>18.78</v>
      </c>
      <c r="Q778" s="202">
        <v>5.58</v>
      </c>
      <c r="R778" s="202">
        <v>0.04</v>
      </c>
      <c r="S778" s="202">
        <v>5.77</v>
      </c>
      <c r="T778" s="202">
        <v>99.23</v>
      </c>
      <c r="U778" s="183">
        <f t="shared" si="24"/>
        <v>81.298946214143257</v>
      </c>
      <c r="V778" s="183">
        <f t="shared" si="25"/>
        <v>17.202746622357974</v>
      </c>
      <c r="W778" s="201" t="s">
        <v>713</v>
      </c>
      <c r="X778" s="201">
        <v>10</v>
      </c>
    </row>
    <row r="779" spans="1:24" s="171" customFormat="1" ht="11.25">
      <c r="A779" s="172" t="s">
        <v>676</v>
      </c>
      <c r="B779" s="201" t="s">
        <v>673</v>
      </c>
      <c r="C779" s="201" t="s">
        <v>677</v>
      </c>
      <c r="D779" s="201" t="s">
        <v>678</v>
      </c>
      <c r="E779" s="201" t="s">
        <v>679</v>
      </c>
      <c r="F779" s="201" t="s">
        <v>680</v>
      </c>
      <c r="G779" s="201">
        <v>1</v>
      </c>
      <c r="H779" s="201">
        <v>10</v>
      </c>
      <c r="I779" s="201" t="s">
        <v>713</v>
      </c>
      <c r="J779" s="201" t="s">
        <v>671</v>
      </c>
      <c r="K779" s="202">
        <v>41.23</v>
      </c>
      <c r="L779" s="202">
        <v>0.71</v>
      </c>
      <c r="M779" s="202">
        <v>16.489999999999998</v>
      </c>
      <c r="N779" s="202">
        <v>7.7</v>
      </c>
      <c r="O779" s="202">
        <v>0.48</v>
      </c>
      <c r="P779" s="202">
        <v>14.09</v>
      </c>
      <c r="Q779" s="202">
        <v>10.71</v>
      </c>
      <c r="R779" s="202">
        <v>0.09</v>
      </c>
      <c r="S779" s="202">
        <v>7.23</v>
      </c>
      <c r="T779" s="202">
        <v>98.73</v>
      </c>
      <c r="U779" s="183">
        <f t="shared" si="24"/>
        <v>76.534781423749777</v>
      </c>
      <c r="V779" s="183">
        <f t="shared" si="25"/>
        <v>22.727898021768464</v>
      </c>
      <c r="W779" s="201" t="s">
        <v>713</v>
      </c>
      <c r="X779" s="201">
        <v>10</v>
      </c>
    </row>
    <row r="780" spans="1:24" s="171" customFormat="1" ht="11.25">
      <c r="A780" s="172" t="s">
        <v>676</v>
      </c>
      <c r="B780" s="201" t="s">
        <v>673</v>
      </c>
      <c r="C780" s="201" t="s">
        <v>677</v>
      </c>
      <c r="D780" s="201" t="s">
        <v>678</v>
      </c>
      <c r="E780" s="201" t="s">
        <v>679</v>
      </c>
      <c r="F780" s="201" t="s">
        <v>680</v>
      </c>
      <c r="G780" s="201">
        <v>1</v>
      </c>
      <c r="H780" s="201">
        <v>11</v>
      </c>
      <c r="I780" s="201" t="s">
        <v>713</v>
      </c>
      <c r="J780" s="201" t="s">
        <v>671</v>
      </c>
      <c r="K780" s="202">
        <v>42.07</v>
      </c>
      <c r="L780" s="202">
        <v>0.16</v>
      </c>
      <c r="M780" s="202">
        <v>19.309999999999999</v>
      </c>
      <c r="N780" s="202">
        <v>8.01</v>
      </c>
      <c r="O780" s="202">
        <v>0.41</v>
      </c>
      <c r="P780" s="202">
        <v>18.36</v>
      </c>
      <c r="Q780" s="202">
        <v>5.81</v>
      </c>
      <c r="R780" s="202">
        <v>0.02</v>
      </c>
      <c r="S780" s="202">
        <v>5</v>
      </c>
      <c r="T780" s="202">
        <v>99.15</v>
      </c>
      <c r="U780" s="183">
        <f t="shared" si="24"/>
        <v>80.336574588421257</v>
      </c>
      <c r="V780" s="183">
        <f t="shared" si="25"/>
        <v>14.799550378782145</v>
      </c>
      <c r="W780" s="201" t="s">
        <v>713</v>
      </c>
      <c r="X780" s="201">
        <v>10</v>
      </c>
    </row>
    <row r="781" spans="1:24" s="171" customFormat="1" ht="11.25">
      <c r="A781" s="172" t="s">
        <v>676</v>
      </c>
      <c r="B781" s="201" t="s">
        <v>673</v>
      </c>
      <c r="C781" s="201" t="s">
        <v>677</v>
      </c>
      <c r="D781" s="201" t="s">
        <v>678</v>
      </c>
      <c r="E781" s="201" t="s">
        <v>679</v>
      </c>
      <c r="F781" s="201" t="s">
        <v>680</v>
      </c>
      <c r="G781" s="201">
        <v>1</v>
      </c>
      <c r="H781" s="201">
        <v>12</v>
      </c>
      <c r="I781" s="201" t="s">
        <v>713</v>
      </c>
      <c r="J781" s="201" t="s">
        <v>671</v>
      </c>
      <c r="K781" s="202">
        <v>42.76</v>
      </c>
      <c r="L781" s="202">
        <v>0.84</v>
      </c>
      <c r="M781" s="202">
        <v>18.399999999999999</v>
      </c>
      <c r="N781" s="202">
        <v>7.5</v>
      </c>
      <c r="O781" s="202">
        <v>0.33</v>
      </c>
      <c r="P781" s="202">
        <v>19.95</v>
      </c>
      <c r="Q781" s="202">
        <v>5.73</v>
      </c>
      <c r="R781" s="202">
        <v>0.11</v>
      </c>
      <c r="S781" s="202">
        <v>4.8600000000000003</v>
      </c>
      <c r="T781" s="202">
        <v>100.48</v>
      </c>
      <c r="U781" s="183">
        <f t="shared" si="24"/>
        <v>82.582281543959098</v>
      </c>
      <c r="V781" s="183">
        <f t="shared" si="25"/>
        <v>15.051891042315438</v>
      </c>
      <c r="W781" s="201" t="s">
        <v>713</v>
      </c>
      <c r="X781" s="201">
        <v>10</v>
      </c>
    </row>
    <row r="782" spans="1:24" s="171" customFormat="1" ht="11.25">
      <c r="A782" s="172" t="s">
        <v>676</v>
      </c>
      <c r="B782" s="201" t="s">
        <v>673</v>
      </c>
      <c r="C782" s="201" t="s">
        <v>677</v>
      </c>
      <c r="D782" s="201" t="s">
        <v>678</v>
      </c>
      <c r="E782" s="201" t="s">
        <v>679</v>
      </c>
      <c r="F782" s="201" t="s">
        <v>680</v>
      </c>
      <c r="G782" s="201">
        <v>1</v>
      </c>
      <c r="H782" s="201">
        <v>13</v>
      </c>
      <c r="I782" s="201" t="s">
        <v>713</v>
      </c>
      <c r="J782" s="201" t="s">
        <v>671</v>
      </c>
      <c r="K782" s="202">
        <v>40.78</v>
      </c>
      <c r="L782" s="202">
        <v>0.78</v>
      </c>
      <c r="M782" s="202">
        <v>16.170000000000002</v>
      </c>
      <c r="N782" s="202">
        <v>8.11</v>
      </c>
      <c r="O782" s="202">
        <v>0.53</v>
      </c>
      <c r="P782" s="202">
        <v>14.33</v>
      </c>
      <c r="Q782" s="202">
        <v>11.57</v>
      </c>
      <c r="R782" s="202">
        <v>0.08</v>
      </c>
      <c r="S782" s="202">
        <v>6.94</v>
      </c>
      <c r="T782" s="202">
        <v>99.29</v>
      </c>
      <c r="U782" s="183">
        <f t="shared" si="24"/>
        <v>75.900613966012855</v>
      </c>
      <c r="V782" s="183">
        <f t="shared" si="25"/>
        <v>22.355286760053392</v>
      </c>
      <c r="W782" s="201" t="s">
        <v>713</v>
      </c>
      <c r="X782" s="201">
        <v>10</v>
      </c>
    </row>
    <row r="783" spans="1:24" s="171" customFormat="1" ht="11.25">
      <c r="A783" s="172" t="s">
        <v>676</v>
      </c>
      <c r="B783" s="201" t="s">
        <v>673</v>
      </c>
      <c r="C783" s="201" t="s">
        <v>677</v>
      </c>
      <c r="D783" s="201" t="s">
        <v>678</v>
      </c>
      <c r="E783" s="201" t="s">
        <v>679</v>
      </c>
      <c r="F783" s="201" t="s">
        <v>680</v>
      </c>
      <c r="G783" s="201">
        <v>1</v>
      </c>
      <c r="H783" s="201">
        <v>14</v>
      </c>
      <c r="I783" s="201" t="s">
        <v>713</v>
      </c>
      <c r="J783" s="201" t="s">
        <v>671</v>
      </c>
      <c r="K783" s="202">
        <v>42.66</v>
      </c>
      <c r="L783" s="202">
        <v>0.2</v>
      </c>
      <c r="M783" s="202">
        <v>19.170000000000002</v>
      </c>
      <c r="N783" s="202">
        <v>8.2100000000000009</v>
      </c>
      <c r="O783" s="202">
        <v>0.38</v>
      </c>
      <c r="P783" s="202">
        <v>19.25</v>
      </c>
      <c r="Q783" s="202">
        <v>5.63</v>
      </c>
      <c r="R783" s="202">
        <v>0.06</v>
      </c>
      <c r="S783" s="202">
        <v>5.28</v>
      </c>
      <c r="T783" s="202">
        <v>100.84</v>
      </c>
      <c r="U783" s="183">
        <f t="shared" si="24"/>
        <v>80.692299955380719</v>
      </c>
      <c r="V783" s="183">
        <f t="shared" si="25"/>
        <v>15.595409446029601</v>
      </c>
      <c r="W783" s="201" t="s">
        <v>713</v>
      </c>
      <c r="X783" s="201">
        <v>10</v>
      </c>
    </row>
    <row r="784" spans="1:24" s="171" customFormat="1" ht="11.25">
      <c r="A784" s="172" t="s">
        <v>676</v>
      </c>
      <c r="B784" s="201" t="s">
        <v>673</v>
      </c>
      <c r="C784" s="201" t="s">
        <v>677</v>
      </c>
      <c r="D784" s="201" t="s">
        <v>678</v>
      </c>
      <c r="E784" s="201" t="s">
        <v>679</v>
      </c>
      <c r="F784" s="201" t="s">
        <v>680</v>
      </c>
      <c r="G784" s="201">
        <v>1</v>
      </c>
      <c r="H784" s="201">
        <v>15</v>
      </c>
      <c r="I784" s="201" t="s">
        <v>713</v>
      </c>
      <c r="J784" s="201" t="s">
        <v>671</v>
      </c>
      <c r="K784" s="202">
        <v>42</v>
      </c>
      <c r="L784" s="202">
        <v>0.17</v>
      </c>
      <c r="M784" s="202">
        <v>18.190000000000001</v>
      </c>
      <c r="N784" s="202">
        <v>7.64</v>
      </c>
      <c r="O784" s="202">
        <v>0.44</v>
      </c>
      <c r="P784" s="202">
        <v>18.739999999999998</v>
      </c>
      <c r="Q784" s="202">
        <v>5.72</v>
      </c>
      <c r="R784" s="202">
        <v>0.04</v>
      </c>
      <c r="S784" s="202">
        <v>5.6</v>
      </c>
      <c r="T784" s="202">
        <v>98.54</v>
      </c>
      <c r="U784" s="183">
        <f t="shared" si="24"/>
        <v>81.385309592251716</v>
      </c>
      <c r="V784" s="183">
        <f t="shared" si="25"/>
        <v>17.117393435549271</v>
      </c>
      <c r="W784" s="201" t="s">
        <v>713</v>
      </c>
      <c r="X784" s="201">
        <v>10</v>
      </c>
    </row>
    <row r="785" spans="1:24" s="171" customFormat="1" ht="11.25">
      <c r="A785" s="172" t="s">
        <v>676</v>
      </c>
      <c r="B785" s="201" t="s">
        <v>673</v>
      </c>
      <c r="C785" s="201" t="s">
        <v>677</v>
      </c>
      <c r="D785" s="201" t="s">
        <v>678</v>
      </c>
      <c r="E785" s="201" t="s">
        <v>679</v>
      </c>
      <c r="F785" s="201" t="s">
        <v>680</v>
      </c>
      <c r="G785" s="201">
        <v>1</v>
      </c>
      <c r="H785" s="201">
        <v>16</v>
      </c>
      <c r="I785" s="201" t="s">
        <v>713</v>
      </c>
      <c r="J785" s="201" t="s">
        <v>671</v>
      </c>
      <c r="K785" s="202">
        <v>42.69</v>
      </c>
      <c r="L785" s="202">
        <v>0.03</v>
      </c>
      <c r="M785" s="202">
        <v>19.28</v>
      </c>
      <c r="N785" s="202">
        <v>7.3</v>
      </c>
      <c r="O785" s="202">
        <v>0.46</v>
      </c>
      <c r="P785" s="202">
        <v>17.920000000000002</v>
      </c>
      <c r="Q785" s="202">
        <v>5.68</v>
      </c>
      <c r="R785" s="202">
        <v>0.01</v>
      </c>
      <c r="S785" s="202">
        <v>5.66</v>
      </c>
      <c r="T785" s="202">
        <v>99.03</v>
      </c>
      <c r="U785" s="183">
        <f t="shared" si="24"/>
        <v>81.397129247099059</v>
      </c>
      <c r="V785" s="183">
        <f t="shared" si="25"/>
        <v>16.453445276142624</v>
      </c>
      <c r="W785" s="201" t="s">
        <v>713</v>
      </c>
      <c r="X785" s="201">
        <v>10</v>
      </c>
    </row>
    <row r="786" spans="1:24" s="171" customFormat="1" ht="11.25">
      <c r="A786" s="172" t="s">
        <v>676</v>
      </c>
      <c r="B786" s="201" t="s">
        <v>673</v>
      </c>
      <c r="C786" s="201" t="s">
        <v>677</v>
      </c>
      <c r="D786" s="201" t="s">
        <v>678</v>
      </c>
      <c r="E786" s="201" t="s">
        <v>679</v>
      </c>
      <c r="F786" s="201" t="s">
        <v>680</v>
      </c>
      <c r="G786" s="201">
        <v>1</v>
      </c>
      <c r="H786" s="201">
        <v>17</v>
      </c>
      <c r="I786" s="201" t="s">
        <v>713</v>
      </c>
      <c r="J786" s="201" t="s">
        <v>671</v>
      </c>
      <c r="K786" s="202">
        <v>41.83</v>
      </c>
      <c r="L786" s="202">
        <v>0.25</v>
      </c>
      <c r="M786" s="202">
        <v>15.1</v>
      </c>
      <c r="N786" s="202">
        <v>6.76</v>
      </c>
      <c r="O786" s="202">
        <v>0.46</v>
      </c>
      <c r="P786" s="202">
        <v>17</v>
      </c>
      <c r="Q786" s="202">
        <v>6.14</v>
      </c>
      <c r="R786" s="202">
        <v>0.06</v>
      </c>
      <c r="S786" s="202">
        <v>10.32</v>
      </c>
      <c r="T786" s="202">
        <v>97.92</v>
      </c>
      <c r="U786" s="183">
        <f t="shared" si="24"/>
        <v>81.76000518358903</v>
      </c>
      <c r="V786" s="183">
        <f t="shared" si="25"/>
        <v>31.435529532712813</v>
      </c>
      <c r="W786" s="201" t="s">
        <v>713</v>
      </c>
      <c r="X786" s="201">
        <v>10</v>
      </c>
    </row>
    <row r="787" spans="1:24" s="171" customFormat="1" ht="11.25">
      <c r="A787" s="172" t="s">
        <v>676</v>
      </c>
      <c r="B787" s="201" t="s">
        <v>673</v>
      </c>
      <c r="C787" s="201" t="s">
        <v>677</v>
      </c>
      <c r="D787" s="201" t="s">
        <v>678</v>
      </c>
      <c r="E787" s="201" t="s">
        <v>679</v>
      </c>
      <c r="F787" s="201" t="s">
        <v>680</v>
      </c>
      <c r="G787" s="201">
        <v>1</v>
      </c>
      <c r="H787" s="201">
        <v>18</v>
      </c>
      <c r="I787" s="201" t="s">
        <v>713</v>
      </c>
      <c r="J787" s="201" t="s">
        <v>671</v>
      </c>
      <c r="K787" s="202">
        <v>42.46</v>
      </c>
      <c r="L787" s="202">
        <v>0.21</v>
      </c>
      <c r="M787" s="202">
        <v>18.89</v>
      </c>
      <c r="N787" s="202">
        <v>7.48</v>
      </c>
      <c r="O787" s="202">
        <v>0.37</v>
      </c>
      <c r="P787" s="202">
        <v>18.72</v>
      </c>
      <c r="Q787" s="202">
        <v>5.72</v>
      </c>
      <c r="R787" s="202">
        <v>0.06</v>
      </c>
      <c r="S787" s="202">
        <v>5.49</v>
      </c>
      <c r="T787" s="202">
        <v>99.4</v>
      </c>
      <c r="U787" s="183">
        <f t="shared" si="24"/>
        <v>81.687853177685128</v>
      </c>
      <c r="V787" s="183">
        <f t="shared" si="25"/>
        <v>16.315623515620729</v>
      </c>
      <c r="W787" s="201" t="s">
        <v>713</v>
      </c>
      <c r="X787" s="201">
        <v>10</v>
      </c>
    </row>
    <row r="788" spans="1:24" s="171" customFormat="1" ht="11.25">
      <c r="A788" s="172" t="s">
        <v>676</v>
      </c>
      <c r="B788" s="201" t="s">
        <v>673</v>
      </c>
      <c r="C788" s="201" t="s">
        <v>677</v>
      </c>
      <c r="D788" s="201" t="s">
        <v>678</v>
      </c>
      <c r="E788" s="201" t="s">
        <v>679</v>
      </c>
      <c r="F788" s="201" t="s">
        <v>680</v>
      </c>
      <c r="G788" s="201">
        <v>1</v>
      </c>
      <c r="H788" s="201">
        <v>19</v>
      </c>
      <c r="I788" s="201" t="s">
        <v>713</v>
      </c>
      <c r="J788" s="201" t="s">
        <v>671</v>
      </c>
      <c r="K788" s="202">
        <v>43.32</v>
      </c>
      <c r="L788" s="202">
        <v>0.62</v>
      </c>
      <c r="M788" s="202">
        <v>20.41</v>
      </c>
      <c r="N788" s="202">
        <v>7.74</v>
      </c>
      <c r="O788" s="202">
        <v>0.32</v>
      </c>
      <c r="P788" s="202">
        <v>20.38</v>
      </c>
      <c r="Q788" s="202">
        <v>4.25</v>
      </c>
      <c r="R788" s="202">
        <v>0.08</v>
      </c>
      <c r="S788" s="202">
        <v>2.0099999999999998</v>
      </c>
      <c r="T788" s="202">
        <v>99.13</v>
      </c>
      <c r="U788" s="183">
        <f t="shared" si="24"/>
        <v>82.435456935710931</v>
      </c>
      <c r="V788" s="183">
        <f t="shared" si="25"/>
        <v>6.1970962236915677</v>
      </c>
      <c r="W788" s="201" t="s">
        <v>713</v>
      </c>
      <c r="X788" s="201">
        <v>10</v>
      </c>
    </row>
    <row r="789" spans="1:24" s="171" customFormat="1" ht="11.25">
      <c r="A789" s="172" t="s">
        <v>676</v>
      </c>
      <c r="B789" s="201" t="s">
        <v>673</v>
      </c>
      <c r="C789" s="201" t="s">
        <v>677</v>
      </c>
      <c r="D789" s="201" t="s">
        <v>678</v>
      </c>
      <c r="E789" s="201" t="s">
        <v>679</v>
      </c>
      <c r="F789" s="201" t="s">
        <v>680</v>
      </c>
      <c r="G789" s="201">
        <v>1</v>
      </c>
      <c r="H789" s="201">
        <v>20</v>
      </c>
      <c r="I789" s="201" t="s">
        <v>713</v>
      </c>
      <c r="J789" s="201" t="s">
        <v>671</v>
      </c>
      <c r="K789" s="202">
        <v>42.1</v>
      </c>
      <c r="L789" s="202">
        <v>0.49</v>
      </c>
      <c r="M789" s="202">
        <v>18.34</v>
      </c>
      <c r="N789" s="202">
        <v>8.68</v>
      </c>
      <c r="O789" s="202">
        <v>0.41</v>
      </c>
      <c r="P789" s="202">
        <v>17.2</v>
      </c>
      <c r="Q789" s="202">
        <v>6.78</v>
      </c>
      <c r="R789" s="202">
        <v>0.08</v>
      </c>
      <c r="S789" s="202">
        <v>5.03</v>
      </c>
      <c r="T789" s="202">
        <v>99.11</v>
      </c>
      <c r="U789" s="183">
        <f t="shared" si="24"/>
        <v>77.934765910656594</v>
      </c>
      <c r="V789" s="183">
        <f t="shared" si="25"/>
        <v>15.539625876920283</v>
      </c>
      <c r="W789" s="201" t="s">
        <v>713</v>
      </c>
      <c r="X789" s="201">
        <v>10</v>
      </c>
    </row>
    <row r="790" spans="1:24" s="171" customFormat="1" ht="11.25">
      <c r="A790" s="172" t="s">
        <v>676</v>
      </c>
      <c r="B790" s="201" t="s">
        <v>673</v>
      </c>
      <c r="C790" s="201" t="s">
        <v>677</v>
      </c>
      <c r="D790" s="201" t="s">
        <v>678</v>
      </c>
      <c r="E790" s="201" t="s">
        <v>679</v>
      </c>
      <c r="F790" s="201" t="s">
        <v>680</v>
      </c>
      <c r="G790" s="201">
        <v>1</v>
      </c>
      <c r="H790" s="201">
        <v>21</v>
      </c>
      <c r="I790" s="201" t="s">
        <v>713</v>
      </c>
      <c r="J790" s="201" t="s">
        <v>671</v>
      </c>
      <c r="K790" s="202">
        <v>43.31</v>
      </c>
      <c r="L790" s="202">
        <v>1.01</v>
      </c>
      <c r="M790" s="202">
        <v>20.9</v>
      </c>
      <c r="N790" s="202">
        <v>8.67</v>
      </c>
      <c r="O790" s="202">
        <v>0.33</v>
      </c>
      <c r="P790" s="202">
        <v>18.27</v>
      </c>
      <c r="Q790" s="202">
        <v>5.89</v>
      </c>
      <c r="R790" s="202">
        <v>0.06</v>
      </c>
      <c r="S790" s="202">
        <v>0.13</v>
      </c>
      <c r="T790" s="202">
        <v>98.57</v>
      </c>
      <c r="U790" s="183">
        <f t="shared" si="24"/>
        <v>78.974227451637219</v>
      </c>
      <c r="V790" s="183">
        <f t="shared" si="25"/>
        <v>0.41553495731300033</v>
      </c>
      <c r="W790" s="201" t="s">
        <v>713</v>
      </c>
      <c r="X790" s="201">
        <v>10</v>
      </c>
    </row>
    <row r="791" spans="1:24" s="171" customFormat="1" ht="11.25">
      <c r="A791" s="172" t="s">
        <v>676</v>
      </c>
      <c r="B791" s="201" t="s">
        <v>673</v>
      </c>
      <c r="C791" s="201" t="s">
        <v>677</v>
      </c>
      <c r="D791" s="201" t="s">
        <v>678</v>
      </c>
      <c r="E791" s="201" t="s">
        <v>679</v>
      </c>
      <c r="F791" s="201" t="s">
        <v>680</v>
      </c>
      <c r="G791" s="201">
        <v>1</v>
      </c>
      <c r="H791" s="201">
        <v>22</v>
      </c>
      <c r="I791" s="201" t="s">
        <v>713</v>
      </c>
      <c r="J791" s="201" t="s">
        <v>671</v>
      </c>
      <c r="K791" s="202">
        <v>41.76</v>
      </c>
      <c r="L791" s="202">
        <v>0.86</v>
      </c>
      <c r="M791" s="202">
        <v>18.2</v>
      </c>
      <c r="N791" s="202">
        <v>8.66</v>
      </c>
      <c r="O791" s="202">
        <v>0.4</v>
      </c>
      <c r="P791" s="202">
        <v>19.149999999999999</v>
      </c>
      <c r="Q791" s="202">
        <v>5.61</v>
      </c>
      <c r="R791" s="202">
        <v>0.13</v>
      </c>
      <c r="S791" s="202">
        <v>5.27</v>
      </c>
      <c r="T791" s="202">
        <v>100.04</v>
      </c>
      <c r="U791" s="183">
        <f t="shared" si="24"/>
        <v>79.763353544012816</v>
      </c>
      <c r="V791" s="183">
        <f t="shared" si="25"/>
        <v>16.265347738311494</v>
      </c>
      <c r="W791" s="201" t="s">
        <v>713</v>
      </c>
      <c r="X791" s="201">
        <v>10</v>
      </c>
    </row>
    <row r="792" spans="1:24" s="171" customFormat="1" ht="11.25">
      <c r="A792" s="172" t="s">
        <v>676</v>
      </c>
      <c r="B792" s="201" t="s">
        <v>673</v>
      </c>
      <c r="C792" s="201" t="s">
        <v>677</v>
      </c>
      <c r="D792" s="201" t="s">
        <v>678</v>
      </c>
      <c r="E792" s="201" t="s">
        <v>679</v>
      </c>
      <c r="F792" s="201" t="s">
        <v>680</v>
      </c>
      <c r="G792" s="201">
        <v>1</v>
      </c>
      <c r="H792" s="201">
        <v>23</v>
      </c>
      <c r="I792" s="201" t="s">
        <v>713</v>
      </c>
      <c r="J792" s="201" t="s">
        <v>671</v>
      </c>
      <c r="K792" s="202">
        <v>41.79</v>
      </c>
      <c r="L792" s="202">
        <v>0.14000000000000001</v>
      </c>
      <c r="M792" s="202">
        <v>19.59</v>
      </c>
      <c r="N792" s="202">
        <v>7.78</v>
      </c>
      <c r="O792" s="202">
        <v>0.36</v>
      </c>
      <c r="P792" s="202">
        <v>20.27</v>
      </c>
      <c r="Q792" s="202">
        <v>5.42</v>
      </c>
      <c r="R792" s="202">
        <v>0.08</v>
      </c>
      <c r="S792" s="202">
        <v>5.61</v>
      </c>
      <c r="T792" s="202">
        <v>101.04</v>
      </c>
      <c r="U792" s="183">
        <f t="shared" si="24"/>
        <v>82.281932324386858</v>
      </c>
      <c r="V792" s="183">
        <f t="shared" si="25"/>
        <v>16.115041351411037</v>
      </c>
      <c r="W792" s="201" t="s">
        <v>713</v>
      </c>
      <c r="X792" s="201">
        <v>10</v>
      </c>
    </row>
    <row r="793" spans="1:24" s="171" customFormat="1" ht="11.25">
      <c r="A793" s="172" t="s">
        <v>676</v>
      </c>
      <c r="B793" s="201" t="s">
        <v>673</v>
      </c>
      <c r="C793" s="201" t="s">
        <v>677</v>
      </c>
      <c r="D793" s="201" t="s">
        <v>678</v>
      </c>
      <c r="E793" s="201" t="s">
        <v>679</v>
      </c>
      <c r="F793" s="201" t="s">
        <v>680</v>
      </c>
      <c r="G793" s="201">
        <v>1</v>
      </c>
      <c r="H793" s="201">
        <v>24</v>
      </c>
      <c r="I793" s="201" t="s">
        <v>713</v>
      </c>
      <c r="J793" s="201" t="s">
        <v>671</v>
      </c>
      <c r="K793" s="202">
        <v>42.77</v>
      </c>
      <c r="L793" s="202">
        <v>0.74</v>
      </c>
      <c r="M793" s="202">
        <v>19.5</v>
      </c>
      <c r="N793" s="202">
        <v>7.64</v>
      </c>
      <c r="O793" s="202">
        <v>0.4</v>
      </c>
      <c r="P793" s="202">
        <v>20.43</v>
      </c>
      <c r="Q793" s="202">
        <v>5.39</v>
      </c>
      <c r="R793" s="202">
        <v>0.09</v>
      </c>
      <c r="S793" s="202">
        <v>4.01</v>
      </c>
      <c r="T793" s="202">
        <v>100.97</v>
      </c>
      <c r="U793" s="183">
        <f t="shared" si="24"/>
        <v>82.658107977756629</v>
      </c>
      <c r="V793" s="183">
        <f t="shared" si="25"/>
        <v>12.122847486655479</v>
      </c>
      <c r="W793" s="201" t="s">
        <v>713</v>
      </c>
      <c r="X793" s="201">
        <v>10</v>
      </c>
    </row>
    <row r="794" spans="1:24" s="171" customFormat="1" ht="11.25">
      <c r="A794" s="172" t="s">
        <v>676</v>
      </c>
      <c r="B794" s="201" t="s">
        <v>673</v>
      </c>
      <c r="C794" s="201" t="s">
        <v>677</v>
      </c>
      <c r="D794" s="201" t="s">
        <v>678</v>
      </c>
      <c r="E794" s="201" t="s">
        <v>679</v>
      </c>
      <c r="F794" s="201" t="s">
        <v>680</v>
      </c>
      <c r="G794" s="201">
        <v>1</v>
      </c>
      <c r="H794" s="201">
        <v>25</v>
      </c>
      <c r="I794" s="201" t="s">
        <v>713</v>
      </c>
      <c r="J794" s="201" t="s">
        <v>671</v>
      </c>
      <c r="K794" s="202">
        <v>42.05</v>
      </c>
      <c r="L794" s="202">
        <v>0.18</v>
      </c>
      <c r="M794" s="202">
        <v>19.54</v>
      </c>
      <c r="N794" s="202">
        <v>8.2100000000000009</v>
      </c>
      <c r="O794" s="202">
        <v>0.45</v>
      </c>
      <c r="P794" s="202">
        <v>19.8</v>
      </c>
      <c r="Q794" s="202">
        <v>5.57</v>
      </c>
      <c r="R794" s="202">
        <v>0.03</v>
      </c>
      <c r="S794" s="202">
        <v>5.07</v>
      </c>
      <c r="T794" s="202">
        <v>100.9</v>
      </c>
      <c r="U794" s="183">
        <f t="shared" si="24"/>
        <v>81.127406519401418</v>
      </c>
      <c r="V794" s="183">
        <f t="shared" si="25"/>
        <v>14.825574080412515</v>
      </c>
      <c r="W794" s="201" t="s">
        <v>713</v>
      </c>
      <c r="X794" s="201">
        <v>10</v>
      </c>
    </row>
    <row r="795" spans="1:24" s="171" customFormat="1" ht="11.25">
      <c r="A795" s="172" t="s">
        <v>676</v>
      </c>
      <c r="B795" s="201" t="s">
        <v>673</v>
      </c>
      <c r="C795" s="201" t="s">
        <v>677</v>
      </c>
      <c r="D795" s="201" t="s">
        <v>678</v>
      </c>
      <c r="E795" s="201" t="s">
        <v>679</v>
      </c>
      <c r="F795" s="201" t="s">
        <v>680</v>
      </c>
      <c r="G795" s="201">
        <v>1</v>
      </c>
      <c r="H795" s="201">
        <v>26</v>
      </c>
      <c r="I795" s="201" t="s">
        <v>713</v>
      </c>
      <c r="J795" s="201" t="s">
        <v>671</v>
      </c>
      <c r="K795" s="202">
        <v>42.23</v>
      </c>
      <c r="L795" s="202">
        <v>0.16</v>
      </c>
      <c r="M795" s="202">
        <v>19.11</v>
      </c>
      <c r="N795" s="202">
        <v>8.09</v>
      </c>
      <c r="O795" s="202">
        <v>0.49</v>
      </c>
      <c r="P795" s="202">
        <v>19.68</v>
      </c>
      <c r="Q795" s="202">
        <v>5.64</v>
      </c>
      <c r="R795" s="202">
        <v>0.05</v>
      </c>
      <c r="S795" s="202">
        <v>5.14</v>
      </c>
      <c r="T795" s="202">
        <v>100.59</v>
      </c>
      <c r="U795" s="183">
        <f t="shared" si="24"/>
        <v>81.259414961957404</v>
      </c>
      <c r="V795" s="183">
        <f t="shared" si="25"/>
        <v>15.285483263192628</v>
      </c>
      <c r="W795" s="201" t="s">
        <v>713</v>
      </c>
      <c r="X795" s="201">
        <v>10</v>
      </c>
    </row>
    <row r="796" spans="1:24" s="171" customFormat="1" ht="11.25">
      <c r="A796" s="172" t="s">
        <v>676</v>
      </c>
      <c r="B796" s="201" t="s">
        <v>673</v>
      </c>
      <c r="C796" s="201" t="s">
        <v>677</v>
      </c>
      <c r="D796" s="201" t="s">
        <v>678</v>
      </c>
      <c r="E796" s="201" t="s">
        <v>679</v>
      </c>
      <c r="F796" s="201" t="s">
        <v>680</v>
      </c>
      <c r="G796" s="201">
        <v>1</v>
      </c>
      <c r="H796" s="201">
        <v>27</v>
      </c>
      <c r="I796" s="201" t="s">
        <v>713</v>
      </c>
      <c r="J796" s="201" t="s">
        <v>671</v>
      </c>
      <c r="K796" s="202">
        <v>42.6</v>
      </c>
      <c r="L796" s="202">
        <v>0.15</v>
      </c>
      <c r="M796" s="202">
        <v>18.66</v>
      </c>
      <c r="N796" s="202">
        <v>7.61</v>
      </c>
      <c r="O796" s="202">
        <v>0.43</v>
      </c>
      <c r="P796" s="202">
        <v>19.13</v>
      </c>
      <c r="Q796" s="202">
        <v>5.56</v>
      </c>
      <c r="R796" s="202">
        <v>0.02</v>
      </c>
      <c r="S796" s="202">
        <v>5.62</v>
      </c>
      <c r="T796" s="202">
        <v>99.78</v>
      </c>
      <c r="U796" s="183">
        <f t="shared" si="24"/>
        <v>81.754101235176492</v>
      </c>
      <c r="V796" s="183">
        <f t="shared" si="25"/>
        <v>16.808293192074206</v>
      </c>
      <c r="W796" s="201" t="s">
        <v>713</v>
      </c>
      <c r="X796" s="201">
        <v>10</v>
      </c>
    </row>
    <row r="797" spans="1:24" s="171" customFormat="1" ht="11.25">
      <c r="A797" s="172" t="s">
        <v>676</v>
      </c>
      <c r="B797" s="201" t="s">
        <v>673</v>
      </c>
      <c r="C797" s="201" t="s">
        <v>677</v>
      </c>
      <c r="D797" s="201" t="s">
        <v>678</v>
      </c>
      <c r="E797" s="201" t="s">
        <v>679</v>
      </c>
      <c r="F797" s="201" t="s">
        <v>680</v>
      </c>
      <c r="G797" s="201">
        <v>1</v>
      </c>
      <c r="H797" s="201">
        <v>28</v>
      </c>
      <c r="I797" s="201" t="s">
        <v>713</v>
      </c>
      <c r="J797" s="201" t="s">
        <v>671</v>
      </c>
      <c r="K797" s="202">
        <v>42.06</v>
      </c>
      <c r="L797" s="202">
        <v>0.08</v>
      </c>
      <c r="M797" s="202">
        <v>19.739999999999998</v>
      </c>
      <c r="N797" s="202">
        <v>8.01</v>
      </c>
      <c r="O797" s="202">
        <v>0.43</v>
      </c>
      <c r="P797" s="202">
        <v>19.59</v>
      </c>
      <c r="Q797" s="202">
        <v>5.41</v>
      </c>
      <c r="R797" s="202">
        <v>0.05</v>
      </c>
      <c r="S797" s="202">
        <v>4.59</v>
      </c>
      <c r="T797" s="202">
        <v>99.96</v>
      </c>
      <c r="U797" s="183">
        <f t="shared" si="24"/>
        <v>81.340816583398095</v>
      </c>
      <c r="V797" s="183">
        <f t="shared" si="25"/>
        <v>13.493730318112062</v>
      </c>
      <c r="W797" s="201" t="s">
        <v>713</v>
      </c>
      <c r="X797" s="201">
        <v>10</v>
      </c>
    </row>
    <row r="798" spans="1:24" s="171" customFormat="1" ht="11.25">
      <c r="A798" s="172" t="s">
        <v>676</v>
      </c>
      <c r="B798" s="201" t="s">
        <v>673</v>
      </c>
      <c r="C798" s="201" t="s">
        <v>677</v>
      </c>
      <c r="D798" s="201" t="s">
        <v>678</v>
      </c>
      <c r="E798" s="201" t="s">
        <v>679</v>
      </c>
      <c r="F798" s="201" t="s">
        <v>680</v>
      </c>
      <c r="G798" s="201">
        <v>1</v>
      </c>
      <c r="H798" s="201">
        <v>29</v>
      </c>
      <c r="I798" s="201" t="s">
        <v>713</v>
      </c>
      <c r="J798" s="201" t="s">
        <v>671</v>
      </c>
      <c r="K798" s="202">
        <v>42.71</v>
      </c>
      <c r="L798" s="202">
        <v>0.45</v>
      </c>
      <c r="M798" s="202">
        <v>22.15</v>
      </c>
      <c r="N798" s="202">
        <v>11.96</v>
      </c>
      <c r="O798" s="202">
        <v>0.47</v>
      </c>
      <c r="P798" s="202">
        <v>16.98</v>
      </c>
      <c r="Q798" s="202">
        <v>6.39</v>
      </c>
      <c r="R798" s="202">
        <v>0.08</v>
      </c>
      <c r="S798" s="202">
        <v>0.3</v>
      </c>
      <c r="T798" s="202">
        <v>101.49</v>
      </c>
      <c r="U798" s="183">
        <f t="shared" si="24"/>
        <v>71.676061026463103</v>
      </c>
      <c r="V798" s="183">
        <f t="shared" si="25"/>
        <v>0.90040584236882704</v>
      </c>
      <c r="W798" s="201" t="s">
        <v>713</v>
      </c>
      <c r="X798" s="201">
        <v>10</v>
      </c>
    </row>
    <row r="799" spans="1:24" s="171" customFormat="1" ht="11.25">
      <c r="A799" s="172" t="s">
        <v>676</v>
      </c>
      <c r="B799" s="201" t="s">
        <v>673</v>
      </c>
      <c r="C799" s="201" t="s">
        <v>677</v>
      </c>
      <c r="D799" s="201" t="s">
        <v>678</v>
      </c>
      <c r="E799" s="201" t="s">
        <v>679</v>
      </c>
      <c r="F799" s="201" t="s">
        <v>680</v>
      </c>
      <c r="G799" s="201">
        <v>1</v>
      </c>
      <c r="H799" s="201">
        <v>30</v>
      </c>
      <c r="I799" s="201" t="s">
        <v>713</v>
      </c>
      <c r="J799" s="201" t="s">
        <v>671</v>
      </c>
      <c r="K799" s="202">
        <v>41.64</v>
      </c>
      <c r="L799" s="202">
        <v>0.17</v>
      </c>
      <c r="M799" s="202">
        <v>14.93</v>
      </c>
      <c r="N799" s="202">
        <v>6.97</v>
      </c>
      <c r="O799" s="202">
        <v>0.53</v>
      </c>
      <c r="P799" s="202">
        <v>16.25</v>
      </c>
      <c r="Q799" s="202">
        <v>6.93</v>
      </c>
      <c r="R799" s="202">
        <v>0.03</v>
      </c>
      <c r="S799" s="202">
        <v>10.97</v>
      </c>
      <c r="T799" s="202">
        <v>98.42</v>
      </c>
      <c r="U799" s="183">
        <f t="shared" si="24"/>
        <v>80.603645147002126</v>
      </c>
      <c r="V799" s="183">
        <f t="shared" si="25"/>
        <v>33.016628714515548</v>
      </c>
      <c r="W799" s="201" t="s">
        <v>713</v>
      </c>
      <c r="X799" s="201">
        <v>10</v>
      </c>
    </row>
    <row r="800" spans="1:24" s="171" customFormat="1" ht="11.25">
      <c r="A800" s="172" t="s">
        <v>676</v>
      </c>
      <c r="B800" s="201" t="s">
        <v>673</v>
      </c>
      <c r="C800" s="201" t="s">
        <v>677</v>
      </c>
      <c r="D800" s="201" t="s">
        <v>678</v>
      </c>
      <c r="E800" s="201" t="s">
        <v>679</v>
      </c>
      <c r="F800" s="201" t="s">
        <v>680</v>
      </c>
      <c r="G800" s="201">
        <v>1</v>
      </c>
      <c r="H800" s="201">
        <v>31</v>
      </c>
      <c r="I800" s="201" t="s">
        <v>713</v>
      </c>
      <c r="J800" s="201" t="s">
        <v>671</v>
      </c>
      <c r="K800" s="202">
        <v>42.46</v>
      </c>
      <c r="L800" s="202">
        <v>7.0000000000000007E-2</v>
      </c>
      <c r="M800" s="202">
        <v>19.850000000000001</v>
      </c>
      <c r="N800" s="202">
        <v>7.82</v>
      </c>
      <c r="O800" s="202">
        <v>0.34</v>
      </c>
      <c r="P800" s="202">
        <v>19.399999999999999</v>
      </c>
      <c r="Q800" s="202">
        <v>5.37</v>
      </c>
      <c r="R800" s="202">
        <v>0.04</v>
      </c>
      <c r="S800" s="202">
        <v>4.6399999999999997</v>
      </c>
      <c r="T800" s="202">
        <v>99.99</v>
      </c>
      <c r="U800" s="183">
        <f t="shared" si="24"/>
        <v>81.55628219577136</v>
      </c>
      <c r="V800" s="183">
        <f t="shared" si="25"/>
        <v>13.555451405940779</v>
      </c>
      <c r="W800" s="201" t="s">
        <v>713</v>
      </c>
      <c r="X800" s="201">
        <v>10</v>
      </c>
    </row>
    <row r="801" spans="1:24" s="171" customFormat="1" ht="11.25">
      <c r="A801" s="172" t="s">
        <v>676</v>
      </c>
      <c r="B801" s="201" t="s">
        <v>673</v>
      </c>
      <c r="C801" s="201" t="s">
        <v>677</v>
      </c>
      <c r="D801" s="201" t="s">
        <v>678</v>
      </c>
      <c r="E801" s="201" t="s">
        <v>679</v>
      </c>
      <c r="F801" s="201" t="s">
        <v>680</v>
      </c>
      <c r="G801" s="201">
        <v>1</v>
      </c>
      <c r="H801" s="201">
        <v>32</v>
      </c>
      <c r="I801" s="201" t="s">
        <v>713</v>
      </c>
      <c r="J801" s="201" t="s">
        <v>671</v>
      </c>
      <c r="K801" s="202">
        <v>41.85</v>
      </c>
      <c r="L801" s="202">
        <v>0.82</v>
      </c>
      <c r="M801" s="202">
        <v>18.489999999999998</v>
      </c>
      <c r="N801" s="202">
        <v>8.8699999999999992</v>
      </c>
      <c r="O801" s="202">
        <v>0.38</v>
      </c>
      <c r="P801" s="202">
        <v>18.14</v>
      </c>
      <c r="Q801" s="202">
        <v>6.47</v>
      </c>
      <c r="R801" s="202">
        <v>0.12</v>
      </c>
      <c r="S801" s="202">
        <v>4.7</v>
      </c>
      <c r="T801" s="202">
        <v>99.84</v>
      </c>
      <c r="U801" s="183">
        <f t="shared" si="24"/>
        <v>78.472645727004746</v>
      </c>
      <c r="V801" s="183">
        <f t="shared" si="25"/>
        <v>14.56801409104213</v>
      </c>
      <c r="W801" s="201" t="s">
        <v>713</v>
      </c>
      <c r="X801" s="201">
        <v>10</v>
      </c>
    </row>
    <row r="802" spans="1:24" s="171" customFormat="1" ht="11.25">
      <c r="A802" s="172" t="s">
        <v>676</v>
      </c>
      <c r="B802" s="201" t="s">
        <v>673</v>
      </c>
      <c r="C802" s="201" t="s">
        <v>677</v>
      </c>
      <c r="D802" s="201" t="s">
        <v>678</v>
      </c>
      <c r="E802" s="201" t="s">
        <v>679</v>
      </c>
      <c r="F802" s="201" t="s">
        <v>680</v>
      </c>
      <c r="G802" s="201">
        <v>1</v>
      </c>
      <c r="H802" s="201">
        <v>33</v>
      </c>
      <c r="I802" s="201" t="s">
        <v>713</v>
      </c>
      <c r="J802" s="201" t="s">
        <v>671</v>
      </c>
      <c r="K802" s="202">
        <v>42.42</v>
      </c>
      <c r="L802" s="202">
        <v>0.15</v>
      </c>
      <c r="M802" s="202">
        <v>18.100000000000001</v>
      </c>
      <c r="N802" s="202">
        <v>7.69</v>
      </c>
      <c r="O802" s="202">
        <v>0.4</v>
      </c>
      <c r="P802" s="202">
        <v>18.12</v>
      </c>
      <c r="Q802" s="202">
        <v>6.21</v>
      </c>
      <c r="R802" s="202">
        <v>0.08</v>
      </c>
      <c r="S802" s="202">
        <v>6.32</v>
      </c>
      <c r="T802" s="202">
        <v>99.49</v>
      </c>
      <c r="U802" s="183">
        <f t="shared" si="24"/>
        <v>80.769106931118003</v>
      </c>
      <c r="V802" s="183">
        <f t="shared" si="25"/>
        <v>18.978351390730396</v>
      </c>
      <c r="W802" s="201" t="s">
        <v>713</v>
      </c>
      <c r="X802" s="201">
        <v>10</v>
      </c>
    </row>
    <row r="803" spans="1:24" s="171" customFormat="1" ht="11.25">
      <c r="A803" s="172" t="s">
        <v>676</v>
      </c>
      <c r="B803" s="201" t="s">
        <v>673</v>
      </c>
      <c r="C803" s="201" t="s">
        <v>677</v>
      </c>
      <c r="D803" s="201" t="s">
        <v>678</v>
      </c>
      <c r="E803" s="201" t="s">
        <v>679</v>
      </c>
      <c r="F803" s="201" t="s">
        <v>680</v>
      </c>
      <c r="G803" s="201">
        <v>1</v>
      </c>
      <c r="H803" s="201">
        <v>34</v>
      </c>
      <c r="I803" s="201" t="s">
        <v>713</v>
      </c>
      <c r="J803" s="201" t="s">
        <v>671</v>
      </c>
      <c r="K803" s="202">
        <v>41.33</v>
      </c>
      <c r="L803" s="202">
        <v>0.32</v>
      </c>
      <c r="M803" s="202">
        <v>22.17</v>
      </c>
      <c r="N803" s="202">
        <v>14.66</v>
      </c>
      <c r="O803" s="202">
        <v>0.4</v>
      </c>
      <c r="P803" s="202">
        <v>11.67</v>
      </c>
      <c r="Q803" s="202">
        <v>9.3000000000000007</v>
      </c>
      <c r="R803" s="202">
        <v>0.13</v>
      </c>
      <c r="S803" s="202">
        <v>0.08</v>
      </c>
      <c r="T803" s="202">
        <v>100.06</v>
      </c>
      <c r="U803" s="183">
        <f t="shared" si="24"/>
        <v>58.658842684668002</v>
      </c>
      <c r="V803" s="183">
        <f t="shared" si="25"/>
        <v>0.24148667202258497</v>
      </c>
      <c r="W803" s="201" t="s">
        <v>713</v>
      </c>
      <c r="X803" s="201">
        <v>10</v>
      </c>
    </row>
    <row r="804" spans="1:24" s="171" customFormat="1" ht="11.25">
      <c r="A804" s="172" t="s">
        <v>676</v>
      </c>
      <c r="B804" s="201" t="s">
        <v>673</v>
      </c>
      <c r="C804" s="201" t="s">
        <v>677</v>
      </c>
      <c r="D804" s="201" t="s">
        <v>678</v>
      </c>
      <c r="E804" s="201" t="s">
        <v>679</v>
      </c>
      <c r="F804" s="201" t="s">
        <v>680</v>
      </c>
      <c r="G804" s="201">
        <v>1</v>
      </c>
      <c r="H804" s="201">
        <v>35</v>
      </c>
      <c r="I804" s="201" t="s">
        <v>713</v>
      </c>
      <c r="J804" s="201" t="s">
        <v>671</v>
      </c>
      <c r="K804" s="202">
        <v>42.39</v>
      </c>
      <c r="L804" s="202">
        <v>0.85</v>
      </c>
      <c r="M804" s="202">
        <v>16.420000000000002</v>
      </c>
      <c r="N804" s="202">
        <v>7.22</v>
      </c>
      <c r="O804" s="202">
        <v>0.3</v>
      </c>
      <c r="P804" s="202">
        <v>19.23</v>
      </c>
      <c r="Q804" s="202">
        <v>6.31</v>
      </c>
      <c r="R804" s="202">
        <v>0.11</v>
      </c>
      <c r="S804" s="202">
        <v>7.1</v>
      </c>
      <c r="T804" s="202">
        <v>99.93</v>
      </c>
      <c r="U804" s="183">
        <f t="shared" si="24"/>
        <v>82.600835994826852</v>
      </c>
      <c r="V804" s="183">
        <f t="shared" si="25"/>
        <v>22.484877982530893</v>
      </c>
      <c r="W804" s="201" t="s">
        <v>713</v>
      </c>
      <c r="X804" s="201">
        <v>10</v>
      </c>
    </row>
    <row r="805" spans="1:24" s="171" customFormat="1" ht="11.25">
      <c r="A805" s="172" t="s">
        <v>676</v>
      </c>
      <c r="B805" s="201" t="s">
        <v>673</v>
      </c>
      <c r="C805" s="201" t="s">
        <v>677</v>
      </c>
      <c r="D805" s="201" t="s">
        <v>678</v>
      </c>
      <c r="E805" s="201" t="s">
        <v>679</v>
      </c>
      <c r="F805" s="201" t="s">
        <v>680</v>
      </c>
      <c r="G805" s="201">
        <v>1</v>
      </c>
      <c r="H805" s="201">
        <v>36</v>
      </c>
      <c r="I805" s="201" t="s">
        <v>713</v>
      </c>
      <c r="J805" s="201" t="s">
        <v>671</v>
      </c>
      <c r="K805" s="202">
        <v>40.869999999999997</v>
      </c>
      <c r="L805" s="202">
        <v>0.28000000000000003</v>
      </c>
      <c r="M805" s="202">
        <v>21.88</v>
      </c>
      <c r="N805" s="202">
        <v>15.85</v>
      </c>
      <c r="O805" s="202">
        <v>0.35</v>
      </c>
      <c r="P805" s="202">
        <v>10.199999999999999</v>
      </c>
      <c r="Q805" s="202">
        <v>10.23</v>
      </c>
      <c r="R805" s="202">
        <v>0.2</v>
      </c>
      <c r="S805" s="202">
        <v>0.09</v>
      </c>
      <c r="T805" s="202">
        <v>99.95</v>
      </c>
      <c r="U805" s="183">
        <f t="shared" si="24"/>
        <v>53.424611099346208</v>
      </c>
      <c r="V805" s="183">
        <f t="shared" si="25"/>
        <v>0.2751803101089294</v>
      </c>
      <c r="W805" s="201" t="s">
        <v>713</v>
      </c>
      <c r="X805" s="201">
        <v>10</v>
      </c>
    </row>
    <row r="806" spans="1:24" s="171" customFormat="1" ht="11.25">
      <c r="A806" s="172" t="s">
        <v>676</v>
      </c>
      <c r="B806" s="201" t="s">
        <v>673</v>
      </c>
      <c r="C806" s="201" t="s">
        <v>677</v>
      </c>
      <c r="D806" s="201" t="s">
        <v>678</v>
      </c>
      <c r="E806" s="201" t="s">
        <v>679</v>
      </c>
      <c r="F806" s="201" t="s">
        <v>680</v>
      </c>
      <c r="G806" s="201">
        <v>1</v>
      </c>
      <c r="H806" s="201">
        <v>37</v>
      </c>
      <c r="I806" s="201" t="s">
        <v>713</v>
      </c>
      <c r="J806" s="201" t="s">
        <v>671</v>
      </c>
      <c r="K806" s="202">
        <v>41.5</v>
      </c>
      <c r="L806" s="202">
        <v>0.45</v>
      </c>
      <c r="M806" s="202">
        <v>22.1</v>
      </c>
      <c r="N806" s="202">
        <v>14.28</v>
      </c>
      <c r="O806" s="202">
        <v>0.34</v>
      </c>
      <c r="P806" s="202">
        <v>12.65</v>
      </c>
      <c r="Q806" s="202">
        <v>8.3000000000000007</v>
      </c>
      <c r="R806" s="202">
        <v>0.22</v>
      </c>
      <c r="S806" s="202">
        <v>0.05</v>
      </c>
      <c r="T806" s="202">
        <v>99.89</v>
      </c>
      <c r="U806" s="183">
        <f t="shared" si="24"/>
        <v>61.224962013211872</v>
      </c>
      <c r="V806" s="183">
        <f t="shared" si="25"/>
        <v>0.15154373596625448</v>
      </c>
      <c r="W806" s="201" t="s">
        <v>713</v>
      </c>
      <c r="X806" s="201">
        <v>10</v>
      </c>
    </row>
    <row r="807" spans="1:24" s="171" customFormat="1" ht="11.25">
      <c r="A807" s="172" t="s">
        <v>676</v>
      </c>
      <c r="B807" s="201" t="s">
        <v>673</v>
      </c>
      <c r="C807" s="201" t="s">
        <v>677</v>
      </c>
      <c r="D807" s="201" t="s">
        <v>678</v>
      </c>
      <c r="E807" s="201" t="s">
        <v>679</v>
      </c>
      <c r="F807" s="201" t="s">
        <v>680</v>
      </c>
      <c r="G807" s="201">
        <v>1</v>
      </c>
      <c r="H807" s="201">
        <v>38</v>
      </c>
      <c r="I807" s="201" t="s">
        <v>713</v>
      </c>
      <c r="J807" s="201" t="s">
        <v>671</v>
      </c>
      <c r="K807" s="202">
        <v>42.55</v>
      </c>
      <c r="L807" s="202">
        <v>0.73</v>
      </c>
      <c r="M807" s="202">
        <v>22.15</v>
      </c>
      <c r="N807" s="202">
        <v>11.85</v>
      </c>
      <c r="O807" s="202">
        <v>0.36</v>
      </c>
      <c r="P807" s="202">
        <v>16.29</v>
      </c>
      <c r="Q807" s="202">
        <v>6.81</v>
      </c>
      <c r="R807" s="202">
        <v>0.13</v>
      </c>
      <c r="S807" s="202">
        <v>7.0000000000000007E-2</v>
      </c>
      <c r="T807" s="202">
        <v>100.94</v>
      </c>
      <c r="U807" s="183">
        <f t="shared" si="24"/>
        <v>71.016892076378397</v>
      </c>
      <c r="V807" s="183">
        <f t="shared" si="25"/>
        <v>0.21155508488321587</v>
      </c>
      <c r="W807" s="201" t="s">
        <v>713</v>
      </c>
      <c r="X807" s="201">
        <v>10</v>
      </c>
    </row>
    <row r="808" spans="1:24" s="171" customFormat="1" ht="11.25">
      <c r="A808" s="172" t="s">
        <v>676</v>
      </c>
      <c r="B808" s="201" t="s">
        <v>673</v>
      </c>
      <c r="C808" s="201" t="s">
        <v>677</v>
      </c>
      <c r="D808" s="201" t="s">
        <v>678</v>
      </c>
      <c r="E808" s="201" t="s">
        <v>679</v>
      </c>
      <c r="F808" s="201" t="s">
        <v>680</v>
      </c>
      <c r="G808" s="201">
        <v>1</v>
      </c>
      <c r="H808" s="201">
        <v>39</v>
      </c>
      <c r="I808" s="201" t="s">
        <v>713</v>
      </c>
      <c r="J808" s="201" t="s">
        <v>671</v>
      </c>
      <c r="K808" s="202">
        <v>42.32</v>
      </c>
      <c r="L808" s="202">
        <v>0.22</v>
      </c>
      <c r="M808" s="202">
        <v>19.86</v>
      </c>
      <c r="N808" s="202">
        <v>7.62</v>
      </c>
      <c r="O808" s="202">
        <v>0.4</v>
      </c>
      <c r="P808" s="202">
        <v>19.62</v>
      </c>
      <c r="Q808" s="202">
        <v>5.15</v>
      </c>
      <c r="R808" s="202">
        <v>0.09</v>
      </c>
      <c r="S808" s="202">
        <v>4.57</v>
      </c>
      <c r="T808" s="202">
        <v>99.85</v>
      </c>
      <c r="U808" s="183">
        <f t="shared" si="24"/>
        <v>82.109062874812338</v>
      </c>
      <c r="V808" s="183">
        <f t="shared" si="25"/>
        <v>13.372474253134847</v>
      </c>
      <c r="W808" s="201" t="s">
        <v>713</v>
      </c>
      <c r="X808" s="201">
        <v>10</v>
      </c>
    </row>
    <row r="809" spans="1:24" s="171" customFormat="1" ht="11.25">
      <c r="A809" s="172" t="s">
        <v>676</v>
      </c>
      <c r="B809" s="201" t="s">
        <v>673</v>
      </c>
      <c r="C809" s="201" t="s">
        <v>677</v>
      </c>
      <c r="D809" s="201" t="s">
        <v>678</v>
      </c>
      <c r="E809" s="201" t="s">
        <v>679</v>
      </c>
      <c r="F809" s="201" t="s">
        <v>680</v>
      </c>
      <c r="G809" s="201">
        <v>1</v>
      </c>
      <c r="H809" s="201">
        <v>40</v>
      </c>
      <c r="I809" s="201" t="s">
        <v>713</v>
      </c>
      <c r="J809" s="201" t="s">
        <v>671</v>
      </c>
      <c r="K809" s="202">
        <v>42.18</v>
      </c>
      <c r="L809" s="202">
        <v>0.86</v>
      </c>
      <c r="M809" s="202">
        <v>21.09</v>
      </c>
      <c r="N809" s="202">
        <v>8.24</v>
      </c>
      <c r="O809" s="202">
        <v>0.33</v>
      </c>
      <c r="P809" s="202">
        <v>20.92</v>
      </c>
      <c r="Q809" s="202">
        <v>4.8600000000000003</v>
      </c>
      <c r="R809" s="202">
        <v>0.08</v>
      </c>
      <c r="S809" s="202">
        <v>1.84</v>
      </c>
      <c r="T809" s="202">
        <v>100.4</v>
      </c>
      <c r="U809" s="183">
        <f t="shared" si="24"/>
        <v>81.901471641782592</v>
      </c>
      <c r="V809" s="183">
        <f t="shared" si="25"/>
        <v>5.5291451693990208</v>
      </c>
      <c r="W809" s="201" t="s">
        <v>713</v>
      </c>
      <c r="X809" s="201">
        <v>10</v>
      </c>
    </row>
    <row r="810" spans="1:24" s="171" customFormat="1" ht="11.25">
      <c r="A810" s="172" t="s">
        <v>676</v>
      </c>
      <c r="B810" s="201" t="s">
        <v>673</v>
      </c>
      <c r="C810" s="201" t="s">
        <v>677</v>
      </c>
      <c r="D810" s="201" t="s">
        <v>678</v>
      </c>
      <c r="E810" s="201" t="s">
        <v>679</v>
      </c>
      <c r="F810" s="201" t="s">
        <v>680</v>
      </c>
      <c r="G810" s="201">
        <v>1</v>
      </c>
      <c r="H810" s="201">
        <v>41</v>
      </c>
      <c r="I810" s="201" t="s">
        <v>713</v>
      </c>
      <c r="J810" s="201" t="s">
        <v>671</v>
      </c>
      <c r="K810" s="202">
        <v>41.89</v>
      </c>
      <c r="L810" s="202">
        <v>0.57999999999999996</v>
      </c>
      <c r="M810" s="202">
        <v>22.28</v>
      </c>
      <c r="N810" s="202">
        <v>10.69</v>
      </c>
      <c r="O810" s="202">
        <v>0.53</v>
      </c>
      <c r="P810" s="202">
        <v>16.71</v>
      </c>
      <c r="Q810" s="202">
        <v>7.79</v>
      </c>
      <c r="R810" s="202">
        <v>0.08</v>
      </c>
      <c r="S810" s="202">
        <v>0.65</v>
      </c>
      <c r="T810" s="202">
        <v>101.2</v>
      </c>
      <c r="U810" s="183">
        <f t="shared" si="24"/>
        <v>73.588313625624679</v>
      </c>
      <c r="V810" s="183">
        <f t="shared" si="25"/>
        <v>1.9195504122834952</v>
      </c>
      <c r="W810" s="201" t="s">
        <v>713</v>
      </c>
      <c r="X810" s="201">
        <v>10</v>
      </c>
    </row>
    <row r="811" spans="1:24" s="171" customFormat="1" ht="11.25">
      <c r="A811" s="172" t="s">
        <v>676</v>
      </c>
      <c r="B811" s="201" t="s">
        <v>673</v>
      </c>
      <c r="C811" s="201" t="s">
        <v>677</v>
      </c>
      <c r="D811" s="201" t="s">
        <v>678</v>
      </c>
      <c r="E811" s="201" t="s">
        <v>679</v>
      </c>
      <c r="F811" s="201" t="s">
        <v>680</v>
      </c>
      <c r="G811" s="201">
        <v>1</v>
      </c>
      <c r="H811" s="201">
        <v>42</v>
      </c>
      <c r="I811" s="201" t="s">
        <v>713</v>
      </c>
      <c r="J811" s="201" t="s">
        <v>671</v>
      </c>
      <c r="K811" s="202">
        <v>42.07</v>
      </c>
      <c r="L811" s="202">
        <v>0.42</v>
      </c>
      <c r="M811" s="202">
        <v>22.12</v>
      </c>
      <c r="N811" s="202">
        <v>11.16</v>
      </c>
      <c r="O811" s="202">
        <v>0.46</v>
      </c>
      <c r="P811" s="202">
        <v>17.7</v>
      </c>
      <c r="Q811" s="202">
        <v>6.77</v>
      </c>
      <c r="R811" s="202">
        <v>0.13</v>
      </c>
      <c r="S811" s="202">
        <v>0.23</v>
      </c>
      <c r="T811" s="202">
        <v>101.06</v>
      </c>
      <c r="U811" s="183">
        <f t="shared" si="24"/>
        <v>73.869749186311424</v>
      </c>
      <c r="V811" s="183">
        <f t="shared" si="25"/>
        <v>0.69269620528950804</v>
      </c>
      <c r="W811" s="201" t="s">
        <v>713</v>
      </c>
      <c r="X811" s="201">
        <v>10</v>
      </c>
    </row>
    <row r="812" spans="1:24" s="171" customFormat="1" ht="11.25">
      <c r="A812" s="172" t="s">
        <v>676</v>
      </c>
      <c r="B812" s="201" t="s">
        <v>673</v>
      </c>
      <c r="C812" s="201" t="s">
        <v>677</v>
      </c>
      <c r="D812" s="201" t="s">
        <v>678</v>
      </c>
      <c r="E812" s="201" t="s">
        <v>679</v>
      </c>
      <c r="F812" s="201" t="s">
        <v>680</v>
      </c>
      <c r="G812" s="201">
        <v>2</v>
      </c>
      <c r="H812" s="201">
        <v>1</v>
      </c>
      <c r="I812" s="201" t="s">
        <v>713</v>
      </c>
      <c r="J812" s="201" t="s">
        <v>671</v>
      </c>
      <c r="K812" s="202">
        <v>41.89</v>
      </c>
      <c r="L812" s="202">
        <v>0.27</v>
      </c>
      <c r="M812" s="202">
        <v>19.309999999999999</v>
      </c>
      <c r="N812" s="202">
        <v>7.82</v>
      </c>
      <c r="O812" s="202">
        <v>0.48</v>
      </c>
      <c r="P812" s="202">
        <v>16.59</v>
      </c>
      <c r="Q812" s="202">
        <v>9.7200000000000006</v>
      </c>
      <c r="R812" s="202">
        <v>0.02</v>
      </c>
      <c r="S812" s="202">
        <v>4.93</v>
      </c>
      <c r="T812" s="202">
        <v>101.03</v>
      </c>
      <c r="U812" s="183">
        <f t="shared" si="24"/>
        <v>79.08566106364205</v>
      </c>
      <c r="V812" s="183">
        <f t="shared" si="25"/>
        <v>14.62265389189143</v>
      </c>
      <c r="W812" s="201" t="s">
        <v>713</v>
      </c>
      <c r="X812" s="201">
        <v>10</v>
      </c>
    </row>
    <row r="813" spans="1:24" s="171" customFormat="1" ht="11.25">
      <c r="A813" s="172" t="s">
        <v>676</v>
      </c>
      <c r="B813" s="201" t="s">
        <v>673</v>
      </c>
      <c r="C813" s="201" t="s">
        <v>677</v>
      </c>
      <c r="D813" s="201" t="s">
        <v>678</v>
      </c>
      <c r="E813" s="201" t="s">
        <v>679</v>
      </c>
      <c r="F813" s="201" t="s">
        <v>680</v>
      </c>
      <c r="G813" s="201">
        <v>2</v>
      </c>
      <c r="H813" s="201">
        <v>2</v>
      </c>
      <c r="I813" s="201" t="s">
        <v>713</v>
      </c>
      <c r="J813" s="201" t="s">
        <v>671</v>
      </c>
      <c r="K813" s="202">
        <v>42.34</v>
      </c>
      <c r="L813" s="202">
        <v>0.57999999999999996</v>
      </c>
      <c r="M813" s="202">
        <v>21.87</v>
      </c>
      <c r="N813" s="202">
        <v>10.66</v>
      </c>
      <c r="O813" s="202">
        <v>0.43</v>
      </c>
      <c r="P813" s="202">
        <v>16.89</v>
      </c>
      <c r="Q813" s="202">
        <v>6.77</v>
      </c>
      <c r="R813" s="202">
        <v>0.08</v>
      </c>
      <c r="S813" s="202">
        <v>0.24</v>
      </c>
      <c r="T813" s="202">
        <v>99.86</v>
      </c>
      <c r="U813" s="183">
        <f t="shared" si="24"/>
        <v>73.850338514911073</v>
      </c>
      <c r="V813" s="183">
        <f t="shared" si="25"/>
        <v>0.73079556696825543</v>
      </c>
      <c r="W813" s="201" t="s">
        <v>713</v>
      </c>
      <c r="X813" s="201">
        <v>10</v>
      </c>
    </row>
    <row r="814" spans="1:24" s="171" customFormat="1" ht="11.25">
      <c r="A814" s="172" t="s">
        <v>676</v>
      </c>
      <c r="B814" s="201" t="s">
        <v>673</v>
      </c>
      <c r="C814" s="201" t="s">
        <v>677</v>
      </c>
      <c r="D814" s="201" t="s">
        <v>678</v>
      </c>
      <c r="E814" s="201" t="s">
        <v>679</v>
      </c>
      <c r="F814" s="201" t="s">
        <v>680</v>
      </c>
      <c r="G814" s="201">
        <v>2</v>
      </c>
      <c r="H814" s="201">
        <v>4</v>
      </c>
      <c r="I814" s="201" t="s">
        <v>713</v>
      </c>
      <c r="J814" s="201" t="s">
        <v>671</v>
      </c>
      <c r="K814" s="202">
        <v>41.04</v>
      </c>
      <c r="L814" s="202">
        <v>1.31</v>
      </c>
      <c r="M814" s="202">
        <v>13.77</v>
      </c>
      <c r="N814" s="202">
        <v>7.98</v>
      </c>
      <c r="O814" s="202">
        <v>0.38</v>
      </c>
      <c r="P814" s="202">
        <v>18.79</v>
      </c>
      <c r="Q814" s="202">
        <v>7.42</v>
      </c>
      <c r="R814" s="202">
        <v>0.1</v>
      </c>
      <c r="S814" s="202">
        <v>9.7100000000000009</v>
      </c>
      <c r="T814" s="202">
        <v>100.5</v>
      </c>
      <c r="U814" s="183">
        <f t="shared" si="24"/>
        <v>80.758090111514662</v>
      </c>
      <c r="V814" s="183">
        <f t="shared" si="25"/>
        <v>32.113498550847638</v>
      </c>
      <c r="W814" s="201" t="s">
        <v>713</v>
      </c>
      <c r="X814" s="201">
        <v>10</v>
      </c>
    </row>
    <row r="815" spans="1:24" s="171" customFormat="1" ht="11.25">
      <c r="A815" s="172" t="s">
        <v>676</v>
      </c>
      <c r="B815" s="201" t="s">
        <v>673</v>
      </c>
      <c r="C815" s="201" t="s">
        <v>677</v>
      </c>
      <c r="D815" s="201" t="s">
        <v>678</v>
      </c>
      <c r="E815" s="201" t="s">
        <v>679</v>
      </c>
      <c r="F815" s="201" t="s">
        <v>680</v>
      </c>
      <c r="G815" s="201">
        <v>2</v>
      </c>
      <c r="H815" s="201">
        <v>5</v>
      </c>
      <c r="I815" s="201" t="s">
        <v>713</v>
      </c>
      <c r="J815" s="201" t="s">
        <v>671</v>
      </c>
      <c r="K815" s="202">
        <v>43.03</v>
      </c>
      <c r="L815" s="202">
        <v>0.41</v>
      </c>
      <c r="M815" s="202">
        <v>21.71</v>
      </c>
      <c r="N815" s="202">
        <v>7.47</v>
      </c>
      <c r="O815" s="202">
        <v>0.3</v>
      </c>
      <c r="P815" s="202">
        <v>21.85</v>
      </c>
      <c r="Q815" s="202">
        <v>4.2699999999999996</v>
      </c>
      <c r="R815" s="202">
        <v>0.1</v>
      </c>
      <c r="S815" s="202">
        <v>1.7</v>
      </c>
      <c r="T815" s="202">
        <v>100.84</v>
      </c>
      <c r="U815" s="183">
        <f t="shared" si="24"/>
        <v>83.906491059348753</v>
      </c>
      <c r="V815" s="183">
        <f t="shared" si="25"/>
        <v>4.9908381807993818</v>
      </c>
      <c r="W815" s="201" t="s">
        <v>713</v>
      </c>
      <c r="X815" s="201">
        <v>10</v>
      </c>
    </row>
    <row r="816" spans="1:24" s="171" customFormat="1" ht="11.25">
      <c r="A816" s="172" t="s">
        <v>676</v>
      </c>
      <c r="B816" s="201" t="s">
        <v>673</v>
      </c>
      <c r="C816" s="201" t="s">
        <v>677</v>
      </c>
      <c r="D816" s="201" t="s">
        <v>678</v>
      </c>
      <c r="E816" s="201" t="s">
        <v>679</v>
      </c>
      <c r="F816" s="201" t="s">
        <v>680</v>
      </c>
      <c r="G816" s="201">
        <v>2</v>
      </c>
      <c r="H816" s="201">
        <v>6</v>
      </c>
      <c r="I816" s="201" t="s">
        <v>713</v>
      </c>
      <c r="J816" s="201" t="s">
        <v>671</v>
      </c>
      <c r="K816" s="202">
        <v>42.58</v>
      </c>
      <c r="L816" s="202">
        <v>0.54</v>
      </c>
      <c r="M816" s="202">
        <v>21.55</v>
      </c>
      <c r="N816" s="202">
        <v>10.24</v>
      </c>
      <c r="O816" s="202">
        <v>0.48</v>
      </c>
      <c r="P816" s="202">
        <v>17.93</v>
      </c>
      <c r="Q816" s="202">
        <v>5.64</v>
      </c>
      <c r="R816" s="202">
        <v>0.05</v>
      </c>
      <c r="S816" s="202">
        <v>0.65</v>
      </c>
      <c r="T816" s="202">
        <v>99.66</v>
      </c>
      <c r="U816" s="183">
        <f t="shared" si="24"/>
        <v>75.734067924956008</v>
      </c>
      <c r="V816" s="183">
        <f t="shared" si="25"/>
        <v>1.9832850103059887</v>
      </c>
      <c r="W816" s="201" t="s">
        <v>713</v>
      </c>
      <c r="X816" s="201">
        <v>10</v>
      </c>
    </row>
    <row r="817" spans="1:24" s="171" customFormat="1" ht="11.25">
      <c r="A817" s="172" t="s">
        <v>676</v>
      </c>
      <c r="B817" s="201" t="s">
        <v>673</v>
      </c>
      <c r="C817" s="201" t="s">
        <v>677</v>
      </c>
      <c r="D817" s="201" t="s">
        <v>678</v>
      </c>
      <c r="E817" s="201" t="s">
        <v>679</v>
      </c>
      <c r="F817" s="201" t="s">
        <v>680</v>
      </c>
      <c r="G817" s="201">
        <v>2</v>
      </c>
      <c r="H817" s="201">
        <v>7</v>
      </c>
      <c r="I817" s="201" t="s">
        <v>713</v>
      </c>
      <c r="J817" s="201" t="s">
        <v>671</v>
      </c>
      <c r="K817" s="202">
        <v>43.8</v>
      </c>
      <c r="L817" s="202">
        <v>0.56000000000000005</v>
      </c>
      <c r="M817" s="202">
        <v>20.48</v>
      </c>
      <c r="N817" s="202">
        <v>7.42</v>
      </c>
      <c r="O817" s="202">
        <v>0.34</v>
      </c>
      <c r="P817" s="202">
        <v>21.42</v>
      </c>
      <c r="Q817" s="202">
        <v>4.41</v>
      </c>
      <c r="R817" s="202">
        <v>0.04</v>
      </c>
      <c r="S817" s="202">
        <v>2.2999999999999998</v>
      </c>
      <c r="T817" s="202">
        <v>100.77</v>
      </c>
      <c r="U817" s="183">
        <f t="shared" si="24"/>
        <v>83.727992273875287</v>
      </c>
      <c r="V817" s="183">
        <f t="shared" si="25"/>
        <v>7.0060237567113202</v>
      </c>
      <c r="W817" s="201" t="s">
        <v>713</v>
      </c>
      <c r="X817" s="201">
        <v>10</v>
      </c>
    </row>
    <row r="818" spans="1:24" s="171" customFormat="1" ht="11.25">
      <c r="A818" s="172" t="s">
        <v>676</v>
      </c>
      <c r="B818" s="201" t="s">
        <v>673</v>
      </c>
      <c r="C818" s="201" t="s">
        <v>677</v>
      </c>
      <c r="D818" s="201" t="s">
        <v>678</v>
      </c>
      <c r="E818" s="201" t="s">
        <v>679</v>
      </c>
      <c r="F818" s="201" t="s">
        <v>680</v>
      </c>
      <c r="G818" s="201">
        <v>2</v>
      </c>
      <c r="H818" s="201">
        <v>8</v>
      </c>
      <c r="I818" s="201" t="s">
        <v>713</v>
      </c>
      <c r="J818" s="201" t="s">
        <v>671</v>
      </c>
      <c r="K818" s="202">
        <v>40.770000000000003</v>
      </c>
      <c r="L818" s="202">
        <v>0.74</v>
      </c>
      <c r="M818" s="202">
        <v>16.43</v>
      </c>
      <c r="N818" s="202">
        <v>8.0299999999999994</v>
      </c>
      <c r="O818" s="202">
        <v>0.48</v>
      </c>
      <c r="P818" s="202">
        <v>14.83</v>
      </c>
      <c r="Q818" s="202">
        <v>11.3</v>
      </c>
      <c r="R818" s="202">
        <v>0.08</v>
      </c>
      <c r="S818" s="202">
        <v>6.66</v>
      </c>
      <c r="T818" s="202">
        <v>99.32</v>
      </c>
      <c r="U818" s="183">
        <f t="shared" si="24"/>
        <v>76.700005643435105</v>
      </c>
      <c r="V818" s="183">
        <f t="shared" si="25"/>
        <v>21.379261093257849</v>
      </c>
      <c r="W818" s="201" t="s">
        <v>713</v>
      </c>
      <c r="X818" s="201">
        <v>10</v>
      </c>
    </row>
    <row r="819" spans="1:24" s="171" customFormat="1" ht="11.25">
      <c r="A819" s="172" t="s">
        <v>676</v>
      </c>
      <c r="B819" s="201" t="s">
        <v>673</v>
      </c>
      <c r="C819" s="201" t="s">
        <v>677</v>
      </c>
      <c r="D819" s="201" t="s">
        <v>678</v>
      </c>
      <c r="E819" s="201" t="s">
        <v>679</v>
      </c>
      <c r="F819" s="201" t="s">
        <v>680</v>
      </c>
      <c r="G819" s="201">
        <v>2</v>
      </c>
      <c r="H819" s="201">
        <v>9</v>
      </c>
      <c r="I819" s="201" t="s">
        <v>713</v>
      </c>
      <c r="J819" s="201" t="s">
        <v>671</v>
      </c>
      <c r="K819" s="202">
        <v>42.17</v>
      </c>
      <c r="L819" s="202">
        <v>1</v>
      </c>
      <c r="M819" s="202">
        <v>20.63</v>
      </c>
      <c r="N819" s="202">
        <v>10.210000000000001</v>
      </c>
      <c r="O819" s="202">
        <v>0.39</v>
      </c>
      <c r="P819" s="202">
        <v>16.54</v>
      </c>
      <c r="Q819" s="202">
        <v>8.7100000000000009</v>
      </c>
      <c r="R819" s="202">
        <v>0.14000000000000001</v>
      </c>
      <c r="S819" s="202">
        <v>0.08</v>
      </c>
      <c r="T819" s="202">
        <v>99.87</v>
      </c>
      <c r="U819" s="183">
        <f t="shared" si="24"/>
        <v>74.276604081304072</v>
      </c>
      <c r="V819" s="183">
        <f t="shared" si="25"/>
        <v>0.25946653368933553</v>
      </c>
      <c r="W819" s="201" t="s">
        <v>713</v>
      </c>
      <c r="X819" s="201">
        <v>10</v>
      </c>
    </row>
    <row r="820" spans="1:24" s="171" customFormat="1" ht="11.25">
      <c r="A820" s="172" t="s">
        <v>676</v>
      </c>
      <c r="B820" s="201" t="s">
        <v>673</v>
      </c>
      <c r="C820" s="201" t="s">
        <v>677</v>
      </c>
      <c r="D820" s="201" t="s">
        <v>678</v>
      </c>
      <c r="E820" s="201" t="s">
        <v>679</v>
      </c>
      <c r="F820" s="201" t="s">
        <v>680</v>
      </c>
      <c r="G820" s="201">
        <v>2</v>
      </c>
      <c r="H820" s="201">
        <v>10</v>
      </c>
      <c r="I820" s="201" t="s">
        <v>713</v>
      </c>
      <c r="J820" s="201" t="s">
        <v>671</v>
      </c>
      <c r="K820" s="202">
        <v>42.02</v>
      </c>
      <c r="L820" s="202">
        <v>0.25</v>
      </c>
      <c r="M820" s="202">
        <v>19.2</v>
      </c>
      <c r="N820" s="202">
        <v>8.3699999999999992</v>
      </c>
      <c r="O820" s="202">
        <v>0.44</v>
      </c>
      <c r="P820" s="202">
        <v>20.02</v>
      </c>
      <c r="Q820" s="202">
        <v>5.52</v>
      </c>
      <c r="R820" s="202">
        <v>0</v>
      </c>
      <c r="S820" s="202">
        <v>5.05</v>
      </c>
      <c r="T820" s="202">
        <v>100.87</v>
      </c>
      <c r="U820" s="183">
        <f t="shared" si="24"/>
        <v>81.000750240014312</v>
      </c>
      <c r="V820" s="183">
        <f t="shared" si="25"/>
        <v>14.998142331494948</v>
      </c>
      <c r="W820" s="201" t="s">
        <v>713</v>
      </c>
      <c r="X820" s="201">
        <v>10</v>
      </c>
    </row>
    <row r="821" spans="1:24" s="171" customFormat="1" ht="11.25">
      <c r="A821" s="172" t="s">
        <v>676</v>
      </c>
      <c r="B821" s="201" t="s">
        <v>673</v>
      </c>
      <c r="C821" s="201" t="s">
        <v>677</v>
      </c>
      <c r="D821" s="201" t="s">
        <v>678</v>
      </c>
      <c r="E821" s="201" t="s">
        <v>679</v>
      </c>
      <c r="F821" s="201" t="s">
        <v>680</v>
      </c>
      <c r="G821" s="201">
        <v>2</v>
      </c>
      <c r="H821" s="201">
        <v>11</v>
      </c>
      <c r="I821" s="201" t="s">
        <v>713</v>
      </c>
      <c r="J821" s="201" t="s">
        <v>671</v>
      </c>
      <c r="K821" s="202">
        <v>42.64</v>
      </c>
      <c r="L821" s="202">
        <v>0.68</v>
      </c>
      <c r="M821" s="202">
        <v>20.059999999999999</v>
      </c>
      <c r="N821" s="202">
        <v>7.55</v>
      </c>
      <c r="O821" s="202">
        <v>0.35</v>
      </c>
      <c r="P821" s="202">
        <v>21.17</v>
      </c>
      <c r="Q821" s="202">
        <v>4.95</v>
      </c>
      <c r="R821" s="202">
        <v>0.1</v>
      </c>
      <c r="S821" s="202">
        <v>3.08</v>
      </c>
      <c r="T821" s="202">
        <v>100.58</v>
      </c>
      <c r="U821" s="183">
        <f t="shared" si="24"/>
        <v>83.327508142028748</v>
      </c>
      <c r="V821" s="183">
        <f t="shared" si="25"/>
        <v>9.338197235146465</v>
      </c>
      <c r="W821" s="201" t="s">
        <v>713</v>
      </c>
      <c r="X821" s="201">
        <v>10</v>
      </c>
    </row>
    <row r="822" spans="1:24" s="171" customFormat="1" ht="11.25">
      <c r="A822" s="172" t="s">
        <v>676</v>
      </c>
      <c r="B822" s="201" t="s">
        <v>673</v>
      </c>
      <c r="C822" s="201" t="s">
        <v>677</v>
      </c>
      <c r="D822" s="201" t="s">
        <v>678</v>
      </c>
      <c r="E822" s="201" t="s">
        <v>679</v>
      </c>
      <c r="F822" s="201" t="s">
        <v>680</v>
      </c>
      <c r="G822" s="201">
        <v>2</v>
      </c>
      <c r="H822" s="201">
        <v>12</v>
      </c>
      <c r="I822" s="201" t="s">
        <v>713</v>
      </c>
      <c r="J822" s="201" t="s">
        <v>671</v>
      </c>
      <c r="K822" s="202">
        <v>41.64</v>
      </c>
      <c r="L822" s="202">
        <v>0.62</v>
      </c>
      <c r="M822" s="202">
        <v>21.41</v>
      </c>
      <c r="N822" s="202">
        <v>10.88</v>
      </c>
      <c r="O822" s="202">
        <v>0.52</v>
      </c>
      <c r="P822" s="202">
        <v>16.37</v>
      </c>
      <c r="Q822" s="202">
        <v>7.91</v>
      </c>
      <c r="R822" s="202">
        <v>7.0000000000000007E-2</v>
      </c>
      <c r="S822" s="202">
        <v>0.67</v>
      </c>
      <c r="T822" s="202">
        <v>100.09</v>
      </c>
      <c r="U822" s="183">
        <f t="shared" si="24"/>
        <v>72.839707861980244</v>
      </c>
      <c r="V822" s="183">
        <f t="shared" si="25"/>
        <v>2.0561472961593235</v>
      </c>
      <c r="W822" s="201" t="s">
        <v>713</v>
      </c>
      <c r="X822" s="201">
        <v>10</v>
      </c>
    </row>
    <row r="823" spans="1:24" s="171" customFormat="1" ht="11.25">
      <c r="A823" s="172" t="s">
        <v>676</v>
      </c>
      <c r="B823" s="201" t="s">
        <v>673</v>
      </c>
      <c r="C823" s="201" t="s">
        <v>677</v>
      </c>
      <c r="D823" s="201" t="s">
        <v>678</v>
      </c>
      <c r="E823" s="201" t="s">
        <v>679</v>
      </c>
      <c r="F823" s="201" t="s">
        <v>680</v>
      </c>
      <c r="G823" s="201">
        <v>2</v>
      </c>
      <c r="H823" s="201">
        <v>13</v>
      </c>
      <c r="I823" s="201" t="s">
        <v>713</v>
      </c>
      <c r="J823" s="201" t="s">
        <v>671</v>
      </c>
      <c r="K823" s="202">
        <v>42.32</v>
      </c>
      <c r="L823" s="202">
        <v>0.02</v>
      </c>
      <c r="M823" s="202">
        <v>19.510000000000002</v>
      </c>
      <c r="N823" s="202">
        <v>7.83</v>
      </c>
      <c r="O823" s="202">
        <v>0.42</v>
      </c>
      <c r="P823" s="202">
        <v>20.34</v>
      </c>
      <c r="Q823" s="202">
        <v>5.65</v>
      </c>
      <c r="R823" s="202">
        <v>0</v>
      </c>
      <c r="S823" s="202">
        <v>5.31</v>
      </c>
      <c r="T823" s="202">
        <v>101.4</v>
      </c>
      <c r="U823" s="183">
        <f t="shared" si="24"/>
        <v>82.23875630727062</v>
      </c>
      <c r="V823" s="183">
        <f t="shared" si="25"/>
        <v>15.439213401858179</v>
      </c>
      <c r="W823" s="201" t="s">
        <v>713</v>
      </c>
      <c r="X823" s="201">
        <v>10</v>
      </c>
    </row>
    <row r="824" spans="1:24" s="171" customFormat="1" ht="11.25">
      <c r="A824" s="172" t="s">
        <v>676</v>
      </c>
      <c r="B824" s="201" t="s">
        <v>673</v>
      </c>
      <c r="C824" s="201" t="s">
        <v>677</v>
      </c>
      <c r="D824" s="201" t="s">
        <v>678</v>
      </c>
      <c r="E824" s="201" t="s">
        <v>679</v>
      </c>
      <c r="F824" s="201" t="s">
        <v>680</v>
      </c>
      <c r="G824" s="201">
        <v>2</v>
      </c>
      <c r="H824" s="201">
        <v>14</v>
      </c>
      <c r="I824" s="201" t="s">
        <v>713</v>
      </c>
      <c r="J824" s="201" t="s">
        <v>671</v>
      </c>
      <c r="K824" s="202">
        <v>42.39</v>
      </c>
      <c r="L824" s="202">
        <v>0.6</v>
      </c>
      <c r="M824" s="202">
        <v>21.29</v>
      </c>
      <c r="N824" s="202">
        <v>10.25</v>
      </c>
      <c r="O824" s="202">
        <v>0.51</v>
      </c>
      <c r="P824" s="202">
        <v>16.77</v>
      </c>
      <c r="Q824" s="202">
        <v>7.96</v>
      </c>
      <c r="R824" s="202">
        <v>0.16</v>
      </c>
      <c r="S824" s="202">
        <v>0.66</v>
      </c>
      <c r="T824" s="202">
        <v>100.59</v>
      </c>
      <c r="U824" s="183">
        <f t="shared" si="24"/>
        <v>74.465299468142305</v>
      </c>
      <c r="V824" s="183">
        <f t="shared" si="25"/>
        <v>2.0372675541073972</v>
      </c>
      <c r="W824" s="201" t="s">
        <v>713</v>
      </c>
      <c r="X824" s="201">
        <v>10</v>
      </c>
    </row>
    <row r="825" spans="1:24" s="171" customFormat="1" ht="11.25">
      <c r="A825" s="172" t="s">
        <v>676</v>
      </c>
      <c r="B825" s="201" t="s">
        <v>673</v>
      </c>
      <c r="C825" s="201" t="s">
        <v>677</v>
      </c>
      <c r="D825" s="201" t="s">
        <v>678</v>
      </c>
      <c r="E825" s="201" t="s">
        <v>679</v>
      </c>
      <c r="F825" s="201" t="s">
        <v>680</v>
      </c>
      <c r="G825" s="201">
        <v>2</v>
      </c>
      <c r="H825" s="201">
        <v>15</v>
      </c>
      <c r="I825" s="201" t="s">
        <v>713</v>
      </c>
      <c r="J825" s="201" t="s">
        <v>671</v>
      </c>
      <c r="K825" s="202">
        <v>42.27</v>
      </c>
      <c r="L825" s="202">
        <v>0.02</v>
      </c>
      <c r="M825" s="202">
        <v>19.29</v>
      </c>
      <c r="N825" s="202">
        <v>7.92</v>
      </c>
      <c r="O825" s="202">
        <v>0.5</v>
      </c>
      <c r="P825" s="202">
        <v>19.670000000000002</v>
      </c>
      <c r="Q825" s="202">
        <v>5.69</v>
      </c>
      <c r="R825" s="202">
        <v>0</v>
      </c>
      <c r="S825" s="202">
        <v>5.48</v>
      </c>
      <c r="T825" s="202">
        <v>100.84</v>
      </c>
      <c r="U825" s="183">
        <f t="shared" si="24"/>
        <v>81.573046859916502</v>
      </c>
      <c r="V825" s="183">
        <f t="shared" si="25"/>
        <v>16.007011871087631</v>
      </c>
      <c r="W825" s="201" t="s">
        <v>713</v>
      </c>
      <c r="X825" s="201">
        <v>10</v>
      </c>
    </row>
    <row r="826" spans="1:24" s="171" customFormat="1" ht="11.25">
      <c r="A826" s="172" t="s">
        <v>676</v>
      </c>
      <c r="B826" s="201" t="s">
        <v>673</v>
      </c>
      <c r="C826" s="201" t="s">
        <v>677</v>
      </c>
      <c r="D826" s="201" t="s">
        <v>678</v>
      </c>
      <c r="E826" s="201" t="s">
        <v>679</v>
      </c>
      <c r="F826" s="201" t="s">
        <v>680</v>
      </c>
      <c r="G826" s="201">
        <v>2</v>
      </c>
      <c r="H826" s="201">
        <v>16</v>
      </c>
      <c r="I826" s="201" t="s">
        <v>713</v>
      </c>
      <c r="J826" s="201" t="s">
        <v>671</v>
      </c>
      <c r="K826" s="202">
        <v>42.95</v>
      </c>
      <c r="L826" s="202">
        <v>0.36</v>
      </c>
      <c r="M826" s="202">
        <v>21.34</v>
      </c>
      <c r="N826" s="202">
        <v>7.71</v>
      </c>
      <c r="O826" s="202">
        <v>0.36</v>
      </c>
      <c r="P826" s="202">
        <v>19.989999999999998</v>
      </c>
      <c r="Q826" s="202">
        <v>4.58</v>
      </c>
      <c r="R826" s="202">
        <v>0.08</v>
      </c>
      <c r="S826" s="202">
        <v>1.69</v>
      </c>
      <c r="T826" s="202">
        <v>99.06</v>
      </c>
      <c r="U826" s="183">
        <f t="shared" si="24"/>
        <v>82.210797771539532</v>
      </c>
      <c r="V826" s="183">
        <f t="shared" si="25"/>
        <v>5.0446455060364999</v>
      </c>
      <c r="W826" s="201" t="s">
        <v>713</v>
      </c>
      <c r="X826" s="201">
        <v>10</v>
      </c>
    </row>
    <row r="827" spans="1:24" s="171" customFormat="1" ht="11.25">
      <c r="A827" s="172" t="s">
        <v>676</v>
      </c>
      <c r="B827" s="201" t="s">
        <v>673</v>
      </c>
      <c r="C827" s="201" t="s">
        <v>677</v>
      </c>
      <c r="D827" s="201" t="s">
        <v>678</v>
      </c>
      <c r="E827" s="201" t="s">
        <v>679</v>
      </c>
      <c r="F827" s="201" t="s">
        <v>680</v>
      </c>
      <c r="G827" s="201">
        <v>2</v>
      </c>
      <c r="H827" s="201">
        <v>17</v>
      </c>
      <c r="I827" s="201" t="s">
        <v>713</v>
      </c>
      <c r="J827" s="201" t="s">
        <v>671</v>
      </c>
      <c r="K827" s="202">
        <v>43.18</v>
      </c>
      <c r="L827" s="202">
        <v>0.72</v>
      </c>
      <c r="M827" s="202">
        <v>21.93</v>
      </c>
      <c r="N827" s="202">
        <v>10.039999999999999</v>
      </c>
      <c r="O827" s="202">
        <v>0.39</v>
      </c>
      <c r="P827" s="202">
        <v>15.54</v>
      </c>
      <c r="Q827" s="202">
        <v>7.06</v>
      </c>
      <c r="R827" s="202">
        <v>0.17</v>
      </c>
      <c r="S827" s="202">
        <v>0.11</v>
      </c>
      <c r="T827" s="202">
        <v>99.14</v>
      </c>
      <c r="U827" s="183">
        <f t="shared" si="24"/>
        <v>73.396261812729875</v>
      </c>
      <c r="V827" s="183">
        <f t="shared" si="25"/>
        <v>0.33536215421209098</v>
      </c>
      <c r="W827" s="201" t="s">
        <v>713</v>
      </c>
      <c r="X827" s="201">
        <v>10</v>
      </c>
    </row>
    <row r="828" spans="1:24" s="171" customFormat="1" ht="11.25">
      <c r="A828" s="172" t="s">
        <v>676</v>
      </c>
      <c r="B828" s="201" t="s">
        <v>673</v>
      </c>
      <c r="C828" s="201" t="s">
        <v>677</v>
      </c>
      <c r="D828" s="201" t="s">
        <v>678</v>
      </c>
      <c r="E828" s="201" t="s">
        <v>679</v>
      </c>
      <c r="F828" s="201" t="s">
        <v>680</v>
      </c>
      <c r="G828" s="201">
        <v>2</v>
      </c>
      <c r="H828" s="201">
        <v>18</v>
      </c>
      <c r="I828" s="201" t="s">
        <v>713</v>
      </c>
      <c r="J828" s="201" t="s">
        <v>671</v>
      </c>
      <c r="K828" s="202">
        <v>42.25</v>
      </c>
      <c r="L828" s="202">
        <v>0.19</v>
      </c>
      <c r="M828" s="202">
        <v>19.12</v>
      </c>
      <c r="N828" s="202">
        <v>7.74</v>
      </c>
      <c r="O828" s="202">
        <v>0.42</v>
      </c>
      <c r="P828" s="202">
        <v>18.43</v>
      </c>
      <c r="Q828" s="202">
        <v>5.81</v>
      </c>
      <c r="R828" s="202">
        <v>0.04</v>
      </c>
      <c r="S828" s="202">
        <v>5.19</v>
      </c>
      <c r="T828" s="202">
        <v>99.19</v>
      </c>
      <c r="U828" s="183">
        <f t="shared" si="24"/>
        <v>80.931403709912558</v>
      </c>
      <c r="V828" s="183">
        <f t="shared" si="25"/>
        <v>15.404440865330423</v>
      </c>
      <c r="W828" s="201" t="s">
        <v>713</v>
      </c>
      <c r="X828" s="201">
        <v>10</v>
      </c>
    </row>
    <row r="829" spans="1:24" s="171" customFormat="1" ht="11.25">
      <c r="A829" s="172" t="s">
        <v>676</v>
      </c>
      <c r="B829" s="201" t="s">
        <v>665</v>
      </c>
      <c r="C829" s="201" t="s">
        <v>677</v>
      </c>
      <c r="D829" s="201" t="s">
        <v>678</v>
      </c>
      <c r="E829" s="201" t="s">
        <v>679</v>
      </c>
      <c r="F829" s="201" t="s">
        <v>680</v>
      </c>
      <c r="G829" s="201">
        <v>4</v>
      </c>
      <c r="H829" s="201">
        <v>1</v>
      </c>
      <c r="I829" s="201" t="s">
        <v>713</v>
      </c>
      <c r="J829" s="201" t="s">
        <v>671</v>
      </c>
      <c r="K829" s="202">
        <v>42.38</v>
      </c>
      <c r="L829" s="202">
        <v>0.38</v>
      </c>
      <c r="M829" s="202">
        <v>21.02</v>
      </c>
      <c r="N829" s="202">
        <v>7.93</v>
      </c>
      <c r="O829" s="202">
        <v>0.43</v>
      </c>
      <c r="P829" s="202">
        <v>20.37</v>
      </c>
      <c r="Q829" s="202">
        <v>4.76</v>
      </c>
      <c r="R829" s="202">
        <v>0.05</v>
      </c>
      <c r="S829" s="202">
        <v>2.4900000000000002</v>
      </c>
      <c r="T829" s="202">
        <v>99.81</v>
      </c>
      <c r="U829" s="183">
        <f t="shared" si="24"/>
        <v>82.074325492860538</v>
      </c>
      <c r="V829" s="183">
        <f t="shared" si="25"/>
        <v>7.36166861000748</v>
      </c>
      <c r="W829" s="201" t="s">
        <v>713</v>
      </c>
      <c r="X829" s="201">
        <v>10</v>
      </c>
    </row>
    <row r="830" spans="1:24" s="171" customFormat="1" ht="11.25">
      <c r="A830" s="172" t="s">
        <v>676</v>
      </c>
      <c r="B830" s="201" t="s">
        <v>665</v>
      </c>
      <c r="C830" s="201" t="s">
        <v>677</v>
      </c>
      <c r="D830" s="201" t="s">
        <v>678</v>
      </c>
      <c r="E830" s="201" t="s">
        <v>679</v>
      </c>
      <c r="F830" s="201" t="s">
        <v>680</v>
      </c>
      <c r="G830" s="201">
        <v>4</v>
      </c>
      <c r="H830" s="201">
        <v>2</v>
      </c>
      <c r="I830" s="201" t="s">
        <v>713</v>
      </c>
      <c r="J830" s="201" t="s">
        <v>671</v>
      </c>
      <c r="K830" s="202">
        <v>42.13</v>
      </c>
      <c r="L830" s="202">
        <v>0.09</v>
      </c>
      <c r="M830" s="202">
        <v>19.77</v>
      </c>
      <c r="N830" s="202">
        <v>8.16</v>
      </c>
      <c r="O830" s="202">
        <v>0.37</v>
      </c>
      <c r="P830" s="202">
        <v>20.55</v>
      </c>
      <c r="Q830" s="202">
        <v>5.39</v>
      </c>
      <c r="R830" s="202">
        <v>0.02</v>
      </c>
      <c r="S830" s="202">
        <v>4.95</v>
      </c>
      <c r="T830" s="202">
        <v>101.43</v>
      </c>
      <c r="U830" s="183">
        <f t="shared" si="24"/>
        <v>81.781266258091961</v>
      </c>
      <c r="V830" s="183">
        <f t="shared" si="25"/>
        <v>14.380957435272942</v>
      </c>
      <c r="W830" s="201" t="s">
        <v>713</v>
      </c>
      <c r="X830" s="201">
        <v>10</v>
      </c>
    </row>
    <row r="831" spans="1:24" s="171" customFormat="1" ht="11.25">
      <c r="A831" s="172" t="s">
        <v>676</v>
      </c>
      <c r="B831" s="201" t="s">
        <v>665</v>
      </c>
      <c r="C831" s="201" t="s">
        <v>677</v>
      </c>
      <c r="D831" s="201" t="s">
        <v>678</v>
      </c>
      <c r="E831" s="201" t="s">
        <v>679</v>
      </c>
      <c r="F831" s="201" t="s">
        <v>680</v>
      </c>
      <c r="G831" s="201">
        <v>4</v>
      </c>
      <c r="H831" s="201">
        <v>3</v>
      </c>
      <c r="I831" s="201" t="s">
        <v>713</v>
      </c>
      <c r="J831" s="201" t="s">
        <v>671</v>
      </c>
      <c r="K831" s="202">
        <v>42.06</v>
      </c>
      <c r="L831" s="202">
        <v>0.32</v>
      </c>
      <c r="M831" s="202">
        <v>19.989999999999998</v>
      </c>
      <c r="N831" s="202">
        <v>6.92</v>
      </c>
      <c r="O831" s="202">
        <v>0.31</v>
      </c>
      <c r="P831" s="202">
        <v>21.87</v>
      </c>
      <c r="Q831" s="202">
        <v>4.5599999999999996</v>
      </c>
      <c r="R831" s="202">
        <v>0.09</v>
      </c>
      <c r="S831" s="202">
        <v>4</v>
      </c>
      <c r="T831" s="202">
        <v>100.12</v>
      </c>
      <c r="U831" s="183">
        <f t="shared" si="24"/>
        <v>84.924364079062215</v>
      </c>
      <c r="V831" s="183">
        <f t="shared" si="25"/>
        <v>11.834857070686429</v>
      </c>
      <c r="W831" s="201" t="s">
        <v>713</v>
      </c>
      <c r="X831" s="201">
        <v>10</v>
      </c>
    </row>
    <row r="832" spans="1:24" s="171" customFormat="1" ht="11.25">
      <c r="A832" s="172" t="s">
        <v>676</v>
      </c>
      <c r="B832" s="201" t="s">
        <v>665</v>
      </c>
      <c r="C832" s="201" t="s">
        <v>677</v>
      </c>
      <c r="D832" s="201" t="s">
        <v>678</v>
      </c>
      <c r="E832" s="201" t="s">
        <v>679</v>
      </c>
      <c r="F832" s="201" t="s">
        <v>680</v>
      </c>
      <c r="G832" s="201">
        <v>4</v>
      </c>
      <c r="H832" s="201">
        <v>4</v>
      </c>
      <c r="I832" s="201" t="s">
        <v>713</v>
      </c>
      <c r="J832" s="201" t="s">
        <v>671</v>
      </c>
      <c r="K832" s="202">
        <v>41.5</v>
      </c>
      <c r="L832" s="202">
        <v>0.12</v>
      </c>
      <c r="M832" s="202">
        <v>19.25</v>
      </c>
      <c r="N832" s="202">
        <v>8.17</v>
      </c>
      <c r="O832" s="202">
        <v>0.43</v>
      </c>
      <c r="P832" s="202">
        <v>20.52</v>
      </c>
      <c r="Q832" s="202">
        <v>5.46</v>
      </c>
      <c r="R832" s="202">
        <v>0.06</v>
      </c>
      <c r="S832" s="202">
        <v>4.92</v>
      </c>
      <c r="T832" s="202">
        <v>100.43</v>
      </c>
      <c r="U832" s="183">
        <f t="shared" si="24"/>
        <v>81.741217069607174</v>
      </c>
      <c r="V832" s="183">
        <f t="shared" si="25"/>
        <v>14.636161950128793</v>
      </c>
      <c r="W832" s="201" t="s">
        <v>713</v>
      </c>
      <c r="X832" s="201">
        <v>10</v>
      </c>
    </row>
    <row r="833" spans="1:24" s="171" customFormat="1" ht="11.25">
      <c r="A833" s="172" t="s">
        <v>676</v>
      </c>
      <c r="B833" s="201" t="s">
        <v>665</v>
      </c>
      <c r="C833" s="201" t="s">
        <v>677</v>
      </c>
      <c r="D833" s="201" t="s">
        <v>678</v>
      </c>
      <c r="E833" s="201" t="s">
        <v>679</v>
      </c>
      <c r="F833" s="201" t="s">
        <v>680</v>
      </c>
      <c r="G833" s="201">
        <v>4</v>
      </c>
      <c r="H833" s="201">
        <v>5</v>
      </c>
      <c r="I833" s="201" t="s">
        <v>713</v>
      </c>
      <c r="J833" s="201" t="s">
        <v>671</v>
      </c>
      <c r="K833" s="202">
        <v>41.37</v>
      </c>
      <c r="L833" s="202">
        <v>0.24</v>
      </c>
      <c r="M833" s="202">
        <v>20.32</v>
      </c>
      <c r="N833" s="202">
        <v>7.91</v>
      </c>
      <c r="O833" s="202">
        <v>0.44</v>
      </c>
      <c r="P833" s="202">
        <v>21.44</v>
      </c>
      <c r="Q833" s="202">
        <v>4.92</v>
      </c>
      <c r="R833" s="202">
        <v>7.0000000000000007E-2</v>
      </c>
      <c r="S833" s="202">
        <v>4.72</v>
      </c>
      <c r="T833" s="202">
        <v>101.43</v>
      </c>
      <c r="U833" s="183">
        <f t="shared" si="24"/>
        <v>82.851108533938913</v>
      </c>
      <c r="V833" s="183">
        <f t="shared" si="25"/>
        <v>13.481713907015113</v>
      </c>
      <c r="W833" s="201" t="s">
        <v>713</v>
      </c>
      <c r="X833" s="201">
        <v>10</v>
      </c>
    </row>
    <row r="834" spans="1:24" s="171" customFormat="1" ht="11.25">
      <c r="A834" s="172" t="s">
        <v>676</v>
      </c>
      <c r="B834" s="201" t="s">
        <v>665</v>
      </c>
      <c r="C834" s="201" t="s">
        <v>677</v>
      </c>
      <c r="D834" s="201" t="s">
        <v>678</v>
      </c>
      <c r="E834" s="201" t="s">
        <v>679</v>
      </c>
      <c r="F834" s="201" t="s">
        <v>680</v>
      </c>
      <c r="G834" s="201">
        <v>4</v>
      </c>
      <c r="H834" s="201">
        <v>6</v>
      </c>
      <c r="I834" s="201" t="s">
        <v>713</v>
      </c>
      <c r="J834" s="201" t="s">
        <v>671</v>
      </c>
      <c r="K834" s="202">
        <v>42.05</v>
      </c>
      <c r="L834" s="202">
        <v>0.64</v>
      </c>
      <c r="M834" s="202">
        <v>20.32</v>
      </c>
      <c r="N834" s="202">
        <v>8.5</v>
      </c>
      <c r="O834" s="202">
        <v>0.36</v>
      </c>
      <c r="P834" s="202">
        <v>20.6</v>
      </c>
      <c r="Q834" s="202">
        <v>5.09</v>
      </c>
      <c r="R834" s="202">
        <v>0.09</v>
      </c>
      <c r="S834" s="202">
        <v>3</v>
      </c>
      <c r="T834" s="202">
        <v>100.65</v>
      </c>
      <c r="U834" s="183">
        <f t="shared" si="24"/>
        <v>81.202252646420646</v>
      </c>
      <c r="V834" s="183">
        <f t="shared" si="25"/>
        <v>9.011610896649314</v>
      </c>
      <c r="W834" s="201" t="s">
        <v>713</v>
      </c>
      <c r="X834" s="201">
        <v>10</v>
      </c>
    </row>
    <row r="835" spans="1:24" s="171" customFormat="1" ht="11.25">
      <c r="A835" s="172" t="s">
        <v>676</v>
      </c>
      <c r="B835" s="201" t="s">
        <v>665</v>
      </c>
      <c r="C835" s="201" t="s">
        <v>677</v>
      </c>
      <c r="D835" s="201" t="s">
        <v>678</v>
      </c>
      <c r="E835" s="201" t="s">
        <v>679</v>
      </c>
      <c r="F835" s="201" t="s">
        <v>680</v>
      </c>
      <c r="G835" s="201">
        <v>4</v>
      </c>
      <c r="H835" s="201">
        <v>7</v>
      </c>
      <c r="I835" s="201" t="s">
        <v>713</v>
      </c>
      <c r="J835" s="201" t="s">
        <v>671</v>
      </c>
      <c r="K835" s="202">
        <v>42.71</v>
      </c>
      <c r="L835" s="202">
        <v>0.45</v>
      </c>
      <c r="M835" s="202">
        <v>20.399999999999999</v>
      </c>
      <c r="N835" s="202">
        <v>7.21</v>
      </c>
      <c r="O835" s="202">
        <v>0.37</v>
      </c>
      <c r="P835" s="202">
        <v>21.03</v>
      </c>
      <c r="Q835" s="202">
        <v>4.32</v>
      </c>
      <c r="R835" s="202">
        <v>0.06</v>
      </c>
      <c r="S835" s="202">
        <v>2.79</v>
      </c>
      <c r="T835" s="202">
        <v>99.34</v>
      </c>
      <c r="U835" s="183">
        <f t="shared" si="24"/>
        <v>83.868308695974108</v>
      </c>
      <c r="V835" s="183">
        <f t="shared" si="25"/>
        <v>8.4037058594215761</v>
      </c>
      <c r="W835" s="201" t="s">
        <v>713</v>
      </c>
      <c r="X835" s="201">
        <v>10</v>
      </c>
    </row>
    <row r="836" spans="1:24" s="171" customFormat="1" ht="11.25">
      <c r="A836" s="172" t="s">
        <v>676</v>
      </c>
      <c r="B836" s="201" t="s">
        <v>665</v>
      </c>
      <c r="C836" s="201" t="s">
        <v>677</v>
      </c>
      <c r="D836" s="201" t="s">
        <v>678</v>
      </c>
      <c r="E836" s="201" t="s">
        <v>679</v>
      </c>
      <c r="F836" s="201" t="s">
        <v>680</v>
      </c>
      <c r="G836" s="201">
        <v>4</v>
      </c>
      <c r="H836" s="201">
        <v>8</v>
      </c>
      <c r="I836" s="201" t="s">
        <v>713</v>
      </c>
      <c r="J836" s="201" t="s">
        <v>671</v>
      </c>
      <c r="K836" s="202">
        <v>41.85</v>
      </c>
      <c r="L836" s="202">
        <v>0.55000000000000004</v>
      </c>
      <c r="M836" s="202">
        <v>21.93</v>
      </c>
      <c r="N836" s="202">
        <v>9.74</v>
      </c>
      <c r="O836" s="202">
        <v>0.32</v>
      </c>
      <c r="P836" s="202">
        <v>20.86</v>
      </c>
      <c r="Q836" s="202">
        <v>3.93</v>
      </c>
      <c r="R836" s="202">
        <v>0.06</v>
      </c>
      <c r="S836" s="202">
        <v>0.28000000000000003</v>
      </c>
      <c r="T836" s="202">
        <v>99.52</v>
      </c>
      <c r="U836" s="183">
        <f t="shared" si="24"/>
        <v>79.241977309630954</v>
      </c>
      <c r="V836" s="183">
        <f t="shared" si="25"/>
        <v>0.84924758029823166</v>
      </c>
      <c r="W836" s="201" t="s">
        <v>713</v>
      </c>
      <c r="X836" s="201">
        <v>10</v>
      </c>
    </row>
    <row r="837" spans="1:24" s="171" customFormat="1" ht="11.25">
      <c r="A837" s="172" t="s">
        <v>676</v>
      </c>
      <c r="B837" s="201" t="s">
        <v>665</v>
      </c>
      <c r="C837" s="201" t="s">
        <v>677</v>
      </c>
      <c r="D837" s="201" t="s">
        <v>678</v>
      </c>
      <c r="E837" s="201" t="s">
        <v>679</v>
      </c>
      <c r="F837" s="201" t="s">
        <v>680</v>
      </c>
      <c r="G837" s="201">
        <v>4</v>
      </c>
      <c r="H837" s="201">
        <v>9</v>
      </c>
      <c r="I837" s="201" t="s">
        <v>713</v>
      </c>
      <c r="J837" s="201" t="s">
        <v>671</v>
      </c>
      <c r="K837" s="202">
        <v>41.76</v>
      </c>
      <c r="L837" s="202">
        <v>0.37</v>
      </c>
      <c r="M837" s="202">
        <v>19.88</v>
      </c>
      <c r="N837" s="202">
        <v>6.97</v>
      </c>
      <c r="O837" s="202">
        <v>0.4</v>
      </c>
      <c r="P837" s="202">
        <v>21.31</v>
      </c>
      <c r="Q837" s="202">
        <v>4.58</v>
      </c>
      <c r="R837" s="202">
        <v>7.0000000000000007E-2</v>
      </c>
      <c r="S837" s="202">
        <v>4.04</v>
      </c>
      <c r="T837" s="202">
        <v>99.38</v>
      </c>
      <c r="U837" s="183">
        <f t="shared" si="24"/>
        <v>84.495163083481444</v>
      </c>
      <c r="V837" s="183">
        <f t="shared" si="25"/>
        <v>11.997211688703798</v>
      </c>
      <c r="W837" s="201" t="s">
        <v>713</v>
      </c>
      <c r="X837" s="201">
        <v>10</v>
      </c>
    </row>
    <row r="838" spans="1:24" s="171" customFormat="1" ht="11.25">
      <c r="A838" s="172" t="s">
        <v>676</v>
      </c>
      <c r="B838" s="201" t="s">
        <v>665</v>
      </c>
      <c r="C838" s="201" t="s">
        <v>677</v>
      </c>
      <c r="D838" s="201" t="s">
        <v>678</v>
      </c>
      <c r="E838" s="201" t="s">
        <v>679</v>
      </c>
      <c r="F838" s="201" t="s">
        <v>680</v>
      </c>
      <c r="G838" s="201">
        <v>4</v>
      </c>
      <c r="H838" s="201">
        <v>10</v>
      </c>
      <c r="I838" s="201" t="s">
        <v>713</v>
      </c>
      <c r="J838" s="201" t="s">
        <v>671</v>
      </c>
      <c r="K838" s="202">
        <v>42.57</v>
      </c>
      <c r="L838" s="202">
        <v>0.34</v>
      </c>
      <c r="M838" s="202">
        <v>19.77</v>
      </c>
      <c r="N838" s="202">
        <v>7.07</v>
      </c>
      <c r="O838" s="202">
        <v>0.38</v>
      </c>
      <c r="P838" s="202">
        <v>21.59</v>
      </c>
      <c r="Q838" s="202">
        <v>4.6100000000000003</v>
      </c>
      <c r="R838" s="202">
        <v>0.06</v>
      </c>
      <c r="S838" s="202">
        <v>3.85</v>
      </c>
      <c r="T838" s="202">
        <v>100.24</v>
      </c>
      <c r="U838" s="183">
        <f t="shared" ref="U838:U901" si="26">((P838/40.31)/(P838/40.31+N838/71.85))*100</f>
        <v>84.479547586875142</v>
      </c>
      <c r="V838" s="183">
        <f t="shared" ref="V838:V901" si="27">((S838/151.99061)/(S838/151.99061+M838/101.96137))*100</f>
        <v>11.554442323530068</v>
      </c>
      <c r="W838" s="201" t="s">
        <v>713</v>
      </c>
      <c r="X838" s="201">
        <v>10</v>
      </c>
    </row>
    <row r="839" spans="1:24" s="171" customFormat="1" ht="11.25">
      <c r="A839" s="172" t="s">
        <v>676</v>
      </c>
      <c r="B839" s="201" t="s">
        <v>665</v>
      </c>
      <c r="C839" s="201" t="s">
        <v>677</v>
      </c>
      <c r="D839" s="201" t="s">
        <v>678</v>
      </c>
      <c r="E839" s="201" t="s">
        <v>679</v>
      </c>
      <c r="F839" s="201" t="s">
        <v>680</v>
      </c>
      <c r="G839" s="201">
        <v>4</v>
      </c>
      <c r="H839" s="201">
        <v>11</v>
      </c>
      <c r="I839" s="201" t="s">
        <v>713</v>
      </c>
      <c r="J839" s="201" t="s">
        <v>671</v>
      </c>
      <c r="K839" s="202">
        <v>41.14</v>
      </c>
      <c r="L839" s="202">
        <v>0.41</v>
      </c>
      <c r="M839" s="202">
        <v>20.74</v>
      </c>
      <c r="N839" s="202">
        <v>7.3</v>
      </c>
      <c r="O839" s="202">
        <v>0.3</v>
      </c>
      <c r="P839" s="202">
        <v>22.47</v>
      </c>
      <c r="Q839" s="202">
        <v>4.6900000000000004</v>
      </c>
      <c r="R839" s="202">
        <v>0.08</v>
      </c>
      <c r="S839" s="202">
        <v>4.45</v>
      </c>
      <c r="T839" s="202">
        <v>101.58</v>
      </c>
      <c r="U839" s="183">
        <f t="shared" si="26"/>
        <v>84.583329513171705</v>
      </c>
      <c r="V839" s="183">
        <f t="shared" si="27"/>
        <v>12.582540682059133</v>
      </c>
      <c r="W839" s="201" t="s">
        <v>713</v>
      </c>
      <c r="X839" s="201">
        <v>10</v>
      </c>
    </row>
    <row r="840" spans="1:24" s="171" customFormat="1" ht="11.25">
      <c r="A840" s="172" t="s">
        <v>676</v>
      </c>
      <c r="B840" s="201" t="s">
        <v>665</v>
      </c>
      <c r="C840" s="201" t="s">
        <v>677</v>
      </c>
      <c r="D840" s="201" t="s">
        <v>678</v>
      </c>
      <c r="E840" s="201" t="s">
        <v>679</v>
      </c>
      <c r="F840" s="201" t="s">
        <v>680</v>
      </c>
      <c r="G840" s="201">
        <v>4</v>
      </c>
      <c r="H840" s="201">
        <v>12</v>
      </c>
      <c r="I840" s="201" t="s">
        <v>713</v>
      </c>
      <c r="J840" s="201" t="s">
        <v>671</v>
      </c>
      <c r="K840" s="202">
        <v>42.33</v>
      </c>
      <c r="L840" s="202">
        <v>0.8</v>
      </c>
      <c r="M840" s="202">
        <v>19.059999999999999</v>
      </c>
      <c r="N840" s="202">
        <v>8.5299999999999994</v>
      </c>
      <c r="O840" s="202">
        <v>0.39</v>
      </c>
      <c r="P840" s="202">
        <v>19.22</v>
      </c>
      <c r="Q840" s="202">
        <v>5.92</v>
      </c>
      <c r="R840" s="202">
        <v>0.09</v>
      </c>
      <c r="S840" s="202">
        <v>3.98</v>
      </c>
      <c r="T840" s="202">
        <v>100.32</v>
      </c>
      <c r="U840" s="183">
        <f t="shared" si="26"/>
        <v>80.064700786113733</v>
      </c>
      <c r="V840" s="183">
        <f t="shared" si="27"/>
        <v>12.286930191591754</v>
      </c>
      <c r="W840" s="201" t="s">
        <v>713</v>
      </c>
      <c r="X840" s="201">
        <v>10</v>
      </c>
    </row>
    <row r="841" spans="1:24" s="171" customFormat="1" ht="11.25">
      <c r="A841" s="172" t="s">
        <v>676</v>
      </c>
      <c r="B841" s="201" t="s">
        <v>665</v>
      </c>
      <c r="C841" s="201" t="s">
        <v>677</v>
      </c>
      <c r="D841" s="201" t="s">
        <v>678</v>
      </c>
      <c r="E841" s="201" t="s">
        <v>679</v>
      </c>
      <c r="F841" s="201" t="s">
        <v>680</v>
      </c>
      <c r="G841" s="201">
        <v>4</v>
      </c>
      <c r="H841" s="201">
        <v>13</v>
      </c>
      <c r="I841" s="201" t="s">
        <v>713</v>
      </c>
      <c r="J841" s="201" t="s">
        <v>671</v>
      </c>
      <c r="K841" s="202">
        <v>41.38</v>
      </c>
      <c r="L841" s="202">
        <v>0.23</v>
      </c>
      <c r="M841" s="202">
        <v>18.190000000000001</v>
      </c>
      <c r="N841" s="202">
        <v>8.07</v>
      </c>
      <c r="O841" s="202">
        <v>0.47</v>
      </c>
      <c r="P841" s="202">
        <v>19.63</v>
      </c>
      <c r="Q841" s="202">
        <v>5.8</v>
      </c>
      <c r="R841" s="202">
        <v>0.06</v>
      </c>
      <c r="S841" s="202">
        <v>5.99</v>
      </c>
      <c r="T841" s="202">
        <v>99.82</v>
      </c>
      <c r="U841" s="183">
        <f t="shared" si="26"/>
        <v>81.258369739033526</v>
      </c>
      <c r="V841" s="183">
        <f t="shared" si="27"/>
        <v>18.093800666147757</v>
      </c>
      <c r="W841" s="201" t="s">
        <v>713</v>
      </c>
      <c r="X841" s="201">
        <v>10</v>
      </c>
    </row>
    <row r="842" spans="1:24" s="171" customFormat="1" ht="11.25">
      <c r="A842" s="172" t="s">
        <v>676</v>
      </c>
      <c r="B842" s="201" t="s">
        <v>665</v>
      </c>
      <c r="C842" s="201" t="s">
        <v>677</v>
      </c>
      <c r="D842" s="201" t="s">
        <v>678</v>
      </c>
      <c r="E842" s="201" t="s">
        <v>679</v>
      </c>
      <c r="F842" s="201" t="s">
        <v>680</v>
      </c>
      <c r="G842" s="201">
        <v>4</v>
      </c>
      <c r="H842" s="201">
        <v>14</v>
      </c>
      <c r="I842" s="201" t="s">
        <v>713</v>
      </c>
      <c r="J842" s="201" t="s">
        <v>671</v>
      </c>
      <c r="K842" s="202">
        <v>42.23</v>
      </c>
      <c r="L842" s="202">
        <v>0.36</v>
      </c>
      <c r="M842" s="202">
        <v>19.38</v>
      </c>
      <c r="N842" s="202">
        <v>8.06</v>
      </c>
      <c r="O842" s="202">
        <v>0.48</v>
      </c>
      <c r="P842" s="202">
        <v>19.149999999999999</v>
      </c>
      <c r="Q842" s="202">
        <v>5.31</v>
      </c>
      <c r="R842" s="202">
        <v>0.09</v>
      </c>
      <c r="S842" s="202">
        <v>4.57</v>
      </c>
      <c r="T842" s="202">
        <v>99.63</v>
      </c>
      <c r="U842" s="183">
        <f t="shared" si="26"/>
        <v>80.897600289647485</v>
      </c>
      <c r="V842" s="183">
        <f t="shared" si="27"/>
        <v>13.65844335362506</v>
      </c>
      <c r="W842" s="201" t="s">
        <v>713</v>
      </c>
      <c r="X842" s="201">
        <v>10</v>
      </c>
    </row>
    <row r="843" spans="1:24" s="171" customFormat="1" ht="11.25">
      <c r="A843" s="172" t="s">
        <v>676</v>
      </c>
      <c r="B843" s="201" t="s">
        <v>665</v>
      </c>
      <c r="C843" s="201" t="s">
        <v>677</v>
      </c>
      <c r="D843" s="201" t="s">
        <v>678</v>
      </c>
      <c r="E843" s="201" t="s">
        <v>679</v>
      </c>
      <c r="F843" s="201" t="s">
        <v>680</v>
      </c>
      <c r="G843" s="201">
        <v>4</v>
      </c>
      <c r="H843" s="201">
        <v>15</v>
      </c>
      <c r="I843" s="201" t="s">
        <v>713</v>
      </c>
      <c r="J843" s="201" t="s">
        <v>671</v>
      </c>
      <c r="K843" s="202">
        <v>42.33</v>
      </c>
      <c r="L843" s="202">
        <v>0.38</v>
      </c>
      <c r="M843" s="202">
        <v>19.34</v>
      </c>
      <c r="N843" s="202">
        <v>6.97</v>
      </c>
      <c r="O843" s="202">
        <v>0.34</v>
      </c>
      <c r="P843" s="202">
        <v>21.52</v>
      </c>
      <c r="Q843" s="202">
        <v>4.66</v>
      </c>
      <c r="R843" s="202">
        <v>0.09</v>
      </c>
      <c r="S843" s="202">
        <v>4.5599999999999996</v>
      </c>
      <c r="T843" s="202">
        <v>100.19</v>
      </c>
      <c r="U843" s="183">
        <f t="shared" si="26"/>
        <v>84.623199547585187</v>
      </c>
      <c r="V843" s="183">
        <f t="shared" si="27"/>
        <v>13.656975615828898</v>
      </c>
      <c r="W843" s="201" t="s">
        <v>713</v>
      </c>
      <c r="X843" s="201">
        <v>10</v>
      </c>
    </row>
    <row r="844" spans="1:24" s="171" customFormat="1" ht="11.25">
      <c r="A844" s="172" t="s">
        <v>676</v>
      </c>
      <c r="B844" s="201" t="s">
        <v>665</v>
      </c>
      <c r="C844" s="201" t="s">
        <v>677</v>
      </c>
      <c r="D844" s="201" t="s">
        <v>678</v>
      </c>
      <c r="E844" s="201" t="s">
        <v>679</v>
      </c>
      <c r="F844" s="201" t="s">
        <v>680</v>
      </c>
      <c r="G844" s="201">
        <v>4</v>
      </c>
      <c r="H844" s="201">
        <v>16</v>
      </c>
      <c r="I844" s="201" t="s">
        <v>713</v>
      </c>
      <c r="J844" s="201" t="s">
        <v>671</v>
      </c>
      <c r="K844" s="202">
        <v>42.27</v>
      </c>
      <c r="L844" s="202">
        <v>0.03</v>
      </c>
      <c r="M844" s="202">
        <v>19.39</v>
      </c>
      <c r="N844" s="202">
        <v>7.55</v>
      </c>
      <c r="O844" s="202">
        <v>0.39</v>
      </c>
      <c r="P844" s="202">
        <v>19.63</v>
      </c>
      <c r="Q844" s="202">
        <v>5.37</v>
      </c>
      <c r="R844" s="202">
        <v>7.0000000000000007E-2</v>
      </c>
      <c r="S844" s="202">
        <v>5.34</v>
      </c>
      <c r="T844" s="202">
        <v>100.04</v>
      </c>
      <c r="U844" s="183">
        <f t="shared" si="26"/>
        <v>82.251673124339547</v>
      </c>
      <c r="V844" s="183">
        <f t="shared" si="27"/>
        <v>15.593943683854187</v>
      </c>
      <c r="W844" s="201" t="s">
        <v>713</v>
      </c>
      <c r="X844" s="201">
        <v>10</v>
      </c>
    </row>
    <row r="845" spans="1:24" s="171" customFormat="1" ht="11.25">
      <c r="A845" s="172" t="s">
        <v>676</v>
      </c>
      <c r="B845" s="201" t="s">
        <v>665</v>
      </c>
      <c r="C845" s="201" t="s">
        <v>677</v>
      </c>
      <c r="D845" s="201" t="s">
        <v>678</v>
      </c>
      <c r="E845" s="201" t="s">
        <v>679</v>
      </c>
      <c r="F845" s="201" t="s">
        <v>680</v>
      </c>
      <c r="G845" s="201">
        <v>4</v>
      </c>
      <c r="H845" s="201">
        <v>17</v>
      </c>
      <c r="I845" s="201" t="s">
        <v>713</v>
      </c>
      <c r="J845" s="201" t="s">
        <v>671</v>
      </c>
      <c r="K845" s="202">
        <v>41.84</v>
      </c>
      <c r="L845" s="202">
        <v>0.19</v>
      </c>
      <c r="M845" s="202">
        <v>18.489999999999998</v>
      </c>
      <c r="N845" s="202">
        <v>7.04</v>
      </c>
      <c r="O845" s="202">
        <v>0.38</v>
      </c>
      <c r="P845" s="202">
        <v>20.12</v>
      </c>
      <c r="Q845" s="202">
        <v>5.52</v>
      </c>
      <c r="R845" s="202">
        <v>0.05</v>
      </c>
      <c r="S845" s="202">
        <v>5.89</v>
      </c>
      <c r="T845" s="202">
        <v>99.52</v>
      </c>
      <c r="U845" s="183">
        <f t="shared" si="26"/>
        <v>83.590743726568519</v>
      </c>
      <c r="V845" s="183">
        <f t="shared" si="27"/>
        <v>17.607074816858148</v>
      </c>
      <c r="W845" s="201" t="s">
        <v>713</v>
      </c>
      <c r="X845" s="201">
        <v>10</v>
      </c>
    </row>
    <row r="846" spans="1:24" s="171" customFormat="1" ht="11.25">
      <c r="A846" s="172" t="s">
        <v>676</v>
      </c>
      <c r="B846" s="201" t="s">
        <v>665</v>
      </c>
      <c r="C846" s="201" t="s">
        <v>677</v>
      </c>
      <c r="D846" s="201" t="s">
        <v>678</v>
      </c>
      <c r="E846" s="201" t="s">
        <v>679</v>
      </c>
      <c r="F846" s="201" t="s">
        <v>680</v>
      </c>
      <c r="G846" s="201">
        <v>4</v>
      </c>
      <c r="H846" s="201">
        <v>18</v>
      </c>
      <c r="I846" s="201" t="s">
        <v>713</v>
      </c>
      <c r="J846" s="201" t="s">
        <v>671</v>
      </c>
      <c r="K846" s="202">
        <v>42.04</v>
      </c>
      <c r="L846" s="202">
        <v>0.18</v>
      </c>
      <c r="M846" s="202">
        <v>18.96</v>
      </c>
      <c r="N846" s="202">
        <v>8.01</v>
      </c>
      <c r="O846" s="202">
        <v>0.42</v>
      </c>
      <c r="P846" s="202">
        <v>18.87</v>
      </c>
      <c r="Q846" s="202">
        <v>5.74</v>
      </c>
      <c r="R846" s="202">
        <v>0.04</v>
      </c>
      <c r="S846" s="202">
        <v>5.14</v>
      </c>
      <c r="T846" s="202">
        <v>99.4</v>
      </c>
      <c r="U846" s="183">
        <f t="shared" si="26"/>
        <v>80.765799527560901</v>
      </c>
      <c r="V846" s="183">
        <f t="shared" si="27"/>
        <v>15.387804331290415</v>
      </c>
      <c r="W846" s="201" t="s">
        <v>713</v>
      </c>
      <c r="X846" s="201">
        <v>10</v>
      </c>
    </row>
    <row r="847" spans="1:24" s="171" customFormat="1" ht="11.25">
      <c r="A847" s="172" t="s">
        <v>676</v>
      </c>
      <c r="B847" s="201" t="s">
        <v>665</v>
      </c>
      <c r="C847" s="201" t="s">
        <v>677</v>
      </c>
      <c r="D847" s="201" t="s">
        <v>678</v>
      </c>
      <c r="E847" s="201" t="s">
        <v>679</v>
      </c>
      <c r="F847" s="201" t="s">
        <v>680</v>
      </c>
      <c r="G847" s="201">
        <v>4</v>
      </c>
      <c r="H847" s="201">
        <v>19</v>
      </c>
      <c r="I847" s="201" t="s">
        <v>713</v>
      </c>
      <c r="J847" s="201" t="s">
        <v>671</v>
      </c>
      <c r="K847" s="202">
        <v>41.48</v>
      </c>
      <c r="L847" s="202">
        <v>0.82</v>
      </c>
      <c r="M847" s="202">
        <v>16.829999999999998</v>
      </c>
      <c r="N847" s="202">
        <v>7.2</v>
      </c>
      <c r="O847" s="202">
        <v>0.33</v>
      </c>
      <c r="P847" s="202">
        <v>19.739999999999998</v>
      </c>
      <c r="Q847" s="202">
        <v>6.21</v>
      </c>
      <c r="R847" s="202">
        <v>0.06</v>
      </c>
      <c r="S847" s="202">
        <v>6.8</v>
      </c>
      <c r="T847" s="202">
        <v>99.47</v>
      </c>
      <c r="U847" s="183">
        <f t="shared" si="26"/>
        <v>83.012974151781236</v>
      </c>
      <c r="V847" s="183">
        <f t="shared" si="27"/>
        <v>21.324668261305931</v>
      </c>
      <c r="W847" s="201" t="s">
        <v>713</v>
      </c>
      <c r="X847" s="201">
        <v>10</v>
      </c>
    </row>
    <row r="848" spans="1:24" s="171" customFormat="1" ht="11.25">
      <c r="A848" s="172" t="s">
        <v>676</v>
      </c>
      <c r="B848" s="201" t="s">
        <v>665</v>
      </c>
      <c r="C848" s="201" t="s">
        <v>677</v>
      </c>
      <c r="D848" s="201" t="s">
        <v>678</v>
      </c>
      <c r="E848" s="201" t="s">
        <v>679</v>
      </c>
      <c r="F848" s="201" t="s">
        <v>680</v>
      </c>
      <c r="G848" s="201">
        <v>4</v>
      </c>
      <c r="H848" s="201">
        <v>20</v>
      </c>
      <c r="I848" s="201" t="s">
        <v>713</v>
      </c>
      <c r="J848" s="201" t="s">
        <v>671</v>
      </c>
      <c r="K848" s="202">
        <v>41.79</v>
      </c>
      <c r="L848" s="202">
        <v>0.18</v>
      </c>
      <c r="M848" s="202">
        <v>19.260000000000002</v>
      </c>
      <c r="N848" s="202">
        <v>8.17</v>
      </c>
      <c r="O848" s="202">
        <v>0.39</v>
      </c>
      <c r="P848" s="202">
        <v>19.79</v>
      </c>
      <c r="Q848" s="202">
        <v>5.68</v>
      </c>
      <c r="R848" s="202">
        <v>0.01</v>
      </c>
      <c r="S848" s="202">
        <v>5.1100000000000003</v>
      </c>
      <c r="T848" s="202">
        <v>100.38</v>
      </c>
      <c r="U848" s="183">
        <f t="shared" si="26"/>
        <v>81.194358844985757</v>
      </c>
      <c r="V848" s="183">
        <f t="shared" si="27"/>
        <v>15.109279088998276</v>
      </c>
      <c r="W848" s="201" t="s">
        <v>713</v>
      </c>
      <c r="X848" s="201">
        <v>10</v>
      </c>
    </row>
    <row r="849" spans="1:24" s="171" customFormat="1" ht="11.25">
      <c r="A849" s="172" t="s">
        <v>676</v>
      </c>
      <c r="B849" s="201" t="s">
        <v>665</v>
      </c>
      <c r="C849" s="201" t="s">
        <v>677</v>
      </c>
      <c r="D849" s="201" t="s">
        <v>678</v>
      </c>
      <c r="E849" s="201" t="s">
        <v>679</v>
      </c>
      <c r="F849" s="201" t="s">
        <v>680</v>
      </c>
      <c r="G849" s="201">
        <v>4</v>
      </c>
      <c r="H849" s="201">
        <v>21</v>
      </c>
      <c r="I849" s="201" t="s">
        <v>713</v>
      </c>
      <c r="J849" s="201" t="s">
        <v>671</v>
      </c>
      <c r="K849" s="202">
        <v>42.28</v>
      </c>
      <c r="L849" s="202">
        <v>0.43</v>
      </c>
      <c r="M849" s="202">
        <v>20.170000000000002</v>
      </c>
      <c r="N849" s="202">
        <v>7.39</v>
      </c>
      <c r="O849" s="202">
        <v>0.31</v>
      </c>
      <c r="P849" s="202">
        <v>20.86</v>
      </c>
      <c r="Q849" s="202">
        <v>4.57</v>
      </c>
      <c r="R849" s="202">
        <v>7.0000000000000007E-2</v>
      </c>
      <c r="S849" s="202">
        <v>3.58</v>
      </c>
      <c r="T849" s="202">
        <v>99.66</v>
      </c>
      <c r="U849" s="183">
        <f t="shared" si="26"/>
        <v>83.419942060973611</v>
      </c>
      <c r="V849" s="183">
        <f t="shared" si="27"/>
        <v>10.639946686743713</v>
      </c>
      <c r="W849" s="201" t="s">
        <v>713</v>
      </c>
      <c r="X849" s="201">
        <v>10</v>
      </c>
    </row>
    <row r="850" spans="1:24" s="171" customFormat="1" ht="11.25">
      <c r="A850" s="172" t="s">
        <v>676</v>
      </c>
      <c r="B850" s="201" t="s">
        <v>665</v>
      </c>
      <c r="C850" s="201" t="s">
        <v>677</v>
      </c>
      <c r="D850" s="201" t="s">
        <v>678</v>
      </c>
      <c r="E850" s="201" t="s">
        <v>679</v>
      </c>
      <c r="F850" s="201" t="s">
        <v>680</v>
      </c>
      <c r="G850" s="201">
        <v>4</v>
      </c>
      <c r="H850" s="201">
        <v>22</v>
      </c>
      <c r="I850" s="201" t="s">
        <v>713</v>
      </c>
      <c r="J850" s="201" t="s">
        <v>671</v>
      </c>
      <c r="K850" s="202">
        <v>42.01</v>
      </c>
      <c r="L850" s="202">
        <v>1.02</v>
      </c>
      <c r="M850" s="202">
        <v>21.18</v>
      </c>
      <c r="N850" s="202">
        <v>9.7100000000000009</v>
      </c>
      <c r="O850" s="202">
        <v>0.42</v>
      </c>
      <c r="P850" s="202">
        <v>18.91</v>
      </c>
      <c r="Q850" s="202">
        <v>6.85</v>
      </c>
      <c r="R850" s="202">
        <v>7.0000000000000007E-2</v>
      </c>
      <c r="S850" s="202">
        <v>0.08</v>
      </c>
      <c r="T850" s="202">
        <v>100.25</v>
      </c>
      <c r="U850" s="183">
        <f t="shared" si="26"/>
        <v>77.634904784521225</v>
      </c>
      <c r="V850" s="183">
        <f t="shared" si="27"/>
        <v>0.25274576368652685</v>
      </c>
      <c r="W850" s="201" t="s">
        <v>713</v>
      </c>
      <c r="X850" s="201">
        <v>10</v>
      </c>
    </row>
    <row r="851" spans="1:24" s="171" customFormat="1" ht="11.25">
      <c r="A851" s="172" t="s">
        <v>676</v>
      </c>
      <c r="B851" s="201" t="s">
        <v>665</v>
      </c>
      <c r="C851" s="201" t="s">
        <v>677</v>
      </c>
      <c r="D851" s="201" t="s">
        <v>678</v>
      </c>
      <c r="E851" s="201" t="s">
        <v>679</v>
      </c>
      <c r="F851" s="201" t="s">
        <v>680</v>
      </c>
      <c r="G851" s="201">
        <v>4</v>
      </c>
      <c r="H851" s="201">
        <v>23</v>
      </c>
      <c r="I851" s="201" t="s">
        <v>713</v>
      </c>
      <c r="J851" s="201" t="s">
        <v>671</v>
      </c>
      <c r="K851" s="202">
        <v>41.91</v>
      </c>
      <c r="L851" s="202">
        <v>0.36</v>
      </c>
      <c r="M851" s="202">
        <v>18.22</v>
      </c>
      <c r="N851" s="202">
        <v>6.16</v>
      </c>
      <c r="O851" s="202">
        <v>0.28000000000000003</v>
      </c>
      <c r="P851" s="202">
        <v>20.86</v>
      </c>
      <c r="Q851" s="202">
        <v>5.08</v>
      </c>
      <c r="R851" s="202">
        <v>0.06</v>
      </c>
      <c r="S851" s="202">
        <v>6.25</v>
      </c>
      <c r="T851" s="202">
        <v>99.18</v>
      </c>
      <c r="U851" s="183">
        <f t="shared" si="26"/>
        <v>85.787332452407142</v>
      </c>
      <c r="V851" s="183">
        <f t="shared" si="27"/>
        <v>18.706984366300503</v>
      </c>
      <c r="W851" s="201" t="s">
        <v>713</v>
      </c>
      <c r="X851" s="201">
        <v>10</v>
      </c>
    </row>
    <row r="852" spans="1:24" s="171" customFormat="1" ht="11.25">
      <c r="A852" s="172" t="s">
        <v>676</v>
      </c>
      <c r="B852" s="201" t="s">
        <v>665</v>
      </c>
      <c r="C852" s="201" t="s">
        <v>677</v>
      </c>
      <c r="D852" s="201" t="s">
        <v>678</v>
      </c>
      <c r="E852" s="201" t="s">
        <v>679</v>
      </c>
      <c r="F852" s="201" t="s">
        <v>680</v>
      </c>
      <c r="G852" s="201">
        <v>4</v>
      </c>
      <c r="H852" s="201">
        <v>24</v>
      </c>
      <c r="I852" s="201" t="s">
        <v>713</v>
      </c>
      <c r="J852" s="201" t="s">
        <v>671</v>
      </c>
      <c r="K852" s="202">
        <v>41.65</v>
      </c>
      <c r="L852" s="202">
        <v>1.02</v>
      </c>
      <c r="M852" s="202">
        <v>21.2</v>
      </c>
      <c r="N852" s="202">
        <v>10.07</v>
      </c>
      <c r="O852" s="202">
        <v>0.43</v>
      </c>
      <c r="P852" s="202">
        <v>18.07</v>
      </c>
      <c r="Q852" s="202">
        <v>8.15</v>
      </c>
      <c r="R852" s="202">
        <v>0.09</v>
      </c>
      <c r="S852" s="202">
        <v>0.11</v>
      </c>
      <c r="T852" s="202">
        <v>100.79</v>
      </c>
      <c r="U852" s="183">
        <f t="shared" si="26"/>
        <v>76.181815215972847</v>
      </c>
      <c r="V852" s="183">
        <f t="shared" si="27"/>
        <v>0.34686994596175935</v>
      </c>
      <c r="W852" s="201" t="s">
        <v>713</v>
      </c>
      <c r="X852" s="201">
        <v>10</v>
      </c>
    </row>
    <row r="853" spans="1:24" s="171" customFormat="1" ht="11.25">
      <c r="A853" s="172" t="s">
        <v>676</v>
      </c>
      <c r="B853" s="201" t="s">
        <v>665</v>
      </c>
      <c r="C853" s="201" t="s">
        <v>677</v>
      </c>
      <c r="D853" s="201" t="s">
        <v>678</v>
      </c>
      <c r="E853" s="201" t="s">
        <v>679</v>
      </c>
      <c r="F853" s="201" t="s">
        <v>680</v>
      </c>
      <c r="G853" s="201">
        <v>4</v>
      </c>
      <c r="H853" s="201">
        <v>25</v>
      </c>
      <c r="I853" s="201" t="s">
        <v>713</v>
      </c>
      <c r="J853" s="201" t="s">
        <v>671</v>
      </c>
      <c r="K853" s="202">
        <v>41.44</v>
      </c>
      <c r="L853" s="202">
        <v>0.06</v>
      </c>
      <c r="M853" s="202">
        <v>17.559999999999999</v>
      </c>
      <c r="N853" s="202">
        <v>7.63</v>
      </c>
      <c r="O853" s="202">
        <v>0.44</v>
      </c>
      <c r="P853" s="202">
        <v>19.66</v>
      </c>
      <c r="Q853" s="202">
        <v>6.1</v>
      </c>
      <c r="R853" s="202">
        <v>0.05</v>
      </c>
      <c r="S853" s="202">
        <v>7.8</v>
      </c>
      <c r="T853" s="202">
        <v>100.74</v>
      </c>
      <c r="U853" s="183">
        <f t="shared" si="26"/>
        <v>82.119713420384187</v>
      </c>
      <c r="V853" s="183">
        <f t="shared" si="27"/>
        <v>22.95728697911726</v>
      </c>
      <c r="W853" s="201" t="s">
        <v>713</v>
      </c>
      <c r="X853" s="201">
        <v>10</v>
      </c>
    </row>
    <row r="854" spans="1:24" s="171" customFormat="1" ht="11.25">
      <c r="A854" s="172" t="s">
        <v>676</v>
      </c>
      <c r="B854" s="201" t="s">
        <v>665</v>
      </c>
      <c r="C854" s="201" t="s">
        <v>677</v>
      </c>
      <c r="D854" s="201" t="s">
        <v>678</v>
      </c>
      <c r="E854" s="201" t="s">
        <v>679</v>
      </c>
      <c r="F854" s="201" t="s">
        <v>680</v>
      </c>
      <c r="G854" s="201">
        <v>4</v>
      </c>
      <c r="H854" s="201">
        <v>26</v>
      </c>
      <c r="I854" s="201" t="s">
        <v>713</v>
      </c>
      <c r="J854" s="201" t="s">
        <v>671</v>
      </c>
      <c r="K854" s="202">
        <v>41.87</v>
      </c>
      <c r="L854" s="202">
        <v>0.82</v>
      </c>
      <c r="M854" s="202">
        <v>17.61</v>
      </c>
      <c r="N854" s="202">
        <v>7.55</v>
      </c>
      <c r="O854" s="202">
        <v>0.27</v>
      </c>
      <c r="P854" s="202">
        <v>20.5</v>
      </c>
      <c r="Q854" s="202">
        <v>5.98</v>
      </c>
      <c r="R854" s="202">
        <v>0.05</v>
      </c>
      <c r="S854" s="202">
        <v>6.17</v>
      </c>
      <c r="T854" s="202">
        <v>100.82</v>
      </c>
      <c r="U854" s="183">
        <f t="shared" si="26"/>
        <v>82.87591246215041</v>
      </c>
      <c r="V854" s="183">
        <f t="shared" si="27"/>
        <v>19.031066655403748</v>
      </c>
      <c r="W854" s="201" t="s">
        <v>713</v>
      </c>
      <c r="X854" s="201">
        <v>10</v>
      </c>
    </row>
    <row r="855" spans="1:24" s="171" customFormat="1" ht="11.25">
      <c r="A855" s="172" t="s">
        <v>676</v>
      </c>
      <c r="B855" s="201" t="s">
        <v>665</v>
      </c>
      <c r="C855" s="201" t="s">
        <v>677</v>
      </c>
      <c r="D855" s="201" t="s">
        <v>678</v>
      </c>
      <c r="E855" s="201" t="s">
        <v>679</v>
      </c>
      <c r="F855" s="201" t="s">
        <v>680</v>
      </c>
      <c r="G855" s="201">
        <v>4</v>
      </c>
      <c r="H855" s="201">
        <v>27</v>
      </c>
      <c r="I855" s="201" t="s">
        <v>713</v>
      </c>
      <c r="J855" s="201" t="s">
        <v>671</v>
      </c>
      <c r="K855" s="202">
        <v>41.91</v>
      </c>
      <c r="L855" s="202">
        <v>0.13</v>
      </c>
      <c r="M855" s="202">
        <v>19.39</v>
      </c>
      <c r="N855" s="202">
        <v>8.1199999999999992</v>
      </c>
      <c r="O855" s="202">
        <v>0.41</v>
      </c>
      <c r="P855" s="202">
        <v>20.07</v>
      </c>
      <c r="Q855" s="202">
        <v>5.6</v>
      </c>
      <c r="R855" s="202">
        <v>7.0000000000000007E-2</v>
      </c>
      <c r="S855" s="202">
        <v>5.16</v>
      </c>
      <c r="T855" s="202">
        <v>100.86</v>
      </c>
      <c r="U855" s="183">
        <f t="shared" si="26"/>
        <v>81.500674797087527</v>
      </c>
      <c r="V855" s="183">
        <f t="shared" si="27"/>
        <v>15.147928484526998</v>
      </c>
      <c r="W855" s="201" t="s">
        <v>713</v>
      </c>
      <c r="X855" s="201">
        <v>10</v>
      </c>
    </row>
    <row r="856" spans="1:24" s="171" customFormat="1" ht="11.25">
      <c r="A856" s="172" t="s">
        <v>676</v>
      </c>
      <c r="B856" s="201" t="s">
        <v>665</v>
      </c>
      <c r="C856" s="201" t="s">
        <v>677</v>
      </c>
      <c r="D856" s="201" t="s">
        <v>678</v>
      </c>
      <c r="E856" s="201" t="s">
        <v>679</v>
      </c>
      <c r="F856" s="201" t="s">
        <v>680</v>
      </c>
      <c r="G856" s="201">
        <v>4</v>
      </c>
      <c r="H856" s="201">
        <v>28</v>
      </c>
      <c r="I856" s="201" t="s">
        <v>713</v>
      </c>
      <c r="J856" s="201" t="s">
        <v>671</v>
      </c>
      <c r="K856" s="202">
        <v>42.76</v>
      </c>
      <c r="L856" s="202">
        <v>0.06</v>
      </c>
      <c r="M856" s="202">
        <v>19.399999999999999</v>
      </c>
      <c r="N856" s="202">
        <v>6.98</v>
      </c>
      <c r="O856" s="202">
        <v>0.3</v>
      </c>
      <c r="P856" s="202">
        <v>21.96</v>
      </c>
      <c r="Q856" s="202">
        <v>5.35</v>
      </c>
      <c r="R856" s="202">
        <v>0.01</v>
      </c>
      <c r="S856" s="202">
        <v>4.45</v>
      </c>
      <c r="T856" s="202">
        <v>101.27</v>
      </c>
      <c r="U856" s="183">
        <f t="shared" si="26"/>
        <v>84.866321878487071</v>
      </c>
      <c r="V856" s="183">
        <f t="shared" si="27"/>
        <v>13.335742624892976</v>
      </c>
      <c r="W856" s="201" t="s">
        <v>713</v>
      </c>
      <c r="X856" s="201">
        <v>10</v>
      </c>
    </row>
    <row r="857" spans="1:24" s="171" customFormat="1" ht="11.25">
      <c r="A857" s="172" t="s">
        <v>676</v>
      </c>
      <c r="B857" s="201" t="s">
        <v>665</v>
      </c>
      <c r="C857" s="201" t="s">
        <v>677</v>
      </c>
      <c r="D857" s="201" t="s">
        <v>678</v>
      </c>
      <c r="E857" s="201" t="s">
        <v>679</v>
      </c>
      <c r="F857" s="201" t="s">
        <v>680</v>
      </c>
      <c r="G857" s="201">
        <v>4</v>
      </c>
      <c r="H857" s="201">
        <v>29</v>
      </c>
      <c r="I857" s="201" t="s">
        <v>713</v>
      </c>
      <c r="J857" s="201" t="s">
        <v>671</v>
      </c>
      <c r="K857" s="202">
        <v>41.61</v>
      </c>
      <c r="L857" s="202">
        <v>0.41</v>
      </c>
      <c r="M857" s="202">
        <v>18.12</v>
      </c>
      <c r="N857" s="202">
        <v>6.24</v>
      </c>
      <c r="O857" s="202">
        <v>0.35</v>
      </c>
      <c r="P857" s="202">
        <v>21.27</v>
      </c>
      <c r="Q857" s="202">
        <v>4.9800000000000004</v>
      </c>
      <c r="R857" s="202">
        <v>0.08</v>
      </c>
      <c r="S857" s="202">
        <v>6.29</v>
      </c>
      <c r="T857" s="202">
        <v>99.35</v>
      </c>
      <c r="U857" s="183">
        <f t="shared" si="26"/>
        <v>85.867138139635941</v>
      </c>
      <c r="V857" s="183">
        <f t="shared" si="27"/>
        <v>18.888370135316304</v>
      </c>
      <c r="W857" s="201" t="s">
        <v>713</v>
      </c>
      <c r="X857" s="201">
        <v>10</v>
      </c>
    </row>
    <row r="858" spans="1:24" s="171" customFormat="1" ht="11.25">
      <c r="A858" s="172" t="s">
        <v>676</v>
      </c>
      <c r="B858" s="201" t="s">
        <v>665</v>
      </c>
      <c r="C858" s="201" t="s">
        <v>677</v>
      </c>
      <c r="D858" s="201" t="s">
        <v>678</v>
      </c>
      <c r="E858" s="201" t="s">
        <v>679</v>
      </c>
      <c r="F858" s="201" t="s">
        <v>680</v>
      </c>
      <c r="G858" s="201">
        <v>4</v>
      </c>
      <c r="H858" s="201">
        <v>30</v>
      </c>
      <c r="I858" s="201" t="s">
        <v>713</v>
      </c>
      <c r="J858" s="201" t="s">
        <v>671</v>
      </c>
      <c r="K858" s="202">
        <v>42.63</v>
      </c>
      <c r="L858" s="202">
        <v>0.1</v>
      </c>
      <c r="M858" s="202">
        <v>18.920000000000002</v>
      </c>
      <c r="N858" s="202">
        <v>7.92</v>
      </c>
      <c r="O858" s="202">
        <v>0.36</v>
      </c>
      <c r="P858" s="202">
        <v>18.850000000000001</v>
      </c>
      <c r="Q858" s="202">
        <v>5.58</v>
      </c>
      <c r="R858" s="202">
        <v>0.01</v>
      </c>
      <c r="S858" s="202">
        <v>4.9800000000000004</v>
      </c>
      <c r="T858" s="202">
        <v>99.35</v>
      </c>
      <c r="U858" s="183">
        <f t="shared" si="26"/>
        <v>80.924359700786511</v>
      </c>
      <c r="V858" s="183">
        <f t="shared" si="27"/>
        <v>15.007481402975923</v>
      </c>
      <c r="W858" s="201" t="s">
        <v>713</v>
      </c>
      <c r="X858" s="201">
        <v>10</v>
      </c>
    </row>
    <row r="859" spans="1:24" s="171" customFormat="1" ht="11.25">
      <c r="A859" s="172" t="s">
        <v>676</v>
      </c>
      <c r="B859" s="201" t="s">
        <v>665</v>
      </c>
      <c r="C859" s="201" t="s">
        <v>677</v>
      </c>
      <c r="D859" s="201" t="s">
        <v>678</v>
      </c>
      <c r="E859" s="201" t="s">
        <v>679</v>
      </c>
      <c r="F859" s="201" t="s">
        <v>680</v>
      </c>
      <c r="G859" s="201">
        <v>4</v>
      </c>
      <c r="H859" s="201">
        <v>31</v>
      </c>
      <c r="I859" s="201" t="s">
        <v>713</v>
      </c>
      <c r="J859" s="201" t="s">
        <v>671</v>
      </c>
      <c r="K859" s="202">
        <v>42.23</v>
      </c>
      <c r="L859" s="202">
        <v>0.4</v>
      </c>
      <c r="M859" s="202">
        <v>20.22</v>
      </c>
      <c r="N859" s="202">
        <v>7.32</v>
      </c>
      <c r="O859" s="202">
        <v>0.38</v>
      </c>
      <c r="P859" s="202">
        <v>21.3</v>
      </c>
      <c r="Q859" s="202">
        <v>4.58</v>
      </c>
      <c r="R859" s="202">
        <v>7.0000000000000007E-2</v>
      </c>
      <c r="S859" s="202">
        <v>3.5</v>
      </c>
      <c r="T859" s="202">
        <v>100</v>
      </c>
      <c r="U859" s="183">
        <f t="shared" si="26"/>
        <v>83.836024634037571</v>
      </c>
      <c r="V859" s="183">
        <f t="shared" si="27"/>
        <v>10.40387282542836</v>
      </c>
      <c r="W859" s="201" t="s">
        <v>713</v>
      </c>
      <c r="X859" s="201">
        <v>10</v>
      </c>
    </row>
    <row r="860" spans="1:24" s="171" customFormat="1" ht="11.25">
      <c r="A860" s="172" t="s">
        <v>676</v>
      </c>
      <c r="B860" s="201" t="s">
        <v>665</v>
      </c>
      <c r="C860" s="201" t="s">
        <v>677</v>
      </c>
      <c r="D860" s="201" t="s">
        <v>678</v>
      </c>
      <c r="E860" s="201" t="s">
        <v>679</v>
      </c>
      <c r="F860" s="201" t="s">
        <v>680</v>
      </c>
      <c r="G860" s="201">
        <v>4</v>
      </c>
      <c r="H860" s="201">
        <v>32</v>
      </c>
      <c r="I860" s="201" t="s">
        <v>713</v>
      </c>
      <c r="J860" s="201" t="s">
        <v>671</v>
      </c>
      <c r="K860" s="202">
        <v>42.08</v>
      </c>
      <c r="L860" s="202">
        <v>0.55000000000000004</v>
      </c>
      <c r="M860" s="202">
        <v>18.77</v>
      </c>
      <c r="N860" s="202">
        <v>7.19</v>
      </c>
      <c r="O860" s="202">
        <v>0.34</v>
      </c>
      <c r="P860" s="202">
        <v>20.93</v>
      </c>
      <c r="Q860" s="202">
        <v>4.92</v>
      </c>
      <c r="R860" s="202">
        <v>0</v>
      </c>
      <c r="S860" s="202">
        <v>4.74</v>
      </c>
      <c r="T860" s="202">
        <v>99.52</v>
      </c>
      <c r="U860" s="183">
        <f t="shared" si="26"/>
        <v>83.841385055518643</v>
      </c>
      <c r="V860" s="183">
        <f t="shared" si="27"/>
        <v>14.486619364137344</v>
      </c>
      <c r="W860" s="201" t="s">
        <v>713</v>
      </c>
      <c r="X860" s="201">
        <v>10</v>
      </c>
    </row>
    <row r="861" spans="1:24" s="171" customFormat="1" ht="11.25">
      <c r="A861" s="172" t="s">
        <v>676</v>
      </c>
      <c r="B861" s="201" t="s">
        <v>665</v>
      </c>
      <c r="C861" s="201" t="s">
        <v>677</v>
      </c>
      <c r="D861" s="201" t="s">
        <v>678</v>
      </c>
      <c r="E861" s="201" t="s">
        <v>679</v>
      </c>
      <c r="F861" s="201" t="s">
        <v>680</v>
      </c>
      <c r="G861" s="201">
        <v>4</v>
      </c>
      <c r="H861" s="201">
        <v>33</v>
      </c>
      <c r="I861" s="201" t="s">
        <v>713</v>
      </c>
      <c r="J861" s="201" t="s">
        <v>671</v>
      </c>
      <c r="K861" s="202">
        <v>41.81</v>
      </c>
      <c r="L861" s="202">
        <v>0.12</v>
      </c>
      <c r="M861" s="202">
        <v>19.82</v>
      </c>
      <c r="N861" s="202">
        <v>7.23</v>
      </c>
      <c r="O861" s="202">
        <v>0.33</v>
      </c>
      <c r="P861" s="202">
        <v>20.92</v>
      </c>
      <c r="Q861" s="202">
        <v>4.9800000000000004</v>
      </c>
      <c r="R861" s="202">
        <v>0.05</v>
      </c>
      <c r="S861" s="202">
        <v>4.53</v>
      </c>
      <c r="T861" s="202">
        <v>99.79</v>
      </c>
      <c r="U861" s="183">
        <f t="shared" si="26"/>
        <v>83.759583845093061</v>
      </c>
      <c r="V861" s="183">
        <f t="shared" si="27"/>
        <v>13.294184012730732</v>
      </c>
      <c r="W861" s="201" t="s">
        <v>713</v>
      </c>
      <c r="X861" s="201">
        <v>10</v>
      </c>
    </row>
    <row r="862" spans="1:24" s="171" customFormat="1" ht="11.25">
      <c r="A862" s="172" t="s">
        <v>676</v>
      </c>
      <c r="B862" s="201" t="s">
        <v>665</v>
      </c>
      <c r="C862" s="201" t="s">
        <v>677</v>
      </c>
      <c r="D862" s="201" t="s">
        <v>678</v>
      </c>
      <c r="E862" s="201" t="s">
        <v>679</v>
      </c>
      <c r="F862" s="201" t="s">
        <v>680</v>
      </c>
      <c r="G862" s="201">
        <v>4</v>
      </c>
      <c r="H862" s="201">
        <v>34</v>
      </c>
      <c r="I862" s="201" t="s">
        <v>713</v>
      </c>
      <c r="J862" s="201" t="s">
        <v>671</v>
      </c>
      <c r="K862" s="202">
        <v>42.38</v>
      </c>
      <c r="L862" s="202">
        <v>0.21</v>
      </c>
      <c r="M862" s="202">
        <v>19.18</v>
      </c>
      <c r="N862" s="202">
        <v>7.49</v>
      </c>
      <c r="O862" s="202">
        <v>0.43</v>
      </c>
      <c r="P862" s="202">
        <v>19.920000000000002</v>
      </c>
      <c r="Q862" s="202">
        <v>5.05</v>
      </c>
      <c r="R862" s="202">
        <v>0.04</v>
      </c>
      <c r="S862" s="202">
        <v>4.6399999999999997</v>
      </c>
      <c r="T862" s="202">
        <v>99.34</v>
      </c>
      <c r="U862" s="183">
        <f t="shared" si="26"/>
        <v>82.579826525197504</v>
      </c>
      <c r="V862" s="183">
        <f t="shared" si="27"/>
        <v>13.962856231476914</v>
      </c>
      <c r="W862" s="201" t="s">
        <v>713</v>
      </c>
      <c r="X862" s="201">
        <v>10</v>
      </c>
    </row>
    <row r="863" spans="1:24" s="171" customFormat="1" ht="11.25">
      <c r="A863" s="172" t="s">
        <v>676</v>
      </c>
      <c r="B863" s="201" t="s">
        <v>665</v>
      </c>
      <c r="C863" s="201" t="s">
        <v>677</v>
      </c>
      <c r="D863" s="201" t="s">
        <v>678</v>
      </c>
      <c r="E863" s="201" t="s">
        <v>679</v>
      </c>
      <c r="F863" s="201" t="s">
        <v>680</v>
      </c>
      <c r="G863" s="201">
        <v>4</v>
      </c>
      <c r="H863" s="201">
        <v>35</v>
      </c>
      <c r="I863" s="201" t="s">
        <v>713</v>
      </c>
      <c r="J863" s="201" t="s">
        <v>671</v>
      </c>
      <c r="K863" s="202">
        <v>41.9</v>
      </c>
      <c r="L863" s="202">
        <v>0.13</v>
      </c>
      <c r="M863" s="202">
        <v>21.7</v>
      </c>
      <c r="N863" s="202">
        <v>7.9</v>
      </c>
      <c r="O863" s="202">
        <v>0.39</v>
      </c>
      <c r="P863" s="202">
        <v>21.37</v>
      </c>
      <c r="Q863" s="202">
        <v>4.46</v>
      </c>
      <c r="R863" s="202">
        <v>7.0000000000000007E-2</v>
      </c>
      <c r="S863" s="202">
        <v>2.41</v>
      </c>
      <c r="T863" s="202">
        <v>100.33</v>
      </c>
      <c r="U863" s="183">
        <f t="shared" si="26"/>
        <v>82.822599154693378</v>
      </c>
      <c r="V863" s="183">
        <f t="shared" si="27"/>
        <v>6.9337536984546126</v>
      </c>
      <c r="W863" s="201" t="s">
        <v>713</v>
      </c>
      <c r="X863" s="201">
        <v>10</v>
      </c>
    </row>
    <row r="864" spans="1:24" s="171" customFormat="1" ht="11.25">
      <c r="A864" s="172" t="s">
        <v>676</v>
      </c>
      <c r="B864" s="201" t="s">
        <v>665</v>
      </c>
      <c r="C864" s="201" t="s">
        <v>677</v>
      </c>
      <c r="D864" s="201" t="s">
        <v>678</v>
      </c>
      <c r="E864" s="201" t="s">
        <v>679</v>
      </c>
      <c r="F864" s="201" t="s">
        <v>680</v>
      </c>
      <c r="G864" s="201">
        <v>4</v>
      </c>
      <c r="H864" s="201">
        <v>36</v>
      </c>
      <c r="I864" s="201" t="s">
        <v>713</v>
      </c>
      <c r="J864" s="201" t="s">
        <v>671</v>
      </c>
      <c r="K864" s="202">
        <v>41.8</v>
      </c>
      <c r="L864" s="202">
        <v>0.66</v>
      </c>
      <c r="M864" s="202">
        <v>18.899999999999999</v>
      </c>
      <c r="N864" s="202">
        <v>7.62</v>
      </c>
      <c r="O864" s="202">
        <v>0.41</v>
      </c>
      <c r="P864" s="202">
        <v>19.93</v>
      </c>
      <c r="Q864" s="202">
        <v>5.57</v>
      </c>
      <c r="R864" s="202">
        <v>0.08</v>
      </c>
      <c r="S864" s="202">
        <v>4.4000000000000004</v>
      </c>
      <c r="T864" s="202">
        <v>99.37</v>
      </c>
      <c r="U864" s="183">
        <f t="shared" si="26"/>
        <v>82.338196504499052</v>
      </c>
      <c r="V864" s="183">
        <f t="shared" si="27"/>
        <v>13.507856457782777</v>
      </c>
      <c r="W864" s="201" t="s">
        <v>713</v>
      </c>
      <c r="X864" s="201">
        <v>10</v>
      </c>
    </row>
    <row r="865" spans="1:24" s="171" customFormat="1" ht="11.25">
      <c r="A865" s="172" t="s">
        <v>676</v>
      </c>
      <c r="B865" s="201" t="s">
        <v>665</v>
      </c>
      <c r="C865" s="201" t="s">
        <v>677</v>
      </c>
      <c r="D865" s="201" t="s">
        <v>678</v>
      </c>
      <c r="E865" s="201" t="s">
        <v>679</v>
      </c>
      <c r="F865" s="201" t="s">
        <v>680</v>
      </c>
      <c r="G865" s="201">
        <v>4</v>
      </c>
      <c r="H865" s="201">
        <v>37</v>
      </c>
      <c r="I865" s="201" t="s">
        <v>713</v>
      </c>
      <c r="J865" s="201" t="s">
        <v>671</v>
      </c>
      <c r="K865" s="202">
        <v>42.14</v>
      </c>
      <c r="L865" s="202">
        <v>0.11</v>
      </c>
      <c r="M865" s="202">
        <v>19.059999999999999</v>
      </c>
      <c r="N865" s="202">
        <v>8.01</v>
      </c>
      <c r="O865" s="202">
        <v>0.39</v>
      </c>
      <c r="P865" s="202">
        <v>19.66</v>
      </c>
      <c r="Q865" s="202">
        <v>5.49</v>
      </c>
      <c r="R865" s="202">
        <v>0.03</v>
      </c>
      <c r="S865" s="202">
        <v>4.91</v>
      </c>
      <c r="T865" s="202">
        <v>99.8</v>
      </c>
      <c r="U865" s="183">
        <f t="shared" si="26"/>
        <v>81.394892552905887</v>
      </c>
      <c r="V865" s="183">
        <f t="shared" si="27"/>
        <v>14.734946661642494</v>
      </c>
      <c r="W865" s="201" t="s">
        <v>713</v>
      </c>
      <c r="X865" s="201">
        <v>10</v>
      </c>
    </row>
    <row r="866" spans="1:24" s="171" customFormat="1" ht="11.25">
      <c r="A866" s="172" t="s">
        <v>676</v>
      </c>
      <c r="B866" s="201" t="s">
        <v>665</v>
      </c>
      <c r="C866" s="201" t="s">
        <v>677</v>
      </c>
      <c r="D866" s="201" t="s">
        <v>678</v>
      </c>
      <c r="E866" s="201" t="s">
        <v>679</v>
      </c>
      <c r="F866" s="201" t="s">
        <v>680</v>
      </c>
      <c r="G866" s="201">
        <v>4</v>
      </c>
      <c r="H866" s="201">
        <v>38</v>
      </c>
      <c r="I866" s="201" t="s">
        <v>713</v>
      </c>
      <c r="J866" s="201" t="s">
        <v>671</v>
      </c>
      <c r="K866" s="202">
        <v>41.52</v>
      </c>
      <c r="L866" s="202">
        <v>0.6</v>
      </c>
      <c r="M866" s="202">
        <v>21.13</v>
      </c>
      <c r="N866" s="202">
        <v>10.69</v>
      </c>
      <c r="O866" s="202">
        <v>0.5</v>
      </c>
      <c r="P866" s="202">
        <v>16.47</v>
      </c>
      <c r="Q866" s="202">
        <v>7.92</v>
      </c>
      <c r="R866" s="202">
        <v>0.09</v>
      </c>
      <c r="S866" s="202">
        <v>0.61</v>
      </c>
      <c r="T866" s="202">
        <v>99.53</v>
      </c>
      <c r="U866" s="183">
        <f t="shared" si="26"/>
        <v>73.306180315054959</v>
      </c>
      <c r="V866" s="183">
        <f t="shared" si="27"/>
        <v>1.8998482852134437</v>
      </c>
      <c r="W866" s="201" t="s">
        <v>713</v>
      </c>
      <c r="X866" s="201">
        <v>10</v>
      </c>
    </row>
    <row r="867" spans="1:24" s="171" customFormat="1" ht="11.25">
      <c r="A867" s="172" t="s">
        <v>676</v>
      </c>
      <c r="B867" s="201" t="s">
        <v>665</v>
      </c>
      <c r="C867" s="201" t="s">
        <v>677</v>
      </c>
      <c r="D867" s="201" t="s">
        <v>678</v>
      </c>
      <c r="E867" s="201" t="s">
        <v>679</v>
      </c>
      <c r="F867" s="201" t="s">
        <v>680</v>
      </c>
      <c r="G867" s="201">
        <v>4</v>
      </c>
      <c r="H867" s="201">
        <v>39</v>
      </c>
      <c r="I867" s="201" t="s">
        <v>713</v>
      </c>
      <c r="J867" s="201" t="s">
        <v>671</v>
      </c>
      <c r="K867" s="202">
        <v>42.52</v>
      </c>
      <c r="L867" s="202">
        <v>0.09</v>
      </c>
      <c r="M867" s="202">
        <v>18.649999999999999</v>
      </c>
      <c r="N867" s="202">
        <v>7.72</v>
      </c>
      <c r="O867" s="202">
        <v>0.41</v>
      </c>
      <c r="P867" s="202">
        <v>19.62</v>
      </c>
      <c r="Q867" s="202">
        <v>5.75</v>
      </c>
      <c r="R867" s="202">
        <v>0.03</v>
      </c>
      <c r="S867" s="202">
        <v>5.67</v>
      </c>
      <c r="T867" s="202">
        <v>100.46</v>
      </c>
      <c r="U867" s="183">
        <f t="shared" si="26"/>
        <v>81.916731235961478</v>
      </c>
      <c r="V867" s="183">
        <f t="shared" si="27"/>
        <v>16.940053383953071</v>
      </c>
      <c r="W867" s="201" t="s">
        <v>713</v>
      </c>
      <c r="X867" s="201">
        <v>10</v>
      </c>
    </row>
    <row r="868" spans="1:24" s="171" customFormat="1" ht="11.25">
      <c r="A868" s="172" t="s">
        <v>676</v>
      </c>
      <c r="B868" s="201" t="s">
        <v>665</v>
      </c>
      <c r="C868" s="201" t="s">
        <v>677</v>
      </c>
      <c r="D868" s="201" t="s">
        <v>678</v>
      </c>
      <c r="E868" s="201" t="s">
        <v>679</v>
      </c>
      <c r="F868" s="201" t="s">
        <v>680</v>
      </c>
      <c r="G868" s="201">
        <v>4</v>
      </c>
      <c r="H868" s="201">
        <v>40</v>
      </c>
      <c r="I868" s="201" t="s">
        <v>713</v>
      </c>
      <c r="J868" s="201" t="s">
        <v>671</v>
      </c>
      <c r="K868" s="202">
        <v>42.77</v>
      </c>
      <c r="L868" s="202">
        <v>0.46</v>
      </c>
      <c r="M868" s="202">
        <v>19.989999999999998</v>
      </c>
      <c r="N868" s="202">
        <v>7.19</v>
      </c>
      <c r="O868" s="202">
        <v>0.32</v>
      </c>
      <c r="P868" s="202">
        <v>20.37</v>
      </c>
      <c r="Q868" s="202">
        <v>4.54</v>
      </c>
      <c r="R868" s="202">
        <v>0.05</v>
      </c>
      <c r="S868" s="202">
        <v>3.6</v>
      </c>
      <c r="T868" s="202">
        <v>99.29</v>
      </c>
      <c r="U868" s="183">
        <f t="shared" si="26"/>
        <v>83.470589422893653</v>
      </c>
      <c r="V868" s="183">
        <f t="shared" si="27"/>
        <v>10.778938560859265</v>
      </c>
      <c r="W868" s="201" t="s">
        <v>713</v>
      </c>
      <c r="X868" s="201">
        <v>10</v>
      </c>
    </row>
    <row r="869" spans="1:24" s="171" customFormat="1" ht="11.25">
      <c r="A869" s="172" t="s">
        <v>676</v>
      </c>
      <c r="B869" s="201" t="s">
        <v>665</v>
      </c>
      <c r="C869" s="201" t="s">
        <v>677</v>
      </c>
      <c r="D869" s="201" t="s">
        <v>678</v>
      </c>
      <c r="E869" s="201" t="s">
        <v>679</v>
      </c>
      <c r="F869" s="201" t="s">
        <v>680</v>
      </c>
      <c r="G869" s="201">
        <v>4</v>
      </c>
      <c r="H869" s="201">
        <v>41</v>
      </c>
      <c r="I869" s="201" t="s">
        <v>713</v>
      </c>
      <c r="J869" s="201" t="s">
        <v>671</v>
      </c>
      <c r="K869" s="202">
        <v>41.65</v>
      </c>
      <c r="L869" s="202">
        <v>0.05</v>
      </c>
      <c r="M869" s="202">
        <v>19.46</v>
      </c>
      <c r="N869" s="202">
        <v>7.37</v>
      </c>
      <c r="O869" s="202">
        <v>0.41</v>
      </c>
      <c r="P869" s="202">
        <v>20.27</v>
      </c>
      <c r="Q869" s="202">
        <v>5.31</v>
      </c>
      <c r="R869" s="202">
        <v>0.09</v>
      </c>
      <c r="S869" s="202">
        <v>5.31</v>
      </c>
      <c r="T869" s="202">
        <v>99.92</v>
      </c>
      <c r="U869" s="183">
        <f t="shared" si="26"/>
        <v>83.057463534601567</v>
      </c>
      <c r="V869" s="183">
        <f t="shared" si="27"/>
        <v>15.472744602638066</v>
      </c>
      <c r="W869" s="201" t="s">
        <v>713</v>
      </c>
      <c r="X869" s="201">
        <v>10</v>
      </c>
    </row>
    <row r="870" spans="1:24" s="171" customFormat="1" ht="11.25">
      <c r="A870" s="172" t="s">
        <v>676</v>
      </c>
      <c r="B870" s="201" t="s">
        <v>665</v>
      </c>
      <c r="C870" s="201" t="s">
        <v>677</v>
      </c>
      <c r="D870" s="201" t="s">
        <v>678</v>
      </c>
      <c r="E870" s="201" t="s">
        <v>679</v>
      </c>
      <c r="F870" s="201" t="s">
        <v>680</v>
      </c>
      <c r="G870" s="201">
        <v>4</v>
      </c>
      <c r="H870" s="201">
        <v>42</v>
      </c>
      <c r="I870" s="201" t="s">
        <v>713</v>
      </c>
      <c r="J870" s="201" t="s">
        <v>671</v>
      </c>
      <c r="K870" s="202">
        <v>40.18</v>
      </c>
      <c r="L870" s="202">
        <v>7.0000000000000007E-2</v>
      </c>
      <c r="M870" s="202">
        <v>14.81</v>
      </c>
      <c r="N870" s="202">
        <v>7.37</v>
      </c>
      <c r="O870" s="202">
        <v>0.46</v>
      </c>
      <c r="P870" s="202">
        <v>18.86</v>
      </c>
      <c r="Q870" s="202">
        <v>7.38</v>
      </c>
      <c r="R870" s="202">
        <v>0.01</v>
      </c>
      <c r="S870" s="202">
        <v>11.52</v>
      </c>
      <c r="T870" s="202">
        <v>100.66</v>
      </c>
      <c r="U870" s="183">
        <f t="shared" si="26"/>
        <v>82.018577079907431</v>
      </c>
      <c r="V870" s="183">
        <f t="shared" si="27"/>
        <v>34.288978292447666</v>
      </c>
      <c r="W870" s="201" t="s">
        <v>713</v>
      </c>
      <c r="X870" s="201">
        <v>10</v>
      </c>
    </row>
    <row r="871" spans="1:24" s="171" customFormat="1" ht="11.25">
      <c r="A871" s="172" t="s">
        <v>676</v>
      </c>
      <c r="B871" s="201" t="s">
        <v>665</v>
      </c>
      <c r="C871" s="201" t="s">
        <v>677</v>
      </c>
      <c r="D871" s="201" t="s">
        <v>678</v>
      </c>
      <c r="E871" s="201" t="s">
        <v>679</v>
      </c>
      <c r="F871" s="201" t="s">
        <v>680</v>
      </c>
      <c r="G871" s="201">
        <v>4</v>
      </c>
      <c r="H871" s="201">
        <v>43</v>
      </c>
      <c r="I871" s="201" t="s">
        <v>713</v>
      </c>
      <c r="J871" s="201" t="s">
        <v>671</v>
      </c>
      <c r="K871" s="202">
        <v>41.41</v>
      </c>
      <c r="L871" s="202">
        <v>0.62</v>
      </c>
      <c r="M871" s="202">
        <v>21.62</v>
      </c>
      <c r="N871" s="202">
        <v>10.4</v>
      </c>
      <c r="O871" s="202">
        <v>0.45</v>
      </c>
      <c r="P871" s="202">
        <v>17.53</v>
      </c>
      <c r="Q871" s="202">
        <v>7.88</v>
      </c>
      <c r="R871" s="202">
        <v>0.08</v>
      </c>
      <c r="S871" s="202">
        <v>0.66</v>
      </c>
      <c r="T871" s="202">
        <v>100.65</v>
      </c>
      <c r="U871" s="183">
        <f t="shared" si="26"/>
        <v>75.027676768699649</v>
      </c>
      <c r="V871" s="183">
        <f t="shared" si="27"/>
        <v>2.0067954615437347</v>
      </c>
      <c r="W871" s="201" t="s">
        <v>713</v>
      </c>
      <c r="X871" s="201">
        <v>10</v>
      </c>
    </row>
    <row r="872" spans="1:24" s="171" customFormat="1" ht="11.25">
      <c r="A872" s="172" t="s">
        <v>676</v>
      </c>
      <c r="B872" s="201" t="s">
        <v>665</v>
      </c>
      <c r="C872" s="201" t="s">
        <v>677</v>
      </c>
      <c r="D872" s="201" t="s">
        <v>678</v>
      </c>
      <c r="E872" s="201" t="s">
        <v>679</v>
      </c>
      <c r="F872" s="201" t="s">
        <v>680</v>
      </c>
      <c r="G872" s="201">
        <v>4</v>
      </c>
      <c r="H872" s="201">
        <v>44</v>
      </c>
      <c r="I872" s="201" t="s">
        <v>713</v>
      </c>
      <c r="J872" s="201" t="s">
        <v>671</v>
      </c>
      <c r="K872" s="202">
        <v>42.67</v>
      </c>
      <c r="L872" s="202">
        <v>0.43</v>
      </c>
      <c r="M872" s="202">
        <v>22.32</v>
      </c>
      <c r="N872" s="202">
        <v>7.05</v>
      </c>
      <c r="O872" s="202">
        <v>0.31</v>
      </c>
      <c r="P872" s="202">
        <v>22.68</v>
      </c>
      <c r="Q872" s="202">
        <v>4.29</v>
      </c>
      <c r="R872" s="202">
        <v>0.09</v>
      </c>
      <c r="S872" s="202">
        <v>1.51</v>
      </c>
      <c r="T872" s="202">
        <v>101.35</v>
      </c>
      <c r="U872" s="183">
        <f t="shared" si="26"/>
        <v>85.150282678948358</v>
      </c>
      <c r="V872" s="183">
        <f t="shared" si="27"/>
        <v>4.3413606013547978</v>
      </c>
      <c r="W872" s="201" t="s">
        <v>713</v>
      </c>
      <c r="X872" s="201">
        <v>10</v>
      </c>
    </row>
    <row r="873" spans="1:24" s="171" customFormat="1" ht="11.25">
      <c r="A873" s="172" t="s">
        <v>676</v>
      </c>
      <c r="B873" s="201" t="s">
        <v>665</v>
      </c>
      <c r="C873" s="201" t="s">
        <v>677</v>
      </c>
      <c r="D873" s="201" t="s">
        <v>678</v>
      </c>
      <c r="E873" s="201" t="s">
        <v>679</v>
      </c>
      <c r="F873" s="201" t="s">
        <v>680</v>
      </c>
      <c r="G873" s="201">
        <v>4</v>
      </c>
      <c r="H873" s="201">
        <v>45</v>
      </c>
      <c r="I873" s="201" t="s">
        <v>713</v>
      </c>
      <c r="J873" s="201" t="s">
        <v>671</v>
      </c>
      <c r="K873" s="202">
        <v>41.39</v>
      </c>
      <c r="L873" s="202">
        <v>0.19</v>
      </c>
      <c r="M873" s="202">
        <v>18.670000000000002</v>
      </c>
      <c r="N873" s="202">
        <v>8.59</v>
      </c>
      <c r="O873" s="202">
        <v>0.46</v>
      </c>
      <c r="P873" s="202">
        <v>19.600000000000001</v>
      </c>
      <c r="Q873" s="202">
        <v>6.05</v>
      </c>
      <c r="R873" s="202">
        <v>0.03</v>
      </c>
      <c r="S873" s="202">
        <v>6.44</v>
      </c>
      <c r="T873" s="202">
        <v>101.42</v>
      </c>
      <c r="U873" s="183">
        <f t="shared" si="26"/>
        <v>80.26455511067995</v>
      </c>
      <c r="V873" s="183">
        <f t="shared" si="27"/>
        <v>18.79151735944788</v>
      </c>
      <c r="W873" s="201" t="s">
        <v>713</v>
      </c>
      <c r="X873" s="201">
        <v>10</v>
      </c>
    </row>
    <row r="874" spans="1:24" s="171" customFormat="1" ht="11.25">
      <c r="A874" s="172" t="s">
        <v>676</v>
      </c>
      <c r="B874" s="201" t="s">
        <v>665</v>
      </c>
      <c r="C874" s="201" t="s">
        <v>677</v>
      </c>
      <c r="D874" s="201" t="s">
        <v>678</v>
      </c>
      <c r="E874" s="201" t="s">
        <v>679</v>
      </c>
      <c r="F874" s="201" t="s">
        <v>680</v>
      </c>
      <c r="G874" s="201">
        <v>4</v>
      </c>
      <c r="H874" s="201">
        <v>46</v>
      </c>
      <c r="I874" s="201" t="s">
        <v>713</v>
      </c>
      <c r="J874" s="201" t="s">
        <v>671</v>
      </c>
      <c r="K874" s="202">
        <v>41.49</v>
      </c>
      <c r="L874" s="202">
        <v>0.17</v>
      </c>
      <c r="M874" s="202">
        <v>19.260000000000002</v>
      </c>
      <c r="N874" s="202">
        <v>8.09</v>
      </c>
      <c r="O874" s="202">
        <v>0.44</v>
      </c>
      <c r="P874" s="202">
        <v>19.690000000000001</v>
      </c>
      <c r="Q874" s="202">
        <v>5.65</v>
      </c>
      <c r="R874" s="202">
        <v>0.06</v>
      </c>
      <c r="S874" s="202">
        <v>5.1100000000000003</v>
      </c>
      <c r="T874" s="202">
        <v>99.96</v>
      </c>
      <c r="U874" s="183">
        <f t="shared" si="26"/>
        <v>81.267149821947456</v>
      </c>
      <c r="V874" s="183">
        <f t="shared" si="27"/>
        <v>15.109279088998276</v>
      </c>
      <c r="W874" s="201" t="s">
        <v>713</v>
      </c>
      <c r="X874" s="201">
        <v>10</v>
      </c>
    </row>
    <row r="875" spans="1:24" s="171" customFormat="1" ht="11.25">
      <c r="A875" s="172" t="s">
        <v>676</v>
      </c>
      <c r="B875" s="201" t="s">
        <v>665</v>
      </c>
      <c r="C875" s="201" t="s">
        <v>677</v>
      </c>
      <c r="D875" s="201" t="s">
        <v>678</v>
      </c>
      <c r="E875" s="201" t="s">
        <v>679</v>
      </c>
      <c r="F875" s="201" t="s">
        <v>680</v>
      </c>
      <c r="G875" s="201">
        <v>4</v>
      </c>
      <c r="H875" s="201">
        <v>47</v>
      </c>
      <c r="I875" s="201" t="s">
        <v>713</v>
      </c>
      <c r="J875" s="201" t="s">
        <v>671</v>
      </c>
      <c r="K875" s="202">
        <v>41.93</v>
      </c>
      <c r="L875" s="202">
        <v>0.77</v>
      </c>
      <c r="M875" s="202">
        <v>20.68</v>
      </c>
      <c r="N875" s="202">
        <v>9.07</v>
      </c>
      <c r="O875" s="202">
        <v>0.41</v>
      </c>
      <c r="P875" s="202">
        <v>19.989999999999998</v>
      </c>
      <c r="Q875" s="202">
        <v>5.87</v>
      </c>
      <c r="R875" s="202">
        <v>0.1</v>
      </c>
      <c r="S875" s="202">
        <v>2.1</v>
      </c>
      <c r="T875" s="202">
        <v>100.92</v>
      </c>
      <c r="U875" s="183">
        <f t="shared" si="26"/>
        <v>79.709579901849878</v>
      </c>
      <c r="V875" s="183">
        <f t="shared" si="27"/>
        <v>6.3777396514205265</v>
      </c>
      <c r="W875" s="201" t="s">
        <v>713</v>
      </c>
      <c r="X875" s="201">
        <v>10</v>
      </c>
    </row>
    <row r="876" spans="1:24" s="171" customFormat="1" ht="11.25">
      <c r="A876" s="172" t="s">
        <v>676</v>
      </c>
      <c r="B876" s="201" t="s">
        <v>665</v>
      </c>
      <c r="C876" s="201" t="s">
        <v>677</v>
      </c>
      <c r="D876" s="201" t="s">
        <v>678</v>
      </c>
      <c r="E876" s="201" t="s">
        <v>679</v>
      </c>
      <c r="F876" s="201" t="s">
        <v>680</v>
      </c>
      <c r="G876" s="201">
        <v>4</v>
      </c>
      <c r="H876" s="201">
        <v>48</v>
      </c>
      <c r="I876" s="201" t="s">
        <v>713</v>
      </c>
      <c r="J876" s="201" t="s">
        <v>671</v>
      </c>
      <c r="K876" s="202">
        <v>42.27</v>
      </c>
      <c r="L876" s="202">
        <v>0.53</v>
      </c>
      <c r="M876" s="202">
        <v>21.34</v>
      </c>
      <c r="N876" s="202">
        <v>7.29</v>
      </c>
      <c r="O876" s="202">
        <v>0.28999999999999998</v>
      </c>
      <c r="P876" s="202">
        <v>22.42</v>
      </c>
      <c r="Q876" s="202">
        <v>4.32</v>
      </c>
      <c r="R876" s="202">
        <v>0.15</v>
      </c>
      <c r="S876" s="202">
        <v>2.04</v>
      </c>
      <c r="T876" s="202">
        <v>100.65</v>
      </c>
      <c r="U876" s="183">
        <f t="shared" si="26"/>
        <v>84.572152720934852</v>
      </c>
      <c r="V876" s="183">
        <f t="shared" si="27"/>
        <v>6.0264334677676636</v>
      </c>
      <c r="W876" s="201" t="s">
        <v>713</v>
      </c>
      <c r="X876" s="201">
        <v>10</v>
      </c>
    </row>
    <row r="877" spans="1:24" s="171" customFormat="1" ht="11.25">
      <c r="A877" s="172" t="s">
        <v>676</v>
      </c>
      <c r="B877" s="201" t="s">
        <v>665</v>
      </c>
      <c r="C877" s="201" t="s">
        <v>677</v>
      </c>
      <c r="D877" s="201" t="s">
        <v>678</v>
      </c>
      <c r="E877" s="201" t="s">
        <v>679</v>
      </c>
      <c r="F877" s="201" t="s">
        <v>680</v>
      </c>
      <c r="G877" s="201">
        <v>4</v>
      </c>
      <c r="H877" s="201">
        <v>49</v>
      </c>
      <c r="I877" s="201" t="s">
        <v>713</v>
      </c>
      <c r="J877" s="201" t="s">
        <v>671</v>
      </c>
      <c r="K877" s="202">
        <v>41.41</v>
      </c>
      <c r="L877" s="202">
        <v>0.18</v>
      </c>
      <c r="M877" s="202">
        <v>18.579999999999998</v>
      </c>
      <c r="N877" s="202">
        <v>7.09</v>
      </c>
      <c r="O877" s="202">
        <v>0.44</v>
      </c>
      <c r="P877" s="202">
        <v>20.48</v>
      </c>
      <c r="Q877" s="202">
        <v>5.47</v>
      </c>
      <c r="R877" s="202">
        <v>0.04</v>
      </c>
      <c r="S877" s="202">
        <v>5.96</v>
      </c>
      <c r="T877" s="202">
        <v>99.65</v>
      </c>
      <c r="U877" s="183">
        <f t="shared" si="26"/>
        <v>83.736402824378203</v>
      </c>
      <c r="V877" s="183">
        <f t="shared" si="27"/>
        <v>17.708253615284715</v>
      </c>
      <c r="W877" s="201" t="s">
        <v>713</v>
      </c>
      <c r="X877" s="201">
        <v>10</v>
      </c>
    </row>
    <row r="878" spans="1:24" s="171" customFormat="1" ht="11.25">
      <c r="A878" s="172" t="s">
        <v>676</v>
      </c>
      <c r="B878" s="201" t="s">
        <v>665</v>
      </c>
      <c r="C878" s="201" t="s">
        <v>677</v>
      </c>
      <c r="D878" s="201" t="s">
        <v>678</v>
      </c>
      <c r="E878" s="201" t="s">
        <v>679</v>
      </c>
      <c r="F878" s="201" t="s">
        <v>680</v>
      </c>
      <c r="G878" s="201">
        <v>4</v>
      </c>
      <c r="H878" s="201">
        <v>50</v>
      </c>
      <c r="I878" s="201" t="s">
        <v>713</v>
      </c>
      <c r="J878" s="201" t="s">
        <v>671</v>
      </c>
      <c r="K878" s="202">
        <v>42.03</v>
      </c>
      <c r="L878" s="202">
        <v>0.16</v>
      </c>
      <c r="M878" s="202">
        <v>18.579999999999998</v>
      </c>
      <c r="N878" s="202">
        <v>7.16</v>
      </c>
      <c r="O878" s="202">
        <v>0.41</v>
      </c>
      <c r="P878" s="202">
        <v>19.8</v>
      </c>
      <c r="Q878" s="202">
        <v>5.47</v>
      </c>
      <c r="R878" s="202">
        <v>7.0000000000000007E-2</v>
      </c>
      <c r="S878" s="202">
        <v>5.95</v>
      </c>
      <c r="T878" s="202">
        <v>99.63</v>
      </c>
      <c r="U878" s="183">
        <f t="shared" si="26"/>
        <v>83.133985831172737</v>
      </c>
      <c r="V878" s="183">
        <f t="shared" si="27"/>
        <v>17.683795960624032</v>
      </c>
      <c r="W878" s="201" t="s">
        <v>713</v>
      </c>
      <c r="X878" s="201">
        <v>10</v>
      </c>
    </row>
    <row r="879" spans="1:24" s="171" customFormat="1" ht="11.25">
      <c r="A879" s="172" t="s">
        <v>676</v>
      </c>
      <c r="B879" s="201" t="s">
        <v>665</v>
      </c>
      <c r="C879" s="201" t="s">
        <v>677</v>
      </c>
      <c r="D879" s="201" t="s">
        <v>678</v>
      </c>
      <c r="E879" s="201" t="s">
        <v>679</v>
      </c>
      <c r="F879" s="201" t="s">
        <v>680</v>
      </c>
      <c r="G879" s="201">
        <v>4</v>
      </c>
      <c r="H879" s="201">
        <v>51</v>
      </c>
      <c r="I879" s="201" t="s">
        <v>713</v>
      </c>
      <c r="J879" s="201" t="s">
        <v>671</v>
      </c>
      <c r="K879" s="202">
        <v>41.74</v>
      </c>
      <c r="L879" s="202">
        <v>0.13</v>
      </c>
      <c r="M879" s="202">
        <v>19.09</v>
      </c>
      <c r="N879" s="202">
        <v>8.08</v>
      </c>
      <c r="O879" s="202">
        <v>0.44</v>
      </c>
      <c r="P879" s="202">
        <v>19.29</v>
      </c>
      <c r="Q879" s="202">
        <v>5.67</v>
      </c>
      <c r="R879" s="202">
        <v>0.02</v>
      </c>
      <c r="S879" s="202">
        <v>4.9000000000000004</v>
      </c>
      <c r="T879" s="202">
        <v>99.36</v>
      </c>
      <c r="U879" s="183">
        <f t="shared" si="26"/>
        <v>80.971755830037822</v>
      </c>
      <c r="V879" s="183">
        <f t="shared" si="27"/>
        <v>14.689630704089959</v>
      </c>
      <c r="W879" s="201" t="s">
        <v>713</v>
      </c>
      <c r="X879" s="201">
        <v>10</v>
      </c>
    </row>
    <row r="880" spans="1:24" s="171" customFormat="1" ht="11.25">
      <c r="A880" s="172" t="s">
        <v>676</v>
      </c>
      <c r="B880" s="201" t="s">
        <v>665</v>
      </c>
      <c r="C880" s="201" t="s">
        <v>677</v>
      </c>
      <c r="D880" s="201" t="s">
        <v>678</v>
      </c>
      <c r="E880" s="201" t="s">
        <v>679</v>
      </c>
      <c r="F880" s="201" t="s">
        <v>680</v>
      </c>
      <c r="G880" s="201">
        <v>4</v>
      </c>
      <c r="H880" s="201">
        <v>52</v>
      </c>
      <c r="I880" s="201" t="s">
        <v>713</v>
      </c>
      <c r="J880" s="201" t="s">
        <v>671</v>
      </c>
      <c r="K880" s="202">
        <v>41.69</v>
      </c>
      <c r="L880" s="202">
        <v>0.93</v>
      </c>
      <c r="M880" s="202">
        <v>20.75</v>
      </c>
      <c r="N880" s="202">
        <v>9.89</v>
      </c>
      <c r="O880" s="202">
        <v>0.43</v>
      </c>
      <c r="P880" s="202">
        <v>16.21</v>
      </c>
      <c r="Q880" s="202">
        <v>9.2799999999999994</v>
      </c>
      <c r="R880" s="202">
        <v>0.11</v>
      </c>
      <c r="S880" s="202">
        <v>0.1</v>
      </c>
      <c r="T880" s="202">
        <v>99.39</v>
      </c>
      <c r="U880" s="183">
        <f t="shared" si="26"/>
        <v>74.499326576238872</v>
      </c>
      <c r="V880" s="183">
        <f t="shared" si="27"/>
        <v>0.32225451417241829</v>
      </c>
      <c r="W880" s="201" t="s">
        <v>713</v>
      </c>
      <c r="X880" s="201">
        <v>10</v>
      </c>
    </row>
    <row r="881" spans="1:24" s="171" customFormat="1" ht="11.25">
      <c r="A881" s="172" t="s">
        <v>676</v>
      </c>
      <c r="B881" s="201" t="s">
        <v>665</v>
      </c>
      <c r="C881" s="201" t="s">
        <v>677</v>
      </c>
      <c r="D881" s="201" t="s">
        <v>678</v>
      </c>
      <c r="E881" s="201" t="s">
        <v>679</v>
      </c>
      <c r="F881" s="201" t="s">
        <v>680</v>
      </c>
      <c r="G881" s="201">
        <v>4</v>
      </c>
      <c r="H881" s="201">
        <v>53</v>
      </c>
      <c r="I881" s="201" t="s">
        <v>713</v>
      </c>
      <c r="J881" s="201" t="s">
        <v>671</v>
      </c>
      <c r="K881" s="202">
        <v>41.48</v>
      </c>
      <c r="L881" s="202">
        <v>0.31</v>
      </c>
      <c r="M881" s="202">
        <v>17.64</v>
      </c>
      <c r="N881" s="202">
        <v>7.44</v>
      </c>
      <c r="O881" s="202">
        <v>0.42</v>
      </c>
      <c r="P881" s="202">
        <v>19.14</v>
      </c>
      <c r="Q881" s="202">
        <v>5.87</v>
      </c>
      <c r="R881" s="202">
        <v>0.09</v>
      </c>
      <c r="S881" s="202">
        <v>6.79</v>
      </c>
      <c r="T881" s="202">
        <v>99.18</v>
      </c>
      <c r="U881" s="183">
        <f t="shared" si="26"/>
        <v>82.096373778188664</v>
      </c>
      <c r="V881" s="183">
        <f t="shared" si="27"/>
        <v>20.522651395738748</v>
      </c>
      <c r="W881" s="201" t="s">
        <v>713</v>
      </c>
      <c r="X881" s="201">
        <v>10</v>
      </c>
    </row>
    <row r="882" spans="1:24" s="171" customFormat="1" ht="11.25">
      <c r="A882" s="172" t="s">
        <v>676</v>
      </c>
      <c r="B882" s="201" t="s">
        <v>665</v>
      </c>
      <c r="C882" s="201" t="s">
        <v>677</v>
      </c>
      <c r="D882" s="201" t="s">
        <v>678</v>
      </c>
      <c r="E882" s="201" t="s">
        <v>679</v>
      </c>
      <c r="F882" s="201" t="s">
        <v>680</v>
      </c>
      <c r="G882" s="201">
        <v>4</v>
      </c>
      <c r="H882" s="201">
        <v>54</v>
      </c>
      <c r="I882" s="201" t="s">
        <v>713</v>
      </c>
      <c r="J882" s="201" t="s">
        <v>671</v>
      </c>
      <c r="K882" s="202">
        <v>42.6</v>
      </c>
      <c r="L882" s="202">
        <v>0.47</v>
      </c>
      <c r="M882" s="202">
        <v>20.39</v>
      </c>
      <c r="N882" s="202">
        <v>7.16</v>
      </c>
      <c r="O882" s="202">
        <v>0.28000000000000003</v>
      </c>
      <c r="P882" s="202">
        <v>20.56</v>
      </c>
      <c r="Q882" s="202">
        <v>4.7300000000000004</v>
      </c>
      <c r="R882" s="202">
        <v>0.06</v>
      </c>
      <c r="S882" s="202">
        <v>3.56</v>
      </c>
      <c r="T882" s="202">
        <v>99.81</v>
      </c>
      <c r="U882" s="183">
        <f t="shared" si="26"/>
        <v>83.655537859381027</v>
      </c>
      <c r="V882" s="183">
        <f t="shared" si="27"/>
        <v>10.484547417335847</v>
      </c>
      <c r="W882" s="201" t="s">
        <v>713</v>
      </c>
      <c r="X882" s="201">
        <v>10</v>
      </c>
    </row>
    <row r="883" spans="1:24" s="171" customFormat="1" ht="11.25">
      <c r="A883" s="172" t="s">
        <v>676</v>
      </c>
      <c r="B883" s="201" t="s">
        <v>665</v>
      </c>
      <c r="C883" s="201" t="s">
        <v>677</v>
      </c>
      <c r="D883" s="201" t="s">
        <v>678</v>
      </c>
      <c r="E883" s="201" t="s">
        <v>679</v>
      </c>
      <c r="F883" s="201" t="s">
        <v>680</v>
      </c>
      <c r="G883" s="201">
        <v>4</v>
      </c>
      <c r="H883" s="201">
        <v>55</v>
      </c>
      <c r="I883" s="201" t="s">
        <v>713</v>
      </c>
      <c r="J883" s="201" t="s">
        <v>671</v>
      </c>
      <c r="K883" s="202">
        <v>42.5</v>
      </c>
      <c r="L883" s="202">
        <v>0.45</v>
      </c>
      <c r="M883" s="202">
        <v>19.989999999999998</v>
      </c>
      <c r="N883" s="202">
        <v>7.21</v>
      </c>
      <c r="O883" s="202">
        <v>0.32</v>
      </c>
      <c r="P883" s="202">
        <v>19.95</v>
      </c>
      <c r="Q883" s="202">
        <v>4.76</v>
      </c>
      <c r="R883" s="202">
        <v>0.11</v>
      </c>
      <c r="S883" s="202">
        <v>3.47</v>
      </c>
      <c r="T883" s="202">
        <v>98.76</v>
      </c>
      <c r="U883" s="183">
        <f t="shared" si="26"/>
        <v>83.142232100297292</v>
      </c>
      <c r="V883" s="183">
        <f t="shared" si="27"/>
        <v>10.430297946985075</v>
      </c>
      <c r="W883" s="201" t="s">
        <v>713</v>
      </c>
      <c r="X883" s="201">
        <v>10</v>
      </c>
    </row>
    <row r="884" spans="1:24" s="171" customFormat="1" ht="11.25">
      <c r="A884" s="172" t="s">
        <v>676</v>
      </c>
      <c r="B884" s="201" t="s">
        <v>665</v>
      </c>
      <c r="C884" s="201" t="s">
        <v>677</v>
      </c>
      <c r="D884" s="201" t="s">
        <v>678</v>
      </c>
      <c r="E884" s="201" t="s">
        <v>679</v>
      </c>
      <c r="F884" s="201" t="s">
        <v>680</v>
      </c>
      <c r="G884" s="201">
        <v>4</v>
      </c>
      <c r="H884" s="201">
        <v>56</v>
      </c>
      <c r="I884" s="201" t="s">
        <v>713</v>
      </c>
      <c r="J884" s="201" t="s">
        <v>671</v>
      </c>
      <c r="K884" s="202">
        <v>42.17</v>
      </c>
      <c r="L884" s="202">
        <v>0.46</v>
      </c>
      <c r="M884" s="202">
        <v>19.71</v>
      </c>
      <c r="N884" s="202">
        <v>7.04</v>
      </c>
      <c r="O884" s="202">
        <v>0.38</v>
      </c>
      <c r="P884" s="202">
        <v>20.52</v>
      </c>
      <c r="Q884" s="202">
        <v>4.6500000000000004</v>
      </c>
      <c r="R884" s="202">
        <v>0.03</v>
      </c>
      <c r="S884" s="202">
        <v>3.58</v>
      </c>
      <c r="T884" s="202">
        <v>98.54</v>
      </c>
      <c r="U884" s="183">
        <f t="shared" si="26"/>
        <v>83.858982231493613</v>
      </c>
      <c r="V884" s="183">
        <f t="shared" si="27"/>
        <v>10.861295387813005</v>
      </c>
      <c r="W884" s="201" t="s">
        <v>713</v>
      </c>
      <c r="X884" s="201">
        <v>10</v>
      </c>
    </row>
    <row r="885" spans="1:24" s="171" customFormat="1" ht="11.25">
      <c r="A885" s="172" t="s">
        <v>676</v>
      </c>
      <c r="B885" s="201" t="s">
        <v>665</v>
      </c>
      <c r="C885" s="201" t="s">
        <v>677</v>
      </c>
      <c r="D885" s="201" t="s">
        <v>678</v>
      </c>
      <c r="E885" s="201" t="s">
        <v>679</v>
      </c>
      <c r="F885" s="201" t="s">
        <v>680</v>
      </c>
      <c r="G885" s="201">
        <v>4</v>
      </c>
      <c r="H885" s="201">
        <v>57</v>
      </c>
      <c r="I885" s="201" t="s">
        <v>713</v>
      </c>
      <c r="J885" s="201" t="s">
        <v>671</v>
      </c>
      <c r="K885" s="202">
        <v>42.31</v>
      </c>
      <c r="L885" s="202">
        <v>0.42</v>
      </c>
      <c r="M885" s="202">
        <v>20.53</v>
      </c>
      <c r="N885" s="202">
        <v>6.76</v>
      </c>
      <c r="O885" s="202">
        <v>0.28000000000000003</v>
      </c>
      <c r="P885" s="202">
        <v>20.84</v>
      </c>
      <c r="Q885" s="202">
        <v>4.68</v>
      </c>
      <c r="R885" s="202">
        <v>0.03</v>
      </c>
      <c r="S885" s="202">
        <v>2.76</v>
      </c>
      <c r="T885" s="202">
        <v>98.61</v>
      </c>
      <c r="U885" s="183">
        <f t="shared" si="26"/>
        <v>84.603460090620118</v>
      </c>
      <c r="V885" s="183">
        <f t="shared" si="27"/>
        <v>8.2725317684431499</v>
      </c>
      <c r="W885" s="201" t="s">
        <v>713</v>
      </c>
      <c r="X885" s="201">
        <v>10</v>
      </c>
    </row>
    <row r="886" spans="1:24" s="171" customFormat="1" ht="11.25">
      <c r="A886" s="172" t="s">
        <v>676</v>
      </c>
      <c r="B886" s="201" t="s">
        <v>665</v>
      </c>
      <c r="C886" s="201" t="s">
        <v>677</v>
      </c>
      <c r="D886" s="201" t="s">
        <v>678</v>
      </c>
      <c r="E886" s="201" t="s">
        <v>679</v>
      </c>
      <c r="F886" s="201" t="s">
        <v>680</v>
      </c>
      <c r="G886" s="201">
        <v>4</v>
      </c>
      <c r="H886" s="201">
        <v>58</v>
      </c>
      <c r="I886" s="201" t="s">
        <v>713</v>
      </c>
      <c r="J886" s="201" t="s">
        <v>671</v>
      </c>
      <c r="K886" s="202">
        <v>41.96</v>
      </c>
      <c r="L886" s="202">
        <v>0.56999999999999995</v>
      </c>
      <c r="M886" s="202">
        <v>19.14</v>
      </c>
      <c r="N886" s="202">
        <v>7.94</v>
      </c>
      <c r="O886" s="202">
        <v>0.47</v>
      </c>
      <c r="P886" s="202">
        <v>18.309999999999999</v>
      </c>
      <c r="Q886" s="202">
        <v>6.48</v>
      </c>
      <c r="R886" s="202">
        <v>0.09</v>
      </c>
      <c r="S886" s="202">
        <v>4.04</v>
      </c>
      <c r="T886" s="202">
        <v>99</v>
      </c>
      <c r="U886" s="183">
        <f t="shared" si="26"/>
        <v>80.431977820967262</v>
      </c>
      <c r="V886" s="183">
        <f t="shared" si="27"/>
        <v>12.403520984124141</v>
      </c>
      <c r="W886" s="201" t="s">
        <v>713</v>
      </c>
      <c r="X886" s="201">
        <v>10</v>
      </c>
    </row>
    <row r="887" spans="1:24" s="171" customFormat="1" ht="11.25">
      <c r="A887" s="172" t="s">
        <v>676</v>
      </c>
      <c r="B887" s="201" t="s">
        <v>665</v>
      </c>
      <c r="C887" s="201" t="s">
        <v>677</v>
      </c>
      <c r="D887" s="201" t="s">
        <v>678</v>
      </c>
      <c r="E887" s="201" t="s">
        <v>679</v>
      </c>
      <c r="F887" s="201" t="s">
        <v>680</v>
      </c>
      <c r="G887" s="201">
        <v>4</v>
      </c>
      <c r="H887" s="201">
        <v>59</v>
      </c>
      <c r="I887" s="201" t="s">
        <v>713</v>
      </c>
      <c r="J887" s="201" t="s">
        <v>671</v>
      </c>
      <c r="K887" s="202">
        <v>42.26</v>
      </c>
      <c r="L887" s="202">
        <v>0.57999999999999996</v>
      </c>
      <c r="M887" s="202">
        <v>21.34</v>
      </c>
      <c r="N887" s="202">
        <v>8.52</v>
      </c>
      <c r="O887" s="202">
        <v>0.36</v>
      </c>
      <c r="P887" s="202">
        <v>19.05</v>
      </c>
      <c r="Q887" s="202">
        <v>5</v>
      </c>
      <c r="R887" s="202">
        <v>0.1</v>
      </c>
      <c r="S887" s="202">
        <v>0.63</v>
      </c>
      <c r="T887" s="202">
        <v>97.84</v>
      </c>
      <c r="U887" s="183">
        <f t="shared" si="26"/>
        <v>79.941334565911362</v>
      </c>
      <c r="V887" s="183">
        <f t="shared" si="27"/>
        <v>1.9419949316281548</v>
      </c>
      <c r="W887" s="201" t="s">
        <v>713</v>
      </c>
      <c r="X887" s="201">
        <v>10</v>
      </c>
    </row>
    <row r="888" spans="1:24" s="171" customFormat="1" ht="11.25">
      <c r="A888" s="172" t="s">
        <v>676</v>
      </c>
      <c r="B888" s="201" t="s">
        <v>665</v>
      </c>
      <c r="C888" s="201" t="s">
        <v>677</v>
      </c>
      <c r="D888" s="201" t="s">
        <v>678</v>
      </c>
      <c r="E888" s="201" t="s">
        <v>679</v>
      </c>
      <c r="F888" s="201" t="s">
        <v>680</v>
      </c>
      <c r="G888" s="201">
        <v>4</v>
      </c>
      <c r="H888" s="201">
        <v>60</v>
      </c>
      <c r="I888" s="201" t="s">
        <v>713</v>
      </c>
      <c r="J888" s="201" t="s">
        <v>671</v>
      </c>
      <c r="K888" s="202">
        <v>43.1</v>
      </c>
      <c r="L888" s="202">
        <v>0.25</v>
      </c>
      <c r="M888" s="202">
        <v>20.09</v>
      </c>
      <c r="N888" s="202">
        <v>6.19</v>
      </c>
      <c r="O888" s="202">
        <v>0.28000000000000003</v>
      </c>
      <c r="P888" s="202">
        <v>21.08</v>
      </c>
      <c r="Q888" s="202">
        <v>4.53</v>
      </c>
      <c r="R888" s="202">
        <v>0.04</v>
      </c>
      <c r="S888" s="202">
        <v>3.46</v>
      </c>
      <c r="T888" s="202">
        <v>99.02</v>
      </c>
      <c r="U888" s="183">
        <f t="shared" si="26"/>
        <v>85.855874970643953</v>
      </c>
      <c r="V888" s="183">
        <f t="shared" si="27"/>
        <v>10.356945962083195</v>
      </c>
      <c r="W888" s="201" t="s">
        <v>713</v>
      </c>
      <c r="X888" s="201">
        <v>10</v>
      </c>
    </row>
    <row r="889" spans="1:24" s="171" customFormat="1" ht="11.25">
      <c r="A889" s="172" t="s">
        <v>676</v>
      </c>
      <c r="B889" s="201" t="s">
        <v>665</v>
      </c>
      <c r="C889" s="201" t="s">
        <v>677</v>
      </c>
      <c r="D889" s="201" t="s">
        <v>678</v>
      </c>
      <c r="E889" s="201" t="s">
        <v>679</v>
      </c>
      <c r="F889" s="201" t="s">
        <v>680</v>
      </c>
      <c r="G889" s="201">
        <v>4</v>
      </c>
      <c r="H889" s="201">
        <v>61</v>
      </c>
      <c r="I889" s="201" t="s">
        <v>713</v>
      </c>
      <c r="J889" s="201" t="s">
        <v>671</v>
      </c>
      <c r="K889" s="202">
        <v>41.22</v>
      </c>
      <c r="L889" s="202">
        <v>0.28000000000000003</v>
      </c>
      <c r="M889" s="202">
        <v>14.57</v>
      </c>
      <c r="N889" s="202">
        <v>6.73</v>
      </c>
      <c r="O889" s="202">
        <v>0.38</v>
      </c>
      <c r="P889" s="202">
        <v>17.78</v>
      </c>
      <c r="Q889" s="202">
        <v>7.23</v>
      </c>
      <c r="R889" s="202">
        <v>0.06</v>
      </c>
      <c r="S889" s="202">
        <v>10.34</v>
      </c>
      <c r="T889" s="202">
        <v>98.59</v>
      </c>
      <c r="U889" s="183">
        <f t="shared" si="26"/>
        <v>82.483863259277797</v>
      </c>
      <c r="V889" s="183">
        <f t="shared" si="27"/>
        <v>32.252992100537249</v>
      </c>
      <c r="W889" s="201" t="s">
        <v>713</v>
      </c>
      <c r="X889" s="201">
        <v>10</v>
      </c>
    </row>
    <row r="890" spans="1:24" s="171" customFormat="1" ht="11.25">
      <c r="A890" s="172" t="s">
        <v>676</v>
      </c>
      <c r="B890" s="201" t="s">
        <v>665</v>
      </c>
      <c r="C890" s="201" t="s">
        <v>677</v>
      </c>
      <c r="D890" s="201" t="s">
        <v>678</v>
      </c>
      <c r="E890" s="201" t="s">
        <v>679</v>
      </c>
      <c r="F890" s="201" t="s">
        <v>680</v>
      </c>
      <c r="G890" s="201">
        <v>4</v>
      </c>
      <c r="H890" s="201">
        <v>62</v>
      </c>
      <c r="I890" s="201" t="s">
        <v>713</v>
      </c>
      <c r="J890" s="201" t="s">
        <v>671</v>
      </c>
      <c r="K890" s="202">
        <v>42.19</v>
      </c>
      <c r="L890" s="202">
        <v>0.53</v>
      </c>
      <c r="M890" s="202">
        <v>21.2</v>
      </c>
      <c r="N890" s="202">
        <v>7.45</v>
      </c>
      <c r="O890" s="202">
        <v>0.3</v>
      </c>
      <c r="P890" s="202">
        <v>21.65</v>
      </c>
      <c r="Q890" s="202">
        <v>4.2699999999999996</v>
      </c>
      <c r="R890" s="202">
        <v>7.0000000000000007E-2</v>
      </c>
      <c r="S890" s="202">
        <v>1.79</v>
      </c>
      <c r="T890" s="202">
        <v>99.45</v>
      </c>
      <c r="U890" s="183">
        <f t="shared" si="26"/>
        <v>83.818328086894383</v>
      </c>
      <c r="V890" s="183">
        <f t="shared" si="27"/>
        <v>5.3605375098592605</v>
      </c>
      <c r="W890" s="201" t="s">
        <v>713</v>
      </c>
      <c r="X890" s="201">
        <v>10</v>
      </c>
    </row>
    <row r="891" spans="1:24" s="171" customFormat="1" ht="11.25">
      <c r="A891" s="172" t="s">
        <v>676</v>
      </c>
      <c r="B891" s="201" t="s">
        <v>665</v>
      </c>
      <c r="C891" s="201" t="s">
        <v>677</v>
      </c>
      <c r="D891" s="201" t="s">
        <v>678</v>
      </c>
      <c r="E891" s="201" t="s">
        <v>679</v>
      </c>
      <c r="F891" s="201" t="s">
        <v>680</v>
      </c>
      <c r="G891" s="201">
        <v>4</v>
      </c>
      <c r="H891" s="201">
        <v>63</v>
      </c>
      <c r="I891" s="201" t="s">
        <v>713</v>
      </c>
      <c r="J891" s="201" t="s">
        <v>671</v>
      </c>
      <c r="K891" s="202">
        <v>41.77</v>
      </c>
      <c r="L891" s="202">
        <v>0.36</v>
      </c>
      <c r="M891" s="202">
        <v>19.38</v>
      </c>
      <c r="N891" s="202">
        <v>7.63</v>
      </c>
      <c r="O891" s="202">
        <v>0.36</v>
      </c>
      <c r="P891" s="202">
        <v>20.38</v>
      </c>
      <c r="Q891" s="202">
        <v>5.04</v>
      </c>
      <c r="R891" s="202">
        <v>0.06</v>
      </c>
      <c r="S891" s="202">
        <v>4.8899999999999997</v>
      </c>
      <c r="T891" s="202">
        <v>99.87</v>
      </c>
      <c r="U891" s="183">
        <f t="shared" si="26"/>
        <v>82.641751647117346</v>
      </c>
      <c r="V891" s="183">
        <f t="shared" si="27"/>
        <v>14.476382598214565</v>
      </c>
      <c r="W891" s="201" t="s">
        <v>713</v>
      </c>
      <c r="X891" s="201">
        <v>10</v>
      </c>
    </row>
    <row r="892" spans="1:24" s="171" customFormat="1" ht="11.25">
      <c r="A892" s="172" t="s">
        <v>676</v>
      </c>
      <c r="B892" s="201" t="s">
        <v>665</v>
      </c>
      <c r="C892" s="201" t="s">
        <v>677</v>
      </c>
      <c r="D892" s="201" t="s">
        <v>678</v>
      </c>
      <c r="E892" s="201" t="s">
        <v>679</v>
      </c>
      <c r="F892" s="201" t="s">
        <v>680</v>
      </c>
      <c r="G892" s="201">
        <v>4</v>
      </c>
      <c r="H892" s="201">
        <v>64</v>
      </c>
      <c r="I892" s="201" t="s">
        <v>713</v>
      </c>
      <c r="J892" s="201" t="s">
        <v>671</v>
      </c>
      <c r="K892" s="202">
        <v>42.29</v>
      </c>
      <c r="L892" s="202">
        <v>0.13</v>
      </c>
      <c r="M892" s="202">
        <v>23.04</v>
      </c>
      <c r="N892" s="202">
        <v>11.83</v>
      </c>
      <c r="O892" s="202">
        <v>0.3</v>
      </c>
      <c r="P892" s="202">
        <v>19.72</v>
      </c>
      <c r="Q892" s="202">
        <v>3.69</v>
      </c>
      <c r="R892" s="202">
        <v>0.05</v>
      </c>
      <c r="S892" s="202">
        <v>0.23</v>
      </c>
      <c r="T892" s="202">
        <v>101.28</v>
      </c>
      <c r="U892" s="183">
        <f t="shared" si="26"/>
        <v>74.818879140971816</v>
      </c>
      <c r="V892" s="183">
        <f t="shared" si="27"/>
        <v>0.66522045925919127</v>
      </c>
      <c r="W892" s="201" t="s">
        <v>713</v>
      </c>
      <c r="X892" s="201">
        <v>10</v>
      </c>
    </row>
    <row r="893" spans="1:24" s="171" customFormat="1" ht="11.25">
      <c r="A893" s="172" t="s">
        <v>676</v>
      </c>
      <c r="B893" s="201" t="s">
        <v>665</v>
      </c>
      <c r="C893" s="201" t="s">
        <v>677</v>
      </c>
      <c r="D893" s="201" t="s">
        <v>678</v>
      </c>
      <c r="E893" s="201" t="s">
        <v>679</v>
      </c>
      <c r="F893" s="201" t="s">
        <v>680</v>
      </c>
      <c r="G893" s="201">
        <v>4</v>
      </c>
      <c r="H893" s="201">
        <v>65</v>
      </c>
      <c r="I893" s="201" t="s">
        <v>713</v>
      </c>
      <c r="J893" s="201" t="s">
        <v>671</v>
      </c>
      <c r="K893" s="202">
        <v>41.9</v>
      </c>
      <c r="L893" s="202">
        <v>0.68</v>
      </c>
      <c r="M893" s="202">
        <v>21.46</v>
      </c>
      <c r="N893" s="202">
        <v>8.11</v>
      </c>
      <c r="O893" s="202">
        <v>0.34</v>
      </c>
      <c r="P893" s="202">
        <v>21.85</v>
      </c>
      <c r="Q893" s="202">
        <v>4.1100000000000003</v>
      </c>
      <c r="R893" s="202">
        <v>0.1</v>
      </c>
      <c r="S893" s="202">
        <v>1.78</v>
      </c>
      <c r="T893" s="202">
        <v>100.33</v>
      </c>
      <c r="U893" s="183">
        <f t="shared" si="26"/>
        <v>82.765299868212168</v>
      </c>
      <c r="V893" s="183">
        <f t="shared" si="27"/>
        <v>5.270989944669096</v>
      </c>
      <c r="W893" s="201" t="s">
        <v>713</v>
      </c>
      <c r="X893" s="201">
        <v>10</v>
      </c>
    </row>
    <row r="894" spans="1:24" s="171" customFormat="1" ht="11.25">
      <c r="A894" s="172" t="s">
        <v>676</v>
      </c>
      <c r="B894" s="201" t="s">
        <v>665</v>
      </c>
      <c r="C894" s="201" t="s">
        <v>677</v>
      </c>
      <c r="D894" s="201" t="s">
        <v>678</v>
      </c>
      <c r="E894" s="201" t="s">
        <v>679</v>
      </c>
      <c r="F894" s="201" t="s">
        <v>680</v>
      </c>
      <c r="G894" s="201">
        <v>4</v>
      </c>
      <c r="H894" s="201">
        <v>66</v>
      </c>
      <c r="I894" s="201" t="s">
        <v>713</v>
      </c>
      <c r="J894" s="201" t="s">
        <v>671</v>
      </c>
      <c r="K894" s="202">
        <v>41.08</v>
      </c>
      <c r="L894" s="202">
        <v>1.06</v>
      </c>
      <c r="M894" s="202">
        <v>21.39</v>
      </c>
      <c r="N894" s="202">
        <v>10.35</v>
      </c>
      <c r="O894" s="202">
        <v>0.38</v>
      </c>
      <c r="P894" s="202">
        <v>17.059999999999999</v>
      </c>
      <c r="Q894" s="202">
        <v>9.14</v>
      </c>
      <c r="R894" s="202">
        <v>0.12</v>
      </c>
      <c r="S894" s="202">
        <v>0.08</v>
      </c>
      <c r="T894" s="202">
        <v>100.66</v>
      </c>
      <c r="U894" s="183">
        <f t="shared" si="26"/>
        <v>74.606436698916198</v>
      </c>
      <c r="V894" s="183">
        <f t="shared" si="27"/>
        <v>0.25027059887944308</v>
      </c>
      <c r="W894" s="201" t="s">
        <v>713</v>
      </c>
      <c r="X894" s="201">
        <v>10</v>
      </c>
    </row>
    <row r="895" spans="1:24" s="171" customFormat="1" ht="11.25">
      <c r="A895" s="172" t="s">
        <v>676</v>
      </c>
      <c r="B895" s="201" t="s">
        <v>665</v>
      </c>
      <c r="C895" s="201" t="s">
        <v>677</v>
      </c>
      <c r="D895" s="201" t="s">
        <v>678</v>
      </c>
      <c r="E895" s="201" t="s">
        <v>679</v>
      </c>
      <c r="F895" s="201" t="s">
        <v>680</v>
      </c>
      <c r="G895" s="201">
        <v>4</v>
      </c>
      <c r="H895" s="201">
        <v>67</v>
      </c>
      <c r="I895" s="201" t="s">
        <v>713</v>
      </c>
      <c r="J895" s="201" t="s">
        <v>671</v>
      </c>
      <c r="K895" s="202">
        <v>41.38</v>
      </c>
      <c r="L895" s="202">
        <v>0.1</v>
      </c>
      <c r="M895" s="202">
        <v>19.600000000000001</v>
      </c>
      <c r="N895" s="202">
        <v>7.25</v>
      </c>
      <c r="O895" s="202">
        <v>0.34</v>
      </c>
      <c r="P895" s="202">
        <v>21.04</v>
      </c>
      <c r="Q895" s="202">
        <v>5.15</v>
      </c>
      <c r="R895" s="202">
        <v>0.03</v>
      </c>
      <c r="S895" s="202">
        <v>5.1100000000000003</v>
      </c>
      <c r="T895" s="202">
        <v>100</v>
      </c>
      <c r="U895" s="183">
        <f t="shared" si="26"/>
        <v>83.799771781316934</v>
      </c>
      <c r="V895" s="183">
        <f t="shared" si="27"/>
        <v>14.886196030687287</v>
      </c>
      <c r="W895" s="201" t="s">
        <v>713</v>
      </c>
      <c r="X895" s="201">
        <v>10</v>
      </c>
    </row>
    <row r="896" spans="1:24" s="171" customFormat="1" ht="11.25">
      <c r="A896" s="172" t="s">
        <v>676</v>
      </c>
      <c r="B896" s="201" t="s">
        <v>665</v>
      </c>
      <c r="C896" s="201" t="s">
        <v>677</v>
      </c>
      <c r="D896" s="201" t="s">
        <v>678</v>
      </c>
      <c r="E896" s="201" t="s">
        <v>679</v>
      </c>
      <c r="F896" s="201" t="s">
        <v>680</v>
      </c>
      <c r="G896" s="201">
        <v>4</v>
      </c>
      <c r="H896" s="201">
        <v>68</v>
      </c>
      <c r="I896" s="201" t="s">
        <v>713</v>
      </c>
      <c r="J896" s="201" t="s">
        <v>671</v>
      </c>
      <c r="K896" s="202">
        <v>41.9</v>
      </c>
      <c r="L896" s="202">
        <v>0.63</v>
      </c>
      <c r="M896" s="202">
        <v>21.7</v>
      </c>
      <c r="N896" s="202">
        <v>8.8800000000000008</v>
      </c>
      <c r="O896" s="202">
        <v>0.32</v>
      </c>
      <c r="P896" s="202">
        <v>20.43</v>
      </c>
      <c r="Q896" s="202">
        <v>4.83</v>
      </c>
      <c r="R896" s="202">
        <v>0.12</v>
      </c>
      <c r="S896" s="202">
        <v>0.79</v>
      </c>
      <c r="T896" s="202">
        <v>99.6</v>
      </c>
      <c r="U896" s="183">
        <f t="shared" si="26"/>
        <v>80.395260657744672</v>
      </c>
      <c r="V896" s="183">
        <f t="shared" si="27"/>
        <v>2.3840054562226141</v>
      </c>
      <c r="W896" s="201" t="s">
        <v>713</v>
      </c>
      <c r="X896" s="201">
        <v>10</v>
      </c>
    </row>
    <row r="897" spans="1:24" s="171" customFormat="1" ht="11.25">
      <c r="A897" s="172" t="s">
        <v>676</v>
      </c>
      <c r="B897" s="201" t="s">
        <v>665</v>
      </c>
      <c r="C897" s="201" t="s">
        <v>677</v>
      </c>
      <c r="D897" s="201" t="s">
        <v>678</v>
      </c>
      <c r="E897" s="201" t="s">
        <v>679</v>
      </c>
      <c r="F897" s="201" t="s">
        <v>680</v>
      </c>
      <c r="G897" s="201">
        <v>4</v>
      </c>
      <c r="H897" s="201">
        <v>69</v>
      </c>
      <c r="I897" s="201" t="s">
        <v>713</v>
      </c>
      <c r="J897" s="201" t="s">
        <v>671</v>
      </c>
      <c r="K897" s="202">
        <v>40.729999999999997</v>
      </c>
      <c r="L897" s="202">
        <v>0.35</v>
      </c>
      <c r="M897" s="202">
        <v>13.75</v>
      </c>
      <c r="N897" s="202">
        <v>7.37</v>
      </c>
      <c r="O897" s="202">
        <v>0.51</v>
      </c>
      <c r="P897" s="202">
        <v>18.93</v>
      </c>
      <c r="Q897" s="202">
        <v>6.78</v>
      </c>
      <c r="R897" s="202">
        <v>0.03</v>
      </c>
      <c r="S897" s="202">
        <v>12.57</v>
      </c>
      <c r="T897" s="202">
        <v>101.02</v>
      </c>
      <c r="U897" s="183">
        <f t="shared" si="26"/>
        <v>82.073149420482139</v>
      </c>
      <c r="V897" s="183">
        <f t="shared" si="27"/>
        <v>38.014082756751591</v>
      </c>
      <c r="W897" s="201" t="s">
        <v>713</v>
      </c>
      <c r="X897" s="201">
        <v>10</v>
      </c>
    </row>
    <row r="898" spans="1:24" s="171" customFormat="1" ht="11.25">
      <c r="A898" s="172" t="s">
        <v>676</v>
      </c>
      <c r="B898" s="201" t="s">
        <v>665</v>
      </c>
      <c r="C898" s="201" t="s">
        <v>677</v>
      </c>
      <c r="D898" s="201" t="s">
        <v>678</v>
      </c>
      <c r="E898" s="201" t="s">
        <v>679</v>
      </c>
      <c r="F898" s="201" t="s">
        <v>680</v>
      </c>
      <c r="G898" s="201">
        <v>4</v>
      </c>
      <c r="H898" s="201">
        <v>70</v>
      </c>
      <c r="I898" s="201" t="s">
        <v>713</v>
      </c>
      <c r="J898" s="201" t="s">
        <v>671</v>
      </c>
      <c r="K898" s="202">
        <v>41.85</v>
      </c>
      <c r="L898" s="202">
        <v>0.76</v>
      </c>
      <c r="M898" s="202">
        <v>18.87</v>
      </c>
      <c r="N898" s="202">
        <v>7.55</v>
      </c>
      <c r="O898" s="202">
        <v>0.32</v>
      </c>
      <c r="P898" s="202">
        <v>20.41</v>
      </c>
      <c r="Q898" s="202">
        <v>5.58</v>
      </c>
      <c r="R898" s="202">
        <v>0.08</v>
      </c>
      <c r="S898" s="202">
        <v>4.46</v>
      </c>
      <c r="T898" s="202">
        <v>99.88</v>
      </c>
      <c r="U898" s="183">
        <f t="shared" si="26"/>
        <v>82.813379722938635</v>
      </c>
      <c r="V898" s="183">
        <f t="shared" si="27"/>
        <v>13.68563471614473</v>
      </c>
      <c r="W898" s="201" t="s">
        <v>713</v>
      </c>
      <c r="X898" s="201">
        <v>10</v>
      </c>
    </row>
    <row r="899" spans="1:24" s="171" customFormat="1" ht="11.25">
      <c r="A899" s="172" t="s">
        <v>676</v>
      </c>
      <c r="B899" s="201" t="s">
        <v>665</v>
      </c>
      <c r="C899" s="201" t="s">
        <v>677</v>
      </c>
      <c r="D899" s="201" t="s">
        <v>678</v>
      </c>
      <c r="E899" s="201" t="s">
        <v>679</v>
      </c>
      <c r="F899" s="201" t="s">
        <v>680</v>
      </c>
      <c r="G899" s="201">
        <v>4</v>
      </c>
      <c r="H899" s="201">
        <v>71</v>
      </c>
      <c r="I899" s="201" t="s">
        <v>713</v>
      </c>
      <c r="J899" s="201" t="s">
        <v>671</v>
      </c>
      <c r="K899" s="202">
        <v>42.06</v>
      </c>
      <c r="L899" s="202">
        <v>0.32</v>
      </c>
      <c r="M899" s="202">
        <v>20</v>
      </c>
      <c r="N899" s="202">
        <v>7.21</v>
      </c>
      <c r="O899" s="202">
        <v>0.27</v>
      </c>
      <c r="P899" s="202">
        <v>21.1</v>
      </c>
      <c r="Q899" s="202">
        <v>4.72</v>
      </c>
      <c r="R899" s="202">
        <v>0.02</v>
      </c>
      <c r="S899" s="202">
        <v>3.13</v>
      </c>
      <c r="T899" s="202">
        <v>98.83</v>
      </c>
      <c r="U899" s="183">
        <f t="shared" si="26"/>
        <v>83.913216917687407</v>
      </c>
      <c r="V899" s="183">
        <f t="shared" si="27"/>
        <v>9.5011526136338187</v>
      </c>
      <c r="W899" s="201" t="s">
        <v>713</v>
      </c>
      <c r="X899" s="201">
        <v>10</v>
      </c>
    </row>
    <row r="900" spans="1:24" s="171" customFormat="1" ht="11.25">
      <c r="A900" s="172" t="s">
        <v>676</v>
      </c>
      <c r="B900" s="201" t="s">
        <v>665</v>
      </c>
      <c r="C900" s="201" t="s">
        <v>677</v>
      </c>
      <c r="D900" s="201" t="s">
        <v>678</v>
      </c>
      <c r="E900" s="201" t="s">
        <v>679</v>
      </c>
      <c r="F900" s="201" t="s">
        <v>680</v>
      </c>
      <c r="G900" s="201">
        <v>4</v>
      </c>
      <c r="H900" s="201">
        <v>72</v>
      </c>
      <c r="I900" s="201" t="s">
        <v>713</v>
      </c>
      <c r="J900" s="201" t="s">
        <v>671</v>
      </c>
      <c r="K900" s="202">
        <v>41.93</v>
      </c>
      <c r="L900" s="202">
        <v>0.19</v>
      </c>
      <c r="M900" s="202">
        <v>18.46</v>
      </c>
      <c r="N900" s="202">
        <v>7.2</v>
      </c>
      <c r="O900" s="202">
        <v>0.37</v>
      </c>
      <c r="P900" s="202">
        <v>20.18</v>
      </c>
      <c r="Q900" s="202">
        <v>5.62</v>
      </c>
      <c r="R900" s="202">
        <v>0.04</v>
      </c>
      <c r="S900" s="202">
        <v>5.82</v>
      </c>
      <c r="T900" s="202">
        <v>99.81</v>
      </c>
      <c r="U900" s="183">
        <f t="shared" si="26"/>
        <v>83.321581574161073</v>
      </c>
      <c r="V900" s="183">
        <f t="shared" si="27"/>
        <v>17.457691112685044</v>
      </c>
      <c r="W900" s="201" t="s">
        <v>713</v>
      </c>
      <c r="X900" s="201">
        <v>10</v>
      </c>
    </row>
    <row r="901" spans="1:24" s="171" customFormat="1" ht="11.25">
      <c r="A901" s="172" t="s">
        <v>676</v>
      </c>
      <c r="B901" s="201" t="s">
        <v>665</v>
      </c>
      <c r="C901" s="201" t="s">
        <v>677</v>
      </c>
      <c r="D901" s="201" t="s">
        <v>678</v>
      </c>
      <c r="E901" s="201" t="s">
        <v>679</v>
      </c>
      <c r="F901" s="201" t="s">
        <v>680</v>
      </c>
      <c r="G901" s="201">
        <v>4</v>
      </c>
      <c r="H901" s="201">
        <v>73</v>
      </c>
      <c r="I901" s="201" t="s">
        <v>713</v>
      </c>
      <c r="J901" s="201" t="s">
        <v>671</v>
      </c>
      <c r="K901" s="202">
        <v>41.93</v>
      </c>
      <c r="L901" s="202">
        <v>0.23</v>
      </c>
      <c r="M901" s="202">
        <v>19.579999999999998</v>
      </c>
      <c r="N901" s="202">
        <v>7.56</v>
      </c>
      <c r="O901" s="202">
        <v>0.44</v>
      </c>
      <c r="P901" s="202">
        <v>19.3</v>
      </c>
      <c r="Q901" s="202">
        <v>5.23</v>
      </c>
      <c r="R901" s="202">
        <v>0.03</v>
      </c>
      <c r="S901" s="202">
        <v>4.5199999999999996</v>
      </c>
      <c r="T901" s="202">
        <v>98.82</v>
      </c>
      <c r="U901" s="183">
        <f t="shared" si="26"/>
        <v>81.98327752909546</v>
      </c>
      <c r="V901" s="183">
        <f t="shared" si="27"/>
        <v>13.409561876674807</v>
      </c>
      <c r="W901" s="201" t="s">
        <v>713</v>
      </c>
      <c r="X901" s="201">
        <v>10</v>
      </c>
    </row>
    <row r="902" spans="1:24" s="171" customFormat="1" ht="11.25">
      <c r="A902" s="172" t="s">
        <v>676</v>
      </c>
      <c r="B902" s="201" t="s">
        <v>665</v>
      </c>
      <c r="C902" s="201" t="s">
        <v>677</v>
      </c>
      <c r="D902" s="201" t="s">
        <v>678</v>
      </c>
      <c r="E902" s="201" t="s">
        <v>679</v>
      </c>
      <c r="F902" s="201" t="s">
        <v>680</v>
      </c>
      <c r="G902" s="201">
        <v>4</v>
      </c>
      <c r="H902" s="201">
        <v>74</v>
      </c>
      <c r="I902" s="201" t="s">
        <v>713</v>
      </c>
      <c r="J902" s="201" t="s">
        <v>671</v>
      </c>
      <c r="K902" s="202">
        <v>41.73</v>
      </c>
      <c r="L902" s="202">
        <v>0.13</v>
      </c>
      <c r="M902" s="202">
        <v>19.239999999999998</v>
      </c>
      <c r="N902" s="202">
        <v>7.73</v>
      </c>
      <c r="O902" s="202">
        <v>0.45</v>
      </c>
      <c r="P902" s="202">
        <v>18.14</v>
      </c>
      <c r="Q902" s="202">
        <v>5.8</v>
      </c>
      <c r="R902" s="202">
        <v>0.03</v>
      </c>
      <c r="S902" s="202">
        <v>5.16</v>
      </c>
      <c r="T902" s="202">
        <v>98.41</v>
      </c>
      <c r="U902" s="183">
        <f t="shared" ref="U902:U965" si="28">((P902/40.31)/(P902/40.31+N902/71.85))*100</f>
        <v>80.705577423721891</v>
      </c>
      <c r="V902" s="183">
        <f t="shared" ref="V902:V965" si="29">((S902/151.99061)/(S902/151.99061+M902/101.96137))*100</f>
        <v>15.24801816434263</v>
      </c>
      <c r="W902" s="201" t="s">
        <v>713</v>
      </c>
      <c r="X902" s="201">
        <v>10</v>
      </c>
    </row>
    <row r="903" spans="1:24" s="171" customFormat="1" ht="11.25">
      <c r="A903" s="172" t="s">
        <v>676</v>
      </c>
      <c r="B903" s="201" t="s">
        <v>665</v>
      </c>
      <c r="C903" s="201" t="s">
        <v>677</v>
      </c>
      <c r="D903" s="201" t="s">
        <v>678</v>
      </c>
      <c r="E903" s="201" t="s">
        <v>679</v>
      </c>
      <c r="F903" s="201" t="s">
        <v>680</v>
      </c>
      <c r="G903" s="201">
        <v>4</v>
      </c>
      <c r="H903" s="201">
        <v>75</v>
      </c>
      <c r="I903" s="201" t="s">
        <v>713</v>
      </c>
      <c r="J903" s="201" t="s">
        <v>671</v>
      </c>
      <c r="K903" s="202">
        <v>42.48</v>
      </c>
      <c r="L903" s="202">
        <v>0.25</v>
      </c>
      <c r="M903" s="202">
        <v>20.67</v>
      </c>
      <c r="N903" s="202">
        <v>7.6</v>
      </c>
      <c r="O903" s="202">
        <v>0.34</v>
      </c>
      <c r="P903" s="202">
        <v>20.71</v>
      </c>
      <c r="Q903" s="202">
        <v>4.3499999999999996</v>
      </c>
      <c r="R903" s="202">
        <v>7.0000000000000007E-2</v>
      </c>
      <c r="S903" s="202">
        <v>2.41</v>
      </c>
      <c r="T903" s="202">
        <v>98.88</v>
      </c>
      <c r="U903" s="183">
        <f t="shared" si="28"/>
        <v>82.926816355271313</v>
      </c>
      <c r="V903" s="183">
        <f t="shared" si="29"/>
        <v>7.2542030492056524</v>
      </c>
      <c r="W903" s="201" t="s">
        <v>713</v>
      </c>
      <c r="X903" s="201">
        <v>10</v>
      </c>
    </row>
    <row r="904" spans="1:24" s="171" customFormat="1" ht="11.25">
      <c r="A904" s="172" t="s">
        <v>676</v>
      </c>
      <c r="B904" s="201" t="s">
        <v>665</v>
      </c>
      <c r="C904" s="201" t="s">
        <v>677</v>
      </c>
      <c r="D904" s="201" t="s">
        <v>678</v>
      </c>
      <c r="E904" s="201" t="s">
        <v>679</v>
      </c>
      <c r="F904" s="201" t="s">
        <v>680</v>
      </c>
      <c r="G904" s="201">
        <v>4</v>
      </c>
      <c r="H904" s="201">
        <v>76</v>
      </c>
      <c r="I904" s="201" t="s">
        <v>713</v>
      </c>
      <c r="J904" s="201" t="s">
        <v>671</v>
      </c>
      <c r="K904" s="202">
        <v>41.76</v>
      </c>
      <c r="L904" s="202">
        <v>0.18</v>
      </c>
      <c r="M904" s="202">
        <v>18.79</v>
      </c>
      <c r="N904" s="202">
        <v>7.79</v>
      </c>
      <c r="O904" s="202">
        <v>0.47</v>
      </c>
      <c r="P904" s="202">
        <v>19.36</v>
      </c>
      <c r="Q904" s="202">
        <v>5.74</v>
      </c>
      <c r="R904" s="202">
        <v>0.04</v>
      </c>
      <c r="S904" s="202">
        <v>5.12</v>
      </c>
      <c r="T904" s="202">
        <v>99.25</v>
      </c>
      <c r="U904" s="183">
        <f t="shared" si="28"/>
        <v>81.583037586005034</v>
      </c>
      <c r="V904" s="183">
        <f t="shared" si="29"/>
        <v>15.454428489133825</v>
      </c>
      <c r="W904" s="201" t="s">
        <v>713</v>
      </c>
      <c r="X904" s="201">
        <v>10</v>
      </c>
    </row>
    <row r="905" spans="1:24" s="171" customFormat="1" ht="11.25">
      <c r="A905" s="172" t="s">
        <v>676</v>
      </c>
      <c r="B905" s="201" t="s">
        <v>665</v>
      </c>
      <c r="C905" s="201" t="s">
        <v>677</v>
      </c>
      <c r="D905" s="201" t="s">
        <v>678</v>
      </c>
      <c r="E905" s="201" t="s">
        <v>679</v>
      </c>
      <c r="F905" s="201" t="s">
        <v>680</v>
      </c>
      <c r="G905" s="201">
        <v>4</v>
      </c>
      <c r="H905" s="201">
        <v>77</v>
      </c>
      <c r="I905" s="201" t="s">
        <v>713</v>
      </c>
      <c r="J905" s="201" t="s">
        <v>671</v>
      </c>
      <c r="K905" s="202">
        <v>41.73</v>
      </c>
      <c r="L905" s="202">
        <v>0.14000000000000001</v>
      </c>
      <c r="M905" s="202">
        <v>19.2</v>
      </c>
      <c r="N905" s="202">
        <v>7.77</v>
      </c>
      <c r="O905" s="202">
        <v>0.39</v>
      </c>
      <c r="P905" s="202">
        <v>19.059999999999999</v>
      </c>
      <c r="Q905" s="202">
        <v>5.75</v>
      </c>
      <c r="R905" s="202">
        <v>0.02</v>
      </c>
      <c r="S905" s="202">
        <v>5.05</v>
      </c>
      <c r="T905" s="202">
        <v>99.11</v>
      </c>
      <c r="U905" s="183">
        <f t="shared" si="28"/>
        <v>81.386204315677631</v>
      </c>
      <c r="V905" s="183">
        <f t="shared" si="29"/>
        <v>14.998142331494948</v>
      </c>
      <c r="W905" s="201" t="s">
        <v>713</v>
      </c>
      <c r="X905" s="201">
        <v>10</v>
      </c>
    </row>
    <row r="906" spans="1:24" s="171" customFormat="1" ht="11.25">
      <c r="A906" s="172" t="s">
        <v>676</v>
      </c>
      <c r="B906" s="201" t="s">
        <v>665</v>
      </c>
      <c r="C906" s="201" t="s">
        <v>677</v>
      </c>
      <c r="D906" s="201" t="s">
        <v>678</v>
      </c>
      <c r="E906" s="201" t="s">
        <v>679</v>
      </c>
      <c r="F906" s="201" t="s">
        <v>680</v>
      </c>
      <c r="G906" s="201">
        <v>4</v>
      </c>
      <c r="H906" s="201">
        <v>78</v>
      </c>
      <c r="I906" s="201" t="s">
        <v>713</v>
      </c>
      <c r="J906" s="201" t="s">
        <v>671</v>
      </c>
      <c r="K906" s="202">
        <v>41.8</v>
      </c>
      <c r="L906" s="202">
        <v>0.16</v>
      </c>
      <c r="M906" s="202">
        <v>18.760000000000002</v>
      </c>
      <c r="N906" s="202">
        <v>7.92</v>
      </c>
      <c r="O906" s="202">
        <v>0.39</v>
      </c>
      <c r="P906" s="202">
        <v>18.77</v>
      </c>
      <c r="Q906" s="202">
        <v>5.69</v>
      </c>
      <c r="R906" s="202">
        <v>0.03</v>
      </c>
      <c r="S906" s="202">
        <v>5.05</v>
      </c>
      <c r="T906" s="202">
        <v>98.57</v>
      </c>
      <c r="U906" s="183">
        <f t="shared" si="28"/>
        <v>80.858619479570365</v>
      </c>
      <c r="V906" s="183">
        <f t="shared" si="29"/>
        <v>15.296104206475276</v>
      </c>
      <c r="W906" s="201" t="s">
        <v>713</v>
      </c>
      <c r="X906" s="201">
        <v>10</v>
      </c>
    </row>
    <row r="907" spans="1:24" s="171" customFormat="1" ht="11.25">
      <c r="A907" s="172" t="s">
        <v>676</v>
      </c>
      <c r="B907" s="201" t="s">
        <v>665</v>
      </c>
      <c r="C907" s="201" t="s">
        <v>677</v>
      </c>
      <c r="D907" s="201" t="s">
        <v>678</v>
      </c>
      <c r="E907" s="201" t="s">
        <v>679</v>
      </c>
      <c r="F907" s="201" t="s">
        <v>680</v>
      </c>
      <c r="G907" s="201">
        <v>4</v>
      </c>
      <c r="H907" s="201">
        <v>79</v>
      </c>
      <c r="I907" s="201" t="s">
        <v>713</v>
      </c>
      <c r="J907" s="201" t="s">
        <v>671</v>
      </c>
      <c r="K907" s="202">
        <v>42.72</v>
      </c>
      <c r="L907" s="202">
        <v>0.54</v>
      </c>
      <c r="M907" s="202">
        <v>21.01</v>
      </c>
      <c r="N907" s="202">
        <v>7.18</v>
      </c>
      <c r="O907" s="202">
        <v>0.31</v>
      </c>
      <c r="P907" s="202">
        <v>21</v>
      </c>
      <c r="Q907" s="202">
        <v>4.51</v>
      </c>
      <c r="R907" s="202">
        <v>0.13</v>
      </c>
      <c r="S907" s="202">
        <v>1.76</v>
      </c>
      <c r="T907" s="202">
        <v>99.16</v>
      </c>
      <c r="U907" s="183">
        <f t="shared" si="28"/>
        <v>83.905372023579474</v>
      </c>
      <c r="V907" s="183">
        <f t="shared" si="29"/>
        <v>5.3206047159768763</v>
      </c>
      <c r="W907" s="201" t="s">
        <v>713</v>
      </c>
      <c r="X907" s="201">
        <v>10</v>
      </c>
    </row>
    <row r="908" spans="1:24" s="171" customFormat="1" ht="11.25">
      <c r="A908" s="172" t="s">
        <v>676</v>
      </c>
      <c r="B908" s="201" t="s">
        <v>665</v>
      </c>
      <c r="C908" s="201" t="s">
        <v>677</v>
      </c>
      <c r="D908" s="201" t="s">
        <v>678</v>
      </c>
      <c r="E908" s="201" t="s">
        <v>679</v>
      </c>
      <c r="F908" s="201" t="s">
        <v>680</v>
      </c>
      <c r="G908" s="201">
        <v>4</v>
      </c>
      <c r="H908" s="201">
        <v>80</v>
      </c>
      <c r="I908" s="201" t="s">
        <v>713</v>
      </c>
      <c r="J908" s="201" t="s">
        <v>671</v>
      </c>
      <c r="K908" s="202">
        <v>40.770000000000003</v>
      </c>
      <c r="L908" s="202">
        <v>0.28000000000000003</v>
      </c>
      <c r="M908" s="202">
        <v>22.38</v>
      </c>
      <c r="N908" s="202">
        <v>14.17</v>
      </c>
      <c r="O908" s="202">
        <v>0.36</v>
      </c>
      <c r="P908" s="202">
        <v>11.44</v>
      </c>
      <c r="Q908" s="202">
        <v>9.52</v>
      </c>
      <c r="R908" s="202">
        <v>0.12</v>
      </c>
      <c r="S908" s="202">
        <v>0.09</v>
      </c>
      <c r="T908" s="202">
        <v>99.13</v>
      </c>
      <c r="U908" s="183">
        <f t="shared" si="28"/>
        <v>59.000111042785065</v>
      </c>
      <c r="V908" s="183">
        <f t="shared" si="29"/>
        <v>0.26904894414847191</v>
      </c>
      <c r="W908" s="201" t="s">
        <v>713</v>
      </c>
      <c r="X908" s="201">
        <v>10</v>
      </c>
    </row>
    <row r="909" spans="1:24" s="171" customFormat="1" ht="11.25">
      <c r="A909" s="172" t="s">
        <v>676</v>
      </c>
      <c r="B909" s="201" t="s">
        <v>665</v>
      </c>
      <c r="C909" s="201" t="s">
        <v>677</v>
      </c>
      <c r="D909" s="201" t="s">
        <v>678</v>
      </c>
      <c r="E909" s="201" t="s">
        <v>679</v>
      </c>
      <c r="F909" s="201" t="s">
        <v>680</v>
      </c>
      <c r="G909" s="201">
        <v>4</v>
      </c>
      <c r="H909" s="201">
        <v>81</v>
      </c>
      <c r="I909" s="201" t="s">
        <v>713</v>
      </c>
      <c r="J909" s="201" t="s">
        <v>671</v>
      </c>
      <c r="K909" s="202">
        <v>42.01</v>
      </c>
      <c r="L909" s="202">
        <v>0.3</v>
      </c>
      <c r="M909" s="202">
        <v>19.3</v>
      </c>
      <c r="N909" s="202">
        <v>7.43</v>
      </c>
      <c r="O909" s="202">
        <v>0.35</v>
      </c>
      <c r="P909" s="202">
        <v>20.93</v>
      </c>
      <c r="Q909" s="202">
        <v>5.2</v>
      </c>
      <c r="R909" s="202">
        <v>0.11</v>
      </c>
      <c r="S909" s="202">
        <v>5.08</v>
      </c>
      <c r="T909" s="202">
        <v>100.71</v>
      </c>
      <c r="U909" s="183">
        <f t="shared" si="28"/>
        <v>83.39159611823456</v>
      </c>
      <c r="V909" s="183">
        <f t="shared" si="29"/>
        <v>15.007428319161335</v>
      </c>
      <c r="W909" s="201" t="s">
        <v>713</v>
      </c>
      <c r="X909" s="201">
        <v>10</v>
      </c>
    </row>
    <row r="910" spans="1:24" s="171" customFormat="1" ht="11.25">
      <c r="A910" s="172" t="s">
        <v>676</v>
      </c>
      <c r="B910" s="201" t="s">
        <v>665</v>
      </c>
      <c r="C910" s="201" t="s">
        <v>677</v>
      </c>
      <c r="D910" s="201" t="s">
        <v>678</v>
      </c>
      <c r="E910" s="201" t="s">
        <v>679</v>
      </c>
      <c r="F910" s="201" t="s">
        <v>680</v>
      </c>
      <c r="G910" s="201">
        <v>4</v>
      </c>
      <c r="H910" s="201">
        <v>82</v>
      </c>
      <c r="I910" s="201" t="s">
        <v>713</v>
      </c>
      <c r="J910" s="201" t="s">
        <v>671</v>
      </c>
      <c r="K910" s="202">
        <v>41.06</v>
      </c>
      <c r="L910" s="202">
        <v>1.08</v>
      </c>
      <c r="M910" s="202">
        <v>16.78</v>
      </c>
      <c r="N910" s="202">
        <v>7.01</v>
      </c>
      <c r="O910" s="202">
        <v>0.28000000000000003</v>
      </c>
      <c r="P910" s="202">
        <v>20.63</v>
      </c>
      <c r="Q910" s="202">
        <v>5.91</v>
      </c>
      <c r="R910" s="202">
        <v>0</v>
      </c>
      <c r="S910" s="202">
        <v>6.84</v>
      </c>
      <c r="T910" s="202">
        <v>99.59</v>
      </c>
      <c r="U910" s="183">
        <f t="shared" si="28"/>
        <v>83.988728487692882</v>
      </c>
      <c r="V910" s="183">
        <f t="shared" si="29"/>
        <v>21.473362313899163</v>
      </c>
      <c r="W910" s="201" t="s">
        <v>713</v>
      </c>
      <c r="X910" s="201">
        <v>10</v>
      </c>
    </row>
    <row r="911" spans="1:24" s="171" customFormat="1" ht="11.25">
      <c r="A911" s="172" t="s">
        <v>676</v>
      </c>
      <c r="B911" s="201" t="s">
        <v>665</v>
      </c>
      <c r="C911" s="201" t="s">
        <v>677</v>
      </c>
      <c r="D911" s="201" t="s">
        <v>678</v>
      </c>
      <c r="E911" s="201" t="s">
        <v>679</v>
      </c>
      <c r="F911" s="201" t="s">
        <v>680</v>
      </c>
      <c r="G911" s="201">
        <v>4</v>
      </c>
      <c r="H911" s="201">
        <v>83</v>
      </c>
      <c r="I911" s="201" t="s">
        <v>713</v>
      </c>
      <c r="J911" s="201" t="s">
        <v>671</v>
      </c>
      <c r="K911" s="202">
        <v>41.31</v>
      </c>
      <c r="L911" s="202">
        <v>0.08</v>
      </c>
      <c r="M911" s="202">
        <v>19.22</v>
      </c>
      <c r="N911" s="202">
        <v>7.76</v>
      </c>
      <c r="O911" s="202">
        <v>0.41</v>
      </c>
      <c r="P911" s="202">
        <v>20.86</v>
      </c>
      <c r="Q911" s="202">
        <v>5.69</v>
      </c>
      <c r="R911" s="202">
        <v>0.01</v>
      </c>
      <c r="S911" s="202">
        <v>5.9</v>
      </c>
      <c r="T911" s="202">
        <v>101.24</v>
      </c>
      <c r="U911" s="183">
        <f t="shared" si="28"/>
        <v>82.733153727490986</v>
      </c>
      <c r="V911" s="183">
        <f t="shared" si="29"/>
        <v>17.076379176640199</v>
      </c>
      <c r="W911" s="201" t="s">
        <v>713</v>
      </c>
      <c r="X911" s="201">
        <v>10</v>
      </c>
    </row>
    <row r="912" spans="1:24" s="171" customFormat="1" ht="11.25">
      <c r="A912" s="172" t="s">
        <v>676</v>
      </c>
      <c r="B912" s="201" t="s">
        <v>665</v>
      </c>
      <c r="C912" s="201" t="s">
        <v>677</v>
      </c>
      <c r="D912" s="201" t="s">
        <v>678</v>
      </c>
      <c r="E912" s="201" t="s">
        <v>679</v>
      </c>
      <c r="F912" s="201" t="s">
        <v>680</v>
      </c>
      <c r="G912" s="201">
        <v>4</v>
      </c>
      <c r="H912" s="201">
        <v>84</v>
      </c>
      <c r="I912" s="201" t="s">
        <v>713</v>
      </c>
      <c r="J912" s="201" t="s">
        <v>671</v>
      </c>
      <c r="K912" s="202">
        <v>42.37</v>
      </c>
      <c r="L912" s="202">
        <v>0.16</v>
      </c>
      <c r="M912" s="202">
        <v>20.47</v>
      </c>
      <c r="N912" s="202">
        <v>7.13</v>
      </c>
      <c r="O912" s="202">
        <v>0.3</v>
      </c>
      <c r="P912" s="202">
        <v>21.44</v>
      </c>
      <c r="Q912" s="202">
        <v>4.7300000000000004</v>
      </c>
      <c r="R912" s="202">
        <v>0.08</v>
      </c>
      <c r="S912" s="202">
        <v>3.82</v>
      </c>
      <c r="T912" s="202">
        <v>100.5</v>
      </c>
      <c r="U912" s="183">
        <f t="shared" si="28"/>
        <v>84.276254663682295</v>
      </c>
      <c r="V912" s="183">
        <f t="shared" si="29"/>
        <v>11.126002185585596</v>
      </c>
      <c r="W912" s="201" t="s">
        <v>713</v>
      </c>
      <c r="X912" s="201">
        <v>10</v>
      </c>
    </row>
    <row r="913" spans="1:24" s="171" customFormat="1" ht="11.25">
      <c r="A913" s="172" t="s">
        <v>676</v>
      </c>
      <c r="B913" s="201" t="s">
        <v>665</v>
      </c>
      <c r="C913" s="201" t="s">
        <v>677</v>
      </c>
      <c r="D913" s="201" t="s">
        <v>678</v>
      </c>
      <c r="E913" s="201" t="s">
        <v>679</v>
      </c>
      <c r="F913" s="201" t="s">
        <v>680</v>
      </c>
      <c r="G913" s="201">
        <v>4</v>
      </c>
      <c r="H913" s="201">
        <v>85</v>
      </c>
      <c r="I913" s="201" t="s">
        <v>713</v>
      </c>
      <c r="J913" s="201" t="s">
        <v>671</v>
      </c>
      <c r="K913" s="202">
        <v>42.09</v>
      </c>
      <c r="L913" s="202">
        <v>0.54</v>
      </c>
      <c r="M913" s="202">
        <v>20.61</v>
      </c>
      <c r="N913" s="202">
        <v>7.17</v>
      </c>
      <c r="O913" s="202">
        <v>0.36</v>
      </c>
      <c r="P913" s="202">
        <v>21.85</v>
      </c>
      <c r="Q913" s="202">
        <v>4.6900000000000004</v>
      </c>
      <c r="R913" s="202">
        <v>0.1</v>
      </c>
      <c r="S913" s="202">
        <v>2.63</v>
      </c>
      <c r="T913" s="202">
        <v>100.04</v>
      </c>
      <c r="U913" s="183">
        <f t="shared" si="28"/>
        <v>84.45232812672478</v>
      </c>
      <c r="V913" s="183">
        <f t="shared" si="29"/>
        <v>7.8854234644199179</v>
      </c>
      <c r="W913" s="201" t="s">
        <v>713</v>
      </c>
      <c r="X913" s="201">
        <v>10</v>
      </c>
    </row>
    <row r="914" spans="1:24" s="171" customFormat="1" ht="11.25">
      <c r="A914" s="172" t="s">
        <v>676</v>
      </c>
      <c r="B914" s="201" t="s">
        <v>665</v>
      </c>
      <c r="C914" s="201" t="s">
        <v>677</v>
      </c>
      <c r="D914" s="201" t="s">
        <v>678</v>
      </c>
      <c r="E914" s="201" t="s">
        <v>679</v>
      </c>
      <c r="F914" s="201" t="s">
        <v>680</v>
      </c>
      <c r="G914" s="201">
        <v>4</v>
      </c>
      <c r="H914" s="201">
        <v>86</v>
      </c>
      <c r="I914" s="201" t="s">
        <v>713</v>
      </c>
      <c r="J914" s="201" t="s">
        <v>671</v>
      </c>
      <c r="K914" s="202">
        <v>42.14</v>
      </c>
      <c r="L914" s="202">
        <v>0.7</v>
      </c>
      <c r="M914" s="202">
        <v>20.350000000000001</v>
      </c>
      <c r="N914" s="202">
        <v>6.73</v>
      </c>
      <c r="O914" s="202">
        <v>0.27</v>
      </c>
      <c r="P914" s="202">
        <v>22.19</v>
      </c>
      <c r="Q914" s="202">
        <v>4.91</v>
      </c>
      <c r="R914" s="202">
        <v>0.1</v>
      </c>
      <c r="S914" s="202">
        <v>2.77</v>
      </c>
      <c r="T914" s="202">
        <v>100.16</v>
      </c>
      <c r="U914" s="183">
        <f t="shared" si="28"/>
        <v>85.458790554093611</v>
      </c>
      <c r="V914" s="183">
        <f t="shared" si="29"/>
        <v>8.3672894561493614</v>
      </c>
      <c r="W914" s="201" t="s">
        <v>713</v>
      </c>
      <c r="X914" s="201">
        <v>10</v>
      </c>
    </row>
    <row r="915" spans="1:24" s="171" customFormat="1" ht="11.25">
      <c r="A915" s="172" t="s">
        <v>676</v>
      </c>
      <c r="B915" s="201" t="s">
        <v>665</v>
      </c>
      <c r="C915" s="201" t="s">
        <v>677</v>
      </c>
      <c r="D915" s="201" t="s">
        <v>678</v>
      </c>
      <c r="E915" s="201" t="s">
        <v>679</v>
      </c>
      <c r="F915" s="201" t="s">
        <v>680</v>
      </c>
      <c r="G915" s="201">
        <v>4</v>
      </c>
      <c r="H915" s="201">
        <v>87</v>
      </c>
      <c r="I915" s="201" t="s">
        <v>713</v>
      </c>
      <c r="J915" s="201" t="s">
        <v>671</v>
      </c>
      <c r="K915" s="202">
        <v>41.7</v>
      </c>
      <c r="L915" s="202">
        <v>0.45</v>
      </c>
      <c r="M915" s="202">
        <v>20.43</v>
      </c>
      <c r="N915" s="202">
        <v>7.3</v>
      </c>
      <c r="O915" s="202">
        <v>0.33</v>
      </c>
      <c r="P915" s="202">
        <v>21.99</v>
      </c>
      <c r="Q915" s="202">
        <v>4.6100000000000003</v>
      </c>
      <c r="R915" s="202">
        <v>0.06</v>
      </c>
      <c r="S915" s="202">
        <v>3.51</v>
      </c>
      <c r="T915" s="202">
        <v>100.38</v>
      </c>
      <c r="U915" s="183">
        <f t="shared" si="28"/>
        <v>84.29964713782006</v>
      </c>
      <c r="V915" s="183">
        <f t="shared" si="29"/>
        <v>10.334362570668581</v>
      </c>
      <c r="W915" s="201" t="s">
        <v>713</v>
      </c>
      <c r="X915" s="201">
        <v>10</v>
      </c>
    </row>
    <row r="916" spans="1:24" s="171" customFormat="1" ht="11.25">
      <c r="A916" s="172" t="s">
        <v>676</v>
      </c>
      <c r="B916" s="201" t="s">
        <v>665</v>
      </c>
      <c r="C916" s="201" t="s">
        <v>677</v>
      </c>
      <c r="D916" s="201" t="s">
        <v>678</v>
      </c>
      <c r="E916" s="201" t="s">
        <v>679</v>
      </c>
      <c r="F916" s="201" t="s">
        <v>680</v>
      </c>
      <c r="G916" s="201">
        <v>4</v>
      </c>
      <c r="H916" s="201">
        <v>88</v>
      </c>
      <c r="I916" s="201" t="s">
        <v>713</v>
      </c>
      <c r="J916" s="201" t="s">
        <v>671</v>
      </c>
      <c r="K916" s="202">
        <v>42.3</v>
      </c>
      <c r="L916" s="202">
        <v>0.68</v>
      </c>
      <c r="M916" s="202">
        <v>21.05</v>
      </c>
      <c r="N916" s="202">
        <v>7.98</v>
      </c>
      <c r="O916" s="202">
        <v>0.34</v>
      </c>
      <c r="P916" s="202">
        <v>21.49</v>
      </c>
      <c r="Q916" s="202">
        <v>4.3499999999999996</v>
      </c>
      <c r="R916" s="202">
        <v>0.1</v>
      </c>
      <c r="S916" s="202">
        <v>1.97</v>
      </c>
      <c r="T916" s="202">
        <v>100.26</v>
      </c>
      <c r="U916" s="183">
        <f t="shared" si="28"/>
        <v>82.758826396291042</v>
      </c>
      <c r="V916" s="183">
        <f t="shared" si="29"/>
        <v>5.9072991571225844</v>
      </c>
      <c r="W916" s="201" t="s">
        <v>713</v>
      </c>
      <c r="X916" s="201">
        <v>10</v>
      </c>
    </row>
    <row r="917" spans="1:24" s="171" customFormat="1" ht="11.25">
      <c r="A917" s="172" t="s">
        <v>676</v>
      </c>
      <c r="B917" s="201" t="s">
        <v>665</v>
      </c>
      <c r="C917" s="201" t="s">
        <v>677</v>
      </c>
      <c r="D917" s="201" t="s">
        <v>678</v>
      </c>
      <c r="E917" s="201" t="s">
        <v>679</v>
      </c>
      <c r="F917" s="201" t="s">
        <v>680</v>
      </c>
      <c r="G917" s="201">
        <v>4</v>
      </c>
      <c r="H917" s="201">
        <v>89</v>
      </c>
      <c r="I917" s="201" t="s">
        <v>713</v>
      </c>
      <c r="J917" s="201" t="s">
        <v>671</v>
      </c>
      <c r="K917" s="202">
        <v>40.090000000000003</v>
      </c>
      <c r="L917" s="202">
        <v>0.3</v>
      </c>
      <c r="M917" s="202">
        <v>22.56</v>
      </c>
      <c r="N917" s="202">
        <v>15.05</v>
      </c>
      <c r="O917" s="202">
        <v>0.3</v>
      </c>
      <c r="P917" s="202">
        <v>11.2</v>
      </c>
      <c r="Q917" s="202">
        <v>11.39</v>
      </c>
      <c r="R917" s="202">
        <v>0.12</v>
      </c>
      <c r="S917" s="202">
        <v>0.08</v>
      </c>
      <c r="T917" s="202">
        <v>101.09</v>
      </c>
      <c r="U917" s="183">
        <f t="shared" si="28"/>
        <v>57.016314819728549</v>
      </c>
      <c r="V917" s="183">
        <f t="shared" si="29"/>
        <v>0.23732194273389581</v>
      </c>
      <c r="W917" s="201" t="s">
        <v>713</v>
      </c>
      <c r="X917" s="201">
        <v>10</v>
      </c>
    </row>
    <row r="918" spans="1:24" s="171" customFormat="1" ht="11.25">
      <c r="A918" s="172" t="s">
        <v>676</v>
      </c>
      <c r="B918" s="201" t="s">
        <v>665</v>
      </c>
      <c r="C918" s="201" t="s">
        <v>677</v>
      </c>
      <c r="D918" s="201" t="s">
        <v>678</v>
      </c>
      <c r="E918" s="201" t="s">
        <v>679</v>
      </c>
      <c r="F918" s="201" t="s">
        <v>680</v>
      </c>
      <c r="G918" s="201">
        <v>4</v>
      </c>
      <c r="H918" s="201">
        <v>90</v>
      </c>
      <c r="I918" s="201" t="s">
        <v>713</v>
      </c>
      <c r="J918" s="201" t="s">
        <v>671</v>
      </c>
      <c r="K918" s="202">
        <v>41.89</v>
      </c>
      <c r="L918" s="202">
        <v>0.55000000000000004</v>
      </c>
      <c r="M918" s="202">
        <v>20.64</v>
      </c>
      <c r="N918" s="202">
        <v>7.51</v>
      </c>
      <c r="O918" s="202">
        <v>0.28000000000000003</v>
      </c>
      <c r="P918" s="202">
        <v>21.82</v>
      </c>
      <c r="Q918" s="202">
        <v>4.45</v>
      </c>
      <c r="R918" s="202">
        <v>7.0000000000000007E-2</v>
      </c>
      <c r="S918" s="202">
        <v>2.44</v>
      </c>
      <c r="T918" s="202">
        <v>99.65</v>
      </c>
      <c r="U918" s="183">
        <f t="shared" si="28"/>
        <v>83.815616517787191</v>
      </c>
      <c r="V918" s="183">
        <f t="shared" si="29"/>
        <v>7.3477599775863851</v>
      </c>
      <c r="W918" s="201" t="s">
        <v>713</v>
      </c>
      <c r="X918" s="201">
        <v>10</v>
      </c>
    </row>
    <row r="919" spans="1:24" s="171" customFormat="1" ht="11.25">
      <c r="A919" s="172" t="s">
        <v>676</v>
      </c>
      <c r="B919" s="201" t="s">
        <v>665</v>
      </c>
      <c r="C919" s="201" t="s">
        <v>677</v>
      </c>
      <c r="D919" s="201" t="s">
        <v>678</v>
      </c>
      <c r="E919" s="201" t="s">
        <v>679</v>
      </c>
      <c r="F919" s="201" t="s">
        <v>680</v>
      </c>
      <c r="G919" s="201">
        <v>4</v>
      </c>
      <c r="H919" s="201">
        <v>91</v>
      </c>
      <c r="I919" s="201" t="s">
        <v>713</v>
      </c>
      <c r="J919" s="201" t="s">
        <v>671</v>
      </c>
      <c r="K919" s="202">
        <v>41.93</v>
      </c>
      <c r="L919" s="202">
        <v>0.26</v>
      </c>
      <c r="M919" s="202">
        <v>19.59</v>
      </c>
      <c r="N919" s="202">
        <v>8.25</v>
      </c>
      <c r="O919" s="202">
        <v>0.4</v>
      </c>
      <c r="P919" s="202">
        <v>20.34</v>
      </c>
      <c r="Q919" s="202">
        <v>5.32</v>
      </c>
      <c r="R919" s="202">
        <v>0.06</v>
      </c>
      <c r="S919" s="202">
        <v>4.49</v>
      </c>
      <c r="T919" s="202">
        <v>100.64</v>
      </c>
      <c r="U919" s="183">
        <f t="shared" si="28"/>
        <v>81.462653147055448</v>
      </c>
      <c r="V919" s="183">
        <f t="shared" si="29"/>
        <v>13.326527658439222</v>
      </c>
      <c r="W919" s="201" t="s">
        <v>713</v>
      </c>
      <c r="X919" s="201">
        <v>10</v>
      </c>
    </row>
    <row r="920" spans="1:24" s="171" customFormat="1" ht="11.25">
      <c r="A920" s="172" t="s">
        <v>676</v>
      </c>
      <c r="B920" s="201" t="s">
        <v>665</v>
      </c>
      <c r="C920" s="201" t="s">
        <v>677</v>
      </c>
      <c r="D920" s="201" t="s">
        <v>678</v>
      </c>
      <c r="E920" s="201" t="s">
        <v>679</v>
      </c>
      <c r="F920" s="201" t="s">
        <v>680</v>
      </c>
      <c r="G920" s="201">
        <v>4</v>
      </c>
      <c r="H920" s="201">
        <v>92</v>
      </c>
      <c r="I920" s="201" t="s">
        <v>713</v>
      </c>
      <c r="J920" s="201" t="s">
        <v>671</v>
      </c>
      <c r="K920" s="202">
        <v>41.38</v>
      </c>
      <c r="L920" s="202">
        <v>0.32</v>
      </c>
      <c r="M920" s="202">
        <v>17.96</v>
      </c>
      <c r="N920" s="202">
        <v>7.16</v>
      </c>
      <c r="O920" s="202">
        <v>0.44</v>
      </c>
      <c r="P920" s="202">
        <v>19.37</v>
      </c>
      <c r="Q920" s="202">
        <v>5.63</v>
      </c>
      <c r="R920" s="202">
        <v>7.0000000000000007E-2</v>
      </c>
      <c r="S920" s="202">
        <v>6.56</v>
      </c>
      <c r="T920" s="202">
        <v>98.89</v>
      </c>
      <c r="U920" s="183">
        <f t="shared" si="28"/>
        <v>82.823882180547542</v>
      </c>
      <c r="V920" s="183">
        <f t="shared" si="29"/>
        <v>19.680546576793056</v>
      </c>
      <c r="W920" s="201" t="s">
        <v>713</v>
      </c>
      <c r="X920" s="201">
        <v>10</v>
      </c>
    </row>
    <row r="921" spans="1:24" s="171" customFormat="1" ht="11.25">
      <c r="A921" s="172" t="s">
        <v>676</v>
      </c>
      <c r="B921" s="201" t="s">
        <v>665</v>
      </c>
      <c r="C921" s="201" t="s">
        <v>677</v>
      </c>
      <c r="D921" s="201" t="s">
        <v>678</v>
      </c>
      <c r="E921" s="201" t="s">
        <v>679</v>
      </c>
      <c r="F921" s="201" t="s">
        <v>680</v>
      </c>
      <c r="G921" s="201">
        <v>4</v>
      </c>
      <c r="H921" s="201">
        <v>93</v>
      </c>
      <c r="I921" s="201" t="s">
        <v>713</v>
      </c>
      <c r="J921" s="201" t="s">
        <v>671</v>
      </c>
      <c r="K921" s="202">
        <v>42.84</v>
      </c>
      <c r="L921" s="202">
        <v>0.8</v>
      </c>
      <c r="M921" s="202">
        <v>19.940000000000001</v>
      </c>
      <c r="N921" s="202">
        <v>6.61</v>
      </c>
      <c r="O921" s="202">
        <v>0.31</v>
      </c>
      <c r="P921" s="202">
        <v>21.32</v>
      </c>
      <c r="Q921" s="202">
        <v>5.04</v>
      </c>
      <c r="R921" s="202">
        <v>0.08</v>
      </c>
      <c r="S921" s="202">
        <v>2.83</v>
      </c>
      <c r="T921" s="202">
        <v>99.77</v>
      </c>
      <c r="U921" s="183">
        <f t="shared" si="28"/>
        <v>85.18320532198598</v>
      </c>
      <c r="V921" s="183">
        <f t="shared" si="29"/>
        <v>8.6932664708839091</v>
      </c>
      <c r="W921" s="201" t="s">
        <v>713</v>
      </c>
      <c r="X921" s="201">
        <v>10</v>
      </c>
    </row>
    <row r="922" spans="1:24" s="171" customFormat="1" ht="11.25">
      <c r="A922" s="172" t="s">
        <v>676</v>
      </c>
      <c r="B922" s="201" t="s">
        <v>665</v>
      </c>
      <c r="C922" s="201" t="s">
        <v>677</v>
      </c>
      <c r="D922" s="201" t="s">
        <v>678</v>
      </c>
      <c r="E922" s="201" t="s">
        <v>679</v>
      </c>
      <c r="F922" s="201" t="s">
        <v>680</v>
      </c>
      <c r="G922" s="201">
        <v>4</v>
      </c>
      <c r="H922" s="201">
        <v>94</v>
      </c>
      <c r="I922" s="201" t="s">
        <v>713</v>
      </c>
      <c r="J922" s="201" t="s">
        <v>671</v>
      </c>
      <c r="K922" s="202">
        <v>40.89</v>
      </c>
      <c r="L922" s="202">
        <v>0.56000000000000005</v>
      </c>
      <c r="M922" s="202">
        <v>16.78</v>
      </c>
      <c r="N922" s="202">
        <v>7.71</v>
      </c>
      <c r="O922" s="202">
        <v>0.47</v>
      </c>
      <c r="P922" s="202">
        <v>15.73</v>
      </c>
      <c r="Q922" s="202">
        <v>9.57</v>
      </c>
      <c r="R922" s="202">
        <v>0.08</v>
      </c>
      <c r="S922" s="202">
        <v>7.08</v>
      </c>
      <c r="T922" s="202">
        <v>98.87</v>
      </c>
      <c r="U922" s="183">
        <f t="shared" si="28"/>
        <v>78.432191021926158</v>
      </c>
      <c r="V922" s="183">
        <f t="shared" si="29"/>
        <v>22.060597760501786</v>
      </c>
      <c r="W922" s="201" t="s">
        <v>713</v>
      </c>
      <c r="X922" s="201">
        <v>10</v>
      </c>
    </row>
    <row r="923" spans="1:24" s="171" customFormat="1" ht="11.25">
      <c r="A923" s="172" t="s">
        <v>676</v>
      </c>
      <c r="B923" s="201" t="s">
        <v>665</v>
      </c>
      <c r="C923" s="201" t="s">
        <v>677</v>
      </c>
      <c r="D923" s="201" t="s">
        <v>678</v>
      </c>
      <c r="E923" s="201" t="s">
        <v>679</v>
      </c>
      <c r="F923" s="201" t="s">
        <v>680</v>
      </c>
      <c r="G923" s="201">
        <v>4</v>
      </c>
      <c r="H923" s="201">
        <v>95</v>
      </c>
      <c r="I923" s="201" t="s">
        <v>713</v>
      </c>
      <c r="J923" s="201" t="s">
        <v>671</v>
      </c>
      <c r="K923" s="202">
        <v>42.32</v>
      </c>
      <c r="L923" s="202">
        <v>0.19</v>
      </c>
      <c r="M923" s="202">
        <v>18.82</v>
      </c>
      <c r="N923" s="202">
        <v>7.42</v>
      </c>
      <c r="O923" s="202">
        <v>0.39</v>
      </c>
      <c r="P923" s="202">
        <v>18.14</v>
      </c>
      <c r="Q923" s="202">
        <v>5.77</v>
      </c>
      <c r="R923" s="202">
        <v>0</v>
      </c>
      <c r="S923" s="202">
        <v>5.55</v>
      </c>
      <c r="T923" s="202">
        <v>98.6</v>
      </c>
      <c r="U923" s="183">
        <f t="shared" si="28"/>
        <v>81.334925719169632</v>
      </c>
      <c r="V923" s="183">
        <f t="shared" si="29"/>
        <v>16.515702945256379</v>
      </c>
      <c r="W923" s="201" t="s">
        <v>713</v>
      </c>
      <c r="X923" s="201">
        <v>10</v>
      </c>
    </row>
    <row r="924" spans="1:24" s="171" customFormat="1" ht="11.25">
      <c r="A924" s="172" t="s">
        <v>676</v>
      </c>
      <c r="B924" s="201" t="s">
        <v>665</v>
      </c>
      <c r="C924" s="201" t="s">
        <v>677</v>
      </c>
      <c r="D924" s="201" t="s">
        <v>678</v>
      </c>
      <c r="E924" s="201" t="s">
        <v>679</v>
      </c>
      <c r="F924" s="201" t="s">
        <v>680</v>
      </c>
      <c r="G924" s="201">
        <v>4</v>
      </c>
      <c r="H924" s="201">
        <v>96</v>
      </c>
      <c r="I924" s="201" t="s">
        <v>713</v>
      </c>
      <c r="J924" s="201" t="s">
        <v>671</v>
      </c>
      <c r="K924" s="202">
        <v>41.26</v>
      </c>
      <c r="L924" s="202">
        <v>0.86</v>
      </c>
      <c r="M924" s="202">
        <v>15.5</v>
      </c>
      <c r="N924" s="202">
        <v>7.04</v>
      </c>
      <c r="O924" s="202">
        <v>0.33</v>
      </c>
      <c r="P924" s="202">
        <v>18.86</v>
      </c>
      <c r="Q924" s="202">
        <v>6.82</v>
      </c>
      <c r="R924" s="202">
        <v>0.04</v>
      </c>
      <c r="S924" s="202">
        <v>8.61</v>
      </c>
      <c r="T924" s="202">
        <v>99.32</v>
      </c>
      <c r="U924" s="183">
        <f t="shared" si="28"/>
        <v>82.684300080775003</v>
      </c>
      <c r="V924" s="183">
        <f t="shared" si="29"/>
        <v>27.147726572854474</v>
      </c>
      <c r="W924" s="201" t="s">
        <v>713</v>
      </c>
      <c r="X924" s="201">
        <v>10</v>
      </c>
    </row>
    <row r="925" spans="1:24" s="171" customFormat="1" ht="11.25">
      <c r="A925" s="172" t="s">
        <v>676</v>
      </c>
      <c r="B925" s="201" t="s">
        <v>665</v>
      </c>
      <c r="C925" s="201" t="s">
        <v>677</v>
      </c>
      <c r="D925" s="201" t="s">
        <v>678</v>
      </c>
      <c r="E925" s="201" t="s">
        <v>679</v>
      </c>
      <c r="F925" s="201" t="s">
        <v>680</v>
      </c>
      <c r="G925" s="201">
        <v>4</v>
      </c>
      <c r="H925" s="201">
        <v>97</v>
      </c>
      <c r="I925" s="201" t="s">
        <v>713</v>
      </c>
      <c r="J925" s="201" t="s">
        <v>671</v>
      </c>
      <c r="K925" s="202">
        <v>42.91</v>
      </c>
      <c r="L925" s="202">
        <v>0.62</v>
      </c>
      <c r="M925" s="202">
        <v>20.25</v>
      </c>
      <c r="N925" s="202">
        <v>7.06</v>
      </c>
      <c r="O925" s="202">
        <v>0.38</v>
      </c>
      <c r="P925" s="202">
        <v>20.14</v>
      </c>
      <c r="Q925" s="202">
        <v>4.96</v>
      </c>
      <c r="R925" s="202">
        <v>0.06</v>
      </c>
      <c r="S925" s="202">
        <v>3.04</v>
      </c>
      <c r="T925" s="202">
        <v>99.42</v>
      </c>
      <c r="U925" s="183">
        <f t="shared" si="28"/>
        <v>83.565443684962233</v>
      </c>
      <c r="V925" s="183">
        <f t="shared" si="29"/>
        <v>9.1494506306605796</v>
      </c>
      <c r="W925" s="201" t="s">
        <v>713</v>
      </c>
      <c r="X925" s="201">
        <v>10</v>
      </c>
    </row>
    <row r="926" spans="1:24" s="171" customFormat="1" ht="11.25">
      <c r="A926" s="172" t="s">
        <v>676</v>
      </c>
      <c r="B926" s="201" t="s">
        <v>665</v>
      </c>
      <c r="C926" s="201" t="s">
        <v>677</v>
      </c>
      <c r="D926" s="201" t="s">
        <v>678</v>
      </c>
      <c r="E926" s="201" t="s">
        <v>679</v>
      </c>
      <c r="F926" s="201" t="s">
        <v>680</v>
      </c>
      <c r="G926" s="201">
        <v>4</v>
      </c>
      <c r="H926" s="201">
        <v>98</v>
      </c>
      <c r="I926" s="201" t="s">
        <v>713</v>
      </c>
      <c r="J926" s="201" t="s">
        <v>671</v>
      </c>
      <c r="K926" s="202">
        <v>42.54</v>
      </c>
      <c r="L926" s="202">
        <v>0.2</v>
      </c>
      <c r="M926" s="202">
        <v>19.5</v>
      </c>
      <c r="N926" s="202">
        <v>7.49</v>
      </c>
      <c r="O926" s="202">
        <v>0.38</v>
      </c>
      <c r="P926" s="202">
        <v>20.059999999999999</v>
      </c>
      <c r="Q926" s="202">
        <v>5.1100000000000003</v>
      </c>
      <c r="R926" s="202">
        <v>0.03</v>
      </c>
      <c r="S926" s="202">
        <v>4.8499999999999996</v>
      </c>
      <c r="T926" s="202">
        <v>100.16</v>
      </c>
      <c r="U926" s="183">
        <f t="shared" si="28"/>
        <v>82.680346384008701</v>
      </c>
      <c r="V926" s="183">
        <f t="shared" si="29"/>
        <v>14.299176491188165</v>
      </c>
      <c r="W926" s="201" t="s">
        <v>713</v>
      </c>
      <c r="X926" s="201">
        <v>10</v>
      </c>
    </row>
    <row r="927" spans="1:24" s="171" customFormat="1" ht="11.25">
      <c r="A927" s="172" t="s">
        <v>676</v>
      </c>
      <c r="B927" s="201" t="s">
        <v>665</v>
      </c>
      <c r="C927" s="201" t="s">
        <v>677</v>
      </c>
      <c r="D927" s="201" t="s">
        <v>678</v>
      </c>
      <c r="E927" s="201" t="s">
        <v>679</v>
      </c>
      <c r="F927" s="201" t="s">
        <v>680</v>
      </c>
      <c r="G927" s="201">
        <v>4</v>
      </c>
      <c r="H927" s="201">
        <v>99</v>
      </c>
      <c r="I927" s="201" t="s">
        <v>713</v>
      </c>
      <c r="J927" s="201" t="s">
        <v>671</v>
      </c>
      <c r="K927" s="202">
        <v>42.41</v>
      </c>
      <c r="L927" s="202">
        <v>0.78</v>
      </c>
      <c r="M927" s="202">
        <v>18.489999999999998</v>
      </c>
      <c r="N927" s="202">
        <v>7.16</v>
      </c>
      <c r="O927" s="202">
        <v>0.32</v>
      </c>
      <c r="P927" s="202">
        <v>19.25</v>
      </c>
      <c r="Q927" s="202">
        <v>5.76</v>
      </c>
      <c r="R927" s="202">
        <v>0.08</v>
      </c>
      <c r="S927" s="202">
        <v>4.54</v>
      </c>
      <c r="T927" s="202">
        <v>98.79</v>
      </c>
      <c r="U927" s="183">
        <f t="shared" si="28"/>
        <v>82.735295924508463</v>
      </c>
      <c r="V927" s="183">
        <f t="shared" si="29"/>
        <v>14.142217534520348</v>
      </c>
      <c r="W927" s="201" t="s">
        <v>713</v>
      </c>
      <c r="X927" s="201">
        <v>10</v>
      </c>
    </row>
    <row r="928" spans="1:24" s="171" customFormat="1" ht="11.25">
      <c r="A928" s="172" t="s">
        <v>676</v>
      </c>
      <c r="B928" s="201" t="s">
        <v>665</v>
      </c>
      <c r="C928" s="201" t="s">
        <v>677</v>
      </c>
      <c r="D928" s="201" t="s">
        <v>678</v>
      </c>
      <c r="E928" s="201" t="s">
        <v>679</v>
      </c>
      <c r="F928" s="201" t="s">
        <v>680</v>
      </c>
      <c r="G928" s="201">
        <v>4</v>
      </c>
      <c r="H928" s="201">
        <v>100</v>
      </c>
      <c r="I928" s="201" t="s">
        <v>713</v>
      </c>
      <c r="J928" s="201" t="s">
        <v>671</v>
      </c>
      <c r="K928" s="202">
        <v>41.53</v>
      </c>
      <c r="L928" s="202">
        <v>0.31</v>
      </c>
      <c r="M928" s="202">
        <v>19.100000000000001</v>
      </c>
      <c r="N928" s="202">
        <v>7.88</v>
      </c>
      <c r="O928" s="202">
        <v>0.4</v>
      </c>
      <c r="P928" s="202">
        <v>19.78</v>
      </c>
      <c r="Q928" s="202">
        <v>5.72</v>
      </c>
      <c r="R928" s="202">
        <v>7.0000000000000007E-2</v>
      </c>
      <c r="S928" s="202">
        <v>4.6900000000000004</v>
      </c>
      <c r="T928" s="202">
        <v>99.48</v>
      </c>
      <c r="U928" s="183">
        <f t="shared" si="28"/>
        <v>81.732444202034486</v>
      </c>
      <c r="V928" s="183">
        <f t="shared" si="29"/>
        <v>14.142791636326526</v>
      </c>
      <c r="W928" s="201" t="s">
        <v>713</v>
      </c>
      <c r="X928" s="201">
        <v>10</v>
      </c>
    </row>
    <row r="929" spans="1:24" s="171" customFormat="1" ht="11.25">
      <c r="A929" s="172" t="s">
        <v>676</v>
      </c>
      <c r="B929" s="201" t="s">
        <v>665</v>
      </c>
      <c r="C929" s="201" t="s">
        <v>677</v>
      </c>
      <c r="D929" s="201" t="s">
        <v>678</v>
      </c>
      <c r="E929" s="201" t="s">
        <v>679</v>
      </c>
      <c r="F929" s="201" t="s">
        <v>680</v>
      </c>
      <c r="G929" s="201">
        <v>5</v>
      </c>
      <c r="H929" s="201">
        <v>1</v>
      </c>
      <c r="I929" s="201" t="s">
        <v>713</v>
      </c>
      <c r="J929" s="201" t="s">
        <v>671</v>
      </c>
      <c r="K929" s="202">
        <v>42.53</v>
      </c>
      <c r="L929" s="202">
        <v>0.36</v>
      </c>
      <c r="M929" s="202">
        <v>18.07</v>
      </c>
      <c r="N929" s="202">
        <v>7.32</v>
      </c>
      <c r="O929" s="202">
        <v>0.4</v>
      </c>
      <c r="P929" s="202">
        <v>19.329999999999998</v>
      </c>
      <c r="Q929" s="202">
        <v>5.62</v>
      </c>
      <c r="R929" s="202">
        <v>0.05</v>
      </c>
      <c r="S929" s="202">
        <v>6.45</v>
      </c>
      <c r="T929" s="202">
        <v>100.13</v>
      </c>
      <c r="U929" s="183">
        <f t="shared" si="28"/>
        <v>82.477344511472168</v>
      </c>
      <c r="V929" s="183">
        <f t="shared" si="29"/>
        <v>19.319254684065182</v>
      </c>
      <c r="W929" s="201" t="s">
        <v>713</v>
      </c>
      <c r="X929" s="201">
        <v>10</v>
      </c>
    </row>
    <row r="930" spans="1:24" s="171" customFormat="1" ht="11.25">
      <c r="A930" s="172" t="s">
        <v>676</v>
      </c>
      <c r="B930" s="201" t="s">
        <v>665</v>
      </c>
      <c r="C930" s="201" t="s">
        <v>677</v>
      </c>
      <c r="D930" s="201" t="s">
        <v>678</v>
      </c>
      <c r="E930" s="201" t="s">
        <v>679</v>
      </c>
      <c r="F930" s="201" t="s">
        <v>680</v>
      </c>
      <c r="G930" s="201">
        <v>5</v>
      </c>
      <c r="H930" s="201">
        <v>2</v>
      </c>
      <c r="I930" s="201" t="s">
        <v>713</v>
      </c>
      <c r="J930" s="201" t="s">
        <v>671</v>
      </c>
      <c r="K930" s="202">
        <v>42.97</v>
      </c>
      <c r="L930" s="202">
        <v>0.38</v>
      </c>
      <c r="M930" s="202">
        <v>19.260000000000002</v>
      </c>
      <c r="N930" s="202">
        <v>7.11</v>
      </c>
      <c r="O930" s="202">
        <v>0.4</v>
      </c>
      <c r="P930" s="202">
        <v>21.64</v>
      </c>
      <c r="Q930" s="202">
        <v>4.67</v>
      </c>
      <c r="R930" s="202">
        <v>0.02</v>
      </c>
      <c r="S930" s="202">
        <v>4.57</v>
      </c>
      <c r="T930" s="202">
        <v>101.02</v>
      </c>
      <c r="U930" s="183">
        <f t="shared" si="28"/>
        <v>84.435854781108304</v>
      </c>
      <c r="V930" s="183">
        <f t="shared" si="29"/>
        <v>13.731856970123252</v>
      </c>
      <c r="W930" s="201" t="s">
        <v>713</v>
      </c>
      <c r="X930" s="201">
        <v>10</v>
      </c>
    </row>
    <row r="931" spans="1:24" s="171" customFormat="1" ht="11.25">
      <c r="A931" s="172" t="s">
        <v>676</v>
      </c>
      <c r="B931" s="201" t="s">
        <v>665</v>
      </c>
      <c r="C931" s="201" t="s">
        <v>677</v>
      </c>
      <c r="D931" s="201" t="s">
        <v>678</v>
      </c>
      <c r="E931" s="201" t="s">
        <v>679</v>
      </c>
      <c r="F931" s="201" t="s">
        <v>680</v>
      </c>
      <c r="G931" s="201">
        <v>5</v>
      </c>
      <c r="H931" s="201">
        <v>3</v>
      </c>
      <c r="I931" s="201" t="s">
        <v>713</v>
      </c>
      <c r="J931" s="201" t="s">
        <v>671</v>
      </c>
      <c r="K931" s="202">
        <v>43.04</v>
      </c>
      <c r="L931" s="202">
        <v>0.33</v>
      </c>
      <c r="M931" s="202">
        <v>19.96</v>
      </c>
      <c r="N931" s="202">
        <v>6.87</v>
      </c>
      <c r="O931" s="202">
        <v>0.37</v>
      </c>
      <c r="P931" s="202">
        <v>20.41</v>
      </c>
      <c r="Q931" s="202">
        <v>4.6100000000000003</v>
      </c>
      <c r="R931" s="202">
        <v>0.06</v>
      </c>
      <c r="S931" s="202">
        <v>4.05</v>
      </c>
      <c r="T931" s="202">
        <v>99.7</v>
      </c>
      <c r="U931" s="183">
        <f t="shared" si="28"/>
        <v>84.115431089874306</v>
      </c>
      <c r="V931" s="183">
        <f t="shared" si="29"/>
        <v>11.980921143492363</v>
      </c>
      <c r="W931" s="201" t="s">
        <v>713</v>
      </c>
      <c r="X931" s="201">
        <v>10</v>
      </c>
    </row>
    <row r="932" spans="1:24" s="171" customFormat="1" ht="11.25">
      <c r="A932" s="172" t="s">
        <v>676</v>
      </c>
      <c r="B932" s="201" t="s">
        <v>665</v>
      </c>
      <c r="C932" s="201" t="s">
        <v>677</v>
      </c>
      <c r="D932" s="201" t="s">
        <v>678</v>
      </c>
      <c r="E932" s="201" t="s">
        <v>679</v>
      </c>
      <c r="F932" s="201" t="s">
        <v>680</v>
      </c>
      <c r="G932" s="201">
        <v>5</v>
      </c>
      <c r="H932" s="201">
        <v>4</v>
      </c>
      <c r="I932" s="201" t="s">
        <v>713</v>
      </c>
      <c r="J932" s="201" t="s">
        <v>671</v>
      </c>
      <c r="K932" s="202">
        <v>42.79</v>
      </c>
      <c r="L932" s="202">
        <v>0.19</v>
      </c>
      <c r="M932" s="202">
        <v>20.21</v>
      </c>
      <c r="N932" s="202">
        <v>7.05</v>
      </c>
      <c r="O932" s="202">
        <v>0.4</v>
      </c>
      <c r="P932" s="202">
        <v>20.2</v>
      </c>
      <c r="Q932" s="202">
        <v>4.66</v>
      </c>
      <c r="R932" s="202">
        <v>0.04</v>
      </c>
      <c r="S932" s="202">
        <v>3.87</v>
      </c>
      <c r="T932" s="202">
        <v>99.41</v>
      </c>
      <c r="U932" s="183">
        <f t="shared" si="28"/>
        <v>83.625674891987032</v>
      </c>
      <c r="V932" s="183">
        <f t="shared" si="29"/>
        <v>11.383554282352863</v>
      </c>
      <c r="W932" s="201" t="s">
        <v>713</v>
      </c>
      <c r="X932" s="201">
        <v>10</v>
      </c>
    </row>
    <row r="933" spans="1:24" s="171" customFormat="1" ht="11.25">
      <c r="A933" s="172" t="s">
        <v>676</v>
      </c>
      <c r="B933" s="201" t="s">
        <v>665</v>
      </c>
      <c r="C933" s="201" t="s">
        <v>677</v>
      </c>
      <c r="D933" s="201" t="s">
        <v>678</v>
      </c>
      <c r="E933" s="201" t="s">
        <v>679</v>
      </c>
      <c r="F933" s="201" t="s">
        <v>680</v>
      </c>
      <c r="G933" s="201">
        <v>5</v>
      </c>
      <c r="H933" s="201">
        <v>5</v>
      </c>
      <c r="I933" s="201" t="s">
        <v>713</v>
      </c>
      <c r="J933" s="201" t="s">
        <v>671</v>
      </c>
      <c r="K933" s="202">
        <v>41.18</v>
      </c>
      <c r="L933" s="202">
        <v>0.36</v>
      </c>
      <c r="M933" s="202">
        <v>13.38</v>
      </c>
      <c r="N933" s="202">
        <v>7.5</v>
      </c>
      <c r="O933" s="202">
        <v>0.47</v>
      </c>
      <c r="P933" s="202">
        <v>17.98</v>
      </c>
      <c r="Q933" s="202">
        <v>6.84</v>
      </c>
      <c r="R933" s="202">
        <v>0.09</v>
      </c>
      <c r="S933" s="202">
        <v>12.67</v>
      </c>
      <c r="T933" s="202">
        <v>100.47</v>
      </c>
      <c r="U933" s="183">
        <f t="shared" si="28"/>
        <v>81.035800043658583</v>
      </c>
      <c r="V933" s="183">
        <f t="shared" si="29"/>
        <v>38.846982894047848</v>
      </c>
      <c r="W933" s="201" t="s">
        <v>713</v>
      </c>
      <c r="X933" s="201">
        <v>10</v>
      </c>
    </row>
    <row r="934" spans="1:24" s="171" customFormat="1" ht="11.25">
      <c r="A934" s="172" t="s">
        <v>676</v>
      </c>
      <c r="B934" s="201" t="s">
        <v>665</v>
      </c>
      <c r="C934" s="201" t="s">
        <v>677</v>
      </c>
      <c r="D934" s="201" t="s">
        <v>678</v>
      </c>
      <c r="E934" s="201" t="s">
        <v>679</v>
      </c>
      <c r="F934" s="201" t="s">
        <v>680</v>
      </c>
      <c r="G934" s="201">
        <v>5</v>
      </c>
      <c r="H934" s="201">
        <v>6</v>
      </c>
      <c r="I934" s="201" t="s">
        <v>713</v>
      </c>
      <c r="J934" s="201" t="s">
        <v>671</v>
      </c>
      <c r="K934" s="202">
        <v>42.26</v>
      </c>
      <c r="L934" s="202">
        <v>0.51</v>
      </c>
      <c r="M934" s="202">
        <v>22</v>
      </c>
      <c r="N934" s="202">
        <v>10.86</v>
      </c>
      <c r="O934" s="202">
        <v>0.56999999999999995</v>
      </c>
      <c r="P934" s="202">
        <v>16.77</v>
      </c>
      <c r="Q934" s="202">
        <v>7.63</v>
      </c>
      <c r="R934" s="202">
        <v>0.08</v>
      </c>
      <c r="S934" s="202">
        <v>0.66</v>
      </c>
      <c r="T934" s="202">
        <v>101.34</v>
      </c>
      <c r="U934" s="183">
        <f t="shared" si="28"/>
        <v>73.350643952475295</v>
      </c>
      <c r="V934" s="183">
        <f t="shared" si="29"/>
        <v>1.9728164648755726</v>
      </c>
      <c r="W934" s="201" t="s">
        <v>713</v>
      </c>
      <c r="X934" s="201">
        <v>10</v>
      </c>
    </row>
    <row r="935" spans="1:24" s="171" customFormat="1" ht="11.25">
      <c r="A935" s="172" t="s">
        <v>676</v>
      </c>
      <c r="B935" s="201" t="s">
        <v>665</v>
      </c>
      <c r="C935" s="201" t="s">
        <v>677</v>
      </c>
      <c r="D935" s="201" t="s">
        <v>678</v>
      </c>
      <c r="E935" s="201" t="s">
        <v>679</v>
      </c>
      <c r="F935" s="201" t="s">
        <v>680</v>
      </c>
      <c r="G935" s="201">
        <v>5</v>
      </c>
      <c r="H935" s="201">
        <v>7</v>
      </c>
      <c r="I935" s="201" t="s">
        <v>713</v>
      </c>
      <c r="J935" s="201" t="s">
        <v>671</v>
      </c>
      <c r="K935" s="202">
        <v>42.41</v>
      </c>
      <c r="L935" s="202">
        <v>0.15</v>
      </c>
      <c r="M935" s="202">
        <v>16.47</v>
      </c>
      <c r="N935" s="202">
        <v>6.6</v>
      </c>
      <c r="O935" s="202">
        <v>0.35</v>
      </c>
      <c r="P935" s="202">
        <v>19.79</v>
      </c>
      <c r="Q935" s="202">
        <v>6.48</v>
      </c>
      <c r="R935" s="202">
        <v>0.01</v>
      </c>
      <c r="S935" s="202">
        <v>8.5299999999999994</v>
      </c>
      <c r="T935" s="202">
        <v>100.79</v>
      </c>
      <c r="U935" s="183">
        <f t="shared" si="28"/>
        <v>84.238584206059699</v>
      </c>
      <c r="V935" s="183">
        <f t="shared" si="29"/>
        <v>25.784951189452954</v>
      </c>
      <c r="W935" s="201" t="s">
        <v>713</v>
      </c>
      <c r="X935" s="201">
        <v>10</v>
      </c>
    </row>
    <row r="936" spans="1:24" s="171" customFormat="1" ht="11.25">
      <c r="A936" s="172" t="s">
        <v>676</v>
      </c>
      <c r="B936" s="201" t="s">
        <v>665</v>
      </c>
      <c r="C936" s="201" t="s">
        <v>677</v>
      </c>
      <c r="D936" s="201" t="s">
        <v>678</v>
      </c>
      <c r="E936" s="201" t="s">
        <v>679</v>
      </c>
      <c r="F936" s="201" t="s">
        <v>680</v>
      </c>
      <c r="G936" s="201">
        <v>5</v>
      </c>
      <c r="H936" s="201">
        <v>8</v>
      </c>
      <c r="I936" s="201" t="s">
        <v>713</v>
      </c>
      <c r="J936" s="201" t="s">
        <v>671</v>
      </c>
      <c r="K936" s="202">
        <v>42.4</v>
      </c>
      <c r="L936" s="202">
        <v>0.51</v>
      </c>
      <c r="M936" s="202">
        <v>21.24</v>
      </c>
      <c r="N936" s="202">
        <v>10.25</v>
      </c>
      <c r="O936" s="202">
        <v>0.51</v>
      </c>
      <c r="P936" s="202">
        <v>16.899999999999999</v>
      </c>
      <c r="Q936" s="202">
        <v>8.0299999999999994</v>
      </c>
      <c r="R936" s="202">
        <v>0.04</v>
      </c>
      <c r="S936" s="202">
        <v>0.55000000000000004</v>
      </c>
      <c r="T936" s="202">
        <v>100.43</v>
      </c>
      <c r="U936" s="183">
        <f t="shared" si="28"/>
        <v>74.611852646099621</v>
      </c>
      <c r="V936" s="183">
        <f t="shared" si="29"/>
        <v>1.707448796206998</v>
      </c>
      <c r="W936" s="201" t="s">
        <v>713</v>
      </c>
      <c r="X936" s="201">
        <v>10</v>
      </c>
    </row>
    <row r="937" spans="1:24" s="171" customFormat="1" ht="11.25">
      <c r="A937" s="172" t="s">
        <v>676</v>
      </c>
      <c r="B937" s="201" t="s">
        <v>665</v>
      </c>
      <c r="C937" s="201" t="s">
        <v>677</v>
      </c>
      <c r="D937" s="201" t="s">
        <v>678</v>
      </c>
      <c r="E937" s="201" t="s">
        <v>679</v>
      </c>
      <c r="F937" s="201" t="s">
        <v>680</v>
      </c>
      <c r="G937" s="201">
        <v>5</v>
      </c>
      <c r="H937" s="201">
        <v>9</v>
      </c>
      <c r="I937" s="201" t="s">
        <v>713</v>
      </c>
      <c r="J937" s="201" t="s">
        <v>671</v>
      </c>
      <c r="K937" s="202">
        <v>41.91</v>
      </c>
      <c r="L937" s="202">
        <v>0.56999999999999995</v>
      </c>
      <c r="M937" s="202">
        <v>21.81</v>
      </c>
      <c r="N937" s="202">
        <v>10.52</v>
      </c>
      <c r="O937" s="202">
        <v>0.53</v>
      </c>
      <c r="P937" s="202">
        <v>16.88</v>
      </c>
      <c r="Q937" s="202">
        <v>8.0299999999999994</v>
      </c>
      <c r="R937" s="202">
        <v>0.11</v>
      </c>
      <c r="S937" s="202">
        <v>0.64</v>
      </c>
      <c r="T937" s="202">
        <v>101</v>
      </c>
      <c r="U937" s="183">
        <f t="shared" si="28"/>
        <v>74.093469490787754</v>
      </c>
      <c r="V937" s="183">
        <f t="shared" si="29"/>
        <v>1.9305321186825228</v>
      </c>
      <c r="W937" s="201" t="s">
        <v>713</v>
      </c>
      <c r="X937" s="201">
        <v>10</v>
      </c>
    </row>
    <row r="938" spans="1:24" s="171" customFormat="1" ht="11.25">
      <c r="A938" s="172" t="s">
        <v>676</v>
      </c>
      <c r="B938" s="201" t="s">
        <v>665</v>
      </c>
      <c r="C938" s="201" t="s">
        <v>677</v>
      </c>
      <c r="D938" s="201" t="s">
        <v>678</v>
      </c>
      <c r="E938" s="201" t="s">
        <v>679</v>
      </c>
      <c r="F938" s="201" t="s">
        <v>680</v>
      </c>
      <c r="G938" s="201">
        <v>5</v>
      </c>
      <c r="H938" s="201">
        <v>10</v>
      </c>
      <c r="I938" s="201" t="s">
        <v>713</v>
      </c>
      <c r="J938" s="201" t="s">
        <v>671</v>
      </c>
      <c r="K938" s="202">
        <v>42.21</v>
      </c>
      <c r="L938" s="202">
        <v>0.49</v>
      </c>
      <c r="M938" s="202">
        <v>21.53</v>
      </c>
      <c r="N938" s="202">
        <v>10.33</v>
      </c>
      <c r="O938" s="202">
        <v>0.49</v>
      </c>
      <c r="P938" s="202">
        <v>16.62</v>
      </c>
      <c r="Q938" s="202">
        <v>7.8</v>
      </c>
      <c r="R938" s="202">
        <v>0.05</v>
      </c>
      <c r="S938" s="202">
        <v>0.59</v>
      </c>
      <c r="T938" s="202">
        <v>100.11</v>
      </c>
      <c r="U938" s="183">
        <f t="shared" si="28"/>
        <v>74.145324207088848</v>
      </c>
      <c r="V938" s="183">
        <f t="shared" si="29"/>
        <v>1.8051593931026171</v>
      </c>
      <c r="W938" s="201" t="s">
        <v>713</v>
      </c>
      <c r="X938" s="201">
        <v>10</v>
      </c>
    </row>
    <row r="939" spans="1:24" s="171" customFormat="1" ht="11.25">
      <c r="A939" s="172" t="s">
        <v>676</v>
      </c>
      <c r="B939" s="201" t="s">
        <v>665</v>
      </c>
      <c r="C939" s="201" t="s">
        <v>677</v>
      </c>
      <c r="D939" s="201" t="s">
        <v>678</v>
      </c>
      <c r="E939" s="201" t="s">
        <v>679</v>
      </c>
      <c r="F939" s="201" t="s">
        <v>680</v>
      </c>
      <c r="G939" s="201">
        <v>5</v>
      </c>
      <c r="H939" s="201">
        <v>11</v>
      </c>
      <c r="I939" s="201" t="s">
        <v>713</v>
      </c>
      <c r="J939" s="201" t="s">
        <v>671</v>
      </c>
      <c r="K939" s="202">
        <v>42.66</v>
      </c>
      <c r="L939" s="202">
        <v>0.13</v>
      </c>
      <c r="M939" s="202">
        <v>19.73</v>
      </c>
      <c r="N939" s="202">
        <v>7.37</v>
      </c>
      <c r="O939" s="202">
        <v>0.37</v>
      </c>
      <c r="P939" s="202">
        <v>20.97</v>
      </c>
      <c r="Q939" s="202">
        <v>4.8499999999999996</v>
      </c>
      <c r="R939" s="202">
        <v>0.02</v>
      </c>
      <c r="S939" s="202">
        <v>4.43</v>
      </c>
      <c r="T939" s="202">
        <v>100.53</v>
      </c>
      <c r="U939" s="183">
        <f t="shared" si="28"/>
        <v>83.52987438817344</v>
      </c>
      <c r="V939" s="183">
        <f t="shared" si="29"/>
        <v>13.090671888960381</v>
      </c>
      <c r="W939" s="201" t="s">
        <v>713</v>
      </c>
      <c r="X939" s="201">
        <v>10</v>
      </c>
    </row>
    <row r="940" spans="1:24" s="171" customFormat="1" ht="11.25">
      <c r="A940" s="172" t="s">
        <v>676</v>
      </c>
      <c r="B940" s="201" t="s">
        <v>665</v>
      </c>
      <c r="C940" s="201" t="s">
        <v>677</v>
      </c>
      <c r="D940" s="201" t="s">
        <v>678</v>
      </c>
      <c r="E940" s="201" t="s">
        <v>679</v>
      </c>
      <c r="F940" s="201" t="s">
        <v>680</v>
      </c>
      <c r="G940" s="201">
        <v>5</v>
      </c>
      <c r="H940" s="201">
        <v>12</v>
      </c>
      <c r="I940" s="201" t="s">
        <v>713</v>
      </c>
      <c r="J940" s="201" t="s">
        <v>671</v>
      </c>
      <c r="K940" s="202">
        <v>42.89</v>
      </c>
      <c r="L940" s="202">
        <v>0.12</v>
      </c>
      <c r="M940" s="202">
        <v>19.760000000000002</v>
      </c>
      <c r="N940" s="202">
        <v>7.36</v>
      </c>
      <c r="O940" s="202">
        <v>0.39</v>
      </c>
      <c r="P940" s="202">
        <v>20.239999999999998</v>
      </c>
      <c r="Q940" s="202">
        <v>4.88</v>
      </c>
      <c r="R940" s="202">
        <v>0</v>
      </c>
      <c r="S940" s="202">
        <v>4.68</v>
      </c>
      <c r="T940" s="202">
        <v>100.32</v>
      </c>
      <c r="U940" s="183">
        <f t="shared" si="28"/>
        <v>83.055727781922883</v>
      </c>
      <c r="V940" s="183">
        <f t="shared" si="29"/>
        <v>13.710022643240505</v>
      </c>
      <c r="W940" s="201" t="s">
        <v>713</v>
      </c>
      <c r="X940" s="201">
        <v>10</v>
      </c>
    </row>
    <row r="941" spans="1:24" s="171" customFormat="1" ht="11.25">
      <c r="A941" s="172" t="s">
        <v>676</v>
      </c>
      <c r="B941" s="201" t="s">
        <v>665</v>
      </c>
      <c r="C941" s="201" t="s">
        <v>677</v>
      </c>
      <c r="D941" s="201" t="s">
        <v>678</v>
      </c>
      <c r="E941" s="201" t="s">
        <v>679</v>
      </c>
      <c r="F941" s="201" t="s">
        <v>680</v>
      </c>
      <c r="G941" s="201">
        <v>5</v>
      </c>
      <c r="H941" s="201">
        <v>13</v>
      </c>
      <c r="I941" s="201" t="s">
        <v>713</v>
      </c>
      <c r="J941" s="201" t="s">
        <v>671</v>
      </c>
      <c r="K941" s="202">
        <v>42.77</v>
      </c>
      <c r="L941" s="202">
        <v>0.27</v>
      </c>
      <c r="M941" s="202">
        <v>19.649999999999999</v>
      </c>
      <c r="N941" s="202">
        <v>7.31</v>
      </c>
      <c r="O941" s="202">
        <v>0.45</v>
      </c>
      <c r="P941" s="202">
        <v>19.79</v>
      </c>
      <c r="Q941" s="202">
        <v>4.84</v>
      </c>
      <c r="R941" s="202">
        <v>0.04</v>
      </c>
      <c r="S941" s="202">
        <v>4.6100000000000003</v>
      </c>
      <c r="T941" s="202">
        <v>99.73</v>
      </c>
      <c r="U941" s="183">
        <f t="shared" si="28"/>
        <v>82.834093838810432</v>
      </c>
      <c r="V941" s="183">
        <f t="shared" si="29"/>
        <v>13.598163225572787</v>
      </c>
      <c r="W941" s="201" t="s">
        <v>713</v>
      </c>
      <c r="X941" s="201">
        <v>10</v>
      </c>
    </row>
    <row r="942" spans="1:24" s="171" customFormat="1" ht="11.25">
      <c r="A942" s="172" t="s">
        <v>676</v>
      </c>
      <c r="B942" s="201" t="s">
        <v>665</v>
      </c>
      <c r="C942" s="201" t="s">
        <v>677</v>
      </c>
      <c r="D942" s="201" t="s">
        <v>678</v>
      </c>
      <c r="E942" s="201" t="s">
        <v>679</v>
      </c>
      <c r="F942" s="201" t="s">
        <v>680</v>
      </c>
      <c r="G942" s="201">
        <v>5</v>
      </c>
      <c r="H942" s="201">
        <v>14</v>
      </c>
      <c r="I942" s="201" t="s">
        <v>713</v>
      </c>
      <c r="J942" s="201" t="s">
        <v>671</v>
      </c>
      <c r="K942" s="202">
        <v>42.39</v>
      </c>
      <c r="L942" s="202">
        <v>0.09</v>
      </c>
      <c r="M942" s="202">
        <v>19.29</v>
      </c>
      <c r="N942" s="202">
        <v>8.07</v>
      </c>
      <c r="O942" s="202">
        <v>0.45</v>
      </c>
      <c r="P942" s="202">
        <v>19.86</v>
      </c>
      <c r="Q942" s="202">
        <v>5.33</v>
      </c>
      <c r="R942" s="202">
        <v>0.02</v>
      </c>
      <c r="S942" s="202">
        <v>4.7</v>
      </c>
      <c r="T942" s="202">
        <v>100.2</v>
      </c>
      <c r="U942" s="183">
        <f t="shared" si="28"/>
        <v>81.435123113938502</v>
      </c>
      <c r="V942" s="183">
        <f t="shared" si="29"/>
        <v>14.048723512707268</v>
      </c>
      <c r="W942" s="201" t="s">
        <v>713</v>
      </c>
      <c r="X942" s="201">
        <v>10</v>
      </c>
    </row>
    <row r="943" spans="1:24" s="171" customFormat="1" ht="11.25">
      <c r="A943" s="172" t="s">
        <v>676</v>
      </c>
      <c r="B943" s="201" t="s">
        <v>665</v>
      </c>
      <c r="C943" s="201" t="s">
        <v>677</v>
      </c>
      <c r="D943" s="201" t="s">
        <v>678</v>
      </c>
      <c r="E943" s="201" t="s">
        <v>679</v>
      </c>
      <c r="F943" s="201" t="s">
        <v>680</v>
      </c>
      <c r="G943" s="201">
        <v>5</v>
      </c>
      <c r="H943" s="201">
        <v>15</v>
      </c>
      <c r="I943" s="201" t="s">
        <v>713</v>
      </c>
      <c r="J943" s="201" t="s">
        <v>671</v>
      </c>
      <c r="K943" s="202">
        <v>42.8</v>
      </c>
      <c r="L943" s="202">
        <v>0.37</v>
      </c>
      <c r="M943" s="202">
        <v>19.39</v>
      </c>
      <c r="N943" s="202">
        <v>7.15</v>
      </c>
      <c r="O943" s="202">
        <v>0.3</v>
      </c>
      <c r="P943" s="202">
        <v>21.79</v>
      </c>
      <c r="Q943" s="202">
        <v>4.75</v>
      </c>
      <c r="R943" s="202">
        <v>0.09</v>
      </c>
      <c r="S943" s="202">
        <v>4.49</v>
      </c>
      <c r="T943" s="202">
        <v>101.13</v>
      </c>
      <c r="U943" s="183">
        <f t="shared" si="28"/>
        <v>84.452899621755634</v>
      </c>
      <c r="V943" s="183">
        <f t="shared" si="29"/>
        <v>13.445503511087162</v>
      </c>
      <c r="W943" s="201" t="s">
        <v>713</v>
      </c>
      <c r="X943" s="201">
        <v>10</v>
      </c>
    </row>
    <row r="944" spans="1:24" s="171" customFormat="1" ht="11.25">
      <c r="A944" s="172" t="s">
        <v>676</v>
      </c>
      <c r="B944" s="201" t="s">
        <v>665</v>
      </c>
      <c r="C944" s="201" t="s">
        <v>677</v>
      </c>
      <c r="D944" s="201" t="s">
        <v>678</v>
      </c>
      <c r="E944" s="201" t="s">
        <v>679</v>
      </c>
      <c r="F944" s="201" t="s">
        <v>680</v>
      </c>
      <c r="G944" s="201">
        <v>5</v>
      </c>
      <c r="H944" s="201">
        <v>16</v>
      </c>
      <c r="I944" s="201" t="s">
        <v>713</v>
      </c>
      <c r="J944" s="201" t="s">
        <v>671</v>
      </c>
      <c r="K944" s="202">
        <v>41.94</v>
      </c>
      <c r="L944" s="202">
        <v>0.42</v>
      </c>
      <c r="M944" s="202">
        <v>17.12</v>
      </c>
      <c r="N944" s="202">
        <v>7.98</v>
      </c>
      <c r="O944" s="202">
        <v>0.44</v>
      </c>
      <c r="P944" s="202">
        <v>17.739999999999998</v>
      </c>
      <c r="Q944" s="202">
        <v>7.64</v>
      </c>
      <c r="R944" s="202">
        <v>0.08</v>
      </c>
      <c r="S944" s="202">
        <v>7.27</v>
      </c>
      <c r="T944" s="202">
        <v>100.63</v>
      </c>
      <c r="U944" s="183">
        <f t="shared" si="28"/>
        <v>79.848696930788634</v>
      </c>
      <c r="V944" s="183">
        <f t="shared" si="29"/>
        <v>22.171227393933318</v>
      </c>
      <c r="W944" s="201" t="s">
        <v>713</v>
      </c>
      <c r="X944" s="201">
        <v>10</v>
      </c>
    </row>
    <row r="945" spans="1:24" s="171" customFormat="1" ht="11.25">
      <c r="A945" s="172" t="s">
        <v>676</v>
      </c>
      <c r="B945" s="201" t="s">
        <v>665</v>
      </c>
      <c r="C945" s="201" t="s">
        <v>677</v>
      </c>
      <c r="D945" s="201" t="s">
        <v>678</v>
      </c>
      <c r="E945" s="201" t="s">
        <v>679</v>
      </c>
      <c r="F945" s="201" t="s">
        <v>680</v>
      </c>
      <c r="G945" s="201">
        <v>5</v>
      </c>
      <c r="H945" s="201">
        <v>17</v>
      </c>
      <c r="I945" s="201" t="s">
        <v>713</v>
      </c>
      <c r="J945" s="201" t="s">
        <v>671</v>
      </c>
      <c r="K945" s="202">
        <v>42.72</v>
      </c>
      <c r="L945" s="202">
        <v>0.57999999999999996</v>
      </c>
      <c r="M945" s="202">
        <v>22.2</v>
      </c>
      <c r="N945" s="202">
        <v>7.64</v>
      </c>
      <c r="O945" s="202">
        <v>0.33</v>
      </c>
      <c r="P945" s="202">
        <v>22.37</v>
      </c>
      <c r="Q945" s="202">
        <v>4.26</v>
      </c>
      <c r="R945" s="202">
        <v>0.05</v>
      </c>
      <c r="S945" s="202">
        <v>1.26</v>
      </c>
      <c r="T945" s="202">
        <v>101.41</v>
      </c>
      <c r="U945" s="183">
        <f t="shared" si="28"/>
        <v>83.920222754916594</v>
      </c>
      <c r="V945" s="183">
        <f t="shared" si="29"/>
        <v>3.6678187720081876</v>
      </c>
      <c r="W945" s="201" t="s">
        <v>713</v>
      </c>
      <c r="X945" s="201">
        <v>10</v>
      </c>
    </row>
    <row r="946" spans="1:24" s="171" customFormat="1" ht="11.25">
      <c r="A946" s="172" t="s">
        <v>676</v>
      </c>
      <c r="B946" s="201" t="s">
        <v>665</v>
      </c>
      <c r="C946" s="201" t="s">
        <v>677</v>
      </c>
      <c r="D946" s="201" t="s">
        <v>678</v>
      </c>
      <c r="E946" s="201" t="s">
        <v>679</v>
      </c>
      <c r="F946" s="201" t="s">
        <v>680</v>
      </c>
      <c r="G946" s="201">
        <v>5</v>
      </c>
      <c r="H946" s="201">
        <v>18</v>
      </c>
      <c r="I946" s="201" t="s">
        <v>713</v>
      </c>
      <c r="J946" s="201" t="s">
        <v>671</v>
      </c>
      <c r="K946" s="202">
        <v>42.33</v>
      </c>
      <c r="L946" s="202">
        <v>0.19</v>
      </c>
      <c r="M946" s="202">
        <v>19.079999999999998</v>
      </c>
      <c r="N946" s="202">
        <v>8.32</v>
      </c>
      <c r="O946" s="202">
        <v>0.41</v>
      </c>
      <c r="P946" s="202">
        <v>19.98</v>
      </c>
      <c r="Q946" s="202">
        <v>5.6</v>
      </c>
      <c r="R946" s="202">
        <v>0.02</v>
      </c>
      <c r="S946" s="202">
        <v>5.09</v>
      </c>
      <c r="T946" s="202">
        <v>101.02</v>
      </c>
      <c r="U946" s="183">
        <f t="shared" si="28"/>
        <v>81.062103551431548</v>
      </c>
      <c r="V946" s="183">
        <f t="shared" si="29"/>
        <v>15.179549743845651</v>
      </c>
      <c r="W946" s="201" t="s">
        <v>713</v>
      </c>
      <c r="X946" s="201">
        <v>10</v>
      </c>
    </row>
    <row r="947" spans="1:24" s="171" customFormat="1" ht="11.25">
      <c r="A947" s="172" t="s">
        <v>676</v>
      </c>
      <c r="B947" s="201" t="s">
        <v>665</v>
      </c>
      <c r="C947" s="201" t="s">
        <v>677</v>
      </c>
      <c r="D947" s="201" t="s">
        <v>678</v>
      </c>
      <c r="E947" s="201" t="s">
        <v>679</v>
      </c>
      <c r="F947" s="201" t="s">
        <v>680</v>
      </c>
      <c r="G947" s="201">
        <v>5</v>
      </c>
      <c r="H947" s="201">
        <v>19</v>
      </c>
      <c r="I947" s="201" t="s">
        <v>713</v>
      </c>
      <c r="J947" s="201" t="s">
        <v>671</v>
      </c>
      <c r="K947" s="202">
        <v>42.22</v>
      </c>
      <c r="L947" s="202">
        <v>0.36</v>
      </c>
      <c r="M947" s="202">
        <v>17.600000000000001</v>
      </c>
      <c r="N947" s="202">
        <v>7.02</v>
      </c>
      <c r="O947" s="202">
        <v>0.32</v>
      </c>
      <c r="P947" s="202">
        <v>20.23</v>
      </c>
      <c r="Q947" s="202">
        <v>5.91</v>
      </c>
      <c r="R947" s="202">
        <v>0.02</v>
      </c>
      <c r="S947" s="202">
        <v>7.03</v>
      </c>
      <c r="T947" s="202">
        <v>100.71</v>
      </c>
      <c r="U947" s="183">
        <f t="shared" si="28"/>
        <v>83.704237087703405</v>
      </c>
      <c r="V947" s="183">
        <f t="shared" si="29"/>
        <v>21.132836111643524</v>
      </c>
      <c r="W947" s="201" t="s">
        <v>713</v>
      </c>
      <c r="X947" s="201">
        <v>10</v>
      </c>
    </row>
    <row r="948" spans="1:24" s="171" customFormat="1" ht="11.25">
      <c r="A948" s="172" t="s">
        <v>676</v>
      </c>
      <c r="B948" s="201" t="s">
        <v>665</v>
      </c>
      <c r="C948" s="201" t="s">
        <v>677</v>
      </c>
      <c r="D948" s="201" t="s">
        <v>678</v>
      </c>
      <c r="E948" s="201" t="s">
        <v>679</v>
      </c>
      <c r="F948" s="201" t="s">
        <v>680</v>
      </c>
      <c r="G948" s="201">
        <v>5</v>
      </c>
      <c r="H948" s="201">
        <v>20</v>
      </c>
      <c r="I948" s="201" t="s">
        <v>713</v>
      </c>
      <c r="J948" s="201" t="s">
        <v>671</v>
      </c>
      <c r="K948" s="202">
        <v>42.07</v>
      </c>
      <c r="L948" s="202">
        <v>0.18</v>
      </c>
      <c r="M948" s="202">
        <v>19.579999999999998</v>
      </c>
      <c r="N948" s="202">
        <v>8.23</v>
      </c>
      <c r="O948" s="202">
        <v>0.4</v>
      </c>
      <c r="P948" s="202">
        <v>19.8</v>
      </c>
      <c r="Q948" s="202">
        <v>5.56</v>
      </c>
      <c r="R948" s="202">
        <v>7.0000000000000007E-2</v>
      </c>
      <c r="S948" s="202">
        <v>5.0199999999999996</v>
      </c>
      <c r="T948" s="202">
        <v>100.91</v>
      </c>
      <c r="U948" s="183">
        <f t="shared" si="28"/>
        <v>81.090125618644024</v>
      </c>
      <c r="V948" s="183">
        <f t="shared" si="29"/>
        <v>14.675234141489508</v>
      </c>
      <c r="W948" s="201" t="s">
        <v>713</v>
      </c>
      <c r="X948" s="201">
        <v>10</v>
      </c>
    </row>
    <row r="949" spans="1:24" s="171" customFormat="1" ht="11.25">
      <c r="A949" s="172" t="s">
        <v>676</v>
      </c>
      <c r="B949" s="201" t="s">
        <v>665</v>
      </c>
      <c r="C949" s="201" t="s">
        <v>677</v>
      </c>
      <c r="D949" s="201" t="s">
        <v>678</v>
      </c>
      <c r="E949" s="201" t="s">
        <v>679</v>
      </c>
      <c r="F949" s="201" t="s">
        <v>680</v>
      </c>
      <c r="G949" s="201">
        <v>5</v>
      </c>
      <c r="H949" s="201">
        <v>21</v>
      </c>
      <c r="I949" s="201" t="s">
        <v>713</v>
      </c>
      <c r="J949" s="201" t="s">
        <v>671</v>
      </c>
      <c r="K949" s="202">
        <v>42.96</v>
      </c>
      <c r="L949" s="202">
        <v>0.61</v>
      </c>
      <c r="M949" s="202">
        <v>21.12</v>
      </c>
      <c r="N949" s="202">
        <v>7.5</v>
      </c>
      <c r="O949" s="202">
        <v>0.3</v>
      </c>
      <c r="P949" s="202">
        <v>21.33</v>
      </c>
      <c r="Q949" s="202">
        <v>4.29</v>
      </c>
      <c r="R949" s="202">
        <v>0.08</v>
      </c>
      <c r="S949" s="202">
        <v>1.77</v>
      </c>
      <c r="T949" s="202">
        <v>99.96</v>
      </c>
      <c r="U949" s="183">
        <f t="shared" si="28"/>
        <v>83.523495062770934</v>
      </c>
      <c r="V949" s="183">
        <f t="shared" si="29"/>
        <v>5.3228407766119039</v>
      </c>
      <c r="W949" s="201" t="s">
        <v>713</v>
      </c>
      <c r="X949" s="201">
        <v>10</v>
      </c>
    </row>
    <row r="950" spans="1:24" s="171" customFormat="1" ht="11.25">
      <c r="A950" s="172" t="s">
        <v>676</v>
      </c>
      <c r="B950" s="201" t="s">
        <v>665</v>
      </c>
      <c r="C950" s="201" t="s">
        <v>677</v>
      </c>
      <c r="D950" s="201" t="s">
        <v>678</v>
      </c>
      <c r="E950" s="201" t="s">
        <v>679</v>
      </c>
      <c r="F950" s="201" t="s">
        <v>680</v>
      </c>
      <c r="G950" s="201">
        <v>5</v>
      </c>
      <c r="H950" s="201">
        <v>22</v>
      </c>
      <c r="I950" s="201" t="s">
        <v>713</v>
      </c>
      <c r="J950" s="201" t="s">
        <v>671</v>
      </c>
      <c r="K950" s="202">
        <v>41.65</v>
      </c>
      <c r="L950" s="202">
        <v>7.0000000000000007E-2</v>
      </c>
      <c r="M950" s="202">
        <v>14.3</v>
      </c>
      <c r="N950" s="202">
        <v>6.95</v>
      </c>
      <c r="O950" s="202">
        <v>0.41</v>
      </c>
      <c r="P950" s="202">
        <v>18.329999999999998</v>
      </c>
      <c r="Q950" s="202">
        <v>7.62</v>
      </c>
      <c r="R950" s="202">
        <v>0</v>
      </c>
      <c r="S950" s="202">
        <v>11.77</v>
      </c>
      <c r="T950" s="202">
        <v>101.1</v>
      </c>
      <c r="U950" s="183">
        <f t="shared" si="28"/>
        <v>82.459263757971144</v>
      </c>
      <c r="V950" s="183">
        <f t="shared" si="29"/>
        <v>35.573356023381955</v>
      </c>
      <c r="W950" s="201" t="s">
        <v>713</v>
      </c>
      <c r="X950" s="201">
        <v>10</v>
      </c>
    </row>
    <row r="951" spans="1:24" s="171" customFormat="1" ht="11.25">
      <c r="A951" s="172" t="s">
        <v>676</v>
      </c>
      <c r="B951" s="201" t="s">
        <v>665</v>
      </c>
      <c r="C951" s="201" t="s">
        <v>677</v>
      </c>
      <c r="D951" s="201" t="s">
        <v>678</v>
      </c>
      <c r="E951" s="201" t="s">
        <v>679</v>
      </c>
      <c r="F951" s="201" t="s">
        <v>680</v>
      </c>
      <c r="G951" s="201">
        <v>5</v>
      </c>
      <c r="H951" s="201">
        <v>23</v>
      </c>
      <c r="I951" s="201" t="s">
        <v>713</v>
      </c>
      <c r="J951" s="201" t="s">
        <v>671</v>
      </c>
      <c r="K951" s="202">
        <v>41.46</v>
      </c>
      <c r="L951" s="202">
        <v>1.04</v>
      </c>
      <c r="M951" s="202">
        <v>14.79</v>
      </c>
      <c r="N951" s="202">
        <v>8.7899999999999991</v>
      </c>
      <c r="O951" s="202">
        <v>0.42</v>
      </c>
      <c r="P951" s="202">
        <v>17.25</v>
      </c>
      <c r="Q951" s="202">
        <v>8.2899999999999991</v>
      </c>
      <c r="R951" s="202">
        <v>0.14000000000000001</v>
      </c>
      <c r="S951" s="202">
        <v>9.3000000000000007</v>
      </c>
      <c r="T951" s="202">
        <v>101.48</v>
      </c>
      <c r="U951" s="183">
        <f t="shared" si="28"/>
        <v>77.767673645608113</v>
      </c>
      <c r="V951" s="183">
        <f t="shared" si="29"/>
        <v>29.667921966731591</v>
      </c>
      <c r="W951" s="201" t="s">
        <v>713</v>
      </c>
      <c r="X951" s="201">
        <v>10</v>
      </c>
    </row>
    <row r="952" spans="1:24" s="171" customFormat="1" ht="11.25">
      <c r="A952" s="172" t="s">
        <v>676</v>
      </c>
      <c r="B952" s="201" t="s">
        <v>665</v>
      </c>
      <c r="C952" s="201" t="s">
        <v>677</v>
      </c>
      <c r="D952" s="201" t="s">
        <v>678</v>
      </c>
      <c r="E952" s="201" t="s">
        <v>679</v>
      </c>
      <c r="F952" s="201" t="s">
        <v>680</v>
      </c>
      <c r="G952" s="201">
        <v>5</v>
      </c>
      <c r="H952" s="201">
        <v>24</v>
      </c>
      <c r="I952" s="201" t="s">
        <v>713</v>
      </c>
      <c r="J952" s="201" t="s">
        <v>671</v>
      </c>
      <c r="K952" s="202">
        <v>43.1</v>
      </c>
      <c r="L952" s="202">
        <v>0.11</v>
      </c>
      <c r="M952" s="202">
        <v>19.8</v>
      </c>
      <c r="N952" s="202">
        <v>7.26</v>
      </c>
      <c r="O952" s="202">
        <v>0.34</v>
      </c>
      <c r="P952" s="202">
        <v>20.43</v>
      </c>
      <c r="Q952" s="202">
        <v>4.87</v>
      </c>
      <c r="R952" s="202">
        <v>0.01</v>
      </c>
      <c r="S952" s="202">
        <v>4.0599999999999996</v>
      </c>
      <c r="T952" s="202">
        <v>99.98</v>
      </c>
      <c r="U952" s="183">
        <f t="shared" si="28"/>
        <v>83.377282764705797</v>
      </c>
      <c r="V952" s="183">
        <f t="shared" si="29"/>
        <v>12.092244971980227</v>
      </c>
      <c r="W952" s="201" t="s">
        <v>713</v>
      </c>
      <c r="X952" s="201">
        <v>10</v>
      </c>
    </row>
    <row r="953" spans="1:24" s="171" customFormat="1" ht="11.25">
      <c r="A953" s="172" t="s">
        <v>676</v>
      </c>
      <c r="B953" s="201" t="s">
        <v>665</v>
      </c>
      <c r="C953" s="201" t="s">
        <v>677</v>
      </c>
      <c r="D953" s="201" t="s">
        <v>678</v>
      </c>
      <c r="E953" s="201" t="s">
        <v>679</v>
      </c>
      <c r="F953" s="201" t="s">
        <v>680</v>
      </c>
      <c r="G953" s="201">
        <v>5</v>
      </c>
      <c r="H953" s="201">
        <v>25</v>
      </c>
      <c r="I953" s="201" t="s">
        <v>713</v>
      </c>
      <c r="J953" s="201" t="s">
        <v>671</v>
      </c>
      <c r="K953" s="202">
        <v>43.17</v>
      </c>
      <c r="L953" s="202">
        <v>0.28999999999999998</v>
      </c>
      <c r="M953" s="202">
        <v>20.79</v>
      </c>
      <c r="N953" s="202">
        <v>7.66</v>
      </c>
      <c r="O953" s="202">
        <v>0.31</v>
      </c>
      <c r="P953" s="202">
        <v>20.71</v>
      </c>
      <c r="Q953" s="202">
        <v>4.3600000000000003</v>
      </c>
      <c r="R953" s="202">
        <v>7.0000000000000007E-2</v>
      </c>
      <c r="S953" s="202">
        <v>2.48</v>
      </c>
      <c r="T953" s="202">
        <v>99.84</v>
      </c>
      <c r="U953" s="183">
        <f t="shared" si="28"/>
        <v>82.815191173628094</v>
      </c>
      <c r="V953" s="183">
        <f t="shared" si="29"/>
        <v>7.4093992590409332</v>
      </c>
      <c r="W953" s="201" t="s">
        <v>713</v>
      </c>
      <c r="X953" s="201">
        <v>10</v>
      </c>
    </row>
    <row r="954" spans="1:24" s="171" customFormat="1" ht="11.25">
      <c r="A954" s="172" t="s">
        <v>676</v>
      </c>
      <c r="B954" s="201" t="s">
        <v>665</v>
      </c>
      <c r="C954" s="201" t="s">
        <v>677</v>
      </c>
      <c r="D954" s="201" t="s">
        <v>678</v>
      </c>
      <c r="E954" s="201" t="s">
        <v>679</v>
      </c>
      <c r="F954" s="201" t="s">
        <v>680</v>
      </c>
      <c r="G954" s="201">
        <v>5</v>
      </c>
      <c r="H954" s="201">
        <v>26</v>
      </c>
      <c r="I954" s="201" t="s">
        <v>713</v>
      </c>
      <c r="J954" s="201" t="s">
        <v>671</v>
      </c>
      <c r="K954" s="202">
        <v>42.29</v>
      </c>
      <c r="L954" s="202">
        <v>0.32</v>
      </c>
      <c r="M954" s="202">
        <v>17.57</v>
      </c>
      <c r="N954" s="202">
        <v>7.05</v>
      </c>
      <c r="O954" s="202">
        <v>0.39</v>
      </c>
      <c r="P954" s="202">
        <v>20.149999999999999</v>
      </c>
      <c r="Q954" s="202">
        <v>5.78</v>
      </c>
      <c r="R954" s="202">
        <v>0.02</v>
      </c>
      <c r="S954" s="202">
        <v>6.96</v>
      </c>
      <c r="T954" s="202">
        <v>100.53</v>
      </c>
      <c r="U954" s="183">
        <f t="shared" si="28"/>
        <v>83.5917106774221</v>
      </c>
      <c r="V954" s="183">
        <f t="shared" si="29"/>
        <v>20.994812119398279</v>
      </c>
      <c r="W954" s="201" t="s">
        <v>713</v>
      </c>
      <c r="X954" s="201">
        <v>10</v>
      </c>
    </row>
    <row r="955" spans="1:24" s="171" customFormat="1" ht="11.25">
      <c r="A955" s="172" t="s">
        <v>676</v>
      </c>
      <c r="B955" s="201" t="s">
        <v>665</v>
      </c>
      <c r="C955" s="201" t="s">
        <v>677</v>
      </c>
      <c r="D955" s="201" t="s">
        <v>678</v>
      </c>
      <c r="E955" s="201" t="s">
        <v>679</v>
      </c>
      <c r="F955" s="201" t="s">
        <v>680</v>
      </c>
      <c r="G955" s="201">
        <v>5</v>
      </c>
      <c r="H955" s="201">
        <v>27</v>
      </c>
      <c r="I955" s="201" t="s">
        <v>713</v>
      </c>
      <c r="J955" s="201" t="s">
        <v>671</v>
      </c>
      <c r="K955" s="202">
        <v>42.72</v>
      </c>
      <c r="L955" s="202">
        <v>0.24</v>
      </c>
      <c r="M955" s="202">
        <v>19.25</v>
      </c>
      <c r="N955" s="202">
        <v>7.64</v>
      </c>
      <c r="O955" s="202">
        <v>0.4</v>
      </c>
      <c r="P955" s="202">
        <v>20.440000000000001</v>
      </c>
      <c r="Q955" s="202">
        <v>4.97</v>
      </c>
      <c r="R955" s="202">
        <v>0.01</v>
      </c>
      <c r="S955" s="202">
        <v>4.84</v>
      </c>
      <c r="T955" s="202">
        <v>100.51</v>
      </c>
      <c r="U955" s="183">
        <f t="shared" si="28"/>
        <v>82.665121527715229</v>
      </c>
      <c r="V955" s="183">
        <f t="shared" si="29"/>
        <v>14.432523015036786</v>
      </c>
      <c r="W955" s="201" t="s">
        <v>713</v>
      </c>
      <c r="X955" s="201">
        <v>10</v>
      </c>
    </row>
    <row r="956" spans="1:24" s="171" customFormat="1" ht="11.25">
      <c r="A956" s="172" t="s">
        <v>676</v>
      </c>
      <c r="B956" s="201" t="s">
        <v>665</v>
      </c>
      <c r="C956" s="201" t="s">
        <v>677</v>
      </c>
      <c r="D956" s="201" t="s">
        <v>678</v>
      </c>
      <c r="E956" s="201" t="s">
        <v>679</v>
      </c>
      <c r="F956" s="201" t="s">
        <v>680</v>
      </c>
      <c r="G956" s="201">
        <v>5</v>
      </c>
      <c r="H956" s="201">
        <v>28</v>
      </c>
      <c r="I956" s="201" t="s">
        <v>713</v>
      </c>
      <c r="J956" s="201" t="s">
        <v>671</v>
      </c>
      <c r="K956" s="202">
        <v>42.93</v>
      </c>
      <c r="L956" s="202">
        <v>0.38</v>
      </c>
      <c r="M956" s="202">
        <v>19.510000000000002</v>
      </c>
      <c r="N956" s="202">
        <v>7.07</v>
      </c>
      <c r="O956" s="202">
        <v>0.35</v>
      </c>
      <c r="P956" s="202">
        <v>20.98</v>
      </c>
      <c r="Q956" s="202">
        <v>4.76</v>
      </c>
      <c r="R956" s="202">
        <v>0.05</v>
      </c>
      <c r="S956" s="202">
        <v>4.59</v>
      </c>
      <c r="T956" s="202">
        <v>100.62</v>
      </c>
      <c r="U956" s="183">
        <f t="shared" si="28"/>
        <v>84.100036113496017</v>
      </c>
      <c r="V956" s="183">
        <f t="shared" si="29"/>
        <v>13.6311218201666</v>
      </c>
      <c r="W956" s="201" t="s">
        <v>713</v>
      </c>
      <c r="X956" s="201">
        <v>10</v>
      </c>
    </row>
    <row r="957" spans="1:24" s="171" customFormat="1" ht="11.25">
      <c r="A957" s="172" t="s">
        <v>676</v>
      </c>
      <c r="B957" s="201" t="s">
        <v>665</v>
      </c>
      <c r="C957" s="201" t="s">
        <v>677</v>
      </c>
      <c r="D957" s="201" t="s">
        <v>678</v>
      </c>
      <c r="E957" s="201" t="s">
        <v>679</v>
      </c>
      <c r="F957" s="201" t="s">
        <v>680</v>
      </c>
      <c r="G957" s="201">
        <v>5</v>
      </c>
      <c r="H957" s="201">
        <v>29</v>
      </c>
      <c r="I957" s="201" t="s">
        <v>713</v>
      </c>
      <c r="J957" s="201" t="s">
        <v>671</v>
      </c>
      <c r="K957" s="202">
        <v>42.03</v>
      </c>
      <c r="L957" s="202">
        <v>0.83</v>
      </c>
      <c r="M957" s="202">
        <v>18.96</v>
      </c>
      <c r="N957" s="202">
        <v>7.12</v>
      </c>
      <c r="O957" s="202">
        <v>0.33</v>
      </c>
      <c r="P957" s="202">
        <v>21.35</v>
      </c>
      <c r="Q957" s="202">
        <v>5.36</v>
      </c>
      <c r="R957" s="202">
        <v>0.11</v>
      </c>
      <c r="S957" s="202">
        <v>4.6900000000000004</v>
      </c>
      <c r="T957" s="202">
        <v>100.78</v>
      </c>
      <c r="U957" s="183">
        <f t="shared" si="28"/>
        <v>84.239074177018864</v>
      </c>
      <c r="V957" s="183">
        <f t="shared" si="29"/>
        <v>14.232358694984882</v>
      </c>
      <c r="W957" s="201" t="s">
        <v>713</v>
      </c>
      <c r="X957" s="201">
        <v>10</v>
      </c>
    </row>
    <row r="958" spans="1:24" s="171" customFormat="1" ht="11.25">
      <c r="A958" s="172" t="s">
        <v>676</v>
      </c>
      <c r="B958" s="201" t="s">
        <v>665</v>
      </c>
      <c r="C958" s="201" t="s">
        <v>677</v>
      </c>
      <c r="D958" s="201" t="s">
        <v>678</v>
      </c>
      <c r="E958" s="201" t="s">
        <v>679</v>
      </c>
      <c r="F958" s="201" t="s">
        <v>680</v>
      </c>
      <c r="G958" s="201">
        <v>5</v>
      </c>
      <c r="H958" s="201">
        <v>30</v>
      </c>
      <c r="I958" s="201" t="s">
        <v>713</v>
      </c>
      <c r="J958" s="201" t="s">
        <v>671</v>
      </c>
      <c r="K958" s="202">
        <v>42.51</v>
      </c>
      <c r="L958" s="202">
        <v>0.63</v>
      </c>
      <c r="M958" s="202">
        <v>19.89</v>
      </c>
      <c r="N958" s="202">
        <v>7.64</v>
      </c>
      <c r="O958" s="202">
        <v>0.35</v>
      </c>
      <c r="P958" s="202">
        <v>21.05</v>
      </c>
      <c r="Q958" s="202">
        <v>5.19</v>
      </c>
      <c r="R958" s="202">
        <v>0.11</v>
      </c>
      <c r="S958" s="202">
        <v>3.8</v>
      </c>
      <c r="T958" s="202">
        <v>101.17</v>
      </c>
      <c r="U958" s="183">
        <f t="shared" si="28"/>
        <v>83.082478796407997</v>
      </c>
      <c r="V958" s="183">
        <f t="shared" si="29"/>
        <v>11.360443639787086</v>
      </c>
      <c r="W958" s="201" t="s">
        <v>713</v>
      </c>
      <c r="X958" s="201">
        <v>10</v>
      </c>
    </row>
    <row r="959" spans="1:24" s="171" customFormat="1" ht="11.25">
      <c r="A959" s="172" t="s">
        <v>676</v>
      </c>
      <c r="B959" s="201" t="s">
        <v>665</v>
      </c>
      <c r="C959" s="201" t="s">
        <v>677</v>
      </c>
      <c r="D959" s="201" t="s">
        <v>678</v>
      </c>
      <c r="E959" s="201" t="s">
        <v>679</v>
      </c>
      <c r="F959" s="201" t="s">
        <v>680</v>
      </c>
      <c r="G959" s="201">
        <v>5</v>
      </c>
      <c r="H959" s="201">
        <v>31</v>
      </c>
      <c r="I959" s="201" t="s">
        <v>713</v>
      </c>
      <c r="J959" s="201" t="s">
        <v>671</v>
      </c>
      <c r="K959" s="202">
        <v>42.3</v>
      </c>
      <c r="L959" s="202">
        <v>0.82</v>
      </c>
      <c r="M959" s="202">
        <v>18.920000000000002</v>
      </c>
      <c r="N959" s="202">
        <v>8.76</v>
      </c>
      <c r="O959" s="202">
        <v>0.37</v>
      </c>
      <c r="P959" s="202">
        <v>18.79</v>
      </c>
      <c r="Q959" s="202">
        <v>5.87</v>
      </c>
      <c r="R959" s="202">
        <v>0.05</v>
      </c>
      <c r="S959" s="202">
        <v>4.01</v>
      </c>
      <c r="T959" s="202">
        <v>99.89</v>
      </c>
      <c r="U959" s="183">
        <f t="shared" si="28"/>
        <v>79.267241204687394</v>
      </c>
      <c r="V959" s="183">
        <f t="shared" si="29"/>
        <v>12.448216731441251</v>
      </c>
      <c r="W959" s="201" t="s">
        <v>713</v>
      </c>
      <c r="X959" s="201">
        <v>10</v>
      </c>
    </row>
    <row r="960" spans="1:24" s="171" customFormat="1" ht="11.25">
      <c r="A960" s="172" t="s">
        <v>676</v>
      </c>
      <c r="B960" s="201" t="s">
        <v>665</v>
      </c>
      <c r="C960" s="201" t="s">
        <v>677</v>
      </c>
      <c r="D960" s="201" t="s">
        <v>678</v>
      </c>
      <c r="E960" s="201" t="s">
        <v>679</v>
      </c>
      <c r="F960" s="201" t="s">
        <v>680</v>
      </c>
      <c r="G960" s="201">
        <v>5</v>
      </c>
      <c r="H960" s="201">
        <v>32</v>
      </c>
      <c r="I960" s="201" t="s">
        <v>713</v>
      </c>
      <c r="J960" s="201" t="s">
        <v>671</v>
      </c>
      <c r="K960" s="202">
        <v>43.16</v>
      </c>
      <c r="L960" s="202">
        <v>0.27</v>
      </c>
      <c r="M960" s="202">
        <v>19.690000000000001</v>
      </c>
      <c r="N960" s="202">
        <v>7.06</v>
      </c>
      <c r="O960" s="202">
        <v>0.4</v>
      </c>
      <c r="P960" s="202">
        <v>21.38</v>
      </c>
      <c r="Q960" s="202">
        <v>4.7699999999999996</v>
      </c>
      <c r="R960" s="202">
        <v>0.04</v>
      </c>
      <c r="S960" s="202">
        <v>4.6900000000000004</v>
      </c>
      <c r="T960" s="202">
        <v>101.46</v>
      </c>
      <c r="U960" s="183">
        <f t="shared" si="28"/>
        <v>84.36963268154031</v>
      </c>
      <c r="V960" s="183">
        <f t="shared" si="29"/>
        <v>13.777396661781635</v>
      </c>
      <c r="W960" s="201" t="s">
        <v>713</v>
      </c>
      <c r="X960" s="201">
        <v>10</v>
      </c>
    </row>
    <row r="961" spans="1:24" s="171" customFormat="1" ht="11.25">
      <c r="A961" s="172" t="s">
        <v>676</v>
      </c>
      <c r="B961" s="201" t="s">
        <v>665</v>
      </c>
      <c r="C961" s="201" t="s">
        <v>677</v>
      </c>
      <c r="D961" s="201" t="s">
        <v>678</v>
      </c>
      <c r="E961" s="201" t="s">
        <v>679</v>
      </c>
      <c r="F961" s="201" t="s">
        <v>680</v>
      </c>
      <c r="G961" s="201">
        <v>5</v>
      </c>
      <c r="H961" s="201">
        <v>33</v>
      </c>
      <c r="I961" s="201" t="s">
        <v>713</v>
      </c>
      <c r="J961" s="201" t="s">
        <v>671</v>
      </c>
      <c r="K961" s="202">
        <v>42.55</v>
      </c>
      <c r="L961" s="202">
        <v>0.09</v>
      </c>
      <c r="M961" s="202">
        <v>19.14</v>
      </c>
      <c r="N961" s="202">
        <v>8.23</v>
      </c>
      <c r="O961" s="202">
        <v>0.39</v>
      </c>
      <c r="P961" s="202">
        <v>19.27</v>
      </c>
      <c r="Q961" s="202">
        <v>5.55</v>
      </c>
      <c r="R961" s="202">
        <v>0.03</v>
      </c>
      <c r="S961" s="202">
        <v>4.7699999999999996</v>
      </c>
      <c r="T961" s="202">
        <v>100.02</v>
      </c>
      <c r="U961" s="183">
        <f t="shared" si="28"/>
        <v>80.670561943454189</v>
      </c>
      <c r="V961" s="183">
        <f t="shared" si="29"/>
        <v>14.323723630188592</v>
      </c>
      <c r="W961" s="201" t="s">
        <v>713</v>
      </c>
      <c r="X961" s="201">
        <v>10</v>
      </c>
    </row>
    <row r="962" spans="1:24" s="171" customFormat="1" ht="11.25">
      <c r="A962" s="172" t="s">
        <v>676</v>
      </c>
      <c r="B962" s="201" t="s">
        <v>665</v>
      </c>
      <c r="C962" s="201" t="s">
        <v>677</v>
      </c>
      <c r="D962" s="201" t="s">
        <v>678</v>
      </c>
      <c r="E962" s="201" t="s">
        <v>679</v>
      </c>
      <c r="F962" s="201" t="s">
        <v>680</v>
      </c>
      <c r="G962" s="201">
        <v>5</v>
      </c>
      <c r="H962" s="201">
        <v>34</v>
      </c>
      <c r="I962" s="201" t="s">
        <v>713</v>
      </c>
      <c r="J962" s="201" t="s">
        <v>671</v>
      </c>
      <c r="K962" s="202">
        <v>42.9</v>
      </c>
      <c r="L962" s="202">
        <v>0.24</v>
      </c>
      <c r="M962" s="202">
        <v>19.54</v>
      </c>
      <c r="N962" s="202">
        <v>7.85</v>
      </c>
      <c r="O962" s="202">
        <v>0.39</v>
      </c>
      <c r="P962" s="202">
        <v>20.54</v>
      </c>
      <c r="Q962" s="202">
        <v>4.93</v>
      </c>
      <c r="R962" s="202">
        <v>0.02</v>
      </c>
      <c r="S962" s="202">
        <v>4.6500000000000004</v>
      </c>
      <c r="T962" s="202">
        <v>101.06</v>
      </c>
      <c r="U962" s="183">
        <f t="shared" si="28"/>
        <v>82.344171305899209</v>
      </c>
      <c r="V962" s="183">
        <f t="shared" si="29"/>
        <v>13.766493767507818</v>
      </c>
      <c r="W962" s="201" t="s">
        <v>713</v>
      </c>
      <c r="X962" s="201">
        <v>10</v>
      </c>
    </row>
    <row r="963" spans="1:24" s="171" customFormat="1" ht="11.25">
      <c r="A963" s="172" t="s">
        <v>676</v>
      </c>
      <c r="B963" s="201" t="s">
        <v>665</v>
      </c>
      <c r="C963" s="201" t="s">
        <v>677</v>
      </c>
      <c r="D963" s="201" t="s">
        <v>678</v>
      </c>
      <c r="E963" s="201" t="s">
        <v>679</v>
      </c>
      <c r="F963" s="201" t="s">
        <v>680</v>
      </c>
      <c r="G963" s="201">
        <v>5</v>
      </c>
      <c r="H963" s="201">
        <v>35</v>
      </c>
      <c r="I963" s="201" t="s">
        <v>713</v>
      </c>
      <c r="J963" s="201" t="s">
        <v>671</v>
      </c>
      <c r="K963" s="202">
        <v>42.84</v>
      </c>
      <c r="L963" s="202">
        <v>0.66</v>
      </c>
      <c r="M963" s="202">
        <v>19.39</v>
      </c>
      <c r="N963" s="202">
        <v>7.29</v>
      </c>
      <c r="O963" s="202">
        <v>0.28999999999999998</v>
      </c>
      <c r="P963" s="202">
        <v>21.84</v>
      </c>
      <c r="Q963" s="202">
        <v>5.0999999999999996</v>
      </c>
      <c r="R963" s="202">
        <v>0.1</v>
      </c>
      <c r="S963" s="202">
        <v>3.96</v>
      </c>
      <c r="T963" s="202">
        <v>101.47</v>
      </c>
      <c r="U963" s="183">
        <f t="shared" si="28"/>
        <v>84.227062743258571</v>
      </c>
      <c r="V963" s="183">
        <f t="shared" si="29"/>
        <v>12.049635865702712</v>
      </c>
      <c r="W963" s="201" t="s">
        <v>713</v>
      </c>
      <c r="X963" s="201">
        <v>10</v>
      </c>
    </row>
    <row r="964" spans="1:24" s="171" customFormat="1" ht="11.25">
      <c r="A964" s="172" t="s">
        <v>676</v>
      </c>
      <c r="B964" s="201" t="s">
        <v>665</v>
      </c>
      <c r="C964" s="201" t="s">
        <v>677</v>
      </c>
      <c r="D964" s="201" t="s">
        <v>678</v>
      </c>
      <c r="E964" s="201" t="s">
        <v>679</v>
      </c>
      <c r="F964" s="201" t="s">
        <v>680</v>
      </c>
      <c r="G964" s="201">
        <v>5</v>
      </c>
      <c r="H964" s="201">
        <v>36</v>
      </c>
      <c r="I964" s="201" t="s">
        <v>713</v>
      </c>
      <c r="J964" s="201" t="s">
        <v>671</v>
      </c>
      <c r="K964" s="202">
        <v>42.74</v>
      </c>
      <c r="L964" s="202">
        <v>0.69</v>
      </c>
      <c r="M964" s="202">
        <v>21.18</v>
      </c>
      <c r="N964" s="202">
        <v>8.83</v>
      </c>
      <c r="O964" s="202">
        <v>0.4</v>
      </c>
      <c r="P964" s="202">
        <v>19.809999999999999</v>
      </c>
      <c r="Q964" s="202">
        <v>4.95</v>
      </c>
      <c r="R964" s="202">
        <v>0.06</v>
      </c>
      <c r="S964" s="202">
        <v>0.77</v>
      </c>
      <c r="T964" s="202">
        <v>99.43</v>
      </c>
      <c r="U964" s="183">
        <f t="shared" si="28"/>
        <v>79.995495945620419</v>
      </c>
      <c r="V964" s="183">
        <f t="shared" si="29"/>
        <v>2.3807786155508701</v>
      </c>
      <c r="W964" s="201" t="s">
        <v>713</v>
      </c>
      <c r="X964" s="201">
        <v>10</v>
      </c>
    </row>
    <row r="965" spans="1:24" s="171" customFormat="1" ht="11.25">
      <c r="A965" s="172" t="s">
        <v>676</v>
      </c>
      <c r="B965" s="201" t="s">
        <v>665</v>
      </c>
      <c r="C965" s="201" t="s">
        <v>677</v>
      </c>
      <c r="D965" s="201" t="s">
        <v>678</v>
      </c>
      <c r="E965" s="201" t="s">
        <v>679</v>
      </c>
      <c r="F965" s="201" t="s">
        <v>680</v>
      </c>
      <c r="G965" s="201">
        <v>5</v>
      </c>
      <c r="H965" s="201">
        <v>37</v>
      </c>
      <c r="I965" s="201" t="s">
        <v>713</v>
      </c>
      <c r="J965" s="201" t="s">
        <v>671</v>
      </c>
      <c r="K965" s="202">
        <v>41.89</v>
      </c>
      <c r="L965" s="202">
        <v>0.28000000000000003</v>
      </c>
      <c r="M965" s="202">
        <v>22.01</v>
      </c>
      <c r="N965" s="202">
        <v>14.57</v>
      </c>
      <c r="O965" s="202">
        <v>0.31</v>
      </c>
      <c r="P965" s="202">
        <v>11.9</v>
      </c>
      <c r="Q965" s="202">
        <v>9.93</v>
      </c>
      <c r="R965" s="202">
        <v>0.11</v>
      </c>
      <c r="S965" s="202">
        <v>0.08</v>
      </c>
      <c r="T965" s="202">
        <v>101.08</v>
      </c>
      <c r="U965" s="183">
        <f t="shared" si="28"/>
        <v>59.280053263753409</v>
      </c>
      <c r="V965" s="183">
        <f t="shared" si="29"/>
        <v>0.24323787082300832</v>
      </c>
      <c r="W965" s="201" t="s">
        <v>713</v>
      </c>
      <c r="X965" s="201">
        <v>10</v>
      </c>
    </row>
    <row r="966" spans="1:24" s="171" customFormat="1" ht="11.25">
      <c r="A966" s="172" t="s">
        <v>676</v>
      </c>
      <c r="B966" s="201" t="s">
        <v>665</v>
      </c>
      <c r="C966" s="201" t="s">
        <v>677</v>
      </c>
      <c r="D966" s="201" t="s">
        <v>678</v>
      </c>
      <c r="E966" s="201" t="s">
        <v>679</v>
      </c>
      <c r="F966" s="201" t="s">
        <v>680</v>
      </c>
      <c r="G966" s="201">
        <v>5</v>
      </c>
      <c r="H966" s="201">
        <v>38</v>
      </c>
      <c r="I966" s="201" t="s">
        <v>713</v>
      </c>
      <c r="J966" s="201" t="s">
        <v>671</v>
      </c>
      <c r="K966" s="202">
        <v>42.54</v>
      </c>
      <c r="L966" s="202">
        <v>0.14000000000000001</v>
      </c>
      <c r="M966" s="202">
        <v>19.5</v>
      </c>
      <c r="N966" s="202">
        <v>8.08</v>
      </c>
      <c r="O966" s="202">
        <v>0.44</v>
      </c>
      <c r="P966" s="202">
        <v>19.760000000000002</v>
      </c>
      <c r="Q966" s="202">
        <v>5.54</v>
      </c>
      <c r="R966" s="202">
        <v>0.02</v>
      </c>
      <c r="S966" s="202">
        <v>4.59</v>
      </c>
      <c r="T966" s="202">
        <v>100.61</v>
      </c>
      <c r="U966" s="183">
        <f t="shared" ref="U966:U1029" si="30">((P966/40.31)/(P966/40.31+N966/71.85))*100</f>
        <v>81.339896032039221</v>
      </c>
      <c r="V966" s="183">
        <f t="shared" ref="V966:V1029" si="31">((S966/151.99061)/(S966/151.99061+M966/101.96137))*100</f>
        <v>13.637158858158088</v>
      </c>
      <c r="W966" s="201" t="s">
        <v>713</v>
      </c>
      <c r="X966" s="201">
        <v>10</v>
      </c>
    </row>
    <row r="967" spans="1:24" s="171" customFormat="1" ht="11.25">
      <c r="A967" s="172" t="s">
        <v>676</v>
      </c>
      <c r="B967" s="201" t="s">
        <v>665</v>
      </c>
      <c r="C967" s="201" t="s">
        <v>677</v>
      </c>
      <c r="D967" s="201" t="s">
        <v>678</v>
      </c>
      <c r="E967" s="201" t="s">
        <v>679</v>
      </c>
      <c r="F967" s="201" t="s">
        <v>680</v>
      </c>
      <c r="G967" s="201">
        <v>5</v>
      </c>
      <c r="H967" s="201">
        <v>39</v>
      </c>
      <c r="I967" s="201" t="s">
        <v>713</v>
      </c>
      <c r="J967" s="201" t="s">
        <v>671</v>
      </c>
      <c r="K967" s="202">
        <v>41.72</v>
      </c>
      <c r="L967" s="202">
        <v>0.56999999999999995</v>
      </c>
      <c r="M967" s="202">
        <v>16.79</v>
      </c>
      <c r="N967" s="202">
        <v>8.0399999999999991</v>
      </c>
      <c r="O967" s="202">
        <v>0.5</v>
      </c>
      <c r="P967" s="202">
        <v>16.010000000000002</v>
      </c>
      <c r="Q967" s="202">
        <v>9.81</v>
      </c>
      <c r="R967" s="202">
        <v>7.0000000000000007E-2</v>
      </c>
      <c r="S967" s="202">
        <v>7.24</v>
      </c>
      <c r="T967" s="202">
        <v>100.75</v>
      </c>
      <c r="U967" s="183">
        <f t="shared" si="30"/>
        <v>78.018854852470227</v>
      </c>
      <c r="V967" s="183">
        <f t="shared" si="31"/>
        <v>22.436863148528996</v>
      </c>
      <c r="W967" s="201" t="s">
        <v>713</v>
      </c>
      <c r="X967" s="201">
        <v>10</v>
      </c>
    </row>
    <row r="968" spans="1:24" s="171" customFormat="1" ht="11.25">
      <c r="A968" s="172" t="s">
        <v>676</v>
      </c>
      <c r="B968" s="201" t="s">
        <v>665</v>
      </c>
      <c r="C968" s="201" t="s">
        <v>677</v>
      </c>
      <c r="D968" s="201" t="s">
        <v>678</v>
      </c>
      <c r="E968" s="201" t="s">
        <v>679</v>
      </c>
      <c r="F968" s="201" t="s">
        <v>680</v>
      </c>
      <c r="G968" s="201">
        <v>5</v>
      </c>
      <c r="H968" s="201">
        <v>40</v>
      </c>
      <c r="I968" s="201" t="s">
        <v>713</v>
      </c>
      <c r="J968" s="201" t="s">
        <v>671</v>
      </c>
      <c r="K968" s="202">
        <v>43.01</v>
      </c>
      <c r="L968" s="202">
        <v>0.2</v>
      </c>
      <c r="M968" s="202">
        <v>20.27</v>
      </c>
      <c r="N968" s="202">
        <v>7.29</v>
      </c>
      <c r="O968" s="202">
        <v>0.35</v>
      </c>
      <c r="P968" s="202">
        <v>21.28</v>
      </c>
      <c r="Q968" s="202">
        <v>4.74</v>
      </c>
      <c r="R968" s="202">
        <v>0.02</v>
      </c>
      <c r="S968" s="202">
        <v>3.79</v>
      </c>
      <c r="T968" s="202">
        <v>100.95</v>
      </c>
      <c r="U968" s="183">
        <f t="shared" si="30"/>
        <v>83.878900471075752</v>
      </c>
      <c r="V968" s="183">
        <f t="shared" si="31"/>
        <v>11.145140551174761</v>
      </c>
      <c r="W968" s="201" t="s">
        <v>713</v>
      </c>
      <c r="X968" s="201">
        <v>10</v>
      </c>
    </row>
    <row r="969" spans="1:24" s="171" customFormat="1" ht="11.25">
      <c r="A969" s="172" t="s">
        <v>676</v>
      </c>
      <c r="B969" s="201" t="s">
        <v>665</v>
      </c>
      <c r="C969" s="201" t="s">
        <v>677</v>
      </c>
      <c r="D969" s="201" t="s">
        <v>678</v>
      </c>
      <c r="E969" s="201" t="s">
        <v>679</v>
      </c>
      <c r="F969" s="201" t="s">
        <v>680</v>
      </c>
      <c r="G969" s="201">
        <v>5</v>
      </c>
      <c r="H969" s="201">
        <v>41</v>
      </c>
      <c r="I969" s="201" t="s">
        <v>713</v>
      </c>
      <c r="J969" s="201" t="s">
        <v>671</v>
      </c>
      <c r="K969" s="202">
        <v>41.72</v>
      </c>
      <c r="L969" s="202">
        <v>0.27</v>
      </c>
      <c r="M969" s="202">
        <v>18.079999999999998</v>
      </c>
      <c r="N969" s="202">
        <v>8.57</v>
      </c>
      <c r="O969" s="202">
        <v>0.48</v>
      </c>
      <c r="P969" s="202">
        <v>19.38</v>
      </c>
      <c r="Q969" s="202">
        <v>5.87</v>
      </c>
      <c r="R969" s="202">
        <v>0.05</v>
      </c>
      <c r="S969" s="202">
        <v>6.27</v>
      </c>
      <c r="T969" s="202">
        <v>100.69</v>
      </c>
      <c r="U969" s="183">
        <f t="shared" si="30"/>
        <v>80.122287136092282</v>
      </c>
      <c r="V969" s="183">
        <f t="shared" si="31"/>
        <v>18.873440533272241</v>
      </c>
      <c r="W969" s="201" t="s">
        <v>713</v>
      </c>
      <c r="X969" s="201">
        <v>10</v>
      </c>
    </row>
    <row r="970" spans="1:24" s="171" customFormat="1" ht="11.25">
      <c r="A970" s="172" t="s">
        <v>676</v>
      </c>
      <c r="B970" s="201" t="s">
        <v>665</v>
      </c>
      <c r="C970" s="201" t="s">
        <v>677</v>
      </c>
      <c r="D970" s="201" t="s">
        <v>678</v>
      </c>
      <c r="E970" s="201" t="s">
        <v>679</v>
      </c>
      <c r="F970" s="201" t="s">
        <v>680</v>
      </c>
      <c r="G970" s="201">
        <v>5</v>
      </c>
      <c r="H970" s="201">
        <v>42</v>
      </c>
      <c r="I970" s="201" t="s">
        <v>713</v>
      </c>
      <c r="J970" s="201" t="s">
        <v>671</v>
      </c>
      <c r="K970" s="202">
        <v>41.56</v>
      </c>
      <c r="L970" s="202">
        <v>0.52</v>
      </c>
      <c r="M970" s="202">
        <v>17.260000000000002</v>
      </c>
      <c r="N970" s="202">
        <v>8.09</v>
      </c>
      <c r="O970" s="202">
        <v>0.43</v>
      </c>
      <c r="P970" s="202">
        <v>17.27</v>
      </c>
      <c r="Q970" s="202">
        <v>8.93</v>
      </c>
      <c r="R970" s="202">
        <v>0.06</v>
      </c>
      <c r="S970" s="202">
        <v>7.19</v>
      </c>
      <c r="T970" s="202">
        <v>101.31</v>
      </c>
      <c r="U970" s="183">
        <f t="shared" si="30"/>
        <v>79.188464217342471</v>
      </c>
      <c r="V970" s="183">
        <f t="shared" si="31"/>
        <v>21.841529802991936</v>
      </c>
      <c r="W970" s="201" t="s">
        <v>713</v>
      </c>
      <c r="X970" s="201">
        <v>10</v>
      </c>
    </row>
    <row r="971" spans="1:24" s="171" customFormat="1" ht="11.25">
      <c r="A971" s="172" t="s">
        <v>676</v>
      </c>
      <c r="B971" s="201" t="s">
        <v>665</v>
      </c>
      <c r="C971" s="201" t="s">
        <v>677</v>
      </c>
      <c r="D971" s="201" t="s">
        <v>678</v>
      </c>
      <c r="E971" s="201" t="s">
        <v>679</v>
      </c>
      <c r="F971" s="201" t="s">
        <v>680</v>
      </c>
      <c r="G971" s="201">
        <v>5</v>
      </c>
      <c r="H971" s="201">
        <v>43</v>
      </c>
      <c r="I971" s="201" t="s">
        <v>713</v>
      </c>
      <c r="J971" s="201" t="s">
        <v>671</v>
      </c>
      <c r="K971" s="202">
        <v>41.6</v>
      </c>
      <c r="L971" s="202">
        <v>0.39</v>
      </c>
      <c r="M971" s="202">
        <v>15.88</v>
      </c>
      <c r="N971" s="202">
        <v>6.72</v>
      </c>
      <c r="O971" s="202">
        <v>0.36</v>
      </c>
      <c r="P971" s="202">
        <v>20.34</v>
      </c>
      <c r="Q971" s="202">
        <v>6.05</v>
      </c>
      <c r="R971" s="202">
        <v>7.0000000000000007E-2</v>
      </c>
      <c r="S971" s="202">
        <v>9.61</v>
      </c>
      <c r="T971" s="202">
        <v>101.02</v>
      </c>
      <c r="U971" s="183">
        <f t="shared" si="30"/>
        <v>84.362911027238624</v>
      </c>
      <c r="V971" s="183">
        <f t="shared" si="31"/>
        <v>28.874625486651485</v>
      </c>
      <c r="W971" s="201" t="s">
        <v>713</v>
      </c>
      <c r="X971" s="201">
        <v>10</v>
      </c>
    </row>
    <row r="972" spans="1:24" s="171" customFormat="1" ht="11.25">
      <c r="A972" s="172" t="s">
        <v>676</v>
      </c>
      <c r="B972" s="201" t="s">
        <v>665</v>
      </c>
      <c r="C972" s="201" t="s">
        <v>677</v>
      </c>
      <c r="D972" s="201" t="s">
        <v>678</v>
      </c>
      <c r="E972" s="201" t="s">
        <v>679</v>
      </c>
      <c r="F972" s="201" t="s">
        <v>680</v>
      </c>
      <c r="G972" s="201">
        <v>5</v>
      </c>
      <c r="H972" s="201">
        <v>44</v>
      </c>
      <c r="I972" s="201" t="s">
        <v>713</v>
      </c>
      <c r="J972" s="201" t="s">
        <v>671</v>
      </c>
      <c r="K972" s="202">
        <v>42.24</v>
      </c>
      <c r="L972" s="202">
        <v>0.96</v>
      </c>
      <c r="M972" s="202">
        <v>17.420000000000002</v>
      </c>
      <c r="N972" s="202">
        <v>7.32</v>
      </c>
      <c r="O972" s="202">
        <v>0.32</v>
      </c>
      <c r="P972" s="202">
        <v>20.84</v>
      </c>
      <c r="Q972" s="202">
        <v>6.05</v>
      </c>
      <c r="R972" s="202">
        <v>0.09</v>
      </c>
      <c r="S972" s="202">
        <v>6.27</v>
      </c>
      <c r="T972" s="202">
        <v>101.51</v>
      </c>
      <c r="U972" s="183">
        <f t="shared" si="30"/>
        <v>83.537972505600237</v>
      </c>
      <c r="V972" s="183">
        <f t="shared" si="31"/>
        <v>19.449431235835117</v>
      </c>
      <c r="W972" s="201" t="s">
        <v>713</v>
      </c>
      <c r="X972" s="201">
        <v>10</v>
      </c>
    </row>
    <row r="973" spans="1:24" s="171" customFormat="1" ht="11.25">
      <c r="A973" s="172" t="s">
        <v>676</v>
      </c>
      <c r="B973" s="201" t="s">
        <v>665</v>
      </c>
      <c r="C973" s="201" t="s">
        <v>677</v>
      </c>
      <c r="D973" s="201" t="s">
        <v>678</v>
      </c>
      <c r="E973" s="201" t="s">
        <v>679</v>
      </c>
      <c r="F973" s="201" t="s">
        <v>680</v>
      </c>
      <c r="G973" s="201">
        <v>5</v>
      </c>
      <c r="H973" s="201">
        <v>45</v>
      </c>
      <c r="I973" s="201" t="s">
        <v>713</v>
      </c>
      <c r="J973" s="201" t="s">
        <v>671</v>
      </c>
      <c r="K973" s="202">
        <v>41.62</v>
      </c>
      <c r="L973" s="202">
        <v>0.28000000000000003</v>
      </c>
      <c r="M973" s="202">
        <v>16.079999999999998</v>
      </c>
      <c r="N973" s="202">
        <v>6.95</v>
      </c>
      <c r="O973" s="202">
        <v>0.38</v>
      </c>
      <c r="P973" s="202">
        <v>19.28</v>
      </c>
      <c r="Q973" s="202">
        <v>6.49</v>
      </c>
      <c r="R973" s="202">
        <v>0.01</v>
      </c>
      <c r="S973" s="202">
        <v>8.4</v>
      </c>
      <c r="T973" s="202">
        <v>99.49</v>
      </c>
      <c r="U973" s="183">
        <f t="shared" si="30"/>
        <v>83.178172505775564</v>
      </c>
      <c r="V973" s="183">
        <f t="shared" si="31"/>
        <v>25.949993209796961</v>
      </c>
      <c r="W973" s="201" t="s">
        <v>713</v>
      </c>
      <c r="X973" s="201">
        <v>10</v>
      </c>
    </row>
    <row r="974" spans="1:24" s="171" customFormat="1" ht="11.25">
      <c r="A974" s="172" t="s">
        <v>676</v>
      </c>
      <c r="B974" s="201" t="s">
        <v>665</v>
      </c>
      <c r="C974" s="201" t="s">
        <v>677</v>
      </c>
      <c r="D974" s="201" t="s">
        <v>678</v>
      </c>
      <c r="E974" s="201" t="s">
        <v>679</v>
      </c>
      <c r="F974" s="201" t="s">
        <v>680</v>
      </c>
      <c r="G974" s="201">
        <v>5</v>
      </c>
      <c r="H974" s="201">
        <v>46</v>
      </c>
      <c r="I974" s="201" t="s">
        <v>713</v>
      </c>
      <c r="J974" s="201" t="s">
        <v>671</v>
      </c>
      <c r="K974" s="202">
        <v>42.84</v>
      </c>
      <c r="L974" s="202">
        <v>0.19</v>
      </c>
      <c r="M974" s="202">
        <v>19.48</v>
      </c>
      <c r="N974" s="202">
        <v>7.64</v>
      </c>
      <c r="O974" s="202">
        <v>0.4</v>
      </c>
      <c r="P974" s="202">
        <v>20.239999999999998</v>
      </c>
      <c r="Q974" s="202">
        <v>5.09</v>
      </c>
      <c r="R974" s="202">
        <v>7.0000000000000007E-2</v>
      </c>
      <c r="S974" s="202">
        <v>4.6100000000000003</v>
      </c>
      <c r="T974" s="202">
        <v>100.56</v>
      </c>
      <c r="U974" s="183">
        <f t="shared" si="30"/>
        <v>82.523763877725514</v>
      </c>
      <c r="V974" s="183">
        <f t="shared" si="31"/>
        <v>13.700574583080853</v>
      </c>
      <c r="W974" s="201" t="s">
        <v>713</v>
      </c>
      <c r="X974" s="201">
        <v>10</v>
      </c>
    </row>
    <row r="975" spans="1:24" s="171" customFormat="1" ht="11.25">
      <c r="A975" s="172" t="s">
        <v>676</v>
      </c>
      <c r="B975" s="201" t="s">
        <v>665</v>
      </c>
      <c r="C975" s="201" t="s">
        <v>677</v>
      </c>
      <c r="D975" s="201" t="s">
        <v>678</v>
      </c>
      <c r="E975" s="201" t="s">
        <v>679</v>
      </c>
      <c r="F975" s="201" t="s">
        <v>680</v>
      </c>
      <c r="G975" s="201">
        <v>5</v>
      </c>
      <c r="H975" s="201">
        <v>47</v>
      </c>
      <c r="I975" s="201" t="s">
        <v>713</v>
      </c>
      <c r="J975" s="201" t="s">
        <v>671</v>
      </c>
      <c r="K975" s="202">
        <v>42.36</v>
      </c>
      <c r="L975" s="202">
        <v>0.37</v>
      </c>
      <c r="M975" s="202">
        <v>21.6</v>
      </c>
      <c r="N975" s="202">
        <v>7.92</v>
      </c>
      <c r="O975" s="202">
        <v>0.39</v>
      </c>
      <c r="P975" s="202">
        <v>21.76</v>
      </c>
      <c r="Q975" s="202">
        <v>4.47</v>
      </c>
      <c r="R975" s="202">
        <v>0.06</v>
      </c>
      <c r="S975" s="202">
        <v>1.84</v>
      </c>
      <c r="T975" s="202">
        <v>100.77</v>
      </c>
      <c r="U975" s="183">
        <f t="shared" si="30"/>
        <v>83.042794880064449</v>
      </c>
      <c r="V975" s="183">
        <f t="shared" si="31"/>
        <v>5.4056529484282549</v>
      </c>
      <c r="W975" s="201" t="s">
        <v>713</v>
      </c>
      <c r="X975" s="201">
        <v>10</v>
      </c>
    </row>
    <row r="976" spans="1:24" s="171" customFormat="1" ht="11.25">
      <c r="A976" s="172" t="s">
        <v>676</v>
      </c>
      <c r="B976" s="201" t="s">
        <v>665</v>
      </c>
      <c r="C976" s="201" t="s">
        <v>677</v>
      </c>
      <c r="D976" s="201" t="s">
        <v>678</v>
      </c>
      <c r="E976" s="201" t="s">
        <v>679</v>
      </c>
      <c r="F976" s="201" t="s">
        <v>680</v>
      </c>
      <c r="G976" s="201">
        <v>5</v>
      </c>
      <c r="H976" s="201">
        <v>48</v>
      </c>
      <c r="I976" s="201" t="s">
        <v>713</v>
      </c>
      <c r="J976" s="201" t="s">
        <v>671</v>
      </c>
      <c r="K976" s="202">
        <v>43.29</v>
      </c>
      <c r="L976" s="202">
        <v>0.59</v>
      </c>
      <c r="M976" s="202">
        <v>20.91</v>
      </c>
      <c r="N976" s="202">
        <v>7.48</v>
      </c>
      <c r="O976" s="202">
        <v>0.32</v>
      </c>
      <c r="P976" s="202">
        <v>21.85</v>
      </c>
      <c r="Q976" s="202">
        <v>4.7</v>
      </c>
      <c r="R976" s="202">
        <v>0.06</v>
      </c>
      <c r="S976" s="202">
        <v>1.85</v>
      </c>
      <c r="T976" s="202">
        <v>101.05</v>
      </c>
      <c r="U976" s="183">
        <f t="shared" si="30"/>
        <v>83.888417980302137</v>
      </c>
      <c r="V976" s="183">
        <f t="shared" si="31"/>
        <v>5.6026854332397642</v>
      </c>
      <c r="W976" s="201" t="s">
        <v>713</v>
      </c>
      <c r="X976" s="201">
        <v>10</v>
      </c>
    </row>
    <row r="977" spans="1:24" s="171" customFormat="1" ht="11.25">
      <c r="A977" s="172" t="s">
        <v>676</v>
      </c>
      <c r="B977" s="201" t="s">
        <v>665</v>
      </c>
      <c r="C977" s="201" t="s">
        <v>677</v>
      </c>
      <c r="D977" s="201" t="s">
        <v>678</v>
      </c>
      <c r="E977" s="201" t="s">
        <v>679</v>
      </c>
      <c r="F977" s="201" t="s">
        <v>680</v>
      </c>
      <c r="G977" s="201">
        <v>5</v>
      </c>
      <c r="H977" s="201">
        <v>49</v>
      </c>
      <c r="I977" s="201" t="s">
        <v>713</v>
      </c>
      <c r="J977" s="201" t="s">
        <v>671</v>
      </c>
      <c r="K977" s="202">
        <v>42.32</v>
      </c>
      <c r="L977" s="202">
        <v>0.61</v>
      </c>
      <c r="M977" s="202">
        <v>22.42</v>
      </c>
      <c r="N977" s="202">
        <v>10.01</v>
      </c>
      <c r="O977" s="202">
        <v>0.3</v>
      </c>
      <c r="P977" s="202">
        <v>20.3</v>
      </c>
      <c r="Q977" s="202">
        <v>3.95</v>
      </c>
      <c r="R977" s="202">
        <v>0.08</v>
      </c>
      <c r="S977" s="202">
        <v>0.16</v>
      </c>
      <c r="T977" s="202">
        <v>100.15</v>
      </c>
      <c r="U977" s="183">
        <f t="shared" si="30"/>
        <v>78.330262627143583</v>
      </c>
      <c r="V977" s="183">
        <f t="shared" si="31"/>
        <v>0.47646289066519565</v>
      </c>
      <c r="W977" s="201" t="s">
        <v>713</v>
      </c>
      <c r="X977" s="201">
        <v>10</v>
      </c>
    </row>
    <row r="978" spans="1:24" s="171" customFormat="1" ht="11.25">
      <c r="A978" s="172" t="s">
        <v>676</v>
      </c>
      <c r="B978" s="201" t="s">
        <v>665</v>
      </c>
      <c r="C978" s="201" t="s">
        <v>677</v>
      </c>
      <c r="D978" s="201" t="s">
        <v>678</v>
      </c>
      <c r="E978" s="201" t="s">
        <v>679</v>
      </c>
      <c r="F978" s="201" t="s">
        <v>680</v>
      </c>
      <c r="G978" s="201">
        <v>5</v>
      </c>
      <c r="H978" s="201">
        <v>50</v>
      </c>
      <c r="I978" s="201" t="s">
        <v>713</v>
      </c>
      <c r="J978" s="201" t="s">
        <v>671</v>
      </c>
      <c r="K978" s="202">
        <v>42.53</v>
      </c>
      <c r="L978" s="202">
        <v>0.19</v>
      </c>
      <c r="M978" s="202">
        <v>20.27</v>
      </c>
      <c r="N978" s="202">
        <v>7.07</v>
      </c>
      <c r="O978" s="202">
        <v>0.47</v>
      </c>
      <c r="P978" s="202">
        <v>21.08</v>
      </c>
      <c r="Q978" s="202">
        <v>4.6900000000000004</v>
      </c>
      <c r="R978" s="202">
        <v>0.03</v>
      </c>
      <c r="S978" s="202">
        <v>3.94</v>
      </c>
      <c r="T978" s="202">
        <v>100.27</v>
      </c>
      <c r="U978" s="183">
        <f t="shared" si="30"/>
        <v>84.163517939672587</v>
      </c>
      <c r="V978" s="183">
        <f t="shared" si="31"/>
        <v>11.535358570649452</v>
      </c>
      <c r="W978" s="201" t="s">
        <v>713</v>
      </c>
      <c r="X978" s="201">
        <v>10</v>
      </c>
    </row>
    <row r="979" spans="1:24" s="171" customFormat="1" ht="11.25">
      <c r="A979" s="172" t="s">
        <v>676</v>
      </c>
      <c r="B979" s="201" t="s">
        <v>665</v>
      </c>
      <c r="C979" s="201" t="s">
        <v>677</v>
      </c>
      <c r="D979" s="201" t="s">
        <v>678</v>
      </c>
      <c r="E979" s="201" t="s">
        <v>679</v>
      </c>
      <c r="F979" s="201" t="s">
        <v>680</v>
      </c>
      <c r="G979" s="201">
        <v>5</v>
      </c>
      <c r="H979" s="201">
        <v>51</v>
      </c>
      <c r="I979" s="201" t="s">
        <v>713</v>
      </c>
      <c r="J979" s="201" t="s">
        <v>671</v>
      </c>
      <c r="K979" s="202">
        <v>42.64</v>
      </c>
      <c r="L979" s="202">
        <v>0.38</v>
      </c>
      <c r="M979" s="202">
        <v>22.35</v>
      </c>
      <c r="N979" s="202">
        <v>11.12</v>
      </c>
      <c r="O979" s="202">
        <v>0.41</v>
      </c>
      <c r="P979" s="202">
        <v>18.23</v>
      </c>
      <c r="Q979" s="202">
        <v>5.03</v>
      </c>
      <c r="R979" s="202">
        <v>0.1</v>
      </c>
      <c r="S979" s="202">
        <v>0.35</v>
      </c>
      <c r="T979" s="202">
        <v>100.61</v>
      </c>
      <c r="U979" s="183">
        <f t="shared" si="30"/>
        <v>74.503488962657798</v>
      </c>
      <c r="V979" s="183">
        <f t="shared" si="31"/>
        <v>1.0396108787192646</v>
      </c>
      <c r="W979" s="201" t="s">
        <v>713</v>
      </c>
      <c r="X979" s="201">
        <v>10</v>
      </c>
    </row>
    <row r="980" spans="1:24" s="171" customFormat="1" ht="11.25">
      <c r="A980" s="172" t="s">
        <v>676</v>
      </c>
      <c r="B980" s="201" t="s">
        <v>665</v>
      </c>
      <c r="C980" s="201" t="s">
        <v>677</v>
      </c>
      <c r="D980" s="201" t="s">
        <v>678</v>
      </c>
      <c r="E980" s="201" t="s">
        <v>679</v>
      </c>
      <c r="F980" s="201" t="s">
        <v>680</v>
      </c>
      <c r="G980" s="201">
        <v>5</v>
      </c>
      <c r="H980" s="201">
        <v>52</v>
      </c>
      <c r="I980" s="201" t="s">
        <v>713</v>
      </c>
      <c r="J980" s="201" t="s">
        <v>671</v>
      </c>
      <c r="K980" s="202">
        <v>43.38</v>
      </c>
      <c r="L980" s="202">
        <v>0.36</v>
      </c>
      <c r="M980" s="202">
        <v>22.64</v>
      </c>
      <c r="N980" s="202">
        <v>7.8</v>
      </c>
      <c r="O980" s="202">
        <v>0.36</v>
      </c>
      <c r="P980" s="202">
        <v>21.86</v>
      </c>
      <c r="Q980" s="202">
        <v>4.0599999999999996</v>
      </c>
      <c r="R980" s="202">
        <v>0.03</v>
      </c>
      <c r="S980" s="202">
        <v>0.57999999999999996</v>
      </c>
      <c r="T980" s="202">
        <v>101.07</v>
      </c>
      <c r="U980" s="183">
        <f t="shared" si="30"/>
        <v>83.320522063235146</v>
      </c>
      <c r="V980" s="183">
        <f t="shared" si="31"/>
        <v>1.6895465984284541</v>
      </c>
      <c r="W980" s="201" t="s">
        <v>713</v>
      </c>
      <c r="X980" s="201">
        <v>10</v>
      </c>
    </row>
    <row r="981" spans="1:24" s="171" customFormat="1" ht="11.25">
      <c r="A981" s="172" t="s">
        <v>676</v>
      </c>
      <c r="B981" s="201" t="s">
        <v>665</v>
      </c>
      <c r="C981" s="201" t="s">
        <v>677</v>
      </c>
      <c r="D981" s="201" t="s">
        <v>678</v>
      </c>
      <c r="E981" s="201" t="s">
        <v>679</v>
      </c>
      <c r="F981" s="201" t="s">
        <v>680</v>
      </c>
      <c r="G981" s="201">
        <v>5</v>
      </c>
      <c r="H981" s="201">
        <v>53</v>
      </c>
      <c r="I981" s="201" t="s">
        <v>713</v>
      </c>
      <c r="J981" s="201" t="s">
        <v>671</v>
      </c>
      <c r="K981" s="202">
        <v>42.65</v>
      </c>
      <c r="L981" s="202">
        <v>0.73</v>
      </c>
      <c r="M981" s="202">
        <v>21.91</v>
      </c>
      <c r="N981" s="202">
        <v>9.15</v>
      </c>
      <c r="O981" s="202">
        <v>0.4</v>
      </c>
      <c r="P981" s="202">
        <v>20.350000000000001</v>
      </c>
      <c r="Q981" s="202">
        <v>4.96</v>
      </c>
      <c r="R981" s="202">
        <v>0.09</v>
      </c>
      <c r="S981" s="202">
        <v>0.8</v>
      </c>
      <c r="T981" s="202">
        <v>101.04</v>
      </c>
      <c r="U981" s="183">
        <f t="shared" si="30"/>
        <v>79.855831618408473</v>
      </c>
      <c r="V981" s="183">
        <f t="shared" si="31"/>
        <v>2.3908753353271441</v>
      </c>
      <c r="W981" s="201" t="s">
        <v>713</v>
      </c>
      <c r="X981" s="201">
        <v>10</v>
      </c>
    </row>
    <row r="982" spans="1:24" s="171" customFormat="1" ht="11.25">
      <c r="A982" s="172" t="s">
        <v>676</v>
      </c>
      <c r="B982" s="201" t="s">
        <v>665</v>
      </c>
      <c r="C982" s="201" t="s">
        <v>677</v>
      </c>
      <c r="D982" s="201" t="s">
        <v>678</v>
      </c>
      <c r="E982" s="201" t="s">
        <v>679</v>
      </c>
      <c r="F982" s="201" t="s">
        <v>680</v>
      </c>
      <c r="G982" s="201">
        <v>5</v>
      </c>
      <c r="H982" s="201">
        <v>54</v>
      </c>
      <c r="I982" s="201" t="s">
        <v>713</v>
      </c>
      <c r="J982" s="201" t="s">
        <v>671</v>
      </c>
      <c r="K982" s="202">
        <v>42.76</v>
      </c>
      <c r="L982" s="202">
        <v>0.16</v>
      </c>
      <c r="M982" s="202">
        <v>22.84</v>
      </c>
      <c r="N982" s="202">
        <v>11.83</v>
      </c>
      <c r="O982" s="202">
        <v>0.35</v>
      </c>
      <c r="P982" s="202">
        <v>19.2</v>
      </c>
      <c r="Q982" s="202">
        <v>3.79</v>
      </c>
      <c r="R982" s="202">
        <v>0.01</v>
      </c>
      <c r="S982" s="202">
        <v>0.16</v>
      </c>
      <c r="T982" s="202">
        <v>101.1</v>
      </c>
      <c r="U982" s="183">
        <f t="shared" si="30"/>
        <v>74.312079165807688</v>
      </c>
      <c r="V982" s="183">
        <f t="shared" si="31"/>
        <v>0.46774229546706053</v>
      </c>
      <c r="W982" s="201" t="s">
        <v>713</v>
      </c>
      <c r="X982" s="201">
        <v>10</v>
      </c>
    </row>
    <row r="983" spans="1:24" s="171" customFormat="1" ht="11.25">
      <c r="A983" s="172" t="s">
        <v>676</v>
      </c>
      <c r="B983" s="201" t="s">
        <v>665</v>
      </c>
      <c r="C983" s="201" t="s">
        <v>677</v>
      </c>
      <c r="D983" s="201" t="s">
        <v>678</v>
      </c>
      <c r="E983" s="201" t="s">
        <v>679</v>
      </c>
      <c r="F983" s="201" t="s">
        <v>680</v>
      </c>
      <c r="G983" s="201">
        <v>5</v>
      </c>
      <c r="H983" s="201">
        <v>55</v>
      </c>
      <c r="I983" s="201" t="s">
        <v>713</v>
      </c>
      <c r="J983" s="201" t="s">
        <v>671</v>
      </c>
      <c r="K983" s="202">
        <v>41.96</v>
      </c>
      <c r="L983" s="202">
        <v>0.76</v>
      </c>
      <c r="M983" s="202">
        <v>20.47</v>
      </c>
      <c r="N983" s="202">
        <v>8.98</v>
      </c>
      <c r="O983" s="202">
        <v>0.4</v>
      </c>
      <c r="P983" s="202">
        <v>19.13</v>
      </c>
      <c r="Q983" s="202">
        <v>5.7</v>
      </c>
      <c r="R983" s="202">
        <v>0.12</v>
      </c>
      <c r="S983" s="202">
        <v>1.94</v>
      </c>
      <c r="T983" s="202">
        <v>99.46</v>
      </c>
      <c r="U983" s="183">
        <f t="shared" si="30"/>
        <v>79.154094016824786</v>
      </c>
      <c r="V983" s="183">
        <f t="shared" si="31"/>
        <v>5.9776941347060433</v>
      </c>
      <c r="W983" s="201" t="s">
        <v>713</v>
      </c>
      <c r="X983" s="201">
        <v>10</v>
      </c>
    </row>
    <row r="984" spans="1:24" s="171" customFormat="1" ht="11.25">
      <c r="A984" s="172" t="s">
        <v>676</v>
      </c>
      <c r="B984" s="201" t="s">
        <v>665</v>
      </c>
      <c r="C984" s="201" t="s">
        <v>677</v>
      </c>
      <c r="D984" s="201" t="s">
        <v>678</v>
      </c>
      <c r="E984" s="201" t="s">
        <v>679</v>
      </c>
      <c r="F984" s="201" t="s">
        <v>680</v>
      </c>
      <c r="G984" s="201">
        <v>5</v>
      </c>
      <c r="H984" s="201">
        <v>56</v>
      </c>
      <c r="I984" s="201" t="s">
        <v>713</v>
      </c>
      <c r="J984" s="201" t="s">
        <v>671</v>
      </c>
      <c r="K984" s="202">
        <v>42.69</v>
      </c>
      <c r="L984" s="202">
        <v>0.4</v>
      </c>
      <c r="M984" s="202">
        <v>19.5</v>
      </c>
      <c r="N984" s="202">
        <v>7.13</v>
      </c>
      <c r="O984" s="202">
        <v>0.41</v>
      </c>
      <c r="P984" s="202">
        <v>21.45</v>
      </c>
      <c r="Q984" s="202">
        <v>4.7</v>
      </c>
      <c r="R984" s="202">
        <v>0.06</v>
      </c>
      <c r="S984" s="202">
        <v>4.51</v>
      </c>
      <c r="T984" s="202">
        <v>100.85</v>
      </c>
      <c r="U984" s="183">
        <f t="shared" si="30"/>
        <v>84.282432917815271</v>
      </c>
      <c r="V984" s="183">
        <f t="shared" si="31"/>
        <v>13.431398549642692</v>
      </c>
      <c r="W984" s="201" t="s">
        <v>713</v>
      </c>
      <c r="X984" s="201">
        <v>10</v>
      </c>
    </row>
    <row r="985" spans="1:24" s="171" customFormat="1" ht="11.25">
      <c r="A985" s="172" t="s">
        <v>676</v>
      </c>
      <c r="B985" s="201" t="s">
        <v>665</v>
      </c>
      <c r="C985" s="201" t="s">
        <v>677</v>
      </c>
      <c r="D985" s="201" t="s">
        <v>678</v>
      </c>
      <c r="E985" s="201" t="s">
        <v>679</v>
      </c>
      <c r="F985" s="201" t="s">
        <v>680</v>
      </c>
      <c r="G985" s="201">
        <v>5</v>
      </c>
      <c r="H985" s="201">
        <v>57</v>
      </c>
      <c r="I985" s="201" t="s">
        <v>713</v>
      </c>
      <c r="J985" s="201" t="s">
        <v>671</v>
      </c>
      <c r="K985" s="202">
        <v>42.52</v>
      </c>
      <c r="L985" s="202">
        <v>0.18</v>
      </c>
      <c r="M985" s="202">
        <v>19.329999999999998</v>
      </c>
      <c r="N985" s="202">
        <v>8.15</v>
      </c>
      <c r="O985" s="202">
        <v>0.42</v>
      </c>
      <c r="P985" s="202">
        <v>19.41</v>
      </c>
      <c r="Q985" s="202">
        <v>5.66</v>
      </c>
      <c r="R985" s="202">
        <v>0.03</v>
      </c>
      <c r="S985" s="202">
        <v>5.16</v>
      </c>
      <c r="T985" s="202">
        <v>100.86</v>
      </c>
      <c r="U985" s="183">
        <f t="shared" si="30"/>
        <v>80.934372524497491</v>
      </c>
      <c r="V985" s="183">
        <f t="shared" si="31"/>
        <v>15.187806261413744</v>
      </c>
      <c r="W985" s="201" t="s">
        <v>713</v>
      </c>
      <c r="X985" s="201">
        <v>10</v>
      </c>
    </row>
    <row r="986" spans="1:24" s="171" customFormat="1" ht="11.25">
      <c r="A986" s="172" t="s">
        <v>676</v>
      </c>
      <c r="B986" s="201" t="s">
        <v>665</v>
      </c>
      <c r="C986" s="201" t="s">
        <v>677</v>
      </c>
      <c r="D986" s="201" t="s">
        <v>678</v>
      </c>
      <c r="E986" s="201" t="s">
        <v>679</v>
      </c>
      <c r="F986" s="201" t="s">
        <v>680</v>
      </c>
      <c r="G986" s="201">
        <v>5</v>
      </c>
      <c r="H986" s="201">
        <v>58</v>
      </c>
      <c r="I986" s="201" t="s">
        <v>713</v>
      </c>
      <c r="J986" s="201" t="s">
        <v>671</v>
      </c>
      <c r="K986" s="202">
        <v>41.32</v>
      </c>
      <c r="L986" s="202">
        <v>0.75</v>
      </c>
      <c r="M986" s="202">
        <v>16.93</v>
      </c>
      <c r="N986" s="202">
        <v>8.32</v>
      </c>
      <c r="O986" s="202">
        <v>0.5</v>
      </c>
      <c r="P986" s="202">
        <v>15.51</v>
      </c>
      <c r="Q986" s="202">
        <v>10.92</v>
      </c>
      <c r="R986" s="202">
        <v>0.05</v>
      </c>
      <c r="S986" s="202">
        <v>6.25</v>
      </c>
      <c r="T986" s="202">
        <v>100.55</v>
      </c>
      <c r="U986" s="183">
        <f t="shared" si="30"/>
        <v>76.866773667347985</v>
      </c>
      <c r="V986" s="183">
        <f t="shared" si="31"/>
        <v>19.849449733759108</v>
      </c>
      <c r="W986" s="201" t="s">
        <v>713</v>
      </c>
      <c r="X986" s="201">
        <v>10</v>
      </c>
    </row>
    <row r="987" spans="1:24" s="171" customFormat="1" ht="11.25">
      <c r="A987" s="172" t="s">
        <v>676</v>
      </c>
      <c r="B987" s="201" t="s">
        <v>665</v>
      </c>
      <c r="C987" s="201" t="s">
        <v>677</v>
      </c>
      <c r="D987" s="201" t="s">
        <v>678</v>
      </c>
      <c r="E987" s="201" t="s">
        <v>679</v>
      </c>
      <c r="F987" s="201" t="s">
        <v>680</v>
      </c>
      <c r="G987" s="201">
        <v>5</v>
      </c>
      <c r="H987" s="201">
        <v>59</v>
      </c>
      <c r="I987" s="201" t="s">
        <v>713</v>
      </c>
      <c r="J987" s="201" t="s">
        <v>671</v>
      </c>
      <c r="K987" s="202">
        <v>42.33</v>
      </c>
      <c r="L987" s="202">
        <v>1</v>
      </c>
      <c r="M987" s="202">
        <v>18.579999999999998</v>
      </c>
      <c r="N987" s="202">
        <v>7.52</v>
      </c>
      <c r="O987" s="202">
        <v>0.32</v>
      </c>
      <c r="P987" s="202">
        <v>20.99</v>
      </c>
      <c r="Q987" s="202">
        <v>5.45</v>
      </c>
      <c r="R987" s="202">
        <v>0.11</v>
      </c>
      <c r="S987" s="202">
        <v>4.53</v>
      </c>
      <c r="T987" s="202">
        <v>100.83</v>
      </c>
      <c r="U987" s="183">
        <f t="shared" si="30"/>
        <v>83.264095263486624</v>
      </c>
      <c r="V987" s="183">
        <f t="shared" si="31"/>
        <v>14.056701275700799</v>
      </c>
      <c r="W987" s="201" t="s">
        <v>713</v>
      </c>
      <c r="X987" s="201">
        <v>10</v>
      </c>
    </row>
    <row r="988" spans="1:24" s="171" customFormat="1" ht="11.25">
      <c r="A988" s="172" t="s">
        <v>676</v>
      </c>
      <c r="B988" s="201" t="s">
        <v>665</v>
      </c>
      <c r="C988" s="201" t="s">
        <v>677</v>
      </c>
      <c r="D988" s="201" t="s">
        <v>678</v>
      </c>
      <c r="E988" s="201" t="s">
        <v>679</v>
      </c>
      <c r="F988" s="201" t="s">
        <v>680</v>
      </c>
      <c r="G988" s="201">
        <v>5</v>
      </c>
      <c r="H988" s="201">
        <v>60</v>
      </c>
      <c r="I988" s="201" t="s">
        <v>713</v>
      </c>
      <c r="J988" s="201" t="s">
        <v>671</v>
      </c>
      <c r="K988" s="202">
        <v>41.55</v>
      </c>
      <c r="L988" s="202">
        <v>0.66</v>
      </c>
      <c r="M988" s="202">
        <v>20.71</v>
      </c>
      <c r="N988" s="202">
        <v>10.75</v>
      </c>
      <c r="O988" s="202">
        <v>0.54</v>
      </c>
      <c r="P988" s="202">
        <v>16.510000000000002</v>
      </c>
      <c r="Q988" s="202">
        <v>7.94</v>
      </c>
      <c r="R988" s="202">
        <v>0.12</v>
      </c>
      <c r="S988" s="202">
        <v>0.69</v>
      </c>
      <c r="T988" s="202">
        <v>99.47</v>
      </c>
      <c r="U988" s="183">
        <f t="shared" si="30"/>
        <v>73.244077462249379</v>
      </c>
      <c r="V988" s="183">
        <f t="shared" si="31"/>
        <v>2.1861908287027148</v>
      </c>
      <c r="W988" s="201" t="s">
        <v>713</v>
      </c>
      <c r="X988" s="201">
        <v>10</v>
      </c>
    </row>
    <row r="989" spans="1:24" s="171" customFormat="1" ht="11.25">
      <c r="A989" s="172" t="s">
        <v>676</v>
      </c>
      <c r="B989" s="201" t="s">
        <v>665</v>
      </c>
      <c r="C989" s="201" t="s">
        <v>677</v>
      </c>
      <c r="D989" s="201" t="s">
        <v>678</v>
      </c>
      <c r="E989" s="201" t="s">
        <v>679</v>
      </c>
      <c r="F989" s="201" t="s">
        <v>680</v>
      </c>
      <c r="G989" s="201">
        <v>5</v>
      </c>
      <c r="H989" s="201">
        <v>61</v>
      </c>
      <c r="I989" s="201" t="s">
        <v>713</v>
      </c>
      <c r="J989" s="201" t="s">
        <v>671</v>
      </c>
      <c r="K989" s="202">
        <v>43.23</v>
      </c>
      <c r="L989" s="202">
        <v>0.3</v>
      </c>
      <c r="M989" s="202">
        <v>19.32</v>
      </c>
      <c r="N989" s="202">
        <v>7.31</v>
      </c>
      <c r="O989" s="202">
        <v>0.33</v>
      </c>
      <c r="P989" s="202">
        <v>20.68</v>
      </c>
      <c r="Q989" s="202">
        <v>4.87</v>
      </c>
      <c r="R989" s="202">
        <v>0.05</v>
      </c>
      <c r="S989" s="202">
        <v>3.51</v>
      </c>
      <c r="T989" s="202">
        <v>99.6</v>
      </c>
      <c r="U989" s="183">
        <f t="shared" si="30"/>
        <v>83.450597495422826</v>
      </c>
      <c r="V989" s="183">
        <f t="shared" si="31"/>
        <v>10.86360495439242</v>
      </c>
      <c r="W989" s="201" t="s">
        <v>713</v>
      </c>
      <c r="X989" s="201">
        <v>10</v>
      </c>
    </row>
    <row r="990" spans="1:24" s="171" customFormat="1" ht="11.25">
      <c r="A990" s="172" t="s">
        <v>676</v>
      </c>
      <c r="B990" s="201" t="s">
        <v>665</v>
      </c>
      <c r="C990" s="201" t="s">
        <v>677</v>
      </c>
      <c r="D990" s="201" t="s">
        <v>678</v>
      </c>
      <c r="E990" s="201" t="s">
        <v>679</v>
      </c>
      <c r="F990" s="201" t="s">
        <v>680</v>
      </c>
      <c r="G990" s="201">
        <v>5</v>
      </c>
      <c r="H990" s="201">
        <v>62</v>
      </c>
      <c r="I990" s="201" t="s">
        <v>713</v>
      </c>
      <c r="J990" s="201" t="s">
        <v>671</v>
      </c>
      <c r="K990" s="202">
        <v>41.63</v>
      </c>
      <c r="L990" s="202">
        <v>0.13</v>
      </c>
      <c r="M990" s="202">
        <v>15.54</v>
      </c>
      <c r="N990" s="202">
        <v>7.82</v>
      </c>
      <c r="O990" s="202">
        <v>0.44</v>
      </c>
      <c r="P990" s="202">
        <v>17.899999999999999</v>
      </c>
      <c r="Q990" s="202">
        <v>6.76</v>
      </c>
      <c r="R990" s="202">
        <v>0.04</v>
      </c>
      <c r="S990" s="202">
        <v>10.47</v>
      </c>
      <c r="T990" s="202">
        <v>100.73</v>
      </c>
      <c r="U990" s="183">
        <f t="shared" si="30"/>
        <v>80.31496387523643</v>
      </c>
      <c r="V990" s="183">
        <f t="shared" si="31"/>
        <v>31.128298575590424</v>
      </c>
      <c r="W990" s="201" t="s">
        <v>713</v>
      </c>
      <c r="X990" s="201">
        <v>10</v>
      </c>
    </row>
    <row r="991" spans="1:24" s="171" customFormat="1" ht="11.25">
      <c r="A991" s="172" t="s">
        <v>676</v>
      </c>
      <c r="B991" s="201" t="s">
        <v>665</v>
      </c>
      <c r="C991" s="201" t="s">
        <v>677</v>
      </c>
      <c r="D991" s="201" t="s">
        <v>678</v>
      </c>
      <c r="E991" s="201" t="s">
        <v>679</v>
      </c>
      <c r="F991" s="201" t="s">
        <v>680</v>
      </c>
      <c r="G991" s="201">
        <v>5</v>
      </c>
      <c r="H991" s="201">
        <v>63</v>
      </c>
      <c r="I991" s="201" t="s">
        <v>713</v>
      </c>
      <c r="J991" s="201" t="s">
        <v>671</v>
      </c>
      <c r="K991" s="202">
        <v>42.93</v>
      </c>
      <c r="L991" s="202">
        <v>0.34</v>
      </c>
      <c r="M991" s="202">
        <v>20.18</v>
      </c>
      <c r="N991" s="202">
        <v>7.02</v>
      </c>
      <c r="O991" s="202">
        <v>0.3</v>
      </c>
      <c r="P991" s="202">
        <v>21.36</v>
      </c>
      <c r="Q991" s="202">
        <v>4.72</v>
      </c>
      <c r="R991" s="202">
        <v>7.0000000000000007E-2</v>
      </c>
      <c r="S991" s="202">
        <v>3.98</v>
      </c>
      <c r="T991" s="202">
        <v>100.9</v>
      </c>
      <c r="U991" s="183">
        <f t="shared" si="30"/>
        <v>84.432116724712799</v>
      </c>
      <c r="V991" s="183">
        <f t="shared" si="31"/>
        <v>11.684680905252232</v>
      </c>
      <c r="W991" s="201" t="s">
        <v>713</v>
      </c>
      <c r="X991" s="201">
        <v>10</v>
      </c>
    </row>
    <row r="992" spans="1:24" s="171" customFormat="1" ht="11.25">
      <c r="A992" s="172" t="s">
        <v>676</v>
      </c>
      <c r="B992" s="201" t="s">
        <v>665</v>
      </c>
      <c r="C992" s="201" t="s">
        <v>677</v>
      </c>
      <c r="D992" s="201" t="s">
        <v>678</v>
      </c>
      <c r="E992" s="201" t="s">
        <v>679</v>
      </c>
      <c r="F992" s="201" t="s">
        <v>680</v>
      </c>
      <c r="G992" s="201">
        <v>5</v>
      </c>
      <c r="H992" s="201">
        <v>64</v>
      </c>
      <c r="I992" s="201" t="s">
        <v>713</v>
      </c>
      <c r="J992" s="201" t="s">
        <v>671</v>
      </c>
      <c r="K992" s="202">
        <v>43.04</v>
      </c>
      <c r="L992" s="202">
        <v>0.31</v>
      </c>
      <c r="M992" s="202">
        <v>19.510000000000002</v>
      </c>
      <c r="N992" s="202">
        <v>7.35</v>
      </c>
      <c r="O992" s="202">
        <v>0.31</v>
      </c>
      <c r="P992" s="202">
        <v>20.95</v>
      </c>
      <c r="Q992" s="202">
        <v>4.8899999999999997</v>
      </c>
      <c r="R992" s="202">
        <v>0.05</v>
      </c>
      <c r="S992" s="202">
        <v>3.47</v>
      </c>
      <c r="T992" s="202">
        <v>99.88</v>
      </c>
      <c r="U992" s="183">
        <f t="shared" si="30"/>
        <v>83.554117153362469</v>
      </c>
      <c r="V992" s="183">
        <f t="shared" si="31"/>
        <v>10.659558205715078</v>
      </c>
      <c r="W992" s="201" t="s">
        <v>713</v>
      </c>
      <c r="X992" s="201">
        <v>10</v>
      </c>
    </row>
    <row r="993" spans="1:24" s="171" customFormat="1" ht="11.25">
      <c r="A993" s="172" t="s">
        <v>676</v>
      </c>
      <c r="B993" s="201" t="s">
        <v>665</v>
      </c>
      <c r="C993" s="201" t="s">
        <v>677</v>
      </c>
      <c r="D993" s="201" t="s">
        <v>678</v>
      </c>
      <c r="E993" s="201" t="s">
        <v>679</v>
      </c>
      <c r="F993" s="201" t="s">
        <v>680</v>
      </c>
      <c r="G993" s="201">
        <v>5</v>
      </c>
      <c r="H993" s="201">
        <v>65</v>
      </c>
      <c r="I993" s="201" t="s">
        <v>713</v>
      </c>
      <c r="J993" s="201" t="s">
        <v>671</v>
      </c>
      <c r="K993" s="202">
        <v>43.11</v>
      </c>
      <c r="L993" s="202">
        <v>0.1</v>
      </c>
      <c r="M993" s="202">
        <v>21.31</v>
      </c>
      <c r="N993" s="202">
        <v>7.79</v>
      </c>
      <c r="O993" s="202">
        <v>0.36</v>
      </c>
      <c r="P993" s="202">
        <v>21.47</v>
      </c>
      <c r="Q993" s="202">
        <v>4.26</v>
      </c>
      <c r="R993" s="202">
        <v>0.03</v>
      </c>
      <c r="S993" s="202">
        <v>2.75</v>
      </c>
      <c r="T993" s="202">
        <v>101.18</v>
      </c>
      <c r="U993" s="183">
        <f t="shared" si="30"/>
        <v>83.086874831146076</v>
      </c>
      <c r="V993" s="183">
        <f t="shared" si="31"/>
        <v>7.9672855011780657</v>
      </c>
      <c r="W993" s="201" t="s">
        <v>713</v>
      </c>
      <c r="X993" s="201">
        <v>10</v>
      </c>
    </row>
    <row r="994" spans="1:24" s="171" customFormat="1" ht="11.25">
      <c r="A994" s="172" t="s">
        <v>676</v>
      </c>
      <c r="B994" s="201" t="s">
        <v>665</v>
      </c>
      <c r="C994" s="201" t="s">
        <v>677</v>
      </c>
      <c r="D994" s="201" t="s">
        <v>678</v>
      </c>
      <c r="E994" s="201" t="s">
        <v>679</v>
      </c>
      <c r="F994" s="201" t="s">
        <v>680</v>
      </c>
      <c r="G994" s="201">
        <v>5</v>
      </c>
      <c r="H994" s="201">
        <v>66</v>
      </c>
      <c r="I994" s="201" t="s">
        <v>713</v>
      </c>
      <c r="J994" s="201" t="s">
        <v>671</v>
      </c>
      <c r="K994" s="202">
        <v>42.65</v>
      </c>
      <c r="L994" s="202">
        <v>1.02</v>
      </c>
      <c r="M994" s="202">
        <v>16.7</v>
      </c>
      <c r="N994" s="202">
        <v>6.9</v>
      </c>
      <c r="O994" s="202">
        <v>0.35</v>
      </c>
      <c r="P994" s="202">
        <v>20.190000000000001</v>
      </c>
      <c r="Q994" s="202">
        <v>6.09</v>
      </c>
      <c r="R994" s="202">
        <v>0.08</v>
      </c>
      <c r="S994" s="202">
        <v>6.63</v>
      </c>
      <c r="T994" s="202">
        <v>100.61</v>
      </c>
      <c r="U994" s="183">
        <f t="shared" si="30"/>
        <v>83.911353052900282</v>
      </c>
      <c r="V994" s="183">
        <f t="shared" si="31"/>
        <v>21.031484772543276</v>
      </c>
      <c r="W994" s="201" t="s">
        <v>713</v>
      </c>
      <c r="X994" s="201">
        <v>10</v>
      </c>
    </row>
    <row r="995" spans="1:24" s="171" customFormat="1" ht="11.25">
      <c r="A995" s="172" t="s">
        <v>676</v>
      </c>
      <c r="B995" s="201" t="s">
        <v>665</v>
      </c>
      <c r="C995" s="201" t="s">
        <v>677</v>
      </c>
      <c r="D995" s="201" t="s">
        <v>678</v>
      </c>
      <c r="E995" s="201" t="s">
        <v>679</v>
      </c>
      <c r="F995" s="201" t="s">
        <v>680</v>
      </c>
      <c r="G995" s="201">
        <v>5</v>
      </c>
      <c r="H995" s="201">
        <v>67</v>
      </c>
      <c r="I995" s="201" t="s">
        <v>713</v>
      </c>
      <c r="J995" s="201" t="s">
        <v>671</v>
      </c>
      <c r="K995" s="202">
        <v>42.33</v>
      </c>
      <c r="L995" s="202">
        <v>0.13</v>
      </c>
      <c r="M995" s="202">
        <v>22.68</v>
      </c>
      <c r="N995" s="202">
        <v>11.5</v>
      </c>
      <c r="O995" s="202">
        <v>0.37</v>
      </c>
      <c r="P995" s="202">
        <v>18.100000000000001</v>
      </c>
      <c r="Q995" s="202">
        <v>3.78</v>
      </c>
      <c r="R995" s="202">
        <v>7.0000000000000007E-2</v>
      </c>
      <c r="S995" s="202">
        <v>0.18</v>
      </c>
      <c r="T995" s="202">
        <v>99.14</v>
      </c>
      <c r="U995" s="183">
        <f t="shared" si="30"/>
        <v>73.72154984269153</v>
      </c>
      <c r="V995" s="183">
        <f t="shared" si="31"/>
        <v>0.52959302175476208</v>
      </c>
      <c r="W995" s="201" t="s">
        <v>713</v>
      </c>
      <c r="X995" s="201">
        <v>10</v>
      </c>
    </row>
    <row r="996" spans="1:24" s="171" customFormat="1" ht="11.25">
      <c r="A996" s="172" t="s">
        <v>676</v>
      </c>
      <c r="B996" s="201" t="s">
        <v>665</v>
      </c>
      <c r="C996" s="201" t="s">
        <v>677</v>
      </c>
      <c r="D996" s="201" t="s">
        <v>678</v>
      </c>
      <c r="E996" s="201" t="s">
        <v>679</v>
      </c>
      <c r="F996" s="201" t="s">
        <v>680</v>
      </c>
      <c r="G996" s="201">
        <v>5</v>
      </c>
      <c r="H996" s="201">
        <v>68</v>
      </c>
      <c r="I996" s="201" t="s">
        <v>713</v>
      </c>
      <c r="J996" s="201" t="s">
        <v>671</v>
      </c>
      <c r="K996" s="202">
        <v>43.29</v>
      </c>
      <c r="L996" s="202">
        <v>0.36</v>
      </c>
      <c r="M996" s="202">
        <v>20.38</v>
      </c>
      <c r="N996" s="202">
        <v>6.98</v>
      </c>
      <c r="O996" s="202">
        <v>0.37</v>
      </c>
      <c r="P996" s="202">
        <v>21.4</v>
      </c>
      <c r="Q996" s="202">
        <v>4.47</v>
      </c>
      <c r="R996" s="202">
        <v>0.03</v>
      </c>
      <c r="S996" s="202">
        <v>3.45</v>
      </c>
      <c r="T996" s="202">
        <v>100.73</v>
      </c>
      <c r="U996" s="183">
        <f t="shared" si="30"/>
        <v>84.531558745472239</v>
      </c>
      <c r="V996" s="183">
        <f t="shared" si="31"/>
        <v>10.198101661920393</v>
      </c>
      <c r="W996" s="201" t="s">
        <v>713</v>
      </c>
      <c r="X996" s="201">
        <v>10</v>
      </c>
    </row>
    <row r="997" spans="1:24" s="171" customFormat="1" ht="11.25">
      <c r="A997" s="172" t="s">
        <v>676</v>
      </c>
      <c r="B997" s="201" t="s">
        <v>665</v>
      </c>
      <c r="C997" s="201" t="s">
        <v>677</v>
      </c>
      <c r="D997" s="201" t="s">
        <v>678</v>
      </c>
      <c r="E997" s="201" t="s">
        <v>679</v>
      </c>
      <c r="F997" s="201" t="s">
        <v>680</v>
      </c>
      <c r="G997" s="201">
        <v>5</v>
      </c>
      <c r="H997" s="201">
        <v>69</v>
      </c>
      <c r="I997" s="201" t="s">
        <v>713</v>
      </c>
      <c r="J997" s="201" t="s">
        <v>671</v>
      </c>
      <c r="K997" s="202">
        <v>42.58</v>
      </c>
      <c r="L997" s="202">
        <v>0.15</v>
      </c>
      <c r="M997" s="202">
        <v>18.670000000000002</v>
      </c>
      <c r="N997" s="202">
        <v>7.32</v>
      </c>
      <c r="O997" s="202">
        <v>0.42</v>
      </c>
      <c r="P997" s="202">
        <v>19.61</v>
      </c>
      <c r="Q997" s="202">
        <v>5.43</v>
      </c>
      <c r="R997" s="202">
        <v>0.05</v>
      </c>
      <c r="S997" s="202">
        <v>6.1</v>
      </c>
      <c r="T997" s="202">
        <v>100.33</v>
      </c>
      <c r="U997" s="183">
        <f t="shared" si="30"/>
        <v>82.684217114344861</v>
      </c>
      <c r="V997" s="183">
        <f t="shared" si="31"/>
        <v>17.977775905571271</v>
      </c>
      <c r="W997" s="201" t="s">
        <v>713</v>
      </c>
      <c r="X997" s="201">
        <v>10</v>
      </c>
    </row>
    <row r="998" spans="1:24" s="171" customFormat="1" ht="11.25">
      <c r="A998" s="172" t="s">
        <v>676</v>
      </c>
      <c r="B998" s="201" t="s">
        <v>665</v>
      </c>
      <c r="C998" s="201" t="s">
        <v>677</v>
      </c>
      <c r="D998" s="201" t="s">
        <v>678</v>
      </c>
      <c r="E998" s="201" t="s">
        <v>679</v>
      </c>
      <c r="F998" s="201" t="s">
        <v>680</v>
      </c>
      <c r="G998" s="201">
        <v>5</v>
      </c>
      <c r="H998" s="201">
        <v>70</v>
      </c>
      <c r="I998" s="201" t="s">
        <v>713</v>
      </c>
      <c r="J998" s="201" t="s">
        <v>671</v>
      </c>
      <c r="K998" s="202">
        <v>42.12</v>
      </c>
      <c r="L998" s="202">
        <v>0.13</v>
      </c>
      <c r="M998" s="202">
        <v>18.09</v>
      </c>
      <c r="N998" s="202">
        <v>7.35</v>
      </c>
      <c r="O998" s="202">
        <v>0.35</v>
      </c>
      <c r="P998" s="202">
        <v>20.059999999999999</v>
      </c>
      <c r="Q998" s="202">
        <v>5.49</v>
      </c>
      <c r="R998" s="202">
        <v>0.04</v>
      </c>
      <c r="S998" s="202">
        <v>6.53</v>
      </c>
      <c r="T998" s="202">
        <v>100.16</v>
      </c>
      <c r="U998" s="183">
        <f t="shared" si="30"/>
        <v>82.948878316771598</v>
      </c>
      <c r="V998" s="183">
        <f t="shared" si="31"/>
        <v>19.494751859087639</v>
      </c>
      <c r="W998" s="201" t="s">
        <v>713</v>
      </c>
      <c r="X998" s="201">
        <v>10</v>
      </c>
    </row>
    <row r="999" spans="1:24" s="171" customFormat="1" ht="11.25">
      <c r="A999" s="172" t="s">
        <v>676</v>
      </c>
      <c r="B999" s="201" t="s">
        <v>665</v>
      </c>
      <c r="C999" s="201" t="s">
        <v>677</v>
      </c>
      <c r="D999" s="201" t="s">
        <v>678</v>
      </c>
      <c r="E999" s="201" t="s">
        <v>679</v>
      </c>
      <c r="F999" s="201" t="s">
        <v>680</v>
      </c>
      <c r="G999" s="201">
        <v>5</v>
      </c>
      <c r="H999" s="201">
        <v>71</v>
      </c>
      <c r="I999" s="201" t="s">
        <v>713</v>
      </c>
      <c r="J999" s="201" t="s">
        <v>671</v>
      </c>
      <c r="K999" s="202">
        <v>41.76</v>
      </c>
      <c r="L999" s="202">
        <v>0.23</v>
      </c>
      <c r="M999" s="202">
        <v>22.45</v>
      </c>
      <c r="N999" s="202">
        <v>11.13</v>
      </c>
      <c r="O999" s="202">
        <v>0.3</v>
      </c>
      <c r="P999" s="202">
        <v>13.4</v>
      </c>
      <c r="Q999" s="202">
        <v>10.45</v>
      </c>
      <c r="R999" s="202">
        <v>7.0000000000000007E-2</v>
      </c>
      <c r="S999" s="202">
        <v>0.51</v>
      </c>
      <c r="T999" s="202">
        <v>100.3</v>
      </c>
      <c r="U999" s="183">
        <f t="shared" si="30"/>
        <v>68.213299563573472</v>
      </c>
      <c r="V999" s="183">
        <f t="shared" si="31"/>
        <v>1.5010812428729294</v>
      </c>
      <c r="W999" s="201" t="s">
        <v>713</v>
      </c>
      <c r="X999" s="201">
        <v>10</v>
      </c>
    </row>
    <row r="1000" spans="1:24" s="171" customFormat="1" ht="11.25">
      <c r="A1000" s="172" t="s">
        <v>676</v>
      </c>
      <c r="B1000" s="201" t="s">
        <v>665</v>
      </c>
      <c r="C1000" s="201" t="s">
        <v>677</v>
      </c>
      <c r="D1000" s="201" t="s">
        <v>678</v>
      </c>
      <c r="E1000" s="201" t="s">
        <v>679</v>
      </c>
      <c r="F1000" s="201" t="s">
        <v>680</v>
      </c>
      <c r="G1000" s="201">
        <v>5</v>
      </c>
      <c r="H1000" s="201">
        <v>72</v>
      </c>
      <c r="I1000" s="201" t="s">
        <v>713</v>
      </c>
      <c r="J1000" s="201" t="s">
        <v>671</v>
      </c>
      <c r="K1000" s="202">
        <v>42.4</v>
      </c>
      <c r="L1000" s="202">
        <v>0.08</v>
      </c>
      <c r="M1000" s="202">
        <v>18.87</v>
      </c>
      <c r="N1000" s="202">
        <v>7.95</v>
      </c>
      <c r="O1000" s="202">
        <v>0.45</v>
      </c>
      <c r="P1000" s="202">
        <v>19.559999999999999</v>
      </c>
      <c r="Q1000" s="202">
        <v>5.68</v>
      </c>
      <c r="R1000" s="202">
        <v>0.05</v>
      </c>
      <c r="S1000" s="202">
        <v>5.75</v>
      </c>
      <c r="T1000" s="202">
        <v>100.79</v>
      </c>
      <c r="U1000" s="183">
        <f t="shared" si="30"/>
        <v>81.431502902481995</v>
      </c>
      <c r="V1000" s="183">
        <f t="shared" si="31"/>
        <v>16.972207735696728</v>
      </c>
      <c r="W1000" s="201" t="s">
        <v>713</v>
      </c>
      <c r="X1000" s="201">
        <v>10</v>
      </c>
    </row>
    <row r="1001" spans="1:24" s="171" customFormat="1" ht="11.25">
      <c r="A1001" s="172" t="s">
        <v>676</v>
      </c>
      <c r="B1001" s="201" t="s">
        <v>665</v>
      </c>
      <c r="C1001" s="201" t="s">
        <v>677</v>
      </c>
      <c r="D1001" s="201" t="s">
        <v>678</v>
      </c>
      <c r="E1001" s="201" t="s">
        <v>679</v>
      </c>
      <c r="F1001" s="201" t="s">
        <v>680</v>
      </c>
      <c r="G1001" s="201">
        <v>5</v>
      </c>
      <c r="H1001" s="201">
        <v>73</v>
      </c>
      <c r="I1001" s="201" t="s">
        <v>713</v>
      </c>
      <c r="J1001" s="201" t="s">
        <v>671</v>
      </c>
      <c r="K1001" s="202">
        <v>42.7</v>
      </c>
      <c r="L1001" s="202">
        <v>0.95</v>
      </c>
      <c r="M1001" s="202">
        <v>18.809999999999999</v>
      </c>
      <c r="N1001" s="202">
        <v>7.29</v>
      </c>
      <c r="O1001" s="202">
        <v>0.36</v>
      </c>
      <c r="P1001" s="202">
        <v>21.06</v>
      </c>
      <c r="Q1001" s="202">
        <v>5.45</v>
      </c>
      <c r="R1001" s="202">
        <v>0.06</v>
      </c>
      <c r="S1001" s="202">
        <v>4.8099999999999996</v>
      </c>
      <c r="T1001" s="202">
        <v>101.49</v>
      </c>
      <c r="U1001" s="183">
        <f t="shared" si="30"/>
        <v>83.737880397509514</v>
      </c>
      <c r="V1001" s="183">
        <f t="shared" si="31"/>
        <v>14.642547170572886</v>
      </c>
      <c r="W1001" s="201" t="s">
        <v>713</v>
      </c>
      <c r="X1001" s="201">
        <v>10</v>
      </c>
    </row>
    <row r="1002" spans="1:24" s="171" customFormat="1" ht="11.25">
      <c r="A1002" s="172" t="s">
        <v>676</v>
      </c>
      <c r="B1002" s="201" t="s">
        <v>665</v>
      </c>
      <c r="C1002" s="201" t="s">
        <v>677</v>
      </c>
      <c r="D1002" s="201" t="s">
        <v>678</v>
      </c>
      <c r="E1002" s="201" t="s">
        <v>679</v>
      </c>
      <c r="F1002" s="201" t="s">
        <v>680</v>
      </c>
      <c r="G1002" s="201">
        <v>5</v>
      </c>
      <c r="H1002" s="201">
        <v>74</v>
      </c>
      <c r="I1002" s="201" t="s">
        <v>713</v>
      </c>
      <c r="J1002" s="201" t="s">
        <v>671</v>
      </c>
      <c r="K1002" s="202">
        <v>42.42</v>
      </c>
      <c r="L1002" s="202">
        <v>0.85</v>
      </c>
      <c r="M1002" s="202">
        <v>18.82</v>
      </c>
      <c r="N1002" s="202">
        <v>7.31</v>
      </c>
      <c r="O1002" s="202">
        <v>0.37</v>
      </c>
      <c r="P1002" s="202">
        <v>21.34</v>
      </c>
      <c r="Q1002" s="202">
        <v>5.47</v>
      </c>
      <c r="R1002" s="202">
        <v>0.11</v>
      </c>
      <c r="S1002" s="202">
        <v>4.76</v>
      </c>
      <c r="T1002" s="202">
        <v>101.45</v>
      </c>
      <c r="U1002" s="183">
        <f t="shared" si="30"/>
        <v>83.879926153143217</v>
      </c>
      <c r="V1002" s="183">
        <f t="shared" si="31"/>
        <v>14.505834420226099</v>
      </c>
      <c r="W1002" s="201" t="s">
        <v>713</v>
      </c>
      <c r="X1002" s="201">
        <v>10</v>
      </c>
    </row>
    <row r="1003" spans="1:24" s="171" customFormat="1" ht="11.25">
      <c r="A1003" s="172" t="s">
        <v>676</v>
      </c>
      <c r="B1003" s="201" t="s">
        <v>665</v>
      </c>
      <c r="C1003" s="201" t="s">
        <v>677</v>
      </c>
      <c r="D1003" s="201" t="s">
        <v>678</v>
      </c>
      <c r="E1003" s="201" t="s">
        <v>679</v>
      </c>
      <c r="F1003" s="201" t="s">
        <v>680</v>
      </c>
      <c r="G1003" s="201">
        <v>5</v>
      </c>
      <c r="H1003" s="201">
        <v>75</v>
      </c>
      <c r="I1003" s="201" t="s">
        <v>713</v>
      </c>
      <c r="J1003" s="201" t="s">
        <v>671</v>
      </c>
      <c r="K1003" s="202">
        <v>42.82</v>
      </c>
      <c r="L1003" s="202">
        <v>0.87</v>
      </c>
      <c r="M1003" s="202">
        <v>18.329999999999998</v>
      </c>
      <c r="N1003" s="202">
        <v>7.36</v>
      </c>
      <c r="O1003" s="202">
        <v>0.31</v>
      </c>
      <c r="P1003" s="202">
        <v>20.27</v>
      </c>
      <c r="Q1003" s="202">
        <v>5.55</v>
      </c>
      <c r="R1003" s="202">
        <v>0.06</v>
      </c>
      <c r="S1003" s="202">
        <v>4.84</v>
      </c>
      <c r="T1003" s="202">
        <v>100.41</v>
      </c>
      <c r="U1003" s="183">
        <f t="shared" si="30"/>
        <v>83.076561603453484</v>
      </c>
      <c r="V1003" s="183">
        <f t="shared" si="31"/>
        <v>15.047900689990421</v>
      </c>
      <c r="W1003" s="201" t="s">
        <v>713</v>
      </c>
      <c r="X1003" s="201">
        <v>10</v>
      </c>
    </row>
    <row r="1004" spans="1:24" s="171" customFormat="1" ht="11.25">
      <c r="A1004" s="172" t="s">
        <v>676</v>
      </c>
      <c r="B1004" s="201" t="s">
        <v>665</v>
      </c>
      <c r="C1004" s="201" t="s">
        <v>677</v>
      </c>
      <c r="D1004" s="201" t="s">
        <v>678</v>
      </c>
      <c r="E1004" s="201" t="s">
        <v>679</v>
      </c>
      <c r="F1004" s="201" t="s">
        <v>680</v>
      </c>
      <c r="G1004" s="201">
        <v>5</v>
      </c>
      <c r="H1004" s="201">
        <v>76</v>
      </c>
      <c r="I1004" s="201" t="s">
        <v>713</v>
      </c>
      <c r="J1004" s="201" t="s">
        <v>671</v>
      </c>
      <c r="K1004" s="202">
        <v>43.52</v>
      </c>
      <c r="L1004" s="202">
        <v>0.28999999999999998</v>
      </c>
      <c r="M1004" s="202">
        <v>20.95</v>
      </c>
      <c r="N1004" s="202">
        <v>7.7</v>
      </c>
      <c r="O1004" s="202">
        <v>0.34</v>
      </c>
      <c r="P1004" s="202">
        <v>21.4</v>
      </c>
      <c r="Q1004" s="202">
        <v>4.24</v>
      </c>
      <c r="R1004" s="202">
        <v>0.09</v>
      </c>
      <c r="S1004" s="202">
        <v>2.54</v>
      </c>
      <c r="T1004" s="202">
        <v>101.07</v>
      </c>
      <c r="U1004" s="183">
        <f t="shared" si="30"/>
        <v>83.203957625013743</v>
      </c>
      <c r="V1004" s="183">
        <f t="shared" si="31"/>
        <v>7.5215786493646215</v>
      </c>
      <c r="W1004" s="201" t="s">
        <v>713</v>
      </c>
      <c r="X1004" s="201">
        <v>10</v>
      </c>
    </row>
    <row r="1005" spans="1:24" s="171" customFormat="1" ht="11.25">
      <c r="A1005" s="172" t="s">
        <v>676</v>
      </c>
      <c r="B1005" s="201" t="s">
        <v>665</v>
      </c>
      <c r="C1005" s="201" t="s">
        <v>677</v>
      </c>
      <c r="D1005" s="201" t="s">
        <v>678</v>
      </c>
      <c r="E1005" s="201" t="s">
        <v>679</v>
      </c>
      <c r="F1005" s="201" t="s">
        <v>680</v>
      </c>
      <c r="G1005" s="201">
        <v>5</v>
      </c>
      <c r="H1005" s="201">
        <v>77</v>
      </c>
      <c r="I1005" s="201" t="s">
        <v>713</v>
      </c>
      <c r="J1005" s="201" t="s">
        <v>671</v>
      </c>
      <c r="K1005" s="202">
        <v>41.83</v>
      </c>
      <c r="L1005" s="202">
        <v>0.23</v>
      </c>
      <c r="M1005" s="202">
        <v>22.42</v>
      </c>
      <c r="N1005" s="202">
        <v>13.67</v>
      </c>
      <c r="O1005" s="202">
        <v>0.31</v>
      </c>
      <c r="P1005" s="202">
        <v>13.77</v>
      </c>
      <c r="Q1005" s="202">
        <v>8.7200000000000006</v>
      </c>
      <c r="R1005" s="202">
        <v>0.1</v>
      </c>
      <c r="S1005" s="202">
        <v>0.09</v>
      </c>
      <c r="T1005" s="202">
        <v>101.14</v>
      </c>
      <c r="U1005" s="183">
        <f t="shared" si="30"/>
        <v>64.227906011131296</v>
      </c>
      <c r="V1005" s="183">
        <f t="shared" si="31"/>
        <v>0.26857021737092623</v>
      </c>
      <c r="W1005" s="201" t="s">
        <v>713</v>
      </c>
      <c r="X1005" s="201">
        <v>10</v>
      </c>
    </row>
    <row r="1006" spans="1:24" s="171" customFormat="1" ht="11.25">
      <c r="A1006" s="172" t="s">
        <v>676</v>
      </c>
      <c r="B1006" s="201" t="s">
        <v>665</v>
      </c>
      <c r="C1006" s="201" t="s">
        <v>677</v>
      </c>
      <c r="D1006" s="201" t="s">
        <v>678</v>
      </c>
      <c r="E1006" s="201" t="s">
        <v>679</v>
      </c>
      <c r="F1006" s="201" t="s">
        <v>680</v>
      </c>
      <c r="G1006" s="201">
        <v>5</v>
      </c>
      <c r="H1006" s="201">
        <v>78</v>
      </c>
      <c r="I1006" s="201" t="s">
        <v>713</v>
      </c>
      <c r="J1006" s="201" t="s">
        <v>671</v>
      </c>
      <c r="K1006" s="202">
        <v>42.57</v>
      </c>
      <c r="L1006" s="202">
        <v>0.32</v>
      </c>
      <c r="M1006" s="202">
        <v>20.21</v>
      </c>
      <c r="N1006" s="202">
        <v>7.07</v>
      </c>
      <c r="O1006" s="202">
        <v>0.33</v>
      </c>
      <c r="P1006" s="202">
        <v>21.37</v>
      </c>
      <c r="Q1006" s="202">
        <v>4.6500000000000004</v>
      </c>
      <c r="R1006" s="202">
        <v>0.06</v>
      </c>
      <c r="S1006" s="202">
        <v>4.03</v>
      </c>
      <c r="T1006" s="202">
        <v>100.61</v>
      </c>
      <c r="U1006" s="183">
        <f t="shared" si="30"/>
        <v>84.344781458320028</v>
      </c>
      <c r="V1006" s="183">
        <f t="shared" si="31"/>
        <v>11.798663204394769</v>
      </c>
      <c r="W1006" s="201" t="s">
        <v>713</v>
      </c>
      <c r="X1006" s="201">
        <v>10</v>
      </c>
    </row>
    <row r="1007" spans="1:24" s="171" customFormat="1" ht="11.25">
      <c r="A1007" s="172" t="s">
        <v>676</v>
      </c>
      <c r="B1007" s="201" t="s">
        <v>665</v>
      </c>
      <c r="C1007" s="201" t="s">
        <v>677</v>
      </c>
      <c r="D1007" s="201" t="s">
        <v>678</v>
      </c>
      <c r="E1007" s="201" t="s">
        <v>679</v>
      </c>
      <c r="F1007" s="201" t="s">
        <v>680</v>
      </c>
      <c r="G1007" s="201">
        <v>5</v>
      </c>
      <c r="H1007" s="201">
        <v>79</v>
      </c>
      <c r="I1007" s="201" t="s">
        <v>713</v>
      </c>
      <c r="J1007" s="201" t="s">
        <v>671</v>
      </c>
      <c r="K1007" s="202">
        <v>43.85</v>
      </c>
      <c r="L1007" s="202">
        <v>0.41</v>
      </c>
      <c r="M1007" s="202">
        <v>21.35</v>
      </c>
      <c r="N1007" s="202">
        <v>7.87</v>
      </c>
      <c r="O1007" s="202">
        <v>0.33</v>
      </c>
      <c r="P1007" s="202">
        <v>21.17</v>
      </c>
      <c r="Q1007" s="202">
        <v>4.53</v>
      </c>
      <c r="R1007" s="202">
        <v>0.05</v>
      </c>
      <c r="S1007" s="202">
        <v>1.87</v>
      </c>
      <c r="T1007" s="202">
        <v>101.43</v>
      </c>
      <c r="U1007" s="183">
        <f t="shared" si="30"/>
        <v>82.742807202420579</v>
      </c>
      <c r="V1007" s="183">
        <f t="shared" si="31"/>
        <v>5.5496573463399663</v>
      </c>
      <c r="W1007" s="201" t="s">
        <v>713</v>
      </c>
      <c r="X1007" s="201">
        <v>10</v>
      </c>
    </row>
    <row r="1008" spans="1:24" s="171" customFormat="1" ht="11.25">
      <c r="A1008" s="172" t="s">
        <v>676</v>
      </c>
      <c r="B1008" s="201" t="s">
        <v>665</v>
      </c>
      <c r="C1008" s="201" t="s">
        <v>677</v>
      </c>
      <c r="D1008" s="201" t="s">
        <v>678</v>
      </c>
      <c r="E1008" s="201" t="s">
        <v>679</v>
      </c>
      <c r="F1008" s="201" t="s">
        <v>680</v>
      </c>
      <c r="G1008" s="201">
        <v>5</v>
      </c>
      <c r="H1008" s="201">
        <v>80</v>
      </c>
      <c r="I1008" s="201" t="s">
        <v>713</v>
      </c>
      <c r="J1008" s="201" t="s">
        <v>671</v>
      </c>
      <c r="K1008" s="202">
        <v>42.41</v>
      </c>
      <c r="L1008" s="202">
        <v>0.88</v>
      </c>
      <c r="M1008" s="202">
        <v>17.86</v>
      </c>
      <c r="N1008" s="202">
        <v>7.07</v>
      </c>
      <c r="O1008" s="202">
        <v>0.28000000000000003</v>
      </c>
      <c r="P1008" s="202">
        <v>19.829999999999998</v>
      </c>
      <c r="Q1008" s="202">
        <v>5.55</v>
      </c>
      <c r="R1008" s="202">
        <v>7.0000000000000007E-2</v>
      </c>
      <c r="S1008" s="202">
        <v>4.95</v>
      </c>
      <c r="T1008" s="202">
        <v>98.9</v>
      </c>
      <c r="U1008" s="183">
        <f t="shared" si="30"/>
        <v>83.331646953766835</v>
      </c>
      <c r="V1008" s="183">
        <f t="shared" si="31"/>
        <v>15.67778349034784</v>
      </c>
      <c r="W1008" s="201" t="s">
        <v>713</v>
      </c>
      <c r="X1008" s="201">
        <v>10</v>
      </c>
    </row>
    <row r="1009" spans="1:24" s="171" customFormat="1" ht="11.25">
      <c r="A1009" s="172" t="s">
        <v>676</v>
      </c>
      <c r="B1009" s="201" t="s">
        <v>665</v>
      </c>
      <c r="C1009" s="201" t="s">
        <v>677</v>
      </c>
      <c r="D1009" s="201" t="s">
        <v>678</v>
      </c>
      <c r="E1009" s="201" t="s">
        <v>679</v>
      </c>
      <c r="F1009" s="201" t="s">
        <v>680</v>
      </c>
      <c r="G1009" s="201">
        <v>5</v>
      </c>
      <c r="H1009" s="201">
        <v>81</v>
      </c>
      <c r="I1009" s="201" t="s">
        <v>713</v>
      </c>
      <c r="J1009" s="201" t="s">
        <v>671</v>
      </c>
      <c r="K1009" s="202">
        <v>42.34</v>
      </c>
      <c r="L1009" s="202">
        <v>0.68</v>
      </c>
      <c r="M1009" s="202">
        <v>19.57</v>
      </c>
      <c r="N1009" s="202">
        <v>7.2</v>
      </c>
      <c r="O1009" s="202">
        <v>0.38</v>
      </c>
      <c r="P1009" s="202">
        <v>21.17</v>
      </c>
      <c r="Q1009" s="202">
        <v>5</v>
      </c>
      <c r="R1009" s="202">
        <v>0.02</v>
      </c>
      <c r="S1009" s="202">
        <v>3.44</v>
      </c>
      <c r="T1009" s="202">
        <v>99.8</v>
      </c>
      <c r="U1009" s="183">
        <f t="shared" si="30"/>
        <v>83.976560436129603</v>
      </c>
      <c r="V1009" s="183">
        <f t="shared" si="31"/>
        <v>10.54814024373154</v>
      </c>
      <c r="W1009" s="201" t="s">
        <v>713</v>
      </c>
      <c r="X1009" s="201">
        <v>10</v>
      </c>
    </row>
    <row r="1010" spans="1:24" s="171" customFormat="1" ht="11.25">
      <c r="A1010" s="172" t="s">
        <v>676</v>
      </c>
      <c r="B1010" s="201" t="s">
        <v>665</v>
      </c>
      <c r="C1010" s="201" t="s">
        <v>677</v>
      </c>
      <c r="D1010" s="201" t="s">
        <v>678</v>
      </c>
      <c r="E1010" s="201" t="s">
        <v>679</v>
      </c>
      <c r="F1010" s="201" t="s">
        <v>680</v>
      </c>
      <c r="G1010" s="201">
        <v>5</v>
      </c>
      <c r="H1010" s="201">
        <v>82</v>
      </c>
      <c r="I1010" s="201" t="s">
        <v>713</v>
      </c>
      <c r="J1010" s="201" t="s">
        <v>671</v>
      </c>
      <c r="K1010" s="202">
        <v>43.09</v>
      </c>
      <c r="L1010" s="202">
        <v>0.4</v>
      </c>
      <c r="M1010" s="202">
        <v>19.350000000000001</v>
      </c>
      <c r="N1010" s="202">
        <v>7.19</v>
      </c>
      <c r="O1010" s="202">
        <v>0.35</v>
      </c>
      <c r="P1010" s="202">
        <v>21.19</v>
      </c>
      <c r="Q1010" s="202">
        <v>5</v>
      </c>
      <c r="R1010" s="202">
        <v>0.06</v>
      </c>
      <c r="S1010" s="202">
        <v>3.94</v>
      </c>
      <c r="T1010" s="202">
        <v>100.57</v>
      </c>
      <c r="U1010" s="183">
        <f t="shared" si="30"/>
        <v>84.007943584679694</v>
      </c>
      <c r="V1010" s="183">
        <f t="shared" si="31"/>
        <v>12.017897430013225</v>
      </c>
      <c r="W1010" s="201" t="s">
        <v>713</v>
      </c>
      <c r="X1010" s="201">
        <v>10</v>
      </c>
    </row>
    <row r="1011" spans="1:24" s="171" customFormat="1" ht="11.25">
      <c r="A1011" s="172" t="s">
        <v>676</v>
      </c>
      <c r="B1011" s="201" t="s">
        <v>665</v>
      </c>
      <c r="C1011" s="201" t="s">
        <v>677</v>
      </c>
      <c r="D1011" s="201" t="s">
        <v>678</v>
      </c>
      <c r="E1011" s="201" t="s">
        <v>679</v>
      </c>
      <c r="F1011" s="201" t="s">
        <v>680</v>
      </c>
      <c r="G1011" s="201">
        <v>5</v>
      </c>
      <c r="H1011" s="201">
        <v>83</v>
      </c>
      <c r="I1011" s="201" t="s">
        <v>713</v>
      </c>
      <c r="J1011" s="201" t="s">
        <v>671</v>
      </c>
      <c r="K1011" s="202">
        <v>42.91</v>
      </c>
      <c r="L1011" s="202">
        <v>0.65</v>
      </c>
      <c r="M1011" s="202">
        <v>19.8</v>
      </c>
      <c r="N1011" s="202">
        <v>7.21</v>
      </c>
      <c r="O1011" s="202">
        <v>0.43</v>
      </c>
      <c r="P1011" s="202">
        <v>21.06</v>
      </c>
      <c r="Q1011" s="202">
        <v>4.92</v>
      </c>
      <c r="R1011" s="202">
        <v>7.0000000000000007E-2</v>
      </c>
      <c r="S1011" s="202">
        <v>3.08</v>
      </c>
      <c r="T1011" s="202">
        <v>100.13</v>
      </c>
      <c r="U1011" s="183">
        <f t="shared" si="30"/>
        <v>83.887585742091346</v>
      </c>
      <c r="V1011" s="183">
        <f t="shared" si="31"/>
        <v>9.4492331136587815</v>
      </c>
      <c r="W1011" s="201" t="s">
        <v>713</v>
      </c>
      <c r="X1011" s="201">
        <v>10</v>
      </c>
    </row>
    <row r="1012" spans="1:24" s="171" customFormat="1" ht="11.25">
      <c r="A1012" s="172" t="s">
        <v>676</v>
      </c>
      <c r="B1012" s="201" t="s">
        <v>665</v>
      </c>
      <c r="C1012" s="201" t="s">
        <v>677</v>
      </c>
      <c r="D1012" s="201" t="s">
        <v>678</v>
      </c>
      <c r="E1012" s="201" t="s">
        <v>679</v>
      </c>
      <c r="F1012" s="201" t="s">
        <v>680</v>
      </c>
      <c r="G1012" s="201">
        <v>5</v>
      </c>
      <c r="H1012" s="201">
        <v>84</v>
      </c>
      <c r="I1012" s="201" t="s">
        <v>713</v>
      </c>
      <c r="J1012" s="201" t="s">
        <v>671</v>
      </c>
      <c r="K1012" s="202">
        <v>42.95</v>
      </c>
      <c r="L1012" s="202">
        <v>0.68</v>
      </c>
      <c r="M1012" s="202">
        <v>21.32</v>
      </c>
      <c r="N1012" s="202">
        <v>8.8699999999999992</v>
      </c>
      <c r="O1012" s="202">
        <v>0.38</v>
      </c>
      <c r="P1012" s="202">
        <v>20.03</v>
      </c>
      <c r="Q1012" s="202">
        <v>5</v>
      </c>
      <c r="R1012" s="202">
        <v>0.12</v>
      </c>
      <c r="S1012" s="202">
        <v>0.67</v>
      </c>
      <c r="T1012" s="202">
        <v>100.02</v>
      </c>
      <c r="U1012" s="183">
        <f t="shared" si="30"/>
        <v>80.099701386738346</v>
      </c>
      <c r="V1012" s="183">
        <f t="shared" si="31"/>
        <v>2.0646478852073686</v>
      </c>
      <c r="W1012" s="201" t="s">
        <v>713</v>
      </c>
      <c r="X1012" s="201">
        <v>10</v>
      </c>
    </row>
    <row r="1013" spans="1:24" s="171" customFormat="1" ht="11.25">
      <c r="A1013" s="172" t="s">
        <v>676</v>
      </c>
      <c r="B1013" s="201" t="s">
        <v>665</v>
      </c>
      <c r="C1013" s="201" t="s">
        <v>677</v>
      </c>
      <c r="D1013" s="201" t="s">
        <v>678</v>
      </c>
      <c r="E1013" s="201" t="s">
        <v>679</v>
      </c>
      <c r="F1013" s="201" t="s">
        <v>680</v>
      </c>
      <c r="G1013" s="201">
        <v>5</v>
      </c>
      <c r="H1013" s="201">
        <v>85</v>
      </c>
      <c r="I1013" s="201" t="s">
        <v>713</v>
      </c>
      <c r="J1013" s="201" t="s">
        <v>671</v>
      </c>
      <c r="K1013" s="202">
        <v>41.89</v>
      </c>
      <c r="L1013" s="202">
        <v>0.14000000000000001</v>
      </c>
      <c r="M1013" s="202">
        <v>19.37</v>
      </c>
      <c r="N1013" s="202">
        <v>8.06</v>
      </c>
      <c r="O1013" s="202">
        <v>0.43</v>
      </c>
      <c r="P1013" s="202">
        <v>19.440000000000001</v>
      </c>
      <c r="Q1013" s="202">
        <v>5.62</v>
      </c>
      <c r="R1013" s="202">
        <v>0.06</v>
      </c>
      <c r="S1013" s="202">
        <v>4.93</v>
      </c>
      <c r="T1013" s="202">
        <v>99.94</v>
      </c>
      <c r="U1013" s="183">
        <f t="shared" si="30"/>
        <v>81.128787951832138</v>
      </c>
      <c r="V1013" s="183">
        <f t="shared" si="31"/>
        <v>14.583964915602627</v>
      </c>
      <c r="W1013" s="201" t="s">
        <v>713</v>
      </c>
      <c r="X1013" s="201">
        <v>10</v>
      </c>
    </row>
    <row r="1014" spans="1:24" s="171" customFormat="1" ht="11.25">
      <c r="A1014" s="172" t="s">
        <v>676</v>
      </c>
      <c r="B1014" s="201" t="s">
        <v>665</v>
      </c>
      <c r="C1014" s="201" t="s">
        <v>677</v>
      </c>
      <c r="D1014" s="201" t="s">
        <v>678</v>
      </c>
      <c r="E1014" s="201" t="s">
        <v>679</v>
      </c>
      <c r="F1014" s="201" t="s">
        <v>680</v>
      </c>
      <c r="G1014" s="201">
        <v>5</v>
      </c>
      <c r="H1014" s="201">
        <v>86</v>
      </c>
      <c r="I1014" s="201" t="s">
        <v>713</v>
      </c>
      <c r="J1014" s="201" t="s">
        <v>671</v>
      </c>
      <c r="K1014" s="202">
        <v>41.68</v>
      </c>
      <c r="L1014" s="202">
        <v>0.52</v>
      </c>
      <c r="M1014" s="202">
        <v>18.2</v>
      </c>
      <c r="N1014" s="202">
        <v>7.71</v>
      </c>
      <c r="O1014" s="202">
        <v>0.53</v>
      </c>
      <c r="P1014" s="202">
        <v>19.62</v>
      </c>
      <c r="Q1014" s="202">
        <v>5.94</v>
      </c>
      <c r="R1014" s="202">
        <v>0.04</v>
      </c>
      <c r="S1014" s="202">
        <v>5.88</v>
      </c>
      <c r="T1014" s="202">
        <v>100.12</v>
      </c>
      <c r="U1014" s="183">
        <f t="shared" si="30"/>
        <v>81.935923843892823</v>
      </c>
      <c r="V1014" s="183">
        <f t="shared" si="31"/>
        <v>17.812693326283377</v>
      </c>
      <c r="W1014" s="201" t="s">
        <v>713</v>
      </c>
      <c r="X1014" s="201">
        <v>10</v>
      </c>
    </row>
    <row r="1015" spans="1:24" s="171" customFormat="1" ht="11.25">
      <c r="A1015" s="172" t="s">
        <v>676</v>
      </c>
      <c r="B1015" s="201" t="s">
        <v>665</v>
      </c>
      <c r="C1015" s="201" t="s">
        <v>677</v>
      </c>
      <c r="D1015" s="201" t="s">
        <v>678</v>
      </c>
      <c r="E1015" s="201" t="s">
        <v>679</v>
      </c>
      <c r="F1015" s="201" t="s">
        <v>680</v>
      </c>
      <c r="G1015" s="201">
        <v>5</v>
      </c>
      <c r="H1015" s="201">
        <v>87</v>
      </c>
      <c r="I1015" s="201" t="s">
        <v>713</v>
      </c>
      <c r="J1015" s="201" t="s">
        <v>671</v>
      </c>
      <c r="K1015" s="202">
        <v>42.18</v>
      </c>
      <c r="L1015" s="202">
        <v>0.52</v>
      </c>
      <c r="M1015" s="202">
        <v>19.43</v>
      </c>
      <c r="N1015" s="202">
        <v>7.42</v>
      </c>
      <c r="O1015" s="202">
        <v>0.34</v>
      </c>
      <c r="P1015" s="202">
        <v>20.12</v>
      </c>
      <c r="Q1015" s="202">
        <v>5.0599999999999996</v>
      </c>
      <c r="R1015" s="202">
        <v>0.06</v>
      </c>
      <c r="S1015" s="202">
        <v>4.32</v>
      </c>
      <c r="T1015" s="202">
        <v>99.45</v>
      </c>
      <c r="U1015" s="183">
        <f t="shared" si="30"/>
        <v>82.856858243679127</v>
      </c>
      <c r="V1015" s="183">
        <f t="shared" si="31"/>
        <v>12.979329964717456</v>
      </c>
      <c r="W1015" s="201" t="s">
        <v>713</v>
      </c>
      <c r="X1015" s="201">
        <v>10</v>
      </c>
    </row>
    <row r="1016" spans="1:24" s="171" customFormat="1" ht="11.25">
      <c r="A1016" s="172" t="s">
        <v>676</v>
      </c>
      <c r="B1016" s="201" t="s">
        <v>665</v>
      </c>
      <c r="C1016" s="201" t="s">
        <v>677</v>
      </c>
      <c r="D1016" s="201" t="s">
        <v>678</v>
      </c>
      <c r="E1016" s="201" t="s">
        <v>679</v>
      </c>
      <c r="F1016" s="201" t="s">
        <v>680</v>
      </c>
      <c r="G1016" s="201">
        <v>5</v>
      </c>
      <c r="H1016" s="201">
        <v>88</v>
      </c>
      <c r="I1016" s="201" t="s">
        <v>713</v>
      </c>
      <c r="J1016" s="201" t="s">
        <v>671</v>
      </c>
      <c r="K1016" s="202">
        <v>42.83</v>
      </c>
      <c r="L1016" s="202">
        <v>0.64</v>
      </c>
      <c r="M1016" s="202">
        <v>20.76</v>
      </c>
      <c r="N1016" s="202">
        <v>8.1</v>
      </c>
      <c r="O1016" s="202">
        <v>0.39</v>
      </c>
      <c r="P1016" s="202">
        <v>21.57</v>
      </c>
      <c r="Q1016" s="202">
        <v>4.41</v>
      </c>
      <c r="R1016" s="202">
        <v>0.11</v>
      </c>
      <c r="S1016" s="202">
        <v>2.5299999999999998</v>
      </c>
      <c r="T1016" s="202">
        <v>101.34</v>
      </c>
      <c r="U1016" s="183">
        <f t="shared" si="30"/>
        <v>82.598289040409242</v>
      </c>
      <c r="V1016" s="183">
        <f t="shared" si="31"/>
        <v>7.5575901230287794</v>
      </c>
      <c r="W1016" s="201" t="s">
        <v>713</v>
      </c>
      <c r="X1016" s="201">
        <v>10</v>
      </c>
    </row>
    <row r="1017" spans="1:24" s="171" customFormat="1" ht="11.25">
      <c r="A1017" s="172" t="s">
        <v>676</v>
      </c>
      <c r="B1017" s="201" t="s">
        <v>665</v>
      </c>
      <c r="C1017" s="201" t="s">
        <v>677</v>
      </c>
      <c r="D1017" s="201" t="s">
        <v>678</v>
      </c>
      <c r="E1017" s="201" t="s">
        <v>679</v>
      </c>
      <c r="F1017" s="201" t="s">
        <v>680</v>
      </c>
      <c r="G1017" s="201">
        <v>5</v>
      </c>
      <c r="H1017" s="201">
        <v>89</v>
      </c>
      <c r="I1017" s="201" t="s">
        <v>713</v>
      </c>
      <c r="J1017" s="201" t="s">
        <v>671</v>
      </c>
      <c r="K1017" s="202">
        <v>42.69</v>
      </c>
      <c r="L1017" s="202">
        <v>0.12</v>
      </c>
      <c r="M1017" s="202">
        <v>20.440000000000001</v>
      </c>
      <c r="N1017" s="202">
        <v>7.62</v>
      </c>
      <c r="O1017" s="202">
        <v>0.38</v>
      </c>
      <c r="P1017" s="202">
        <v>21.09</v>
      </c>
      <c r="Q1017" s="202">
        <v>4.62</v>
      </c>
      <c r="R1017" s="202">
        <v>0.04</v>
      </c>
      <c r="S1017" s="202">
        <v>3.86</v>
      </c>
      <c r="T1017" s="202">
        <v>100.86</v>
      </c>
      <c r="U1017" s="183">
        <f t="shared" si="30"/>
        <v>83.145910018042997</v>
      </c>
      <c r="V1017" s="183">
        <f t="shared" si="31"/>
        <v>11.24405059968185</v>
      </c>
      <c r="W1017" s="201" t="s">
        <v>713</v>
      </c>
      <c r="X1017" s="201">
        <v>10</v>
      </c>
    </row>
    <row r="1018" spans="1:24" s="171" customFormat="1" ht="11.25">
      <c r="A1018" s="172" t="s">
        <v>676</v>
      </c>
      <c r="B1018" s="201" t="s">
        <v>665</v>
      </c>
      <c r="C1018" s="201" t="s">
        <v>677</v>
      </c>
      <c r="D1018" s="201" t="s">
        <v>678</v>
      </c>
      <c r="E1018" s="201" t="s">
        <v>679</v>
      </c>
      <c r="F1018" s="201" t="s">
        <v>680</v>
      </c>
      <c r="G1018" s="201">
        <v>5</v>
      </c>
      <c r="H1018" s="201">
        <v>90</v>
      </c>
      <c r="I1018" s="201" t="s">
        <v>713</v>
      </c>
      <c r="J1018" s="201" t="s">
        <v>671</v>
      </c>
      <c r="K1018" s="202">
        <v>42.16</v>
      </c>
      <c r="L1018" s="202">
        <v>0.19</v>
      </c>
      <c r="M1018" s="202">
        <v>18.93</v>
      </c>
      <c r="N1018" s="202">
        <v>8.06</v>
      </c>
      <c r="O1018" s="202">
        <v>0.49</v>
      </c>
      <c r="P1018" s="202">
        <v>18.809999999999999</v>
      </c>
      <c r="Q1018" s="202">
        <v>5.59</v>
      </c>
      <c r="R1018" s="202">
        <v>0.05</v>
      </c>
      <c r="S1018" s="202">
        <v>5.18</v>
      </c>
      <c r="T1018" s="202">
        <v>99.46</v>
      </c>
      <c r="U1018" s="183">
        <f t="shared" si="30"/>
        <v>80.619233951192101</v>
      </c>
      <c r="V1018" s="183">
        <f t="shared" si="31"/>
        <v>15.509745402414099</v>
      </c>
      <c r="W1018" s="201" t="s">
        <v>713</v>
      </c>
      <c r="X1018" s="201">
        <v>10</v>
      </c>
    </row>
    <row r="1019" spans="1:24" s="171" customFormat="1" ht="11.25">
      <c r="A1019" s="172" t="s">
        <v>676</v>
      </c>
      <c r="B1019" s="201" t="s">
        <v>665</v>
      </c>
      <c r="C1019" s="201" t="s">
        <v>677</v>
      </c>
      <c r="D1019" s="201" t="s">
        <v>678</v>
      </c>
      <c r="E1019" s="201" t="s">
        <v>679</v>
      </c>
      <c r="F1019" s="201" t="s">
        <v>680</v>
      </c>
      <c r="G1019" s="201">
        <v>5</v>
      </c>
      <c r="H1019" s="201">
        <v>91</v>
      </c>
      <c r="I1019" s="201" t="s">
        <v>713</v>
      </c>
      <c r="J1019" s="201" t="s">
        <v>671</v>
      </c>
      <c r="K1019" s="202">
        <v>42.13</v>
      </c>
      <c r="L1019" s="202">
        <v>0.47</v>
      </c>
      <c r="M1019" s="202">
        <v>17.350000000000001</v>
      </c>
      <c r="N1019" s="202">
        <v>7.03</v>
      </c>
      <c r="O1019" s="202">
        <v>0.34</v>
      </c>
      <c r="P1019" s="202">
        <v>19.77</v>
      </c>
      <c r="Q1019" s="202">
        <v>6.16</v>
      </c>
      <c r="R1019" s="202">
        <v>0.03</v>
      </c>
      <c r="S1019" s="202">
        <v>8.14</v>
      </c>
      <c r="T1019" s="202">
        <v>101.42</v>
      </c>
      <c r="U1019" s="183">
        <f t="shared" si="30"/>
        <v>83.368332423826502</v>
      </c>
      <c r="V1019" s="183">
        <f t="shared" si="31"/>
        <v>23.938993969878624</v>
      </c>
      <c r="W1019" s="201" t="s">
        <v>713</v>
      </c>
      <c r="X1019" s="201">
        <v>10</v>
      </c>
    </row>
    <row r="1020" spans="1:24" s="171" customFormat="1" ht="11.25">
      <c r="A1020" s="172" t="s">
        <v>676</v>
      </c>
      <c r="B1020" s="201" t="s">
        <v>665</v>
      </c>
      <c r="C1020" s="201" t="s">
        <v>677</v>
      </c>
      <c r="D1020" s="201" t="s">
        <v>678</v>
      </c>
      <c r="E1020" s="201" t="s">
        <v>679</v>
      </c>
      <c r="F1020" s="201" t="s">
        <v>680</v>
      </c>
      <c r="G1020" s="201">
        <v>5</v>
      </c>
      <c r="H1020" s="201">
        <v>92</v>
      </c>
      <c r="I1020" s="201" t="s">
        <v>713</v>
      </c>
      <c r="J1020" s="201" t="s">
        <v>671</v>
      </c>
      <c r="K1020" s="202">
        <v>42.15</v>
      </c>
      <c r="L1020" s="202">
        <v>0.23</v>
      </c>
      <c r="M1020" s="202">
        <v>18.579999999999998</v>
      </c>
      <c r="N1020" s="202">
        <v>7.32</v>
      </c>
      <c r="O1020" s="202">
        <v>0.4</v>
      </c>
      <c r="P1020" s="202">
        <v>19.41</v>
      </c>
      <c r="Q1020" s="202">
        <v>5.53</v>
      </c>
      <c r="R1020" s="202">
        <v>0.06</v>
      </c>
      <c r="S1020" s="202">
        <v>6.05</v>
      </c>
      <c r="T1020" s="202">
        <v>99.73</v>
      </c>
      <c r="U1020" s="183">
        <f t="shared" si="30"/>
        <v>82.536953645064983</v>
      </c>
      <c r="V1020" s="183">
        <f t="shared" si="31"/>
        <v>17.927720237823625</v>
      </c>
      <c r="W1020" s="201" t="s">
        <v>713</v>
      </c>
      <c r="X1020" s="201">
        <v>10</v>
      </c>
    </row>
    <row r="1021" spans="1:24" s="171" customFormat="1" ht="11.25">
      <c r="A1021" s="172" t="s">
        <v>676</v>
      </c>
      <c r="B1021" s="201" t="s">
        <v>665</v>
      </c>
      <c r="C1021" s="201" t="s">
        <v>677</v>
      </c>
      <c r="D1021" s="201" t="s">
        <v>678</v>
      </c>
      <c r="E1021" s="201" t="s">
        <v>679</v>
      </c>
      <c r="F1021" s="201" t="s">
        <v>680</v>
      </c>
      <c r="G1021" s="201">
        <v>5</v>
      </c>
      <c r="H1021" s="201">
        <v>93</v>
      </c>
      <c r="I1021" s="201" t="s">
        <v>713</v>
      </c>
      <c r="J1021" s="201" t="s">
        <v>671</v>
      </c>
      <c r="K1021" s="202">
        <v>41.81</v>
      </c>
      <c r="L1021" s="202">
        <v>0.2</v>
      </c>
      <c r="M1021" s="202">
        <v>19.82</v>
      </c>
      <c r="N1021" s="202">
        <v>8.09</v>
      </c>
      <c r="O1021" s="202">
        <v>0.36</v>
      </c>
      <c r="P1021" s="202">
        <v>20.39</v>
      </c>
      <c r="Q1021" s="202">
        <v>5.14</v>
      </c>
      <c r="R1021" s="202">
        <v>0.06</v>
      </c>
      <c r="S1021" s="202">
        <v>4.6399999999999997</v>
      </c>
      <c r="T1021" s="202">
        <v>100.51</v>
      </c>
      <c r="U1021" s="183">
        <f t="shared" si="30"/>
        <v>81.793169159079198</v>
      </c>
      <c r="V1021" s="183">
        <f t="shared" si="31"/>
        <v>13.573184319666185</v>
      </c>
      <c r="W1021" s="201" t="s">
        <v>713</v>
      </c>
      <c r="X1021" s="201">
        <v>10</v>
      </c>
    </row>
    <row r="1022" spans="1:24" s="171" customFormat="1" ht="11.25">
      <c r="A1022" s="172" t="s">
        <v>676</v>
      </c>
      <c r="B1022" s="201" t="s">
        <v>665</v>
      </c>
      <c r="C1022" s="201" t="s">
        <v>677</v>
      </c>
      <c r="D1022" s="201" t="s">
        <v>678</v>
      </c>
      <c r="E1022" s="201" t="s">
        <v>679</v>
      </c>
      <c r="F1022" s="201" t="s">
        <v>680</v>
      </c>
      <c r="G1022" s="201">
        <v>5</v>
      </c>
      <c r="H1022" s="201">
        <v>94</v>
      </c>
      <c r="I1022" s="201" t="s">
        <v>713</v>
      </c>
      <c r="J1022" s="201" t="s">
        <v>671</v>
      </c>
      <c r="K1022" s="202">
        <v>41.62</v>
      </c>
      <c r="L1022" s="202">
        <v>0.56999999999999995</v>
      </c>
      <c r="M1022" s="202">
        <v>21.73</v>
      </c>
      <c r="N1022" s="202">
        <v>10.53</v>
      </c>
      <c r="O1022" s="202">
        <v>0.65</v>
      </c>
      <c r="P1022" s="202">
        <v>16.75</v>
      </c>
      <c r="Q1022" s="202">
        <v>8.31</v>
      </c>
      <c r="R1022" s="202">
        <v>0.04</v>
      </c>
      <c r="S1022" s="202">
        <v>0.6</v>
      </c>
      <c r="T1022" s="202">
        <v>100.8</v>
      </c>
      <c r="U1022" s="183">
        <f t="shared" si="30"/>
        <v>73.926482344256144</v>
      </c>
      <c r="V1022" s="183">
        <f t="shared" si="31"/>
        <v>1.8186101224383702</v>
      </c>
      <c r="W1022" s="201" t="s">
        <v>713</v>
      </c>
      <c r="X1022" s="201">
        <v>10</v>
      </c>
    </row>
    <row r="1023" spans="1:24" s="171" customFormat="1" ht="11.25">
      <c r="A1023" s="172" t="s">
        <v>676</v>
      </c>
      <c r="B1023" s="201" t="s">
        <v>665</v>
      </c>
      <c r="C1023" s="201" t="s">
        <v>677</v>
      </c>
      <c r="D1023" s="201" t="s">
        <v>678</v>
      </c>
      <c r="E1023" s="201" t="s">
        <v>679</v>
      </c>
      <c r="F1023" s="201" t="s">
        <v>680</v>
      </c>
      <c r="G1023" s="201">
        <v>5</v>
      </c>
      <c r="H1023" s="201">
        <v>95</v>
      </c>
      <c r="I1023" s="201" t="s">
        <v>713</v>
      </c>
      <c r="J1023" s="201" t="s">
        <v>671</v>
      </c>
      <c r="K1023" s="202">
        <v>41.85</v>
      </c>
      <c r="L1023" s="202">
        <v>0.55000000000000004</v>
      </c>
      <c r="M1023" s="202">
        <v>21.84</v>
      </c>
      <c r="N1023" s="202">
        <v>10.45</v>
      </c>
      <c r="O1023" s="202">
        <v>0.55000000000000004</v>
      </c>
      <c r="P1023" s="202">
        <v>16.96</v>
      </c>
      <c r="Q1023" s="202">
        <v>8.3699999999999992</v>
      </c>
      <c r="R1023" s="202">
        <v>7.0000000000000007E-2</v>
      </c>
      <c r="S1023" s="202">
        <v>0.68</v>
      </c>
      <c r="T1023" s="202">
        <v>101.32</v>
      </c>
      <c r="U1023" s="183">
        <f t="shared" si="30"/>
        <v>74.311774708801082</v>
      </c>
      <c r="V1023" s="183">
        <f t="shared" si="31"/>
        <v>2.0459618313994072</v>
      </c>
      <c r="W1023" s="201" t="s">
        <v>713</v>
      </c>
      <c r="X1023" s="201">
        <v>10</v>
      </c>
    </row>
    <row r="1024" spans="1:24" s="171" customFormat="1" ht="11.25">
      <c r="A1024" s="172" t="s">
        <v>676</v>
      </c>
      <c r="B1024" s="201" t="s">
        <v>665</v>
      </c>
      <c r="C1024" s="201" t="s">
        <v>677</v>
      </c>
      <c r="D1024" s="201" t="s">
        <v>678</v>
      </c>
      <c r="E1024" s="201" t="s">
        <v>679</v>
      </c>
      <c r="F1024" s="201" t="s">
        <v>680</v>
      </c>
      <c r="G1024" s="201">
        <v>5</v>
      </c>
      <c r="H1024" s="201">
        <v>96</v>
      </c>
      <c r="I1024" s="201" t="s">
        <v>713</v>
      </c>
      <c r="J1024" s="201" t="s">
        <v>671</v>
      </c>
      <c r="K1024" s="202">
        <v>41.19</v>
      </c>
      <c r="L1024" s="202">
        <v>0.18</v>
      </c>
      <c r="M1024" s="202">
        <v>13.39</v>
      </c>
      <c r="N1024" s="202">
        <v>6.59</v>
      </c>
      <c r="O1024" s="202">
        <v>0.35</v>
      </c>
      <c r="P1024" s="202">
        <v>19.48</v>
      </c>
      <c r="Q1024" s="202">
        <v>6.97</v>
      </c>
      <c r="R1024" s="202">
        <v>0.02</v>
      </c>
      <c r="S1024" s="202">
        <v>12.41</v>
      </c>
      <c r="T1024" s="202">
        <v>100.58</v>
      </c>
      <c r="U1024" s="183">
        <f t="shared" si="30"/>
        <v>84.048162685346355</v>
      </c>
      <c r="V1024" s="183">
        <f t="shared" si="31"/>
        <v>38.337905426083928</v>
      </c>
      <c r="W1024" s="201" t="s">
        <v>713</v>
      </c>
      <c r="X1024" s="201">
        <v>10</v>
      </c>
    </row>
    <row r="1025" spans="1:24" s="171" customFormat="1" ht="11.25">
      <c r="A1025" s="172" t="s">
        <v>676</v>
      </c>
      <c r="B1025" s="201" t="s">
        <v>665</v>
      </c>
      <c r="C1025" s="201" t="s">
        <v>677</v>
      </c>
      <c r="D1025" s="201" t="s">
        <v>678</v>
      </c>
      <c r="E1025" s="201" t="s">
        <v>679</v>
      </c>
      <c r="F1025" s="201" t="s">
        <v>680</v>
      </c>
      <c r="G1025" s="201">
        <v>5</v>
      </c>
      <c r="H1025" s="201">
        <v>97</v>
      </c>
      <c r="I1025" s="201" t="s">
        <v>713</v>
      </c>
      <c r="J1025" s="201" t="s">
        <v>671</v>
      </c>
      <c r="K1025" s="202">
        <v>42.38</v>
      </c>
      <c r="L1025" s="202">
        <v>0.17</v>
      </c>
      <c r="M1025" s="202">
        <v>18.77</v>
      </c>
      <c r="N1025" s="202">
        <v>7.3</v>
      </c>
      <c r="O1025" s="202">
        <v>0.46</v>
      </c>
      <c r="P1025" s="202">
        <v>20.62</v>
      </c>
      <c r="Q1025" s="202">
        <v>5.41</v>
      </c>
      <c r="R1025" s="202">
        <v>0</v>
      </c>
      <c r="S1025" s="202">
        <v>5.78</v>
      </c>
      <c r="T1025" s="202">
        <v>100.89</v>
      </c>
      <c r="U1025" s="183">
        <f t="shared" si="30"/>
        <v>83.429364627972589</v>
      </c>
      <c r="V1025" s="183">
        <f t="shared" si="31"/>
        <v>17.120929592199371</v>
      </c>
      <c r="W1025" s="201" t="s">
        <v>713</v>
      </c>
      <c r="X1025" s="201">
        <v>10</v>
      </c>
    </row>
    <row r="1026" spans="1:24" s="171" customFormat="1" ht="11.25">
      <c r="A1026" s="172" t="s">
        <v>676</v>
      </c>
      <c r="B1026" s="201" t="s">
        <v>665</v>
      </c>
      <c r="C1026" s="201" t="s">
        <v>677</v>
      </c>
      <c r="D1026" s="201" t="s">
        <v>678</v>
      </c>
      <c r="E1026" s="201" t="s">
        <v>679</v>
      </c>
      <c r="F1026" s="201" t="s">
        <v>680</v>
      </c>
      <c r="G1026" s="201">
        <v>5</v>
      </c>
      <c r="H1026" s="201">
        <v>98</v>
      </c>
      <c r="I1026" s="201" t="s">
        <v>713</v>
      </c>
      <c r="J1026" s="201" t="s">
        <v>671</v>
      </c>
      <c r="K1026" s="202">
        <v>43.3</v>
      </c>
      <c r="L1026" s="202">
        <v>0.35</v>
      </c>
      <c r="M1026" s="202">
        <v>20.13</v>
      </c>
      <c r="N1026" s="202">
        <v>7.7</v>
      </c>
      <c r="O1026" s="202">
        <v>0.34</v>
      </c>
      <c r="P1026" s="202">
        <v>21.12</v>
      </c>
      <c r="Q1026" s="202">
        <v>4.51</v>
      </c>
      <c r="R1026" s="202">
        <v>0.04</v>
      </c>
      <c r="S1026" s="202">
        <v>3.65</v>
      </c>
      <c r="T1026" s="202">
        <v>101.14</v>
      </c>
      <c r="U1026" s="183">
        <f t="shared" si="30"/>
        <v>83.019095017722918</v>
      </c>
      <c r="V1026" s="183">
        <f t="shared" si="31"/>
        <v>10.844646947476015</v>
      </c>
      <c r="W1026" s="201" t="s">
        <v>713</v>
      </c>
      <c r="X1026" s="201">
        <v>10</v>
      </c>
    </row>
    <row r="1027" spans="1:24" s="171" customFormat="1" ht="11.25">
      <c r="A1027" s="172" t="s">
        <v>676</v>
      </c>
      <c r="B1027" s="201" t="s">
        <v>665</v>
      </c>
      <c r="C1027" s="201" t="s">
        <v>677</v>
      </c>
      <c r="D1027" s="201" t="s">
        <v>678</v>
      </c>
      <c r="E1027" s="201" t="s">
        <v>679</v>
      </c>
      <c r="F1027" s="201" t="s">
        <v>680</v>
      </c>
      <c r="G1027" s="201">
        <v>5</v>
      </c>
      <c r="H1027" s="201">
        <v>99</v>
      </c>
      <c r="I1027" s="201" t="s">
        <v>713</v>
      </c>
      <c r="J1027" s="201" t="s">
        <v>671</v>
      </c>
      <c r="K1027" s="202">
        <v>42.8</v>
      </c>
      <c r="L1027" s="202">
        <v>0.35</v>
      </c>
      <c r="M1027" s="202">
        <v>18.38</v>
      </c>
      <c r="N1027" s="202">
        <v>6.83</v>
      </c>
      <c r="O1027" s="202">
        <v>0.36</v>
      </c>
      <c r="P1027" s="202">
        <v>20.97</v>
      </c>
      <c r="Q1027" s="202">
        <v>5.31</v>
      </c>
      <c r="R1027" s="202">
        <v>0.06</v>
      </c>
      <c r="S1027" s="202">
        <v>6.34</v>
      </c>
      <c r="T1027" s="202">
        <v>101.4</v>
      </c>
      <c r="U1027" s="183">
        <f t="shared" si="30"/>
        <v>84.550197703516901</v>
      </c>
      <c r="V1027" s="183">
        <f t="shared" si="31"/>
        <v>18.791594713435693</v>
      </c>
      <c r="W1027" s="201" t="s">
        <v>713</v>
      </c>
      <c r="X1027" s="201">
        <v>10</v>
      </c>
    </row>
    <row r="1028" spans="1:24" s="171" customFormat="1" ht="11.25">
      <c r="A1028" s="172" t="s">
        <v>676</v>
      </c>
      <c r="B1028" s="201" t="s">
        <v>665</v>
      </c>
      <c r="C1028" s="201" t="s">
        <v>677</v>
      </c>
      <c r="D1028" s="201" t="s">
        <v>678</v>
      </c>
      <c r="E1028" s="201" t="s">
        <v>679</v>
      </c>
      <c r="F1028" s="201" t="s">
        <v>680</v>
      </c>
      <c r="G1028" s="201">
        <v>5</v>
      </c>
      <c r="H1028" s="201">
        <v>100</v>
      </c>
      <c r="I1028" s="201" t="s">
        <v>713</v>
      </c>
      <c r="J1028" s="201" t="s">
        <v>671</v>
      </c>
      <c r="K1028" s="202">
        <v>42.94</v>
      </c>
      <c r="L1028" s="202">
        <v>0.44</v>
      </c>
      <c r="M1028" s="202">
        <v>18.53</v>
      </c>
      <c r="N1028" s="202">
        <v>6.52</v>
      </c>
      <c r="O1028" s="202">
        <v>0.35</v>
      </c>
      <c r="P1028" s="202">
        <v>20.29</v>
      </c>
      <c r="Q1028" s="202">
        <v>5.22</v>
      </c>
      <c r="R1028" s="202">
        <v>0.05</v>
      </c>
      <c r="S1028" s="202">
        <v>5.64</v>
      </c>
      <c r="T1028" s="202">
        <v>99.98</v>
      </c>
      <c r="U1028" s="183">
        <f t="shared" si="30"/>
        <v>84.725538379888107</v>
      </c>
      <c r="V1028" s="183">
        <f t="shared" si="31"/>
        <v>16.956241249753205</v>
      </c>
      <c r="W1028" s="201" t="s">
        <v>713</v>
      </c>
      <c r="X1028" s="201">
        <v>10</v>
      </c>
    </row>
    <row r="1029" spans="1:24" s="171" customFormat="1" ht="11.25">
      <c r="A1029" s="172" t="s">
        <v>676</v>
      </c>
      <c r="B1029" s="201" t="s">
        <v>672</v>
      </c>
      <c r="C1029" s="201" t="s">
        <v>677</v>
      </c>
      <c r="D1029" s="201" t="s">
        <v>678</v>
      </c>
      <c r="E1029" s="201" t="s">
        <v>679</v>
      </c>
      <c r="F1029" s="201" t="s">
        <v>680</v>
      </c>
      <c r="G1029" s="201">
        <v>8</v>
      </c>
      <c r="H1029" s="201">
        <v>1</v>
      </c>
      <c r="I1029" s="201" t="s">
        <v>713</v>
      </c>
      <c r="J1029" s="201" t="s">
        <v>671</v>
      </c>
      <c r="K1029" s="202">
        <v>42.44</v>
      </c>
      <c r="L1029" s="202">
        <v>0.18</v>
      </c>
      <c r="M1029" s="202">
        <v>19.579999999999998</v>
      </c>
      <c r="N1029" s="202">
        <v>7.41</v>
      </c>
      <c r="O1029" s="202">
        <v>0.4</v>
      </c>
      <c r="P1029" s="202">
        <v>20.58</v>
      </c>
      <c r="Q1029" s="202">
        <v>5.22</v>
      </c>
      <c r="R1029" s="202">
        <v>0.04</v>
      </c>
      <c r="S1029" s="202">
        <v>5.55</v>
      </c>
      <c r="T1029" s="202">
        <v>101.4</v>
      </c>
      <c r="U1029" s="183">
        <f t="shared" si="30"/>
        <v>83.194434293679194</v>
      </c>
      <c r="V1029" s="183">
        <f t="shared" si="31"/>
        <v>15.977066409533938</v>
      </c>
      <c r="W1029" s="201" t="s">
        <v>713</v>
      </c>
      <c r="X1029" s="201">
        <v>10</v>
      </c>
    </row>
    <row r="1030" spans="1:24" s="171" customFormat="1" ht="11.25">
      <c r="A1030" s="172" t="s">
        <v>676</v>
      </c>
      <c r="B1030" s="201" t="s">
        <v>672</v>
      </c>
      <c r="C1030" s="201" t="s">
        <v>677</v>
      </c>
      <c r="D1030" s="201" t="s">
        <v>678</v>
      </c>
      <c r="E1030" s="201" t="s">
        <v>679</v>
      </c>
      <c r="F1030" s="201" t="s">
        <v>680</v>
      </c>
      <c r="G1030" s="201">
        <v>8</v>
      </c>
      <c r="H1030" s="201">
        <v>2</v>
      </c>
      <c r="I1030" s="201" t="s">
        <v>713</v>
      </c>
      <c r="J1030" s="201" t="s">
        <v>671</v>
      </c>
      <c r="K1030" s="202">
        <v>42.66</v>
      </c>
      <c r="L1030" s="202">
        <v>0.28000000000000003</v>
      </c>
      <c r="M1030" s="202">
        <v>19.579999999999998</v>
      </c>
      <c r="N1030" s="202">
        <v>7.35</v>
      </c>
      <c r="O1030" s="202">
        <v>0.38</v>
      </c>
      <c r="P1030" s="202">
        <v>20.73</v>
      </c>
      <c r="Q1030" s="202">
        <v>5.05</v>
      </c>
      <c r="R1030" s="202">
        <v>0.09</v>
      </c>
      <c r="S1030" s="202">
        <v>4.8899999999999997</v>
      </c>
      <c r="T1030" s="202">
        <v>101.01</v>
      </c>
      <c r="U1030" s="183">
        <f t="shared" ref="U1030:U1093" si="32">((P1030/40.31)/(P1030/40.31+N1030/71.85))*100</f>
        <v>83.408540713624518</v>
      </c>
      <c r="V1030" s="183">
        <f t="shared" ref="V1030:V1093" si="33">((S1030/151.99061)/(S1030/151.99061+M1030/101.96137))*100</f>
        <v>14.349732338325918</v>
      </c>
      <c r="W1030" s="201" t="s">
        <v>713</v>
      </c>
      <c r="X1030" s="201">
        <v>10</v>
      </c>
    </row>
    <row r="1031" spans="1:24" s="171" customFormat="1" ht="11.25">
      <c r="A1031" s="172" t="s">
        <v>676</v>
      </c>
      <c r="B1031" s="201" t="s">
        <v>672</v>
      </c>
      <c r="C1031" s="201" t="s">
        <v>677</v>
      </c>
      <c r="D1031" s="201" t="s">
        <v>678</v>
      </c>
      <c r="E1031" s="201" t="s">
        <v>679</v>
      </c>
      <c r="F1031" s="201" t="s">
        <v>680</v>
      </c>
      <c r="G1031" s="201">
        <v>8</v>
      </c>
      <c r="H1031" s="201">
        <v>3</v>
      </c>
      <c r="I1031" s="201" t="s">
        <v>713</v>
      </c>
      <c r="J1031" s="201" t="s">
        <v>671</v>
      </c>
      <c r="K1031" s="202">
        <v>42.5</v>
      </c>
      <c r="L1031" s="202">
        <v>0.28999999999999998</v>
      </c>
      <c r="M1031" s="202">
        <v>17.43</v>
      </c>
      <c r="N1031" s="202">
        <v>6.88</v>
      </c>
      <c r="O1031" s="202">
        <v>0.32</v>
      </c>
      <c r="P1031" s="202">
        <v>19.420000000000002</v>
      </c>
      <c r="Q1031" s="202">
        <v>5.69</v>
      </c>
      <c r="R1031" s="202">
        <v>0.04</v>
      </c>
      <c r="S1031" s="202">
        <v>7.26</v>
      </c>
      <c r="T1031" s="202">
        <v>99.83</v>
      </c>
      <c r="U1031" s="183">
        <f t="shared" si="32"/>
        <v>83.419652938391891</v>
      </c>
      <c r="V1031" s="183">
        <f t="shared" si="33"/>
        <v>21.83960908939201</v>
      </c>
      <c r="W1031" s="201" t="s">
        <v>713</v>
      </c>
      <c r="X1031" s="201">
        <v>10</v>
      </c>
    </row>
    <row r="1032" spans="1:24" s="171" customFormat="1" ht="11.25">
      <c r="A1032" s="172" t="s">
        <v>676</v>
      </c>
      <c r="B1032" s="201" t="s">
        <v>672</v>
      </c>
      <c r="C1032" s="201" t="s">
        <v>677</v>
      </c>
      <c r="D1032" s="201" t="s">
        <v>678</v>
      </c>
      <c r="E1032" s="201" t="s">
        <v>679</v>
      </c>
      <c r="F1032" s="201" t="s">
        <v>680</v>
      </c>
      <c r="G1032" s="201">
        <v>8</v>
      </c>
      <c r="H1032" s="201">
        <v>4</v>
      </c>
      <c r="I1032" s="201" t="s">
        <v>713</v>
      </c>
      <c r="J1032" s="201" t="s">
        <v>671</v>
      </c>
      <c r="K1032" s="202">
        <v>42.97</v>
      </c>
      <c r="L1032" s="202">
        <v>0.41</v>
      </c>
      <c r="M1032" s="202">
        <v>17.940000000000001</v>
      </c>
      <c r="N1032" s="202">
        <v>5.91</v>
      </c>
      <c r="O1032" s="202">
        <v>0.28999999999999998</v>
      </c>
      <c r="P1032" s="202">
        <v>20.81</v>
      </c>
      <c r="Q1032" s="202">
        <v>5.08</v>
      </c>
      <c r="R1032" s="202">
        <v>0</v>
      </c>
      <c r="S1032" s="202">
        <v>6.27</v>
      </c>
      <c r="T1032" s="202">
        <v>99.68</v>
      </c>
      <c r="U1032" s="183">
        <f t="shared" si="32"/>
        <v>86.256611600141355</v>
      </c>
      <c r="V1032" s="183">
        <f t="shared" si="33"/>
        <v>18.992751552273305</v>
      </c>
      <c r="W1032" s="201" t="s">
        <v>713</v>
      </c>
      <c r="X1032" s="201">
        <v>10</v>
      </c>
    </row>
    <row r="1033" spans="1:24" s="171" customFormat="1" ht="11.25">
      <c r="A1033" s="172" t="s">
        <v>676</v>
      </c>
      <c r="B1033" s="201" t="s">
        <v>672</v>
      </c>
      <c r="C1033" s="201" t="s">
        <v>677</v>
      </c>
      <c r="D1033" s="201" t="s">
        <v>678</v>
      </c>
      <c r="E1033" s="201" t="s">
        <v>679</v>
      </c>
      <c r="F1033" s="201" t="s">
        <v>680</v>
      </c>
      <c r="G1033" s="201">
        <v>8</v>
      </c>
      <c r="H1033" s="201">
        <v>5</v>
      </c>
      <c r="I1033" s="201" t="s">
        <v>713</v>
      </c>
      <c r="J1033" s="201" t="s">
        <v>671</v>
      </c>
      <c r="K1033" s="202">
        <v>43.08</v>
      </c>
      <c r="L1033" s="202">
        <v>0.67</v>
      </c>
      <c r="M1033" s="202">
        <v>20.84</v>
      </c>
      <c r="N1033" s="202">
        <v>8.01</v>
      </c>
      <c r="O1033" s="202">
        <v>0.32</v>
      </c>
      <c r="P1033" s="202">
        <v>21.55</v>
      </c>
      <c r="Q1033" s="202">
        <v>4.1100000000000003</v>
      </c>
      <c r="R1033" s="202">
        <v>7.0000000000000007E-2</v>
      </c>
      <c r="S1033" s="202">
        <v>1.83</v>
      </c>
      <c r="T1033" s="202">
        <v>100.48</v>
      </c>
      <c r="U1033" s="183">
        <f t="shared" si="32"/>
        <v>82.745063648877391</v>
      </c>
      <c r="V1033" s="183">
        <f t="shared" si="33"/>
        <v>5.5630653428476426</v>
      </c>
      <c r="W1033" s="201" t="s">
        <v>713</v>
      </c>
      <c r="X1033" s="201">
        <v>10</v>
      </c>
    </row>
    <row r="1034" spans="1:24" s="171" customFormat="1" ht="11.25">
      <c r="A1034" s="172" t="s">
        <v>676</v>
      </c>
      <c r="B1034" s="201" t="s">
        <v>672</v>
      </c>
      <c r="C1034" s="201" t="s">
        <v>677</v>
      </c>
      <c r="D1034" s="201" t="s">
        <v>678</v>
      </c>
      <c r="E1034" s="201" t="s">
        <v>679</v>
      </c>
      <c r="F1034" s="201" t="s">
        <v>680</v>
      </c>
      <c r="G1034" s="201">
        <v>8</v>
      </c>
      <c r="H1034" s="201">
        <v>6</v>
      </c>
      <c r="I1034" s="201" t="s">
        <v>713</v>
      </c>
      <c r="J1034" s="201" t="s">
        <v>671</v>
      </c>
      <c r="K1034" s="202">
        <v>42.32</v>
      </c>
      <c r="L1034" s="202">
        <v>0.51</v>
      </c>
      <c r="M1034" s="202">
        <v>16.579999999999998</v>
      </c>
      <c r="N1034" s="202">
        <v>6.94</v>
      </c>
      <c r="O1034" s="202">
        <v>0.3</v>
      </c>
      <c r="P1034" s="202">
        <v>20.059999999999999</v>
      </c>
      <c r="Q1034" s="202">
        <v>6.08</v>
      </c>
      <c r="R1034" s="202">
        <v>0.09</v>
      </c>
      <c r="S1034" s="202">
        <v>7.89</v>
      </c>
      <c r="T1034" s="202">
        <v>100.77</v>
      </c>
      <c r="U1034" s="183">
        <f t="shared" si="32"/>
        <v>83.745423756860873</v>
      </c>
      <c r="V1034" s="183">
        <f t="shared" si="33"/>
        <v>24.198531039524816</v>
      </c>
      <c r="W1034" s="201" t="s">
        <v>713</v>
      </c>
      <c r="X1034" s="201">
        <v>10</v>
      </c>
    </row>
    <row r="1035" spans="1:24" s="171" customFormat="1" ht="11.25">
      <c r="A1035" s="172" t="s">
        <v>676</v>
      </c>
      <c r="B1035" s="201" t="s">
        <v>672</v>
      </c>
      <c r="C1035" s="201" t="s">
        <v>677</v>
      </c>
      <c r="D1035" s="201" t="s">
        <v>678</v>
      </c>
      <c r="E1035" s="201" t="s">
        <v>679</v>
      </c>
      <c r="F1035" s="201" t="s">
        <v>680</v>
      </c>
      <c r="G1035" s="201">
        <v>8</v>
      </c>
      <c r="H1035" s="201">
        <v>7</v>
      </c>
      <c r="I1035" s="201" t="s">
        <v>713</v>
      </c>
      <c r="J1035" s="201" t="s">
        <v>671</v>
      </c>
      <c r="K1035" s="202">
        <v>42.33</v>
      </c>
      <c r="L1035" s="202">
        <v>7.0000000000000007E-2</v>
      </c>
      <c r="M1035" s="202">
        <v>19.25</v>
      </c>
      <c r="N1035" s="202">
        <v>7.53</v>
      </c>
      <c r="O1035" s="202">
        <v>0.51</v>
      </c>
      <c r="P1035" s="202">
        <v>19.07</v>
      </c>
      <c r="Q1035" s="202">
        <v>5.7</v>
      </c>
      <c r="R1035" s="202">
        <v>0.03</v>
      </c>
      <c r="S1035" s="202">
        <v>5.92</v>
      </c>
      <c r="T1035" s="202">
        <v>100.41</v>
      </c>
      <c r="U1035" s="183">
        <f t="shared" si="32"/>
        <v>81.864623449958998</v>
      </c>
      <c r="V1035" s="183">
        <f t="shared" si="33"/>
        <v>17.102229420664909</v>
      </c>
      <c r="W1035" s="201" t="s">
        <v>713</v>
      </c>
      <c r="X1035" s="201">
        <v>10</v>
      </c>
    </row>
    <row r="1036" spans="1:24" s="171" customFormat="1" ht="11.25">
      <c r="A1036" s="172" t="s">
        <v>676</v>
      </c>
      <c r="B1036" s="201" t="s">
        <v>672</v>
      </c>
      <c r="C1036" s="201" t="s">
        <v>677</v>
      </c>
      <c r="D1036" s="201" t="s">
        <v>678</v>
      </c>
      <c r="E1036" s="201" t="s">
        <v>679</v>
      </c>
      <c r="F1036" s="201" t="s">
        <v>680</v>
      </c>
      <c r="G1036" s="201">
        <v>8</v>
      </c>
      <c r="H1036" s="201">
        <v>8</v>
      </c>
      <c r="I1036" s="201" t="s">
        <v>713</v>
      </c>
      <c r="J1036" s="201" t="s">
        <v>671</v>
      </c>
      <c r="K1036" s="202">
        <v>42.34</v>
      </c>
      <c r="L1036" s="202">
        <v>0.84</v>
      </c>
      <c r="M1036" s="202">
        <v>18.54</v>
      </c>
      <c r="N1036" s="202">
        <v>7.11</v>
      </c>
      <c r="O1036" s="202">
        <v>0.24</v>
      </c>
      <c r="P1036" s="202">
        <v>20.73</v>
      </c>
      <c r="Q1036" s="202">
        <v>5.46</v>
      </c>
      <c r="R1036" s="202">
        <v>0.09</v>
      </c>
      <c r="S1036" s="202">
        <v>4.7699999999999996</v>
      </c>
      <c r="T1036" s="202">
        <v>100.12</v>
      </c>
      <c r="U1036" s="183">
        <f t="shared" si="32"/>
        <v>83.862877864227826</v>
      </c>
      <c r="V1036" s="183">
        <f t="shared" si="33"/>
        <v>14.719044290544772</v>
      </c>
      <c r="W1036" s="201" t="s">
        <v>713</v>
      </c>
      <c r="X1036" s="201">
        <v>10</v>
      </c>
    </row>
    <row r="1037" spans="1:24" s="171" customFormat="1" ht="11.25">
      <c r="A1037" s="172" t="s">
        <v>676</v>
      </c>
      <c r="B1037" s="201" t="s">
        <v>672</v>
      </c>
      <c r="C1037" s="201" t="s">
        <v>677</v>
      </c>
      <c r="D1037" s="201" t="s">
        <v>678</v>
      </c>
      <c r="E1037" s="201" t="s">
        <v>679</v>
      </c>
      <c r="F1037" s="201" t="s">
        <v>680</v>
      </c>
      <c r="G1037" s="201">
        <v>8</v>
      </c>
      <c r="H1037" s="201">
        <v>9</v>
      </c>
      <c r="I1037" s="201" t="s">
        <v>713</v>
      </c>
      <c r="J1037" s="201" t="s">
        <v>671</v>
      </c>
      <c r="K1037" s="202">
        <v>42.38</v>
      </c>
      <c r="L1037" s="202">
        <v>0.51</v>
      </c>
      <c r="M1037" s="202">
        <v>17.61</v>
      </c>
      <c r="N1037" s="202">
        <v>7.38</v>
      </c>
      <c r="O1037" s="202">
        <v>0.35</v>
      </c>
      <c r="P1037" s="202">
        <v>19.87</v>
      </c>
      <c r="Q1037" s="202">
        <v>5.38</v>
      </c>
      <c r="R1037" s="202">
        <v>7.0000000000000007E-2</v>
      </c>
      <c r="S1037" s="202">
        <v>6.49</v>
      </c>
      <c r="T1037" s="202">
        <v>100.04</v>
      </c>
      <c r="U1037" s="183">
        <f t="shared" si="32"/>
        <v>82.755802939262054</v>
      </c>
      <c r="V1037" s="183">
        <f t="shared" si="33"/>
        <v>19.822438848873979</v>
      </c>
      <c r="W1037" s="201" t="s">
        <v>713</v>
      </c>
      <c r="X1037" s="201">
        <v>10</v>
      </c>
    </row>
    <row r="1038" spans="1:24" s="171" customFormat="1" ht="11.25">
      <c r="A1038" s="172" t="s">
        <v>676</v>
      </c>
      <c r="B1038" s="201" t="s">
        <v>672</v>
      </c>
      <c r="C1038" s="201" t="s">
        <v>677</v>
      </c>
      <c r="D1038" s="201" t="s">
        <v>678</v>
      </c>
      <c r="E1038" s="201" t="s">
        <v>679</v>
      </c>
      <c r="F1038" s="201" t="s">
        <v>680</v>
      </c>
      <c r="G1038" s="201">
        <v>8</v>
      </c>
      <c r="H1038" s="201">
        <v>10</v>
      </c>
      <c r="I1038" s="201" t="s">
        <v>713</v>
      </c>
      <c r="J1038" s="201" t="s">
        <v>671</v>
      </c>
      <c r="K1038" s="202">
        <v>42.66</v>
      </c>
      <c r="L1038" s="202">
        <v>0.65</v>
      </c>
      <c r="M1038" s="202">
        <v>20.83</v>
      </c>
      <c r="N1038" s="202">
        <v>8.07</v>
      </c>
      <c r="O1038" s="202">
        <v>0.32</v>
      </c>
      <c r="P1038" s="202">
        <v>21.24</v>
      </c>
      <c r="Q1038" s="202">
        <v>4.3899999999999997</v>
      </c>
      <c r="R1038" s="202">
        <v>0.11</v>
      </c>
      <c r="S1038" s="202">
        <v>2.62</v>
      </c>
      <c r="T1038" s="202">
        <v>100.89</v>
      </c>
      <c r="U1038" s="183">
        <f t="shared" si="32"/>
        <v>82.429380169782178</v>
      </c>
      <c r="V1038" s="183">
        <f t="shared" si="33"/>
        <v>7.7812630198414752</v>
      </c>
      <c r="W1038" s="201" t="s">
        <v>713</v>
      </c>
      <c r="X1038" s="201">
        <v>10</v>
      </c>
    </row>
    <row r="1039" spans="1:24" s="171" customFormat="1" ht="11.25">
      <c r="A1039" s="172" t="s">
        <v>676</v>
      </c>
      <c r="B1039" s="201" t="s">
        <v>672</v>
      </c>
      <c r="C1039" s="201" t="s">
        <v>677</v>
      </c>
      <c r="D1039" s="201" t="s">
        <v>678</v>
      </c>
      <c r="E1039" s="201" t="s">
        <v>679</v>
      </c>
      <c r="F1039" s="201" t="s">
        <v>680</v>
      </c>
      <c r="G1039" s="201">
        <v>8</v>
      </c>
      <c r="H1039" s="201">
        <v>11</v>
      </c>
      <c r="I1039" s="201" t="s">
        <v>713</v>
      </c>
      <c r="J1039" s="201" t="s">
        <v>671</v>
      </c>
      <c r="K1039" s="202">
        <v>41.13</v>
      </c>
      <c r="L1039" s="202">
        <v>0.05</v>
      </c>
      <c r="M1039" s="202">
        <v>14.59</v>
      </c>
      <c r="N1039" s="202">
        <v>7.3</v>
      </c>
      <c r="O1039" s="202">
        <v>0.49</v>
      </c>
      <c r="P1039" s="202">
        <v>17.57</v>
      </c>
      <c r="Q1039" s="202">
        <v>7.5</v>
      </c>
      <c r="R1039" s="202">
        <v>0.05</v>
      </c>
      <c r="S1039" s="202">
        <v>11.86</v>
      </c>
      <c r="T1039" s="202">
        <v>100.54</v>
      </c>
      <c r="U1039" s="183">
        <f t="shared" si="32"/>
        <v>81.096605408669475</v>
      </c>
      <c r="V1039" s="183">
        <f t="shared" si="33"/>
        <v>35.288319638933565</v>
      </c>
      <c r="W1039" s="201" t="s">
        <v>713</v>
      </c>
      <c r="X1039" s="201">
        <v>10</v>
      </c>
    </row>
    <row r="1040" spans="1:24" s="171" customFormat="1" ht="11.25">
      <c r="A1040" s="172" t="s">
        <v>676</v>
      </c>
      <c r="B1040" s="201" t="s">
        <v>672</v>
      </c>
      <c r="C1040" s="201" t="s">
        <v>677</v>
      </c>
      <c r="D1040" s="201" t="s">
        <v>678</v>
      </c>
      <c r="E1040" s="201" t="s">
        <v>679</v>
      </c>
      <c r="F1040" s="201" t="s">
        <v>680</v>
      </c>
      <c r="G1040" s="201">
        <v>8</v>
      </c>
      <c r="H1040" s="201">
        <v>12</v>
      </c>
      <c r="I1040" s="201" t="s">
        <v>713</v>
      </c>
      <c r="J1040" s="201" t="s">
        <v>671</v>
      </c>
      <c r="K1040" s="202">
        <v>42.76</v>
      </c>
      <c r="L1040" s="202">
        <v>0.39</v>
      </c>
      <c r="M1040" s="202">
        <v>18.89</v>
      </c>
      <c r="N1040" s="202">
        <v>6.75</v>
      </c>
      <c r="O1040" s="202">
        <v>0.36</v>
      </c>
      <c r="P1040" s="202">
        <v>20.69</v>
      </c>
      <c r="Q1040" s="202">
        <v>4.7699999999999996</v>
      </c>
      <c r="R1040" s="202">
        <v>0.05</v>
      </c>
      <c r="S1040" s="202">
        <v>4.53</v>
      </c>
      <c r="T1040" s="202">
        <v>99.19</v>
      </c>
      <c r="U1040" s="183">
        <f t="shared" si="32"/>
        <v>84.528498540657722</v>
      </c>
      <c r="V1040" s="183">
        <f t="shared" si="33"/>
        <v>13.857987412889974</v>
      </c>
      <c r="W1040" s="201" t="s">
        <v>713</v>
      </c>
      <c r="X1040" s="201">
        <v>10</v>
      </c>
    </row>
    <row r="1041" spans="1:24" s="171" customFormat="1" ht="11.25">
      <c r="A1041" s="172" t="s">
        <v>676</v>
      </c>
      <c r="B1041" s="201" t="s">
        <v>672</v>
      </c>
      <c r="C1041" s="201" t="s">
        <v>677</v>
      </c>
      <c r="D1041" s="201" t="s">
        <v>678</v>
      </c>
      <c r="E1041" s="201" t="s">
        <v>679</v>
      </c>
      <c r="F1041" s="201" t="s">
        <v>680</v>
      </c>
      <c r="G1041" s="201">
        <v>8</v>
      </c>
      <c r="H1041" s="201">
        <v>13</v>
      </c>
      <c r="I1041" s="201" t="s">
        <v>713</v>
      </c>
      <c r="J1041" s="201" t="s">
        <v>671</v>
      </c>
      <c r="K1041" s="202">
        <v>42.39</v>
      </c>
      <c r="L1041" s="202">
        <v>0.15</v>
      </c>
      <c r="M1041" s="202">
        <v>18.399999999999999</v>
      </c>
      <c r="N1041" s="202">
        <v>7.43</v>
      </c>
      <c r="O1041" s="202">
        <v>0.38</v>
      </c>
      <c r="P1041" s="202">
        <v>20.67</v>
      </c>
      <c r="Q1041" s="202">
        <v>5.47</v>
      </c>
      <c r="R1041" s="202">
        <v>0.02</v>
      </c>
      <c r="S1041" s="202">
        <v>6.6</v>
      </c>
      <c r="T1041" s="202">
        <v>101.51</v>
      </c>
      <c r="U1041" s="183">
        <f t="shared" si="32"/>
        <v>83.21774531015393</v>
      </c>
      <c r="V1041" s="183">
        <f t="shared" si="33"/>
        <v>19.39561970201661</v>
      </c>
      <c r="W1041" s="201" t="s">
        <v>713</v>
      </c>
      <c r="X1041" s="201">
        <v>10</v>
      </c>
    </row>
    <row r="1042" spans="1:24" s="171" customFormat="1" ht="11.25">
      <c r="A1042" s="172" t="s">
        <v>676</v>
      </c>
      <c r="B1042" s="201" t="s">
        <v>672</v>
      </c>
      <c r="C1042" s="201" t="s">
        <v>677</v>
      </c>
      <c r="D1042" s="201" t="s">
        <v>678</v>
      </c>
      <c r="E1042" s="201" t="s">
        <v>679</v>
      </c>
      <c r="F1042" s="201" t="s">
        <v>680</v>
      </c>
      <c r="G1042" s="201">
        <v>8</v>
      </c>
      <c r="H1042" s="201">
        <v>14</v>
      </c>
      <c r="I1042" s="201" t="s">
        <v>713</v>
      </c>
      <c r="J1042" s="201" t="s">
        <v>671</v>
      </c>
      <c r="K1042" s="202">
        <v>42.16</v>
      </c>
      <c r="L1042" s="202">
        <v>0.76</v>
      </c>
      <c r="M1042" s="202">
        <v>17.93</v>
      </c>
      <c r="N1042" s="202">
        <v>6.87</v>
      </c>
      <c r="O1042" s="202">
        <v>0.36</v>
      </c>
      <c r="P1042" s="202">
        <v>20.53</v>
      </c>
      <c r="Q1042" s="202">
        <v>5.77</v>
      </c>
      <c r="R1042" s="202">
        <v>7.0000000000000007E-2</v>
      </c>
      <c r="S1042" s="202">
        <v>5.39</v>
      </c>
      <c r="T1042" s="202">
        <v>99.84</v>
      </c>
      <c r="U1042" s="183">
        <f t="shared" si="32"/>
        <v>84.193602297520869</v>
      </c>
      <c r="V1042" s="183">
        <f t="shared" si="33"/>
        <v>16.782030136133848</v>
      </c>
      <c r="W1042" s="201" t="s">
        <v>713</v>
      </c>
      <c r="X1042" s="201">
        <v>10</v>
      </c>
    </row>
    <row r="1043" spans="1:24" s="171" customFormat="1" ht="11.25">
      <c r="A1043" s="172" t="s">
        <v>676</v>
      </c>
      <c r="B1043" s="201" t="s">
        <v>672</v>
      </c>
      <c r="C1043" s="201" t="s">
        <v>677</v>
      </c>
      <c r="D1043" s="201" t="s">
        <v>678</v>
      </c>
      <c r="E1043" s="201" t="s">
        <v>679</v>
      </c>
      <c r="F1043" s="201" t="s">
        <v>680</v>
      </c>
      <c r="G1043" s="201">
        <v>8</v>
      </c>
      <c r="H1043" s="201">
        <v>15</v>
      </c>
      <c r="I1043" s="201" t="s">
        <v>713</v>
      </c>
      <c r="J1043" s="201" t="s">
        <v>671</v>
      </c>
      <c r="K1043" s="202">
        <v>42</v>
      </c>
      <c r="L1043" s="202">
        <v>0.21</v>
      </c>
      <c r="M1043" s="202">
        <v>17.7</v>
      </c>
      <c r="N1043" s="202">
        <v>6.88</v>
      </c>
      <c r="O1043" s="202">
        <v>0.4</v>
      </c>
      <c r="P1043" s="202">
        <v>20.65</v>
      </c>
      <c r="Q1043" s="202">
        <v>5.6</v>
      </c>
      <c r="R1043" s="202">
        <v>0</v>
      </c>
      <c r="S1043" s="202">
        <v>7.32</v>
      </c>
      <c r="T1043" s="202">
        <v>100.76</v>
      </c>
      <c r="U1043" s="183">
        <f t="shared" si="32"/>
        <v>84.251718293210814</v>
      </c>
      <c r="V1043" s="183">
        <f t="shared" si="33"/>
        <v>21.717953136804464</v>
      </c>
      <c r="W1043" s="201" t="s">
        <v>713</v>
      </c>
      <c r="X1043" s="201">
        <v>10</v>
      </c>
    </row>
    <row r="1044" spans="1:24" s="171" customFormat="1" ht="11.25">
      <c r="A1044" s="172" t="s">
        <v>676</v>
      </c>
      <c r="B1044" s="201" t="s">
        <v>672</v>
      </c>
      <c r="C1044" s="201" t="s">
        <v>677</v>
      </c>
      <c r="D1044" s="201" t="s">
        <v>678</v>
      </c>
      <c r="E1044" s="201" t="s">
        <v>679</v>
      </c>
      <c r="F1044" s="201" t="s">
        <v>680</v>
      </c>
      <c r="G1044" s="201">
        <v>8</v>
      </c>
      <c r="H1044" s="201">
        <v>16</v>
      </c>
      <c r="I1044" s="201" t="s">
        <v>713</v>
      </c>
      <c r="J1044" s="201" t="s">
        <v>671</v>
      </c>
      <c r="K1044" s="202">
        <v>43.11</v>
      </c>
      <c r="L1044" s="202">
        <v>0.8</v>
      </c>
      <c r="M1044" s="202">
        <v>20.11</v>
      </c>
      <c r="N1044" s="202">
        <v>7.83</v>
      </c>
      <c r="O1044" s="202">
        <v>0.41</v>
      </c>
      <c r="P1044" s="202">
        <v>20.170000000000002</v>
      </c>
      <c r="Q1044" s="202">
        <v>4.9000000000000004</v>
      </c>
      <c r="R1044" s="202">
        <v>0.1</v>
      </c>
      <c r="S1044" s="202">
        <v>3.3</v>
      </c>
      <c r="T1044" s="202">
        <v>100.73</v>
      </c>
      <c r="U1044" s="183">
        <f t="shared" si="32"/>
        <v>82.115830438739607</v>
      </c>
      <c r="V1044" s="183">
        <f t="shared" si="33"/>
        <v>9.9166565064483159</v>
      </c>
      <c r="W1044" s="201" t="s">
        <v>713</v>
      </c>
      <c r="X1044" s="201">
        <v>10</v>
      </c>
    </row>
    <row r="1045" spans="1:24" s="171" customFormat="1" ht="11.25">
      <c r="A1045" s="172" t="s">
        <v>676</v>
      </c>
      <c r="B1045" s="201" t="s">
        <v>672</v>
      </c>
      <c r="C1045" s="201" t="s">
        <v>677</v>
      </c>
      <c r="D1045" s="201" t="s">
        <v>678</v>
      </c>
      <c r="E1045" s="201" t="s">
        <v>679</v>
      </c>
      <c r="F1045" s="201" t="s">
        <v>680</v>
      </c>
      <c r="G1045" s="201">
        <v>8</v>
      </c>
      <c r="H1045" s="201">
        <v>18</v>
      </c>
      <c r="I1045" s="201" t="s">
        <v>713</v>
      </c>
      <c r="J1045" s="201" t="s">
        <v>671</v>
      </c>
      <c r="K1045" s="202">
        <v>42.58</v>
      </c>
      <c r="L1045" s="202">
        <v>0.11</v>
      </c>
      <c r="M1045" s="202">
        <v>18.850000000000001</v>
      </c>
      <c r="N1045" s="202">
        <v>7.42</v>
      </c>
      <c r="O1045" s="202">
        <v>0.46</v>
      </c>
      <c r="P1045" s="202">
        <v>19.97</v>
      </c>
      <c r="Q1045" s="202">
        <v>5.31</v>
      </c>
      <c r="R1045" s="202">
        <v>0.03</v>
      </c>
      <c r="S1045" s="202">
        <v>5.68</v>
      </c>
      <c r="T1045" s="202">
        <v>100.41</v>
      </c>
      <c r="U1045" s="183">
        <f t="shared" si="32"/>
        <v>82.75030339779579</v>
      </c>
      <c r="V1045" s="183">
        <f t="shared" si="33"/>
        <v>16.815129947549845</v>
      </c>
      <c r="W1045" s="201" t="s">
        <v>713</v>
      </c>
      <c r="X1045" s="201">
        <v>10</v>
      </c>
    </row>
    <row r="1046" spans="1:24" s="171" customFormat="1" ht="11.25">
      <c r="A1046" s="172" t="s">
        <v>676</v>
      </c>
      <c r="B1046" s="201" t="s">
        <v>672</v>
      </c>
      <c r="C1046" s="201" t="s">
        <v>677</v>
      </c>
      <c r="D1046" s="201" t="s">
        <v>678</v>
      </c>
      <c r="E1046" s="201" t="s">
        <v>679</v>
      </c>
      <c r="F1046" s="201" t="s">
        <v>680</v>
      </c>
      <c r="G1046" s="201">
        <v>8</v>
      </c>
      <c r="H1046" s="201">
        <v>19</v>
      </c>
      <c r="I1046" s="201" t="s">
        <v>713</v>
      </c>
      <c r="J1046" s="201" t="s">
        <v>671</v>
      </c>
      <c r="K1046" s="202">
        <v>42.89</v>
      </c>
      <c r="L1046" s="202">
        <v>0.22</v>
      </c>
      <c r="M1046" s="202">
        <v>18.54</v>
      </c>
      <c r="N1046" s="202">
        <v>6.39</v>
      </c>
      <c r="O1046" s="202">
        <v>0.32</v>
      </c>
      <c r="P1046" s="202">
        <v>19.600000000000001</v>
      </c>
      <c r="Q1046" s="202">
        <v>5.33</v>
      </c>
      <c r="R1046" s="202">
        <v>0.01</v>
      </c>
      <c r="S1046" s="202">
        <v>5.75</v>
      </c>
      <c r="T1046" s="202">
        <v>99.05</v>
      </c>
      <c r="U1046" s="183">
        <f t="shared" si="32"/>
        <v>84.53748494228951</v>
      </c>
      <c r="V1046" s="183">
        <f t="shared" si="33"/>
        <v>17.22227453629613</v>
      </c>
      <c r="W1046" s="201" t="s">
        <v>713</v>
      </c>
      <c r="X1046" s="201">
        <v>10</v>
      </c>
    </row>
    <row r="1047" spans="1:24" s="171" customFormat="1" ht="11.25">
      <c r="A1047" s="172" t="s">
        <v>676</v>
      </c>
      <c r="B1047" s="201" t="s">
        <v>672</v>
      </c>
      <c r="C1047" s="201" t="s">
        <v>677</v>
      </c>
      <c r="D1047" s="201" t="s">
        <v>678</v>
      </c>
      <c r="E1047" s="201" t="s">
        <v>679</v>
      </c>
      <c r="F1047" s="201" t="s">
        <v>680</v>
      </c>
      <c r="G1047" s="201">
        <v>8</v>
      </c>
      <c r="H1047" s="201">
        <v>20</v>
      </c>
      <c r="I1047" s="201" t="s">
        <v>713</v>
      </c>
      <c r="J1047" s="201" t="s">
        <v>671</v>
      </c>
      <c r="K1047" s="202">
        <v>43.41</v>
      </c>
      <c r="L1047" s="202">
        <v>0.93</v>
      </c>
      <c r="M1047" s="202">
        <v>17.57</v>
      </c>
      <c r="N1047" s="202">
        <v>6.65</v>
      </c>
      <c r="O1047" s="202">
        <v>0.31</v>
      </c>
      <c r="P1047" s="202">
        <v>19.239999999999998</v>
      </c>
      <c r="Q1047" s="202">
        <v>5.91</v>
      </c>
      <c r="R1047" s="202">
        <v>0.06</v>
      </c>
      <c r="S1047" s="202">
        <v>5.72</v>
      </c>
      <c r="T1047" s="202">
        <v>99.8</v>
      </c>
      <c r="U1047" s="183">
        <f t="shared" si="32"/>
        <v>83.758332169513196</v>
      </c>
      <c r="V1047" s="183">
        <f t="shared" si="33"/>
        <v>17.924827187272939</v>
      </c>
      <c r="W1047" s="201" t="s">
        <v>713</v>
      </c>
      <c r="X1047" s="201">
        <v>10</v>
      </c>
    </row>
    <row r="1048" spans="1:24" s="171" customFormat="1" ht="11.25">
      <c r="A1048" s="172" t="s">
        <v>676</v>
      </c>
      <c r="B1048" s="201" t="s">
        <v>672</v>
      </c>
      <c r="C1048" s="201" t="s">
        <v>677</v>
      </c>
      <c r="D1048" s="201" t="s">
        <v>678</v>
      </c>
      <c r="E1048" s="201" t="s">
        <v>679</v>
      </c>
      <c r="F1048" s="201" t="s">
        <v>680</v>
      </c>
      <c r="G1048" s="201">
        <v>8</v>
      </c>
      <c r="H1048" s="201">
        <v>21</v>
      </c>
      <c r="I1048" s="201" t="s">
        <v>713</v>
      </c>
      <c r="J1048" s="201" t="s">
        <v>671</v>
      </c>
      <c r="K1048" s="202">
        <v>43.09</v>
      </c>
      <c r="L1048" s="202">
        <v>0.41</v>
      </c>
      <c r="M1048" s="202">
        <v>19.510000000000002</v>
      </c>
      <c r="N1048" s="202">
        <v>6.6</v>
      </c>
      <c r="O1048" s="202">
        <v>0.38</v>
      </c>
      <c r="P1048" s="202">
        <v>20.25</v>
      </c>
      <c r="Q1048" s="202">
        <v>4.96</v>
      </c>
      <c r="R1048" s="202">
        <v>0.03</v>
      </c>
      <c r="S1048" s="202">
        <v>4.51</v>
      </c>
      <c r="T1048" s="202">
        <v>99.74</v>
      </c>
      <c r="U1048" s="183">
        <f t="shared" si="32"/>
        <v>84.541273328981219</v>
      </c>
      <c r="V1048" s="183">
        <f t="shared" si="33"/>
        <v>13.425438439747372</v>
      </c>
      <c r="W1048" s="201" t="s">
        <v>713</v>
      </c>
      <c r="X1048" s="201">
        <v>10</v>
      </c>
    </row>
    <row r="1049" spans="1:24" s="171" customFormat="1" ht="11.25">
      <c r="A1049" s="172" t="s">
        <v>676</v>
      </c>
      <c r="B1049" s="201" t="s">
        <v>672</v>
      </c>
      <c r="C1049" s="201" t="s">
        <v>677</v>
      </c>
      <c r="D1049" s="201" t="s">
        <v>678</v>
      </c>
      <c r="E1049" s="201" t="s">
        <v>679</v>
      </c>
      <c r="F1049" s="201" t="s">
        <v>680</v>
      </c>
      <c r="G1049" s="201">
        <v>8</v>
      </c>
      <c r="H1049" s="201">
        <v>22</v>
      </c>
      <c r="I1049" s="201" t="s">
        <v>713</v>
      </c>
      <c r="J1049" s="201" t="s">
        <v>671</v>
      </c>
      <c r="K1049" s="202">
        <v>43.42</v>
      </c>
      <c r="L1049" s="202">
        <v>0.23</v>
      </c>
      <c r="M1049" s="202">
        <v>19.8</v>
      </c>
      <c r="N1049" s="202">
        <v>6.84</v>
      </c>
      <c r="O1049" s="202">
        <v>0.35</v>
      </c>
      <c r="P1049" s="202">
        <v>20.37</v>
      </c>
      <c r="Q1049" s="202">
        <v>5.24</v>
      </c>
      <c r="R1049" s="202">
        <v>0.05</v>
      </c>
      <c r="S1049" s="202">
        <v>4.0199999999999996</v>
      </c>
      <c r="T1049" s="202">
        <v>100.32</v>
      </c>
      <c r="U1049" s="183">
        <f t="shared" si="32"/>
        <v>84.147667266389007</v>
      </c>
      <c r="V1049" s="183">
        <f t="shared" si="33"/>
        <v>11.987390781705273</v>
      </c>
      <c r="W1049" s="201" t="s">
        <v>713</v>
      </c>
      <c r="X1049" s="201">
        <v>10</v>
      </c>
    </row>
    <row r="1050" spans="1:24" s="171" customFormat="1" ht="11.25">
      <c r="A1050" s="172" t="s">
        <v>676</v>
      </c>
      <c r="B1050" s="201" t="s">
        <v>672</v>
      </c>
      <c r="C1050" s="201" t="s">
        <v>677</v>
      </c>
      <c r="D1050" s="201" t="s">
        <v>678</v>
      </c>
      <c r="E1050" s="201" t="s">
        <v>679</v>
      </c>
      <c r="F1050" s="201" t="s">
        <v>680</v>
      </c>
      <c r="G1050" s="201">
        <v>8</v>
      </c>
      <c r="H1050" s="201">
        <v>23</v>
      </c>
      <c r="I1050" s="201" t="s">
        <v>713</v>
      </c>
      <c r="J1050" s="201" t="s">
        <v>671</v>
      </c>
      <c r="K1050" s="202">
        <v>43.35</v>
      </c>
      <c r="L1050" s="202">
        <v>0.38</v>
      </c>
      <c r="M1050" s="202">
        <v>19.079999999999998</v>
      </c>
      <c r="N1050" s="202">
        <v>6.69</v>
      </c>
      <c r="O1050" s="202">
        <v>0.33</v>
      </c>
      <c r="P1050" s="202">
        <v>20.48</v>
      </c>
      <c r="Q1050" s="202">
        <v>4.8099999999999996</v>
      </c>
      <c r="R1050" s="202">
        <v>0.05</v>
      </c>
      <c r="S1050" s="202">
        <v>4.37</v>
      </c>
      <c r="T1050" s="202">
        <v>99.54</v>
      </c>
      <c r="U1050" s="183">
        <f t="shared" si="32"/>
        <v>84.511842350788854</v>
      </c>
      <c r="V1050" s="183">
        <f t="shared" si="33"/>
        <v>13.318315885605511</v>
      </c>
      <c r="W1050" s="201" t="s">
        <v>713</v>
      </c>
      <c r="X1050" s="201">
        <v>10</v>
      </c>
    </row>
    <row r="1051" spans="1:24" s="171" customFormat="1" ht="11.25">
      <c r="A1051" s="172" t="s">
        <v>676</v>
      </c>
      <c r="B1051" s="201" t="s">
        <v>672</v>
      </c>
      <c r="C1051" s="201" t="s">
        <v>677</v>
      </c>
      <c r="D1051" s="201" t="s">
        <v>678</v>
      </c>
      <c r="E1051" s="201" t="s">
        <v>679</v>
      </c>
      <c r="F1051" s="201" t="s">
        <v>680</v>
      </c>
      <c r="G1051" s="201">
        <v>8</v>
      </c>
      <c r="H1051" s="201">
        <v>24</v>
      </c>
      <c r="I1051" s="201" t="s">
        <v>713</v>
      </c>
      <c r="J1051" s="201" t="s">
        <v>671</v>
      </c>
      <c r="K1051" s="202">
        <v>42.37</v>
      </c>
      <c r="L1051" s="202">
        <v>0.11</v>
      </c>
      <c r="M1051" s="202">
        <v>20.190000000000001</v>
      </c>
      <c r="N1051" s="202">
        <v>7.89</v>
      </c>
      <c r="O1051" s="202">
        <v>0.39</v>
      </c>
      <c r="P1051" s="202">
        <v>20.05</v>
      </c>
      <c r="Q1051" s="202">
        <v>5.34</v>
      </c>
      <c r="R1051" s="202">
        <v>0.02</v>
      </c>
      <c r="S1051" s="202">
        <v>4.58</v>
      </c>
      <c r="T1051" s="202">
        <v>100.94</v>
      </c>
      <c r="U1051" s="183">
        <f t="shared" si="32"/>
        <v>81.915219183204456</v>
      </c>
      <c r="V1051" s="183">
        <f t="shared" si="33"/>
        <v>13.207754501504073</v>
      </c>
      <c r="W1051" s="201" t="s">
        <v>713</v>
      </c>
      <c r="X1051" s="201">
        <v>10</v>
      </c>
    </row>
    <row r="1052" spans="1:24" s="171" customFormat="1" ht="11.25">
      <c r="A1052" s="172" t="s">
        <v>676</v>
      </c>
      <c r="B1052" s="201" t="s">
        <v>672</v>
      </c>
      <c r="C1052" s="201" t="s">
        <v>677</v>
      </c>
      <c r="D1052" s="201" t="s">
        <v>678</v>
      </c>
      <c r="E1052" s="201" t="s">
        <v>679</v>
      </c>
      <c r="F1052" s="201" t="s">
        <v>680</v>
      </c>
      <c r="G1052" s="201">
        <v>8</v>
      </c>
      <c r="H1052" s="201">
        <v>25</v>
      </c>
      <c r="I1052" s="201" t="s">
        <v>713</v>
      </c>
      <c r="J1052" s="201" t="s">
        <v>671</v>
      </c>
      <c r="K1052" s="202">
        <v>42.62</v>
      </c>
      <c r="L1052" s="202">
        <v>7.0000000000000007E-2</v>
      </c>
      <c r="M1052" s="202">
        <v>19.350000000000001</v>
      </c>
      <c r="N1052" s="202">
        <v>7.65</v>
      </c>
      <c r="O1052" s="202">
        <v>0.45</v>
      </c>
      <c r="P1052" s="202">
        <v>20.05</v>
      </c>
      <c r="Q1052" s="202">
        <v>5.46</v>
      </c>
      <c r="R1052" s="202">
        <v>0</v>
      </c>
      <c r="S1052" s="202">
        <v>5.45</v>
      </c>
      <c r="T1052" s="202">
        <v>101.1</v>
      </c>
      <c r="U1052" s="183">
        <f t="shared" si="32"/>
        <v>82.368333481992764</v>
      </c>
      <c r="V1052" s="183">
        <f t="shared" si="33"/>
        <v>15.891790308230419</v>
      </c>
      <c r="W1052" s="201" t="s">
        <v>713</v>
      </c>
      <c r="X1052" s="201">
        <v>10</v>
      </c>
    </row>
    <row r="1053" spans="1:24" s="171" customFormat="1" ht="11.25">
      <c r="A1053" s="172" t="s">
        <v>676</v>
      </c>
      <c r="B1053" s="201" t="s">
        <v>672</v>
      </c>
      <c r="C1053" s="201" t="s">
        <v>677</v>
      </c>
      <c r="D1053" s="201" t="s">
        <v>678</v>
      </c>
      <c r="E1053" s="201" t="s">
        <v>679</v>
      </c>
      <c r="F1053" s="201" t="s">
        <v>680</v>
      </c>
      <c r="G1053" s="201">
        <v>8</v>
      </c>
      <c r="H1053" s="201">
        <v>26</v>
      </c>
      <c r="I1053" s="201" t="s">
        <v>713</v>
      </c>
      <c r="J1053" s="201" t="s">
        <v>671</v>
      </c>
      <c r="K1053" s="202">
        <v>42.25</v>
      </c>
      <c r="L1053" s="202">
        <v>7.0000000000000007E-2</v>
      </c>
      <c r="M1053" s="202">
        <v>19.12</v>
      </c>
      <c r="N1053" s="202">
        <v>7.44</v>
      </c>
      <c r="O1053" s="202">
        <v>0.46</v>
      </c>
      <c r="P1053" s="202">
        <v>19.649999999999999</v>
      </c>
      <c r="Q1053" s="202">
        <v>5.7</v>
      </c>
      <c r="R1053" s="202">
        <v>0.01</v>
      </c>
      <c r="S1053" s="202">
        <v>5.94</v>
      </c>
      <c r="T1053" s="202">
        <v>100.64</v>
      </c>
      <c r="U1053" s="183">
        <f t="shared" si="32"/>
        <v>82.479635420619104</v>
      </c>
      <c r="V1053" s="183">
        <f t="shared" si="33"/>
        <v>17.246593971643286</v>
      </c>
      <c r="W1053" s="201" t="s">
        <v>713</v>
      </c>
      <c r="X1053" s="201">
        <v>10</v>
      </c>
    </row>
    <row r="1054" spans="1:24" s="171" customFormat="1" ht="11.25">
      <c r="A1054" s="172" t="s">
        <v>676</v>
      </c>
      <c r="B1054" s="201" t="s">
        <v>672</v>
      </c>
      <c r="C1054" s="201" t="s">
        <v>677</v>
      </c>
      <c r="D1054" s="201" t="s">
        <v>678</v>
      </c>
      <c r="E1054" s="201" t="s">
        <v>679</v>
      </c>
      <c r="F1054" s="201" t="s">
        <v>680</v>
      </c>
      <c r="G1054" s="201">
        <v>8</v>
      </c>
      <c r="H1054" s="201">
        <v>27</v>
      </c>
      <c r="I1054" s="201" t="s">
        <v>713</v>
      </c>
      <c r="J1054" s="201" t="s">
        <v>671</v>
      </c>
      <c r="K1054" s="202">
        <v>42.07</v>
      </c>
      <c r="L1054" s="202">
        <v>0.37</v>
      </c>
      <c r="M1054" s="202">
        <v>18.12</v>
      </c>
      <c r="N1054" s="202">
        <v>7.17</v>
      </c>
      <c r="O1054" s="202">
        <v>0.38</v>
      </c>
      <c r="P1054" s="202">
        <v>20.059999999999999</v>
      </c>
      <c r="Q1054" s="202">
        <v>5.53</v>
      </c>
      <c r="R1054" s="202">
        <v>7.0000000000000007E-2</v>
      </c>
      <c r="S1054" s="202">
        <v>6.66</v>
      </c>
      <c r="T1054" s="202">
        <v>100.43</v>
      </c>
      <c r="U1054" s="183">
        <f t="shared" si="32"/>
        <v>83.296707450129418</v>
      </c>
      <c r="V1054" s="183">
        <f t="shared" si="33"/>
        <v>19.77968251707517</v>
      </c>
      <c r="W1054" s="201" t="s">
        <v>713</v>
      </c>
      <c r="X1054" s="201">
        <v>10</v>
      </c>
    </row>
    <row r="1055" spans="1:24" s="171" customFormat="1" ht="11.25">
      <c r="A1055" s="172" t="s">
        <v>676</v>
      </c>
      <c r="B1055" s="201" t="s">
        <v>672</v>
      </c>
      <c r="C1055" s="201" t="s">
        <v>677</v>
      </c>
      <c r="D1055" s="201" t="s">
        <v>678</v>
      </c>
      <c r="E1055" s="201" t="s">
        <v>679</v>
      </c>
      <c r="F1055" s="201" t="s">
        <v>680</v>
      </c>
      <c r="G1055" s="201">
        <v>8</v>
      </c>
      <c r="H1055" s="201">
        <v>28</v>
      </c>
      <c r="I1055" s="201" t="s">
        <v>713</v>
      </c>
      <c r="J1055" s="201" t="s">
        <v>671</v>
      </c>
      <c r="K1055" s="202">
        <v>41.99</v>
      </c>
      <c r="L1055" s="202">
        <v>0.06</v>
      </c>
      <c r="M1055" s="202">
        <v>18.940000000000001</v>
      </c>
      <c r="N1055" s="202">
        <v>7.48</v>
      </c>
      <c r="O1055" s="202">
        <v>0.48</v>
      </c>
      <c r="P1055" s="202">
        <v>20.03</v>
      </c>
      <c r="Q1055" s="202">
        <v>5.8</v>
      </c>
      <c r="R1055" s="202">
        <v>0.02</v>
      </c>
      <c r="S1055" s="202">
        <v>6</v>
      </c>
      <c r="T1055" s="202">
        <v>100.8</v>
      </c>
      <c r="U1055" s="183">
        <f t="shared" si="32"/>
        <v>82.67804608823144</v>
      </c>
      <c r="V1055" s="183">
        <f t="shared" si="33"/>
        <v>17.526813138485068</v>
      </c>
      <c r="W1055" s="201" t="s">
        <v>713</v>
      </c>
      <c r="X1055" s="201">
        <v>10</v>
      </c>
    </row>
    <row r="1056" spans="1:24" s="171" customFormat="1" ht="11.25">
      <c r="A1056" s="172" t="s">
        <v>676</v>
      </c>
      <c r="B1056" s="201" t="s">
        <v>672</v>
      </c>
      <c r="C1056" s="201" t="s">
        <v>677</v>
      </c>
      <c r="D1056" s="201" t="s">
        <v>678</v>
      </c>
      <c r="E1056" s="201" t="s">
        <v>679</v>
      </c>
      <c r="F1056" s="201" t="s">
        <v>680</v>
      </c>
      <c r="G1056" s="201">
        <v>8</v>
      </c>
      <c r="H1056" s="201">
        <v>29</v>
      </c>
      <c r="I1056" s="201" t="s">
        <v>713</v>
      </c>
      <c r="J1056" s="201" t="s">
        <v>671</v>
      </c>
      <c r="K1056" s="202">
        <v>41.95</v>
      </c>
      <c r="L1056" s="202">
        <v>0.2</v>
      </c>
      <c r="M1056" s="202">
        <v>19.510000000000002</v>
      </c>
      <c r="N1056" s="202">
        <v>8.02</v>
      </c>
      <c r="O1056" s="202">
        <v>0.4</v>
      </c>
      <c r="P1056" s="202">
        <v>19.86</v>
      </c>
      <c r="Q1056" s="202">
        <v>5.6</v>
      </c>
      <c r="R1056" s="202">
        <v>0.02</v>
      </c>
      <c r="S1056" s="202">
        <v>5.0199999999999996</v>
      </c>
      <c r="T1056" s="202">
        <v>100.58</v>
      </c>
      <c r="U1056" s="183">
        <f t="shared" si="32"/>
        <v>81.528900933547362</v>
      </c>
      <c r="V1056" s="183">
        <f t="shared" si="33"/>
        <v>14.720136825843397</v>
      </c>
      <c r="W1056" s="201" t="s">
        <v>713</v>
      </c>
      <c r="X1056" s="201">
        <v>10</v>
      </c>
    </row>
    <row r="1057" spans="1:24" s="171" customFormat="1" ht="11.25">
      <c r="A1057" s="172" t="s">
        <v>676</v>
      </c>
      <c r="B1057" s="201" t="s">
        <v>672</v>
      </c>
      <c r="C1057" s="201" t="s">
        <v>677</v>
      </c>
      <c r="D1057" s="201" t="s">
        <v>678</v>
      </c>
      <c r="E1057" s="201" t="s">
        <v>679</v>
      </c>
      <c r="F1057" s="201" t="s">
        <v>680</v>
      </c>
      <c r="G1057" s="201">
        <v>8</v>
      </c>
      <c r="H1057" s="201">
        <v>30</v>
      </c>
      <c r="I1057" s="201" t="s">
        <v>713</v>
      </c>
      <c r="J1057" s="201" t="s">
        <v>671</v>
      </c>
      <c r="K1057" s="202">
        <v>42.46</v>
      </c>
      <c r="L1057" s="202">
        <v>0.36</v>
      </c>
      <c r="M1057" s="202">
        <v>20.03</v>
      </c>
      <c r="N1057" s="202">
        <v>7.06</v>
      </c>
      <c r="O1057" s="202">
        <v>0.33</v>
      </c>
      <c r="P1057" s="202">
        <v>22.12</v>
      </c>
      <c r="Q1057" s="202">
        <v>4.6399999999999997</v>
      </c>
      <c r="R1057" s="202">
        <v>0.03</v>
      </c>
      <c r="S1057" s="202">
        <v>4.53</v>
      </c>
      <c r="T1057" s="202">
        <v>101.56</v>
      </c>
      <c r="U1057" s="183">
        <f t="shared" si="32"/>
        <v>84.81311755213936</v>
      </c>
      <c r="V1057" s="183">
        <f t="shared" si="33"/>
        <v>13.173164889479368</v>
      </c>
      <c r="W1057" s="201" t="s">
        <v>713</v>
      </c>
      <c r="X1057" s="201">
        <v>10</v>
      </c>
    </row>
    <row r="1058" spans="1:24" s="171" customFormat="1" ht="11.25">
      <c r="A1058" s="172" t="s">
        <v>676</v>
      </c>
      <c r="B1058" s="201" t="s">
        <v>672</v>
      </c>
      <c r="C1058" s="201" t="s">
        <v>677</v>
      </c>
      <c r="D1058" s="201" t="s">
        <v>678</v>
      </c>
      <c r="E1058" s="201" t="s">
        <v>679</v>
      </c>
      <c r="F1058" s="201" t="s">
        <v>680</v>
      </c>
      <c r="G1058" s="201">
        <v>8</v>
      </c>
      <c r="H1058" s="201">
        <v>31</v>
      </c>
      <c r="I1058" s="201" t="s">
        <v>713</v>
      </c>
      <c r="J1058" s="201" t="s">
        <v>671</v>
      </c>
      <c r="K1058" s="202">
        <v>41.35</v>
      </c>
      <c r="L1058" s="202">
        <v>1</v>
      </c>
      <c r="M1058" s="202">
        <v>15.16</v>
      </c>
      <c r="N1058" s="202">
        <v>7.26</v>
      </c>
      <c r="O1058" s="202">
        <v>0.34</v>
      </c>
      <c r="P1058" s="202">
        <v>19.55</v>
      </c>
      <c r="Q1058" s="202">
        <v>7.18</v>
      </c>
      <c r="R1058" s="202">
        <v>0.06</v>
      </c>
      <c r="S1058" s="202">
        <v>9.26</v>
      </c>
      <c r="T1058" s="202">
        <v>101.16</v>
      </c>
      <c r="U1058" s="183">
        <f t="shared" si="32"/>
        <v>82.758058138895706</v>
      </c>
      <c r="V1058" s="183">
        <f t="shared" si="33"/>
        <v>29.065993875077357</v>
      </c>
      <c r="W1058" s="201" t="s">
        <v>713</v>
      </c>
      <c r="X1058" s="201">
        <v>10</v>
      </c>
    </row>
    <row r="1059" spans="1:24" s="171" customFormat="1" ht="11.25">
      <c r="A1059" s="172" t="s">
        <v>676</v>
      </c>
      <c r="B1059" s="201" t="s">
        <v>672</v>
      </c>
      <c r="C1059" s="201" t="s">
        <v>677</v>
      </c>
      <c r="D1059" s="201" t="s">
        <v>678</v>
      </c>
      <c r="E1059" s="201" t="s">
        <v>679</v>
      </c>
      <c r="F1059" s="201" t="s">
        <v>680</v>
      </c>
      <c r="G1059" s="201">
        <v>8</v>
      </c>
      <c r="H1059" s="201">
        <v>32</v>
      </c>
      <c r="I1059" s="201" t="s">
        <v>713</v>
      </c>
      <c r="J1059" s="201" t="s">
        <v>671</v>
      </c>
      <c r="K1059" s="202">
        <v>42.91</v>
      </c>
      <c r="L1059" s="202">
        <v>0.16</v>
      </c>
      <c r="M1059" s="202">
        <v>19.61</v>
      </c>
      <c r="N1059" s="202">
        <v>7.64</v>
      </c>
      <c r="O1059" s="202">
        <v>0.38</v>
      </c>
      <c r="P1059" s="202">
        <v>20.239999999999998</v>
      </c>
      <c r="Q1059" s="202">
        <v>5.07</v>
      </c>
      <c r="R1059" s="202">
        <v>0.03</v>
      </c>
      <c r="S1059" s="202">
        <v>4.7</v>
      </c>
      <c r="T1059" s="202">
        <v>100.74</v>
      </c>
      <c r="U1059" s="183">
        <f t="shared" si="32"/>
        <v>82.523763877725514</v>
      </c>
      <c r="V1059" s="183">
        <f t="shared" si="33"/>
        <v>13.85122749461245</v>
      </c>
      <c r="W1059" s="201" t="s">
        <v>713</v>
      </c>
      <c r="X1059" s="201">
        <v>10</v>
      </c>
    </row>
    <row r="1060" spans="1:24" s="171" customFormat="1" ht="11.25">
      <c r="A1060" s="172" t="s">
        <v>676</v>
      </c>
      <c r="B1060" s="201" t="s">
        <v>672</v>
      </c>
      <c r="C1060" s="201" t="s">
        <v>677</v>
      </c>
      <c r="D1060" s="201" t="s">
        <v>678</v>
      </c>
      <c r="E1060" s="201" t="s">
        <v>679</v>
      </c>
      <c r="F1060" s="201" t="s">
        <v>680</v>
      </c>
      <c r="G1060" s="201">
        <v>8</v>
      </c>
      <c r="H1060" s="201">
        <v>33</v>
      </c>
      <c r="I1060" s="201" t="s">
        <v>713</v>
      </c>
      <c r="J1060" s="201" t="s">
        <v>671</v>
      </c>
      <c r="K1060" s="202">
        <v>41.85</v>
      </c>
      <c r="L1060" s="202">
        <v>0.28999999999999998</v>
      </c>
      <c r="M1060" s="202">
        <v>17.399999999999999</v>
      </c>
      <c r="N1060" s="202">
        <v>6.93</v>
      </c>
      <c r="O1060" s="202">
        <v>0.4</v>
      </c>
      <c r="P1060" s="202">
        <v>20.52</v>
      </c>
      <c r="Q1060" s="202">
        <v>5.62</v>
      </c>
      <c r="R1060" s="202">
        <v>0.01</v>
      </c>
      <c r="S1060" s="202">
        <v>7.38</v>
      </c>
      <c r="T1060" s="202">
        <v>100.4</v>
      </c>
      <c r="U1060" s="183">
        <f t="shared" si="32"/>
        <v>84.071012184851739</v>
      </c>
      <c r="V1060" s="183">
        <f t="shared" si="33"/>
        <v>22.150432953142502</v>
      </c>
      <c r="W1060" s="201" t="s">
        <v>713</v>
      </c>
      <c r="X1060" s="201">
        <v>10</v>
      </c>
    </row>
    <row r="1061" spans="1:24" s="171" customFormat="1" ht="11.25">
      <c r="A1061" s="172" t="s">
        <v>676</v>
      </c>
      <c r="B1061" s="201" t="s">
        <v>672</v>
      </c>
      <c r="C1061" s="201" t="s">
        <v>677</v>
      </c>
      <c r="D1061" s="201" t="s">
        <v>678</v>
      </c>
      <c r="E1061" s="201" t="s">
        <v>679</v>
      </c>
      <c r="F1061" s="201" t="s">
        <v>680</v>
      </c>
      <c r="G1061" s="201">
        <v>8</v>
      </c>
      <c r="H1061" s="201">
        <v>34</v>
      </c>
      <c r="I1061" s="201" t="s">
        <v>713</v>
      </c>
      <c r="J1061" s="201" t="s">
        <v>671</v>
      </c>
      <c r="K1061" s="202">
        <v>42.86</v>
      </c>
      <c r="L1061" s="202">
        <v>0.13</v>
      </c>
      <c r="M1061" s="202">
        <v>20</v>
      </c>
      <c r="N1061" s="202">
        <v>7.17</v>
      </c>
      <c r="O1061" s="202">
        <v>0.41</v>
      </c>
      <c r="P1061" s="202">
        <v>21.19</v>
      </c>
      <c r="Q1061" s="202">
        <v>5.03</v>
      </c>
      <c r="R1061" s="202">
        <v>0.04</v>
      </c>
      <c r="S1061" s="202">
        <v>4.37</v>
      </c>
      <c r="T1061" s="202">
        <v>101.2</v>
      </c>
      <c r="U1061" s="183">
        <f t="shared" si="32"/>
        <v>84.045330446040964</v>
      </c>
      <c r="V1061" s="183">
        <f t="shared" si="33"/>
        <v>12.783993536398411</v>
      </c>
      <c r="W1061" s="201" t="s">
        <v>713</v>
      </c>
      <c r="X1061" s="201">
        <v>10</v>
      </c>
    </row>
    <row r="1062" spans="1:24" s="171" customFormat="1" ht="11.25">
      <c r="A1062" s="172" t="s">
        <v>676</v>
      </c>
      <c r="B1062" s="201" t="s">
        <v>672</v>
      </c>
      <c r="C1062" s="201" t="s">
        <v>677</v>
      </c>
      <c r="D1062" s="201" t="s">
        <v>678</v>
      </c>
      <c r="E1062" s="201" t="s">
        <v>679</v>
      </c>
      <c r="F1062" s="201" t="s">
        <v>680</v>
      </c>
      <c r="G1062" s="201">
        <v>8</v>
      </c>
      <c r="H1062" s="201">
        <v>35</v>
      </c>
      <c r="I1062" s="201" t="s">
        <v>713</v>
      </c>
      <c r="J1062" s="201" t="s">
        <v>671</v>
      </c>
      <c r="K1062" s="202">
        <v>41.55</v>
      </c>
      <c r="L1062" s="202">
        <v>7.0000000000000007E-2</v>
      </c>
      <c r="M1062" s="202">
        <v>17.64</v>
      </c>
      <c r="N1062" s="202">
        <v>7.22</v>
      </c>
      <c r="O1062" s="202">
        <v>0.48</v>
      </c>
      <c r="P1062" s="202">
        <v>19.28</v>
      </c>
      <c r="Q1062" s="202">
        <v>6.2</v>
      </c>
      <c r="R1062" s="202">
        <v>0.04</v>
      </c>
      <c r="S1062" s="202">
        <v>7.81</v>
      </c>
      <c r="T1062" s="202">
        <v>100.29</v>
      </c>
      <c r="U1062" s="183">
        <f t="shared" si="32"/>
        <v>82.638124228139233</v>
      </c>
      <c r="V1062" s="183">
        <f t="shared" si="33"/>
        <v>22.899603746089518</v>
      </c>
      <c r="W1062" s="201" t="s">
        <v>713</v>
      </c>
      <c r="X1062" s="201">
        <v>10</v>
      </c>
    </row>
    <row r="1063" spans="1:24" s="171" customFormat="1" ht="11.25">
      <c r="A1063" s="172" t="s">
        <v>676</v>
      </c>
      <c r="B1063" s="201" t="s">
        <v>672</v>
      </c>
      <c r="C1063" s="201" t="s">
        <v>677</v>
      </c>
      <c r="D1063" s="201" t="s">
        <v>678</v>
      </c>
      <c r="E1063" s="201" t="s">
        <v>679</v>
      </c>
      <c r="F1063" s="201" t="s">
        <v>680</v>
      </c>
      <c r="G1063" s="201">
        <v>8</v>
      </c>
      <c r="H1063" s="201">
        <v>36</v>
      </c>
      <c r="I1063" s="201" t="s">
        <v>713</v>
      </c>
      <c r="J1063" s="201" t="s">
        <v>671</v>
      </c>
      <c r="K1063" s="202">
        <v>41.71</v>
      </c>
      <c r="L1063" s="202">
        <v>0.05</v>
      </c>
      <c r="M1063" s="202">
        <v>17.64</v>
      </c>
      <c r="N1063" s="202">
        <v>7.25</v>
      </c>
      <c r="O1063" s="202">
        <v>0.46</v>
      </c>
      <c r="P1063" s="202">
        <v>18.53</v>
      </c>
      <c r="Q1063" s="202">
        <v>6.19</v>
      </c>
      <c r="R1063" s="202">
        <v>0.01</v>
      </c>
      <c r="S1063" s="202">
        <v>7.89</v>
      </c>
      <c r="T1063" s="202">
        <v>99.73</v>
      </c>
      <c r="U1063" s="183">
        <f t="shared" si="32"/>
        <v>82.000341211164141</v>
      </c>
      <c r="V1063" s="183">
        <f t="shared" si="33"/>
        <v>23.080032608923606</v>
      </c>
      <c r="W1063" s="201" t="s">
        <v>713</v>
      </c>
      <c r="X1063" s="201">
        <v>10</v>
      </c>
    </row>
    <row r="1064" spans="1:24" s="171" customFormat="1" ht="11.25">
      <c r="A1064" s="172" t="s">
        <v>676</v>
      </c>
      <c r="B1064" s="201" t="s">
        <v>672</v>
      </c>
      <c r="C1064" s="201" t="s">
        <v>677</v>
      </c>
      <c r="D1064" s="201" t="s">
        <v>678</v>
      </c>
      <c r="E1064" s="201" t="s">
        <v>679</v>
      </c>
      <c r="F1064" s="201" t="s">
        <v>680</v>
      </c>
      <c r="G1064" s="201">
        <v>8</v>
      </c>
      <c r="H1064" s="201">
        <v>37</v>
      </c>
      <c r="I1064" s="201" t="s">
        <v>713</v>
      </c>
      <c r="J1064" s="201" t="s">
        <v>671</v>
      </c>
      <c r="K1064" s="202">
        <v>42.42</v>
      </c>
      <c r="L1064" s="202">
        <v>0.88</v>
      </c>
      <c r="M1064" s="202">
        <v>18.66</v>
      </c>
      <c r="N1064" s="202">
        <v>7.19</v>
      </c>
      <c r="O1064" s="202">
        <v>0.28000000000000003</v>
      </c>
      <c r="P1064" s="202">
        <v>20.56</v>
      </c>
      <c r="Q1064" s="202">
        <v>5.66</v>
      </c>
      <c r="R1064" s="202">
        <v>7.0000000000000007E-2</v>
      </c>
      <c r="S1064" s="202">
        <v>4.59</v>
      </c>
      <c r="T1064" s="202">
        <v>100.31</v>
      </c>
      <c r="U1064" s="183">
        <f t="shared" si="32"/>
        <v>83.598287759549734</v>
      </c>
      <c r="V1064" s="183">
        <f t="shared" si="33"/>
        <v>14.164098074367216</v>
      </c>
      <c r="W1064" s="201" t="s">
        <v>713</v>
      </c>
      <c r="X1064" s="201">
        <v>10</v>
      </c>
    </row>
    <row r="1065" spans="1:24" s="171" customFormat="1" ht="11.25">
      <c r="A1065" s="172" t="s">
        <v>676</v>
      </c>
      <c r="B1065" s="201" t="s">
        <v>672</v>
      </c>
      <c r="C1065" s="201" t="s">
        <v>677</v>
      </c>
      <c r="D1065" s="201" t="s">
        <v>678</v>
      </c>
      <c r="E1065" s="201" t="s">
        <v>679</v>
      </c>
      <c r="F1065" s="201" t="s">
        <v>680</v>
      </c>
      <c r="G1065" s="201">
        <v>8</v>
      </c>
      <c r="H1065" s="201">
        <v>38</v>
      </c>
      <c r="I1065" s="201" t="s">
        <v>713</v>
      </c>
      <c r="J1065" s="201" t="s">
        <v>671</v>
      </c>
      <c r="K1065" s="202">
        <v>42.9</v>
      </c>
      <c r="L1065" s="202">
        <v>0.43</v>
      </c>
      <c r="M1065" s="202">
        <v>20.27</v>
      </c>
      <c r="N1065" s="202">
        <v>6.89</v>
      </c>
      <c r="O1065" s="202">
        <v>0.3</v>
      </c>
      <c r="P1065" s="202">
        <v>20.3</v>
      </c>
      <c r="Q1065" s="202">
        <v>4.67</v>
      </c>
      <c r="R1065" s="202">
        <v>0.04</v>
      </c>
      <c r="S1065" s="202">
        <v>3.62</v>
      </c>
      <c r="T1065" s="202">
        <v>99.42</v>
      </c>
      <c r="U1065" s="183">
        <f t="shared" si="32"/>
        <v>84.004068673054732</v>
      </c>
      <c r="V1065" s="183">
        <f t="shared" si="33"/>
        <v>10.698710944188541</v>
      </c>
      <c r="W1065" s="201" t="s">
        <v>713</v>
      </c>
      <c r="X1065" s="201">
        <v>10</v>
      </c>
    </row>
    <row r="1066" spans="1:24" s="171" customFormat="1" ht="11.25">
      <c r="A1066" s="172" t="s">
        <v>676</v>
      </c>
      <c r="B1066" s="201" t="s">
        <v>672</v>
      </c>
      <c r="C1066" s="201" t="s">
        <v>677</v>
      </c>
      <c r="D1066" s="201" t="s">
        <v>678</v>
      </c>
      <c r="E1066" s="201" t="s">
        <v>679</v>
      </c>
      <c r="F1066" s="201" t="s">
        <v>680</v>
      </c>
      <c r="G1066" s="201">
        <v>8</v>
      </c>
      <c r="H1066" s="201">
        <v>39</v>
      </c>
      <c r="I1066" s="201" t="s">
        <v>713</v>
      </c>
      <c r="J1066" s="201" t="s">
        <v>671</v>
      </c>
      <c r="K1066" s="202">
        <v>41.88</v>
      </c>
      <c r="L1066" s="202">
        <v>0.44</v>
      </c>
      <c r="M1066" s="202">
        <v>21.8</v>
      </c>
      <c r="N1066" s="202">
        <v>14.47</v>
      </c>
      <c r="O1066" s="202">
        <v>0.33</v>
      </c>
      <c r="P1066" s="202">
        <v>15.25</v>
      </c>
      <c r="Q1066" s="202">
        <v>4.66</v>
      </c>
      <c r="R1066" s="202">
        <v>0.1</v>
      </c>
      <c r="S1066" s="202">
        <v>0.28000000000000003</v>
      </c>
      <c r="T1066" s="202">
        <v>99.21</v>
      </c>
      <c r="U1066" s="183">
        <f t="shared" si="32"/>
        <v>65.259897241104838</v>
      </c>
      <c r="V1066" s="183">
        <f t="shared" si="33"/>
        <v>0.8542686378300246</v>
      </c>
      <c r="W1066" s="201" t="s">
        <v>713</v>
      </c>
      <c r="X1066" s="201">
        <v>10</v>
      </c>
    </row>
    <row r="1067" spans="1:24" s="171" customFormat="1" ht="11.25">
      <c r="A1067" s="172" t="s">
        <v>676</v>
      </c>
      <c r="B1067" s="201" t="s">
        <v>672</v>
      </c>
      <c r="C1067" s="201" t="s">
        <v>677</v>
      </c>
      <c r="D1067" s="201" t="s">
        <v>678</v>
      </c>
      <c r="E1067" s="201" t="s">
        <v>679</v>
      </c>
      <c r="F1067" s="201" t="s">
        <v>680</v>
      </c>
      <c r="G1067" s="201">
        <v>8</v>
      </c>
      <c r="H1067" s="201">
        <v>40</v>
      </c>
      <c r="I1067" s="201" t="s">
        <v>713</v>
      </c>
      <c r="J1067" s="201" t="s">
        <v>671</v>
      </c>
      <c r="K1067" s="202">
        <v>43.06</v>
      </c>
      <c r="L1067" s="202">
        <v>0.17</v>
      </c>
      <c r="M1067" s="202">
        <v>19.93</v>
      </c>
      <c r="N1067" s="202">
        <v>7.57</v>
      </c>
      <c r="O1067" s="202">
        <v>0.4</v>
      </c>
      <c r="P1067" s="202">
        <v>20.46</v>
      </c>
      <c r="Q1067" s="202">
        <v>5.09</v>
      </c>
      <c r="R1067" s="202">
        <v>0.02</v>
      </c>
      <c r="S1067" s="202">
        <v>4.75</v>
      </c>
      <c r="T1067" s="202">
        <v>101.45</v>
      </c>
      <c r="U1067" s="183">
        <f t="shared" si="32"/>
        <v>82.810551185369391</v>
      </c>
      <c r="V1067" s="183">
        <f t="shared" si="33"/>
        <v>13.78448764786766</v>
      </c>
      <c r="W1067" s="201" t="s">
        <v>713</v>
      </c>
      <c r="X1067" s="201">
        <v>10</v>
      </c>
    </row>
    <row r="1068" spans="1:24" s="171" customFormat="1" ht="11.25">
      <c r="A1068" s="172" t="s">
        <v>682</v>
      </c>
      <c r="B1068" s="201" t="s">
        <v>673</v>
      </c>
      <c r="C1068" s="201" t="s">
        <v>683</v>
      </c>
      <c r="D1068" s="201" t="s">
        <v>684</v>
      </c>
      <c r="E1068" s="201" t="s">
        <v>685</v>
      </c>
      <c r="F1068" s="201" t="s">
        <v>686</v>
      </c>
      <c r="G1068" s="201">
        <v>1</v>
      </c>
      <c r="H1068" s="201">
        <v>1</v>
      </c>
      <c r="I1068" s="201" t="s">
        <v>713</v>
      </c>
      <c r="J1068" s="201" t="s">
        <v>671</v>
      </c>
      <c r="K1068" s="202">
        <v>40.44</v>
      </c>
      <c r="L1068" s="202">
        <v>0.12</v>
      </c>
      <c r="M1068" s="202">
        <v>23.19</v>
      </c>
      <c r="N1068" s="202">
        <v>17.02</v>
      </c>
      <c r="O1068" s="202">
        <v>0.37</v>
      </c>
      <c r="P1068" s="202">
        <v>11.74</v>
      </c>
      <c r="Q1068" s="202">
        <v>8.31</v>
      </c>
      <c r="R1068" s="202">
        <v>0.05</v>
      </c>
      <c r="S1068" s="202">
        <v>0.02</v>
      </c>
      <c r="T1068" s="202">
        <v>101.26</v>
      </c>
      <c r="U1068" s="183">
        <f t="shared" si="32"/>
        <v>55.146551192106251</v>
      </c>
      <c r="V1068" s="183">
        <f t="shared" si="33"/>
        <v>5.7822512493291844E-2</v>
      </c>
      <c r="W1068" s="201" t="s">
        <v>713</v>
      </c>
      <c r="X1068" s="201">
        <v>10</v>
      </c>
    </row>
    <row r="1069" spans="1:24" s="171" customFormat="1" ht="11.25">
      <c r="A1069" s="172" t="s">
        <v>682</v>
      </c>
      <c r="B1069" s="201" t="s">
        <v>673</v>
      </c>
      <c r="C1069" s="201" t="s">
        <v>683</v>
      </c>
      <c r="D1069" s="201" t="s">
        <v>684</v>
      </c>
      <c r="E1069" s="201" t="s">
        <v>685</v>
      </c>
      <c r="F1069" s="201" t="s">
        <v>686</v>
      </c>
      <c r="G1069" s="201">
        <v>1</v>
      </c>
      <c r="H1069" s="201">
        <v>2</v>
      </c>
      <c r="I1069" s="201" t="s">
        <v>713</v>
      </c>
      <c r="J1069" s="201" t="s">
        <v>671</v>
      </c>
      <c r="K1069" s="202">
        <v>41.79</v>
      </c>
      <c r="L1069" s="202">
        <v>0.16</v>
      </c>
      <c r="M1069" s="202">
        <v>21.35</v>
      </c>
      <c r="N1069" s="202">
        <v>16.98</v>
      </c>
      <c r="O1069" s="202">
        <v>0.36</v>
      </c>
      <c r="P1069" s="202">
        <v>9.59</v>
      </c>
      <c r="Q1069" s="202">
        <v>11.03</v>
      </c>
      <c r="R1069" s="202">
        <v>0.08</v>
      </c>
      <c r="S1069" s="202">
        <v>0.01</v>
      </c>
      <c r="T1069" s="202">
        <v>101.35</v>
      </c>
      <c r="U1069" s="183">
        <f t="shared" si="32"/>
        <v>50.166642968177847</v>
      </c>
      <c r="V1069" s="183">
        <f t="shared" si="33"/>
        <v>3.1411204213648396E-2</v>
      </c>
      <c r="W1069" s="201" t="s">
        <v>713</v>
      </c>
      <c r="X1069" s="201">
        <v>10</v>
      </c>
    </row>
    <row r="1070" spans="1:24" s="171" customFormat="1" ht="11.25">
      <c r="A1070" s="172" t="s">
        <v>682</v>
      </c>
      <c r="B1070" s="201" t="s">
        <v>673</v>
      </c>
      <c r="C1070" s="201" t="s">
        <v>683</v>
      </c>
      <c r="D1070" s="201" t="s">
        <v>684</v>
      </c>
      <c r="E1070" s="201" t="s">
        <v>685</v>
      </c>
      <c r="F1070" s="201" t="s">
        <v>686</v>
      </c>
      <c r="G1070" s="201">
        <v>1</v>
      </c>
      <c r="H1070" s="201">
        <v>3</v>
      </c>
      <c r="I1070" s="201" t="s">
        <v>713</v>
      </c>
      <c r="J1070" s="201" t="s">
        <v>671</v>
      </c>
      <c r="K1070" s="202">
        <v>43.17</v>
      </c>
      <c r="L1070" s="202">
        <v>0.49</v>
      </c>
      <c r="M1070" s="202">
        <v>20.98</v>
      </c>
      <c r="N1070" s="202">
        <v>7.78</v>
      </c>
      <c r="O1070" s="202">
        <v>0.33</v>
      </c>
      <c r="P1070" s="202">
        <v>21.16</v>
      </c>
      <c r="Q1070" s="202">
        <v>4.2300000000000004</v>
      </c>
      <c r="R1070" s="202">
        <v>0.05</v>
      </c>
      <c r="S1070" s="202">
        <v>2.58</v>
      </c>
      <c r="T1070" s="202">
        <v>100.77</v>
      </c>
      <c r="U1070" s="183">
        <f t="shared" si="32"/>
        <v>82.899726482256014</v>
      </c>
      <c r="V1070" s="183">
        <f t="shared" si="33"/>
        <v>7.6209095677297638</v>
      </c>
      <c r="W1070" s="201" t="s">
        <v>713</v>
      </c>
      <c r="X1070" s="201">
        <v>10</v>
      </c>
    </row>
    <row r="1071" spans="1:24" s="171" customFormat="1" ht="11.25">
      <c r="A1071" s="172" t="s">
        <v>682</v>
      </c>
      <c r="B1071" s="201" t="s">
        <v>673</v>
      </c>
      <c r="C1071" s="201" t="s">
        <v>683</v>
      </c>
      <c r="D1071" s="201" t="s">
        <v>684</v>
      </c>
      <c r="E1071" s="201" t="s">
        <v>685</v>
      </c>
      <c r="F1071" s="201" t="s">
        <v>686</v>
      </c>
      <c r="G1071" s="201">
        <v>1</v>
      </c>
      <c r="H1071" s="201">
        <v>4</v>
      </c>
      <c r="I1071" s="201" t="s">
        <v>713</v>
      </c>
      <c r="J1071" s="201" t="s">
        <v>671</v>
      </c>
      <c r="K1071" s="202">
        <v>43.45</v>
      </c>
      <c r="L1071" s="202">
        <v>0.39</v>
      </c>
      <c r="M1071" s="202">
        <v>20.36</v>
      </c>
      <c r="N1071" s="202">
        <v>8.01</v>
      </c>
      <c r="O1071" s="202">
        <v>0.36</v>
      </c>
      <c r="P1071" s="202">
        <v>20.74</v>
      </c>
      <c r="Q1071" s="202">
        <v>4.88</v>
      </c>
      <c r="R1071" s="202">
        <v>0.06</v>
      </c>
      <c r="S1071" s="202">
        <v>3.15</v>
      </c>
      <c r="T1071" s="202">
        <v>101.4</v>
      </c>
      <c r="U1071" s="183">
        <f t="shared" si="32"/>
        <v>82.191184687963457</v>
      </c>
      <c r="V1071" s="183">
        <f t="shared" si="33"/>
        <v>9.4029816607973622</v>
      </c>
      <c r="W1071" s="201" t="s">
        <v>713</v>
      </c>
      <c r="X1071" s="201">
        <v>10</v>
      </c>
    </row>
    <row r="1072" spans="1:24" s="171" customFormat="1" ht="11.25">
      <c r="A1072" s="172" t="s">
        <v>682</v>
      </c>
      <c r="B1072" s="201" t="s">
        <v>673</v>
      </c>
      <c r="C1072" s="201" t="s">
        <v>683</v>
      </c>
      <c r="D1072" s="201" t="s">
        <v>684</v>
      </c>
      <c r="E1072" s="201" t="s">
        <v>685</v>
      </c>
      <c r="F1072" s="201" t="s">
        <v>686</v>
      </c>
      <c r="G1072" s="201">
        <v>1</v>
      </c>
      <c r="H1072" s="201">
        <v>5</v>
      </c>
      <c r="I1072" s="201" t="s">
        <v>713</v>
      </c>
      <c r="J1072" s="201" t="s">
        <v>671</v>
      </c>
      <c r="K1072" s="202">
        <v>42.72</v>
      </c>
      <c r="L1072" s="202">
        <v>0.04</v>
      </c>
      <c r="M1072" s="202">
        <v>20.82</v>
      </c>
      <c r="N1072" s="202">
        <v>8.2200000000000006</v>
      </c>
      <c r="O1072" s="202">
        <v>0.41</v>
      </c>
      <c r="P1072" s="202">
        <v>19.170000000000002</v>
      </c>
      <c r="Q1072" s="202">
        <v>5.16</v>
      </c>
      <c r="R1072" s="202">
        <v>0.05</v>
      </c>
      <c r="S1072" s="202">
        <v>4.45</v>
      </c>
      <c r="T1072" s="202">
        <v>101.04</v>
      </c>
      <c r="U1072" s="183">
        <f t="shared" si="32"/>
        <v>80.608314083461778</v>
      </c>
      <c r="V1072" s="183">
        <f t="shared" si="33"/>
        <v>12.540255733345292</v>
      </c>
      <c r="W1072" s="201" t="s">
        <v>713</v>
      </c>
      <c r="X1072" s="201">
        <v>10</v>
      </c>
    </row>
    <row r="1073" spans="1:24" s="171" customFormat="1" ht="11.25">
      <c r="A1073" s="172" t="s">
        <v>682</v>
      </c>
      <c r="B1073" s="201" t="s">
        <v>673</v>
      </c>
      <c r="C1073" s="201" t="s">
        <v>683</v>
      </c>
      <c r="D1073" s="201" t="s">
        <v>684</v>
      </c>
      <c r="E1073" s="201" t="s">
        <v>685</v>
      </c>
      <c r="F1073" s="201" t="s">
        <v>686</v>
      </c>
      <c r="G1073" s="201">
        <v>1</v>
      </c>
      <c r="H1073" s="201">
        <v>6</v>
      </c>
      <c r="I1073" s="201" t="s">
        <v>713</v>
      </c>
      <c r="J1073" s="201" t="s">
        <v>671</v>
      </c>
      <c r="K1073" s="202">
        <v>43.17</v>
      </c>
      <c r="L1073" s="202">
        <v>0.12</v>
      </c>
      <c r="M1073" s="202">
        <v>19.27</v>
      </c>
      <c r="N1073" s="202">
        <v>7.32</v>
      </c>
      <c r="O1073" s="202">
        <v>0.39</v>
      </c>
      <c r="P1073" s="202">
        <v>20.059999999999999</v>
      </c>
      <c r="Q1073" s="202">
        <v>5.39</v>
      </c>
      <c r="R1073" s="202">
        <v>0.05</v>
      </c>
      <c r="S1073" s="202">
        <v>5.29</v>
      </c>
      <c r="T1073" s="202">
        <v>101.06</v>
      </c>
      <c r="U1073" s="183">
        <f t="shared" si="32"/>
        <v>83.006647967996869</v>
      </c>
      <c r="V1073" s="183">
        <f t="shared" si="33"/>
        <v>15.551878510095134</v>
      </c>
      <c r="W1073" s="201" t="s">
        <v>713</v>
      </c>
      <c r="X1073" s="201">
        <v>10</v>
      </c>
    </row>
    <row r="1074" spans="1:24" s="171" customFormat="1" ht="11.25">
      <c r="A1074" s="172" t="s">
        <v>682</v>
      </c>
      <c r="B1074" s="201" t="s">
        <v>673</v>
      </c>
      <c r="C1074" s="201" t="s">
        <v>683</v>
      </c>
      <c r="D1074" s="201" t="s">
        <v>684</v>
      </c>
      <c r="E1074" s="201" t="s">
        <v>685</v>
      </c>
      <c r="F1074" s="201" t="s">
        <v>686</v>
      </c>
      <c r="G1074" s="201">
        <v>1</v>
      </c>
      <c r="H1074" s="201">
        <v>7</v>
      </c>
      <c r="I1074" s="201" t="s">
        <v>713</v>
      </c>
      <c r="J1074" s="201" t="s">
        <v>671</v>
      </c>
      <c r="K1074" s="202">
        <v>42.71</v>
      </c>
      <c r="L1074" s="202">
        <v>0.27</v>
      </c>
      <c r="M1074" s="202">
        <v>20.45</v>
      </c>
      <c r="N1074" s="202">
        <v>7.59</v>
      </c>
      <c r="O1074" s="202">
        <v>0.4</v>
      </c>
      <c r="P1074" s="202">
        <v>19.86</v>
      </c>
      <c r="Q1074" s="202">
        <v>4.84</v>
      </c>
      <c r="R1074" s="202">
        <v>7.0000000000000007E-2</v>
      </c>
      <c r="S1074" s="202">
        <v>4.67</v>
      </c>
      <c r="T1074" s="202">
        <v>100.86</v>
      </c>
      <c r="U1074" s="183">
        <f t="shared" si="32"/>
        <v>82.34439511847782</v>
      </c>
      <c r="V1074" s="183">
        <f t="shared" si="33"/>
        <v>13.284340634216143</v>
      </c>
      <c r="W1074" s="201" t="s">
        <v>713</v>
      </c>
      <c r="X1074" s="201">
        <v>10</v>
      </c>
    </row>
    <row r="1075" spans="1:24" s="171" customFormat="1" ht="11.25">
      <c r="A1075" s="172" t="s">
        <v>682</v>
      </c>
      <c r="B1075" s="201" t="s">
        <v>673</v>
      </c>
      <c r="C1075" s="201" t="s">
        <v>683</v>
      </c>
      <c r="D1075" s="201" t="s">
        <v>684</v>
      </c>
      <c r="E1075" s="201" t="s">
        <v>685</v>
      </c>
      <c r="F1075" s="201" t="s">
        <v>686</v>
      </c>
      <c r="G1075" s="201">
        <v>1</v>
      </c>
      <c r="H1075" s="201">
        <v>8</v>
      </c>
      <c r="I1075" s="201" t="s">
        <v>713</v>
      </c>
      <c r="J1075" s="201" t="s">
        <v>671</v>
      </c>
      <c r="K1075" s="202">
        <v>43.42</v>
      </c>
      <c r="L1075" s="202">
        <v>0.18</v>
      </c>
      <c r="M1075" s="202">
        <v>19.29</v>
      </c>
      <c r="N1075" s="202">
        <v>7.26</v>
      </c>
      <c r="O1075" s="202">
        <v>0.42</v>
      </c>
      <c r="P1075" s="202">
        <v>21.08</v>
      </c>
      <c r="Q1075" s="202">
        <v>4.75</v>
      </c>
      <c r="R1075" s="202">
        <v>0.05</v>
      </c>
      <c r="S1075" s="202">
        <v>4.2699999999999996</v>
      </c>
      <c r="T1075" s="202">
        <v>100.72</v>
      </c>
      <c r="U1075" s="183">
        <f t="shared" si="32"/>
        <v>83.806843175864131</v>
      </c>
      <c r="V1075" s="183">
        <f t="shared" si="33"/>
        <v>12.92960004613308</v>
      </c>
      <c r="W1075" s="201" t="s">
        <v>713</v>
      </c>
      <c r="X1075" s="201">
        <v>10</v>
      </c>
    </row>
    <row r="1076" spans="1:24" s="171" customFormat="1" ht="11.25">
      <c r="A1076" s="172" t="s">
        <v>682</v>
      </c>
      <c r="B1076" s="201" t="s">
        <v>673</v>
      </c>
      <c r="C1076" s="201" t="s">
        <v>683</v>
      </c>
      <c r="D1076" s="201" t="s">
        <v>684</v>
      </c>
      <c r="E1076" s="201" t="s">
        <v>685</v>
      </c>
      <c r="F1076" s="201" t="s">
        <v>686</v>
      </c>
      <c r="G1076" s="201">
        <v>1</v>
      </c>
      <c r="H1076" s="201">
        <v>9</v>
      </c>
      <c r="I1076" s="201" t="s">
        <v>713</v>
      </c>
      <c r="J1076" s="201" t="s">
        <v>671</v>
      </c>
      <c r="K1076" s="202">
        <v>41.82</v>
      </c>
      <c r="L1076" s="202">
        <v>0.24</v>
      </c>
      <c r="M1076" s="202">
        <v>18.649999999999999</v>
      </c>
      <c r="N1076" s="202">
        <v>7.59</v>
      </c>
      <c r="O1076" s="202">
        <v>0.43</v>
      </c>
      <c r="P1076" s="202">
        <v>20.04</v>
      </c>
      <c r="Q1076" s="202">
        <v>5.34</v>
      </c>
      <c r="R1076" s="202">
        <v>0.06</v>
      </c>
      <c r="S1076" s="202">
        <v>6.48</v>
      </c>
      <c r="T1076" s="202">
        <v>100.65</v>
      </c>
      <c r="U1076" s="183">
        <f t="shared" si="32"/>
        <v>82.475186973004028</v>
      </c>
      <c r="V1076" s="183">
        <f t="shared" si="33"/>
        <v>18.90261625528786</v>
      </c>
      <c r="W1076" s="201" t="s">
        <v>713</v>
      </c>
      <c r="X1076" s="201">
        <v>10</v>
      </c>
    </row>
    <row r="1077" spans="1:24" s="171" customFormat="1" ht="11.25">
      <c r="A1077" s="172" t="s">
        <v>682</v>
      </c>
      <c r="B1077" s="201" t="s">
        <v>673</v>
      </c>
      <c r="C1077" s="201" t="s">
        <v>683</v>
      </c>
      <c r="D1077" s="201" t="s">
        <v>684</v>
      </c>
      <c r="E1077" s="201" t="s">
        <v>685</v>
      </c>
      <c r="F1077" s="201" t="s">
        <v>686</v>
      </c>
      <c r="G1077" s="201">
        <v>1</v>
      </c>
      <c r="H1077" s="201">
        <v>10</v>
      </c>
      <c r="I1077" s="201" t="s">
        <v>713</v>
      </c>
      <c r="J1077" s="201" t="s">
        <v>671</v>
      </c>
      <c r="K1077" s="202">
        <v>41.94</v>
      </c>
      <c r="L1077" s="202">
        <v>0.28999999999999998</v>
      </c>
      <c r="M1077" s="202">
        <v>18.07</v>
      </c>
      <c r="N1077" s="202">
        <v>6.79</v>
      </c>
      <c r="O1077" s="202">
        <v>0.41</v>
      </c>
      <c r="P1077" s="202">
        <v>19.72</v>
      </c>
      <c r="Q1077" s="202">
        <v>5.99</v>
      </c>
      <c r="R1077" s="202">
        <v>0.05</v>
      </c>
      <c r="S1077" s="202">
        <v>7.83</v>
      </c>
      <c r="T1077" s="202">
        <v>101.09</v>
      </c>
      <c r="U1077" s="183">
        <f t="shared" si="32"/>
        <v>83.810066196538031</v>
      </c>
      <c r="V1077" s="183">
        <f t="shared" si="33"/>
        <v>22.52175735826053</v>
      </c>
      <c r="W1077" s="201" t="s">
        <v>713</v>
      </c>
      <c r="X1077" s="201">
        <v>10</v>
      </c>
    </row>
    <row r="1078" spans="1:24" s="171" customFormat="1" ht="11.25">
      <c r="A1078" s="172" t="s">
        <v>682</v>
      </c>
      <c r="B1078" s="201" t="s">
        <v>673</v>
      </c>
      <c r="C1078" s="201" t="s">
        <v>683</v>
      </c>
      <c r="D1078" s="201" t="s">
        <v>684</v>
      </c>
      <c r="E1078" s="201" t="s">
        <v>685</v>
      </c>
      <c r="F1078" s="201" t="s">
        <v>686</v>
      </c>
      <c r="G1078" s="201">
        <v>1</v>
      </c>
      <c r="H1078" s="201">
        <v>11</v>
      </c>
      <c r="I1078" s="201" t="s">
        <v>713</v>
      </c>
      <c r="J1078" s="201" t="s">
        <v>671</v>
      </c>
      <c r="K1078" s="202">
        <v>42.16</v>
      </c>
      <c r="L1078" s="202">
        <v>0.2</v>
      </c>
      <c r="M1078" s="202">
        <v>18.93</v>
      </c>
      <c r="N1078" s="202">
        <v>6.9</v>
      </c>
      <c r="O1078" s="202">
        <v>0.4</v>
      </c>
      <c r="P1078" s="202">
        <v>21.02</v>
      </c>
      <c r="Q1078" s="202">
        <v>5.29</v>
      </c>
      <c r="R1078" s="202">
        <v>0.06</v>
      </c>
      <c r="S1078" s="202">
        <v>6.03</v>
      </c>
      <c r="T1078" s="202">
        <v>100.99</v>
      </c>
      <c r="U1078" s="183">
        <f t="shared" si="32"/>
        <v>84.447832898873088</v>
      </c>
      <c r="V1078" s="183">
        <f t="shared" si="33"/>
        <v>17.606684484518372</v>
      </c>
      <c r="W1078" s="201" t="s">
        <v>713</v>
      </c>
      <c r="X1078" s="201">
        <v>10</v>
      </c>
    </row>
    <row r="1079" spans="1:24" s="171" customFormat="1" ht="11.25">
      <c r="A1079" s="172" t="s">
        <v>682</v>
      </c>
      <c r="B1079" s="201" t="s">
        <v>673</v>
      </c>
      <c r="C1079" s="201" t="s">
        <v>683</v>
      </c>
      <c r="D1079" s="201" t="s">
        <v>684</v>
      </c>
      <c r="E1079" s="201" t="s">
        <v>685</v>
      </c>
      <c r="F1079" s="201" t="s">
        <v>686</v>
      </c>
      <c r="G1079" s="201">
        <v>1</v>
      </c>
      <c r="H1079" s="201">
        <v>12</v>
      </c>
      <c r="I1079" s="201" t="s">
        <v>713</v>
      </c>
      <c r="J1079" s="201" t="s">
        <v>671</v>
      </c>
      <c r="K1079" s="202">
        <v>42.76</v>
      </c>
      <c r="L1079" s="202">
        <v>0.27</v>
      </c>
      <c r="M1079" s="202">
        <v>20.440000000000001</v>
      </c>
      <c r="N1079" s="202">
        <v>8.15</v>
      </c>
      <c r="O1079" s="202">
        <v>0.39</v>
      </c>
      <c r="P1079" s="202">
        <v>20.28</v>
      </c>
      <c r="Q1079" s="202">
        <v>4.45</v>
      </c>
      <c r="R1079" s="202">
        <v>0.15</v>
      </c>
      <c r="S1079" s="202">
        <v>3.5</v>
      </c>
      <c r="T1079" s="202">
        <v>100.39</v>
      </c>
      <c r="U1079" s="183">
        <f t="shared" si="32"/>
        <v>81.601796998226689</v>
      </c>
      <c r="V1079" s="183">
        <f t="shared" si="33"/>
        <v>10.303431449568908</v>
      </c>
      <c r="W1079" s="201" t="s">
        <v>713</v>
      </c>
      <c r="X1079" s="201">
        <v>10</v>
      </c>
    </row>
    <row r="1080" spans="1:24" s="171" customFormat="1" ht="11.25">
      <c r="A1080" s="172" t="s">
        <v>682</v>
      </c>
      <c r="B1080" s="201" t="s">
        <v>673</v>
      </c>
      <c r="C1080" s="201" t="s">
        <v>683</v>
      </c>
      <c r="D1080" s="201" t="s">
        <v>684</v>
      </c>
      <c r="E1080" s="201" t="s">
        <v>685</v>
      </c>
      <c r="F1080" s="201" t="s">
        <v>686</v>
      </c>
      <c r="G1080" s="201">
        <v>1</v>
      </c>
      <c r="H1080" s="201">
        <v>13</v>
      </c>
      <c r="I1080" s="201" t="s">
        <v>713</v>
      </c>
      <c r="J1080" s="201" t="s">
        <v>671</v>
      </c>
      <c r="K1080" s="202">
        <v>43.03</v>
      </c>
      <c r="L1080" s="202">
        <v>0.37</v>
      </c>
      <c r="M1080" s="202">
        <v>16.579999999999998</v>
      </c>
      <c r="N1080" s="202">
        <v>6.98</v>
      </c>
      <c r="O1080" s="202">
        <v>0.28999999999999998</v>
      </c>
      <c r="P1080" s="202">
        <v>20.28</v>
      </c>
      <c r="Q1080" s="202">
        <v>6.03</v>
      </c>
      <c r="R1080" s="202">
        <v>0.09</v>
      </c>
      <c r="S1080" s="202">
        <v>7.49</v>
      </c>
      <c r="T1080" s="202">
        <v>101.14</v>
      </c>
      <c r="U1080" s="183">
        <f t="shared" si="32"/>
        <v>83.815545264839699</v>
      </c>
      <c r="V1080" s="183">
        <f t="shared" si="33"/>
        <v>23.25705240867395</v>
      </c>
      <c r="W1080" s="201" t="s">
        <v>713</v>
      </c>
      <c r="X1080" s="201">
        <v>10</v>
      </c>
    </row>
    <row r="1081" spans="1:24" s="171" customFormat="1" ht="11.25">
      <c r="A1081" s="172" t="s">
        <v>682</v>
      </c>
      <c r="B1081" s="201" t="s">
        <v>673</v>
      </c>
      <c r="C1081" s="201" t="s">
        <v>683</v>
      </c>
      <c r="D1081" s="201" t="s">
        <v>684</v>
      </c>
      <c r="E1081" s="201" t="s">
        <v>685</v>
      </c>
      <c r="F1081" s="201" t="s">
        <v>686</v>
      </c>
      <c r="G1081" s="201">
        <v>1</v>
      </c>
      <c r="H1081" s="201">
        <v>14</v>
      </c>
      <c r="I1081" s="201" t="s">
        <v>713</v>
      </c>
      <c r="J1081" s="201" t="s">
        <v>671</v>
      </c>
      <c r="K1081" s="202">
        <v>42.1</v>
      </c>
      <c r="L1081" s="202">
        <v>0.21</v>
      </c>
      <c r="M1081" s="202">
        <v>18.04</v>
      </c>
      <c r="N1081" s="202">
        <v>6.86</v>
      </c>
      <c r="O1081" s="202">
        <v>0.44</v>
      </c>
      <c r="P1081" s="202">
        <v>20.54</v>
      </c>
      <c r="Q1081" s="202">
        <v>5.39</v>
      </c>
      <c r="R1081" s="202">
        <v>0.08</v>
      </c>
      <c r="S1081" s="202">
        <v>7.49</v>
      </c>
      <c r="T1081" s="202">
        <v>101.15</v>
      </c>
      <c r="U1081" s="183">
        <f t="shared" si="32"/>
        <v>84.21945099700649</v>
      </c>
      <c r="V1081" s="183">
        <f t="shared" si="33"/>
        <v>21.784869510751559</v>
      </c>
      <c r="W1081" s="201" t="s">
        <v>713</v>
      </c>
      <c r="X1081" s="201">
        <v>10</v>
      </c>
    </row>
    <row r="1082" spans="1:24" s="171" customFormat="1" ht="11.25">
      <c r="A1082" s="172" t="s">
        <v>682</v>
      </c>
      <c r="B1082" s="201" t="s">
        <v>673</v>
      </c>
      <c r="C1082" s="201" t="s">
        <v>683</v>
      </c>
      <c r="D1082" s="201" t="s">
        <v>684</v>
      </c>
      <c r="E1082" s="201" t="s">
        <v>685</v>
      </c>
      <c r="F1082" s="201" t="s">
        <v>686</v>
      </c>
      <c r="G1082" s="201">
        <v>1</v>
      </c>
      <c r="H1082" s="201">
        <v>15</v>
      </c>
      <c r="I1082" s="201" t="s">
        <v>713</v>
      </c>
      <c r="J1082" s="201" t="s">
        <v>671</v>
      </c>
      <c r="K1082" s="202">
        <v>41.37</v>
      </c>
      <c r="L1082" s="202">
        <v>0.12</v>
      </c>
      <c r="M1082" s="202">
        <v>22.2</v>
      </c>
      <c r="N1082" s="202">
        <v>16.920000000000002</v>
      </c>
      <c r="O1082" s="202">
        <v>0.38</v>
      </c>
      <c r="P1082" s="202">
        <v>11.77</v>
      </c>
      <c r="Q1082" s="202">
        <v>8.3699999999999992</v>
      </c>
      <c r="R1082" s="202">
        <v>0.09</v>
      </c>
      <c r="S1082" s="202">
        <v>0.04</v>
      </c>
      <c r="T1082" s="202">
        <v>101.26</v>
      </c>
      <c r="U1082" s="183">
        <f t="shared" si="32"/>
        <v>55.355344308252356</v>
      </c>
      <c r="V1082" s="183">
        <f t="shared" si="33"/>
        <v>0.12072613508876542</v>
      </c>
      <c r="W1082" s="201" t="s">
        <v>713</v>
      </c>
      <c r="X1082" s="201">
        <v>10</v>
      </c>
    </row>
    <row r="1083" spans="1:24" s="171" customFormat="1" ht="11.25">
      <c r="A1083" s="172" t="s">
        <v>682</v>
      </c>
      <c r="B1083" s="201" t="s">
        <v>673</v>
      </c>
      <c r="C1083" s="201" t="s">
        <v>683</v>
      </c>
      <c r="D1083" s="201" t="s">
        <v>684</v>
      </c>
      <c r="E1083" s="201" t="s">
        <v>685</v>
      </c>
      <c r="F1083" s="201" t="s">
        <v>686</v>
      </c>
      <c r="G1083" s="201">
        <v>1</v>
      </c>
      <c r="H1083" s="201">
        <v>16</v>
      </c>
      <c r="I1083" s="201" t="s">
        <v>713</v>
      </c>
      <c r="J1083" s="201" t="s">
        <v>671</v>
      </c>
      <c r="K1083" s="202">
        <v>41.84</v>
      </c>
      <c r="L1083" s="202">
        <v>0.04</v>
      </c>
      <c r="M1083" s="202">
        <v>16</v>
      </c>
      <c r="N1083" s="202">
        <v>7.1</v>
      </c>
      <c r="O1083" s="202">
        <v>0.52</v>
      </c>
      <c r="P1083" s="202">
        <v>18.77</v>
      </c>
      <c r="Q1083" s="202">
        <v>6.31</v>
      </c>
      <c r="R1083" s="202">
        <v>0.08</v>
      </c>
      <c r="S1083" s="202">
        <v>9.59</v>
      </c>
      <c r="T1083" s="202">
        <v>100.25</v>
      </c>
      <c r="U1083" s="183">
        <f t="shared" si="32"/>
        <v>82.493483249435485</v>
      </c>
      <c r="V1083" s="183">
        <f t="shared" si="33"/>
        <v>28.677631773576902</v>
      </c>
      <c r="W1083" s="201" t="s">
        <v>713</v>
      </c>
      <c r="X1083" s="201">
        <v>10</v>
      </c>
    </row>
    <row r="1084" spans="1:24" s="171" customFormat="1" ht="11.25">
      <c r="A1084" s="172" t="s">
        <v>682</v>
      </c>
      <c r="B1084" s="201" t="s">
        <v>673</v>
      </c>
      <c r="C1084" s="201" t="s">
        <v>683</v>
      </c>
      <c r="D1084" s="201" t="s">
        <v>684</v>
      </c>
      <c r="E1084" s="201" t="s">
        <v>685</v>
      </c>
      <c r="F1084" s="201" t="s">
        <v>686</v>
      </c>
      <c r="G1084" s="201">
        <v>1</v>
      </c>
      <c r="H1084" s="201">
        <v>17</v>
      </c>
      <c r="I1084" s="201" t="s">
        <v>713</v>
      </c>
      <c r="J1084" s="201" t="s">
        <v>671</v>
      </c>
      <c r="K1084" s="202">
        <v>42.53</v>
      </c>
      <c r="L1084" s="202">
        <v>0.14000000000000001</v>
      </c>
      <c r="M1084" s="202">
        <v>17.72</v>
      </c>
      <c r="N1084" s="202">
        <v>7.14</v>
      </c>
      <c r="O1084" s="202">
        <v>0.42</v>
      </c>
      <c r="P1084" s="202">
        <v>19.239999999999998</v>
      </c>
      <c r="Q1084" s="202">
        <v>6.1</v>
      </c>
      <c r="R1084" s="202">
        <v>0.13</v>
      </c>
      <c r="S1084" s="202">
        <v>8.01</v>
      </c>
      <c r="T1084" s="202">
        <v>101.43</v>
      </c>
      <c r="U1084" s="183">
        <f t="shared" si="32"/>
        <v>82.767804764845366</v>
      </c>
      <c r="V1084" s="183">
        <f t="shared" si="33"/>
        <v>23.268212366279723</v>
      </c>
      <c r="W1084" s="201" t="s">
        <v>713</v>
      </c>
      <c r="X1084" s="201">
        <v>10</v>
      </c>
    </row>
    <row r="1085" spans="1:24" s="171" customFormat="1" ht="11.25">
      <c r="A1085" s="172" t="s">
        <v>682</v>
      </c>
      <c r="B1085" s="201" t="s">
        <v>673</v>
      </c>
      <c r="C1085" s="201" t="s">
        <v>683</v>
      </c>
      <c r="D1085" s="201" t="s">
        <v>684</v>
      </c>
      <c r="E1085" s="201" t="s">
        <v>685</v>
      </c>
      <c r="F1085" s="201" t="s">
        <v>686</v>
      </c>
      <c r="G1085" s="201">
        <v>1</v>
      </c>
      <c r="H1085" s="201">
        <v>18</v>
      </c>
      <c r="I1085" s="201" t="s">
        <v>713</v>
      </c>
      <c r="J1085" s="201" t="s">
        <v>671</v>
      </c>
      <c r="K1085" s="202">
        <v>42.9</v>
      </c>
      <c r="L1085" s="202">
        <v>0.27</v>
      </c>
      <c r="M1085" s="202">
        <v>19.739999999999998</v>
      </c>
      <c r="N1085" s="202">
        <v>7.32</v>
      </c>
      <c r="O1085" s="202">
        <v>0.4</v>
      </c>
      <c r="P1085" s="202">
        <v>20.79</v>
      </c>
      <c r="Q1085" s="202">
        <v>4.66</v>
      </c>
      <c r="R1085" s="202">
        <v>0.15</v>
      </c>
      <c r="S1085" s="202">
        <v>4.3499999999999996</v>
      </c>
      <c r="T1085" s="202">
        <v>100.58</v>
      </c>
      <c r="U1085" s="183">
        <f t="shared" si="32"/>
        <v>83.504911895798742</v>
      </c>
      <c r="V1085" s="183">
        <f t="shared" si="33"/>
        <v>12.87904447291535</v>
      </c>
      <c r="W1085" s="201" t="s">
        <v>713</v>
      </c>
      <c r="X1085" s="201">
        <v>10</v>
      </c>
    </row>
    <row r="1086" spans="1:24" s="171" customFormat="1" ht="11.25">
      <c r="A1086" s="172" t="s">
        <v>682</v>
      </c>
      <c r="B1086" s="201" t="s">
        <v>673</v>
      </c>
      <c r="C1086" s="201" t="s">
        <v>683</v>
      </c>
      <c r="D1086" s="201" t="s">
        <v>684</v>
      </c>
      <c r="E1086" s="201" t="s">
        <v>685</v>
      </c>
      <c r="F1086" s="201" t="s">
        <v>686</v>
      </c>
      <c r="G1086" s="201">
        <v>1</v>
      </c>
      <c r="H1086" s="201">
        <v>19</v>
      </c>
      <c r="I1086" s="201" t="s">
        <v>713</v>
      </c>
      <c r="J1086" s="201" t="s">
        <v>671</v>
      </c>
      <c r="K1086" s="202">
        <v>42.43</v>
      </c>
      <c r="L1086" s="202">
        <v>0.55000000000000004</v>
      </c>
      <c r="M1086" s="202">
        <v>18.329999999999998</v>
      </c>
      <c r="N1086" s="202">
        <v>7.29</v>
      </c>
      <c r="O1086" s="202">
        <v>0.48</v>
      </c>
      <c r="P1086" s="202">
        <v>20.73</v>
      </c>
      <c r="Q1086" s="202">
        <v>5.46</v>
      </c>
      <c r="R1086" s="202">
        <v>0.14000000000000001</v>
      </c>
      <c r="S1086" s="202">
        <v>5.64</v>
      </c>
      <c r="T1086" s="202">
        <v>101.05</v>
      </c>
      <c r="U1086" s="183">
        <f t="shared" si="32"/>
        <v>83.521662858019567</v>
      </c>
      <c r="V1086" s="183">
        <f t="shared" si="33"/>
        <v>17.10959745954754</v>
      </c>
      <c r="W1086" s="201" t="s">
        <v>713</v>
      </c>
      <c r="X1086" s="201">
        <v>10</v>
      </c>
    </row>
    <row r="1087" spans="1:24" s="171" customFormat="1" ht="11.25">
      <c r="A1087" s="172" t="s">
        <v>682</v>
      </c>
      <c r="B1087" s="201" t="s">
        <v>673</v>
      </c>
      <c r="C1087" s="201" t="s">
        <v>683</v>
      </c>
      <c r="D1087" s="201" t="s">
        <v>684</v>
      </c>
      <c r="E1087" s="201" t="s">
        <v>685</v>
      </c>
      <c r="F1087" s="201" t="s">
        <v>686</v>
      </c>
      <c r="G1087" s="201">
        <v>1</v>
      </c>
      <c r="H1087" s="201">
        <v>20</v>
      </c>
      <c r="I1087" s="201" t="s">
        <v>713</v>
      </c>
      <c r="J1087" s="201" t="s">
        <v>671</v>
      </c>
      <c r="K1087" s="202">
        <v>42.35</v>
      </c>
      <c r="L1087" s="202">
        <v>0.03</v>
      </c>
      <c r="M1087" s="202">
        <v>18.100000000000001</v>
      </c>
      <c r="N1087" s="202">
        <v>7.17</v>
      </c>
      <c r="O1087" s="202">
        <v>0.42</v>
      </c>
      <c r="P1087" s="202">
        <v>20.02</v>
      </c>
      <c r="Q1087" s="202">
        <v>5.57</v>
      </c>
      <c r="R1087" s="202">
        <v>0.06</v>
      </c>
      <c r="S1087" s="202">
        <v>6.79</v>
      </c>
      <c r="T1087" s="202">
        <v>100.51</v>
      </c>
      <c r="U1087" s="183">
        <f t="shared" si="32"/>
        <v>83.268917937709347</v>
      </c>
      <c r="V1087" s="183">
        <f t="shared" si="33"/>
        <v>20.10594787143118</v>
      </c>
      <c r="W1087" s="201" t="s">
        <v>713</v>
      </c>
      <c r="X1087" s="201">
        <v>10</v>
      </c>
    </row>
    <row r="1088" spans="1:24" s="171" customFormat="1" ht="11.25">
      <c r="A1088" s="172" t="s">
        <v>682</v>
      </c>
      <c r="B1088" s="201" t="s">
        <v>673</v>
      </c>
      <c r="C1088" s="201" t="s">
        <v>683</v>
      </c>
      <c r="D1088" s="201" t="s">
        <v>684</v>
      </c>
      <c r="E1088" s="201" t="s">
        <v>685</v>
      </c>
      <c r="F1088" s="201" t="s">
        <v>686</v>
      </c>
      <c r="G1088" s="201">
        <v>1</v>
      </c>
      <c r="H1088" s="201">
        <v>21</v>
      </c>
      <c r="I1088" s="201" t="s">
        <v>713</v>
      </c>
      <c r="J1088" s="201" t="s">
        <v>671</v>
      </c>
      <c r="K1088" s="202">
        <v>43.19</v>
      </c>
      <c r="L1088" s="202">
        <v>0.06</v>
      </c>
      <c r="M1088" s="202">
        <v>19.2</v>
      </c>
      <c r="N1088" s="202">
        <v>7.61</v>
      </c>
      <c r="O1088" s="202">
        <v>0.42</v>
      </c>
      <c r="P1088" s="202">
        <v>20.68</v>
      </c>
      <c r="Q1088" s="202">
        <v>5.07</v>
      </c>
      <c r="R1088" s="202">
        <v>0.06</v>
      </c>
      <c r="S1088" s="202">
        <v>5.15</v>
      </c>
      <c r="T1088" s="202">
        <v>101.44</v>
      </c>
      <c r="U1088" s="183">
        <f t="shared" si="32"/>
        <v>82.887639529936422</v>
      </c>
      <c r="V1088" s="183">
        <f t="shared" si="33"/>
        <v>15.249844291481626</v>
      </c>
      <c r="W1088" s="201" t="s">
        <v>713</v>
      </c>
      <c r="X1088" s="201">
        <v>10</v>
      </c>
    </row>
    <row r="1089" spans="1:24" s="171" customFormat="1" ht="11.25">
      <c r="A1089" s="172" t="s">
        <v>682</v>
      </c>
      <c r="B1089" s="201" t="s">
        <v>673</v>
      </c>
      <c r="C1089" s="201" t="s">
        <v>683</v>
      </c>
      <c r="D1089" s="201" t="s">
        <v>684</v>
      </c>
      <c r="E1089" s="201" t="s">
        <v>685</v>
      </c>
      <c r="F1089" s="201" t="s">
        <v>686</v>
      </c>
      <c r="G1089" s="201">
        <v>1</v>
      </c>
      <c r="H1089" s="201">
        <v>22</v>
      </c>
      <c r="I1089" s="201" t="s">
        <v>713</v>
      </c>
      <c r="J1089" s="201" t="s">
        <v>671</v>
      </c>
      <c r="K1089" s="202">
        <v>42.34</v>
      </c>
      <c r="L1089" s="202">
        <v>0.12</v>
      </c>
      <c r="M1089" s="202">
        <v>21.96</v>
      </c>
      <c r="N1089" s="202">
        <v>10.62</v>
      </c>
      <c r="O1089" s="202">
        <v>0.21</v>
      </c>
      <c r="P1089" s="202">
        <v>11.55</v>
      </c>
      <c r="Q1089" s="202">
        <v>13.61</v>
      </c>
      <c r="R1089" s="202">
        <v>0.13</v>
      </c>
      <c r="S1089" s="202">
        <v>0.05</v>
      </c>
      <c r="T1089" s="202">
        <v>100.59</v>
      </c>
      <c r="U1089" s="183">
        <f t="shared" si="32"/>
        <v>65.969323182610708</v>
      </c>
      <c r="V1089" s="183">
        <f t="shared" si="33"/>
        <v>0.15250838836461339</v>
      </c>
      <c r="W1089" s="201" t="s">
        <v>713</v>
      </c>
      <c r="X1089" s="201">
        <v>10</v>
      </c>
    </row>
    <row r="1090" spans="1:24" s="171" customFormat="1" ht="11.25">
      <c r="A1090" s="172" t="s">
        <v>682</v>
      </c>
      <c r="B1090" s="201" t="s">
        <v>673</v>
      </c>
      <c r="C1090" s="201" t="s">
        <v>683</v>
      </c>
      <c r="D1090" s="201" t="s">
        <v>684</v>
      </c>
      <c r="E1090" s="201" t="s">
        <v>685</v>
      </c>
      <c r="F1090" s="201" t="s">
        <v>686</v>
      </c>
      <c r="G1090" s="201">
        <v>1</v>
      </c>
      <c r="H1090" s="201">
        <v>23</v>
      </c>
      <c r="I1090" s="201" t="s">
        <v>713</v>
      </c>
      <c r="J1090" s="201" t="s">
        <v>671</v>
      </c>
      <c r="K1090" s="202">
        <v>42.93</v>
      </c>
      <c r="L1090" s="202">
        <v>0.12</v>
      </c>
      <c r="M1090" s="202">
        <v>19.39</v>
      </c>
      <c r="N1090" s="202">
        <v>7.64</v>
      </c>
      <c r="O1090" s="202">
        <v>0.42</v>
      </c>
      <c r="P1090" s="202">
        <v>19.52</v>
      </c>
      <c r="Q1090" s="202">
        <v>5.3</v>
      </c>
      <c r="R1090" s="202">
        <v>0.11</v>
      </c>
      <c r="S1090" s="202">
        <v>5.21</v>
      </c>
      <c r="T1090" s="202">
        <v>100.64</v>
      </c>
      <c r="U1090" s="183">
        <f t="shared" si="32"/>
        <v>81.995210234504896</v>
      </c>
      <c r="V1090" s="183">
        <f t="shared" si="33"/>
        <v>15.272293720513405</v>
      </c>
      <c r="W1090" s="201" t="s">
        <v>713</v>
      </c>
      <c r="X1090" s="201">
        <v>10</v>
      </c>
    </row>
    <row r="1091" spans="1:24" s="171" customFormat="1" ht="11.25">
      <c r="A1091" s="172" t="s">
        <v>682</v>
      </c>
      <c r="B1091" s="201" t="s">
        <v>673</v>
      </c>
      <c r="C1091" s="201" t="s">
        <v>683</v>
      </c>
      <c r="D1091" s="201" t="s">
        <v>684</v>
      </c>
      <c r="E1091" s="201" t="s">
        <v>685</v>
      </c>
      <c r="F1091" s="201" t="s">
        <v>686</v>
      </c>
      <c r="G1091" s="201">
        <v>1</v>
      </c>
      <c r="H1091" s="201">
        <v>24</v>
      </c>
      <c r="I1091" s="201" t="s">
        <v>713</v>
      </c>
      <c r="J1091" s="201" t="s">
        <v>671</v>
      </c>
      <c r="K1091" s="202">
        <v>42.81</v>
      </c>
      <c r="L1091" s="202">
        <v>0.31</v>
      </c>
      <c r="M1091" s="202">
        <v>18.899999999999999</v>
      </c>
      <c r="N1091" s="202">
        <v>6.81</v>
      </c>
      <c r="O1091" s="202">
        <v>0.33</v>
      </c>
      <c r="P1091" s="202">
        <v>20.7</v>
      </c>
      <c r="Q1091" s="202">
        <v>4.93</v>
      </c>
      <c r="R1091" s="202">
        <v>0.11</v>
      </c>
      <c r="S1091" s="202">
        <v>5.77</v>
      </c>
      <c r="T1091" s="202">
        <v>100.67</v>
      </c>
      <c r="U1091" s="183">
        <f t="shared" si="32"/>
        <v>84.418767763376451</v>
      </c>
      <c r="V1091" s="183">
        <f t="shared" si="33"/>
        <v>16.998768170857925</v>
      </c>
      <c r="W1091" s="201" t="s">
        <v>713</v>
      </c>
      <c r="X1091" s="201">
        <v>10</v>
      </c>
    </row>
    <row r="1092" spans="1:24" s="171" customFormat="1" ht="11.25">
      <c r="A1092" s="172" t="s">
        <v>682</v>
      </c>
      <c r="B1092" s="201" t="s">
        <v>673</v>
      </c>
      <c r="C1092" s="201" t="s">
        <v>683</v>
      </c>
      <c r="D1092" s="201" t="s">
        <v>684</v>
      </c>
      <c r="E1092" s="201" t="s">
        <v>685</v>
      </c>
      <c r="F1092" s="201" t="s">
        <v>686</v>
      </c>
      <c r="G1092" s="201">
        <v>1</v>
      </c>
      <c r="H1092" s="201">
        <v>25</v>
      </c>
      <c r="I1092" s="201" t="s">
        <v>713</v>
      </c>
      <c r="J1092" s="201" t="s">
        <v>671</v>
      </c>
      <c r="K1092" s="202">
        <v>42.22</v>
      </c>
      <c r="L1092" s="202">
        <v>0</v>
      </c>
      <c r="M1092" s="202">
        <v>20.05</v>
      </c>
      <c r="N1092" s="202">
        <v>8.25</v>
      </c>
      <c r="O1092" s="202">
        <v>0.54</v>
      </c>
      <c r="P1092" s="202">
        <v>18.309999999999999</v>
      </c>
      <c r="Q1092" s="202">
        <v>6.16</v>
      </c>
      <c r="R1092" s="202">
        <v>0</v>
      </c>
      <c r="S1092" s="202">
        <v>5.32</v>
      </c>
      <c r="T1092" s="202">
        <v>100.85</v>
      </c>
      <c r="U1092" s="183">
        <f t="shared" si="32"/>
        <v>79.822143992194796</v>
      </c>
      <c r="V1092" s="183">
        <f t="shared" si="33"/>
        <v>15.110243038940332</v>
      </c>
      <c r="W1092" s="201" t="s">
        <v>713</v>
      </c>
      <c r="X1092" s="201">
        <v>10</v>
      </c>
    </row>
    <row r="1093" spans="1:24" s="171" customFormat="1" ht="11.25">
      <c r="A1093" s="172" t="s">
        <v>682</v>
      </c>
      <c r="B1093" s="201" t="s">
        <v>673</v>
      </c>
      <c r="C1093" s="201" t="s">
        <v>683</v>
      </c>
      <c r="D1093" s="201" t="s">
        <v>684</v>
      </c>
      <c r="E1093" s="201" t="s">
        <v>685</v>
      </c>
      <c r="F1093" s="201" t="s">
        <v>686</v>
      </c>
      <c r="G1093" s="201">
        <v>1</v>
      </c>
      <c r="H1093" s="201">
        <v>26</v>
      </c>
      <c r="I1093" s="201" t="s">
        <v>713</v>
      </c>
      <c r="J1093" s="201" t="s">
        <v>671</v>
      </c>
      <c r="K1093" s="202">
        <v>41.63</v>
      </c>
      <c r="L1093" s="202">
        <v>0.11</v>
      </c>
      <c r="M1093" s="202">
        <v>22.73</v>
      </c>
      <c r="N1093" s="202">
        <v>12.38</v>
      </c>
      <c r="O1093" s="202">
        <v>0.28000000000000003</v>
      </c>
      <c r="P1093" s="202">
        <v>12.96</v>
      </c>
      <c r="Q1093" s="202">
        <v>11.23</v>
      </c>
      <c r="R1093" s="202">
        <v>0.01</v>
      </c>
      <c r="S1093" s="202">
        <v>7.0000000000000007E-2</v>
      </c>
      <c r="T1093" s="202">
        <v>101.4</v>
      </c>
      <c r="U1093" s="183">
        <f t="shared" si="32"/>
        <v>65.107468547709431</v>
      </c>
      <c r="V1093" s="183">
        <f t="shared" si="33"/>
        <v>0.20616797634355027</v>
      </c>
      <c r="W1093" s="201" t="s">
        <v>713</v>
      </c>
      <c r="X1093" s="201">
        <v>10</v>
      </c>
    </row>
    <row r="1094" spans="1:24" s="171" customFormat="1" ht="11.25">
      <c r="A1094" s="172" t="s">
        <v>682</v>
      </c>
      <c r="B1094" s="201" t="s">
        <v>673</v>
      </c>
      <c r="C1094" s="201" t="s">
        <v>683</v>
      </c>
      <c r="D1094" s="201" t="s">
        <v>684</v>
      </c>
      <c r="E1094" s="201" t="s">
        <v>685</v>
      </c>
      <c r="F1094" s="201" t="s">
        <v>686</v>
      </c>
      <c r="G1094" s="201">
        <v>1</v>
      </c>
      <c r="H1094" s="201">
        <v>27</v>
      </c>
      <c r="I1094" s="201" t="s">
        <v>713</v>
      </c>
      <c r="J1094" s="201" t="s">
        <v>671</v>
      </c>
      <c r="K1094" s="202">
        <v>42.51</v>
      </c>
      <c r="L1094" s="202">
        <v>0.11</v>
      </c>
      <c r="M1094" s="202">
        <v>20.47</v>
      </c>
      <c r="N1094" s="202">
        <v>7.8</v>
      </c>
      <c r="O1094" s="202">
        <v>0.41</v>
      </c>
      <c r="P1094" s="202">
        <v>20.2</v>
      </c>
      <c r="Q1094" s="202">
        <v>4.8499999999999996</v>
      </c>
      <c r="R1094" s="202">
        <v>0.08</v>
      </c>
      <c r="S1094" s="202">
        <v>3.95</v>
      </c>
      <c r="T1094" s="202">
        <v>100.38</v>
      </c>
      <c r="U1094" s="183">
        <f t="shared" ref="U1094:U1157" si="34">((P1094/40.31)/(P1094/40.31+N1094/71.85))*100</f>
        <v>82.193898701316343</v>
      </c>
      <c r="V1094" s="183">
        <f t="shared" ref="V1094:V1157" si="35">((S1094/151.99061)/(S1094/151.99061+M1094/101.96137))*100</f>
        <v>11.461239665503879</v>
      </c>
      <c r="W1094" s="201" t="s">
        <v>713</v>
      </c>
      <c r="X1094" s="201">
        <v>10</v>
      </c>
    </row>
    <row r="1095" spans="1:24" s="171" customFormat="1" ht="11.25">
      <c r="A1095" s="172" t="s">
        <v>682</v>
      </c>
      <c r="B1095" s="201" t="s">
        <v>673</v>
      </c>
      <c r="C1095" s="201" t="s">
        <v>683</v>
      </c>
      <c r="D1095" s="201" t="s">
        <v>684</v>
      </c>
      <c r="E1095" s="201" t="s">
        <v>685</v>
      </c>
      <c r="F1095" s="201" t="s">
        <v>686</v>
      </c>
      <c r="G1095" s="201">
        <v>1</v>
      </c>
      <c r="H1095" s="201">
        <v>28</v>
      </c>
      <c r="I1095" s="201" t="s">
        <v>713</v>
      </c>
      <c r="J1095" s="201" t="s">
        <v>671</v>
      </c>
      <c r="K1095" s="202">
        <v>41.7</v>
      </c>
      <c r="L1095" s="202">
        <v>0.18</v>
      </c>
      <c r="M1095" s="202">
        <v>22.62</v>
      </c>
      <c r="N1095" s="202">
        <v>14.25</v>
      </c>
      <c r="O1095" s="202">
        <v>0.37</v>
      </c>
      <c r="P1095" s="202">
        <v>13.32</v>
      </c>
      <c r="Q1095" s="202">
        <v>8.0299999999999994</v>
      </c>
      <c r="R1095" s="202">
        <v>0.12</v>
      </c>
      <c r="S1095" s="202">
        <v>0.19</v>
      </c>
      <c r="T1095" s="202">
        <v>100.78</v>
      </c>
      <c r="U1095" s="183">
        <f t="shared" si="34"/>
        <v>62.492152094129807</v>
      </c>
      <c r="V1095" s="183">
        <f t="shared" si="35"/>
        <v>0.56032448809976276</v>
      </c>
      <c r="W1095" s="201" t="s">
        <v>713</v>
      </c>
      <c r="X1095" s="201">
        <v>10</v>
      </c>
    </row>
    <row r="1096" spans="1:24" s="171" customFormat="1" ht="11.25">
      <c r="A1096" s="172" t="s">
        <v>682</v>
      </c>
      <c r="B1096" s="201" t="s">
        <v>673</v>
      </c>
      <c r="C1096" s="201" t="s">
        <v>683</v>
      </c>
      <c r="D1096" s="201" t="s">
        <v>684</v>
      </c>
      <c r="E1096" s="201" t="s">
        <v>685</v>
      </c>
      <c r="F1096" s="201" t="s">
        <v>686</v>
      </c>
      <c r="G1096" s="201">
        <v>1</v>
      </c>
      <c r="H1096" s="201">
        <v>29</v>
      </c>
      <c r="I1096" s="201" t="s">
        <v>713</v>
      </c>
      <c r="J1096" s="201" t="s">
        <v>671</v>
      </c>
      <c r="K1096" s="202">
        <v>42.66</v>
      </c>
      <c r="L1096" s="202">
        <v>0</v>
      </c>
      <c r="M1096" s="202">
        <v>19.96</v>
      </c>
      <c r="N1096" s="202">
        <v>7.67</v>
      </c>
      <c r="O1096" s="202">
        <v>0.52</v>
      </c>
      <c r="P1096" s="202">
        <v>20.32</v>
      </c>
      <c r="Q1096" s="202">
        <v>4.84</v>
      </c>
      <c r="R1096" s="202">
        <v>0.04</v>
      </c>
      <c r="S1096" s="202">
        <v>4.6399999999999997</v>
      </c>
      <c r="T1096" s="202">
        <v>100.65</v>
      </c>
      <c r="U1096" s="183">
        <f t="shared" si="34"/>
        <v>82.524135474397966</v>
      </c>
      <c r="V1096" s="183">
        <f t="shared" si="35"/>
        <v>13.490825253341029</v>
      </c>
      <c r="W1096" s="201" t="s">
        <v>713</v>
      </c>
      <c r="X1096" s="201">
        <v>10</v>
      </c>
    </row>
    <row r="1097" spans="1:24" s="171" customFormat="1" ht="11.25">
      <c r="A1097" s="172" t="s">
        <v>682</v>
      </c>
      <c r="B1097" s="201" t="s">
        <v>673</v>
      </c>
      <c r="C1097" s="201" t="s">
        <v>683</v>
      </c>
      <c r="D1097" s="201" t="s">
        <v>684</v>
      </c>
      <c r="E1097" s="201" t="s">
        <v>685</v>
      </c>
      <c r="F1097" s="201" t="s">
        <v>686</v>
      </c>
      <c r="G1097" s="201">
        <v>1</v>
      </c>
      <c r="H1097" s="201">
        <v>30</v>
      </c>
      <c r="I1097" s="201" t="s">
        <v>713</v>
      </c>
      <c r="J1097" s="201" t="s">
        <v>671</v>
      </c>
      <c r="K1097" s="202">
        <v>42.16</v>
      </c>
      <c r="L1097" s="202">
        <v>0</v>
      </c>
      <c r="M1097" s="202">
        <v>20.350000000000001</v>
      </c>
      <c r="N1097" s="202">
        <v>7.76</v>
      </c>
      <c r="O1097" s="202">
        <v>0.42</v>
      </c>
      <c r="P1097" s="202">
        <v>19.07</v>
      </c>
      <c r="Q1097" s="202">
        <v>6.25</v>
      </c>
      <c r="R1097" s="202">
        <v>0.06</v>
      </c>
      <c r="S1097" s="202">
        <v>5.08</v>
      </c>
      <c r="T1097" s="202">
        <v>101.15</v>
      </c>
      <c r="U1097" s="183">
        <f t="shared" si="34"/>
        <v>81.413644125548117</v>
      </c>
      <c r="V1097" s="183">
        <f t="shared" si="35"/>
        <v>14.344161711845111</v>
      </c>
      <c r="W1097" s="201" t="s">
        <v>713</v>
      </c>
      <c r="X1097" s="201">
        <v>10</v>
      </c>
    </row>
    <row r="1098" spans="1:24" s="171" customFormat="1" ht="11.25">
      <c r="A1098" s="172" t="s">
        <v>682</v>
      </c>
      <c r="B1098" s="201" t="s">
        <v>673</v>
      </c>
      <c r="C1098" s="201" t="s">
        <v>683</v>
      </c>
      <c r="D1098" s="201" t="s">
        <v>684</v>
      </c>
      <c r="E1098" s="201" t="s">
        <v>685</v>
      </c>
      <c r="F1098" s="201" t="s">
        <v>686</v>
      </c>
      <c r="G1098" s="201">
        <v>1</v>
      </c>
      <c r="H1098" s="201">
        <v>31</v>
      </c>
      <c r="I1098" s="201" t="s">
        <v>713</v>
      </c>
      <c r="J1098" s="201" t="s">
        <v>671</v>
      </c>
      <c r="K1098" s="202">
        <v>43.64</v>
      </c>
      <c r="L1098" s="202">
        <v>0.16</v>
      </c>
      <c r="M1098" s="202">
        <v>19.73</v>
      </c>
      <c r="N1098" s="202">
        <v>8.19</v>
      </c>
      <c r="O1098" s="202">
        <v>0.45</v>
      </c>
      <c r="P1098" s="202">
        <v>20.29</v>
      </c>
      <c r="Q1098" s="202">
        <v>4.87</v>
      </c>
      <c r="R1098" s="202">
        <v>0.09</v>
      </c>
      <c r="S1098" s="202">
        <v>3.59</v>
      </c>
      <c r="T1098" s="202">
        <v>101.01</v>
      </c>
      <c r="U1098" s="183">
        <f t="shared" si="34"/>
        <v>81.535601664318207</v>
      </c>
      <c r="V1098" s="183">
        <f t="shared" si="35"/>
        <v>10.878494172315131</v>
      </c>
      <c r="W1098" s="201" t="s">
        <v>713</v>
      </c>
      <c r="X1098" s="201">
        <v>10</v>
      </c>
    </row>
    <row r="1099" spans="1:24" s="171" customFormat="1" ht="11.25">
      <c r="A1099" s="172" t="s">
        <v>682</v>
      </c>
      <c r="B1099" s="201" t="s">
        <v>673</v>
      </c>
      <c r="C1099" s="201" t="s">
        <v>683</v>
      </c>
      <c r="D1099" s="201" t="s">
        <v>684</v>
      </c>
      <c r="E1099" s="201" t="s">
        <v>685</v>
      </c>
      <c r="F1099" s="201" t="s">
        <v>686</v>
      </c>
      <c r="G1099" s="201">
        <v>1</v>
      </c>
      <c r="H1099" s="201">
        <v>32</v>
      </c>
      <c r="I1099" s="201" t="s">
        <v>713</v>
      </c>
      <c r="J1099" s="201" t="s">
        <v>671</v>
      </c>
      <c r="K1099" s="202">
        <v>43.25</v>
      </c>
      <c r="L1099" s="202">
        <v>0.1</v>
      </c>
      <c r="M1099" s="202">
        <v>19.850000000000001</v>
      </c>
      <c r="N1099" s="202">
        <v>7.55</v>
      </c>
      <c r="O1099" s="202">
        <v>0.4</v>
      </c>
      <c r="P1099" s="202">
        <v>20.329999999999998</v>
      </c>
      <c r="Q1099" s="202">
        <v>5.16</v>
      </c>
      <c r="R1099" s="202">
        <v>0.03</v>
      </c>
      <c r="S1099" s="202">
        <v>4.7</v>
      </c>
      <c r="T1099" s="202">
        <v>101.37</v>
      </c>
      <c r="U1099" s="183">
        <f t="shared" si="34"/>
        <v>82.757410409104324</v>
      </c>
      <c r="V1099" s="183">
        <f t="shared" si="35"/>
        <v>13.706711467926386</v>
      </c>
      <c r="W1099" s="201" t="s">
        <v>713</v>
      </c>
      <c r="X1099" s="201">
        <v>10</v>
      </c>
    </row>
    <row r="1100" spans="1:24" s="171" customFormat="1" ht="11.25">
      <c r="A1100" s="172" t="s">
        <v>682</v>
      </c>
      <c r="B1100" s="201" t="s">
        <v>673</v>
      </c>
      <c r="C1100" s="201" t="s">
        <v>683</v>
      </c>
      <c r="D1100" s="201" t="s">
        <v>684</v>
      </c>
      <c r="E1100" s="201" t="s">
        <v>685</v>
      </c>
      <c r="F1100" s="201" t="s">
        <v>686</v>
      </c>
      <c r="G1100" s="201">
        <v>1</v>
      </c>
      <c r="H1100" s="201">
        <v>33</v>
      </c>
      <c r="I1100" s="201" t="s">
        <v>713</v>
      </c>
      <c r="J1100" s="201" t="s">
        <v>671</v>
      </c>
      <c r="K1100" s="202">
        <v>42.83</v>
      </c>
      <c r="L1100" s="202">
        <v>1.2</v>
      </c>
      <c r="M1100" s="202">
        <v>18.43</v>
      </c>
      <c r="N1100" s="202">
        <v>8.86</v>
      </c>
      <c r="O1100" s="202">
        <v>0.38</v>
      </c>
      <c r="P1100" s="202">
        <v>19.05</v>
      </c>
      <c r="Q1100" s="202">
        <v>5.62</v>
      </c>
      <c r="R1100" s="202">
        <v>0.14000000000000001</v>
      </c>
      <c r="S1100" s="202">
        <v>3.76</v>
      </c>
      <c r="T1100" s="202">
        <v>100.27</v>
      </c>
      <c r="U1100" s="183">
        <f t="shared" si="34"/>
        <v>79.306515117338648</v>
      </c>
      <c r="V1100" s="183">
        <f t="shared" si="35"/>
        <v>12.038540562191184</v>
      </c>
      <c r="W1100" s="201" t="s">
        <v>713</v>
      </c>
      <c r="X1100" s="201">
        <v>10</v>
      </c>
    </row>
    <row r="1101" spans="1:24" s="171" customFormat="1" ht="11.25">
      <c r="A1101" s="172" t="s">
        <v>682</v>
      </c>
      <c r="B1101" s="201" t="s">
        <v>673</v>
      </c>
      <c r="C1101" s="201" t="s">
        <v>683</v>
      </c>
      <c r="D1101" s="201" t="s">
        <v>684</v>
      </c>
      <c r="E1101" s="201" t="s">
        <v>685</v>
      </c>
      <c r="F1101" s="201" t="s">
        <v>686</v>
      </c>
      <c r="G1101" s="201">
        <v>1</v>
      </c>
      <c r="H1101" s="201">
        <v>34</v>
      </c>
      <c r="I1101" s="201" t="s">
        <v>713</v>
      </c>
      <c r="J1101" s="201" t="s">
        <v>671</v>
      </c>
      <c r="K1101" s="202">
        <v>43.11</v>
      </c>
      <c r="L1101" s="202">
        <v>0.08</v>
      </c>
      <c r="M1101" s="202">
        <v>20.45</v>
      </c>
      <c r="N1101" s="202">
        <v>7.99</v>
      </c>
      <c r="O1101" s="202">
        <v>0.41</v>
      </c>
      <c r="P1101" s="202">
        <v>19.52</v>
      </c>
      <c r="Q1101" s="202">
        <v>4.82</v>
      </c>
      <c r="R1101" s="202">
        <v>0.05</v>
      </c>
      <c r="S1101" s="202">
        <v>3.9</v>
      </c>
      <c r="T1101" s="202">
        <v>100.33</v>
      </c>
      <c r="U1101" s="183">
        <f t="shared" si="34"/>
        <v>81.324424620847324</v>
      </c>
      <c r="V1101" s="183">
        <f t="shared" si="35"/>
        <v>11.342428027948401</v>
      </c>
      <c r="W1101" s="201" t="s">
        <v>713</v>
      </c>
      <c r="X1101" s="201">
        <v>10</v>
      </c>
    </row>
    <row r="1102" spans="1:24" s="171" customFormat="1" ht="11.25">
      <c r="A1102" s="172" t="s">
        <v>682</v>
      </c>
      <c r="B1102" s="201" t="s">
        <v>673</v>
      </c>
      <c r="C1102" s="201" t="s">
        <v>683</v>
      </c>
      <c r="D1102" s="201" t="s">
        <v>684</v>
      </c>
      <c r="E1102" s="201" t="s">
        <v>685</v>
      </c>
      <c r="F1102" s="201" t="s">
        <v>686</v>
      </c>
      <c r="G1102" s="201">
        <v>1</v>
      </c>
      <c r="H1102" s="201">
        <v>35</v>
      </c>
      <c r="I1102" s="201" t="s">
        <v>713</v>
      </c>
      <c r="J1102" s="201" t="s">
        <v>671</v>
      </c>
      <c r="K1102" s="202">
        <v>43.2</v>
      </c>
      <c r="L1102" s="202">
        <v>0.38</v>
      </c>
      <c r="M1102" s="202">
        <v>21.9</v>
      </c>
      <c r="N1102" s="202">
        <v>8.49</v>
      </c>
      <c r="O1102" s="202">
        <v>0.38</v>
      </c>
      <c r="P1102" s="202">
        <v>20.99</v>
      </c>
      <c r="Q1102" s="202">
        <v>4.13</v>
      </c>
      <c r="R1102" s="202">
        <v>0.1</v>
      </c>
      <c r="S1102" s="202">
        <v>1.82</v>
      </c>
      <c r="T1102" s="202">
        <v>101.39</v>
      </c>
      <c r="U1102" s="183">
        <f t="shared" si="34"/>
        <v>81.504611472535601</v>
      </c>
      <c r="V1102" s="183">
        <f t="shared" si="35"/>
        <v>5.2806212411530726</v>
      </c>
      <c r="W1102" s="201" t="s">
        <v>713</v>
      </c>
      <c r="X1102" s="201">
        <v>10</v>
      </c>
    </row>
    <row r="1103" spans="1:24" s="171" customFormat="1" ht="11.25">
      <c r="A1103" s="172" t="s">
        <v>682</v>
      </c>
      <c r="B1103" s="201" t="s">
        <v>673</v>
      </c>
      <c r="C1103" s="201" t="s">
        <v>683</v>
      </c>
      <c r="D1103" s="201" t="s">
        <v>684</v>
      </c>
      <c r="E1103" s="201" t="s">
        <v>685</v>
      </c>
      <c r="F1103" s="201" t="s">
        <v>686</v>
      </c>
      <c r="G1103" s="201">
        <v>1</v>
      </c>
      <c r="H1103" s="201">
        <v>36</v>
      </c>
      <c r="I1103" s="201" t="s">
        <v>713</v>
      </c>
      <c r="J1103" s="201" t="s">
        <v>671</v>
      </c>
      <c r="K1103" s="202">
        <v>41.72</v>
      </c>
      <c r="L1103" s="202">
        <v>7.0000000000000007E-2</v>
      </c>
      <c r="M1103" s="202">
        <v>15.82</v>
      </c>
      <c r="N1103" s="202">
        <v>7.56</v>
      </c>
      <c r="O1103" s="202">
        <v>0.53</v>
      </c>
      <c r="P1103" s="202">
        <v>18.43</v>
      </c>
      <c r="Q1103" s="202">
        <v>6.87</v>
      </c>
      <c r="R1103" s="202">
        <v>0.02</v>
      </c>
      <c r="S1103" s="202">
        <v>10.33</v>
      </c>
      <c r="T1103" s="202">
        <v>101.35</v>
      </c>
      <c r="U1103" s="183">
        <f t="shared" si="34"/>
        <v>81.291897284557777</v>
      </c>
      <c r="V1103" s="183">
        <f t="shared" si="35"/>
        <v>30.460855190192344</v>
      </c>
      <c r="W1103" s="201" t="s">
        <v>713</v>
      </c>
      <c r="X1103" s="201">
        <v>10</v>
      </c>
    </row>
    <row r="1104" spans="1:24" s="171" customFormat="1" ht="11.25">
      <c r="A1104" s="172" t="s">
        <v>682</v>
      </c>
      <c r="B1104" s="201" t="s">
        <v>673</v>
      </c>
      <c r="C1104" s="201" t="s">
        <v>683</v>
      </c>
      <c r="D1104" s="201" t="s">
        <v>684</v>
      </c>
      <c r="E1104" s="201" t="s">
        <v>685</v>
      </c>
      <c r="F1104" s="201" t="s">
        <v>686</v>
      </c>
      <c r="G1104" s="201">
        <v>1</v>
      </c>
      <c r="H1104" s="201">
        <v>37</v>
      </c>
      <c r="I1104" s="201" t="s">
        <v>713</v>
      </c>
      <c r="J1104" s="201" t="s">
        <v>671</v>
      </c>
      <c r="K1104" s="202">
        <v>43.12</v>
      </c>
      <c r="L1104" s="202">
        <v>0.32</v>
      </c>
      <c r="M1104" s="202">
        <v>19.510000000000002</v>
      </c>
      <c r="N1104" s="202">
        <v>7.31</v>
      </c>
      <c r="O1104" s="202">
        <v>0.37</v>
      </c>
      <c r="P1104" s="202">
        <v>19.62</v>
      </c>
      <c r="Q1104" s="202">
        <v>4.93</v>
      </c>
      <c r="R1104" s="202">
        <v>0.03</v>
      </c>
      <c r="S1104" s="202">
        <v>4.87</v>
      </c>
      <c r="T1104" s="202">
        <v>100.08</v>
      </c>
      <c r="U1104" s="183">
        <f t="shared" si="34"/>
        <v>82.711072540821846</v>
      </c>
      <c r="V1104" s="183">
        <f t="shared" si="35"/>
        <v>14.343380703507677</v>
      </c>
      <c r="W1104" s="201" t="s">
        <v>713</v>
      </c>
      <c r="X1104" s="201">
        <v>10</v>
      </c>
    </row>
    <row r="1105" spans="1:24" s="171" customFormat="1" ht="11.25">
      <c r="A1105" s="172" t="s">
        <v>682</v>
      </c>
      <c r="B1105" s="201" t="s">
        <v>673</v>
      </c>
      <c r="C1105" s="201" t="s">
        <v>683</v>
      </c>
      <c r="D1105" s="201" t="s">
        <v>684</v>
      </c>
      <c r="E1105" s="201" t="s">
        <v>685</v>
      </c>
      <c r="F1105" s="201" t="s">
        <v>686</v>
      </c>
      <c r="G1105" s="201">
        <v>1</v>
      </c>
      <c r="H1105" s="201">
        <v>38</v>
      </c>
      <c r="I1105" s="201" t="s">
        <v>713</v>
      </c>
      <c r="J1105" s="201" t="s">
        <v>671</v>
      </c>
      <c r="K1105" s="202">
        <v>41.55</v>
      </c>
      <c r="L1105" s="202">
        <v>0.11</v>
      </c>
      <c r="M1105" s="202">
        <v>22.27</v>
      </c>
      <c r="N1105" s="202">
        <v>16.309999999999999</v>
      </c>
      <c r="O1105" s="202">
        <v>0.38</v>
      </c>
      <c r="P1105" s="202">
        <v>12.17</v>
      </c>
      <c r="Q1105" s="202">
        <v>8.1300000000000008</v>
      </c>
      <c r="R1105" s="202">
        <v>0.12</v>
      </c>
      <c r="S1105" s="202">
        <v>0.06</v>
      </c>
      <c r="T1105" s="202">
        <v>101.1</v>
      </c>
      <c r="U1105" s="183">
        <f t="shared" si="34"/>
        <v>57.081485864406559</v>
      </c>
      <c r="V1105" s="183">
        <f t="shared" si="35"/>
        <v>0.18041212006918686</v>
      </c>
      <c r="W1105" s="201" t="s">
        <v>713</v>
      </c>
      <c r="X1105" s="201">
        <v>10</v>
      </c>
    </row>
    <row r="1106" spans="1:24" s="171" customFormat="1" ht="11.25">
      <c r="A1106" s="172" t="s">
        <v>682</v>
      </c>
      <c r="B1106" s="201" t="s">
        <v>673</v>
      </c>
      <c r="C1106" s="201" t="s">
        <v>683</v>
      </c>
      <c r="D1106" s="201" t="s">
        <v>684</v>
      </c>
      <c r="E1106" s="201" t="s">
        <v>685</v>
      </c>
      <c r="F1106" s="201" t="s">
        <v>686</v>
      </c>
      <c r="G1106" s="201">
        <v>1</v>
      </c>
      <c r="H1106" s="201">
        <v>39</v>
      </c>
      <c r="I1106" s="201" t="s">
        <v>713</v>
      </c>
      <c r="J1106" s="201" t="s">
        <v>671</v>
      </c>
      <c r="K1106" s="202">
        <v>42.36</v>
      </c>
      <c r="L1106" s="202">
        <v>0.56000000000000005</v>
      </c>
      <c r="M1106" s="202">
        <v>20.77</v>
      </c>
      <c r="N1106" s="202">
        <v>10.050000000000001</v>
      </c>
      <c r="O1106" s="202">
        <v>0.5</v>
      </c>
      <c r="P1106" s="202">
        <v>16.32</v>
      </c>
      <c r="Q1106" s="202">
        <v>8.42</v>
      </c>
      <c r="R1106" s="202">
        <v>0.06</v>
      </c>
      <c r="S1106" s="202">
        <v>1.43</v>
      </c>
      <c r="T1106" s="202">
        <v>100.47</v>
      </c>
      <c r="U1106" s="183">
        <f t="shared" si="34"/>
        <v>74.322521760212197</v>
      </c>
      <c r="V1106" s="183">
        <f t="shared" si="35"/>
        <v>4.4147811930687952</v>
      </c>
      <c r="W1106" s="201" t="s">
        <v>713</v>
      </c>
      <c r="X1106" s="201">
        <v>10</v>
      </c>
    </row>
    <row r="1107" spans="1:24" s="171" customFormat="1" ht="11.25">
      <c r="A1107" s="172" t="s">
        <v>682</v>
      </c>
      <c r="B1107" s="201" t="s">
        <v>673</v>
      </c>
      <c r="C1107" s="201" t="s">
        <v>683</v>
      </c>
      <c r="D1107" s="201" t="s">
        <v>684</v>
      </c>
      <c r="E1107" s="201" t="s">
        <v>685</v>
      </c>
      <c r="F1107" s="201" t="s">
        <v>686</v>
      </c>
      <c r="G1107" s="201">
        <v>1</v>
      </c>
      <c r="H1107" s="201">
        <v>40</v>
      </c>
      <c r="I1107" s="201" t="s">
        <v>713</v>
      </c>
      <c r="J1107" s="201" t="s">
        <v>671</v>
      </c>
      <c r="K1107" s="202">
        <v>42.64</v>
      </c>
      <c r="L1107" s="202">
        <v>0.09</v>
      </c>
      <c r="M1107" s="202">
        <v>19.59</v>
      </c>
      <c r="N1107" s="202">
        <v>7.81</v>
      </c>
      <c r="O1107" s="202">
        <v>0.43</v>
      </c>
      <c r="P1107" s="202">
        <v>20.22</v>
      </c>
      <c r="Q1107" s="202">
        <v>5.24</v>
      </c>
      <c r="R1107" s="202">
        <v>0.05</v>
      </c>
      <c r="S1107" s="202">
        <v>5.38</v>
      </c>
      <c r="T1107" s="202">
        <v>101.45</v>
      </c>
      <c r="U1107" s="183">
        <f t="shared" si="34"/>
        <v>82.189630273472119</v>
      </c>
      <c r="V1107" s="183">
        <f t="shared" si="35"/>
        <v>15.557137517597939</v>
      </c>
      <c r="W1107" s="201" t="s">
        <v>713</v>
      </c>
      <c r="X1107" s="201">
        <v>10</v>
      </c>
    </row>
    <row r="1108" spans="1:24" s="171" customFormat="1" ht="11.25">
      <c r="A1108" s="172" t="s">
        <v>682</v>
      </c>
      <c r="B1108" s="201" t="s">
        <v>673</v>
      </c>
      <c r="C1108" s="201" t="s">
        <v>683</v>
      </c>
      <c r="D1108" s="201" t="s">
        <v>684</v>
      </c>
      <c r="E1108" s="201" t="s">
        <v>685</v>
      </c>
      <c r="F1108" s="201" t="s">
        <v>686</v>
      </c>
      <c r="G1108" s="201">
        <v>1</v>
      </c>
      <c r="H1108" s="201">
        <v>41</v>
      </c>
      <c r="I1108" s="201" t="s">
        <v>713</v>
      </c>
      <c r="J1108" s="201" t="s">
        <v>671</v>
      </c>
      <c r="K1108" s="202">
        <v>43.17</v>
      </c>
      <c r="L1108" s="202">
        <v>0.1</v>
      </c>
      <c r="M1108" s="202">
        <v>19.8</v>
      </c>
      <c r="N1108" s="202">
        <v>7.74</v>
      </c>
      <c r="O1108" s="202">
        <v>0.48</v>
      </c>
      <c r="P1108" s="202">
        <v>19.57</v>
      </c>
      <c r="Q1108" s="202">
        <v>5.21</v>
      </c>
      <c r="R1108" s="202">
        <v>0</v>
      </c>
      <c r="S1108" s="202">
        <v>4.67</v>
      </c>
      <c r="T1108" s="202">
        <v>100.74</v>
      </c>
      <c r="U1108" s="183">
        <f t="shared" si="34"/>
        <v>81.840481242141422</v>
      </c>
      <c r="V1108" s="183">
        <f t="shared" si="35"/>
        <v>13.660867397303033</v>
      </c>
      <c r="W1108" s="201" t="s">
        <v>713</v>
      </c>
      <c r="X1108" s="201">
        <v>10</v>
      </c>
    </row>
    <row r="1109" spans="1:24" s="171" customFormat="1" ht="11.25">
      <c r="A1109" s="172" t="s">
        <v>682</v>
      </c>
      <c r="B1109" s="201" t="s">
        <v>673</v>
      </c>
      <c r="C1109" s="201" t="s">
        <v>683</v>
      </c>
      <c r="D1109" s="201" t="s">
        <v>684</v>
      </c>
      <c r="E1109" s="201" t="s">
        <v>685</v>
      </c>
      <c r="F1109" s="201" t="s">
        <v>686</v>
      </c>
      <c r="G1109" s="201">
        <v>1</v>
      </c>
      <c r="H1109" s="201">
        <v>42</v>
      </c>
      <c r="I1109" s="201" t="s">
        <v>713</v>
      </c>
      <c r="J1109" s="201" t="s">
        <v>671</v>
      </c>
      <c r="K1109" s="202">
        <v>43.05</v>
      </c>
      <c r="L1109" s="202">
        <v>0.28999999999999998</v>
      </c>
      <c r="M1109" s="202">
        <v>18.96</v>
      </c>
      <c r="N1109" s="202">
        <v>7.22</v>
      </c>
      <c r="O1109" s="202">
        <v>0.38</v>
      </c>
      <c r="P1109" s="202">
        <v>20.28</v>
      </c>
      <c r="Q1109" s="202">
        <v>4.99</v>
      </c>
      <c r="R1109" s="202">
        <v>0.02</v>
      </c>
      <c r="S1109" s="202">
        <v>5.66</v>
      </c>
      <c r="T1109" s="202">
        <v>100.85</v>
      </c>
      <c r="U1109" s="183">
        <f t="shared" si="34"/>
        <v>83.351705070748253</v>
      </c>
      <c r="V1109" s="183">
        <f t="shared" si="35"/>
        <v>16.684807631973616</v>
      </c>
      <c r="W1109" s="201" t="s">
        <v>713</v>
      </c>
      <c r="X1109" s="201">
        <v>10</v>
      </c>
    </row>
    <row r="1110" spans="1:24" s="171" customFormat="1" ht="11.25">
      <c r="A1110" s="172" t="s">
        <v>682</v>
      </c>
      <c r="B1110" s="201" t="s">
        <v>673</v>
      </c>
      <c r="C1110" s="201" t="s">
        <v>683</v>
      </c>
      <c r="D1110" s="201" t="s">
        <v>684</v>
      </c>
      <c r="E1110" s="201" t="s">
        <v>685</v>
      </c>
      <c r="F1110" s="201" t="s">
        <v>686</v>
      </c>
      <c r="G1110" s="201">
        <v>1</v>
      </c>
      <c r="H1110" s="201">
        <v>43</v>
      </c>
      <c r="I1110" s="201" t="s">
        <v>713</v>
      </c>
      <c r="J1110" s="201" t="s">
        <v>671</v>
      </c>
      <c r="K1110" s="202">
        <v>42.59</v>
      </c>
      <c r="L1110" s="202">
        <v>0.08</v>
      </c>
      <c r="M1110" s="202">
        <v>20.079999999999998</v>
      </c>
      <c r="N1110" s="202">
        <v>7.93</v>
      </c>
      <c r="O1110" s="202">
        <v>0.42</v>
      </c>
      <c r="P1110" s="202">
        <v>19.489999999999998</v>
      </c>
      <c r="Q1110" s="202">
        <v>5.18</v>
      </c>
      <c r="R1110" s="202">
        <v>0.01</v>
      </c>
      <c r="S1110" s="202">
        <v>4.68</v>
      </c>
      <c r="T1110" s="202">
        <v>100.46</v>
      </c>
      <c r="U1110" s="183">
        <f t="shared" si="34"/>
        <v>81.415375030493919</v>
      </c>
      <c r="V1110" s="183">
        <f t="shared" si="35"/>
        <v>13.521077945306981</v>
      </c>
      <c r="W1110" s="201" t="s">
        <v>713</v>
      </c>
      <c r="X1110" s="201">
        <v>10</v>
      </c>
    </row>
    <row r="1111" spans="1:24" s="171" customFormat="1" ht="11.25">
      <c r="A1111" s="172" t="s">
        <v>682</v>
      </c>
      <c r="B1111" s="201" t="s">
        <v>673</v>
      </c>
      <c r="C1111" s="201" t="s">
        <v>683</v>
      </c>
      <c r="D1111" s="201" t="s">
        <v>684</v>
      </c>
      <c r="E1111" s="201" t="s">
        <v>685</v>
      </c>
      <c r="F1111" s="201" t="s">
        <v>686</v>
      </c>
      <c r="G1111" s="201">
        <v>1</v>
      </c>
      <c r="H1111" s="201">
        <v>44</v>
      </c>
      <c r="I1111" s="201" t="s">
        <v>713</v>
      </c>
      <c r="J1111" s="201" t="s">
        <v>671</v>
      </c>
      <c r="K1111" s="202">
        <v>42.15</v>
      </c>
      <c r="L1111" s="202">
        <v>0.38</v>
      </c>
      <c r="M1111" s="202">
        <v>16.170000000000002</v>
      </c>
      <c r="N1111" s="202">
        <v>7.61</v>
      </c>
      <c r="O1111" s="202">
        <v>0.47</v>
      </c>
      <c r="P1111" s="202">
        <v>18.510000000000002</v>
      </c>
      <c r="Q1111" s="202">
        <v>6.19</v>
      </c>
      <c r="R1111" s="202">
        <v>0.09</v>
      </c>
      <c r="S1111" s="202">
        <v>9.14</v>
      </c>
      <c r="T1111" s="202">
        <v>100.71</v>
      </c>
      <c r="U1111" s="183">
        <f t="shared" si="34"/>
        <v>81.257492961763489</v>
      </c>
      <c r="V1111" s="183">
        <f t="shared" si="35"/>
        <v>27.493591404716444</v>
      </c>
      <c r="W1111" s="201" t="s">
        <v>713</v>
      </c>
      <c r="X1111" s="201">
        <v>10</v>
      </c>
    </row>
    <row r="1112" spans="1:24" s="171" customFormat="1" ht="11.25">
      <c r="A1112" s="172" t="s">
        <v>682</v>
      </c>
      <c r="B1112" s="201" t="s">
        <v>673</v>
      </c>
      <c r="C1112" s="201" t="s">
        <v>683</v>
      </c>
      <c r="D1112" s="201" t="s">
        <v>684</v>
      </c>
      <c r="E1112" s="201" t="s">
        <v>685</v>
      </c>
      <c r="F1112" s="201" t="s">
        <v>686</v>
      </c>
      <c r="G1112" s="201">
        <v>1</v>
      </c>
      <c r="H1112" s="201">
        <v>45</v>
      </c>
      <c r="I1112" s="201" t="s">
        <v>713</v>
      </c>
      <c r="J1112" s="201" t="s">
        <v>671</v>
      </c>
      <c r="K1112" s="202">
        <v>42.54</v>
      </c>
      <c r="L1112" s="202">
        <v>0.1</v>
      </c>
      <c r="M1112" s="202">
        <v>20.2</v>
      </c>
      <c r="N1112" s="202">
        <v>7.37</v>
      </c>
      <c r="O1112" s="202">
        <v>0.41</v>
      </c>
      <c r="P1112" s="202">
        <v>20.079999999999998</v>
      </c>
      <c r="Q1112" s="202">
        <v>5.0999999999999996</v>
      </c>
      <c r="R1112" s="202">
        <v>0.08</v>
      </c>
      <c r="S1112" s="202">
        <v>4.78</v>
      </c>
      <c r="T1112" s="202">
        <v>100.66</v>
      </c>
      <c r="U1112" s="183">
        <f t="shared" si="34"/>
        <v>82.924524869546374</v>
      </c>
      <c r="V1112" s="183">
        <f t="shared" si="35"/>
        <v>13.699609615242306</v>
      </c>
      <c r="W1112" s="201" t="s">
        <v>713</v>
      </c>
      <c r="X1112" s="201">
        <v>10</v>
      </c>
    </row>
    <row r="1113" spans="1:24" s="171" customFormat="1" ht="11.25">
      <c r="A1113" s="172" t="s">
        <v>682</v>
      </c>
      <c r="B1113" s="201" t="s">
        <v>673</v>
      </c>
      <c r="C1113" s="201" t="s">
        <v>683</v>
      </c>
      <c r="D1113" s="201" t="s">
        <v>684</v>
      </c>
      <c r="E1113" s="201" t="s">
        <v>685</v>
      </c>
      <c r="F1113" s="201" t="s">
        <v>686</v>
      </c>
      <c r="G1113" s="201">
        <v>1</v>
      </c>
      <c r="H1113" s="201">
        <v>46</v>
      </c>
      <c r="I1113" s="201" t="s">
        <v>713</v>
      </c>
      <c r="J1113" s="201" t="s">
        <v>671</v>
      </c>
      <c r="K1113" s="202">
        <v>42.77</v>
      </c>
      <c r="L1113" s="202">
        <v>0.13</v>
      </c>
      <c r="M1113" s="202">
        <v>19.559999999999999</v>
      </c>
      <c r="N1113" s="202">
        <v>7.42</v>
      </c>
      <c r="O1113" s="202">
        <v>0.36</v>
      </c>
      <c r="P1113" s="202">
        <v>20.75</v>
      </c>
      <c r="Q1113" s="202">
        <v>4.93</v>
      </c>
      <c r="R1113" s="202">
        <v>0.13</v>
      </c>
      <c r="S1113" s="202">
        <v>5.13</v>
      </c>
      <c r="T1113" s="202">
        <v>101.18</v>
      </c>
      <c r="U1113" s="183">
        <f t="shared" si="34"/>
        <v>83.290376799795879</v>
      </c>
      <c r="V1113" s="183">
        <f t="shared" si="35"/>
        <v>14.96173064761811</v>
      </c>
      <c r="W1113" s="201" t="s">
        <v>713</v>
      </c>
      <c r="X1113" s="201">
        <v>10</v>
      </c>
    </row>
    <row r="1114" spans="1:24" s="171" customFormat="1" ht="11.25">
      <c r="A1114" s="172" t="s">
        <v>682</v>
      </c>
      <c r="B1114" s="201" t="s">
        <v>673</v>
      </c>
      <c r="C1114" s="201" t="s">
        <v>683</v>
      </c>
      <c r="D1114" s="201" t="s">
        <v>684</v>
      </c>
      <c r="E1114" s="201" t="s">
        <v>685</v>
      </c>
      <c r="F1114" s="201" t="s">
        <v>686</v>
      </c>
      <c r="G1114" s="201">
        <v>1</v>
      </c>
      <c r="H1114" s="201">
        <v>47</v>
      </c>
      <c r="I1114" s="201" t="s">
        <v>713</v>
      </c>
      <c r="J1114" s="201" t="s">
        <v>671</v>
      </c>
      <c r="K1114" s="202">
        <v>41.64</v>
      </c>
      <c r="L1114" s="202">
        <v>0.14000000000000001</v>
      </c>
      <c r="M1114" s="202">
        <v>21.5</v>
      </c>
      <c r="N1114" s="202">
        <v>16.39</v>
      </c>
      <c r="O1114" s="202">
        <v>0.37</v>
      </c>
      <c r="P1114" s="202">
        <v>8.61</v>
      </c>
      <c r="Q1114" s="202">
        <v>12.41</v>
      </c>
      <c r="R1114" s="202">
        <v>0.1</v>
      </c>
      <c r="S1114" s="202">
        <v>0.02</v>
      </c>
      <c r="T1114" s="202">
        <v>101.18</v>
      </c>
      <c r="U1114" s="183">
        <f t="shared" si="34"/>
        <v>48.356441373759935</v>
      </c>
      <c r="V1114" s="183">
        <f t="shared" si="35"/>
        <v>6.236479636333362E-2</v>
      </c>
      <c r="W1114" s="201" t="s">
        <v>713</v>
      </c>
      <c r="X1114" s="201">
        <v>10</v>
      </c>
    </row>
    <row r="1115" spans="1:24" s="171" customFormat="1" ht="11.25">
      <c r="A1115" s="172" t="s">
        <v>682</v>
      </c>
      <c r="B1115" s="201" t="s">
        <v>673</v>
      </c>
      <c r="C1115" s="201" t="s">
        <v>683</v>
      </c>
      <c r="D1115" s="201" t="s">
        <v>684</v>
      </c>
      <c r="E1115" s="201" t="s">
        <v>685</v>
      </c>
      <c r="F1115" s="201" t="s">
        <v>686</v>
      </c>
      <c r="G1115" s="201">
        <v>1</v>
      </c>
      <c r="H1115" s="201">
        <v>48</v>
      </c>
      <c r="I1115" s="201" t="s">
        <v>713</v>
      </c>
      <c r="J1115" s="201" t="s">
        <v>671</v>
      </c>
      <c r="K1115" s="202">
        <v>42.48</v>
      </c>
      <c r="L1115" s="202">
        <v>0.17</v>
      </c>
      <c r="M1115" s="202">
        <v>17.809999999999999</v>
      </c>
      <c r="N1115" s="202">
        <v>7.24</v>
      </c>
      <c r="O1115" s="202">
        <v>0.43</v>
      </c>
      <c r="P1115" s="202">
        <v>19.899999999999999</v>
      </c>
      <c r="Q1115" s="202">
        <v>5.78</v>
      </c>
      <c r="R1115" s="202">
        <v>0.08</v>
      </c>
      <c r="S1115" s="202">
        <v>7.14</v>
      </c>
      <c r="T1115" s="202">
        <v>101.03</v>
      </c>
      <c r="U1115" s="183">
        <f t="shared" si="34"/>
        <v>83.048656429953567</v>
      </c>
      <c r="V1115" s="183">
        <f t="shared" si="35"/>
        <v>21.193982727176632</v>
      </c>
      <c r="W1115" s="201" t="s">
        <v>713</v>
      </c>
      <c r="X1115" s="201">
        <v>10</v>
      </c>
    </row>
    <row r="1116" spans="1:24" s="171" customFormat="1" ht="11.25">
      <c r="A1116" s="172" t="s">
        <v>682</v>
      </c>
      <c r="B1116" s="201" t="s">
        <v>673</v>
      </c>
      <c r="C1116" s="201" t="s">
        <v>683</v>
      </c>
      <c r="D1116" s="201" t="s">
        <v>684</v>
      </c>
      <c r="E1116" s="201" t="s">
        <v>685</v>
      </c>
      <c r="F1116" s="201" t="s">
        <v>686</v>
      </c>
      <c r="G1116" s="201">
        <v>1</v>
      </c>
      <c r="H1116" s="201">
        <v>49</v>
      </c>
      <c r="I1116" s="201" t="s">
        <v>713</v>
      </c>
      <c r="J1116" s="201" t="s">
        <v>671</v>
      </c>
      <c r="K1116" s="202">
        <v>42.7</v>
      </c>
      <c r="L1116" s="202">
        <v>1.2</v>
      </c>
      <c r="M1116" s="202">
        <v>17.670000000000002</v>
      </c>
      <c r="N1116" s="202">
        <v>7.64</v>
      </c>
      <c r="O1116" s="202">
        <v>0.33</v>
      </c>
      <c r="P1116" s="202">
        <v>19.28</v>
      </c>
      <c r="Q1116" s="202">
        <v>5.7</v>
      </c>
      <c r="R1116" s="202">
        <v>0.13</v>
      </c>
      <c r="S1116" s="202">
        <v>4.71</v>
      </c>
      <c r="T1116" s="202">
        <v>99.36</v>
      </c>
      <c r="U1116" s="183">
        <f t="shared" si="34"/>
        <v>81.811848599522193</v>
      </c>
      <c r="V1116" s="183">
        <f t="shared" si="35"/>
        <v>15.169026579636421</v>
      </c>
      <c r="W1116" s="201" t="s">
        <v>713</v>
      </c>
      <c r="X1116" s="201">
        <v>10</v>
      </c>
    </row>
    <row r="1117" spans="1:24" s="171" customFormat="1" ht="11.25">
      <c r="A1117" s="172" t="s">
        <v>682</v>
      </c>
      <c r="B1117" s="201" t="s">
        <v>673</v>
      </c>
      <c r="C1117" s="201" t="s">
        <v>683</v>
      </c>
      <c r="D1117" s="201" t="s">
        <v>684</v>
      </c>
      <c r="E1117" s="201" t="s">
        <v>685</v>
      </c>
      <c r="F1117" s="201" t="s">
        <v>686</v>
      </c>
      <c r="G1117" s="201">
        <v>1</v>
      </c>
      <c r="H1117" s="201">
        <v>50</v>
      </c>
      <c r="I1117" s="201" t="s">
        <v>713</v>
      </c>
      <c r="J1117" s="201" t="s">
        <v>671</v>
      </c>
      <c r="K1117" s="202">
        <v>42.28</v>
      </c>
      <c r="L1117" s="202">
        <v>0.06</v>
      </c>
      <c r="M1117" s="202">
        <v>15.59</v>
      </c>
      <c r="N1117" s="202">
        <v>6.71</v>
      </c>
      <c r="O1117" s="202">
        <v>0.45</v>
      </c>
      <c r="P1117" s="202">
        <v>18.850000000000001</v>
      </c>
      <c r="Q1117" s="202">
        <v>6.53</v>
      </c>
      <c r="R1117" s="202">
        <v>0.09</v>
      </c>
      <c r="S1117" s="202">
        <v>9.61</v>
      </c>
      <c r="T1117" s="202">
        <v>100.17</v>
      </c>
      <c r="U1117" s="183">
        <f t="shared" si="34"/>
        <v>83.353560809146614</v>
      </c>
      <c r="V1117" s="183">
        <f t="shared" si="35"/>
        <v>29.254610427227561</v>
      </c>
      <c r="W1117" s="201" t="s">
        <v>713</v>
      </c>
      <c r="X1117" s="201">
        <v>10</v>
      </c>
    </row>
    <row r="1118" spans="1:24" s="171" customFormat="1" ht="11.25">
      <c r="A1118" s="172" t="s">
        <v>682</v>
      </c>
      <c r="B1118" s="201" t="s">
        <v>673</v>
      </c>
      <c r="C1118" s="201" t="s">
        <v>683</v>
      </c>
      <c r="D1118" s="201" t="s">
        <v>684</v>
      </c>
      <c r="E1118" s="201" t="s">
        <v>685</v>
      </c>
      <c r="F1118" s="201" t="s">
        <v>686</v>
      </c>
      <c r="G1118" s="201">
        <v>1</v>
      </c>
      <c r="H1118" s="201">
        <v>51</v>
      </c>
      <c r="I1118" s="201" t="s">
        <v>713</v>
      </c>
      <c r="J1118" s="201" t="s">
        <v>671</v>
      </c>
      <c r="K1118" s="202">
        <v>42.06</v>
      </c>
      <c r="L1118" s="202">
        <v>0.12</v>
      </c>
      <c r="M1118" s="202">
        <v>22.3</v>
      </c>
      <c r="N1118" s="202">
        <v>11.13</v>
      </c>
      <c r="O1118" s="202">
        <v>0.22</v>
      </c>
      <c r="P1118" s="202">
        <v>10.53</v>
      </c>
      <c r="Q1118" s="202">
        <v>14.12</v>
      </c>
      <c r="R1118" s="202">
        <v>0.01</v>
      </c>
      <c r="S1118" s="202">
        <v>0.04</v>
      </c>
      <c r="T1118" s="202">
        <v>100.53</v>
      </c>
      <c r="U1118" s="183">
        <f t="shared" si="34"/>
        <v>62.774739908737807</v>
      </c>
      <c r="V1118" s="183">
        <f t="shared" si="35"/>
        <v>0.1201854129368157</v>
      </c>
      <c r="W1118" s="201" t="s">
        <v>713</v>
      </c>
      <c r="X1118" s="201">
        <v>10</v>
      </c>
    </row>
    <row r="1119" spans="1:24" s="171" customFormat="1" ht="11.25">
      <c r="A1119" s="172" t="s">
        <v>682</v>
      </c>
      <c r="B1119" s="201" t="s">
        <v>673</v>
      </c>
      <c r="C1119" s="201" t="s">
        <v>683</v>
      </c>
      <c r="D1119" s="201" t="s">
        <v>684</v>
      </c>
      <c r="E1119" s="201" t="s">
        <v>685</v>
      </c>
      <c r="F1119" s="201" t="s">
        <v>686</v>
      </c>
      <c r="G1119" s="201">
        <v>1</v>
      </c>
      <c r="H1119" s="201">
        <v>52</v>
      </c>
      <c r="I1119" s="201" t="s">
        <v>713</v>
      </c>
      <c r="J1119" s="201" t="s">
        <v>671</v>
      </c>
      <c r="K1119" s="202">
        <v>42.51</v>
      </c>
      <c r="L1119" s="202">
        <v>0.33</v>
      </c>
      <c r="M1119" s="202">
        <v>19.420000000000002</v>
      </c>
      <c r="N1119" s="202">
        <v>9.07</v>
      </c>
      <c r="O1119" s="202">
        <v>0.53</v>
      </c>
      <c r="P1119" s="202">
        <v>18.36</v>
      </c>
      <c r="Q1119" s="202">
        <v>6.49</v>
      </c>
      <c r="R1119" s="202">
        <v>0.02</v>
      </c>
      <c r="S1119" s="202">
        <v>4.72</v>
      </c>
      <c r="T1119" s="202">
        <v>101.45</v>
      </c>
      <c r="U1119" s="183">
        <f t="shared" si="34"/>
        <v>78.299113289545545</v>
      </c>
      <c r="V1119" s="183">
        <f t="shared" si="35"/>
        <v>14.018920438660864</v>
      </c>
      <c r="W1119" s="201" t="s">
        <v>713</v>
      </c>
      <c r="X1119" s="201">
        <v>10</v>
      </c>
    </row>
    <row r="1120" spans="1:24" s="171" customFormat="1" ht="11.25">
      <c r="A1120" s="172" t="s">
        <v>682</v>
      </c>
      <c r="B1120" s="201" t="s">
        <v>673</v>
      </c>
      <c r="C1120" s="201" t="s">
        <v>683</v>
      </c>
      <c r="D1120" s="201" t="s">
        <v>684</v>
      </c>
      <c r="E1120" s="201" t="s">
        <v>685</v>
      </c>
      <c r="F1120" s="201" t="s">
        <v>686</v>
      </c>
      <c r="G1120" s="201">
        <v>1</v>
      </c>
      <c r="H1120" s="201">
        <v>53</v>
      </c>
      <c r="I1120" s="201" t="s">
        <v>713</v>
      </c>
      <c r="J1120" s="201" t="s">
        <v>671</v>
      </c>
      <c r="K1120" s="202">
        <v>42.17</v>
      </c>
      <c r="L1120" s="202">
        <v>0.35</v>
      </c>
      <c r="M1120" s="202">
        <v>19.09</v>
      </c>
      <c r="N1120" s="202">
        <v>9.6999999999999993</v>
      </c>
      <c r="O1120" s="202">
        <v>0.55000000000000004</v>
      </c>
      <c r="P1120" s="202">
        <v>16.91</v>
      </c>
      <c r="Q1120" s="202">
        <v>7.23</v>
      </c>
      <c r="R1120" s="202">
        <v>0.04</v>
      </c>
      <c r="S1120" s="202">
        <v>4.72</v>
      </c>
      <c r="T1120" s="202">
        <v>100.76</v>
      </c>
      <c r="U1120" s="183">
        <f t="shared" si="34"/>
        <v>75.653218372088759</v>
      </c>
      <c r="V1120" s="183">
        <f t="shared" si="35"/>
        <v>14.226782048412728</v>
      </c>
      <c r="W1120" s="201" t="s">
        <v>713</v>
      </c>
      <c r="X1120" s="201">
        <v>10</v>
      </c>
    </row>
    <row r="1121" spans="1:24" s="171" customFormat="1" ht="11.25">
      <c r="A1121" s="172" t="s">
        <v>682</v>
      </c>
      <c r="B1121" s="201" t="s">
        <v>673</v>
      </c>
      <c r="C1121" s="201" t="s">
        <v>683</v>
      </c>
      <c r="D1121" s="201" t="s">
        <v>684</v>
      </c>
      <c r="E1121" s="201" t="s">
        <v>685</v>
      </c>
      <c r="F1121" s="201" t="s">
        <v>686</v>
      </c>
      <c r="G1121" s="201">
        <v>1</v>
      </c>
      <c r="H1121" s="201">
        <v>54</v>
      </c>
      <c r="I1121" s="201" t="s">
        <v>713</v>
      </c>
      <c r="J1121" s="201" t="s">
        <v>671</v>
      </c>
      <c r="K1121" s="202">
        <v>42.64</v>
      </c>
      <c r="L1121" s="202">
        <v>0.09</v>
      </c>
      <c r="M1121" s="202">
        <v>22.35</v>
      </c>
      <c r="N1121" s="202">
        <v>16.27</v>
      </c>
      <c r="O1121" s="202">
        <v>0.39</v>
      </c>
      <c r="P1121" s="202">
        <v>14.47</v>
      </c>
      <c r="Q1121" s="202">
        <v>4.17</v>
      </c>
      <c r="R1121" s="202">
        <v>0</v>
      </c>
      <c r="S1121" s="202">
        <v>0.17</v>
      </c>
      <c r="T1121" s="202">
        <v>100.55</v>
      </c>
      <c r="U1121" s="183">
        <f t="shared" si="34"/>
        <v>61.318867939217455</v>
      </c>
      <c r="V1121" s="183">
        <f t="shared" si="35"/>
        <v>0.50766813873695193</v>
      </c>
      <c r="W1121" s="201" t="s">
        <v>713</v>
      </c>
      <c r="X1121" s="201">
        <v>10</v>
      </c>
    </row>
    <row r="1122" spans="1:24" s="171" customFormat="1" ht="11.25">
      <c r="A1122" s="172" t="s">
        <v>682</v>
      </c>
      <c r="B1122" s="201" t="s">
        <v>673</v>
      </c>
      <c r="C1122" s="201" t="s">
        <v>683</v>
      </c>
      <c r="D1122" s="201" t="s">
        <v>684</v>
      </c>
      <c r="E1122" s="201" t="s">
        <v>685</v>
      </c>
      <c r="F1122" s="201" t="s">
        <v>686</v>
      </c>
      <c r="G1122" s="201">
        <v>1</v>
      </c>
      <c r="H1122" s="201">
        <v>55</v>
      </c>
      <c r="I1122" s="201" t="s">
        <v>713</v>
      </c>
      <c r="J1122" s="201" t="s">
        <v>671</v>
      </c>
      <c r="K1122" s="202">
        <v>43.1</v>
      </c>
      <c r="L1122" s="202">
        <v>0</v>
      </c>
      <c r="M1122" s="202">
        <v>20.170000000000002</v>
      </c>
      <c r="N1122" s="202">
        <v>8.08</v>
      </c>
      <c r="O1122" s="202">
        <v>0.6</v>
      </c>
      <c r="P1122" s="202">
        <v>18.010000000000002</v>
      </c>
      <c r="Q1122" s="202">
        <v>5.89</v>
      </c>
      <c r="R1122" s="202">
        <v>0</v>
      </c>
      <c r="S1122" s="202">
        <v>4.7</v>
      </c>
      <c r="T1122" s="202">
        <v>100.55</v>
      </c>
      <c r="U1122" s="183">
        <f t="shared" si="34"/>
        <v>79.891330821752092</v>
      </c>
      <c r="V1122" s="183">
        <f t="shared" si="35"/>
        <v>13.518650004486382</v>
      </c>
      <c r="W1122" s="201" t="s">
        <v>713</v>
      </c>
      <c r="X1122" s="201">
        <v>10</v>
      </c>
    </row>
    <row r="1123" spans="1:24" s="171" customFormat="1" ht="11.25">
      <c r="A1123" s="172" t="s">
        <v>682</v>
      </c>
      <c r="B1123" s="201" t="s">
        <v>673</v>
      </c>
      <c r="C1123" s="201" t="s">
        <v>683</v>
      </c>
      <c r="D1123" s="201" t="s">
        <v>684</v>
      </c>
      <c r="E1123" s="201" t="s">
        <v>685</v>
      </c>
      <c r="F1123" s="201" t="s">
        <v>686</v>
      </c>
      <c r="G1123" s="201">
        <v>1</v>
      </c>
      <c r="H1123" s="201">
        <v>56</v>
      </c>
      <c r="I1123" s="201" t="s">
        <v>713</v>
      </c>
      <c r="J1123" s="201" t="s">
        <v>671</v>
      </c>
      <c r="K1123" s="202">
        <v>42.69</v>
      </c>
      <c r="L1123" s="202">
        <v>0.28999999999999998</v>
      </c>
      <c r="M1123" s="202">
        <v>18.78</v>
      </c>
      <c r="N1123" s="202">
        <v>8.2200000000000006</v>
      </c>
      <c r="O1123" s="202">
        <v>0.46</v>
      </c>
      <c r="P1123" s="202">
        <v>17.329999999999998</v>
      </c>
      <c r="Q1123" s="202">
        <v>7.19</v>
      </c>
      <c r="R1123" s="202">
        <v>0.08</v>
      </c>
      <c r="S1123" s="202">
        <v>5.64</v>
      </c>
      <c r="T1123" s="202">
        <v>100.68</v>
      </c>
      <c r="U1123" s="183">
        <f t="shared" si="34"/>
        <v>78.982152144165141</v>
      </c>
      <c r="V1123" s="183">
        <f t="shared" si="35"/>
        <v>16.768369096770567</v>
      </c>
      <c r="W1123" s="201" t="s">
        <v>713</v>
      </c>
      <c r="X1123" s="201">
        <v>10</v>
      </c>
    </row>
    <row r="1124" spans="1:24" s="171" customFormat="1" ht="11.25">
      <c r="A1124" s="172" t="s">
        <v>682</v>
      </c>
      <c r="B1124" s="201" t="s">
        <v>673</v>
      </c>
      <c r="C1124" s="201" t="s">
        <v>683</v>
      </c>
      <c r="D1124" s="201" t="s">
        <v>684</v>
      </c>
      <c r="E1124" s="201" t="s">
        <v>685</v>
      </c>
      <c r="F1124" s="201" t="s">
        <v>686</v>
      </c>
      <c r="G1124" s="201">
        <v>2</v>
      </c>
      <c r="H1124" s="201">
        <v>1</v>
      </c>
      <c r="I1124" s="201" t="s">
        <v>713</v>
      </c>
      <c r="J1124" s="201" t="s">
        <v>671</v>
      </c>
      <c r="K1124" s="202">
        <v>42.43</v>
      </c>
      <c r="L1124" s="202">
        <v>0.5</v>
      </c>
      <c r="M1124" s="202">
        <v>21.51</v>
      </c>
      <c r="N1124" s="202">
        <v>10.71</v>
      </c>
      <c r="O1124" s="202">
        <v>0.55000000000000004</v>
      </c>
      <c r="P1124" s="202">
        <v>16.489999999999998</v>
      </c>
      <c r="Q1124" s="202">
        <v>8.2200000000000006</v>
      </c>
      <c r="R1124" s="202">
        <v>0.06</v>
      </c>
      <c r="S1124" s="202">
        <v>0.43</v>
      </c>
      <c r="T1124" s="202">
        <v>100.9</v>
      </c>
      <c r="U1124" s="183">
        <f t="shared" si="34"/>
        <v>73.293350075402401</v>
      </c>
      <c r="V1124" s="183">
        <f t="shared" si="35"/>
        <v>1.3233097839731685</v>
      </c>
      <c r="W1124" s="201" t="s">
        <v>713</v>
      </c>
      <c r="X1124" s="201">
        <v>10</v>
      </c>
    </row>
    <row r="1125" spans="1:24" s="171" customFormat="1" ht="11.25">
      <c r="A1125" s="172" t="s">
        <v>682</v>
      </c>
      <c r="B1125" s="201" t="s">
        <v>673</v>
      </c>
      <c r="C1125" s="201" t="s">
        <v>683</v>
      </c>
      <c r="D1125" s="201" t="s">
        <v>684</v>
      </c>
      <c r="E1125" s="201" t="s">
        <v>685</v>
      </c>
      <c r="F1125" s="201" t="s">
        <v>686</v>
      </c>
      <c r="G1125" s="201">
        <v>2</v>
      </c>
      <c r="H1125" s="201">
        <v>2</v>
      </c>
      <c r="I1125" s="201" t="s">
        <v>713</v>
      </c>
      <c r="J1125" s="201" t="s">
        <v>671</v>
      </c>
      <c r="K1125" s="202">
        <v>42.87</v>
      </c>
      <c r="L1125" s="202">
        <v>0.06</v>
      </c>
      <c r="M1125" s="202">
        <v>20.399999999999999</v>
      </c>
      <c r="N1125" s="202">
        <v>7.84</v>
      </c>
      <c r="O1125" s="202">
        <v>0.43</v>
      </c>
      <c r="P1125" s="202">
        <v>19.829999999999998</v>
      </c>
      <c r="Q1125" s="202">
        <v>4.8899999999999997</v>
      </c>
      <c r="R1125" s="202">
        <v>0.01</v>
      </c>
      <c r="S1125" s="202">
        <v>4.72</v>
      </c>
      <c r="T1125" s="202">
        <v>101.05</v>
      </c>
      <c r="U1125" s="183">
        <f t="shared" si="34"/>
        <v>81.845845962229546</v>
      </c>
      <c r="V1125" s="183">
        <f t="shared" si="35"/>
        <v>13.435947954689356</v>
      </c>
      <c r="W1125" s="201" t="s">
        <v>713</v>
      </c>
      <c r="X1125" s="201">
        <v>10</v>
      </c>
    </row>
    <row r="1126" spans="1:24" s="171" customFormat="1" ht="11.25">
      <c r="A1126" s="172" t="s">
        <v>682</v>
      </c>
      <c r="B1126" s="201" t="s">
        <v>673</v>
      </c>
      <c r="C1126" s="201" t="s">
        <v>683</v>
      </c>
      <c r="D1126" s="201" t="s">
        <v>684</v>
      </c>
      <c r="E1126" s="201" t="s">
        <v>685</v>
      </c>
      <c r="F1126" s="201" t="s">
        <v>686</v>
      </c>
      <c r="G1126" s="201">
        <v>2</v>
      </c>
      <c r="H1126" s="201">
        <v>3</v>
      </c>
      <c r="I1126" s="201" t="s">
        <v>713</v>
      </c>
      <c r="J1126" s="201" t="s">
        <v>671</v>
      </c>
      <c r="K1126" s="202">
        <v>41.98</v>
      </c>
      <c r="L1126" s="202">
        <v>0.13</v>
      </c>
      <c r="M1126" s="202">
        <v>21.88</v>
      </c>
      <c r="N1126" s="202">
        <v>10.02</v>
      </c>
      <c r="O1126" s="202">
        <v>0.23</v>
      </c>
      <c r="P1126" s="202">
        <v>8.67</v>
      </c>
      <c r="Q1126" s="202">
        <v>17.96</v>
      </c>
      <c r="R1126" s="202">
        <v>0.08</v>
      </c>
      <c r="S1126" s="202">
        <v>0.05</v>
      </c>
      <c r="T1126" s="202">
        <v>101</v>
      </c>
      <c r="U1126" s="183">
        <f t="shared" si="34"/>
        <v>60.665346312498556</v>
      </c>
      <c r="V1126" s="183">
        <f t="shared" si="35"/>
        <v>0.1530651523542573</v>
      </c>
      <c r="W1126" s="201" t="s">
        <v>713</v>
      </c>
      <c r="X1126" s="201">
        <v>10</v>
      </c>
    </row>
    <row r="1127" spans="1:24" s="171" customFormat="1" ht="11.25">
      <c r="A1127" s="172" t="s">
        <v>682</v>
      </c>
      <c r="B1127" s="201" t="s">
        <v>673</v>
      </c>
      <c r="C1127" s="201" t="s">
        <v>683</v>
      </c>
      <c r="D1127" s="201" t="s">
        <v>684</v>
      </c>
      <c r="E1127" s="201" t="s">
        <v>685</v>
      </c>
      <c r="F1127" s="201" t="s">
        <v>686</v>
      </c>
      <c r="G1127" s="201">
        <v>2</v>
      </c>
      <c r="H1127" s="201">
        <v>4</v>
      </c>
      <c r="I1127" s="201" t="s">
        <v>713</v>
      </c>
      <c r="J1127" s="201" t="s">
        <v>671</v>
      </c>
      <c r="K1127" s="202">
        <v>41.38</v>
      </c>
      <c r="L1127" s="202">
        <v>0.15</v>
      </c>
      <c r="M1127" s="202">
        <v>22.18</v>
      </c>
      <c r="N1127" s="202">
        <v>16.440000000000001</v>
      </c>
      <c r="O1127" s="202">
        <v>0.38</v>
      </c>
      <c r="P1127" s="202">
        <v>11.98</v>
      </c>
      <c r="Q1127" s="202">
        <v>8.41</v>
      </c>
      <c r="R1127" s="202">
        <v>0.1</v>
      </c>
      <c r="S1127" s="202">
        <v>0.03</v>
      </c>
      <c r="T1127" s="202">
        <v>101.05</v>
      </c>
      <c r="U1127" s="183">
        <f t="shared" si="34"/>
        <v>56.500553936652331</v>
      </c>
      <c r="V1127" s="183">
        <f t="shared" si="35"/>
        <v>9.0653533196184549E-2</v>
      </c>
      <c r="W1127" s="201" t="s">
        <v>713</v>
      </c>
      <c r="X1127" s="201">
        <v>10</v>
      </c>
    </row>
    <row r="1128" spans="1:24" s="171" customFormat="1" ht="11.25">
      <c r="A1128" s="172" t="s">
        <v>682</v>
      </c>
      <c r="B1128" s="201" t="s">
        <v>673</v>
      </c>
      <c r="C1128" s="201" t="s">
        <v>683</v>
      </c>
      <c r="D1128" s="201" t="s">
        <v>684</v>
      </c>
      <c r="E1128" s="201" t="s">
        <v>685</v>
      </c>
      <c r="F1128" s="201" t="s">
        <v>686</v>
      </c>
      <c r="G1128" s="201">
        <v>2</v>
      </c>
      <c r="H1128" s="201">
        <v>5</v>
      </c>
      <c r="I1128" s="201" t="s">
        <v>713</v>
      </c>
      <c r="J1128" s="201" t="s">
        <v>671</v>
      </c>
      <c r="K1128" s="202">
        <v>42.34</v>
      </c>
      <c r="L1128" s="202">
        <v>0.22</v>
      </c>
      <c r="M1128" s="202">
        <v>22.6</v>
      </c>
      <c r="N1128" s="202">
        <v>13.99</v>
      </c>
      <c r="O1128" s="202">
        <v>0.35</v>
      </c>
      <c r="P1128" s="202">
        <v>13.35</v>
      </c>
      <c r="Q1128" s="202">
        <v>8.2899999999999991</v>
      </c>
      <c r="R1128" s="202">
        <v>0.17</v>
      </c>
      <c r="S1128" s="202">
        <v>0.13</v>
      </c>
      <c r="T1128" s="202">
        <v>101.44</v>
      </c>
      <c r="U1128" s="183">
        <f t="shared" si="34"/>
        <v>62.97523711630437</v>
      </c>
      <c r="V1128" s="183">
        <f t="shared" si="35"/>
        <v>0.38439805451051479</v>
      </c>
      <c r="W1128" s="201" t="s">
        <v>713</v>
      </c>
      <c r="X1128" s="201">
        <v>10</v>
      </c>
    </row>
    <row r="1129" spans="1:24" s="171" customFormat="1" ht="11.25">
      <c r="A1129" s="172" t="s">
        <v>682</v>
      </c>
      <c r="B1129" s="201" t="s">
        <v>673</v>
      </c>
      <c r="C1129" s="201" t="s">
        <v>683</v>
      </c>
      <c r="D1129" s="201" t="s">
        <v>684</v>
      </c>
      <c r="E1129" s="201" t="s">
        <v>685</v>
      </c>
      <c r="F1129" s="201" t="s">
        <v>686</v>
      </c>
      <c r="G1129" s="201">
        <v>2</v>
      </c>
      <c r="H1129" s="201">
        <v>6</v>
      </c>
      <c r="I1129" s="201" t="s">
        <v>713</v>
      </c>
      <c r="J1129" s="201" t="s">
        <v>671</v>
      </c>
      <c r="K1129" s="202">
        <v>43.13</v>
      </c>
      <c r="L1129" s="202">
        <v>0.47</v>
      </c>
      <c r="M1129" s="202">
        <v>19.28</v>
      </c>
      <c r="N1129" s="202">
        <v>7.98</v>
      </c>
      <c r="O1129" s="202">
        <v>0.45</v>
      </c>
      <c r="P1129" s="202">
        <v>19.71</v>
      </c>
      <c r="Q1129" s="202">
        <v>5.0599999999999996</v>
      </c>
      <c r="R1129" s="202">
        <v>7.0000000000000007E-2</v>
      </c>
      <c r="S1129" s="202">
        <v>4.68</v>
      </c>
      <c r="T1129" s="202">
        <v>100.83</v>
      </c>
      <c r="U1129" s="183">
        <f t="shared" si="34"/>
        <v>81.489993338271645</v>
      </c>
      <c r="V1129" s="183">
        <f t="shared" si="35"/>
        <v>14.003552909675337</v>
      </c>
      <c r="W1129" s="201" t="s">
        <v>713</v>
      </c>
      <c r="X1129" s="201">
        <v>10</v>
      </c>
    </row>
    <row r="1130" spans="1:24" s="171" customFormat="1" ht="11.25">
      <c r="A1130" s="172" t="s">
        <v>682</v>
      </c>
      <c r="B1130" s="201" t="s">
        <v>673</v>
      </c>
      <c r="C1130" s="201" t="s">
        <v>683</v>
      </c>
      <c r="D1130" s="201" t="s">
        <v>684</v>
      </c>
      <c r="E1130" s="201" t="s">
        <v>685</v>
      </c>
      <c r="F1130" s="201" t="s">
        <v>686</v>
      </c>
      <c r="G1130" s="201">
        <v>2</v>
      </c>
      <c r="H1130" s="201">
        <v>7</v>
      </c>
      <c r="I1130" s="201" t="s">
        <v>713</v>
      </c>
      <c r="J1130" s="201" t="s">
        <v>671</v>
      </c>
      <c r="K1130" s="202">
        <v>42.97</v>
      </c>
      <c r="L1130" s="202">
        <v>0.92</v>
      </c>
      <c r="M1130" s="202">
        <v>19.239999999999998</v>
      </c>
      <c r="N1130" s="202">
        <v>8</v>
      </c>
      <c r="O1130" s="202">
        <v>0.35</v>
      </c>
      <c r="P1130" s="202">
        <v>19.48</v>
      </c>
      <c r="Q1130" s="202">
        <v>5.23</v>
      </c>
      <c r="R1130" s="202">
        <v>0.12</v>
      </c>
      <c r="S1130" s="202">
        <v>3.44</v>
      </c>
      <c r="T1130" s="202">
        <v>99.75</v>
      </c>
      <c r="U1130" s="183">
        <f t="shared" si="34"/>
        <v>81.274221627089432</v>
      </c>
      <c r="V1130" s="183">
        <f t="shared" si="35"/>
        <v>10.709683610309634</v>
      </c>
      <c r="W1130" s="201" t="s">
        <v>713</v>
      </c>
      <c r="X1130" s="201">
        <v>10</v>
      </c>
    </row>
    <row r="1131" spans="1:24" s="171" customFormat="1" ht="11.25">
      <c r="A1131" s="172" t="s">
        <v>682</v>
      </c>
      <c r="B1131" s="201" t="s">
        <v>673</v>
      </c>
      <c r="C1131" s="201" t="s">
        <v>683</v>
      </c>
      <c r="D1131" s="201" t="s">
        <v>684</v>
      </c>
      <c r="E1131" s="201" t="s">
        <v>685</v>
      </c>
      <c r="F1131" s="201" t="s">
        <v>686</v>
      </c>
      <c r="G1131" s="201">
        <v>2</v>
      </c>
      <c r="H1131" s="201">
        <v>8</v>
      </c>
      <c r="I1131" s="201" t="s">
        <v>713</v>
      </c>
      <c r="J1131" s="201" t="s">
        <v>671</v>
      </c>
      <c r="K1131" s="202">
        <v>41.77</v>
      </c>
      <c r="L1131" s="202">
        <v>0.1</v>
      </c>
      <c r="M1131" s="202">
        <v>23.34</v>
      </c>
      <c r="N1131" s="202">
        <v>11.14</v>
      </c>
      <c r="O1131" s="202">
        <v>0.25</v>
      </c>
      <c r="P1131" s="202">
        <v>12.9</v>
      </c>
      <c r="Q1131" s="202">
        <v>11.33</v>
      </c>
      <c r="R1131" s="202">
        <v>0.13</v>
      </c>
      <c r="S1131" s="202">
        <v>0.13</v>
      </c>
      <c r="T1131" s="202">
        <v>101.09</v>
      </c>
      <c r="U1131" s="183">
        <f t="shared" si="34"/>
        <v>67.3633698044884</v>
      </c>
      <c r="V1131" s="183">
        <f t="shared" si="35"/>
        <v>0.37225599533386855</v>
      </c>
      <c r="W1131" s="201" t="s">
        <v>713</v>
      </c>
      <c r="X1131" s="201">
        <v>10</v>
      </c>
    </row>
    <row r="1132" spans="1:24" s="171" customFormat="1" ht="11.25">
      <c r="A1132" s="172" t="s">
        <v>682</v>
      </c>
      <c r="B1132" s="201" t="s">
        <v>673</v>
      </c>
      <c r="C1132" s="201" t="s">
        <v>683</v>
      </c>
      <c r="D1132" s="201" t="s">
        <v>684</v>
      </c>
      <c r="E1132" s="201" t="s">
        <v>685</v>
      </c>
      <c r="F1132" s="201" t="s">
        <v>686</v>
      </c>
      <c r="G1132" s="201">
        <v>2</v>
      </c>
      <c r="H1132" s="201">
        <v>9</v>
      </c>
      <c r="I1132" s="201" t="s">
        <v>713</v>
      </c>
      <c r="J1132" s="201" t="s">
        <v>671</v>
      </c>
      <c r="K1132" s="202">
        <v>40.65</v>
      </c>
      <c r="L1132" s="202">
        <v>0.96</v>
      </c>
      <c r="M1132" s="202">
        <v>13.31</v>
      </c>
      <c r="N1132" s="202">
        <v>8.91</v>
      </c>
      <c r="O1132" s="202">
        <v>0.5</v>
      </c>
      <c r="P1132" s="202">
        <v>14.37</v>
      </c>
      <c r="Q1132" s="202">
        <v>10.93</v>
      </c>
      <c r="R1132" s="202">
        <v>0.15</v>
      </c>
      <c r="S1132" s="202">
        <v>9.84</v>
      </c>
      <c r="T1132" s="202">
        <v>99.62</v>
      </c>
      <c r="U1132" s="183">
        <f t="shared" si="34"/>
        <v>74.191572774294841</v>
      </c>
      <c r="V1132" s="183">
        <f t="shared" si="35"/>
        <v>33.152746641880562</v>
      </c>
      <c r="W1132" s="201" t="s">
        <v>713</v>
      </c>
      <c r="X1132" s="201">
        <v>10</v>
      </c>
    </row>
    <row r="1133" spans="1:24" s="171" customFormat="1" ht="11.25">
      <c r="A1133" s="172" t="s">
        <v>682</v>
      </c>
      <c r="B1133" s="201" t="s">
        <v>673</v>
      </c>
      <c r="C1133" s="201" t="s">
        <v>683</v>
      </c>
      <c r="D1133" s="201" t="s">
        <v>684</v>
      </c>
      <c r="E1133" s="201" t="s">
        <v>685</v>
      </c>
      <c r="F1133" s="201" t="s">
        <v>686</v>
      </c>
      <c r="G1133" s="201">
        <v>2</v>
      </c>
      <c r="H1133" s="201">
        <v>10</v>
      </c>
      <c r="I1133" s="201" t="s">
        <v>713</v>
      </c>
      <c r="J1133" s="201" t="s">
        <v>671</v>
      </c>
      <c r="K1133" s="202">
        <v>42.56</v>
      </c>
      <c r="L1133" s="202">
        <v>0.15</v>
      </c>
      <c r="M1133" s="202">
        <v>17.899999999999999</v>
      </c>
      <c r="N1133" s="202">
        <v>7.71</v>
      </c>
      <c r="O1133" s="202">
        <v>0.41</v>
      </c>
      <c r="P1133" s="202">
        <v>19.399999999999999</v>
      </c>
      <c r="Q1133" s="202">
        <v>5.29</v>
      </c>
      <c r="R1133" s="202">
        <v>0.08</v>
      </c>
      <c r="S1133" s="202">
        <v>6.55</v>
      </c>
      <c r="T1133" s="202">
        <v>100.05</v>
      </c>
      <c r="U1133" s="183">
        <f t="shared" si="34"/>
        <v>81.768420948892398</v>
      </c>
      <c r="V1133" s="183">
        <f t="shared" si="35"/>
        <v>19.709344360332327</v>
      </c>
      <c r="W1133" s="201" t="s">
        <v>713</v>
      </c>
      <c r="X1133" s="201">
        <v>10</v>
      </c>
    </row>
    <row r="1134" spans="1:24" s="171" customFormat="1" ht="11.25">
      <c r="A1134" s="172" t="s">
        <v>682</v>
      </c>
      <c r="B1134" s="201" t="s">
        <v>673</v>
      </c>
      <c r="C1134" s="201" t="s">
        <v>683</v>
      </c>
      <c r="D1134" s="201" t="s">
        <v>684</v>
      </c>
      <c r="E1134" s="201" t="s">
        <v>685</v>
      </c>
      <c r="F1134" s="201" t="s">
        <v>686</v>
      </c>
      <c r="G1134" s="201">
        <v>2</v>
      </c>
      <c r="H1134" s="201">
        <v>11</v>
      </c>
      <c r="I1134" s="201" t="s">
        <v>713</v>
      </c>
      <c r="J1134" s="201" t="s">
        <v>671</v>
      </c>
      <c r="K1134" s="202">
        <v>43.19</v>
      </c>
      <c r="L1134" s="202">
        <v>1.05</v>
      </c>
      <c r="M1134" s="202">
        <v>18.7</v>
      </c>
      <c r="N1134" s="202">
        <v>7.6</v>
      </c>
      <c r="O1134" s="202">
        <v>0.3</v>
      </c>
      <c r="P1134" s="202">
        <v>19.71</v>
      </c>
      <c r="Q1134" s="202">
        <v>5.35</v>
      </c>
      <c r="R1134" s="202">
        <v>0.09</v>
      </c>
      <c r="S1134" s="202">
        <v>3.7</v>
      </c>
      <c r="T1134" s="202">
        <v>99.69</v>
      </c>
      <c r="U1134" s="183">
        <f t="shared" si="34"/>
        <v>82.21465707645109</v>
      </c>
      <c r="V1134" s="183">
        <f t="shared" si="35"/>
        <v>11.717945011092837</v>
      </c>
      <c r="W1134" s="201" t="s">
        <v>713</v>
      </c>
      <c r="X1134" s="201">
        <v>10</v>
      </c>
    </row>
    <row r="1135" spans="1:24" s="171" customFormat="1" ht="11.25">
      <c r="A1135" s="172" t="s">
        <v>682</v>
      </c>
      <c r="B1135" s="201" t="s">
        <v>673</v>
      </c>
      <c r="C1135" s="201" t="s">
        <v>683</v>
      </c>
      <c r="D1135" s="201" t="s">
        <v>684</v>
      </c>
      <c r="E1135" s="201" t="s">
        <v>685</v>
      </c>
      <c r="F1135" s="201" t="s">
        <v>686</v>
      </c>
      <c r="G1135" s="201">
        <v>2</v>
      </c>
      <c r="H1135" s="201">
        <v>12</v>
      </c>
      <c r="I1135" s="201" t="s">
        <v>713</v>
      </c>
      <c r="J1135" s="201" t="s">
        <v>671</v>
      </c>
      <c r="K1135" s="202">
        <v>42.2</v>
      </c>
      <c r="L1135" s="202">
        <v>0.42</v>
      </c>
      <c r="M1135" s="202">
        <v>18.13</v>
      </c>
      <c r="N1135" s="202">
        <v>7.41</v>
      </c>
      <c r="O1135" s="202">
        <v>0.41</v>
      </c>
      <c r="P1135" s="202">
        <v>19.72</v>
      </c>
      <c r="Q1135" s="202">
        <v>5.24</v>
      </c>
      <c r="R1135" s="202">
        <v>0.04</v>
      </c>
      <c r="S1135" s="202">
        <v>5.92</v>
      </c>
      <c r="T1135" s="202">
        <v>99.49</v>
      </c>
      <c r="U1135" s="183">
        <f t="shared" si="34"/>
        <v>82.589138559685182</v>
      </c>
      <c r="V1135" s="183">
        <f t="shared" si="35"/>
        <v>17.968894921014854</v>
      </c>
      <c r="W1135" s="201" t="s">
        <v>713</v>
      </c>
      <c r="X1135" s="201">
        <v>10</v>
      </c>
    </row>
    <row r="1136" spans="1:24" s="171" customFormat="1" ht="11.25">
      <c r="A1136" s="172" t="s">
        <v>682</v>
      </c>
      <c r="B1136" s="201" t="s">
        <v>673</v>
      </c>
      <c r="C1136" s="201" t="s">
        <v>683</v>
      </c>
      <c r="D1136" s="201" t="s">
        <v>684</v>
      </c>
      <c r="E1136" s="201" t="s">
        <v>685</v>
      </c>
      <c r="F1136" s="201" t="s">
        <v>686</v>
      </c>
      <c r="G1136" s="201">
        <v>2</v>
      </c>
      <c r="H1136" s="201">
        <v>13</v>
      </c>
      <c r="I1136" s="201" t="s">
        <v>713</v>
      </c>
      <c r="J1136" s="201" t="s">
        <v>671</v>
      </c>
      <c r="K1136" s="202">
        <v>41.74</v>
      </c>
      <c r="L1136" s="202">
        <v>0.14000000000000001</v>
      </c>
      <c r="M1136" s="202">
        <v>22.21</v>
      </c>
      <c r="N1136" s="202">
        <v>8.09</v>
      </c>
      <c r="O1136" s="202">
        <v>0.24</v>
      </c>
      <c r="P1136" s="202">
        <v>8.98</v>
      </c>
      <c r="Q1136" s="202">
        <v>18.95</v>
      </c>
      <c r="R1136" s="202">
        <v>0.04</v>
      </c>
      <c r="S1136" s="202">
        <v>0.05</v>
      </c>
      <c r="T1136" s="202">
        <v>100.44</v>
      </c>
      <c r="U1136" s="183">
        <f t="shared" si="34"/>
        <v>66.426347873292954</v>
      </c>
      <c r="V1136" s="183">
        <f t="shared" si="35"/>
        <v>0.15079431346155836</v>
      </c>
      <c r="W1136" s="201" t="s">
        <v>713</v>
      </c>
      <c r="X1136" s="201">
        <v>10</v>
      </c>
    </row>
    <row r="1137" spans="1:24" s="171" customFormat="1" ht="11.25">
      <c r="A1137" s="172" t="s">
        <v>682</v>
      </c>
      <c r="B1137" s="201" t="s">
        <v>673</v>
      </c>
      <c r="C1137" s="201" t="s">
        <v>683</v>
      </c>
      <c r="D1137" s="201" t="s">
        <v>684</v>
      </c>
      <c r="E1137" s="201" t="s">
        <v>685</v>
      </c>
      <c r="F1137" s="201" t="s">
        <v>686</v>
      </c>
      <c r="G1137" s="201">
        <v>2</v>
      </c>
      <c r="H1137" s="201">
        <v>14</v>
      </c>
      <c r="I1137" s="201" t="s">
        <v>713</v>
      </c>
      <c r="J1137" s="201" t="s">
        <v>671</v>
      </c>
      <c r="K1137" s="202">
        <v>41.18</v>
      </c>
      <c r="L1137" s="202">
        <v>0.12</v>
      </c>
      <c r="M1137" s="202">
        <v>22.06</v>
      </c>
      <c r="N1137" s="202">
        <v>13.64</v>
      </c>
      <c r="O1137" s="202">
        <v>0.35</v>
      </c>
      <c r="P1137" s="202">
        <v>9.6</v>
      </c>
      <c r="Q1137" s="202">
        <v>13.51</v>
      </c>
      <c r="R1137" s="202">
        <v>0.1</v>
      </c>
      <c r="S1137" s="202">
        <v>0.02</v>
      </c>
      <c r="T1137" s="202">
        <v>100.58</v>
      </c>
      <c r="U1137" s="183">
        <f t="shared" si="34"/>
        <v>55.64427676154439</v>
      </c>
      <c r="V1137" s="183">
        <f t="shared" si="35"/>
        <v>6.0782608780769701E-2</v>
      </c>
      <c r="W1137" s="201" t="s">
        <v>713</v>
      </c>
      <c r="X1137" s="201">
        <v>10</v>
      </c>
    </row>
    <row r="1138" spans="1:24" s="171" customFormat="1" ht="11.25">
      <c r="A1138" s="172" t="s">
        <v>682</v>
      </c>
      <c r="B1138" s="201" t="s">
        <v>673</v>
      </c>
      <c r="C1138" s="201" t="s">
        <v>683</v>
      </c>
      <c r="D1138" s="201" t="s">
        <v>684</v>
      </c>
      <c r="E1138" s="201" t="s">
        <v>685</v>
      </c>
      <c r="F1138" s="201" t="s">
        <v>686</v>
      </c>
      <c r="G1138" s="201">
        <v>2</v>
      </c>
      <c r="H1138" s="201">
        <v>15</v>
      </c>
      <c r="I1138" s="201" t="s">
        <v>713</v>
      </c>
      <c r="J1138" s="201" t="s">
        <v>671</v>
      </c>
      <c r="K1138" s="202">
        <v>42.1</v>
      </c>
      <c r="L1138" s="202">
        <v>0.19</v>
      </c>
      <c r="M1138" s="202">
        <v>22.7</v>
      </c>
      <c r="N1138" s="202">
        <v>13.66</v>
      </c>
      <c r="O1138" s="202">
        <v>0.4</v>
      </c>
      <c r="P1138" s="202">
        <v>13.71</v>
      </c>
      <c r="Q1138" s="202">
        <v>8.16</v>
      </c>
      <c r="R1138" s="202">
        <v>0.09</v>
      </c>
      <c r="S1138" s="202">
        <v>0.15</v>
      </c>
      <c r="T1138" s="202">
        <v>101.16</v>
      </c>
      <c r="U1138" s="183">
        <f t="shared" si="34"/>
        <v>64.144345819012202</v>
      </c>
      <c r="V1138" s="183">
        <f t="shared" si="35"/>
        <v>0.44132994145118043</v>
      </c>
      <c r="W1138" s="201" t="s">
        <v>713</v>
      </c>
      <c r="X1138" s="201">
        <v>10</v>
      </c>
    </row>
    <row r="1139" spans="1:24" s="171" customFormat="1" ht="11.25">
      <c r="A1139" s="172" t="s">
        <v>682</v>
      </c>
      <c r="B1139" s="201" t="s">
        <v>673</v>
      </c>
      <c r="C1139" s="201" t="s">
        <v>683</v>
      </c>
      <c r="D1139" s="201" t="s">
        <v>684</v>
      </c>
      <c r="E1139" s="201" t="s">
        <v>685</v>
      </c>
      <c r="F1139" s="201" t="s">
        <v>686</v>
      </c>
      <c r="G1139" s="201">
        <v>2</v>
      </c>
      <c r="H1139" s="201">
        <v>16</v>
      </c>
      <c r="I1139" s="201" t="s">
        <v>713</v>
      </c>
      <c r="J1139" s="201" t="s">
        <v>671</v>
      </c>
      <c r="K1139" s="202">
        <v>41.8</v>
      </c>
      <c r="L1139" s="202">
        <v>0.15</v>
      </c>
      <c r="M1139" s="202">
        <v>22.08</v>
      </c>
      <c r="N1139" s="202">
        <v>12.59</v>
      </c>
      <c r="O1139" s="202">
        <v>0.3</v>
      </c>
      <c r="P1139" s="202">
        <v>10.36</v>
      </c>
      <c r="Q1139" s="202">
        <v>13.81</v>
      </c>
      <c r="R1139" s="202">
        <v>0.08</v>
      </c>
      <c r="S1139" s="202">
        <v>0.04</v>
      </c>
      <c r="T1139" s="202">
        <v>101.21</v>
      </c>
      <c r="U1139" s="183">
        <f t="shared" si="34"/>
        <v>59.460379597256541</v>
      </c>
      <c r="V1139" s="183">
        <f t="shared" si="35"/>
        <v>0.12138145897976882</v>
      </c>
      <c r="W1139" s="201" t="s">
        <v>713</v>
      </c>
      <c r="X1139" s="201">
        <v>10</v>
      </c>
    </row>
    <row r="1140" spans="1:24" s="171" customFormat="1" ht="11.25">
      <c r="A1140" s="172" t="s">
        <v>682</v>
      </c>
      <c r="B1140" s="201" t="s">
        <v>665</v>
      </c>
      <c r="C1140" s="201" t="s">
        <v>683</v>
      </c>
      <c r="D1140" s="201" t="s">
        <v>684</v>
      </c>
      <c r="E1140" s="201" t="s">
        <v>685</v>
      </c>
      <c r="F1140" s="201" t="s">
        <v>686</v>
      </c>
      <c r="G1140" s="201">
        <v>4</v>
      </c>
      <c r="H1140" s="201">
        <v>1</v>
      </c>
      <c r="I1140" s="201" t="s">
        <v>713</v>
      </c>
      <c r="J1140" s="201" t="s">
        <v>671</v>
      </c>
      <c r="K1140" s="202">
        <v>42.69</v>
      </c>
      <c r="L1140" s="202">
        <v>0.15</v>
      </c>
      <c r="M1140" s="202">
        <v>17.190000000000001</v>
      </c>
      <c r="N1140" s="202">
        <v>7.59</v>
      </c>
      <c r="O1140" s="202">
        <v>0.43</v>
      </c>
      <c r="P1140" s="202">
        <v>18.38</v>
      </c>
      <c r="Q1140" s="202">
        <v>6.26</v>
      </c>
      <c r="R1140" s="202">
        <v>0.1</v>
      </c>
      <c r="S1140" s="202">
        <v>7.85</v>
      </c>
      <c r="T1140" s="202">
        <v>100.64</v>
      </c>
      <c r="U1140" s="183">
        <f t="shared" si="34"/>
        <v>81.190139238374783</v>
      </c>
      <c r="V1140" s="183">
        <f t="shared" si="35"/>
        <v>23.450621343672417</v>
      </c>
      <c r="W1140" s="201" t="s">
        <v>713</v>
      </c>
      <c r="X1140" s="201">
        <v>10</v>
      </c>
    </row>
    <row r="1141" spans="1:24" s="171" customFormat="1" ht="11.25">
      <c r="A1141" s="172" t="s">
        <v>682</v>
      </c>
      <c r="B1141" s="201" t="s">
        <v>665</v>
      </c>
      <c r="C1141" s="201" t="s">
        <v>683</v>
      </c>
      <c r="D1141" s="201" t="s">
        <v>684</v>
      </c>
      <c r="E1141" s="201" t="s">
        <v>685</v>
      </c>
      <c r="F1141" s="201" t="s">
        <v>686</v>
      </c>
      <c r="G1141" s="201">
        <v>4</v>
      </c>
      <c r="H1141" s="201">
        <v>2</v>
      </c>
      <c r="I1141" s="201" t="s">
        <v>713</v>
      </c>
      <c r="J1141" s="201" t="s">
        <v>671</v>
      </c>
      <c r="K1141" s="202">
        <v>42.88</v>
      </c>
      <c r="L1141" s="202">
        <v>0.23</v>
      </c>
      <c r="M1141" s="202">
        <v>19.760000000000002</v>
      </c>
      <c r="N1141" s="202">
        <v>7.93</v>
      </c>
      <c r="O1141" s="202">
        <v>0.42</v>
      </c>
      <c r="P1141" s="202">
        <v>20.05</v>
      </c>
      <c r="Q1141" s="202">
        <v>4.74</v>
      </c>
      <c r="R1141" s="202">
        <v>0.02</v>
      </c>
      <c r="S1141" s="202">
        <v>4.47</v>
      </c>
      <c r="T1141" s="202">
        <v>100.5</v>
      </c>
      <c r="U1141" s="183">
        <f t="shared" si="34"/>
        <v>81.840184364637125</v>
      </c>
      <c r="V1141" s="183">
        <f t="shared" si="35"/>
        <v>13.175886493556636</v>
      </c>
      <c r="W1141" s="201" t="s">
        <v>713</v>
      </c>
      <c r="X1141" s="201">
        <v>10</v>
      </c>
    </row>
    <row r="1142" spans="1:24" s="171" customFormat="1" ht="11.25">
      <c r="A1142" s="172" t="s">
        <v>682</v>
      </c>
      <c r="B1142" s="201" t="s">
        <v>665</v>
      </c>
      <c r="C1142" s="201" t="s">
        <v>683</v>
      </c>
      <c r="D1142" s="201" t="s">
        <v>684</v>
      </c>
      <c r="E1142" s="201" t="s">
        <v>685</v>
      </c>
      <c r="F1142" s="201" t="s">
        <v>686</v>
      </c>
      <c r="G1142" s="201">
        <v>4</v>
      </c>
      <c r="H1142" s="201">
        <v>3</v>
      </c>
      <c r="I1142" s="201" t="s">
        <v>713</v>
      </c>
      <c r="J1142" s="201" t="s">
        <v>671</v>
      </c>
      <c r="K1142" s="202">
        <v>43.25</v>
      </c>
      <c r="L1142" s="202">
        <v>0.11</v>
      </c>
      <c r="M1142" s="202">
        <v>17.29</v>
      </c>
      <c r="N1142" s="202">
        <v>7.13</v>
      </c>
      <c r="O1142" s="202">
        <v>0.37</v>
      </c>
      <c r="P1142" s="202">
        <v>18.899999999999999</v>
      </c>
      <c r="Q1142" s="202">
        <v>6.54</v>
      </c>
      <c r="R1142" s="202">
        <v>0.01</v>
      </c>
      <c r="S1142" s="202">
        <v>7.72</v>
      </c>
      <c r="T1142" s="202">
        <v>101.32</v>
      </c>
      <c r="U1142" s="183">
        <f t="shared" si="34"/>
        <v>82.532234439158046</v>
      </c>
      <c r="V1142" s="183">
        <f t="shared" si="35"/>
        <v>23.049138501940863</v>
      </c>
      <c r="W1142" s="201" t="s">
        <v>713</v>
      </c>
      <c r="X1142" s="201">
        <v>10</v>
      </c>
    </row>
    <row r="1143" spans="1:24" s="171" customFormat="1" ht="11.25">
      <c r="A1143" s="172" t="s">
        <v>682</v>
      </c>
      <c r="B1143" s="201" t="s">
        <v>665</v>
      </c>
      <c r="C1143" s="201" t="s">
        <v>683</v>
      </c>
      <c r="D1143" s="201" t="s">
        <v>684</v>
      </c>
      <c r="E1143" s="201" t="s">
        <v>685</v>
      </c>
      <c r="F1143" s="201" t="s">
        <v>686</v>
      </c>
      <c r="G1143" s="201">
        <v>4</v>
      </c>
      <c r="H1143" s="201">
        <v>4</v>
      </c>
      <c r="I1143" s="201" t="s">
        <v>713</v>
      </c>
      <c r="J1143" s="201" t="s">
        <v>671</v>
      </c>
      <c r="K1143" s="202">
        <v>43.25</v>
      </c>
      <c r="L1143" s="202">
        <v>0.19</v>
      </c>
      <c r="M1143" s="202">
        <v>19.27</v>
      </c>
      <c r="N1143" s="202">
        <v>7.27</v>
      </c>
      <c r="O1143" s="202">
        <v>0.39</v>
      </c>
      <c r="P1143" s="202">
        <v>19.899999999999999</v>
      </c>
      <c r="Q1143" s="202">
        <v>5.12</v>
      </c>
      <c r="R1143" s="202">
        <v>0.1</v>
      </c>
      <c r="S1143" s="202">
        <v>4.7300000000000004</v>
      </c>
      <c r="T1143" s="202">
        <v>100.22</v>
      </c>
      <c r="U1143" s="183">
        <f t="shared" si="34"/>
        <v>82.990363688190513</v>
      </c>
      <c r="V1143" s="183">
        <f t="shared" si="35"/>
        <v>14.138317345450711</v>
      </c>
      <c r="W1143" s="201" t="s">
        <v>713</v>
      </c>
      <c r="X1143" s="201">
        <v>10</v>
      </c>
    </row>
    <row r="1144" spans="1:24" s="171" customFormat="1" ht="11.25">
      <c r="A1144" s="172" t="s">
        <v>682</v>
      </c>
      <c r="B1144" s="201" t="s">
        <v>665</v>
      </c>
      <c r="C1144" s="201" t="s">
        <v>683</v>
      </c>
      <c r="D1144" s="201" t="s">
        <v>684</v>
      </c>
      <c r="E1144" s="201" t="s">
        <v>685</v>
      </c>
      <c r="F1144" s="201" t="s">
        <v>686</v>
      </c>
      <c r="G1144" s="201">
        <v>4</v>
      </c>
      <c r="H1144" s="201">
        <v>5</v>
      </c>
      <c r="I1144" s="201" t="s">
        <v>713</v>
      </c>
      <c r="J1144" s="201" t="s">
        <v>671</v>
      </c>
      <c r="K1144" s="202">
        <v>43.39</v>
      </c>
      <c r="L1144" s="202">
        <v>0.36</v>
      </c>
      <c r="M1144" s="202">
        <v>20.51</v>
      </c>
      <c r="N1144" s="202">
        <v>7.69</v>
      </c>
      <c r="O1144" s="202">
        <v>0.43</v>
      </c>
      <c r="P1144" s="202">
        <v>20.440000000000001</v>
      </c>
      <c r="Q1144" s="202">
        <v>4.74</v>
      </c>
      <c r="R1144" s="202">
        <v>0.06</v>
      </c>
      <c r="S1144" s="202">
        <v>3.64</v>
      </c>
      <c r="T1144" s="202">
        <v>101.26</v>
      </c>
      <c r="U1144" s="183">
        <f t="shared" si="34"/>
        <v>82.571445743863734</v>
      </c>
      <c r="V1144" s="183">
        <f t="shared" si="35"/>
        <v>10.639040251821225</v>
      </c>
      <c r="W1144" s="201" t="s">
        <v>713</v>
      </c>
      <c r="X1144" s="201">
        <v>10</v>
      </c>
    </row>
    <row r="1145" spans="1:24" s="171" customFormat="1" ht="11.25">
      <c r="A1145" s="172" t="s">
        <v>682</v>
      </c>
      <c r="B1145" s="201" t="s">
        <v>665</v>
      </c>
      <c r="C1145" s="201" t="s">
        <v>683</v>
      </c>
      <c r="D1145" s="201" t="s">
        <v>684</v>
      </c>
      <c r="E1145" s="201" t="s">
        <v>685</v>
      </c>
      <c r="F1145" s="201" t="s">
        <v>686</v>
      </c>
      <c r="G1145" s="201">
        <v>4</v>
      </c>
      <c r="H1145" s="201">
        <v>6</v>
      </c>
      <c r="I1145" s="201" t="s">
        <v>713</v>
      </c>
      <c r="J1145" s="201" t="s">
        <v>671</v>
      </c>
      <c r="K1145" s="202">
        <v>43.08</v>
      </c>
      <c r="L1145" s="202">
        <v>0.13</v>
      </c>
      <c r="M1145" s="202">
        <v>20.41</v>
      </c>
      <c r="N1145" s="202">
        <v>7.91</v>
      </c>
      <c r="O1145" s="202">
        <v>0.48</v>
      </c>
      <c r="P1145" s="202">
        <v>19.48</v>
      </c>
      <c r="Q1145" s="202">
        <v>5.19</v>
      </c>
      <c r="R1145" s="202">
        <v>0.08</v>
      </c>
      <c r="S1145" s="202">
        <v>4.18</v>
      </c>
      <c r="T1145" s="202">
        <v>100.94</v>
      </c>
      <c r="U1145" s="183">
        <f t="shared" si="34"/>
        <v>81.445799425903004</v>
      </c>
      <c r="V1145" s="183">
        <f t="shared" si="35"/>
        <v>12.079337926836816</v>
      </c>
      <c r="W1145" s="201" t="s">
        <v>713</v>
      </c>
      <c r="X1145" s="201">
        <v>10</v>
      </c>
    </row>
    <row r="1146" spans="1:24" s="171" customFormat="1" ht="11.25">
      <c r="A1146" s="172" t="s">
        <v>682</v>
      </c>
      <c r="B1146" s="201" t="s">
        <v>665</v>
      </c>
      <c r="C1146" s="201" t="s">
        <v>683</v>
      </c>
      <c r="D1146" s="201" t="s">
        <v>684</v>
      </c>
      <c r="E1146" s="201" t="s">
        <v>685</v>
      </c>
      <c r="F1146" s="201" t="s">
        <v>686</v>
      </c>
      <c r="G1146" s="201">
        <v>4</v>
      </c>
      <c r="H1146" s="201">
        <v>7</v>
      </c>
      <c r="I1146" s="201" t="s">
        <v>713</v>
      </c>
      <c r="J1146" s="201" t="s">
        <v>671</v>
      </c>
      <c r="K1146" s="202">
        <v>42.48</v>
      </c>
      <c r="L1146" s="202">
        <v>0.13</v>
      </c>
      <c r="M1146" s="202">
        <v>22.35</v>
      </c>
      <c r="N1146" s="202">
        <v>16.5</v>
      </c>
      <c r="O1146" s="202">
        <v>0.35</v>
      </c>
      <c r="P1146" s="202">
        <v>11.21</v>
      </c>
      <c r="Q1146" s="202">
        <v>8.2200000000000006</v>
      </c>
      <c r="R1146" s="202">
        <v>0.09</v>
      </c>
      <c r="S1146" s="202">
        <v>0.05</v>
      </c>
      <c r="T1146" s="202">
        <v>101.38</v>
      </c>
      <c r="U1146" s="183">
        <f t="shared" si="34"/>
        <v>54.771111693658206</v>
      </c>
      <c r="V1146" s="183">
        <f t="shared" si="35"/>
        <v>0.14985115603419619</v>
      </c>
      <c r="W1146" s="201" t="s">
        <v>713</v>
      </c>
      <c r="X1146" s="201">
        <v>10</v>
      </c>
    </row>
    <row r="1147" spans="1:24" s="171" customFormat="1" ht="11.25">
      <c r="A1147" s="172" t="s">
        <v>682</v>
      </c>
      <c r="B1147" s="201" t="s">
        <v>665</v>
      </c>
      <c r="C1147" s="201" t="s">
        <v>683</v>
      </c>
      <c r="D1147" s="201" t="s">
        <v>684</v>
      </c>
      <c r="E1147" s="201" t="s">
        <v>685</v>
      </c>
      <c r="F1147" s="201" t="s">
        <v>686</v>
      </c>
      <c r="G1147" s="201">
        <v>4</v>
      </c>
      <c r="H1147" s="201">
        <v>8</v>
      </c>
      <c r="I1147" s="201" t="s">
        <v>713</v>
      </c>
      <c r="J1147" s="201" t="s">
        <v>671</v>
      </c>
      <c r="K1147" s="202">
        <v>44.05</v>
      </c>
      <c r="L1147" s="202">
        <v>0.14000000000000001</v>
      </c>
      <c r="M1147" s="202">
        <v>17.73</v>
      </c>
      <c r="N1147" s="202">
        <v>7.46</v>
      </c>
      <c r="O1147" s="202">
        <v>0.4</v>
      </c>
      <c r="P1147" s="202">
        <v>19.05</v>
      </c>
      <c r="Q1147" s="202">
        <v>5.61</v>
      </c>
      <c r="R1147" s="202">
        <v>0.12</v>
      </c>
      <c r="S1147" s="202">
        <v>6.3</v>
      </c>
      <c r="T1147" s="202">
        <v>100.86</v>
      </c>
      <c r="U1147" s="183">
        <f t="shared" si="34"/>
        <v>81.987380193693156</v>
      </c>
      <c r="V1147" s="183">
        <f t="shared" si="35"/>
        <v>19.2486583713412</v>
      </c>
      <c r="W1147" s="201" t="s">
        <v>713</v>
      </c>
      <c r="X1147" s="201">
        <v>10</v>
      </c>
    </row>
    <row r="1148" spans="1:24" s="171" customFormat="1" ht="11.25">
      <c r="A1148" s="172" t="s">
        <v>682</v>
      </c>
      <c r="B1148" s="201" t="s">
        <v>665</v>
      </c>
      <c r="C1148" s="201" t="s">
        <v>683</v>
      </c>
      <c r="D1148" s="201" t="s">
        <v>684</v>
      </c>
      <c r="E1148" s="201" t="s">
        <v>685</v>
      </c>
      <c r="F1148" s="201" t="s">
        <v>686</v>
      </c>
      <c r="G1148" s="201">
        <v>4</v>
      </c>
      <c r="H1148" s="201">
        <v>9</v>
      </c>
      <c r="I1148" s="201" t="s">
        <v>713</v>
      </c>
      <c r="J1148" s="201" t="s">
        <v>671</v>
      </c>
      <c r="K1148" s="202">
        <v>43.16</v>
      </c>
      <c r="L1148" s="202">
        <v>0.09</v>
      </c>
      <c r="M1148" s="202">
        <v>20.059999999999999</v>
      </c>
      <c r="N1148" s="202">
        <v>8.16</v>
      </c>
      <c r="O1148" s="202">
        <v>0.44</v>
      </c>
      <c r="P1148" s="202">
        <v>19.46</v>
      </c>
      <c r="Q1148" s="202">
        <v>4.93</v>
      </c>
      <c r="R1148" s="202">
        <v>0.06</v>
      </c>
      <c r="S1148" s="202">
        <v>4.24</v>
      </c>
      <c r="T1148" s="202">
        <v>100.6</v>
      </c>
      <c r="U1148" s="183">
        <f t="shared" si="34"/>
        <v>80.955140277174181</v>
      </c>
      <c r="V1148" s="183">
        <f t="shared" si="35"/>
        <v>12.418426610195182</v>
      </c>
      <c r="W1148" s="201" t="s">
        <v>713</v>
      </c>
      <c r="X1148" s="201">
        <v>10</v>
      </c>
    </row>
    <row r="1149" spans="1:24" s="171" customFormat="1" ht="11.25">
      <c r="A1149" s="172" t="s">
        <v>682</v>
      </c>
      <c r="B1149" s="201" t="s">
        <v>665</v>
      </c>
      <c r="C1149" s="201" t="s">
        <v>683</v>
      </c>
      <c r="D1149" s="201" t="s">
        <v>684</v>
      </c>
      <c r="E1149" s="201" t="s">
        <v>685</v>
      </c>
      <c r="F1149" s="201" t="s">
        <v>686</v>
      </c>
      <c r="G1149" s="201">
        <v>4</v>
      </c>
      <c r="H1149" s="201">
        <v>10</v>
      </c>
      <c r="I1149" s="201" t="s">
        <v>713</v>
      </c>
      <c r="J1149" s="201" t="s">
        <v>671</v>
      </c>
      <c r="K1149" s="202">
        <v>43.47</v>
      </c>
      <c r="L1149" s="202">
        <v>7.0000000000000007E-2</v>
      </c>
      <c r="M1149" s="202">
        <v>19.670000000000002</v>
      </c>
      <c r="N1149" s="202">
        <v>7.49</v>
      </c>
      <c r="O1149" s="202">
        <v>0.36</v>
      </c>
      <c r="P1149" s="202">
        <v>19.850000000000001</v>
      </c>
      <c r="Q1149" s="202">
        <v>4.8600000000000003</v>
      </c>
      <c r="R1149" s="202">
        <v>0.02</v>
      </c>
      <c r="S1149" s="202">
        <v>4.24</v>
      </c>
      <c r="T1149" s="202">
        <v>100.03</v>
      </c>
      <c r="U1149" s="183">
        <f t="shared" si="34"/>
        <v>82.529127774276276</v>
      </c>
      <c r="V1149" s="183">
        <f t="shared" si="35"/>
        <v>12.633542034247929</v>
      </c>
      <c r="W1149" s="201" t="s">
        <v>713</v>
      </c>
      <c r="X1149" s="201">
        <v>10</v>
      </c>
    </row>
    <row r="1150" spans="1:24" s="171" customFormat="1" ht="11.25">
      <c r="A1150" s="172" t="s">
        <v>682</v>
      </c>
      <c r="B1150" s="201" t="s">
        <v>665</v>
      </c>
      <c r="C1150" s="201" t="s">
        <v>683</v>
      </c>
      <c r="D1150" s="201" t="s">
        <v>684</v>
      </c>
      <c r="E1150" s="201" t="s">
        <v>685</v>
      </c>
      <c r="F1150" s="201" t="s">
        <v>686</v>
      </c>
      <c r="G1150" s="201">
        <v>4</v>
      </c>
      <c r="H1150" s="201">
        <v>11</v>
      </c>
      <c r="I1150" s="201" t="s">
        <v>713</v>
      </c>
      <c r="J1150" s="201" t="s">
        <v>671</v>
      </c>
      <c r="K1150" s="202">
        <v>42.63</v>
      </c>
      <c r="L1150" s="202">
        <v>0.03</v>
      </c>
      <c r="M1150" s="202">
        <v>16.670000000000002</v>
      </c>
      <c r="N1150" s="202">
        <v>6.61</v>
      </c>
      <c r="O1150" s="202">
        <v>0.3</v>
      </c>
      <c r="P1150" s="202">
        <v>18.91</v>
      </c>
      <c r="Q1150" s="202">
        <v>6.36</v>
      </c>
      <c r="R1150" s="202">
        <v>0.01</v>
      </c>
      <c r="S1150" s="202">
        <v>7.62</v>
      </c>
      <c r="T1150" s="202">
        <v>99.14</v>
      </c>
      <c r="U1150" s="183">
        <f t="shared" si="34"/>
        <v>83.604470182925368</v>
      </c>
      <c r="V1150" s="183">
        <f t="shared" si="35"/>
        <v>23.468217490720249</v>
      </c>
      <c r="W1150" s="201" t="s">
        <v>713</v>
      </c>
      <c r="X1150" s="201">
        <v>10</v>
      </c>
    </row>
    <row r="1151" spans="1:24" s="171" customFormat="1" ht="11.25">
      <c r="A1151" s="172" t="s">
        <v>682</v>
      </c>
      <c r="B1151" s="201" t="s">
        <v>665</v>
      </c>
      <c r="C1151" s="201" t="s">
        <v>683</v>
      </c>
      <c r="D1151" s="201" t="s">
        <v>684</v>
      </c>
      <c r="E1151" s="201" t="s">
        <v>685</v>
      </c>
      <c r="F1151" s="201" t="s">
        <v>686</v>
      </c>
      <c r="G1151" s="201">
        <v>4</v>
      </c>
      <c r="H1151" s="201">
        <v>12</v>
      </c>
      <c r="I1151" s="201" t="s">
        <v>713</v>
      </c>
      <c r="J1151" s="201" t="s">
        <v>671</v>
      </c>
      <c r="K1151" s="202">
        <v>42.07</v>
      </c>
      <c r="L1151" s="202">
        <v>0.24</v>
      </c>
      <c r="M1151" s="202">
        <v>22.88</v>
      </c>
      <c r="N1151" s="202">
        <v>13.69</v>
      </c>
      <c r="O1151" s="202">
        <v>0.36</v>
      </c>
      <c r="P1151" s="202">
        <v>12.88</v>
      </c>
      <c r="Q1151" s="202">
        <v>8.32</v>
      </c>
      <c r="R1151" s="202">
        <v>0.14000000000000001</v>
      </c>
      <c r="S1151" s="202">
        <v>0.13</v>
      </c>
      <c r="T1151" s="202">
        <v>100.71</v>
      </c>
      <c r="U1151" s="183">
        <f t="shared" si="34"/>
        <v>62.644392003936431</v>
      </c>
      <c r="V1151" s="183">
        <f t="shared" si="35"/>
        <v>0.37971174480832071</v>
      </c>
      <c r="W1151" s="201" t="s">
        <v>713</v>
      </c>
      <c r="X1151" s="201">
        <v>10</v>
      </c>
    </row>
    <row r="1152" spans="1:24" s="171" customFormat="1" ht="11.25">
      <c r="A1152" s="172" t="s">
        <v>682</v>
      </c>
      <c r="B1152" s="201" t="s">
        <v>665</v>
      </c>
      <c r="C1152" s="201" t="s">
        <v>683</v>
      </c>
      <c r="D1152" s="201" t="s">
        <v>684</v>
      </c>
      <c r="E1152" s="201" t="s">
        <v>685</v>
      </c>
      <c r="F1152" s="201" t="s">
        <v>686</v>
      </c>
      <c r="G1152" s="201">
        <v>4</v>
      </c>
      <c r="H1152" s="201">
        <v>13</v>
      </c>
      <c r="I1152" s="201" t="s">
        <v>713</v>
      </c>
      <c r="J1152" s="201" t="s">
        <v>671</v>
      </c>
      <c r="K1152" s="202">
        <v>42.63</v>
      </c>
      <c r="L1152" s="202">
        <v>0</v>
      </c>
      <c r="M1152" s="202">
        <v>21.36</v>
      </c>
      <c r="N1152" s="202">
        <v>8.27</v>
      </c>
      <c r="O1152" s="202">
        <v>0.53</v>
      </c>
      <c r="P1152" s="202">
        <v>18.97</v>
      </c>
      <c r="Q1152" s="202">
        <v>5.6</v>
      </c>
      <c r="R1152" s="202">
        <v>0.06</v>
      </c>
      <c r="S1152" s="202">
        <v>4.04</v>
      </c>
      <c r="T1152" s="202">
        <v>101.46</v>
      </c>
      <c r="U1152" s="183">
        <f t="shared" si="34"/>
        <v>80.348271962843683</v>
      </c>
      <c r="V1152" s="183">
        <f t="shared" si="35"/>
        <v>11.25954111544808</v>
      </c>
      <c r="W1152" s="201" t="s">
        <v>713</v>
      </c>
      <c r="X1152" s="201">
        <v>10</v>
      </c>
    </row>
    <row r="1153" spans="1:24" s="171" customFormat="1" ht="11.25">
      <c r="A1153" s="172" t="s">
        <v>682</v>
      </c>
      <c r="B1153" s="201" t="s">
        <v>665</v>
      </c>
      <c r="C1153" s="201" t="s">
        <v>683</v>
      </c>
      <c r="D1153" s="201" t="s">
        <v>684</v>
      </c>
      <c r="E1153" s="201" t="s">
        <v>685</v>
      </c>
      <c r="F1153" s="201" t="s">
        <v>686</v>
      </c>
      <c r="G1153" s="201">
        <v>4</v>
      </c>
      <c r="H1153" s="201">
        <v>14</v>
      </c>
      <c r="I1153" s="201" t="s">
        <v>713</v>
      </c>
      <c r="J1153" s="201" t="s">
        <v>671</v>
      </c>
      <c r="K1153" s="202">
        <v>42.95</v>
      </c>
      <c r="L1153" s="202">
        <v>0.14000000000000001</v>
      </c>
      <c r="M1153" s="202">
        <v>19.149999999999999</v>
      </c>
      <c r="N1153" s="202">
        <v>8.1199999999999992</v>
      </c>
      <c r="O1153" s="202">
        <v>0.4</v>
      </c>
      <c r="P1153" s="202">
        <v>19.79</v>
      </c>
      <c r="Q1153" s="202">
        <v>4.76</v>
      </c>
      <c r="R1153" s="202">
        <v>0.09</v>
      </c>
      <c r="S1153" s="202">
        <v>4.25</v>
      </c>
      <c r="T1153" s="202">
        <v>99.65</v>
      </c>
      <c r="U1153" s="183">
        <f t="shared" si="34"/>
        <v>81.287912781216093</v>
      </c>
      <c r="V1153" s="183">
        <f t="shared" si="35"/>
        <v>12.958777626908036</v>
      </c>
      <c r="W1153" s="201" t="s">
        <v>713</v>
      </c>
      <c r="X1153" s="201">
        <v>10</v>
      </c>
    </row>
    <row r="1154" spans="1:24" s="171" customFormat="1" ht="11.25">
      <c r="A1154" s="172" t="s">
        <v>682</v>
      </c>
      <c r="B1154" s="201" t="s">
        <v>665</v>
      </c>
      <c r="C1154" s="201" t="s">
        <v>683</v>
      </c>
      <c r="D1154" s="201" t="s">
        <v>684</v>
      </c>
      <c r="E1154" s="201" t="s">
        <v>685</v>
      </c>
      <c r="F1154" s="201" t="s">
        <v>686</v>
      </c>
      <c r="G1154" s="201">
        <v>4</v>
      </c>
      <c r="H1154" s="201">
        <v>15</v>
      </c>
      <c r="I1154" s="201" t="s">
        <v>713</v>
      </c>
      <c r="J1154" s="201" t="s">
        <v>671</v>
      </c>
      <c r="K1154" s="202">
        <v>43.12</v>
      </c>
      <c r="L1154" s="202">
        <v>0.17</v>
      </c>
      <c r="M1154" s="202">
        <v>20.47</v>
      </c>
      <c r="N1154" s="202">
        <v>8.19</v>
      </c>
      <c r="O1154" s="202">
        <v>0.44</v>
      </c>
      <c r="P1154" s="202">
        <v>19.399999999999999</v>
      </c>
      <c r="Q1154" s="202">
        <v>4.68</v>
      </c>
      <c r="R1154" s="202">
        <v>0.01</v>
      </c>
      <c r="S1154" s="202">
        <v>3.03</v>
      </c>
      <c r="T1154" s="202">
        <v>99.51</v>
      </c>
      <c r="U1154" s="183">
        <f t="shared" si="34"/>
        <v>80.850732838643253</v>
      </c>
      <c r="V1154" s="183">
        <f t="shared" si="35"/>
        <v>9.0329158454690202</v>
      </c>
      <c r="W1154" s="201" t="s">
        <v>713</v>
      </c>
      <c r="X1154" s="201">
        <v>10</v>
      </c>
    </row>
    <row r="1155" spans="1:24" s="171" customFormat="1" ht="11.25">
      <c r="A1155" s="172" t="s">
        <v>682</v>
      </c>
      <c r="B1155" s="201" t="s">
        <v>665</v>
      </c>
      <c r="C1155" s="201" t="s">
        <v>683</v>
      </c>
      <c r="D1155" s="201" t="s">
        <v>684</v>
      </c>
      <c r="E1155" s="201" t="s">
        <v>685</v>
      </c>
      <c r="F1155" s="201" t="s">
        <v>686</v>
      </c>
      <c r="G1155" s="201">
        <v>4</v>
      </c>
      <c r="H1155" s="201">
        <v>16</v>
      </c>
      <c r="I1155" s="201" t="s">
        <v>713</v>
      </c>
      <c r="J1155" s="201" t="s">
        <v>671</v>
      </c>
      <c r="K1155" s="202">
        <v>41.48</v>
      </c>
      <c r="L1155" s="202">
        <v>0.22</v>
      </c>
      <c r="M1155" s="202">
        <v>21.28</v>
      </c>
      <c r="N1155" s="202">
        <v>15.85</v>
      </c>
      <c r="O1155" s="202">
        <v>0.35</v>
      </c>
      <c r="P1155" s="202">
        <v>8.9499999999999993</v>
      </c>
      <c r="Q1155" s="202">
        <v>12.56</v>
      </c>
      <c r="R1155" s="202">
        <v>0.1</v>
      </c>
      <c r="S1155" s="202">
        <v>0.03</v>
      </c>
      <c r="T1155" s="202">
        <v>100.82</v>
      </c>
      <c r="U1155" s="183">
        <f t="shared" si="34"/>
        <v>50.161626121027695</v>
      </c>
      <c r="V1155" s="183">
        <f t="shared" si="35"/>
        <v>9.4483941661799617E-2</v>
      </c>
      <c r="W1155" s="201" t="s">
        <v>713</v>
      </c>
      <c r="X1155" s="201">
        <v>10</v>
      </c>
    </row>
    <row r="1156" spans="1:24" s="171" customFormat="1" ht="11.25">
      <c r="A1156" s="172" t="s">
        <v>682</v>
      </c>
      <c r="B1156" s="201" t="s">
        <v>665</v>
      </c>
      <c r="C1156" s="201" t="s">
        <v>683</v>
      </c>
      <c r="D1156" s="201" t="s">
        <v>684</v>
      </c>
      <c r="E1156" s="201" t="s">
        <v>685</v>
      </c>
      <c r="F1156" s="201" t="s">
        <v>686</v>
      </c>
      <c r="G1156" s="201">
        <v>4</v>
      </c>
      <c r="H1156" s="201">
        <v>17</v>
      </c>
      <c r="I1156" s="201" t="s">
        <v>713</v>
      </c>
      <c r="J1156" s="201" t="s">
        <v>671</v>
      </c>
      <c r="K1156" s="202">
        <v>41.09</v>
      </c>
      <c r="L1156" s="202">
        <v>0.16</v>
      </c>
      <c r="M1156" s="202">
        <v>21.66</v>
      </c>
      <c r="N1156" s="202">
        <v>15.31</v>
      </c>
      <c r="O1156" s="202">
        <v>0.31</v>
      </c>
      <c r="P1156" s="202">
        <v>9.42</v>
      </c>
      <c r="Q1156" s="202">
        <v>12.61</v>
      </c>
      <c r="R1156" s="202">
        <v>0</v>
      </c>
      <c r="S1156" s="202">
        <v>0.01</v>
      </c>
      <c r="T1156" s="202">
        <v>100.57</v>
      </c>
      <c r="U1156" s="183">
        <f t="shared" si="34"/>
        <v>52.306110536610063</v>
      </c>
      <c r="V1156" s="183">
        <f t="shared" si="35"/>
        <v>3.0961783234384629E-2</v>
      </c>
      <c r="W1156" s="201" t="s">
        <v>713</v>
      </c>
      <c r="X1156" s="201">
        <v>10</v>
      </c>
    </row>
    <row r="1157" spans="1:24" s="171" customFormat="1" ht="11.25">
      <c r="A1157" s="172" t="s">
        <v>682</v>
      </c>
      <c r="B1157" s="201" t="s">
        <v>665</v>
      </c>
      <c r="C1157" s="201" t="s">
        <v>683</v>
      </c>
      <c r="D1157" s="201" t="s">
        <v>684</v>
      </c>
      <c r="E1157" s="201" t="s">
        <v>685</v>
      </c>
      <c r="F1157" s="201" t="s">
        <v>686</v>
      </c>
      <c r="G1157" s="201">
        <v>4</v>
      </c>
      <c r="H1157" s="201">
        <v>18</v>
      </c>
      <c r="I1157" s="201" t="s">
        <v>713</v>
      </c>
      <c r="J1157" s="201" t="s">
        <v>671</v>
      </c>
      <c r="K1157" s="202">
        <v>42.84</v>
      </c>
      <c r="L1157" s="202">
        <v>0.09</v>
      </c>
      <c r="M1157" s="202">
        <v>21.05</v>
      </c>
      <c r="N1157" s="202">
        <v>7.92</v>
      </c>
      <c r="O1157" s="202">
        <v>0.36</v>
      </c>
      <c r="P1157" s="202">
        <v>20.84</v>
      </c>
      <c r="Q1157" s="202">
        <v>4.62</v>
      </c>
      <c r="R1157" s="202">
        <v>0</v>
      </c>
      <c r="S1157" s="202">
        <v>3.14</v>
      </c>
      <c r="T1157" s="202">
        <v>100.86</v>
      </c>
      <c r="U1157" s="183">
        <f t="shared" si="34"/>
        <v>82.425763339743071</v>
      </c>
      <c r="V1157" s="183">
        <f t="shared" si="35"/>
        <v>9.096552040216336</v>
      </c>
      <c r="W1157" s="201" t="s">
        <v>713</v>
      </c>
      <c r="X1157" s="201">
        <v>10</v>
      </c>
    </row>
    <row r="1158" spans="1:24" s="171" customFormat="1" ht="11.25">
      <c r="A1158" s="172" t="s">
        <v>682</v>
      </c>
      <c r="B1158" s="201" t="s">
        <v>665</v>
      </c>
      <c r="C1158" s="201" t="s">
        <v>683</v>
      </c>
      <c r="D1158" s="201" t="s">
        <v>684</v>
      </c>
      <c r="E1158" s="201" t="s">
        <v>685</v>
      </c>
      <c r="F1158" s="201" t="s">
        <v>686</v>
      </c>
      <c r="G1158" s="201">
        <v>4</v>
      </c>
      <c r="H1158" s="201">
        <v>19</v>
      </c>
      <c r="I1158" s="201" t="s">
        <v>713</v>
      </c>
      <c r="J1158" s="201" t="s">
        <v>671</v>
      </c>
      <c r="K1158" s="202">
        <v>42.7</v>
      </c>
      <c r="L1158" s="202">
        <v>0.32</v>
      </c>
      <c r="M1158" s="202">
        <v>19.66</v>
      </c>
      <c r="N1158" s="202">
        <v>7.17</v>
      </c>
      <c r="O1158" s="202">
        <v>0.38</v>
      </c>
      <c r="P1158" s="202">
        <v>20.78</v>
      </c>
      <c r="Q1158" s="202">
        <v>4.67</v>
      </c>
      <c r="R1158" s="202">
        <v>0.12</v>
      </c>
      <c r="S1158" s="202">
        <v>4.9000000000000004</v>
      </c>
      <c r="T1158" s="202">
        <v>100.7</v>
      </c>
      <c r="U1158" s="183">
        <f t="shared" ref="U1158:U1221" si="36">((P1158/40.31)/(P1158/40.31+N1158/71.85))*100</f>
        <v>83.781591217428186</v>
      </c>
      <c r="V1158" s="183">
        <f t="shared" ref="V1158:V1221" si="37">((S1158/151.99061)/(S1158/151.99061+M1158/101.96137))*100</f>
        <v>14.324744344142895</v>
      </c>
      <c r="W1158" s="201" t="s">
        <v>713</v>
      </c>
      <c r="X1158" s="201">
        <v>10</v>
      </c>
    </row>
    <row r="1159" spans="1:24" s="171" customFormat="1" ht="11.25">
      <c r="A1159" s="172" t="s">
        <v>682</v>
      </c>
      <c r="B1159" s="201" t="s">
        <v>665</v>
      </c>
      <c r="C1159" s="201" t="s">
        <v>683</v>
      </c>
      <c r="D1159" s="201" t="s">
        <v>684</v>
      </c>
      <c r="E1159" s="201" t="s">
        <v>685</v>
      </c>
      <c r="F1159" s="201" t="s">
        <v>686</v>
      </c>
      <c r="G1159" s="201">
        <v>4</v>
      </c>
      <c r="H1159" s="201">
        <v>20</v>
      </c>
      <c r="I1159" s="201" t="s">
        <v>713</v>
      </c>
      <c r="J1159" s="201" t="s">
        <v>671</v>
      </c>
      <c r="K1159" s="202">
        <v>41.28</v>
      </c>
      <c r="L1159" s="202">
        <v>0.13</v>
      </c>
      <c r="M1159" s="202">
        <v>22.2</v>
      </c>
      <c r="N1159" s="202">
        <v>17.059999999999999</v>
      </c>
      <c r="O1159" s="202">
        <v>0.33</v>
      </c>
      <c r="P1159" s="202">
        <v>11.06</v>
      </c>
      <c r="Q1159" s="202">
        <v>8.27</v>
      </c>
      <c r="R1159" s="202">
        <v>0.06</v>
      </c>
      <c r="S1159" s="202">
        <v>0.04</v>
      </c>
      <c r="T1159" s="202">
        <v>100.43</v>
      </c>
      <c r="U1159" s="183">
        <f t="shared" si="36"/>
        <v>53.608204164523677</v>
      </c>
      <c r="V1159" s="183">
        <f t="shared" si="37"/>
        <v>0.12072613508876542</v>
      </c>
      <c r="W1159" s="201" t="s">
        <v>713</v>
      </c>
      <c r="X1159" s="201">
        <v>10</v>
      </c>
    </row>
    <row r="1160" spans="1:24" s="171" customFormat="1" ht="11.25">
      <c r="A1160" s="172" t="s">
        <v>682</v>
      </c>
      <c r="B1160" s="201" t="s">
        <v>665</v>
      </c>
      <c r="C1160" s="201" t="s">
        <v>683</v>
      </c>
      <c r="D1160" s="201" t="s">
        <v>684</v>
      </c>
      <c r="E1160" s="201" t="s">
        <v>685</v>
      </c>
      <c r="F1160" s="201" t="s">
        <v>686</v>
      </c>
      <c r="G1160" s="201">
        <v>4</v>
      </c>
      <c r="H1160" s="201">
        <v>21</v>
      </c>
      <c r="I1160" s="201" t="s">
        <v>713</v>
      </c>
      <c r="J1160" s="201" t="s">
        <v>671</v>
      </c>
      <c r="K1160" s="202">
        <v>43</v>
      </c>
      <c r="L1160" s="202">
        <v>0.98</v>
      </c>
      <c r="M1160" s="202">
        <v>19.010000000000002</v>
      </c>
      <c r="N1160" s="202">
        <v>8.57</v>
      </c>
      <c r="O1160" s="202">
        <v>0.37</v>
      </c>
      <c r="P1160" s="202">
        <v>19.760000000000002</v>
      </c>
      <c r="Q1160" s="202">
        <v>5.39</v>
      </c>
      <c r="R1160" s="202">
        <v>0.12</v>
      </c>
      <c r="S1160" s="202">
        <v>3.73</v>
      </c>
      <c r="T1160" s="202">
        <v>100.93</v>
      </c>
      <c r="U1160" s="183">
        <f t="shared" si="36"/>
        <v>80.42974084652802</v>
      </c>
      <c r="V1160" s="183">
        <f t="shared" si="37"/>
        <v>11.631674602324884</v>
      </c>
      <c r="W1160" s="201" t="s">
        <v>713</v>
      </c>
      <c r="X1160" s="201">
        <v>10</v>
      </c>
    </row>
    <row r="1161" spans="1:24" s="171" customFormat="1" ht="11.25">
      <c r="A1161" s="172" t="s">
        <v>682</v>
      </c>
      <c r="B1161" s="201" t="s">
        <v>665</v>
      </c>
      <c r="C1161" s="201" t="s">
        <v>683</v>
      </c>
      <c r="D1161" s="201" t="s">
        <v>684</v>
      </c>
      <c r="E1161" s="201" t="s">
        <v>685</v>
      </c>
      <c r="F1161" s="201" t="s">
        <v>686</v>
      </c>
      <c r="G1161" s="201">
        <v>4</v>
      </c>
      <c r="H1161" s="201">
        <v>22</v>
      </c>
      <c r="I1161" s="201" t="s">
        <v>713</v>
      </c>
      <c r="J1161" s="201" t="s">
        <v>671</v>
      </c>
      <c r="K1161" s="202">
        <v>41.33</v>
      </c>
      <c r="L1161" s="202">
        <v>0.17</v>
      </c>
      <c r="M1161" s="202">
        <v>21.83</v>
      </c>
      <c r="N1161" s="202">
        <v>15.45</v>
      </c>
      <c r="O1161" s="202">
        <v>0.34</v>
      </c>
      <c r="P1161" s="202">
        <v>8.99</v>
      </c>
      <c r="Q1161" s="202">
        <v>12.57</v>
      </c>
      <c r="R1161" s="202">
        <v>0.06</v>
      </c>
      <c r="S1161" s="202">
        <v>0</v>
      </c>
      <c r="T1161" s="202">
        <v>100.74</v>
      </c>
      <c r="U1161" s="183">
        <f t="shared" si="36"/>
        <v>50.912020846190778</v>
      </c>
      <c r="V1161" s="183">
        <f t="shared" si="37"/>
        <v>0</v>
      </c>
      <c r="W1161" s="201" t="s">
        <v>713</v>
      </c>
      <c r="X1161" s="201">
        <v>10</v>
      </c>
    </row>
    <row r="1162" spans="1:24" s="171" customFormat="1" ht="11.25">
      <c r="A1162" s="172" t="s">
        <v>682</v>
      </c>
      <c r="B1162" s="201" t="s">
        <v>665</v>
      </c>
      <c r="C1162" s="201" t="s">
        <v>683</v>
      </c>
      <c r="D1162" s="201" t="s">
        <v>684</v>
      </c>
      <c r="E1162" s="201" t="s">
        <v>685</v>
      </c>
      <c r="F1162" s="201" t="s">
        <v>686</v>
      </c>
      <c r="G1162" s="201">
        <v>4</v>
      </c>
      <c r="H1162" s="201">
        <v>23</v>
      </c>
      <c r="I1162" s="201" t="s">
        <v>713</v>
      </c>
      <c r="J1162" s="201" t="s">
        <v>671</v>
      </c>
      <c r="K1162" s="202">
        <v>42.84</v>
      </c>
      <c r="L1162" s="202">
        <v>0.12</v>
      </c>
      <c r="M1162" s="202">
        <v>17.190000000000001</v>
      </c>
      <c r="N1162" s="202">
        <v>7.08</v>
      </c>
      <c r="O1162" s="202">
        <v>0.42</v>
      </c>
      <c r="P1162" s="202">
        <v>19.97</v>
      </c>
      <c r="Q1162" s="202">
        <v>5.52</v>
      </c>
      <c r="R1162" s="202">
        <v>0.06</v>
      </c>
      <c r="S1162" s="202">
        <v>7.22</v>
      </c>
      <c r="T1162" s="202">
        <v>100.42</v>
      </c>
      <c r="U1162" s="183">
        <f t="shared" si="36"/>
        <v>83.409587259167949</v>
      </c>
      <c r="V1162" s="183">
        <f t="shared" si="37"/>
        <v>21.982309379162952</v>
      </c>
      <c r="W1162" s="201" t="s">
        <v>713</v>
      </c>
      <c r="X1162" s="201">
        <v>10</v>
      </c>
    </row>
    <row r="1163" spans="1:24" s="171" customFormat="1" ht="11.25">
      <c r="A1163" s="172" t="s">
        <v>682</v>
      </c>
      <c r="B1163" s="201" t="s">
        <v>665</v>
      </c>
      <c r="C1163" s="201" t="s">
        <v>683</v>
      </c>
      <c r="D1163" s="201" t="s">
        <v>684</v>
      </c>
      <c r="E1163" s="201" t="s">
        <v>685</v>
      </c>
      <c r="F1163" s="201" t="s">
        <v>686</v>
      </c>
      <c r="G1163" s="201">
        <v>4</v>
      </c>
      <c r="H1163" s="201">
        <v>24</v>
      </c>
      <c r="I1163" s="201" t="s">
        <v>713</v>
      </c>
      <c r="J1163" s="201" t="s">
        <v>671</v>
      </c>
      <c r="K1163" s="202">
        <v>42.97</v>
      </c>
      <c r="L1163" s="202">
        <v>0.24</v>
      </c>
      <c r="M1163" s="202">
        <v>19.79</v>
      </c>
      <c r="N1163" s="202">
        <v>7.96</v>
      </c>
      <c r="O1163" s="202">
        <v>0.4</v>
      </c>
      <c r="P1163" s="202">
        <v>19.98</v>
      </c>
      <c r="Q1163" s="202">
        <v>4.45</v>
      </c>
      <c r="R1163" s="202">
        <v>0.1</v>
      </c>
      <c r="S1163" s="202">
        <v>3.81</v>
      </c>
      <c r="T1163" s="202">
        <v>99.7</v>
      </c>
      <c r="U1163" s="183">
        <f t="shared" si="36"/>
        <v>81.731837284091952</v>
      </c>
      <c r="V1163" s="183">
        <f t="shared" si="37"/>
        <v>11.43789292089998</v>
      </c>
      <c r="W1163" s="201" t="s">
        <v>713</v>
      </c>
      <c r="X1163" s="201">
        <v>10</v>
      </c>
    </row>
    <row r="1164" spans="1:24" s="171" customFormat="1" ht="11.25">
      <c r="A1164" s="172" t="s">
        <v>682</v>
      </c>
      <c r="B1164" s="201" t="s">
        <v>665</v>
      </c>
      <c r="C1164" s="201" t="s">
        <v>683</v>
      </c>
      <c r="D1164" s="201" t="s">
        <v>684</v>
      </c>
      <c r="E1164" s="201" t="s">
        <v>685</v>
      </c>
      <c r="F1164" s="201" t="s">
        <v>686</v>
      </c>
      <c r="G1164" s="201">
        <v>4</v>
      </c>
      <c r="H1164" s="201">
        <v>25</v>
      </c>
      <c r="I1164" s="201" t="s">
        <v>713</v>
      </c>
      <c r="J1164" s="201" t="s">
        <v>671</v>
      </c>
      <c r="K1164" s="202">
        <v>41.11</v>
      </c>
      <c r="L1164" s="202">
        <v>0.15</v>
      </c>
      <c r="M1164" s="202">
        <v>21.93</v>
      </c>
      <c r="N1164" s="202">
        <v>17.09</v>
      </c>
      <c r="O1164" s="202">
        <v>0.4</v>
      </c>
      <c r="P1164" s="202">
        <v>9.43</v>
      </c>
      <c r="Q1164" s="202">
        <v>11.07</v>
      </c>
      <c r="R1164" s="202">
        <v>0.14000000000000001</v>
      </c>
      <c r="S1164" s="202">
        <v>0.04</v>
      </c>
      <c r="T1164" s="202">
        <v>101.36</v>
      </c>
      <c r="U1164" s="183">
        <f t="shared" si="36"/>
        <v>49.584600430577652</v>
      </c>
      <c r="V1164" s="183">
        <f t="shared" si="37"/>
        <v>0.1222106868721424</v>
      </c>
      <c r="W1164" s="201" t="s">
        <v>713</v>
      </c>
      <c r="X1164" s="201">
        <v>10</v>
      </c>
    </row>
    <row r="1165" spans="1:24" s="171" customFormat="1" ht="11.25">
      <c r="A1165" s="172" t="s">
        <v>682</v>
      </c>
      <c r="B1165" s="201" t="s">
        <v>665</v>
      </c>
      <c r="C1165" s="201" t="s">
        <v>683</v>
      </c>
      <c r="D1165" s="201" t="s">
        <v>684</v>
      </c>
      <c r="E1165" s="201" t="s">
        <v>685</v>
      </c>
      <c r="F1165" s="201" t="s">
        <v>686</v>
      </c>
      <c r="G1165" s="201">
        <v>4</v>
      </c>
      <c r="H1165" s="201">
        <v>26</v>
      </c>
      <c r="I1165" s="201" t="s">
        <v>713</v>
      </c>
      <c r="J1165" s="201" t="s">
        <v>671</v>
      </c>
      <c r="K1165" s="202">
        <v>41.93</v>
      </c>
      <c r="L1165" s="202">
        <v>7.0000000000000007E-2</v>
      </c>
      <c r="M1165" s="202">
        <v>22.25</v>
      </c>
      <c r="N1165" s="202">
        <v>13.22</v>
      </c>
      <c r="O1165" s="202">
        <v>0.34</v>
      </c>
      <c r="P1165" s="202">
        <v>16.27</v>
      </c>
      <c r="Q1165" s="202">
        <v>5.24</v>
      </c>
      <c r="R1165" s="202">
        <v>0.02</v>
      </c>
      <c r="S1165" s="202">
        <v>0.18</v>
      </c>
      <c r="T1165" s="202">
        <v>99.52</v>
      </c>
      <c r="U1165" s="183">
        <f t="shared" si="36"/>
        <v>68.688000459722105</v>
      </c>
      <c r="V1165" s="183">
        <f t="shared" si="37"/>
        <v>0.5397726083698462</v>
      </c>
      <c r="W1165" s="201" t="s">
        <v>713</v>
      </c>
      <c r="X1165" s="201">
        <v>10</v>
      </c>
    </row>
    <row r="1166" spans="1:24" s="171" customFormat="1" ht="11.25">
      <c r="A1166" s="172" t="s">
        <v>682</v>
      </c>
      <c r="B1166" s="201" t="s">
        <v>665</v>
      </c>
      <c r="C1166" s="201" t="s">
        <v>683</v>
      </c>
      <c r="D1166" s="201" t="s">
        <v>684</v>
      </c>
      <c r="E1166" s="201" t="s">
        <v>685</v>
      </c>
      <c r="F1166" s="201" t="s">
        <v>686</v>
      </c>
      <c r="G1166" s="201">
        <v>4</v>
      </c>
      <c r="H1166" s="201">
        <v>27</v>
      </c>
      <c r="I1166" s="201" t="s">
        <v>713</v>
      </c>
      <c r="J1166" s="201" t="s">
        <v>671</v>
      </c>
      <c r="K1166" s="202">
        <v>41.21</v>
      </c>
      <c r="L1166" s="202">
        <v>0.15</v>
      </c>
      <c r="M1166" s="202">
        <v>21.98</v>
      </c>
      <c r="N1166" s="202">
        <v>13.28</v>
      </c>
      <c r="O1166" s="202">
        <v>0.28000000000000003</v>
      </c>
      <c r="P1166" s="202">
        <v>10.74</v>
      </c>
      <c r="Q1166" s="202">
        <v>12.39</v>
      </c>
      <c r="R1166" s="202">
        <v>0.1</v>
      </c>
      <c r="S1166" s="202">
        <v>0.02</v>
      </c>
      <c r="T1166" s="202">
        <v>100.15</v>
      </c>
      <c r="U1166" s="183">
        <f t="shared" si="36"/>
        <v>59.041880944689687</v>
      </c>
      <c r="V1166" s="183">
        <f t="shared" si="37"/>
        <v>6.1003702608390699E-2</v>
      </c>
      <c r="W1166" s="201" t="s">
        <v>713</v>
      </c>
      <c r="X1166" s="201">
        <v>10</v>
      </c>
    </row>
    <row r="1167" spans="1:24" s="171" customFormat="1" ht="11.25">
      <c r="A1167" s="172" t="s">
        <v>682</v>
      </c>
      <c r="B1167" s="201" t="s">
        <v>665</v>
      </c>
      <c r="C1167" s="201" t="s">
        <v>683</v>
      </c>
      <c r="D1167" s="201" t="s">
        <v>684</v>
      </c>
      <c r="E1167" s="201" t="s">
        <v>685</v>
      </c>
      <c r="F1167" s="201" t="s">
        <v>686</v>
      </c>
      <c r="G1167" s="201">
        <v>4</v>
      </c>
      <c r="H1167" s="201">
        <v>28</v>
      </c>
      <c r="I1167" s="201" t="s">
        <v>713</v>
      </c>
      <c r="J1167" s="201" t="s">
        <v>671</v>
      </c>
      <c r="K1167" s="202">
        <v>41.83</v>
      </c>
      <c r="L1167" s="202">
        <v>0.11</v>
      </c>
      <c r="M1167" s="202">
        <v>21.96</v>
      </c>
      <c r="N1167" s="202">
        <v>12.93</v>
      </c>
      <c r="O1167" s="202">
        <v>0.31</v>
      </c>
      <c r="P1167" s="202">
        <v>11.92</v>
      </c>
      <c r="Q1167" s="202">
        <v>11.09</v>
      </c>
      <c r="R1167" s="202">
        <v>0.08</v>
      </c>
      <c r="S1167" s="202">
        <v>0.08</v>
      </c>
      <c r="T1167" s="202">
        <v>100.31</v>
      </c>
      <c r="U1167" s="183">
        <f t="shared" si="36"/>
        <v>62.167139461012269</v>
      </c>
      <c r="V1167" s="183">
        <f t="shared" si="37"/>
        <v>0.24379034095139726</v>
      </c>
      <c r="W1167" s="201" t="s">
        <v>713</v>
      </c>
      <c r="X1167" s="201">
        <v>10</v>
      </c>
    </row>
    <row r="1168" spans="1:24" s="171" customFormat="1" ht="11.25">
      <c r="A1168" s="172" t="s">
        <v>682</v>
      </c>
      <c r="B1168" s="201" t="s">
        <v>665</v>
      </c>
      <c r="C1168" s="201" t="s">
        <v>683</v>
      </c>
      <c r="D1168" s="201" t="s">
        <v>684</v>
      </c>
      <c r="E1168" s="201" t="s">
        <v>685</v>
      </c>
      <c r="F1168" s="201" t="s">
        <v>686</v>
      </c>
      <c r="G1168" s="201">
        <v>4</v>
      </c>
      <c r="H1168" s="201">
        <v>29</v>
      </c>
      <c r="I1168" s="201" t="s">
        <v>713</v>
      </c>
      <c r="J1168" s="201" t="s">
        <v>671</v>
      </c>
      <c r="K1168" s="202">
        <v>42.3</v>
      </c>
      <c r="L1168" s="202">
        <v>0.14000000000000001</v>
      </c>
      <c r="M1168" s="202">
        <v>22.23</v>
      </c>
      <c r="N1168" s="202">
        <v>12.7</v>
      </c>
      <c r="O1168" s="202">
        <v>0.28999999999999998</v>
      </c>
      <c r="P1168" s="202">
        <v>14.83</v>
      </c>
      <c r="Q1168" s="202">
        <v>7.46</v>
      </c>
      <c r="R1168" s="202">
        <v>0.09</v>
      </c>
      <c r="S1168" s="202">
        <v>0.14000000000000001</v>
      </c>
      <c r="T1168" s="202">
        <v>100.18</v>
      </c>
      <c r="U1168" s="183">
        <f t="shared" si="36"/>
        <v>67.547009535823918</v>
      </c>
      <c r="V1168" s="183">
        <f t="shared" si="37"/>
        <v>0.42070389151810372</v>
      </c>
      <c r="W1168" s="201" t="s">
        <v>713</v>
      </c>
      <c r="X1168" s="201">
        <v>10</v>
      </c>
    </row>
    <row r="1169" spans="1:24" s="171" customFormat="1" ht="11.25">
      <c r="A1169" s="172" t="s">
        <v>682</v>
      </c>
      <c r="B1169" s="201" t="s">
        <v>665</v>
      </c>
      <c r="C1169" s="201" t="s">
        <v>683</v>
      </c>
      <c r="D1169" s="201" t="s">
        <v>684</v>
      </c>
      <c r="E1169" s="201" t="s">
        <v>685</v>
      </c>
      <c r="F1169" s="201" t="s">
        <v>686</v>
      </c>
      <c r="G1169" s="201">
        <v>4</v>
      </c>
      <c r="H1169" s="201">
        <v>30</v>
      </c>
      <c r="I1169" s="201" t="s">
        <v>713</v>
      </c>
      <c r="J1169" s="201" t="s">
        <v>671</v>
      </c>
      <c r="K1169" s="202">
        <v>43.35</v>
      </c>
      <c r="L1169" s="202">
        <v>0.23</v>
      </c>
      <c r="M1169" s="202">
        <v>19.989999999999998</v>
      </c>
      <c r="N1169" s="202">
        <v>8.06</v>
      </c>
      <c r="O1169" s="202">
        <v>0.44</v>
      </c>
      <c r="P1169" s="202">
        <v>19.88</v>
      </c>
      <c r="Q1169" s="202">
        <v>4.8600000000000003</v>
      </c>
      <c r="R1169" s="202">
        <v>0.06</v>
      </c>
      <c r="S1169" s="202">
        <v>3.57</v>
      </c>
      <c r="T1169" s="202">
        <v>100.44</v>
      </c>
      <c r="U1169" s="183">
        <f t="shared" si="36"/>
        <v>81.469061983716657</v>
      </c>
      <c r="V1169" s="183">
        <f t="shared" si="37"/>
        <v>10.698724147040483</v>
      </c>
      <c r="W1169" s="201" t="s">
        <v>713</v>
      </c>
      <c r="X1169" s="201">
        <v>10</v>
      </c>
    </row>
    <row r="1170" spans="1:24" s="171" customFormat="1" ht="11.25">
      <c r="A1170" s="172" t="s">
        <v>682</v>
      </c>
      <c r="B1170" s="201" t="s">
        <v>665</v>
      </c>
      <c r="C1170" s="201" t="s">
        <v>683</v>
      </c>
      <c r="D1170" s="201" t="s">
        <v>684</v>
      </c>
      <c r="E1170" s="201" t="s">
        <v>685</v>
      </c>
      <c r="F1170" s="201" t="s">
        <v>686</v>
      </c>
      <c r="G1170" s="201">
        <v>4</v>
      </c>
      <c r="H1170" s="201">
        <v>31</v>
      </c>
      <c r="I1170" s="201" t="s">
        <v>713</v>
      </c>
      <c r="J1170" s="201" t="s">
        <v>671</v>
      </c>
      <c r="K1170" s="202">
        <v>43.33</v>
      </c>
      <c r="L1170" s="202">
        <v>0.09</v>
      </c>
      <c r="M1170" s="202">
        <v>19.77</v>
      </c>
      <c r="N1170" s="202">
        <v>8.0299999999999994</v>
      </c>
      <c r="O1170" s="202">
        <v>0.39</v>
      </c>
      <c r="P1170" s="202">
        <v>18.96</v>
      </c>
      <c r="Q1170" s="202">
        <v>5.27</v>
      </c>
      <c r="R1170" s="202">
        <v>0.04</v>
      </c>
      <c r="S1170" s="202">
        <v>4.4000000000000004</v>
      </c>
      <c r="T1170" s="202">
        <v>100.28</v>
      </c>
      <c r="U1170" s="183">
        <f t="shared" si="36"/>
        <v>80.800951241404547</v>
      </c>
      <c r="V1170" s="183">
        <f t="shared" si="37"/>
        <v>12.990648795108207</v>
      </c>
      <c r="W1170" s="201" t="s">
        <v>713</v>
      </c>
      <c r="X1170" s="201">
        <v>10</v>
      </c>
    </row>
    <row r="1171" spans="1:24" s="171" customFormat="1" ht="11.25">
      <c r="A1171" s="172" t="s">
        <v>682</v>
      </c>
      <c r="B1171" s="201" t="s">
        <v>665</v>
      </c>
      <c r="C1171" s="201" t="s">
        <v>683</v>
      </c>
      <c r="D1171" s="201" t="s">
        <v>684</v>
      </c>
      <c r="E1171" s="201" t="s">
        <v>685</v>
      </c>
      <c r="F1171" s="201" t="s">
        <v>686</v>
      </c>
      <c r="G1171" s="201">
        <v>4</v>
      </c>
      <c r="H1171" s="201">
        <v>32</v>
      </c>
      <c r="I1171" s="201" t="s">
        <v>713</v>
      </c>
      <c r="J1171" s="201" t="s">
        <v>671</v>
      </c>
      <c r="K1171" s="202">
        <v>42.63</v>
      </c>
      <c r="L1171" s="202">
        <v>0.2</v>
      </c>
      <c r="M1171" s="202">
        <v>19.510000000000002</v>
      </c>
      <c r="N1171" s="202">
        <v>8</v>
      </c>
      <c r="O1171" s="202">
        <v>0.49</v>
      </c>
      <c r="P1171" s="202">
        <v>19.82</v>
      </c>
      <c r="Q1171" s="202">
        <v>5.07</v>
      </c>
      <c r="R1171" s="202">
        <v>0.05</v>
      </c>
      <c r="S1171" s="202">
        <v>3.99</v>
      </c>
      <c r="T1171" s="202">
        <v>99.76</v>
      </c>
      <c r="U1171" s="183">
        <f t="shared" si="36"/>
        <v>81.536139594296642</v>
      </c>
      <c r="V1171" s="183">
        <f t="shared" si="37"/>
        <v>12.064242043628051</v>
      </c>
      <c r="W1171" s="201" t="s">
        <v>713</v>
      </c>
      <c r="X1171" s="201">
        <v>10</v>
      </c>
    </row>
    <row r="1172" spans="1:24" s="171" customFormat="1" ht="11.25">
      <c r="A1172" s="172" t="s">
        <v>682</v>
      </c>
      <c r="B1172" s="201" t="s">
        <v>665</v>
      </c>
      <c r="C1172" s="201" t="s">
        <v>683</v>
      </c>
      <c r="D1172" s="201" t="s">
        <v>684</v>
      </c>
      <c r="E1172" s="201" t="s">
        <v>685</v>
      </c>
      <c r="F1172" s="201" t="s">
        <v>686</v>
      </c>
      <c r="G1172" s="201">
        <v>4</v>
      </c>
      <c r="H1172" s="201">
        <v>33</v>
      </c>
      <c r="I1172" s="201" t="s">
        <v>713</v>
      </c>
      <c r="J1172" s="201" t="s">
        <v>671</v>
      </c>
      <c r="K1172" s="202">
        <v>41.8</v>
      </c>
      <c r="L1172" s="202">
        <v>0.11</v>
      </c>
      <c r="M1172" s="202">
        <v>22.56</v>
      </c>
      <c r="N1172" s="202">
        <v>11.93</v>
      </c>
      <c r="O1172" s="202">
        <v>0.32</v>
      </c>
      <c r="P1172" s="202">
        <v>12.38</v>
      </c>
      <c r="Q1172" s="202">
        <v>11.62</v>
      </c>
      <c r="R1172" s="202">
        <v>7.0000000000000007E-2</v>
      </c>
      <c r="S1172" s="202">
        <v>0.04</v>
      </c>
      <c r="T1172" s="202">
        <v>100.83</v>
      </c>
      <c r="U1172" s="183">
        <f t="shared" si="36"/>
        <v>64.908213382459579</v>
      </c>
      <c r="V1172" s="183">
        <f t="shared" si="37"/>
        <v>0.11880194290640345</v>
      </c>
      <c r="W1172" s="201" t="s">
        <v>713</v>
      </c>
      <c r="X1172" s="201">
        <v>10</v>
      </c>
    </row>
    <row r="1173" spans="1:24" s="171" customFormat="1" ht="11.25">
      <c r="A1173" s="172" t="s">
        <v>682</v>
      </c>
      <c r="B1173" s="201" t="s">
        <v>665</v>
      </c>
      <c r="C1173" s="201" t="s">
        <v>683</v>
      </c>
      <c r="D1173" s="201" t="s">
        <v>684</v>
      </c>
      <c r="E1173" s="201" t="s">
        <v>685</v>
      </c>
      <c r="F1173" s="201" t="s">
        <v>686</v>
      </c>
      <c r="G1173" s="201">
        <v>4</v>
      </c>
      <c r="H1173" s="201">
        <v>34</v>
      </c>
      <c r="I1173" s="201" t="s">
        <v>713</v>
      </c>
      <c r="J1173" s="201" t="s">
        <v>671</v>
      </c>
      <c r="K1173" s="202">
        <v>41.96</v>
      </c>
      <c r="L1173" s="202">
        <v>0.05</v>
      </c>
      <c r="M1173" s="202">
        <v>15.29</v>
      </c>
      <c r="N1173" s="202">
        <v>7.2</v>
      </c>
      <c r="O1173" s="202">
        <v>0.45</v>
      </c>
      <c r="P1173" s="202">
        <v>18.37</v>
      </c>
      <c r="Q1173" s="202">
        <v>7.21</v>
      </c>
      <c r="R1173" s="202">
        <v>0.02</v>
      </c>
      <c r="S1173" s="202">
        <v>9.8000000000000007</v>
      </c>
      <c r="T1173" s="202">
        <v>100.35</v>
      </c>
      <c r="U1173" s="183">
        <f t="shared" si="36"/>
        <v>81.974472033545396</v>
      </c>
      <c r="V1173" s="183">
        <f t="shared" si="37"/>
        <v>30.068430999388596</v>
      </c>
      <c r="W1173" s="201" t="s">
        <v>713</v>
      </c>
      <c r="X1173" s="201">
        <v>10</v>
      </c>
    </row>
    <row r="1174" spans="1:24" s="171" customFormat="1" ht="11.25">
      <c r="A1174" s="172" t="s">
        <v>682</v>
      </c>
      <c r="B1174" s="201" t="s">
        <v>665</v>
      </c>
      <c r="C1174" s="201" t="s">
        <v>683</v>
      </c>
      <c r="D1174" s="201" t="s">
        <v>684</v>
      </c>
      <c r="E1174" s="201" t="s">
        <v>685</v>
      </c>
      <c r="F1174" s="201" t="s">
        <v>686</v>
      </c>
      <c r="G1174" s="201">
        <v>4</v>
      </c>
      <c r="H1174" s="201">
        <v>35</v>
      </c>
      <c r="I1174" s="201" t="s">
        <v>713</v>
      </c>
      <c r="J1174" s="201" t="s">
        <v>671</v>
      </c>
      <c r="K1174" s="202">
        <v>42.44</v>
      </c>
      <c r="L1174" s="202">
        <v>0.08</v>
      </c>
      <c r="M1174" s="202">
        <v>21.8</v>
      </c>
      <c r="N1174" s="202">
        <v>14.55</v>
      </c>
      <c r="O1174" s="202">
        <v>0.38</v>
      </c>
      <c r="P1174" s="202">
        <v>16.579999999999998</v>
      </c>
      <c r="Q1174" s="202">
        <v>3.5</v>
      </c>
      <c r="R1174" s="202">
        <v>0.03</v>
      </c>
      <c r="S1174" s="202">
        <v>0.15</v>
      </c>
      <c r="T1174" s="202">
        <v>99.51</v>
      </c>
      <c r="U1174" s="183">
        <f t="shared" si="36"/>
        <v>67.008890565133484</v>
      </c>
      <c r="V1174" s="183">
        <f t="shared" si="37"/>
        <v>0.45946626995154338</v>
      </c>
      <c r="W1174" s="201" t="s">
        <v>713</v>
      </c>
      <c r="X1174" s="201">
        <v>10</v>
      </c>
    </row>
    <row r="1175" spans="1:24" s="171" customFormat="1" ht="11.25">
      <c r="A1175" s="172" t="s">
        <v>682</v>
      </c>
      <c r="B1175" s="201" t="s">
        <v>665</v>
      </c>
      <c r="C1175" s="201" t="s">
        <v>683</v>
      </c>
      <c r="D1175" s="201" t="s">
        <v>684</v>
      </c>
      <c r="E1175" s="201" t="s">
        <v>685</v>
      </c>
      <c r="F1175" s="201" t="s">
        <v>686</v>
      </c>
      <c r="G1175" s="201">
        <v>4</v>
      </c>
      <c r="H1175" s="201">
        <v>36</v>
      </c>
      <c r="I1175" s="201" t="s">
        <v>713</v>
      </c>
      <c r="J1175" s="201" t="s">
        <v>671</v>
      </c>
      <c r="K1175" s="202">
        <v>42.66</v>
      </c>
      <c r="L1175" s="202">
        <v>0.09</v>
      </c>
      <c r="M1175" s="202">
        <v>20.32</v>
      </c>
      <c r="N1175" s="202">
        <v>8.11</v>
      </c>
      <c r="O1175" s="202">
        <v>0.48</v>
      </c>
      <c r="P1175" s="202">
        <v>19.350000000000001</v>
      </c>
      <c r="Q1175" s="202">
        <v>5.0199999999999996</v>
      </c>
      <c r="R1175" s="202">
        <v>0.05</v>
      </c>
      <c r="S1175" s="202">
        <v>4.0599999999999996</v>
      </c>
      <c r="T1175" s="202">
        <v>100.14</v>
      </c>
      <c r="U1175" s="183">
        <f t="shared" si="36"/>
        <v>80.962503397950485</v>
      </c>
      <c r="V1175" s="183">
        <f t="shared" si="37"/>
        <v>11.819372476954817</v>
      </c>
      <c r="W1175" s="201" t="s">
        <v>713</v>
      </c>
      <c r="X1175" s="201">
        <v>10</v>
      </c>
    </row>
    <row r="1176" spans="1:24" s="171" customFormat="1" ht="11.25">
      <c r="A1176" s="172" t="s">
        <v>682</v>
      </c>
      <c r="B1176" s="201" t="s">
        <v>665</v>
      </c>
      <c r="C1176" s="201" t="s">
        <v>683</v>
      </c>
      <c r="D1176" s="201" t="s">
        <v>684</v>
      </c>
      <c r="E1176" s="201" t="s">
        <v>685</v>
      </c>
      <c r="F1176" s="201" t="s">
        <v>686</v>
      </c>
      <c r="G1176" s="201">
        <v>4</v>
      </c>
      <c r="H1176" s="201">
        <v>37</v>
      </c>
      <c r="I1176" s="201" t="s">
        <v>713</v>
      </c>
      <c r="J1176" s="201" t="s">
        <v>671</v>
      </c>
      <c r="K1176" s="202">
        <v>40.98</v>
      </c>
      <c r="L1176" s="202">
        <v>0.2</v>
      </c>
      <c r="M1176" s="202">
        <v>22.08</v>
      </c>
      <c r="N1176" s="202">
        <v>15.76</v>
      </c>
      <c r="O1176" s="202">
        <v>0.33</v>
      </c>
      <c r="P1176" s="202">
        <v>8.7200000000000006</v>
      </c>
      <c r="Q1176" s="202">
        <v>13.16</v>
      </c>
      <c r="R1176" s="202">
        <v>0.13</v>
      </c>
      <c r="S1176" s="202">
        <v>0.01</v>
      </c>
      <c r="T1176" s="202">
        <v>101.37</v>
      </c>
      <c r="U1176" s="183">
        <f t="shared" si="36"/>
        <v>49.65313528674826</v>
      </c>
      <c r="V1176" s="183">
        <f t="shared" si="37"/>
        <v>3.0373015151637608E-2</v>
      </c>
      <c r="W1176" s="201" t="s">
        <v>713</v>
      </c>
      <c r="X1176" s="201">
        <v>10</v>
      </c>
    </row>
    <row r="1177" spans="1:24" s="171" customFormat="1" ht="11.25">
      <c r="A1177" s="172" t="s">
        <v>682</v>
      </c>
      <c r="B1177" s="201" t="s">
        <v>665</v>
      </c>
      <c r="C1177" s="201" t="s">
        <v>683</v>
      </c>
      <c r="D1177" s="201" t="s">
        <v>684</v>
      </c>
      <c r="E1177" s="201" t="s">
        <v>685</v>
      </c>
      <c r="F1177" s="201" t="s">
        <v>686</v>
      </c>
      <c r="G1177" s="201">
        <v>4</v>
      </c>
      <c r="H1177" s="201">
        <v>38</v>
      </c>
      <c r="I1177" s="201" t="s">
        <v>713</v>
      </c>
      <c r="J1177" s="201" t="s">
        <v>671</v>
      </c>
      <c r="K1177" s="202">
        <v>42.38</v>
      </c>
      <c r="L1177" s="202">
        <v>0.93</v>
      </c>
      <c r="M1177" s="202">
        <v>19.63</v>
      </c>
      <c r="N1177" s="202">
        <v>8.7200000000000006</v>
      </c>
      <c r="O1177" s="202">
        <v>0.38</v>
      </c>
      <c r="P1177" s="202">
        <v>19.59</v>
      </c>
      <c r="Q1177" s="202">
        <v>5.43</v>
      </c>
      <c r="R1177" s="202">
        <v>0.13</v>
      </c>
      <c r="S1177" s="202">
        <v>3.75</v>
      </c>
      <c r="T1177" s="202">
        <v>100.94</v>
      </c>
      <c r="U1177" s="183">
        <f t="shared" si="36"/>
        <v>80.01738102505297</v>
      </c>
      <c r="V1177" s="183">
        <f t="shared" si="37"/>
        <v>11.359566161002812</v>
      </c>
      <c r="W1177" s="201" t="s">
        <v>713</v>
      </c>
      <c r="X1177" s="201">
        <v>10</v>
      </c>
    </row>
    <row r="1178" spans="1:24" s="171" customFormat="1" ht="11.25">
      <c r="A1178" s="172" t="s">
        <v>682</v>
      </c>
      <c r="B1178" s="201" t="s">
        <v>665</v>
      </c>
      <c r="C1178" s="201" t="s">
        <v>683</v>
      </c>
      <c r="D1178" s="201" t="s">
        <v>684</v>
      </c>
      <c r="E1178" s="201" t="s">
        <v>685</v>
      </c>
      <c r="F1178" s="201" t="s">
        <v>686</v>
      </c>
      <c r="G1178" s="201">
        <v>4</v>
      </c>
      <c r="H1178" s="201">
        <v>39</v>
      </c>
      <c r="I1178" s="201" t="s">
        <v>713</v>
      </c>
      <c r="J1178" s="201" t="s">
        <v>671</v>
      </c>
      <c r="K1178" s="202">
        <v>42.98</v>
      </c>
      <c r="L1178" s="202">
        <v>0.12</v>
      </c>
      <c r="M1178" s="202">
        <v>19.399999999999999</v>
      </c>
      <c r="N1178" s="202">
        <v>8.25</v>
      </c>
      <c r="O1178" s="202">
        <v>0.47</v>
      </c>
      <c r="P1178" s="202">
        <v>19.47</v>
      </c>
      <c r="Q1178" s="202">
        <v>4.93</v>
      </c>
      <c r="R1178" s="202">
        <v>0.09</v>
      </c>
      <c r="S1178" s="202">
        <v>3.85</v>
      </c>
      <c r="T1178" s="202">
        <v>99.56</v>
      </c>
      <c r="U1178" s="183">
        <f t="shared" si="36"/>
        <v>80.793420877089332</v>
      </c>
      <c r="V1178" s="183">
        <f t="shared" si="37"/>
        <v>11.748919667111187</v>
      </c>
      <c r="W1178" s="201" t="s">
        <v>713</v>
      </c>
      <c r="X1178" s="201">
        <v>10</v>
      </c>
    </row>
    <row r="1179" spans="1:24" s="171" customFormat="1" ht="11.25">
      <c r="A1179" s="172" t="s">
        <v>682</v>
      </c>
      <c r="B1179" s="201" t="s">
        <v>665</v>
      </c>
      <c r="C1179" s="201" t="s">
        <v>683</v>
      </c>
      <c r="D1179" s="201" t="s">
        <v>684</v>
      </c>
      <c r="E1179" s="201" t="s">
        <v>685</v>
      </c>
      <c r="F1179" s="201" t="s">
        <v>686</v>
      </c>
      <c r="G1179" s="201">
        <v>4</v>
      </c>
      <c r="H1179" s="201">
        <v>40</v>
      </c>
      <c r="I1179" s="201" t="s">
        <v>713</v>
      </c>
      <c r="J1179" s="201" t="s">
        <v>671</v>
      </c>
      <c r="K1179" s="202">
        <v>42.45</v>
      </c>
      <c r="L1179" s="202">
        <v>0.18</v>
      </c>
      <c r="M1179" s="202">
        <v>17.27</v>
      </c>
      <c r="N1179" s="202">
        <v>7.38</v>
      </c>
      <c r="O1179" s="202">
        <v>0.44</v>
      </c>
      <c r="P1179" s="202">
        <v>19.07</v>
      </c>
      <c r="Q1179" s="202">
        <v>5.8</v>
      </c>
      <c r="R1179" s="202">
        <v>0.06</v>
      </c>
      <c r="S1179" s="202">
        <v>7.32</v>
      </c>
      <c r="T1179" s="202">
        <v>99.97</v>
      </c>
      <c r="U1179" s="183">
        <f t="shared" si="36"/>
        <v>82.161441913503978</v>
      </c>
      <c r="V1179" s="183">
        <f t="shared" si="37"/>
        <v>22.138985102797655</v>
      </c>
      <c r="W1179" s="201" t="s">
        <v>713</v>
      </c>
      <c r="X1179" s="201">
        <v>10</v>
      </c>
    </row>
    <row r="1180" spans="1:24" s="171" customFormat="1" ht="11.25">
      <c r="A1180" s="172" t="s">
        <v>682</v>
      </c>
      <c r="B1180" s="201" t="s">
        <v>665</v>
      </c>
      <c r="C1180" s="201" t="s">
        <v>683</v>
      </c>
      <c r="D1180" s="201" t="s">
        <v>684</v>
      </c>
      <c r="E1180" s="201" t="s">
        <v>685</v>
      </c>
      <c r="F1180" s="201" t="s">
        <v>686</v>
      </c>
      <c r="G1180" s="201">
        <v>4</v>
      </c>
      <c r="H1180" s="201">
        <v>41</v>
      </c>
      <c r="I1180" s="201" t="s">
        <v>713</v>
      </c>
      <c r="J1180" s="201" t="s">
        <v>671</v>
      </c>
      <c r="K1180" s="202">
        <v>40.69</v>
      </c>
      <c r="L1180" s="202">
        <v>0.15</v>
      </c>
      <c r="M1180" s="202">
        <v>21.46</v>
      </c>
      <c r="N1180" s="202">
        <v>16.16</v>
      </c>
      <c r="O1180" s="202">
        <v>0.3</v>
      </c>
      <c r="P1180" s="202">
        <v>7.93</v>
      </c>
      <c r="Q1180" s="202">
        <v>13.61</v>
      </c>
      <c r="R1180" s="202">
        <v>0.06</v>
      </c>
      <c r="S1180" s="202">
        <v>0.02</v>
      </c>
      <c r="T1180" s="202">
        <v>100.38</v>
      </c>
      <c r="U1180" s="183">
        <f t="shared" si="36"/>
        <v>46.657368556857421</v>
      </c>
      <c r="V1180" s="183">
        <f t="shared" si="37"/>
        <v>6.2480967528730016E-2</v>
      </c>
      <c r="W1180" s="201" t="s">
        <v>713</v>
      </c>
      <c r="X1180" s="201">
        <v>10</v>
      </c>
    </row>
    <row r="1181" spans="1:24" s="171" customFormat="1" ht="11.25">
      <c r="A1181" s="172" t="s">
        <v>682</v>
      </c>
      <c r="B1181" s="201" t="s">
        <v>665</v>
      </c>
      <c r="C1181" s="201" t="s">
        <v>683</v>
      </c>
      <c r="D1181" s="201" t="s">
        <v>684</v>
      </c>
      <c r="E1181" s="201" t="s">
        <v>685</v>
      </c>
      <c r="F1181" s="201" t="s">
        <v>686</v>
      </c>
      <c r="G1181" s="201">
        <v>4</v>
      </c>
      <c r="H1181" s="201">
        <v>42</v>
      </c>
      <c r="I1181" s="201" t="s">
        <v>713</v>
      </c>
      <c r="J1181" s="201" t="s">
        <v>671</v>
      </c>
      <c r="K1181" s="202">
        <v>40.630000000000003</v>
      </c>
      <c r="L1181" s="202">
        <v>0.15</v>
      </c>
      <c r="M1181" s="202">
        <v>21.33</v>
      </c>
      <c r="N1181" s="202">
        <v>14.97</v>
      </c>
      <c r="O1181" s="202">
        <v>0.36</v>
      </c>
      <c r="P1181" s="202">
        <v>8.67</v>
      </c>
      <c r="Q1181" s="202">
        <v>13.12</v>
      </c>
      <c r="R1181" s="202">
        <v>0.05</v>
      </c>
      <c r="S1181" s="202">
        <v>0.01</v>
      </c>
      <c r="T1181" s="202">
        <v>99.29</v>
      </c>
      <c r="U1181" s="183">
        <f t="shared" si="36"/>
        <v>50.794973695759268</v>
      </c>
      <c r="V1181" s="183">
        <f t="shared" si="37"/>
        <v>3.1440647559478348E-2</v>
      </c>
      <c r="W1181" s="201" t="s">
        <v>713</v>
      </c>
      <c r="X1181" s="201">
        <v>10</v>
      </c>
    </row>
    <row r="1182" spans="1:24" s="171" customFormat="1" ht="11.25">
      <c r="A1182" s="172" t="s">
        <v>682</v>
      </c>
      <c r="B1182" s="201" t="s">
        <v>665</v>
      </c>
      <c r="C1182" s="201" t="s">
        <v>683</v>
      </c>
      <c r="D1182" s="201" t="s">
        <v>684</v>
      </c>
      <c r="E1182" s="201" t="s">
        <v>685</v>
      </c>
      <c r="F1182" s="201" t="s">
        <v>686</v>
      </c>
      <c r="G1182" s="201">
        <v>4</v>
      </c>
      <c r="H1182" s="201">
        <v>43</v>
      </c>
      <c r="I1182" s="201" t="s">
        <v>713</v>
      </c>
      <c r="J1182" s="201" t="s">
        <v>671</v>
      </c>
      <c r="K1182" s="202">
        <v>42.6</v>
      </c>
      <c r="L1182" s="202">
        <v>1.08</v>
      </c>
      <c r="M1182" s="202">
        <v>18.079999999999998</v>
      </c>
      <c r="N1182" s="202">
        <v>8.36</v>
      </c>
      <c r="O1182" s="202">
        <v>0.35</v>
      </c>
      <c r="P1182" s="202">
        <v>20.059999999999999</v>
      </c>
      <c r="Q1182" s="202">
        <v>5.39</v>
      </c>
      <c r="R1182" s="202">
        <v>7.0000000000000007E-2</v>
      </c>
      <c r="S1182" s="202">
        <v>4</v>
      </c>
      <c r="T1182" s="202">
        <v>99.99</v>
      </c>
      <c r="U1182" s="183">
        <f t="shared" si="36"/>
        <v>81.049816830948785</v>
      </c>
      <c r="V1182" s="183">
        <f t="shared" si="37"/>
        <v>12.923533340557908</v>
      </c>
      <c r="W1182" s="201" t="s">
        <v>713</v>
      </c>
      <c r="X1182" s="201">
        <v>10</v>
      </c>
    </row>
    <row r="1183" spans="1:24" s="171" customFormat="1" ht="11.25">
      <c r="A1183" s="172" t="s">
        <v>682</v>
      </c>
      <c r="B1183" s="201" t="s">
        <v>665</v>
      </c>
      <c r="C1183" s="201" t="s">
        <v>683</v>
      </c>
      <c r="D1183" s="201" t="s">
        <v>684</v>
      </c>
      <c r="E1183" s="201" t="s">
        <v>685</v>
      </c>
      <c r="F1183" s="201" t="s">
        <v>686</v>
      </c>
      <c r="G1183" s="201">
        <v>4</v>
      </c>
      <c r="H1183" s="201">
        <v>44</v>
      </c>
      <c r="I1183" s="201" t="s">
        <v>713</v>
      </c>
      <c r="J1183" s="201" t="s">
        <v>671</v>
      </c>
      <c r="K1183" s="202">
        <v>43.45</v>
      </c>
      <c r="L1183" s="202">
        <v>0.14000000000000001</v>
      </c>
      <c r="M1183" s="202">
        <v>20.239999999999998</v>
      </c>
      <c r="N1183" s="202">
        <v>7.79</v>
      </c>
      <c r="O1183" s="202">
        <v>0.39</v>
      </c>
      <c r="P1183" s="202">
        <v>20.04</v>
      </c>
      <c r="Q1183" s="202">
        <v>4.58</v>
      </c>
      <c r="R1183" s="202">
        <v>0.05</v>
      </c>
      <c r="S1183" s="202">
        <v>3.64</v>
      </c>
      <c r="T1183" s="202">
        <v>100.32</v>
      </c>
      <c r="U1183" s="183">
        <f t="shared" si="36"/>
        <v>82.096078035501549</v>
      </c>
      <c r="V1183" s="183">
        <f t="shared" si="37"/>
        <v>10.765685121542377</v>
      </c>
      <c r="W1183" s="201" t="s">
        <v>713</v>
      </c>
      <c r="X1183" s="201">
        <v>10</v>
      </c>
    </row>
    <row r="1184" spans="1:24" s="171" customFormat="1" ht="11.25">
      <c r="A1184" s="172" t="s">
        <v>682</v>
      </c>
      <c r="B1184" s="201" t="s">
        <v>665</v>
      </c>
      <c r="C1184" s="201" t="s">
        <v>683</v>
      </c>
      <c r="D1184" s="201" t="s">
        <v>684</v>
      </c>
      <c r="E1184" s="201" t="s">
        <v>685</v>
      </c>
      <c r="F1184" s="201" t="s">
        <v>686</v>
      </c>
      <c r="G1184" s="201">
        <v>4</v>
      </c>
      <c r="H1184" s="201">
        <v>45</v>
      </c>
      <c r="I1184" s="201" t="s">
        <v>713</v>
      </c>
      <c r="J1184" s="201" t="s">
        <v>671</v>
      </c>
      <c r="K1184" s="202">
        <v>42.82</v>
      </c>
      <c r="L1184" s="202">
        <v>0.11</v>
      </c>
      <c r="M1184" s="202">
        <v>17.05</v>
      </c>
      <c r="N1184" s="202">
        <v>7.03</v>
      </c>
      <c r="O1184" s="202">
        <v>0.4</v>
      </c>
      <c r="P1184" s="202">
        <v>19.5</v>
      </c>
      <c r="Q1184" s="202">
        <v>5.87</v>
      </c>
      <c r="R1184" s="202">
        <v>0.03</v>
      </c>
      <c r="S1184" s="202">
        <v>6.95</v>
      </c>
      <c r="T1184" s="202">
        <v>99.76</v>
      </c>
      <c r="U1184" s="183">
        <f t="shared" si="36"/>
        <v>83.176789064565298</v>
      </c>
      <c r="V1184" s="183">
        <f t="shared" si="37"/>
        <v>21.473217724195063</v>
      </c>
      <c r="W1184" s="201" t="s">
        <v>713</v>
      </c>
      <c r="X1184" s="201">
        <v>10</v>
      </c>
    </row>
    <row r="1185" spans="1:24" s="171" customFormat="1" ht="11.25">
      <c r="A1185" s="172" t="s">
        <v>682</v>
      </c>
      <c r="B1185" s="201" t="s">
        <v>665</v>
      </c>
      <c r="C1185" s="201" t="s">
        <v>683</v>
      </c>
      <c r="D1185" s="201" t="s">
        <v>684</v>
      </c>
      <c r="E1185" s="201" t="s">
        <v>685</v>
      </c>
      <c r="F1185" s="201" t="s">
        <v>686</v>
      </c>
      <c r="G1185" s="201">
        <v>4</v>
      </c>
      <c r="H1185" s="201">
        <v>46</v>
      </c>
      <c r="I1185" s="201" t="s">
        <v>713</v>
      </c>
      <c r="J1185" s="201" t="s">
        <v>671</v>
      </c>
      <c r="K1185" s="202">
        <v>42.89</v>
      </c>
      <c r="L1185" s="202">
        <v>0.15</v>
      </c>
      <c r="M1185" s="202">
        <v>19.27</v>
      </c>
      <c r="N1185" s="202">
        <v>7.8</v>
      </c>
      <c r="O1185" s="202">
        <v>0.4</v>
      </c>
      <c r="P1185" s="202">
        <v>20.03</v>
      </c>
      <c r="Q1185" s="202">
        <v>4.63</v>
      </c>
      <c r="R1185" s="202">
        <v>0.08</v>
      </c>
      <c r="S1185" s="202">
        <v>3.25</v>
      </c>
      <c r="T1185" s="202">
        <v>98.5</v>
      </c>
      <c r="U1185" s="183">
        <f t="shared" si="36"/>
        <v>82.06987046736279</v>
      </c>
      <c r="V1185" s="183">
        <f t="shared" si="37"/>
        <v>10.164132469903841</v>
      </c>
      <c r="W1185" s="201" t="s">
        <v>713</v>
      </c>
      <c r="X1185" s="201">
        <v>10</v>
      </c>
    </row>
    <row r="1186" spans="1:24" s="171" customFormat="1" ht="11.25">
      <c r="A1186" s="172" t="s">
        <v>682</v>
      </c>
      <c r="B1186" s="201" t="s">
        <v>665</v>
      </c>
      <c r="C1186" s="201" t="s">
        <v>683</v>
      </c>
      <c r="D1186" s="201" t="s">
        <v>684</v>
      </c>
      <c r="E1186" s="201" t="s">
        <v>685</v>
      </c>
      <c r="F1186" s="201" t="s">
        <v>686</v>
      </c>
      <c r="G1186" s="201">
        <v>4</v>
      </c>
      <c r="H1186" s="201">
        <v>47</v>
      </c>
      <c r="I1186" s="201" t="s">
        <v>713</v>
      </c>
      <c r="J1186" s="201" t="s">
        <v>671</v>
      </c>
      <c r="K1186" s="202">
        <v>43.59</v>
      </c>
      <c r="L1186" s="202">
        <v>0.12</v>
      </c>
      <c r="M1186" s="202">
        <v>20.420000000000002</v>
      </c>
      <c r="N1186" s="202">
        <v>7.45</v>
      </c>
      <c r="O1186" s="202">
        <v>0.35</v>
      </c>
      <c r="P1186" s="202">
        <v>20.39</v>
      </c>
      <c r="Q1186" s="202">
        <v>4.43</v>
      </c>
      <c r="R1186" s="202">
        <v>0.02</v>
      </c>
      <c r="S1186" s="202">
        <v>2.96</v>
      </c>
      <c r="T1186" s="202">
        <v>99.73</v>
      </c>
      <c r="U1186" s="183">
        <f t="shared" si="36"/>
        <v>82.988487711369714</v>
      </c>
      <c r="V1186" s="183">
        <f t="shared" si="37"/>
        <v>8.8624207830176189</v>
      </c>
      <c r="W1186" s="201" t="s">
        <v>713</v>
      </c>
      <c r="X1186" s="201">
        <v>10</v>
      </c>
    </row>
    <row r="1187" spans="1:24" s="171" customFormat="1" ht="11.25">
      <c r="A1187" s="172" t="s">
        <v>682</v>
      </c>
      <c r="B1187" s="201" t="s">
        <v>665</v>
      </c>
      <c r="C1187" s="201" t="s">
        <v>683</v>
      </c>
      <c r="D1187" s="201" t="s">
        <v>684</v>
      </c>
      <c r="E1187" s="201" t="s">
        <v>685</v>
      </c>
      <c r="F1187" s="201" t="s">
        <v>686</v>
      </c>
      <c r="G1187" s="201">
        <v>4</v>
      </c>
      <c r="H1187" s="201">
        <v>48</v>
      </c>
      <c r="I1187" s="201" t="s">
        <v>713</v>
      </c>
      <c r="J1187" s="201" t="s">
        <v>671</v>
      </c>
      <c r="K1187" s="202">
        <v>42.75</v>
      </c>
      <c r="L1187" s="202">
        <v>0.3</v>
      </c>
      <c r="M1187" s="202">
        <v>19.59</v>
      </c>
      <c r="N1187" s="202">
        <v>7.95</v>
      </c>
      <c r="O1187" s="202">
        <v>0.41</v>
      </c>
      <c r="P1187" s="202">
        <v>19.71</v>
      </c>
      <c r="Q1187" s="202">
        <v>4.58</v>
      </c>
      <c r="R1187" s="202">
        <v>0.08</v>
      </c>
      <c r="S1187" s="202">
        <v>4.2699999999999996</v>
      </c>
      <c r="T1187" s="202">
        <v>99.64</v>
      </c>
      <c r="U1187" s="183">
        <f t="shared" si="36"/>
        <v>81.546738852534901</v>
      </c>
      <c r="V1187" s="183">
        <f t="shared" si="37"/>
        <v>12.756855948222412</v>
      </c>
      <c r="W1187" s="201" t="s">
        <v>713</v>
      </c>
      <c r="X1187" s="201">
        <v>10</v>
      </c>
    </row>
    <row r="1188" spans="1:24" s="171" customFormat="1" ht="11.25">
      <c r="A1188" s="172" t="s">
        <v>682</v>
      </c>
      <c r="B1188" s="201" t="s">
        <v>665</v>
      </c>
      <c r="C1188" s="201" t="s">
        <v>683</v>
      </c>
      <c r="D1188" s="201" t="s">
        <v>684</v>
      </c>
      <c r="E1188" s="201" t="s">
        <v>685</v>
      </c>
      <c r="F1188" s="201" t="s">
        <v>686</v>
      </c>
      <c r="G1188" s="201">
        <v>4</v>
      </c>
      <c r="H1188" s="201">
        <v>49</v>
      </c>
      <c r="I1188" s="201" t="s">
        <v>713</v>
      </c>
      <c r="J1188" s="201" t="s">
        <v>671</v>
      </c>
      <c r="K1188" s="202">
        <v>42.17</v>
      </c>
      <c r="L1188" s="202">
        <v>0.11</v>
      </c>
      <c r="M1188" s="202">
        <v>21.46</v>
      </c>
      <c r="N1188" s="202">
        <v>15.32</v>
      </c>
      <c r="O1188" s="202">
        <v>0.34</v>
      </c>
      <c r="P1188" s="202">
        <v>11.08</v>
      </c>
      <c r="Q1188" s="202">
        <v>10</v>
      </c>
      <c r="R1188" s="202">
        <v>0.14000000000000001</v>
      </c>
      <c r="S1188" s="202">
        <v>0</v>
      </c>
      <c r="T1188" s="202">
        <v>100.62</v>
      </c>
      <c r="U1188" s="183">
        <f t="shared" si="36"/>
        <v>56.315182458537038</v>
      </c>
      <c r="V1188" s="183">
        <f t="shared" si="37"/>
        <v>0</v>
      </c>
      <c r="W1188" s="201" t="s">
        <v>713</v>
      </c>
      <c r="X1188" s="201">
        <v>10</v>
      </c>
    </row>
    <row r="1189" spans="1:24" s="171" customFormat="1" ht="11.25">
      <c r="A1189" s="172" t="s">
        <v>682</v>
      </c>
      <c r="B1189" s="201" t="s">
        <v>665</v>
      </c>
      <c r="C1189" s="201" t="s">
        <v>683</v>
      </c>
      <c r="D1189" s="201" t="s">
        <v>684</v>
      </c>
      <c r="E1189" s="201" t="s">
        <v>685</v>
      </c>
      <c r="F1189" s="201" t="s">
        <v>686</v>
      </c>
      <c r="G1189" s="201">
        <v>4</v>
      </c>
      <c r="H1189" s="201">
        <v>50</v>
      </c>
      <c r="I1189" s="201" t="s">
        <v>713</v>
      </c>
      <c r="J1189" s="201" t="s">
        <v>671</v>
      </c>
      <c r="K1189" s="202">
        <v>42.18</v>
      </c>
      <c r="L1189" s="202">
        <v>0.12</v>
      </c>
      <c r="M1189" s="202">
        <v>16.46</v>
      </c>
      <c r="N1189" s="202">
        <v>7.05</v>
      </c>
      <c r="O1189" s="202">
        <v>0.49</v>
      </c>
      <c r="P1189" s="202">
        <v>18.91</v>
      </c>
      <c r="Q1189" s="202">
        <v>6.25</v>
      </c>
      <c r="R1189" s="202">
        <v>0.04</v>
      </c>
      <c r="S1189" s="202">
        <v>8.48</v>
      </c>
      <c r="T1189" s="202">
        <v>99.98</v>
      </c>
      <c r="U1189" s="183">
        <f t="shared" si="36"/>
        <v>82.701877021235404</v>
      </c>
      <c r="V1189" s="183">
        <f t="shared" si="37"/>
        <v>25.684201749769279</v>
      </c>
      <c r="W1189" s="201" t="s">
        <v>713</v>
      </c>
      <c r="X1189" s="201">
        <v>10</v>
      </c>
    </row>
    <row r="1190" spans="1:24" s="171" customFormat="1" ht="11.25">
      <c r="A1190" s="172" t="s">
        <v>682</v>
      </c>
      <c r="B1190" s="201" t="s">
        <v>665</v>
      </c>
      <c r="C1190" s="201" t="s">
        <v>683</v>
      </c>
      <c r="D1190" s="201" t="s">
        <v>684</v>
      </c>
      <c r="E1190" s="201" t="s">
        <v>685</v>
      </c>
      <c r="F1190" s="201" t="s">
        <v>686</v>
      </c>
      <c r="G1190" s="201">
        <v>4</v>
      </c>
      <c r="H1190" s="201">
        <v>51</v>
      </c>
      <c r="I1190" s="201" t="s">
        <v>713</v>
      </c>
      <c r="J1190" s="201" t="s">
        <v>671</v>
      </c>
      <c r="K1190" s="202">
        <v>42.8</v>
      </c>
      <c r="L1190" s="202">
        <v>0.21</v>
      </c>
      <c r="M1190" s="202">
        <v>17.5</v>
      </c>
      <c r="N1190" s="202">
        <v>7.33</v>
      </c>
      <c r="O1190" s="202">
        <v>0.43</v>
      </c>
      <c r="P1190" s="202">
        <v>19.559999999999999</v>
      </c>
      <c r="Q1190" s="202">
        <v>5.22</v>
      </c>
      <c r="R1190" s="202">
        <v>0.09</v>
      </c>
      <c r="S1190" s="202">
        <v>6.72</v>
      </c>
      <c r="T1190" s="202">
        <v>99.86</v>
      </c>
      <c r="U1190" s="183">
        <f t="shared" si="36"/>
        <v>82.628047262961275</v>
      </c>
      <c r="V1190" s="183">
        <f t="shared" si="37"/>
        <v>20.483620697967748</v>
      </c>
      <c r="W1190" s="201" t="s">
        <v>713</v>
      </c>
      <c r="X1190" s="201">
        <v>10</v>
      </c>
    </row>
    <row r="1191" spans="1:24" s="171" customFormat="1" ht="11.25">
      <c r="A1191" s="172" t="s">
        <v>682</v>
      </c>
      <c r="B1191" s="201" t="s">
        <v>665</v>
      </c>
      <c r="C1191" s="201" t="s">
        <v>683</v>
      </c>
      <c r="D1191" s="201" t="s">
        <v>684</v>
      </c>
      <c r="E1191" s="201" t="s">
        <v>685</v>
      </c>
      <c r="F1191" s="201" t="s">
        <v>686</v>
      </c>
      <c r="G1191" s="201">
        <v>4</v>
      </c>
      <c r="H1191" s="201">
        <v>52</v>
      </c>
      <c r="I1191" s="201" t="s">
        <v>713</v>
      </c>
      <c r="J1191" s="201" t="s">
        <v>671</v>
      </c>
      <c r="K1191" s="202">
        <v>40.57</v>
      </c>
      <c r="L1191" s="202">
        <v>0.16</v>
      </c>
      <c r="M1191" s="202">
        <v>21.21</v>
      </c>
      <c r="N1191" s="202">
        <v>17.57</v>
      </c>
      <c r="O1191" s="202">
        <v>0.4</v>
      </c>
      <c r="P1191" s="202">
        <v>7.2</v>
      </c>
      <c r="Q1191" s="202">
        <v>12.86</v>
      </c>
      <c r="R1191" s="202">
        <v>0.1</v>
      </c>
      <c r="S1191" s="202">
        <v>0.03</v>
      </c>
      <c r="T1191" s="202">
        <v>100.1</v>
      </c>
      <c r="U1191" s="183">
        <f t="shared" si="36"/>
        <v>42.21067690563067</v>
      </c>
      <c r="V1191" s="183">
        <f t="shared" si="37"/>
        <v>9.4795474253090733E-2</v>
      </c>
      <c r="W1191" s="201" t="s">
        <v>713</v>
      </c>
      <c r="X1191" s="201">
        <v>10</v>
      </c>
    </row>
    <row r="1192" spans="1:24" s="171" customFormat="1" ht="11.25">
      <c r="A1192" s="172" t="s">
        <v>682</v>
      </c>
      <c r="B1192" s="201" t="s">
        <v>665</v>
      </c>
      <c r="C1192" s="201" t="s">
        <v>683</v>
      </c>
      <c r="D1192" s="201" t="s">
        <v>684</v>
      </c>
      <c r="E1192" s="201" t="s">
        <v>685</v>
      </c>
      <c r="F1192" s="201" t="s">
        <v>686</v>
      </c>
      <c r="G1192" s="201">
        <v>4</v>
      </c>
      <c r="H1192" s="201">
        <v>53</v>
      </c>
      <c r="I1192" s="201" t="s">
        <v>713</v>
      </c>
      <c r="J1192" s="201" t="s">
        <v>671</v>
      </c>
      <c r="K1192" s="202">
        <v>42</v>
      </c>
      <c r="L1192" s="202">
        <v>0.15</v>
      </c>
      <c r="M1192" s="202">
        <v>20.170000000000002</v>
      </c>
      <c r="N1192" s="202">
        <v>7.77</v>
      </c>
      <c r="O1192" s="202">
        <v>0.42</v>
      </c>
      <c r="P1192" s="202">
        <v>19.93</v>
      </c>
      <c r="Q1192" s="202">
        <v>4.8</v>
      </c>
      <c r="R1192" s="202">
        <v>0.03</v>
      </c>
      <c r="S1192" s="202">
        <v>4.2699999999999996</v>
      </c>
      <c r="T1192" s="202">
        <v>99.54</v>
      </c>
      <c r="U1192" s="183">
        <f t="shared" si="36"/>
        <v>82.052920410694796</v>
      </c>
      <c r="V1192" s="183">
        <f t="shared" si="37"/>
        <v>12.435642950868319</v>
      </c>
      <c r="W1192" s="201" t="s">
        <v>713</v>
      </c>
      <c r="X1192" s="201">
        <v>10</v>
      </c>
    </row>
    <row r="1193" spans="1:24" s="171" customFormat="1" ht="11.25">
      <c r="A1193" s="172" t="s">
        <v>682</v>
      </c>
      <c r="B1193" s="201" t="s">
        <v>665</v>
      </c>
      <c r="C1193" s="201" t="s">
        <v>683</v>
      </c>
      <c r="D1193" s="201" t="s">
        <v>684</v>
      </c>
      <c r="E1193" s="201" t="s">
        <v>685</v>
      </c>
      <c r="F1193" s="201" t="s">
        <v>686</v>
      </c>
      <c r="G1193" s="201">
        <v>4</v>
      </c>
      <c r="H1193" s="201">
        <v>54</v>
      </c>
      <c r="I1193" s="201" t="s">
        <v>713</v>
      </c>
      <c r="J1193" s="201" t="s">
        <v>671</v>
      </c>
      <c r="K1193" s="202">
        <v>42.41</v>
      </c>
      <c r="L1193" s="202">
        <v>0.13</v>
      </c>
      <c r="M1193" s="202">
        <v>20.190000000000001</v>
      </c>
      <c r="N1193" s="202">
        <v>8.0399999999999991</v>
      </c>
      <c r="O1193" s="202">
        <v>0.39</v>
      </c>
      <c r="P1193" s="202">
        <v>19.5</v>
      </c>
      <c r="Q1193" s="202">
        <v>5.07</v>
      </c>
      <c r="R1193" s="202">
        <v>7.0000000000000007E-2</v>
      </c>
      <c r="S1193" s="202">
        <v>4.8899999999999997</v>
      </c>
      <c r="T1193" s="202">
        <v>100.69</v>
      </c>
      <c r="U1193" s="183">
        <f t="shared" si="36"/>
        <v>81.213857855185537</v>
      </c>
      <c r="V1193" s="183">
        <f t="shared" si="37"/>
        <v>13.97678027863877</v>
      </c>
      <c r="W1193" s="201" t="s">
        <v>713</v>
      </c>
      <c r="X1193" s="201">
        <v>10</v>
      </c>
    </row>
    <row r="1194" spans="1:24" s="171" customFormat="1" ht="11.25">
      <c r="A1194" s="172" t="s">
        <v>682</v>
      </c>
      <c r="B1194" s="201" t="s">
        <v>665</v>
      </c>
      <c r="C1194" s="201" t="s">
        <v>683</v>
      </c>
      <c r="D1194" s="201" t="s">
        <v>684</v>
      </c>
      <c r="E1194" s="201" t="s">
        <v>685</v>
      </c>
      <c r="F1194" s="201" t="s">
        <v>686</v>
      </c>
      <c r="G1194" s="201">
        <v>4</v>
      </c>
      <c r="H1194" s="201">
        <v>55</v>
      </c>
      <c r="I1194" s="201" t="s">
        <v>713</v>
      </c>
      <c r="J1194" s="201" t="s">
        <v>671</v>
      </c>
      <c r="K1194" s="202">
        <v>40.99</v>
      </c>
      <c r="L1194" s="202">
        <v>0.16</v>
      </c>
      <c r="M1194" s="202">
        <v>21.13</v>
      </c>
      <c r="N1194" s="202">
        <v>15.37</v>
      </c>
      <c r="O1194" s="202">
        <v>0.35</v>
      </c>
      <c r="P1194" s="202">
        <v>9.51</v>
      </c>
      <c r="Q1194" s="202">
        <v>12.52</v>
      </c>
      <c r="R1194" s="202">
        <v>0.15</v>
      </c>
      <c r="S1194" s="202">
        <v>0</v>
      </c>
      <c r="T1194" s="202">
        <v>100.18</v>
      </c>
      <c r="U1194" s="183">
        <f t="shared" si="36"/>
        <v>52.44573047166606</v>
      </c>
      <c r="V1194" s="183">
        <f t="shared" si="37"/>
        <v>0</v>
      </c>
      <c r="W1194" s="201" t="s">
        <v>713</v>
      </c>
      <c r="X1194" s="201">
        <v>10</v>
      </c>
    </row>
    <row r="1195" spans="1:24" s="171" customFormat="1" ht="11.25">
      <c r="A1195" s="172" t="s">
        <v>682</v>
      </c>
      <c r="B1195" s="201" t="s">
        <v>665</v>
      </c>
      <c r="C1195" s="201" t="s">
        <v>683</v>
      </c>
      <c r="D1195" s="201" t="s">
        <v>684</v>
      </c>
      <c r="E1195" s="201" t="s">
        <v>685</v>
      </c>
      <c r="F1195" s="201" t="s">
        <v>686</v>
      </c>
      <c r="G1195" s="201">
        <v>4</v>
      </c>
      <c r="H1195" s="201">
        <v>56</v>
      </c>
      <c r="I1195" s="201" t="s">
        <v>713</v>
      </c>
      <c r="J1195" s="201" t="s">
        <v>671</v>
      </c>
      <c r="K1195" s="202">
        <v>41.71</v>
      </c>
      <c r="L1195" s="202">
        <v>0.12</v>
      </c>
      <c r="M1195" s="202">
        <v>22.41</v>
      </c>
      <c r="N1195" s="202">
        <v>12.43</v>
      </c>
      <c r="O1195" s="202">
        <v>0.28999999999999998</v>
      </c>
      <c r="P1195" s="202">
        <v>12.21</v>
      </c>
      <c r="Q1195" s="202">
        <v>11.09</v>
      </c>
      <c r="R1195" s="202">
        <v>0.12</v>
      </c>
      <c r="S1195" s="202">
        <v>0.09</v>
      </c>
      <c r="T1195" s="202">
        <v>100.47</v>
      </c>
      <c r="U1195" s="183">
        <f t="shared" si="36"/>
        <v>63.648109634344685</v>
      </c>
      <c r="V1195" s="183">
        <f t="shared" si="37"/>
        <v>0.26868973927933953</v>
      </c>
      <c r="W1195" s="201" t="s">
        <v>713</v>
      </c>
      <c r="X1195" s="201">
        <v>10</v>
      </c>
    </row>
    <row r="1196" spans="1:24" s="171" customFormat="1" ht="11.25">
      <c r="A1196" s="172" t="s">
        <v>682</v>
      </c>
      <c r="B1196" s="201" t="s">
        <v>665</v>
      </c>
      <c r="C1196" s="201" t="s">
        <v>683</v>
      </c>
      <c r="D1196" s="201" t="s">
        <v>684</v>
      </c>
      <c r="E1196" s="201" t="s">
        <v>685</v>
      </c>
      <c r="F1196" s="201" t="s">
        <v>686</v>
      </c>
      <c r="G1196" s="201">
        <v>4</v>
      </c>
      <c r="H1196" s="201">
        <v>57</v>
      </c>
      <c r="I1196" s="201" t="s">
        <v>713</v>
      </c>
      <c r="J1196" s="201" t="s">
        <v>671</v>
      </c>
      <c r="K1196" s="202">
        <v>41.52</v>
      </c>
      <c r="L1196" s="202">
        <v>0.14000000000000001</v>
      </c>
      <c r="M1196" s="202">
        <v>21.83</v>
      </c>
      <c r="N1196" s="202">
        <v>15.57</v>
      </c>
      <c r="O1196" s="202">
        <v>0.32</v>
      </c>
      <c r="P1196" s="202">
        <v>8.67</v>
      </c>
      <c r="Q1196" s="202">
        <v>13.03</v>
      </c>
      <c r="R1196" s="202">
        <v>0.05</v>
      </c>
      <c r="S1196" s="202">
        <v>0.02</v>
      </c>
      <c r="T1196" s="202">
        <v>101.15</v>
      </c>
      <c r="U1196" s="183">
        <f t="shared" si="36"/>
        <v>49.812596886114463</v>
      </c>
      <c r="V1196" s="183">
        <f t="shared" si="37"/>
        <v>6.1422618544282867E-2</v>
      </c>
      <c r="W1196" s="201" t="s">
        <v>713</v>
      </c>
      <c r="X1196" s="201">
        <v>10</v>
      </c>
    </row>
    <row r="1197" spans="1:24" s="171" customFormat="1" ht="11.25">
      <c r="A1197" s="172" t="s">
        <v>682</v>
      </c>
      <c r="B1197" s="201" t="s">
        <v>665</v>
      </c>
      <c r="C1197" s="201" t="s">
        <v>683</v>
      </c>
      <c r="D1197" s="201" t="s">
        <v>684</v>
      </c>
      <c r="E1197" s="201" t="s">
        <v>685</v>
      </c>
      <c r="F1197" s="201" t="s">
        <v>686</v>
      </c>
      <c r="G1197" s="201">
        <v>4</v>
      </c>
      <c r="H1197" s="201">
        <v>58</v>
      </c>
      <c r="I1197" s="201" t="s">
        <v>713</v>
      </c>
      <c r="J1197" s="201" t="s">
        <v>671</v>
      </c>
      <c r="K1197" s="202">
        <v>43</v>
      </c>
      <c r="L1197" s="202">
        <v>0.14000000000000001</v>
      </c>
      <c r="M1197" s="202">
        <v>20.96</v>
      </c>
      <c r="N1197" s="202">
        <v>7.93</v>
      </c>
      <c r="O1197" s="202">
        <v>0.43</v>
      </c>
      <c r="P1197" s="202">
        <v>20.75</v>
      </c>
      <c r="Q1197" s="202">
        <v>4.4800000000000004</v>
      </c>
      <c r="R1197" s="202">
        <v>0.04</v>
      </c>
      <c r="S1197" s="202">
        <v>2.78</v>
      </c>
      <c r="T1197" s="202">
        <v>100.51</v>
      </c>
      <c r="U1197" s="183">
        <f t="shared" si="36"/>
        <v>82.344644360833058</v>
      </c>
      <c r="V1197" s="183">
        <f t="shared" si="37"/>
        <v>8.1706037806990057</v>
      </c>
      <c r="W1197" s="201" t="s">
        <v>713</v>
      </c>
      <c r="X1197" s="201">
        <v>10</v>
      </c>
    </row>
    <row r="1198" spans="1:24" s="171" customFormat="1" ht="11.25">
      <c r="A1198" s="172" t="s">
        <v>682</v>
      </c>
      <c r="B1198" s="201" t="s">
        <v>665</v>
      </c>
      <c r="C1198" s="201" t="s">
        <v>683</v>
      </c>
      <c r="D1198" s="201" t="s">
        <v>684</v>
      </c>
      <c r="E1198" s="201" t="s">
        <v>685</v>
      </c>
      <c r="F1198" s="201" t="s">
        <v>686</v>
      </c>
      <c r="G1198" s="201">
        <v>4</v>
      </c>
      <c r="H1198" s="201">
        <v>59</v>
      </c>
      <c r="I1198" s="201" t="s">
        <v>713</v>
      </c>
      <c r="J1198" s="201" t="s">
        <v>671</v>
      </c>
      <c r="K1198" s="202">
        <v>42.75</v>
      </c>
      <c r="L1198" s="202">
        <v>0.08</v>
      </c>
      <c r="M1198" s="202">
        <v>22.68</v>
      </c>
      <c r="N1198" s="202">
        <v>10.19</v>
      </c>
      <c r="O1198" s="202">
        <v>0.24</v>
      </c>
      <c r="P1198" s="202">
        <v>14.04</v>
      </c>
      <c r="Q1198" s="202">
        <v>10.66</v>
      </c>
      <c r="R1198" s="202">
        <v>0.14000000000000001</v>
      </c>
      <c r="S1198" s="202">
        <v>0.12</v>
      </c>
      <c r="T1198" s="202">
        <v>100.9</v>
      </c>
      <c r="U1198" s="183">
        <f t="shared" si="36"/>
        <v>71.063798521330497</v>
      </c>
      <c r="V1198" s="183">
        <f t="shared" si="37"/>
        <v>0.35368638063341856</v>
      </c>
      <c r="W1198" s="201" t="s">
        <v>713</v>
      </c>
      <c r="X1198" s="201">
        <v>10</v>
      </c>
    </row>
    <row r="1199" spans="1:24" s="171" customFormat="1" ht="11.25">
      <c r="A1199" s="172" t="s">
        <v>682</v>
      </c>
      <c r="B1199" s="201" t="s">
        <v>665</v>
      </c>
      <c r="C1199" s="201" t="s">
        <v>683</v>
      </c>
      <c r="D1199" s="201" t="s">
        <v>684</v>
      </c>
      <c r="E1199" s="201" t="s">
        <v>685</v>
      </c>
      <c r="F1199" s="201" t="s">
        <v>686</v>
      </c>
      <c r="G1199" s="201">
        <v>4</v>
      </c>
      <c r="H1199" s="201">
        <v>60</v>
      </c>
      <c r="I1199" s="201" t="s">
        <v>713</v>
      </c>
      <c r="J1199" s="201" t="s">
        <v>671</v>
      </c>
      <c r="K1199" s="202">
        <v>42.18</v>
      </c>
      <c r="L1199" s="202">
        <v>0.13</v>
      </c>
      <c r="M1199" s="202">
        <v>18.16</v>
      </c>
      <c r="N1199" s="202">
        <v>7.69</v>
      </c>
      <c r="O1199" s="202">
        <v>0.44</v>
      </c>
      <c r="P1199" s="202">
        <v>19.11</v>
      </c>
      <c r="Q1199" s="202">
        <v>5.6</v>
      </c>
      <c r="R1199" s="202">
        <v>0.05</v>
      </c>
      <c r="S1199" s="202">
        <v>6.71</v>
      </c>
      <c r="T1199" s="202">
        <v>100.07</v>
      </c>
      <c r="U1199" s="183">
        <f t="shared" si="36"/>
        <v>81.581876908974209</v>
      </c>
      <c r="V1199" s="183">
        <f t="shared" si="37"/>
        <v>19.863506450027497</v>
      </c>
      <c r="W1199" s="201" t="s">
        <v>713</v>
      </c>
      <c r="X1199" s="201">
        <v>10</v>
      </c>
    </row>
    <row r="1200" spans="1:24" s="171" customFormat="1" ht="11.25">
      <c r="A1200" s="172" t="s">
        <v>682</v>
      </c>
      <c r="B1200" s="201" t="s">
        <v>665</v>
      </c>
      <c r="C1200" s="201" t="s">
        <v>683</v>
      </c>
      <c r="D1200" s="201" t="s">
        <v>684</v>
      </c>
      <c r="E1200" s="201" t="s">
        <v>685</v>
      </c>
      <c r="F1200" s="201" t="s">
        <v>686</v>
      </c>
      <c r="G1200" s="201">
        <v>4</v>
      </c>
      <c r="H1200" s="201">
        <v>61</v>
      </c>
      <c r="I1200" s="201" t="s">
        <v>713</v>
      </c>
      <c r="J1200" s="201" t="s">
        <v>671</v>
      </c>
      <c r="K1200" s="202">
        <v>43.44</v>
      </c>
      <c r="L1200" s="202">
        <v>0.34</v>
      </c>
      <c r="M1200" s="202">
        <v>21.99</v>
      </c>
      <c r="N1200" s="202">
        <v>9.24</v>
      </c>
      <c r="O1200" s="202">
        <v>0.35</v>
      </c>
      <c r="P1200" s="202">
        <v>18.899999999999999</v>
      </c>
      <c r="Q1200" s="202">
        <v>4.49</v>
      </c>
      <c r="R1200" s="202">
        <v>0.06</v>
      </c>
      <c r="S1200" s="202">
        <v>0.63</v>
      </c>
      <c r="T1200" s="202">
        <v>99.44</v>
      </c>
      <c r="U1200" s="183">
        <f t="shared" si="36"/>
        <v>78.475608424128708</v>
      </c>
      <c r="V1200" s="183">
        <f t="shared" si="37"/>
        <v>1.8856741538729755</v>
      </c>
      <c r="W1200" s="201" t="s">
        <v>713</v>
      </c>
      <c r="X1200" s="201">
        <v>10</v>
      </c>
    </row>
    <row r="1201" spans="1:24" s="171" customFormat="1" ht="11.25">
      <c r="A1201" s="172" t="s">
        <v>682</v>
      </c>
      <c r="B1201" s="201" t="s">
        <v>665</v>
      </c>
      <c r="C1201" s="201" t="s">
        <v>683</v>
      </c>
      <c r="D1201" s="201" t="s">
        <v>684</v>
      </c>
      <c r="E1201" s="201" t="s">
        <v>685</v>
      </c>
      <c r="F1201" s="201" t="s">
        <v>686</v>
      </c>
      <c r="G1201" s="201">
        <v>4</v>
      </c>
      <c r="H1201" s="201">
        <v>62</v>
      </c>
      <c r="I1201" s="201" t="s">
        <v>713</v>
      </c>
      <c r="J1201" s="201" t="s">
        <v>671</v>
      </c>
      <c r="K1201" s="202">
        <v>43.14</v>
      </c>
      <c r="L1201" s="202">
        <v>0.23</v>
      </c>
      <c r="M1201" s="202">
        <v>19</v>
      </c>
      <c r="N1201" s="202">
        <v>7.82</v>
      </c>
      <c r="O1201" s="202">
        <v>0.41</v>
      </c>
      <c r="P1201" s="202">
        <v>20.03</v>
      </c>
      <c r="Q1201" s="202">
        <v>5.36</v>
      </c>
      <c r="R1201" s="202">
        <v>0.03</v>
      </c>
      <c r="S1201" s="202">
        <v>4.78</v>
      </c>
      <c r="T1201" s="202">
        <v>100.8</v>
      </c>
      <c r="U1201" s="183">
        <f t="shared" si="36"/>
        <v>82.032156436830633</v>
      </c>
      <c r="V1201" s="183">
        <f t="shared" si="37"/>
        <v>14.439908469523521</v>
      </c>
      <c r="W1201" s="201" t="s">
        <v>713</v>
      </c>
      <c r="X1201" s="201">
        <v>10</v>
      </c>
    </row>
    <row r="1202" spans="1:24" s="171" customFormat="1" ht="11.25">
      <c r="A1202" s="172" t="s">
        <v>682</v>
      </c>
      <c r="B1202" s="201" t="s">
        <v>665</v>
      </c>
      <c r="C1202" s="201" t="s">
        <v>683</v>
      </c>
      <c r="D1202" s="201" t="s">
        <v>684</v>
      </c>
      <c r="E1202" s="201" t="s">
        <v>685</v>
      </c>
      <c r="F1202" s="201" t="s">
        <v>686</v>
      </c>
      <c r="G1202" s="201">
        <v>4</v>
      </c>
      <c r="H1202" s="201">
        <v>63</v>
      </c>
      <c r="I1202" s="201" t="s">
        <v>713</v>
      </c>
      <c r="J1202" s="201" t="s">
        <v>671</v>
      </c>
      <c r="K1202" s="202">
        <v>41.9</v>
      </c>
      <c r="L1202" s="202">
        <v>0.17</v>
      </c>
      <c r="M1202" s="202">
        <v>19.78</v>
      </c>
      <c r="N1202" s="202">
        <v>14.57</v>
      </c>
      <c r="O1202" s="202">
        <v>0.48</v>
      </c>
      <c r="P1202" s="202">
        <v>15.41</v>
      </c>
      <c r="Q1202" s="202">
        <v>5.49</v>
      </c>
      <c r="R1202" s="202">
        <v>0.1</v>
      </c>
      <c r="S1202" s="202">
        <v>2.15</v>
      </c>
      <c r="T1202" s="202">
        <v>100.05</v>
      </c>
      <c r="U1202" s="183">
        <f t="shared" si="36"/>
        <v>65.340338402757311</v>
      </c>
      <c r="V1202" s="183">
        <f t="shared" si="37"/>
        <v>6.7961787821107578</v>
      </c>
      <c r="W1202" s="201" t="s">
        <v>713</v>
      </c>
      <c r="X1202" s="201">
        <v>10</v>
      </c>
    </row>
    <row r="1203" spans="1:24" s="171" customFormat="1" ht="11.25">
      <c r="A1203" s="172" t="s">
        <v>682</v>
      </c>
      <c r="B1203" s="201" t="s">
        <v>665</v>
      </c>
      <c r="C1203" s="201" t="s">
        <v>683</v>
      </c>
      <c r="D1203" s="201" t="s">
        <v>684</v>
      </c>
      <c r="E1203" s="201" t="s">
        <v>685</v>
      </c>
      <c r="F1203" s="201" t="s">
        <v>686</v>
      </c>
      <c r="G1203" s="201">
        <v>4</v>
      </c>
      <c r="H1203" s="201">
        <v>64</v>
      </c>
      <c r="I1203" s="201" t="s">
        <v>713</v>
      </c>
      <c r="J1203" s="201" t="s">
        <v>671</v>
      </c>
      <c r="K1203" s="202">
        <v>42.61</v>
      </c>
      <c r="L1203" s="202">
        <v>0.27</v>
      </c>
      <c r="M1203" s="202">
        <v>20.260000000000002</v>
      </c>
      <c r="N1203" s="202">
        <v>8.3800000000000008</v>
      </c>
      <c r="O1203" s="202">
        <v>0.39</v>
      </c>
      <c r="P1203" s="202">
        <v>19.75</v>
      </c>
      <c r="Q1203" s="202">
        <v>4.0999999999999996</v>
      </c>
      <c r="R1203" s="202">
        <v>0.04</v>
      </c>
      <c r="S1203" s="202">
        <v>2.91</v>
      </c>
      <c r="T1203" s="202">
        <v>98.71</v>
      </c>
      <c r="U1203" s="183">
        <f t="shared" si="36"/>
        <v>80.772369498723066</v>
      </c>
      <c r="V1203" s="183">
        <f t="shared" si="37"/>
        <v>8.7886346136859466</v>
      </c>
      <c r="W1203" s="201" t="s">
        <v>713</v>
      </c>
      <c r="X1203" s="201">
        <v>10</v>
      </c>
    </row>
    <row r="1204" spans="1:24" s="171" customFormat="1" ht="11.25">
      <c r="A1204" s="172" t="s">
        <v>682</v>
      </c>
      <c r="B1204" s="201" t="s">
        <v>665</v>
      </c>
      <c r="C1204" s="201" t="s">
        <v>683</v>
      </c>
      <c r="D1204" s="201" t="s">
        <v>684</v>
      </c>
      <c r="E1204" s="201" t="s">
        <v>685</v>
      </c>
      <c r="F1204" s="201" t="s">
        <v>686</v>
      </c>
      <c r="G1204" s="201">
        <v>4</v>
      </c>
      <c r="H1204" s="201">
        <v>65</v>
      </c>
      <c r="I1204" s="201" t="s">
        <v>713</v>
      </c>
      <c r="J1204" s="201" t="s">
        <v>671</v>
      </c>
      <c r="K1204" s="202">
        <v>43.03</v>
      </c>
      <c r="L1204" s="202">
        <v>0.28999999999999998</v>
      </c>
      <c r="M1204" s="202">
        <v>19.89</v>
      </c>
      <c r="N1204" s="202">
        <v>7.93</v>
      </c>
      <c r="O1204" s="202">
        <v>0.42</v>
      </c>
      <c r="P1204" s="202">
        <v>20.05</v>
      </c>
      <c r="Q1204" s="202">
        <v>4.49</v>
      </c>
      <c r="R1204" s="202">
        <v>7.0000000000000007E-2</v>
      </c>
      <c r="S1204" s="202">
        <v>4.2699999999999996</v>
      </c>
      <c r="T1204" s="202">
        <v>100.44</v>
      </c>
      <c r="U1204" s="183">
        <f t="shared" si="36"/>
        <v>81.840184364637125</v>
      </c>
      <c r="V1204" s="183">
        <f t="shared" si="37"/>
        <v>12.588666840324969</v>
      </c>
      <c r="W1204" s="201" t="s">
        <v>713</v>
      </c>
      <c r="X1204" s="201">
        <v>10</v>
      </c>
    </row>
    <row r="1205" spans="1:24" s="171" customFormat="1" ht="11.25">
      <c r="A1205" s="172" t="s">
        <v>682</v>
      </c>
      <c r="B1205" s="201" t="s">
        <v>665</v>
      </c>
      <c r="C1205" s="201" t="s">
        <v>683</v>
      </c>
      <c r="D1205" s="201" t="s">
        <v>684</v>
      </c>
      <c r="E1205" s="201" t="s">
        <v>685</v>
      </c>
      <c r="F1205" s="201" t="s">
        <v>686</v>
      </c>
      <c r="G1205" s="201">
        <v>4</v>
      </c>
      <c r="H1205" s="201">
        <v>66</v>
      </c>
      <c r="I1205" s="201" t="s">
        <v>713</v>
      </c>
      <c r="J1205" s="201" t="s">
        <v>671</v>
      </c>
      <c r="K1205" s="202">
        <v>42.68</v>
      </c>
      <c r="L1205" s="202">
        <v>0.15</v>
      </c>
      <c r="M1205" s="202">
        <v>19.21</v>
      </c>
      <c r="N1205" s="202">
        <v>6.59</v>
      </c>
      <c r="O1205" s="202">
        <v>0.32</v>
      </c>
      <c r="P1205" s="202">
        <v>20.309999999999999</v>
      </c>
      <c r="Q1205" s="202">
        <v>5.03</v>
      </c>
      <c r="R1205" s="202">
        <v>0.03</v>
      </c>
      <c r="S1205" s="202">
        <v>4.51</v>
      </c>
      <c r="T1205" s="202">
        <v>98.83</v>
      </c>
      <c r="U1205" s="183">
        <f t="shared" si="36"/>
        <v>84.599665235949985</v>
      </c>
      <c r="V1205" s="183">
        <f t="shared" si="37"/>
        <v>13.606573727517295</v>
      </c>
      <c r="W1205" s="201" t="s">
        <v>713</v>
      </c>
      <c r="X1205" s="201">
        <v>10</v>
      </c>
    </row>
    <row r="1206" spans="1:24" s="171" customFormat="1" ht="11.25">
      <c r="A1206" s="172" t="s">
        <v>682</v>
      </c>
      <c r="B1206" s="201" t="s">
        <v>665</v>
      </c>
      <c r="C1206" s="201" t="s">
        <v>683</v>
      </c>
      <c r="D1206" s="201" t="s">
        <v>684</v>
      </c>
      <c r="E1206" s="201" t="s">
        <v>685</v>
      </c>
      <c r="F1206" s="201" t="s">
        <v>686</v>
      </c>
      <c r="G1206" s="201">
        <v>4</v>
      </c>
      <c r="H1206" s="201">
        <v>67</v>
      </c>
      <c r="I1206" s="201" t="s">
        <v>713</v>
      </c>
      <c r="J1206" s="201" t="s">
        <v>671</v>
      </c>
      <c r="K1206" s="202">
        <v>41.01</v>
      </c>
      <c r="L1206" s="202">
        <v>0.14000000000000001</v>
      </c>
      <c r="M1206" s="202">
        <v>21.62</v>
      </c>
      <c r="N1206" s="202">
        <v>15.31</v>
      </c>
      <c r="O1206" s="202">
        <v>0.39</v>
      </c>
      <c r="P1206" s="202">
        <v>9.35</v>
      </c>
      <c r="Q1206" s="202">
        <v>12.72</v>
      </c>
      <c r="R1206" s="202">
        <v>0.02</v>
      </c>
      <c r="S1206" s="202">
        <v>0</v>
      </c>
      <c r="T1206" s="202">
        <v>100.56</v>
      </c>
      <c r="U1206" s="183">
        <f t="shared" si="36"/>
        <v>52.120007423133174</v>
      </c>
      <c r="V1206" s="183">
        <f t="shared" si="37"/>
        <v>0</v>
      </c>
      <c r="W1206" s="201" t="s">
        <v>713</v>
      </c>
      <c r="X1206" s="201">
        <v>10</v>
      </c>
    </row>
    <row r="1207" spans="1:24" s="171" customFormat="1" ht="11.25">
      <c r="A1207" s="172" t="s">
        <v>682</v>
      </c>
      <c r="B1207" s="201" t="s">
        <v>665</v>
      </c>
      <c r="C1207" s="201" t="s">
        <v>683</v>
      </c>
      <c r="D1207" s="201" t="s">
        <v>684</v>
      </c>
      <c r="E1207" s="201" t="s">
        <v>685</v>
      </c>
      <c r="F1207" s="201" t="s">
        <v>686</v>
      </c>
      <c r="G1207" s="201">
        <v>4</v>
      </c>
      <c r="H1207" s="201">
        <v>68</v>
      </c>
      <c r="I1207" s="201" t="s">
        <v>713</v>
      </c>
      <c r="J1207" s="201" t="s">
        <v>671</v>
      </c>
      <c r="K1207" s="202">
        <v>42.27</v>
      </c>
      <c r="L1207" s="202">
        <v>0.09</v>
      </c>
      <c r="M1207" s="202">
        <v>16.71</v>
      </c>
      <c r="N1207" s="202">
        <v>7.15</v>
      </c>
      <c r="O1207" s="202">
        <v>0.43</v>
      </c>
      <c r="P1207" s="202">
        <v>18.95</v>
      </c>
      <c r="Q1207" s="202">
        <v>6.36</v>
      </c>
      <c r="R1207" s="202">
        <v>0.08</v>
      </c>
      <c r="S1207" s="202">
        <v>7.74</v>
      </c>
      <c r="T1207" s="202">
        <v>99.78</v>
      </c>
      <c r="U1207" s="183">
        <f t="shared" si="36"/>
        <v>82.529940464572718</v>
      </c>
      <c r="V1207" s="183">
        <f t="shared" si="37"/>
        <v>23.706646336744015</v>
      </c>
      <c r="W1207" s="201" t="s">
        <v>713</v>
      </c>
      <c r="X1207" s="201">
        <v>10</v>
      </c>
    </row>
    <row r="1208" spans="1:24" s="171" customFormat="1" ht="11.25">
      <c r="A1208" s="172" t="s">
        <v>682</v>
      </c>
      <c r="B1208" s="201" t="s">
        <v>665</v>
      </c>
      <c r="C1208" s="201" t="s">
        <v>683</v>
      </c>
      <c r="D1208" s="201" t="s">
        <v>684</v>
      </c>
      <c r="E1208" s="201" t="s">
        <v>685</v>
      </c>
      <c r="F1208" s="201" t="s">
        <v>686</v>
      </c>
      <c r="G1208" s="201">
        <v>4</v>
      </c>
      <c r="H1208" s="201">
        <v>69</v>
      </c>
      <c r="I1208" s="201" t="s">
        <v>713</v>
      </c>
      <c r="J1208" s="201" t="s">
        <v>671</v>
      </c>
      <c r="K1208" s="202">
        <v>43.37</v>
      </c>
      <c r="L1208" s="202">
        <v>1.1100000000000001</v>
      </c>
      <c r="M1208" s="202">
        <v>17.47</v>
      </c>
      <c r="N1208" s="202">
        <v>7.37</v>
      </c>
      <c r="O1208" s="202">
        <v>0.32</v>
      </c>
      <c r="P1208" s="202">
        <v>20</v>
      </c>
      <c r="Q1208" s="202">
        <v>5.78</v>
      </c>
      <c r="R1208" s="202">
        <v>0.1</v>
      </c>
      <c r="S1208" s="202">
        <v>5.2</v>
      </c>
      <c r="T1208" s="202">
        <v>100.72</v>
      </c>
      <c r="U1208" s="183">
        <f t="shared" si="36"/>
        <v>82.867924502188387</v>
      </c>
      <c r="V1208" s="183">
        <f t="shared" si="37"/>
        <v>16.644271594285716</v>
      </c>
      <c r="W1208" s="201" t="s">
        <v>713</v>
      </c>
      <c r="X1208" s="201">
        <v>10</v>
      </c>
    </row>
    <row r="1209" spans="1:24" s="171" customFormat="1" ht="11.25">
      <c r="A1209" s="172" t="s">
        <v>682</v>
      </c>
      <c r="B1209" s="201" t="s">
        <v>665</v>
      </c>
      <c r="C1209" s="201" t="s">
        <v>683</v>
      </c>
      <c r="D1209" s="201" t="s">
        <v>684</v>
      </c>
      <c r="E1209" s="201" t="s">
        <v>685</v>
      </c>
      <c r="F1209" s="201" t="s">
        <v>686</v>
      </c>
      <c r="G1209" s="201">
        <v>4</v>
      </c>
      <c r="H1209" s="201">
        <v>70</v>
      </c>
      <c r="I1209" s="201" t="s">
        <v>713</v>
      </c>
      <c r="J1209" s="201" t="s">
        <v>671</v>
      </c>
      <c r="K1209" s="202">
        <v>43.65</v>
      </c>
      <c r="L1209" s="202">
        <v>0.3</v>
      </c>
      <c r="M1209" s="202">
        <v>20.58</v>
      </c>
      <c r="N1209" s="202">
        <v>7.42</v>
      </c>
      <c r="O1209" s="202">
        <v>0.37</v>
      </c>
      <c r="P1209" s="202">
        <v>20.27</v>
      </c>
      <c r="Q1209" s="202">
        <v>4.29</v>
      </c>
      <c r="R1209" s="202">
        <v>0.09</v>
      </c>
      <c r="S1209" s="202">
        <v>2.93</v>
      </c>
      <c r="T1209" s="202">
        <v>99.9</v>
      </c>
      <c r="U1209" s="183">
        <f t="shared" si="36"/>
        <v>82.962104750003661</v>
      </c>
      <c r="V1209" s="183">
        <f t="shared" si="37"/>
        <v>8.7181729135032917</v>
      </c>
      <c r="W1209" s="201" t="s">
        <v>713</v>
      </c>
      <c r="X1209" s="201">
        <v>10</v>
      </c>
    </row>
    <row r="1210" spans="1:24" s="171" customFormat="1" ht="11.25">
      <c r="A1210" s="172" t="s">
        <v>682</v>
      </c>
      <c r="B1210" s="201" t="s">
        <v>665</v>
      </c>
      <c r="C1210" s="201" t="s">
        <v>683</v>
      </c>
      <c r="D1210" s="201" t="s">
        <v>684</v>
      </c>
      <c r="E1210" s="201" t="s">
        <v>685</v>
      </c>
      <c r="F1210" s="201" t="s">
        <v>686</v>
      </c>
      <c r="G1210" s="201">
        <v>4</v>
      </c>
      <c r="H1210" s="201">
        <v>71</v>
      </c>
      <c r="I1210" s="201" t="s">
        <v>713</v>
      </c>
      <c r="J1210" s="201" t="s">
        <v>671</v>
      </c>
      <c r="K1210" s="202">
        <v>41.52</v>
      </c>
      <c r="L1210" s="202">
        <v>0.13</v>
      </c>
      <c r="M1210" s="202">
        <v>22.36</v>
      </c>
      <c r="N1210" s="202">
        <v>12.46</v>
      </c>
      <c r="O1210" s="202">
        <v>0.24</v>
      </c>
      <c r="P1210" s="202">
        <v>12.13</v>
      </c>
      <c r="Q1210" s="202">
        <v>11.13</v>
      </c>
      <c r="R1210" s="202">
        <v>0.08</v>
      </c>
      <c r="S1210" s="202">
        <v>0.06</v>
      </c>
      <c r="T1210" s="202">
        <v>100.11</v>
      </c>
      <c r="U1210" s="183">
        <f t="shared" si="36"/>
        <v>63.439986414355879</v>
      </c>
      <c r="V1210" s="183">
        <f t="shared" si="37"/>
        <v>0.17968725804669267</v>
      </c>
      <c r="W1210" s="201" t="s">
        <v>713</v>
      </c>
      <c r="X1210" s="201">
        <v>10</v>
      </c>
    </row>
    <row r="1211" spans="1:24" s="171" customFormat="1" ht="11.25">
      <c r="A1211" s="172" t="s">
        <v>682</v>
      </c>
      <c r="B1211" s="201" t="s">
        <v>665</v>
      </c>
      <c r="C1211" s="201" t="s">
        <v>683</v>
      </c>
      <c r="D1211" s="201" t="s">
        <v>684</v>
      </c>
      <c r="E1211" s="201" t="s">
        <v>685</v>
      </c>
      <c r="F1211" s="201" t="s">
        <v>686</v>
      </c>
      <c r="G1211" s="201">
        <v>4</v>
      </c>
      <c r="H1211" s="201">
        <v>72</v>
      </c>
      <c r="I1211" s="201" t="s">
        <v>713</v>
      </c>
      <c r="J1211" s="201" t="s">
        <v>671</v>
      </c>
      <c r="K1211" s="202">
        <v>42.9</v>
      </c>
      <c r="L1211" s="202">
        <v>0.77</v>
      </c>
      <c r="M1211" s="202">
        <v>16.73</v>
      </c>
      <c r="N1211" s="202">
        <v>6.9</v>
      </c>
      <c r="O1211" s="202">
        <v>0.3</v>
      </c>
      <c r="P1211" s="202">
        <v>20.07</v>
      </c>
      <c r="Q1211" s="202">
        <v>6.11</v>
      </c>
      <c r="R1211" s="202">
        <v>0.09</v>
      </c>
      <c r="S1211" s="202">
        <v>6.9</v>
      </c>
      <c r="T1211" s="202">
        <v>100.77</v>
      </c>
      <c r="U1211" s="183">
        <f t="shared" si="36"/>
        <v>83.830711933162362</v>
      </c>
      <c r="V1211" s="183">
        <f t="shared" si="37"/>
        <v>21.671613023131634</v>
      </c>
      <c r="W1211" s="201" t="s">
        <v>713</v>
      </c>
      <c r="X1211" s="201">
        <v>10</v>
      </c>
    </row>
    <row r="1212" spans="1:24" s="171" customFormat="1" ht="11.25">
      <c r="A1212" s="172" t="s">
        <v>682</v>
      </c>
      <c r="B1212" s="201" t="s">
        <v>665</v>
      </c>
      <c r="C1212" s="201" t="s">
        <v>683</v>
      </c>
      <c r="D1212" s="201" t="s">
        <v>684</v>
      </c>
      <c r="E1212" s="201" t="s">
        <v>685</v>
      </c>
      <c r="F1212" s="201" t="s">
        <v>686</v>
      </c>
      <c r="G1212" s="201">
        <v>4</v>
      </c>
      <c r="H1212" s="201">
        <v>73</v>
      </c>
      <c r="I1212" s="201" t="s">
        <v>713</v>
      </c>
      <c r="J1212" s="201" t="s">
        <v>671</v>
      </c>
      <c r="K1212" s="202">
        <v>43.7</v>
      </c>
      <c r="L1212" s="202">
        <v>0.23</v>
      </c>
      <c r="M1212" s="202">
        <v>20.54</v>
      </c>
      <c r="N1212" s="202">
        <v>7.32</v>
      </c>
      <c r="O1212" s="202">
        <v>0.36</v>
      </c>
      <c r="P1212" s="202">
        <v>20.3</v>
      </c>
      <c r="Q1212" s="202">
        <v>4.41</v>
      </c>
      <c r="R1212" s="202">
        <v>0.04</v>
      </c>
      <c r="S1212" s="202">
        <v>2.79</v>
      </c>
      <c r="T1212" s="202">
        <v>99.69</v>
      </c>
      <c r="U1212" s="183">
        <f t="shared" si="36"/>
        <v>83.17374954109323</v>
      </c>
      <c r="V1212" s="183">
        <f t="shared" si="37"/>
        <v>8.3512099848781212</v>
      </c>
      <c r="W1212" s="201" t="s">
        <v>713</v>
      </c>
      <c r="X1212" s="201">
        <v>10</v>
      </c>
    </row>
    <row r="1213" spans="1:24" s="171" customFormat="1" ht="11.25">
      <c r="A1213" s="172" t="s">
        <v>682</v>
      </c>
      <c r="B1213" s="201" t="s">
        <v>665</v>
      </c>
      <c r="C1213" s="201" t="s">
        <v>683</v>
      </c>
      <c r="D1213" s="201" t="s">
        <v>684</v>
      </c>
      <c r="E1213" s="201" t="s">
        <v>685</v>
      </c>
      <c r="F1213" s="201" t="s">
        <v>686</v>
      </c>
      <c r="G1213" s="201">
        <v>4</v>
      </c>
      <c r="H1213" s="201">
        <v>74</v>
      </c>
      <c r="I1213" s="201" t="s">
        <v>713</v>
      </c>
      <c r="J1213" s="201" t="s">
        <v>671</v>
      </c>
      <c r="K1213" s="202">
        <v>42.2</v>
      </c>
      <c r="L1213" s="202">
        <v>0.27</v>
      </c>
      <c r="M1213" s="202">
        <v>17.53</v>
      </c>
      <c r="N1213" s="202">
        <v>7.48</v>
      </c>
      <c r="O1213" s="202">
        <v>0.42</v>
      </c>
      <c r="P1213" s="202">
        <v>18.829999999999998</v>
      </c>
      <c r="Q1213" s="202">
        <v>5.94</v>
      </c>
      <c r="R1213" s="202">
        <v>0.12</v>
      </c>
      <c r="S1213" s="202">
        <v>7.9</v>
      </c>
      <c r="T1213" s="202">
        <v>100.69</v>
      </c>
      <c r="U1213" s="183">
        <f t="shared" si="36"/>
        <v>81.775332204703389</v>
      </c>
      <c r="V1213" s="183">
        <f t="shared" si="37"/>
        <v>23.213841729520539</v>
      </c>
      <c r="W1213" s="201" t="s">
        <v>713</v>
      </c>
      <c r="X1213" s="201">
        <v>10</v>
      </c>
    </row>
    <row r="1214" spans="1:24" s="171" customFormat="1" ht="11.25">
      <c r="A1214" s="172" t="s">
        <v>682</v>
      </c>
      <c r="B1214" s="201" t="s">
        <v>665</v>
      </c>
      <c r="C1214" s="201" t="s">
        <v>683</v>
      </c>
      <c r="D1214" s="201" t="s">
        <v>684</v>
      </c>
      <c r="E1214" s="201" t="s">
        <v>685</v>
      </c>
      <c r="F1214" s="201" t="s">
        <v>686</v>
      </c>
      <c r="G1214" s="201">
        <v>4</v>
      </c>
      <c r="H1214" s="201">
        <v>75</v>
      </c>
      <c r="I1214" s="201" t="s">
        <v>713</v>
      </c>
      <c r="J1214" s="201" t="s">
        <v>671</v>
      </c>
      <c r="K1214" s="202">
        <v>42.84</v>
      </c>
      <c r="L1214" s="202">
        <v>0.22</v>
      </c>
      <c r="M1214" s="202">
        <v>17.920000000000002</v>
      </c>
      <c r="N1214" s="202">
        <v>6.63</v>
      </c>
      <c r="O1214" s="202">
        <v>0.32</v>
      </c>
      <c r="P1214" s="202">
        <v>20.53</v>
      </c>
      <c r="Q1214" s="202">
        <v>5.51</v>
      </c>
      <c r="R1214" s="202">
        <v>0.06</v>
      </c>
      <c r="S1214" s="202">
        <v>6.43</v>
      </c>
      <c r="T1214" s="202">
        <v>100.46</v>
      </c>
      <c r="U1214" s="183">
        <f t="shared" si="36"/>
        <v>84.661091162794207</v>
      </c>
      <c r="V1214" s="183">
        <f t="shared" si="37"/>
        <v>19.400906733135827</v>
      </c>
      <c r="W1214" s="201" t="s">
        <v>713</v>
      </c>
      <c r="X1214" s="201">
        <v>10</v>
      </c>
    </row>
    <row r="1215" spans="1:24" s="171" customFormat="1" ht="11.25">
      <c r="A1215" s="172" t="s">
        <v>682</v>
      </c>
      <c r="B1215" s="201" t="s">
        <v>665</v>
      </c>
      <c r="C1215" s="201" t="s">
        <v>683</v>
      </c>
      <c r="D1215" s="201" t="s">
        <v>684</v>
      </c>
      <c r="E1215" s="201" t="s">
        <v>685</v>
      </c>
      <c r="F1215" s="201" t="s">
        <v>686</v>
      </c>
      <c r="G1215" s="201">
        <v>4</v>
      </c>
      <c r="H1215" s="201">
        <v>76</v>
      </c>
      <c r="I1215" s="201" t="s">
        <v>713</v>
      </c>
      <c r="J1215" s="201" t="s">
        <v>671</v>
      </c>
      <c r="K1215" s="202">
        <v>43.18</v>
      </c>
      <c r="L1215" s="202">
        <v>0.26</v>
      </c>
      <c r="M1215" s="202">
        <v>19.2</v>
      </c>
      <c r="N1215" s="202">
        <v>7.54</v>
      </c>
      <c r="O1215" s="202">
        <v>0.36</v>
      </c>
      <c r="P1215" s="202">
        <v>20.170000000000002</v>
      </c>
      <c r="Q1215" s="202">
        <v>5.19</v>
      </c>
      <c r="R1215" s="202">
        <v>0.13</v>
      </c>
      <c r="S1215" s="202">
        <v>4.72</v>
      </c>
      <c r="T1215" s="202">
        <v>100.75</v>
      </c>
      <c r="U1215" s="183">
        <f t="shared" si="36"/>
        <v>82.663373322072104</v>
      </c>
      <c r="V1215" s="183">
        <f t="shared" si="37"/>
        <v>14.156813322479261</v>
      </c>
      <c r="W1215" s="201" t="s">
        <v>713</v>
      </c>
      <c r="X1215" s="201">
        <v>10</v>
      </c>
    </row>
    <row r="1216" spans="1:24" s="171" customFormat="1" ht="11.25">
      <c r="A1216" s="172" t="s">
        <v>682</v>
      </c>
      <c r="B1216" s="201" t="s">
        <v>665</v>
      </c>
      <c r="C1216" s="201" t="s">
        <v>683</v>
      </c>
      <c r="D1216" s="201" t="s">
        <v>684</v>
      </c>
      <c r="E1216" s="201" t="s">
        <v>685</v>
      </c>
      <c r="F1216" s="201" t="s">
        <v>686</v>
      </c>
      <c r="G1216" s="201">
        <v>4</v>
      </c>
      <c r="H1216" s="201">
        <v>77</v>
      </c>
      <c r="I1216" s="201" t="s">
        <v>713</v>
      </c>
      <c r="J1216" s="201" t="s">
        <v>671</v>
      </c>
      <c r="K1216" s="202">
        <v>42.36</v>
      </c>
      <c r="L1216" s="202">
        <v>0.11</v>
      </c>
      <c r="M1216" s="202">
        <v>23.2</v>
      </c>
      <c r="N1216" s="202">
        <v>12.43</v>
      </c>
      <c r="O1216" s="202">
        <v>0.27</v>
      </c>
      <c r="P1216" s="202">
        <v>11.91</v>
      </c>
      <c r="Q1216" s="202">
        <v>10.93</v>
      </c>
      <c r="R1216" s="202">
        <v>0.03</v>
      </c>
      <c r="S1216" s="202">
        <v>0.08</v>
      </c>
      <c r="T1216" s="202">
        <v>101.32</v>
      </c>
      <c r="U1216" s="183">
        <f t="shared" si="36"/>
        <v>63.070594436797286</v>
      </c>
      <c r="V1216" s="183">
        <f t="shared" si="37"/>
        <v>0.23079023992416156</v>
      </c>
      <c r="W1216" s="201" t="s">
        <v>713</v>
      </c>
      <c r="X1216" s="201">
        <v>10</v>
      </c>
    </row>
    <row r="1217" spans="1:24" s="171" customFormat="1" ht="11.25">
      <c r="A1217" s="172" t="s">
        <v>682</v>
      </c>
      <c r="B1217" s="201" t="s">
        <v>665</v>
      </c>
      <c r="C1217" s="201" t="s">
        <v>683</v>
      </c>
      <c r="D1217" s="201" t="s">
        <v>684</v>
      </c>
      <c r="E1217" s="201" t="s">
        <v>685</v>
      </c>
      <c r="F1217" s="201" t="s">
        <v>686</v>
      </c>
      <c r="G1217" s="201">
        <v>4</v>
      </c>
      <c r="H1217" s="201">
        <v>78</v>
      </c>
      <c r="I1217" s="201" t="s">
        <v>713</v>
      </c>
      <c r="J1217" s="201" t="s">
        <v>671</v>
      </c>
      <c r="K1217" s="202">
        <v>42.63</v>
      </c>
      <c r="L1217" s="202">
        <v>0.16</v>
      </c>
      <c r="M1217" s="202">
        <v>20.13</v>
      </c>
      <c r="N1217" s="202">
        <v>7.85</v>
      </c>
      <c r="O1217" s="202">
        <v>0.48</v>
      </c>
      <c r="P1217" s="202">
        <v>19.25</v>
      </c>
      <c r="Q1217" s="202">
        <v>5.23</v>
      </c>
      <c r="R1217" s="202">
        <v>0.16</v>
      </c>
      <c r="S1217" s="202">
        <v>4.54</v>
      </c>
      <c r="T1217" s="202">
        <v>100.43</v>
      </c>
      <c r="U1217" s="183">
        <f t="shared" si="36"/>
        <v>81.381292415739267</v>
      </c>
      <c r="V1217" s="183">
        <f t="shared" si="37"/>
        <v>13.141457102450142</v>
      </c>
      <c r="W1217" s="201" t="s">
        <v>713</v>
      </c>
      <c r="X1217" s="201">
        <v>10</v>
      </c>
    </row>
    <row r="1218" spans="1:24" s="171" customFormat="1" ht="11.25">
      <c r="A1218" s="172" t="s">
        <v>682</v>
      </c>
      <c r="B1218" s="201" t="s">
        <v>665</v>
      </c>
      <c r="C1218" s="201" t="s">
        <v>683</v>
      </c>
      <c r="D1218" s="201" t="s">
        <v>684</v>
      </c>
      <c r="E1218" s="201" t="s">
        <v>685</v>
      </c>
      <c r="F1218" s="201" t="s">
        <v>686</v>
      </c>
      <c r="G1218" s="201">
        <v>4</v>
      </c>
      <c r="H1218" s="201">
        <v>79</v>
      </c>
      <c r="I1218" s="201" t="s">
        <v>713</v>
      </c>
      <c r="J1218" s="201" t="s">
        <v>671</v>
      </c>
      <c r="K1218" s="202">
        <v>42.14</v>
      </c>
      <c r="L1218" s="202">
        <v>0.13</v>
      </c>
      <c r="M1218" s="202">
        <v>20.05</v>
      </c>
      <c r="N1218" s="202">
        <v>8.0500000000000007</v>
      </c>
      <c r="O1218" s="202">
        <v>0.42</v>
      </c>
      <c r="P1218" s="202">
        <v>19.84</v>
      </c>
      <c r="Q1218" s="202">
        <v>4.96</v>
      </c>
      <c r="R1218" s="202">
        <v>0.08</v>
      </c>
      <c r="S1218" s="202">
        <v>4.04</v>
      </c>
      <c r="T1218" s="202">
        <v>99.71</v>
      </c>
      <c r="U1218" s="183">
        <f t="shared" si="36"/>
        <v>81.457394702112779</v>
      </c>
      <c r="V1218" s="183">
        <f t="shared" si="37"/>
        <v>11.907602344922408</v>
      </c>
      <c r="W1218" s="201" t="s">
        <v>713</v>
      </c>
      <c r="X1218" s="201">
        <v>10</v>
      </c>
    </row>
    <row r="1219" spans="1:24" s="171" customFormat="1" ht="11.25">
      <c r="A1219" s="172" t="s">
        <v>682</v>
      </c>
      <c r="B1219" s="201" t="s">
        <v>665</v>
      </c>
      <c r="C1219" s="201" t="s">
        <v>683</v>
      </c>
      <c r="D1219" s="201" t="s">
        <v>684</v>
      </c>
      <c r="E1219" s="201" t="s">
        <v>685</v>
      </c>
      <c r="F1219" s="201" t="s">
        <v>686</v>
      </c>
      <c r="G1219" s="201">
        <v>4</v>
      </c>
      <c r="H1219" s="201">
        <v>80</v>
      </c>
      <c r="I1219" s="201" t="s">
        <v>713</v>
      </c>
      <c r="J1219" s="201" t="s">
        <v>671</v>
      </c>
      <c r="K1219" s="202">
        <v>41.73</v>
      </c>
      <c r="L1219" s="202">
        <v>0.09</v>
      </c>
      <c r="M1219" s="202">
        <v>22.21</v>
      </c>
      <c r="N1219" s="202">
        <v>15.54</v>
      </c>
      <c r="O1219" s="202">
        <v>0.35</v>
      </c>
      <c r="P1219" s="202">
        <v>9.64</v>
      </c>
      <c r="Q1219" s="202">
        <v>11.72</v>
      </c>
      <c r="R1219" s="202">
        <v>0.13</v>
      </c>
      <c r="S1219" s="202">
        <v>0.02</v>
      </c>
      <c r="T1219" s="202">
        <v>101.43</v>
      </c>
      <c r="U1219" s="183">
        <f t="shared" si="36"/>
        <v>52.510008328712601</v>
      </c>
      <c r="V1219" s="183">
        <f t="shared" si="37"/>
        <v>6.0372348225439638E-2</v>
      </c>
      <c r="W1219" s="201" t="s">
        <v>713</v>
      </c>
      <c r="X1219" s="201">
        <v>10</v>
      </c>
    </row>
    <row r="1220" spans="1:24" s="171" customFormat="1" ht="11.25">
      <c r="A1220" s="172" t="s">
        <v>682</v>
      </c>
      <c r="B1220" s="201" t="s">
        <v>665</v>
      </c>
      <c r="C1220" s="201" t="s">
        <v>683</v>
      </c>
      <c r="D1220" s="201" t="s">
        <v>684</v>
      </c>
      <c r="E1220" s="201" t="s">
        <v>685</v>
      </c>
      <c r="F1220" s="201" t="s">
        <v>686</v>
      </c>
      <c r="G1220" s="201">
        <v>4</v>
      </c>
      <c r="H1220" s="201">
        <v>81</v>
      </c>
      <c r="I1220" s="201" t="s">
        <v>713</v>
      </c>
      <c r="J1220" s="201" t="s">
        <v>671</v>
      </c>
      <c r="K1220" s="202">
        <v>42.67</v>
      </c>
      <c r="L1220" s="202">
        <v>0.23</v>
      </c>
      <c r="M1220" s="202">
        <v>19.93</v>
      </c>
      <c r="N1220" s="202">
        <v>7.98</v>
      </c>
      <c r="O1220" s="202">
        <v>0.39</v>
      </c>
      <c r="P1220" s="202">
        <v>19.690000000000001</v>
      </c>
      <c r="Q1220" s="202">
        <v>4.79</v>
      </c>
      <c r="R1220" s="202">
        <v>0</v>
      </c>
      <c r="S1220" s="202">
        <v>3.73</v>
      </c>
      <c r="T1220" s="202">
        <v>99.41</v>
      </c>
      <c r="U1220" s="183">
        <f t="shared" si="36"/>
        <v>81.474674935266947</v>
      </c>
      <c r="V1220" s="183">
        <f t="shared" si="37"/>
        <v>11.154631560496984</v>
      </c>
      <c r="W1220" s="201" t="s">
        <v>713</v>
      </c>
      <c r="X1220" s="201">
        <v>10</v>
      </c>
    </row>
    <row r="1221" spans="1:24" s="171" customFormat="1" ht="11.25">
      <c r="A1221" s="172" t="s">
        <v>682</v>
      </c>
      <c r="B1221" s="201" t="s">
        <v>665</v>
      </c>
      <c r="C1221" s="201" t="s">
        <v>683</v>
      </c>
      <c r="D1221" s="201" t="s">
        <v>684</v>
      </c>
      <c r="E1221" s="201" t="s">
        <v>685</v>
      </c>
      <c r="F1221" s="201" t="s">
        <v>686</v>
      </c>
      <c r="G1221" s="201">
        <v>4</v>
      </c>
      <c r="H1221" s="201">
        <v>82</v>
      </c>
      <c r="I1221" s="201" t="s">
        <v>713</v>
      </c>
      <c r="J1221" s="201" t="s">
        <v>671</v>
      </c>
      <c r="K1221" s="202">
        <v>42.7</v>
      </c>
      <c r="L1221" s="202">
        <v>0.01</v>
      </c>
      <c r="M1221" s="202">
        <v>19.11</v>
      </c>
      <c r="N1221" s="202">
        <v>7.68</v>
      </c>
      <c r="O1221" s="202">
        <v>0.61</v>
      </c>
      <c r="P1221" s="202">
        <v>18.79</v>
      </c>
      <c r="Q1221" s="202">
        <v>6.03</v>
      </c>
      <c r="R1221" s="202">
        <v>0.06</v>
      </c>
      <c r="S1221" s="202">
        <v>5.41</v>
      </c>
      <c r="T1221" s="202">
        <v>100.4</v>
      </c>
      <c r="U1221" s="183">
        <f t="shared" si="36"/>
        <v>81.346534732213073</v>
      </c>
      <c r="V1221" s="183">
        <f t="shared" si="37"/>
        <v>15.960266808886603</v>
      </c>
      <c r="W1221" s="201" t="s">
        <v>713</v>
      </c>
      <c r="X1221" s="201">
        <v>10</v>
      </c>
    </row>
    <row r="1222" spans="1:24" s="171" customFormat="1" ht="11.25">
      <c r="A1222" s="172" t="s">
        <v>682</v>
      </c>
      <c r="B1222" s="201" t="s">
        <v>665</v>
      </c>
      <c r="C1222" s="201" t="s">
        <v>683</v>
      </c>
      <c r="D1222" s="201" t="s">
        <v>684</v>
      </c>
      <c r="E1222" s="201" t="s">
        <v>685</v>
      </c>
      <c r="F1222" s="201" t="s">
        <v>686</v>
      </c>
      <c r="G1222" s="201">
        <v>4</v>
      </c>
      <c r="H1222" s="201">
        <v>83</v>
      </c>
      <c r="I1222" s="201" t="s">
        <v>713</v>
      </c>
      <c r="J1222" s="201" t="s">
        <v>671</v>
      </c>
      <c r="K1222" s="202">
        <v>42.07</v>
      </c>
      <c r="L1222" s="202">
        <v>0.14000000000000001</v>
      </c>
      <c r="M1222" s="202">
        <v>22.41</v>
      </c>
      <c r="N1222" s="202">
        <v>13.6</v>
      </c>
      <c r="O1222" s="202">
        <v>0.32</v>
      </c>
      <c r="P1222" s="202">
        <v>13.09</v>
      </c>
      <c r="Q1222" s="202">
        <v>8.8000000000000007</v>
      </c>
      <c r="R1222" s="202">
        <v>0.06</v>
      </c>
      <c r="S1222" s="202">
        <v>7.0000000000000007E-2</v>
      </c>
      <c r="T1222" s="202">
        <v>100.56</v>
      </c>
      <c r="U1222" s="183">
        <f t="shared" ref="U1222:U1285" si="38">((P1222/40.31)/(P1222/40.31+N1222/71.85))*100</f>
        <v>63.175654457735007</v>
      </c>
      <c r="V1222" s="183">
        <f t="shared" ref="V1222:V1285" si="39">((S1222/151.99061)/(S1222/151.99061+M1222/101.96137))*100</f>
        <v>0.20910576293487471</v>
      </c>
      <c r="W1222" s="201" t="s">
        <v>713</v>
      </c>
      <c r="X1222" s="201">
        <v>10</v>
      </c>
    </row>
    <row r="1223" spans="1:24" s="171" customFormat="1" ht="11.25">
      <c r="A1223" s="172" t="s">
        <v>682</v>
      </c>
      <c r="B1223" s="201" t="s">
        <v>665</v>
      </c>
      <c r="C1223" s="201" t="s">
        <v>683</v>
      </c>
      <c r="D1223" s="201" t="s">
        <v>684</v>
      </c>
      <c r="E1223" s="201" t="s">
        <v>685</v>
      </c>
      <c r="F1223" s="201" t="s">
        <v>686</v>
      </c>
      <c r="G1223" s="201">
        <v>4</v>
      </c>
      <c r="H1223" s="201">
        <v>84</v>
      </c>
      <c r="I1223" s="201" t="s">
        <v>713</v>
      </c>
      <c r="J1223" s="201" t="s">
        <v>671</v>
      </c>
      <c r="K1223" s="202">
        <v>42.09</v>
      </c>
      <c r="L1223" s="202">
        <v>0.02</v>
      </c>
      <c r="M1223" s="202">
        <v>16.07</v>
      </c>
      <c r="N1223" s="202">
        <v>7.68</v>
      </c>
      <c r="O1223" s="202">
        <v>0.48</v>
      </c>
      <c r="P1223" s="202">
        <v>17.420000000000002</v>
      </c>
      <c r="Q1223" s="202">
        <v>6.69</v>
      </c>
      <c r="R1223" s="202">
        <v>7.0000000000000007E-2</v>
      </c>
      <c r="S1223" s="202">
        <v>9.56</v>
      </c>
      <c r="T1223" s="202">
        <v>100.08</v>
      </c>
      <c r="U1223" s="183">
        <f t="shared" si="38"/>
        <v>80.17042958663157</v>
      </c>
      <c r="V1223" s="183">
        <f t="shared" si="39"/>
        <v>28.524503818213887</v>
      </c>
      <c r="W1223" s="201" t="s">
        <v>713</v>
      </c>
      <c r="X1223" s="201">
        <v>10</v>
      </c>
    </row>
    <row r="1224" spans="1:24" s="171" customFormat="1" ht="11.25">
      <c r="A1224" s="172" t="s">
        <v>682</v>
      </c>
      <c r="B1224" s="201" t="s">
        <v>665</v>
      </c>
      <c r="C1224" s="201" t="s">
        <v>683</v>
      </c>
      <c r="D1224" s="201" t="s">
        <v>684</v>
      </c>
      <c r="E1224" s="201" t="s">
        <v>685</v>
      </c>
      <c r="F1224" s="201" t="s">
        <v>686</v>
      </c>
      <c r="G1224" s="201">
        <v>4</v>
      </c>
      <c r="H1224" s="201">
        <v>85</v>
      </c>
      <c r="I1224" s="201" t="s">
        <v>713</v>
      </c>
      <c r="J1224" s="201" t="s">
        <v>671</v>
      </c>
      <c r="K1224" s="202">
        <v>42.62</v>
      </c>
      <c r="L1224" s="202">
        <v>0.38</v>
      </c>
      <c r="M1224" s="202">
        <v>20.53</v>
      </c>
      <c r="N1224" s="202">
        <v>8.0399999999999991</v>
      </c>
      <c r="O1224" s="202">
        <v>0.4</v>
      </c>
      <c r="P1224" s="202">
        <v>19.88</v>
      </c>
      <c r="Q1224" s="202">
        <v>5.18</v>
      </c>
      <c r="R1224" s="202">
        <v>7.0000000000000007E-2</v>
      </c>
      <c r="S1224" s="202">
        <v>3.43</v>
      </c>
      <c r="T1224" s="202">
        <v>100.53</v>
      </c>
      <c r="U1224" s="183">
        <f t="shared" si="38"/>
        <v>81.506540709617681</v>
      </c>
      <c r="V1224" s="183">
        <f t="shared" si="39"/>
        <v>10.078327166185257</v>
      </c>
      <c r="W1224" s="201" t="s">
        <v>713</v>
      </c>
      <c r="X1224" s="201">
        <v>10</v>
      </c>
    </row>
    <row r="1225" spans="1:24" s="171" customFormat="1" ht="11.25">
      <c r="A1225" s="172" t="s">
        <v>682</v>
      </c>
      <c r="B1225" s="201" t="s">
        <v>665</v>
      </c>
      <c r="C1225" s="201" t="s">
        <v>683</v>
      </c>
      <c r="D1225" s="201" t="s">
        <v>684</v>
      </c>
      <c r="E1225" s="201" t="s">
        <v>685</v>
      </c>
      <c r="F1225" s="201" t="s">
        <v>686</v>
      </c>
      <c r="G1225" s="201">
        <v>4</v>
      </c>
      <c r="H1225" s="201">
        <v>86</v>
      </c>
      <c r="I1225" s="201" t="s">
        <v>713</v>
      </c>
      <c r="J1225" s="201" t="s">
        <v>671</v>
      </c>
      <c r="K1225" s="202">
        <v>42.48</v>
      </c>
      <c r="L1225" s="202">
        <v>0.03</v>
      </c>
      <c r="M1225" s="202">
        <v>17.11</v>
      </c>
      <c r="N1225" s="202">
        <v>7.11</v>
      </c>
      <c r="O1225" s="202">
        <v>0.42</v>
      </c>
      <c r="P1225" s="202">
        <v>18.760000000000002</v>
      </c>
      <c r="Q1225" s="202">
        <v>6.14</v>
      </c>
      <c r="R1225" s="202">
        <v>0.04</v>
      </c>
      <c r="S1225" s="202">
        <v>7.61</v>
      </c>
      <c r="T1225" s="202">
        <v>99.7</v>
      </c>
      <c r="U1225" s="183">
        <f t="shared" si="38"/>
        <v>82.465443315400734</v>
      </c>
      <c r="V1225" s="183">
        <f t="shared" si="39"/>
        <v>22.980286964921177</v>
      </c>
      <c r="W1225" s="201" t="s">
        <v>713</v>
      </c>
      <c r="X1225" s="201">
        <v>10</v>
      </c>
    </row>
    <row r="1226" spans="1:24" s="171" customFormat="1" ht="11.25">
      <c r="A1226" s="172" t="s">
        <v>682</v>
      </c>
      <c r="B1226" s="201" t="s">
        <v>665</v>
      </c>
      <c r="C1226" s="201" t="s">
        <v>683</v>
      </c>
      <c r="D1226" s="201" t="s">
        <v>684</v>
      </c>
      <c r="E1226" s="201" t="s">
        <v>685</v>
      </c>
      <c r="F1226" s="201" t="s">
        <v>686</v>
      </c>
      <c r="G1226" s="201">
        <v>4</v>
      </c>
      <c r="H1226" s="201">
        <v>87</v>
      </c>
      <c r="I1226" s="201" t="s">
        <v>713</v>
      </c>
      <c r="J1226" s="201" t="s">
        <v>671</v>
      </c>
      <c r="K1226" s="202">
        <v>40.64</v>
      </c>
      <c r="L1226" s="202">
        <v>1.18</v>
      </c>
      <c r="M1226" s="202">
        <v>9.18</v>
      </c>
      <c r="N1226" s="202">
        <v>7.23</v>
      </c>
      <c r="O1226" s="202">
        <v>0.42</v>
      </c>
      <c r="P1226" s="202">
        <v>17.329999999999998</v>
      </c>
      <c r="Q1226" s="202">
        <v>7.8</v>
      </c>
      <c r="R1226" s="202">
        <v>0.19</v>
      </c>
      <c r="S1226" s="202">
        <v>16.2</v>
      </c>
      <c r="T1226" s="202">
        <v>100.17</v>
      </c>
      <c r="U1226" s="183">
        <f t="shared" si="38"/>
        <v>81.033388090525477</v>
      </c>
      <c r="V1226" s="183">
        <f t="shared" si="39"/>
        <v>54.208998261955763</v>
      </c>
      <c r="W1226" s="201" t="s">
        <v>713</v>
      </c>
      <c r="X1226" s="201">
        <v>10</v>
      </c>
    </row>
    <row r="1227" spans="1:24" s="171" customFormat="1" ht="11.25">
      <c r="A1227" s="172" t="s">
        <v>682</v>
      </c>
      <c r="B1227" s="201" t="s">
        <v>665</v>
      </c>
      <c r="C1227" s="201" t="s">
        <v>683</v>
      </c>
      <c r="D1227" s="201" t="s">
        <v>684</v>
      </c>
      <c r="E1227" s="201" t="s">
        <v>685</v>
      </c>
      <c r="F1227" s="201" t="s">
        <v>686</v>
      </c>
      <c r="G1227" s="201">
        <v>4</v>
      </c>
      <c r="H1227" s="201">
        <v>88</v>
      </c>
      <c r="I1227" s="201" t="s">
        <v>713</v>
      </c>
      <c r="J1227" s="201" t="s">
        <v>671</v>
      </c>
      <c r="K1227" s="202">
        <v>43.33</v>
      </c>
      <c r="L1227" s="202">
        <v>0.14000000000000001</v>
      </c>
      <c r="M1227" s="202">
        <v>19.66</v>
      </c>
      <c r="N1227" s="202">
        <v>7.79</v>
      </c>
      <c r="O1227" s="202">
        <v>0.4</v>
      </c>
      <c r="P1227" s="202">
        <v>19.57</v>
      </c>
      <c r="Q1227" s="202">
        <v>4.99</v>
      </c>
      <c r="R1227" s="202">
        <v>0.08</v>
      </c>
      <c r="S1227" s="202">
        <v>4.08</v>
      </c>
      <c r="T1227" s="202">
        <v>100.04</v>
      </c>
      <c r="U1227" s="183">
        <f t="shared" si="38"/>
        <v>81.744587032737371</v>
      </c>
      <c r="V1227" s="183">
        <f t="shared" si="39"/>
        <v>12.22049212506167</v>
      </c>
      <c r="W1227" s="201" t="s">
        <v>713</v>
      </c>
      <c r="X1227" s="201">
        <v>10</v>
      </c>
    </row>
    <row r="1228" spans="1:24" s="171" customFormat="1" ht="11.25">
      <c r="A1228" s="172" t="s">
        <v>682</v>
      </c>
      <c r="B1228" s="201" t="s">
        <v>665</v>
      </c>
      <c r="C1228" s="201" t="s">
        <v>683</v>
      </c>
      <c r="D1228" s="201" t="s">
        <v>684</v>
      </c>
      <c r="E1228" s="201" t="s">
        <v>685</v>
      </c>
      <c r="F1228" s="201" t="s">
        <v>686</v>
      </c>
      <c r="G1228" s="201">
        <v>4</v>
      </c>
      <c r="H1228" s="201">
        <v>89</v>
      </c>
      <c r="I1228" s="201" t="s">
        <v>713</v>
      </c>
      <c r="J1228" s="201" t="s">
        <v>671</v>
      </c>
      <c r="K1228" s="202">
        <v>42.45</v>
      </c>
      <c r="L1228" s="202">
        <v>0.14000000000000001</v>
      </c>
      <c r="M1228" s="202">
        <v>17.04</v>
      </c>
      <c r="N1228" s="202">
        <v>6.88</v>
      </c>
      <c r="O1228" s="202">
        <v>0.44</v>
      </c>
      <c r="P1228" s="202">
        <v>19.68</v>
      </c>
      <c r="Q1228" s="202">
        <v>5.45</v>
      </c>
      <c r="R1228" s="202">
        <v>0.06</v>
      </c>
      <c r="S1228" s="202">
        <v>7.56</v>
      </c>
      <c r="T1228" s="202">
        <v>99.7</v>
      </c>
      <c r="U1228" s="183">
        <f t="shared" si="38"/>
        <v>83.602784252588236</v>
      </c>
      <c r="V1228" s="183">
        <f t="shared" si="39"/>
        <v>22.93620254482401</v>
      </c>
      <c r="W1228" s="201" t="s">
        <v>713</v>
      </c>
      <c r="X1228" s="201">
        <v>10</v>
      </c>
    </row>
    <row r="1229" spans="1:24" s="171" customFormat="1" ht="11.25">
      <c r="A1229" s="172" t="s">
        <v>682</v>
      </c>
      <c r="B1229" s="201" t="s">
        <v>665</v>
      </c>
      <c r="C1229" s="201" t="s">
        <v>683</v>
      </c>
      <c r="D1229" s="201" t="s">
        <v>684</v>
      </c>
      <c r="E1229" s="201" t="s">
        <v>685</v>
      </c>
      <c r="F1229" s="201" t="s">
        <v>686</v>
      </c>
      <c r="G1229" s="201">
        <v>4</v>
      </c>
      <c r="H1229" s="201">
        <v>90</v>
      </c>
      <c r="I1229" s="201" t="s">
        <v>713</v>
      </c>
      <c r="J1229" s="201" t="s">
        <v>671</v>
      </c>
      <c r="K1229" s="202">
        <v>41.32</v>
      </c>
      <c r="L1229" s="202">
        <v>0.15</v>
      </c>
      <c r="M1229" s="202">
        <v>22.08</v>
      </c>
      <c r="N1229" s="202">
        <v>14.51</v>
      </c>
      <c r="O1229" s="202">
        <v>0.33</v>
      </c>
      <c r="P1229" s="202">
        <v>10.119999999999999</v>
      </c>
      <c r="Q1229" s="202">
        <v>12.3</v>
      </c>
      <c r="R1229" s="202">
        <v>0.05</v>
      </c>
      <c r="S1229" s="202">
        <v>0.06</v>
      </c>
      <c r="T1229" s="202">
        <v>100.92</v>
      </c>
      <c r="U1229" s="183">
        <f t="shared" si="38"/>
        <v>55.420035104645116</v>
      </c>
      <c r="V1229" s="183">
        <f t="shared" si="39"/>
        <v>0.18196175455342217</v>
      </c>
      <c r="W1229" s="201" t="s">
        <v>713</v>
      </c>
      <c r="X1229" s="201">
        <v>10</v>
      </c>
    </row>
    <row r="1230" spans="1:24" s="171" customFormat="1" ht="11.25">
      <c r="A1230" s="172" t="s">
        <v>682</v>
      </c>
      <c r="B1230" s="201" t="s">
        <v>665</v>
      </c>
      <c r="C1230" s="201" t="s">
        <v>683</v>
      </c>
      <c r="D1230" s="201" t="s">
        <v>684</v>
      </c>
      <c r="E1230" s="201" t="s">
        <v>685</v>
      </c>
      <c r="F1230" s="201" t="s">
        <v>686</v>
      </c>
      <c r="G1230" s="201">
        <v>4</v>
      </c>
      <c r="H1230" s="201">
        <v>91</v>
      </c>
      <c r="I1230" s="201" t="s">
        <v>713</v>
      </c>
      <c r="J1230" s="201" t="s">
        <v>671</v>
      </c>
      <c r="K1230" s="202">
        <v>42.41</v>
      </c>
      <c r="L1230" s="202">
        <v>0.3</v>
      </c>
      <c r="M1230" s="202">
        <v>15.98</v>
      </c>
      <c r="N1230" s="202">
        <v>6.87</v>
      </c>
      <c r="O1230" s="202">
        <v>0.38</v>
      </c>
      <c r="P1230" s="202">
        <v>20</v>
      </c>
      <c r="Q1230" s="202">
        <v>5.46</v>
      </c>
      <c r="R1230" s="202">
        <v>0.11</v>
      </c>
      <c r="S1230" s="202">
        <v>9.5</v>
      </c>
      <c r="T1230" s="202">
        <v>101.01</v>
      </c>
      <c r="U1230" s="183">
        <f t="shared" si="38"/>
        <v>83.842411972906476</v>
      </c>
      <c r="V1230" s="183">
        <f t="shared" si="39"/>
        <v>28.510648320103122</v>
      </c>
      <c r="W1230" s="201" t="s">
        <v>713</v>
      </c>
      <c r="X1230" s="201">
        <v>10</v>
      </c>
    </row>
    <row r="1231" spans="1:24" s="171" customFormat="1" ht="11.25">
      <c r="A1231" s="172" t="s">
        <v>682</v>
      </c>
      <c r="B1231" s="201" t="s">
        <v>665</v>
      </c>
      <c r="C1231" s="201" t="s">
        <v>683</v>
      </c>
      <c r="D1231" s="201" t="s">
        <v>684</v>
      </c>
      <c r="E1231" s="201" t="s">
        <v>685</v>
      </c>
      <c r="F1231" s="201" t="s">
        <v>686</v>
      </c>
      <c r="G1231" s="201">
        <v>4</v>
      </c>
      <c r="H1231" s="201">
        <v>92</v>
      </c>
      <c r="I1231" s="201" t="s">
        <v>713</v>
      </c>
      <c r="J1231" s="201" t="s">
        <v>671</v>
      </c>
      <c r="K1231" s="202">
        <v>42.08</v>
      </c>
      <c r="L1231" s="202">
        <v>0.35</v>
      </c>
      <c r="M1231" s="202">
        <v>15.26</v>
      </c>
      <c r="N1231" s="202">
        <v>6.98</v>
      </c>
      <c r="O1231" s="202">
        <v>0.41</v>
      </c>
      <c r="P1231" s="202">
        <v>18.82</v>
      </c>
      <c r="Q1231" s="202">
        <v>6.2</v>
      </c>
      <c r="R1231" s="202">
        <v>0.13</v>
      </c>
      <c r="S1231" s="202">
        <v>10.51</v>
      </c>
      <c r="T1231" s="202">
        <v>100.74</v>
      </c>
      <c r="U1231" s="183">
        <f t="shared" si="38"/>
        <v>82.776254471159305</v>
      </c>
      <c r="V1231" s="183">
        <f t="shared" si="39"/>
        <v>31.601796973169787</v>
      </c>
      <c r="W1231" s="201" t="s">
        <v>713</v>
      </c>
      <c r="X1231" s="201">
        <v>10</v>
      </c>
    </row>
    <row r="1232" spans="1:24" s="171" customFormat="1" ht="11.25">
      <c r="A1232" s="172" t="s">
        <v>682</v>
      </c>
      <c r="B1232" s="201" t="s">
        <v>665</v>
      </c>
      <c r="C1232" s="201" t="s">
        <v>683</v>
      </c>
      <c r="D1232" s="201" t="s">
        <v>684</v>
      </c>
      <c r="E1232" s="201" t="s">
        <v>685</v>
      </c>
      <c r="F1232" s="201" t="s">
        <v>686</v>
      </c>
      <c r="G1232" s="201">
        <v>4</v>
      </c>
      <c r="H1232" s="201">
        <v>93</v>
      </c>
      <c r="I1232" s="201" t="s">
        <v>713</v>
      </c>
      <c r="J1232" s="201" t="s">
        <v>671</v>
      </c>
      <c r="K1232" s="202">
        <v>42.75</v>
      </c>
      <c r="L1232" s="202">
        <v>0.09</v>
      </c>
      <c r="M1232" s="202">
        <v>20.76</v>
      </c>
      <c r="N1232" s="202">
        <v>7.81</v>
      </c>
      <c r="O1232" s="202">
        <v>0.42</v>
      </c>
      <c r="P1232" s="202">
        <v>19.54</v>
      </c>
      <c r="Q1232" s="202">
        <v>4.93</v>
      </c>
      <c r="R1232" s="202">
        <v>0</v>
      </c>
      <c r="S1232" s="202">
        <v>4.5999999999999996</v>
      </c>
      <c r="T1232" s="202">
        <v>100.9</v>
      </c>
      <c r="U1232" s="183">
        <f t="shared" si="38"/>
        <v>81.683350204893586</v>
      </c>
      <c r="V1232" s="183">
        <f t="shared" si="39"/>
        <v>12.940876099561022</v>
      </c>
      <c r="W1232" s="201" t="s">
        <v>713</v>
      </c>
      <c r="X1232" s="201">
        <v>10</v>
      </c>
    </row>
    <row r="1233" spans="1:24" s="171" customFormat="1" ht="11.25">
      <c r="A1233" s="172" t="s">
        <v>682</v>
      </c>
      <c r="B1233" s="201" t="s">
        <v>665</v>
      </c>
      <c r="C1233" s="201" t="s">
        <v>683</v>
      </c>
      <c r="D1233" s="201" t="s">
        <v>684</v>
      </c>
      <c r="E1233" s="201" t="s">
        <v>685</v>
      </c>
      <c r="F1233" s="201" t="s">
        <v>686</v>
      </c>
      <c r="G1233" s="201">
        <v>4</v>
      </c>
      <c r="H1233" s="201">
        <v>94</v>
      </c>
      <c r="I1233" s="201" t="s">
        <v>713</v>
      </c>
      <c r="J1233" s="201" t="s">
        <v>671</v>
      </c>
      <c r="K1233" s="202">
        <v>41.99</v>
      </c>
      <c r="L1233" s="202">
        <v>0.1</v>
      </c>
      <c r="M1233" s="202">
        <v>23.23</v>
      </c>
      <c r="N1233" s="202">
        <v>10.4</v>
      </c>
      <c r="O1233" s="202">
        <v>0.23</v>
      </c>
      <c r="P1233" s="202">
        <v>11.76</v>
      </c>
      <c r="Q1233" s="202">
        <v>13.46</v>
      </c>
      <c r="R1233" s="202">
        <v>7.0000000000000007E-2</v>
      </c>
      <c r="S1233" s="202">
        <v>0.05</v>
      </c>
      <c r="T1233" s="202">
        <v>101.29</v>
      </c>
      <c r="U1233" s="183">
        <f t="shared" si="38"/>
        <v>66.838266702526539</v>
      </c>
      <c r="V1233" s="183">
        <f t="shared" si="39"/>
        <v>0.14418267196026391</v>
      </c>
      <c r="W1233" s="201" t="s">
        <v>713</v>
      </c>
      <c r="X1233" s="201">
        <v>10</v>
      </c>
    </row>
    <row r="1234" spans="1:24" s="171" customFormat="1" ht="11.25">
      <c r="A1234" s="172" t="s">
        <v>682</v>
      </c>
      <c r="B1234" s="201" t="s">
        <v>665</v>
      </c>
      <c r="C1234" s="201" t="s">
        <v>683</v>
      </c>
      <c r="D1234" s="201" t="s">
        <v>684</v>
      </c>
      <c r="E1234" s="201" t="s">
        <v>685</v>
      </c>
      <c r="F1234" s="201" t="s">
        <v>686</v>
      </c>
      <c r="G1234" s="201">
        <v>4</v>
      </c>
      <c r="H1234" s="201">
        <v>95</v>
      </c>
      <c r="I1234" s="201" t="s">
        <v>713</v>
      </c>
      <c r="J1234" s="201" t="s">
        <v>671</v>
      </c>
      <c r="K1234" s="202">
        <v>42.84</v>
      </c>
      <c r="L1234" s="202">
        <v>0.13</v>
      </c>
      <c r="M1234" s="202">
        <v>17.82</v>
      </c>
      <c r="N1234" s="202">
        <v>7.11</v>
      </c>
      <c r="O1234" s="202">
        <v>0.38</v>
      </c>
      <c r="P1234" s="202">
        <v>19.829999999999998</v>
      </c>
      <c r="Q1234" s="202">
        <v>5.79</v>
      </c>
      <c r="R1234" s="202">
        <v>0.09</v>
      </c>
      <c r="S1234" s="202">
        <v>6.88</v>
      </c>
      <c r="T1234" s="202">
        <v>100.87</v>
      </c>
      <c r="U1234" s="183">
        <f t="shared" si="38"/>
        <v>83.253135346854961</v>
      </c>
      <c r="V1234" s="183">
        <f t="shared" si="39"/>
        <v>20.571877881395828</v>
      </c>
      <c r="W1234" s="201" t="s">
        <v>713</v>
      </c>
      <c r="X1234" s="201">
        <v>10</v>
      </c>
    </row>
    <row r="1235" spans="1:24" s="171" customFormat="1" ht="11.25">
      <c r="A1235" s="172" t="s">
        <v>682</v>
      </c>
      <c r="B1235" s="201" t="s">
        <v>665</v>
      </c>
      <c r="C1235" s="201" t="s">
        <v>683</v>
      </c>
      <c r="D1235" s="201" t="s">
        <v>684</v>
      </c>
      <c r="E1235" s="201" t="s">
        <v>685</v>
      </c>
      <c r="F1235" s="201" t="s">
        <v>686</v>
      </c>
      <c r="G1235" s="201">
        <v>4</v>
      </c>
      <c r="H1235" s="201">
        <v>96</v>
      </c>
      <c r="I1235" s="201" t="s">
        <v>713</v>
      </c>
      <c r="J1235" s="201" t="s">
        <v>671</v>
      </c>
      <c r="K1235" s="202">
        <v>42.72</v>
      </c>
      <c r="L1235" s="202">
        <v>0.09</v>
      </c>
      <c r="M1235" s="202">
        <v>18.57</v>
      </c>
      <c r="N1235" s="202">
        <v>6.64</v>
      </c>
      <c r="O1235" s="202">
        <v>0.4</v>
      </c>
      <c r="P1235" s="202">
        <v>19.87</v>
      </c>
      <c r="Q1235" s="202">
        <v>5.31</v>
      </c>
      <c r="R1235" s="202">
        <v>0.09</v>
      </c>
      <c r="S1235" s="202">
        <v>6.06</v>
      </c>
      <c r="T1235" s="202">
        <v>99.75</v>
      </c>
      <c r="U1235" s="183">
        <f t="shared" si="38"/>
        <v>84.211905035627836</v>
      </c>
      <c r="V1235" s="183">
        <f t="shared" si="39"/>
        <v>17.95996417313669</v>
      </c>
      <c r="W1235" s="201" t="s">
        <v>713</v>
      </c>
      <c r="X1235" s="201">
        <v>10</v>
      </c>
    </row>
    <row r="1236" spans="1:24" s="171" customFormat="1" ht="11.25">
      <c r="A1236" s="172" t="s">
        <v>682</v>
      </c>
      <c r="B1236" s="201" t="s">
        <v>665</v>
      </c>
      <c r="C1236" s="201" t="s">
        <v>683</v>
      </c>
      <c r="D1236" s="201" t="s">
        <v>684</v>
      </c>
      <c r="E1236" s="201" t="s">
        <v>685</v>
      </c>
      <c r="F1236" s="201" t="s">
        <v>686</v>
      </c>
      <c r="G1236" s="201">
        <v>4</v>
      </c>
      <c r="H1236" s="201">
        <v>97</v>
      </c>
      <c r="I1236" s="201" t="s">
        <v>713</v>
      </c>
      <c r="J1236" s="201" t="s">
        <v>671</v>
      </c>
      <c r="K1236" s="202">
        <v>40.549999999999997</v>
      </c>
      <c r="L1236" s="202">
        <v>0.14000000000000001</v>
      </c>
      <c r="M1236" s="202">
        <v>21.98</v>
      </c>
      <c r="N1236" s="202">
        <v>16.329999999999998</v>
      </c>
      <c r="O1236" s="202">
        <v>0.35</v>
      </c>
      <c r="P1236" s="202">
        <v>8.9700000000000006</v>
      </c>
      <c r="Q1236" s="202">
        <v>11.9</v>
      </c>
      <c r="R1236" s="202">
        <v>0.04</v>
      </c>
      <c r="S1236" s="202">
        <v>0.03</v>
      </c>
      <c r="T1236" s="202">
        <v>100.29</v>
      </c>
      <c r="U1236" s="183">
        <f t="shared" si="38"/>
        <v>49.471589785599278</v>
      </c>
      <c r="V1236" s="183">
        <f t="shared" si="39"/>
        <v>9.1477651535338184E-2</v>
      </c>
      <c r="W1236" s="201" t="s">
        <v>713</v>
      </c>
      <c r="X1236" s="201">
        <v>10</v>
      </c>
    </row>
    <row r="1237" spans="1:24" s="171" customFormat="1" ht="11.25">
      <c r="A1237" s="172" t="s">
        <v>682</v>
      </c>
      <c r="B1237" s="201" t="s">
        <v>665</v>
      </c>
      <c r="C1237" s="201" t="s">
        <v>683</v>
      </c>
      <c r="D1237" s="201" t="s">
        <v>684</v>
      </c>
      <c r="E1237" s="201" t="s">
        <v>685</v>
      </c>
      <c r="F1237" s="201" t="s">
        <v>686</v>
      </c>
      <c r="G1237" s="201">
        <v>4</v>
      </c>
      <c r="H1237" s="201">
        <v>98</v>
      </c>
      <c r="I1237" s="201" t="s">
        <v>713</v>
      </c>
      <c r="J1237" s="201" t="s">
        <v>671</v>
      </c>
      <c r="K1237" s="202">
        <v>41.02</v>
      </c>
      <c r="L1237" s="202">
        <v>0.19</v>
      </c>
      <c r="M1237" s="202">
        <v>22.18</v>
      </c>
      <c r="N1237" s="202">
        <v>13.74</v>
      </c>
      <c r="O1237" s="202">
        <v>0.28000000000000003</v>
      </c>
      <c r="P1237" s="202">
        <v>9.15</v>
      </c>
      <c r="Q1237" s="202">
        <v>14.48</v>
      </c>
      <c r="R1237" s="202">
        <v>0.06</v>
      </c>
      <c r="S1237" s="202">
        <v>0</v>
      </c>
      <c r="T1237" s="202">
        <v>101.1</v>
      </c>
      <c r="U1237" s="183">
        <f t="shared" si="38"/>
        <v>54.275126726789495</v>
      </c>
      <c r="V1237" s="183">
        <f t="shared" si="39"/>
        <v>0</v>
      </c>
      <c r="W1237" s="201" t="s">
        <v>713</v>
      </c>
      <c r="X1237" s="201">
        <v>10</v>
      </c>
    </row>
    <row r="1238" spans="1:24" s="171" customFormat="1" ht="11.25">
      <c r="A1238" s="172" t="s">
        <v>682</v>
      </c>
      <c r="B1238" s="201" t="s">
        <v>665</v>
      </c>
      <c r="C1238" s="201" t="s">
        <v>683</v>
      </c>
      <c r="D1238" s="201" t="s">
        <v>684</v>
      </c>
      <c r="E1238" s="201" t="s">
        <v>685</v>
      </c>
      <c r="F1238" s="201" t="s">
        <v>686</v>
      </c>
      <c r="G1238" s="201">
        <v>4</v>
      </c>
      <c r="H1238" s="201">
        <v>100</v>
      </c>
      <c r="I1238" s="201" t="s">
        <v>713</v>
      </c>
      <c r="J1238" s="201" t="s">
        <v>671</v>
      </c>
      <c r="K1238" s="202">
        <v>40.72</v>
      </c>
      <c r="L1238" s="202">
        <v>0.17</v>
      </c>
      <c r="M1238" s="202">
        <v>21.13</v>
      </c>
      <c r="N1238" s="202">
        <v>17.75</v>
      </c>
      <c r="O1238" s="202">
        <v>0.4</v>
      </c>
      <c r="P1238" s="202">
        <v>7</v>
      </c>
      <c r="Q1238" s="202">
        <v>12.88</v>
      </c>
      <c r="R1238" s="202">
        <v>0.04</v>
      </c>
      <c r="S1238" s="202">
        <v>0.03</v>
      </c>
      <c r="T1238" s="202">
        <v>100.12</v>
      </c>
      <c r="U1238" s="183">
        <f t="shared" si="38"/>
        <v>41.277768316778861</v>
      </c>
      <c r="V1238" s="183">
        <f t="shared" si="39"/>
        <v>9.515403657219286E-2</v>
      </c>
      <c r="W1238" s="201" t="s">
        <v>713</v>
      </c>
      <c r="X1238" s="201">
        <v>10</v>
      </c>
    </row>
    <row r="1239" spans="1:24" s="171" customFormat="1" ht="11.25">
      <c r="A1239" s="172" t="s">
        <v>682</v>
      </c>
      <c r="B1239" s="201" t="s">
        <v>665</v>
      </c>
      <c r="C1239" s="201" t="s">
        <v>683</v>
      </c>
      <c r="D1239" s="201" t="s">
        <v>684</v>
      </c>
      <c r="E1239" s="201" t="s">
        <v>685</v>
      </c>
      <c r="F1239" s="201" t="s">
        <v>686</v>
      </c>
      <c r="G1239" s="201">
        <v>5</v>
      </c>
      <c r="H1239" s="201">
        <v>1</v>
      </c>
      <c r="I1239" s="201" t="s">
        <v>713</v>
      </c>
      <c r="J1239" s="201" t="s">
        <v>671</v>
      </c>
      <c r="K1239" s="202">
        <v>43.65</v>
      </c>
      <c r="L1239" s="202">
        <v>0.68</v>
      </c>
      <c r="M1239" s="202">
        <v>17.91</v>
      </c>
      <c r="N1239" s="202">
        <v>6.62</v>
      </c>
      <c r="O1239" s="202">
        <v>0.33</v>
      </c>
      <c r="P1239" s="202">
        <v>20.95</v>
      </c>
      <c r="Q1239" s="202">
        <v>5.2</v>
      </c>
      <c r="R1239" s="202">
        <v>0.1</v>
      </c>
      <c r="S1239" s="202">
        <v>5.66</v>
      </c>
      <c r="T1239" s="202">
        <v>101.1</v>
      </c>
      <c r="U1239" s="183">
        <f t="shared" si="38"/>
        <v>84.941552997537343</v>
      </c>
      <c r="V1239" s="183">
        <f t="shared" si="39"/>
        <v>17.491878399051604</v>
      </c>
      <c r="W1239" s="201" t="s">
        <v>713</v>
      </c>
      <c r="X1239" s="201">
        <v>10</v>
      </c>
    </row>
    <row r="1240" spans="1:24" s="171" customFormat="1" ht="11.25">
      <c r="A1240" s="172" t="s">
        <v>682</v>
      </c>
      <c r="B1240" s="201" t="s">
        <v>665</v>
      </c>
      <c r="C1240" s="201" t="s">
        <v>683</v>
      </c>
      <c r="D1240" s="201" t="s">
        <v>684</v>
      </c>
      <c r="E1240" s="201" t="s">
        <v>685</v>
      </c>
      <c r="F1240" s="201" t="s">
        <v>686</v>
      </c>
      <c r="G1240" s="201">
        <v>5</v>
      </c>
      <c r="H1240" s="201">
        <v>2</v>
      </c>
      <c r="I1240" s="201" t="s">
        <v>713</v>
      </c>
      <c r="J1240" s="201" t="s">
        <v>671</v>
      </c>
      <c r="K1240" s="202">
        <v>42.87</v>
      </c>
      <c r="L1240" s="202">
        <v>0</v>
      </c>
      <c r="M1240" s="202">
        <v>19.309999999999999</v>
      </c>
      <c r="N1240" s="202">
        <v>7.89</v>
      </c>
      <c r="O1240" s="202">
        <v>0.59</v>
      </c>
      <c r="P1240" s="202">
        <v>18.5</v>
      </c>
      <c r="Q1240" s="202">
        <v>5.74</v>
      </c>
      <c r="R1240" s="202">
        <v>0.05</v>
      </c>
      <c r="S1240" s="202">
        <v>4.88</v>
      </c>
      <c r="T1240" s="202">
        <v>99.83</v>
      </c>
      <c r="U1240" s="183">
        <f t="shared" si="38"/>
        <v>80.692556397372158</v>
      </c>
      <c r="V1240" s="183">
        <f t="shared" si="39"/>
        <v>14.495848860610369</v>
      </c>
      <c r="W1240" s="201" t="s">
        <v>713</v>
      </c>
      <c r="X1240" s="201">
        <v>10</v>
      </c>
    </row>
    <row r="1241" spans="1:24" s="171" customFormat="1" ht="11.25">
      <c r="A1241" s="172" t="s">
        <v>682</v>
      </c>
      <c r="B1241" s="201" t="s">
        <v>665</v>
      </c>
      <c r="C1241" s="201" t="s">
        <v>683</v>
      </c>
      <c r="D1241" s="201" t="s">
        <v>684</v>
      </c>
      <c r="E1241" s="201" t="s">
        <v>685</v>
      </c>
      <c r="F1241" s="201" t="s">
        <v>686</v>
      </c>
      <c r="G1241" s="201">
        <v>5</v>
      </c>
      <c r="H1241" s="201">
        <v>3</v>
      </c>
      <c r="I1241" s="201" t="s">
        <v>713</v>
      </c>
      <c r="J1241" s="201" t="s">
        <v>671</v>
      </c>
      <c r="K1241" s="202">
        <v>42.35</v>
      </c>
      <c r="L1241" s="202">
        <v>0.99</v>
      </c>
      <c r="M1241" s="202">
        <v>17.12</v>
      </c>
      <c r="N1241" s="202">
        <v>8.43</v>
      </c>
      <c r="O1241" s="202">
        <v>0.33</v>
      </c>
      <c r="P1241" s="202">
        <v>19.670000000000002</v>
      </c>
      <c r="Q1241" s="202">
        <v>5.44</v>
      </c>
      <c r="R1241" s="202">
        <v>0.21</v>
      </c>
      <c r="S1241" s="202">
        <v>4.1900000000000004</v>
      </c>
      <c r="T1241" s="202">
        <v>98.73</v>
      </c>
      <c r="U1241" s="183">
        <f t="shared" si="38"/>
        <v>80.616464704750911</v>
      </c>
      <c r="V1241" s="183">
        <f t="shared" si="39"/>
        <v>14.102878859862852</v>
      </c>
      <c r="W1241" s="201" t="s">
        <v>713</v>
      </c>
      <c r="X1241" s="201">
        <v>10</v>
      </c>
    </row>
    <row r="1242" spans="1:24" s="171" customFormat="1" ht="11.25">
      <c r="A1242" s="172" t="s">
        <v>682</v>
      </c>
      <c r="B1242" s="201" t="s">
        <v>665</v>
      </c>
      <c r="C1242" s="201" t="s">
        <v>683</v>
      </c>
      <c r="D1242" s="201" t="s">
        <v>684</v>
      </c>
      <c r="E1242" s="201" t="s">
        <v>685</v>
      </c>
      <c r="F1242" s="201" t="s">
        <v>686</v>
      </c>
      <c r="G1242" s="201">
        <v>5</v>
      </c>
      <c r="H1242" s="201">
        <v>4</v>
      </c>
      <c r="I1242" s="201" t="s">
        <v>713</v>
      </c>
      <c r="J1242" s="201" t="s">
        <v>671</v>
      </c>
      <c r="K1242" s="202">
        <v>42.29</v>
      </c>
      <c r="L1242" s="202">
        <v>0</v>
      </c>
      <c r="M1242" s="202">
        <v>19.09</v>
      </c>
      <c r="N1242" s="202">
        <v>7.89</v>
      </c>
      <c r="O1242" s="202">
        <v>0.54</v>
      </c>
      <c r="P1242" s="202">
        <v>18.34</v>
      </c>
      <c r="Q1242" s="202">
        <v>6.45</v>
      </c>
      <c r="R1242" s="202">
        <v>0.01</v>
      </c>
      <c r="S1242" s="202">
        <v>5.6</v>
      </c>
      <c r="T1242" s="202">
        <v>100.21</v>
      </c>
      <c r="U1242" s="183">
        <f t="shared" si="38"/>
        <v>80.556866351232074</v>
      </c>
      <c r="V1242" s="183">
        <f t="shared" si="39"/>
        <v>16.443088102026262</v>
      </c>
      <c r="W1242" s="201" t="s">
        <v>713</v>
      </c>
      <c r="X1242" s="201">
        <v>10</v>
      </c>
    </row>
    <row r="1243" spans="1:24" s="171" customFormat="1" ht="11.25">
      <c r="A1243" s="172" t="s">
        <v>682</v>
      </c>
      <c r="B1243" s="201" t="s">
        <v>665</v>
      </c>
      <c r="C1243" s="201" t="s">
        <v>683</v>
      </c>
      <c r="D1243" s="201" t="s">
        <v>684</v>
      </c>
      <c r="E1243" s="201" t="s">
        <v>685</v>
      </c>
      <c r="F1243" s="201" t="s">
        <v>686</v>
      </c>
      <c r="G1243" s="201">
        <v>5</v>
      </c>
      <c r="H1243" s="201">
        <v>5</v>
      </c>
      <c r="I1243" s="201" t="s">
        <v>713</v>
      </c>
      <c r="J1243" s="201" t="s">
        <v>671</v>
      </c>
      <c r="K1243" s="202">
        <v>41.85</v>
      </c>
      <c r="L1243" s="202">
        <v>0.81</v>
      </c>
      <c r="M1243" s="202">
        <v>17.170000000000002</v>
      </c>
      <c r="N1243" s="202">
        <v>9.65</v>
      </c>
      <c r="O1243" s="202">
        <v>0.47</v>
      </c>
      <c r="P1243" s="202">
        <v>17.32</v>
      </c>
      <c r="Q1243" s="202">
        <v>6.8</v>
      </c>
      <c r="R1243" s="202">
        <v>7.0000000000000007E-2</v>
      </c>
      <c r="S1243" s="202">
        <v>4.58</v>
      </c>
      <c r="T1243" s="202">
        <v>98.72</v>
      </c>
      <c r="U1243" s="183">
        <f t="shared" si="38"/>
        <v>76.185654328749848</v>
      </c>
      <c r="V1243" s="183">
        <f t="shared" si="39"/>
        <v>15.178238546365764</v>
      </c>
      <c r="W1243" s="201" t="s">
        <v>713</v>
      </c>
      <c r="X1243" s="201">
        <v>10</v>
      </c>
    </row>
    <row r="1244" spans="1:24" s="171" customFormat="1" ht="11.25">
      <c r="A1244" s="172" t="s">
        <v>682</v>
      </c>
      <c r="B1244" s="201" t="s">
        <v>665</v>
      </c>
      <c r="C1244" s="201" t="s">
        <v>683</v>
      </c>
      <c r="D1244" s="201" t="s">
        <v>684</v>
      </c>
      <c r="E1244" s="201" t="s">
        <v>685</v>
      </c>
      <c r="F1244" s="201" t="s">
        <v>686</v>
      </c>
      <c r="G1244" s="201">
        <v>5</v>
      </c>
      <c r="H1244" s="201">
        <v>6</v>
      </c>
      <c r="I1244" s="201" t="s">
        <v>713</v>
      </c>
      <c r="J1244" s="201" t="s">
        <v>671</v>
      </c>
      <c r="K1244" s="202">
        <v>41.61</v>
      </c>
      <c r="L1244" s="202">
        <v>0.01</v>
      </c>
      <c r="M1244" s="202">
        <v>16.45</v>
      </c>
      <c r="N1244" s="202">
        <v>7.6</v>
      </c>
      <c r="O1244" s="202">
        <v>0.53</v>
      </c>
      <c r="P1244" s="202">
        <v>18.48</v>
      </c>
      <c r="Q1244" s="202">
        <v>6.05</v>
      </c>
      <c r="R1244" s="202">
        <v>0.1</v>
      </c>
      <c r="S1244" s="202">
        <v>8.73</v>
      </c>
      <c r="T1244" s="202">
        <v>99.56</v>
      </c>
      <c r="U1244" s="183">
        <f t="shared" si="38"/>
        <v>81.252814929406455</v>
      </c>
      <c r="V1244" s="183">
        <f t="shared" si="39"/>
        <v>26.254456234673405</v>
      </c>
      <c r="W1244" s="201" t="s">
        <v>713</v>
      </c>
      <c r="X1244" s="201">
        <v>10</v>
      </c>
    </row>
    <row r="1245" spans="1:24" s="171" customFormat="1" ht="11.25">
      <c r="A1245" s="172" t="s">
        <v>682</v>
      </c>
      <c r="B1245" s="201" t="s">
        <v>665</v>
      </c>
      <c r="C1245" s="201" t="s">
        <v>683</v>
      </c>
      <c r="D1245" s="201" t="s">
        <v>684</v>
      </c>
      <c r="E1245" s="201" t="s">
        <v>685</v>
      </c>
      <c r="F1245" s="201" t="s">
        <v>686</v>
      </c>
      <c r="G1245" s="201">
        <v>5</v>
      </c>
      <c r="H1245" s="201">
        <v>7</v>
      </c>
      <c r="I1245" s="201" t="s">
        <v>713</v>
      </c>
      <c r="J1245" s="201" t="s">
        <v>671</v>
      </c>
      <c r="K1245" s="202">
        <v>42.17</v>
      </c>
      <c r="L1245" s="202">
        <v>0.13</v>
      </c>
      <c r="M1245" s="202">
        <v>22.29</v>
      </c>
      <c r="N1245" s="202">
        <v>9.0299999999999994</v>
      </c>
      <c r="O1245" s="202">
        <v>0.2</v>
      </c>
      <c r="P1245" s="202">
        <v>12.35</v>
      </c>
      <c r="Q1245" s="202">
        <v>14.21</v>
      </c>
      <c r="R1245" s="202">
        <v>7.0000000000000007E-2</v>
      </c>
      <c r="S1245" s="202">
        <v>0.04</v>
      </c>
      <c r="T1245" s="202">
        <v>100.49</v>
      </c>
      <c r="U1245" s="183">
        <f t="shared" si="38"/>
        <v>70.911397224174792</v>
      </c>
      <c r="V1245" s="183">
        <f t="shared" si="39"/>
        <v>0.12023926708794948</v>
      </c>
      <c r="W1245" s="201" t="s">
        <v>713</v>
      </c>
      <c r="X1245" s="201">
        <v>10</v>
      </c>
    </row>
    <row r="1246" spans="1:24" s="171" customFormat="1" ht="11.25">
      <c r="A1246" s="172" t="s">
        <v>682</v>
      </c>
      <c r="B1246" s="201" t="s">
        <v>665</v>
      </c>
      <c r="C1246" s="201" t="s">
        <v>683</v>
      </c>
      <c r="D1246" s="201" t="s">
        <v>684</v>
      </c>
      <c r="E1246" s="201" t="s">
        <v>685</v>
      </c>
      <c r="F1246" s="201" t="s">
        <v>686</v>
      </c>
      <c r="G1246" s="201">
        <v>5</v>
      </c>
      <c r="H1246" s="201">
        <v>8</v>
      </c>
      <c r="I1246" s="201" t="s">
        <v>713</v>
      </c>
      <c r="J1246" s="201" t="s">
        <v>671</v>
      </c>
      <c r="K1246" s="202">
        <v>41.75</v>
      </c>
      <c r="L1246" s="202">
        <v>0.14000000000000001</v>
      </c>
      <c r="M1246" s="202">
        <v>22</v>
      </c>
      <c r="N1246" s="202">
        <v>9.23</v>
      </c>
      <c r="O1246" s="202">
        <v>0.31</v>
      </c>
      <c r="P1246" s="202">
        <v>11.02</v>
      </c>
      <c r="Q1246" s="202">
        <v>15.05</v>
      </c>
      <c r="R1246" s="202">
        <v>0.06</v>
      </c>
      <c r="S1246" s="202">
        <v>0.01</v>
      </c>
      <c r="T1246" s="202">
        <v>99.57</v>
      </c>
      <c r="U1246" s="183">
        <f t="shared" si="38"/>
        <v>68.031804488609026</v>
      </c>
      <c r="V1246" s="183">
        <f t="shared" si="39"/>
        <v>3.0483428811329195E-2</v>
      </c>
      <c r="W1246" s="201" t="s">
        <v>713</v>
      </c>
      <c r="X1246" s="201">
        <v>10</v>
      </c>
    </row>
    <row r="1247" spans="1:24" s="171" customFormat="1" ht="11.25">
      <c r="A1247" s="172" t="s">
        <v>682</v>
      </c>
      <c r="B1247" s="201" t="s">
        <v>665</v>
      </c>
      <c r="C1247" s="201" t="s">
        <v>683</v>
      </c>
      <c r="D1247" s="201" t="s">
        <v>684</v>
      </c>
      <c r="E1247" s="201" t="s">
        <v>685</v>
      </c>
      <c r="F1247" s="201" t="s">
        <v>686</v>
      </c>
      <c r="G1247" s="201">
        <v>5</v>
      </c>
      <c r="H1247" s="201">
        <v>9</v>
      </c>
      <c r="I1247" s="201" t="s">
        <v>713</v>
      </c>
      <c r="J1247" s="201" t="s">
        <v>671</v>
      </c>
      <c r="K1247" s="202">
        <v>41.93</v>
      </c>
      <c r="L1247" s="202">
        <v>0.12</v>
      </c>
      <c r="M1247" s="202">
        <v>21.53</v>
      </c>
      <c r="N1247" s="202">
        <v>12.31</v>
      </c>
      <c r="O1247" s="202">
        <v>0.26</v>
      </c>
      <c r="P1247" s="202">
        <v>12.41</v>
      </c>
      <c r="Q1247" s="202">
        <v>11.34</v>
      </c>
      <c r="R1247" s="202">
        <v>7.0000000000000007E-2</v>
      </c>
      <c r="S1247" s="202">
        <v>0.04</v>
      </c>
      <c r="T1247" s="202">
        <v>100.01</v>
      </c>
      <c r="U1247" s="183">
        <f t="shared" si="38"/>
        <v>64.246330324079707</v>
      </c>
      <c r="V1247" s="183">
        <f t="shared" si="39"/>
        <v>0.1244783795983742</v>
      </c>
      <c r="W1247" s="201" t="s">
        <v>713</v>
      </c>
      <c r="X1247" s="201">
        <v>10</v>
      </c>
    </row>
    <row r="1248" spans="1:24" s="171" customFormat="1" ht="11.25">
      <c r="A1248" s="172" t="s">
        <v>682</v>
      </c>
      <c r="B1248" s="201" t="s">
        <v>665</v>
      </c>
      <c r="C1248" s="201" t="s">
        <v>683</v>
      </c>
      <c r="D1248" s="201" t="s">
        <v>684</v>
      </c>
      <c r="E1248" s="201" t="s">
        <v>685</v>
      </c>
      <c r="F1248" s="201" t="s">
        <v>686</v>
      </c>
      <c r="G1248" s="201">
        <v>5</v>
      </c>
      <c r="H1248" s="201">
        <v>10</v>
      </c>
      <c r="I1248" s="201" t="s">
        <v>713</v>
      </c>
      <c r="J1248" s="201" t="s">
        <v>671</v>
      </c>
      <c r="K1248" s="202">
        <v>41.92</v>
      </c>
      <c r="L1248" s="202">
        <v>0.1</v>
      </c>
      <c r="M1248" s="202">
        <v>22.81</v>
      </c>
      <c r="N1248" s="202">
        <v>11.16</v>
      </c>
      <c r="O1248" s="202">
        <v>0.31</v>
      </c>
      <c r="P1248" s="202">
        <v>11.58</v>
      </c>
      <c r="Q1248" s="202">
        <v>12.91</v>
      </c>
      <c r="R1248" s="202">
        <v>0.05</v>
      </c>
      <c r="S1248" s="202">
        <v>0.01</v>
      </c>
      <c r="T1248" s="202">
        <v>100.85</v>
      </c>
      <c r="U1248" s="183">
        <f t="shared" si="38"/>
        <v>64.906333856158113</v>
      </c>
      <c r="V1248" s="183">
        <f t="shared" si="39"/>
        <v>2.9401257934396463E-2</v>
      </c>
      <c r="W1248" s="201" t="s">
        <v>713</v>
      </c>
      <c r="X1248" s="201">
        <v>10</v>
      </c>
    </row>
    <row r="1249" spans="1:24" s="171" customFormat="1" ht="11.25">
      <c r="A1249" s="172" t="s">
        <v>682</v>
      </c>
      <c r="B1249" s="201" t="s">
        <v>665</v>
      </c>
      <c r="C1249" s="201" t="s">
        <v>683</v>
      </c>
      <c r="D1249" s="201" t="s">
        <v>684</v>
      </c>
      <c r="E1249" s="201" t="s">
        <v>685</v>
      </c>
      <c r="F1249" s="201" t="s">
        <v>686</v>
      </c>
      <c r="G1249" s="201">
        <v>5</v>
      </c>
      <c r="H1249" s="201">
        <v>11</v>
      </c>
      <c r="I1249" s="201" t="s">
        <v>713</v>
      </c>
      <c r="J1249" s="201" t="s">
        <v>671</v>
      </c>
      <c r="K1249" s="202">
        <v>41.95</v>
      </c>
      <c r="L1249" s="202">
        <v>0.12</v>
      </c>
      <c r="M1249" s="202">
        <v>13.18</v>
      </c>
      <c r="N1249" s="202">
        <v>7.06</v>
      </c>
      <c r="O1249" s="202">
        <v>0.48</v>
      </c>
      <c r="P1249" s="202">
        <v>17.649999999999999</v>
      </c>
      <c r="Q1249" s="202">
        <v>7.48</v>
      </c>
      <c r="R1249" s="202">
        <v>0.04</v>
      </c>
      <c r="S1249" s="202">
        <v>12.34</v>
      </c>
      <c r="T1249" s="202">
        <v>100.3</v>
      </c>
      <c r="U1249" s="183">
        <f t="shared" si="38"/>
        <v>81.671857594289222</v>
      </c>
      <c r="V1249" s="183">
        <f t="shared" si="39"/>
        <v>38.57815814790861</v>
      </c>
      <c r="W1249" s="201" t="s">
        <v>713</v>
      </c>
      <c r="X1249" s="201">
        <v>10</v>
      </c>
    </row>
    <row r="1250" spans="1:24" s="171" customFormat="1" ht="11.25">
      <c r="A1250" s="172" t="s">
        <v>682</v>
      </c>
      <c r="B1250" s="201" t="s">
        <v>665</v>
      </c>
      <c r="C1250" s="201" t="s">
        <v>683</v>
      </c>
      <c r="D1250" s="201" t="s">
        <v>684</v>
      </c>
      <c r="E1250" s="201" t="s">
        <v>685</v>
      </c>
      <c r="F1250" s="201" t="s">
        <v>686</v>
      </c>
      <c r="G1250" s="201">
        <v>5</v>
      </c>
      <c r="H1250" s="201">
        <v>12</v>
      </c>
      <c r="I1250" s="201" t="s">
        <v>713</v>
      </c>
      <c r="J1250" s="201" t="s">
        <v>671</v>
      </c>
      <c r="K1250" s="202">
        <v>41.81</v>
      </c>
      <c r="L1250" s="202">
        <v>0.06</v>
      </c>
      <c r="M1250" s="202">
        <v>16.940000000000001</v>
      </c>
      <c r="N1250" s="202">
        <v>7.64</v>
      </c>
      <c r="O1250" s="202">
        <v>0.56000000000000005</v>
      </c>
      <c r="P1250" s="202">
        <v>19.18</v>
      </c>
      <c r="Q1250" s="202">
        <v>4.87</v>
      </c>
      <c r="R1250" s="202">
        <v>0.12</v>
      </c>
      <c r="S1250" s="202">
        <v>8.26</v>
      </c>
      <c r="T1250" s="202">
        <v>99.44</v>
      </c>
      <c r="U1250" s="183">
        <f t="shared" si="38"/>
        <v>81.734340957814226</v>
      </c>
      <c r="V1250" s="183">
        <f t="shared" si="39"/>
        <v>24.647942015372454</v>
      </c>
      <c r="W1250" s="201" t="s">
        <v>713</v>
      </c>
      <c r="X1250" s="201">
        <v>10</v>
      </c>
    </row>
    <row r="1251" spans="1:24" s="171" customFormat="1" ht="11.25">
      <c r="A1251" s="172" t="s">
        <v>682</v>
      </c>
      <c r="B1251" s="201" t="s">
        <v>665</v>
      </c>
      <c r="C1251" s="201" t="s">
        <v>683</v>
      </c>
      <c r="D1251" s="201" t="s">
        <v>684</v>
      </c>
      <c r="E1251" s="201" t="s">
        <v>685</v>
      </c>
      <c r="F1251" s="201" t="s">
        <v>686</v>
      </c>
      <c r="G1251" s="201">
        <v>5</v>
      </c>
      <c r="H1251" s="201">
        <v>13</v>
      </c>
      <c r="I1251" s="201" t="s">
        <v>713</v>
      </c>
      <c r="J1251" s="201" t="s">
        <v>671</v>
      </c>
      <c r="K1251" s="202">
        <v>42.95</v>
      </c>
      <c r="L1251" s="202">
        <v>0.81</v>
      </c>
      <c r="M1251" s="202">
        <v>19.52</v>
      </c>
      <c r="N1251" s="202">
        <v>8.65</v>
      </c>
      <c r="O1251" s="202">
        <v>0.39</v>
      </c>
      <c r="P1251" s="202">
        <v>19.86</v>
      </c>
      <c r="Q1251" s="202">
        <v>5.28</v>
      </c>
      <c r="R1251" s="202">
        <v>0.05</v>
      </c>
      <c r="S1251" s="202">
        <v>3.38</v>
      </c>
      <c r="T1251" s="202">
        <v>100.89</v>
      </c>
      <c r="U1251" s="183">
        <f t="shared" si="38"/>
        <v>80.362858659427886</v>
      </c>
      <c r="V1251" s="183">
        <f t="shared" si="39"/>
        <v>10.407092654446563</v>
      </c>
      <c r="W1251" s="201" t="s">
        <v>713</v>
      </c>
      <c r="X1251" s="201">
        <v>10</v>
      </c>
    </row>
    <row r="1252" spans="1:24" s="171" customFormat="1" ht="11.25">
      <c r="A1252" s="172" t="s">
        <v>682</v>
      </c>
      <c r="B1252" s="201" t="s">
        <v>665</v>
      </c>
      <c r="C1252" s="201" t="s">
        <v>683</v>
      </c>
      <c r="D1252" s="201" t="s">
        <v>684</v>
      </c>
      <c r="E1252" s="201" t="s">
        <v>685</v>
      </c>
      <c r="F1252" s="201" t="s">
        <v>686</v>
      </c>
      <c r="G1252" s="201">
        <v>5</v>
      </c>
      <c r="H1252" s="201">
        <v>14</v>
      </c>
      <c r="I1252" s="201" t="s">
        <v>713</v>
      </c>
      <c r="J1252" s="201" t="s">
        <v>671</v>
      </c>
      <c r="K1252" s="202">
        <v>42.19</v>
      </c>
      <c r="L1252" s="202">
        <v>0.02</v>
      </c>
      <c r="M1252" s="202">
        <v>15.9</v>
      </c>
      <c r="N1252" s="202">
        <v>6.86</v>
      </c>
      <c r="O1252" s="202">
        <v>0.4</v>
      </c>
      <c r="P1252" s="202">
        <v>19</v>
      </c>
      <c r="Q1252" s="202">
        <v>6.04</v>
      </c>
      <c r="R1252" s="202">
        <v>0.02</v>
      </c>
      <c r="S1252" s="202">
        <v>9.23</v>
      </c>
      <c r="T1252" s="202">
        <v>99.66</v>
      </c>
      <c r="U1252" s="183">
        <f t="shared" si="38"/>
        <v>83.155842021504114</v>
      </c>
      <c r="V1252" s="183">
        <f t="shared" si="39"/>
        <v>28.02776512847548</v>
      </c>
      <c r="W1252" s="201" t="s">
        <v>713</v>
      </c>
      <c r="X1252" s="201">
        <v>10</v>
      </c>
    </row>
    <row r="1253" spans="1:24" s="171" customFormat="1" ht="11.25">
      <c r="A1253" s="172" t="s">
        <v>682</v>
      </c>
      <c r="B1253" s="201" t="s">
        <v>665</v>
      </c>
      <c r="C1253" s="201" t="s">
        <v>683</v>
      </c>
      <c r="D1253" s="201" t="s">
        <v>684</v>
      </c>
      <c r="E1253" s="201" t="s">
        <v>685</v>
      </c>
      <c r="F1253" s="201" t="s">
        <v>686</v>
      </c>
      <c r="G1253" s="201">
        <v>5</v>
      </c>
      <c r="H1253" s="201">
        <v>15</v>
      </c>
      <c r="I1253" s="201" t="s">
        <v>713</v>
      </c>
      <c r="J1253" s="201" t="s">
        <v>671</v>
      </c>
      <c r="K1253" s="202">
        <v>41.02</v>
      </c>
      <c r="L1253" s="202">
        <v>0.12</v>
      </c>
      <c r="M1253" s="202">
        <v>22.28</v>
      </c>
      <c r="N1253" s="202">
        <v>14.39</v>
      </c>
      <c r="O1253" s="202">
        <v>0.36</v>
      </c>
      <c r="P1253" s="202">
        <v>9.99</v>
      </c>
      <c r="Q1253" s="202">
        <v>12.34</v>
      </c>
      <c r="R1253" s="202">
        <v>0.13</v>
      </c>
      <c r="S1253" s="202">
        <v>0.04</v>
      </c>
      <c r="T1253" s="202">
        <v>100.67</v>
      </c>
      <c r="U1253" s="183">
        <f t="shared" si="38"/>
        <v>55.305752069742823</v>
      </c>
      <c r="V1253" s="183">
        <f t="shared" si="39"/>
        <v>0.12029316952397397</v>
      </c>
      <c r="W1253" s="201" t="s">
        <v>713</v>
      </c>
      <c r="X1253" s="201">
        <v>10</v>
      </c>
    </row>
    <row r="1254" spans="1:24" s="171" customFormat="1" ht="11.25">
      <c r="A1254" s="172" t="s">
        <v>682</v>
      </c>
      <c r="B1254" s="201" t="s">
        <v>665</v>
      </c>
      <c r="C1254" s="201" t="s">
        <v>683</v>
      </c>
      <c r="D1254" s="201" t="s">
        <v>684</v>
      </c>
      <c r="E1254" s="201" t="s">
        <v>685</v>
      </c>
      <c r="F1254" s="201" t="s">
        <v>686</v>
      </c>
      <c r="G1254" s="201">
        <v>5</v>
      </c>
      <c r="H1254" s="201">
        <v>16</v>
      </c>
      <c r="I1254" s="201" t="s">
        <v>713</v>
      </c>
      <c r="J1254" s="201" t="s">
        <v>671</v>
      </c>
      <c r="K1254" s="202">
        <v>42.21</v>
      </c>
      <c r="L1254" s="202">
        <v>0.11</v>
      </c>
      <c r="M1254" s="202">
        <v>17.11</v>
      </c>
      <c r="N1254" s="202">
        <v>7.13</v>
      </c>
      <c r="O1254" s="202">
        <v>0.43</v>
      </c>
      <c r="P1254" s="202">
        <v>18.579999999999998</v>
      </c>
      <c r="Q1254" s="202">
        <v>6.29</v>
      </c>
      <c r="R1254" s="202">
        <v>0.04</v>
      </c>
      <c r="S1254" s="202">
        <v>7.76</v>
      </c>
      <c r="T1254" s="202">
        <v>99.66</v>
      </c>
      <c r="U1254" s="183">
        <f t="shared" si="38"/>
        <v>82.284685745963969</v>
      </c>
      <c r="V1254" s="183">
        <f t="shared" si="39"/>
        <v>23.3275840975883</v>
      </c>
      <c r="W1254" s="201" t="s">
        <v>713</v>
      </c>
      <c r="X1254" s="201">
        <v>10</v>
      </c>
    </row>
    <row r="1255" spans="1:24" s="171" customFormat="1" ht="11.25">
      <c r="A1255" s="172" t="s">
        <v>682</v>
      </c>
      <c r="B1255" s="201" t="s">
        <v>665</v>
      </c>
      <c r="C1255" s="201" t="s">
        <v>683</v>
      </c>
      <c r="D1255" s="201" t="s">
        <v>684</v>
      </c>
      <c r="E1255" s="201" t="s">
        <v>685</v>
      </c>
      <c r="F1255" s="201" t="s">
        <v>686</v>
      </c>
      <c r="G1255" s="201">
        <v>5</v>
      </c>
      <c r="H1255" s="201">
        <v>17</v>
      </c>
      <c r="I1255" s="201" t="s">
        <v>713</v>
      </c>
      <c r="J1255" s="201" t="s">
        <v>671</v>
      </c>
      <c r="K1255" s="202">
        <v>40.54</v>
      </c>
      <c r="L1255" s="202">
        <v>0.19</v>
      </c>
      <c r="M1255" s="202">
        <v>21.62</v>
      </c>
      <c r="N1255" s="202">
        <v>10.33</v>
      </c>
      <c r="O1255" s="202">
        <v>0.26</v>
      </c>
      <c r="P1255" s="202">
        <v>8.65</v>
      </c>
      <c r="Q1255" s="202">
        <v>17.91</v>
      </c>
      <c r="R1255" s="202">
        <v>0.05</v>
      </c>
      <c r="S1255" s="202">
        <v>0.04</v>
      </c>
      <c r="T1255" s="202">
        <v>99.59</v>
      </c>
      <c r="U1255" s="183">
        <f t="shared" si="38"/>
        <v>59.880491929510292</v>
      </c>
      <c r="V1255" s="183">
        <f t="shared" si="39"/>
        <v>0.12396084182022421</v>
      </c>
      <c r="W1255" s="201" t="s">
        <v>713</v>
      </c>
      <c r="X1255" s="201">
        <v>10</v>
      </c>
    </row>
    <row r="1256" spans="1:24" s="171" customFormat="1" ht="11.25">
      <c r="A1256" s="172" t="s">
        <v>682</v>
      </c>
      <c r="B1256" s="201" t="s">
        <v>665</v>
      </c>
      <c r="C1256" s="201" t="s">
        <v>683</v>
      </c>
      <c r="D1256" s="201" t="s">
        <v>684</v>
      </c>
      <c r="E1256" s="201" t="s">
        <v>685</v>
      </c>
      <c r="F1256" s="201" t="s">
        <v>686</v>
      </c>
      <c r="G1256" s="201">
        <v>5</v>
      </c>
      <c r="H1256" s="201">
        <v>18</v>
      </c>
      <c r="I1256" s="201" t="s">
        <v>713</v>
      </c>
      <c r="J1256" s="201" t="s">
        <v>671</v>
      </c>
      <c r="K1256" s="202">
        <v>41.53</v>
      </c>
      <c r="L1256" s="202">
        <v>0.83</v>
      </c>
      <c r="M1256" s="202">
        <v>14.81</v>
      </c>
      <c r="N1256" s="202">
        <v>7.11</v>
      </c>
      <c r="O1256" s="202">
        <v>0.35</v>
      </c>
      <c r="P1256" s="202">
        <v>18.420000000000002</v>
      </c>
      <c r="Q1256" s="202">
        <v>6.74</v>
      </c>
      <c r="R1256" s="202">
        <v>0.17</v>
      </c>
      <c r="S1256" s="202">
        <v>8.68</v>
      </c>
      <c r="T1256" s="202">
        <v>98.64</v>
      </c>
      <c r="U1256" s="183">
        <f t="shared" si="38"/>
        <v>82.199399769365655</v>
      </c>
      <c r="V1256" s="183">
        <f t="shared" si="39"/>
        <v>28.221399998364166</v>
      </c>
      <c r="W1256" s="201" t="s">
        <v>713</v>
      </c>
      <c r="X1256" s="201">
        <v>10</v>
      </c>
    </row>
    <row r="1257" spans="1:24" s="171" customFormat="1" ht="11.25">
      <c r="A1257" s="172" t="s">
        <v>682</v>
      </c>
      <c r="B1257" s="201" t="s">
        <v>665</v>
      </c>
      <c r="C1257" s="201" t="s">
        <v>683</v>
      </c>
      <c r="D1257" s="201" t="s">
        <v>684</v>
      </c>
      <c r="E1257" s="201" t="s">
        <v>685</v>
      </c>
      <c r="F1257" s="201" t="s">
        <v>686</v>
      </c>
      <c r="G1257" s="201">
        <v>5</v>
      </c>
      <c r="H1257" s="201">
        <v>19</v>
      </c>
      <c r="I1257" s="201" t="s">
        <v>713</v>
      </c>
      <c r="J1257" s="201" t="s">
        <v>671</v>
      </c>
      <c r="K1257" s="202">
        <v>43.15</v>
      </c>
      <c r="L1257" s="202">
        <v>0.23</v>
      </c>
      <c r="M1257" s="202">
        <v>20.63</v>
      </c>
      <c r="N1257" s="202">
        <v>8.18</v>
      </c>
      <c r="O1257" s="202">
        <v>0.42</v>
      </c>
      <c r="P1257" s="202">
        <v>18.989999999999998</v>
      </c>
      <c r="Q1257" s="202">
        <v>4.84</v>
      </c>
      <c r="R1257" s="202">
        <v>0.06</v>
      </c>
      <c r="S1257" s="202">
        <v>3.23</v>
      </c>
      <c r="T1257" s="202">
        <v>99.73</v>
      </c>
      <c r="U1257" s="183">
        <f t="shared" si="38"/>
        <v>80.536998913861694</v>
      </c>
      <c r="V1257" s="183">
        <f t="shared" si="39"/>
        <v>9.5048942720749761</v>
      </c>
      <c r="W1257" s="201" t="s">
        <v>713</v>
      </c>
      <c r="X1257" s="201">
        <v>10</v>
      </c>
    </row>
    <row r="1258" spans="1:24" s="171" customFormat="1" ht="11.25">
      <c r="A1258" s="172" t="s">
        <v>682</v>
      </c>
      <c r="B1258" s="201" t="s">
        <v>665</v>
      </c>
      <c r="C1258" s="201" t="s">
        <v>683</v>
      </c>
      <c r="D1258" s="201" t="s">
        <v>684</v>
      </c>
      <c r="E1258" s="201" t="s">
        <v>685</v>
      </c>
      <c r="F1258" s="201" t="s">
        <v>686</v>
      </c>
      <c r="G1258" s="201">
        <v>5</v>
      </c>
      <c r="H1258" s="201">
        <v>20</v>
      </c>
      <c r="I1258" s="201" t="s">
        <v>713</v>
      </c>
      <c r="J1258" s="201" t="s">
        <v>671</v>
      </c>
      <c r="K1258" s="202">
        <v>41.84</v>
      </c>
      <c r="L1258" s="202">
        <v>0.47</v>
      </c>
      <c r="M1258" s="202">
        <v>17.829999999999998</v>
      </c>
      <c r="N1258" s="202">
        <v>9.81</v>
      </c>
      <c r="O1258" s="202">
        <v>0.48</v>
      </c>
      <c r="P1258" s="202">
        <v>16.05</v>
      </c>
      <c r="Q1258" s="202">
        <v>8.18</v>
      </c>
      <c r="R1258" s="202">
        <v>0.09</v>
      </c>
      <c r="S1258" s="202">
        <v>5.42</v>
      </c>
      <c r="T1258" s="202">
        <v>100.17</v>
      </c>
      <c r="U1258" s="183">
        <f t="shared" si="38"/>
        <v>74.465160771405195</v>
      </c>
      <c r="V1258" s="183">
        <f t="shared" si="39"/>
        <v>16.938230106132089</v>
      </c>
      <c r="W1258" s="201" t="s">
        <v>713</v>
      </c>
      <c r="X1258" s="201">
        <v>10</v>
      </c>
    </row>
    <row r="1259" spans="1:24" s="171" customFormat="1" ht="11.25">
      <c r="A1259" s="172" t="s">
        <v>682</v>
      </c>
      <c r="B1259" s="201" t="s">
        <v>665</v>
      </c>
      <c r="C1259" s="201" t="s">
        <v>683</v>
      </c>
      <c r="D1259" s="201" t="s">
        <v>684</v>
      </c>
      <c r="E1259" s="201" t="s">
        <v>685</v>
      </c>
      <c r="F1259" s="201" t="s">
        <v>686</v>
      </c>
      <c r="G1259" s="201">
        <v>5</v>
      </c>
      <c r="H1259" s="201">
        <v>21</v>
      </c>
      <c r="I1259" s="201" t="s">
        <v>713</v>
      </c>
      <c r="J1259" s="201" t="s">
        <v>671</v>
      </c>
      <c r="K1259" s="202">
        <v>42.76</v>
      </c>
      <c r="L1259" s="202">
        <v>0.98</v>
      </c>
      <c r="M1259" s="202">
        <v>18.510000000000002</v>
      </c>
      <c r="N1259" s="202">
        <v>7.48</v>
      </c>
      <c r="O1259" s="202">
        <v>0.31</v>
      </c>
      <c r="P1259" s="202">
        <v>20.399999999999999</v>
      </c>
      <c r="Q1259" s="202">
        <v>5.5</v>
      </c>
      <c r="R1259" s="202">
        <v>0.1</v>
      </c>
      <c r="S1259" s="202">
        <v>4.59</v>
      </c>
      <c r="T1259" s="202">
        <v>100.63</v>
      </c>
      <c r="U1259" s="183">
        <f t="shared" si="38"/>
        <v>82.938616573871343</v>
      </c>
      <c r="V1259" s="183">
        <f t="shared" si="39"/>
        <v>14.262509275928469</v>
      </c>
      <c r="W1259" s="201" t="s">
        <v>713</v>
      </c>
      <c r="X1259" s="201">
        <v>10</v>
      </c>
    </row>
    <row r="1260" spans="1:24" s="171" customFormat="1" ht="11.25">
      <c r="A1260" s="172" t="s">
        <v>682</v>
      </c>
      <c r="B1260" s="201" t="s">
        <v>665</v>
      </c>
      <c r="C1260" s="201" t="s">
        <v>683</v>
      </c>
      <c r="D1260" s="201" t="s">
        <v>684</v>
      </c>
      <c r="E1260" s="201" t="s">
        <v>685</v>
      </c>
      <c r="F1260" s="201" t="s">
        <v>686</v>
      </c>
      <c r="G1260" s="201">
        <v>5</v>
      </c>
      <c r="H1260" s="201">
        <v>22</v>
      </c>
      <c r="I1260" s="201" t="s">
        <v>713</v>
      </c>
      <c r="J1260" s="201" t="s">
        <v>671</v>
      </c>
      <c r="K1260" s="202">
        <v>42.3</v>
      </c>
      <c r="L1260" s="202">
        <v>0.9</v>
      </c>
      <c r="M1260" s="202">
        <v>18.96</v>
      </c>
      <c r="N1260" s="202">
        <v>8.59</v>
      </c>
      <c r="O1260" s="202">
        <v>0.37</v>
      </c>
      <c r="P1260" s="202">
        <v>19.649999999999999</v>
      </c>
      <c r="Q1260" s="202">
        <v>5.33</v>
      </c>
      <c r="R1260" s="202">
        <v>0.14000000000000001</v>
      </c>
      <c r="S1260" s="202">
        <v>3.63</v>
      </c>
      <c r="T1260" s="202">
        <v>99.87</v>
      </c>
      <c r="U1260" s="183">
        <f t="shared" si="38"/>
        <v>80.304882148236672</v>
      </c>
      <c r="V1260" s="183">
        <f t="shared" si="39"/>
        <v>11.381780741021389</v>
      </c>
      <c r="W1260" s="201" t="s">
        <v>713</v>
      </c>
      <c r="X1260" s="201">
        <v>10</v>
      </c>
    </row>
    <row r="1261" spans="1:24" s="171" customFormat="1" ht="11.25">
      <c r="A1261" s="172" t="s">
        <v>682</v>
      </c>
      <c r="B1261" s="201" t="s">
        <v>665</v>
      </c>
      <c r="C1261" s="201" t="s">
        <v>683</v>
      </c>
      <c r="D1261" s="201" t="s">
        <v>684</v>
      </c>
      <c r="E1261" s="201" t="s">
        <v>685</v>
      </c>
      <c r="F1261" s="201" t="s">
        <v>686</v>
      </c>
      <c r="G1261" s="201">
        <v>5</v>
      </c>
      <c r="H1261" s="201">
        <v>23</v>
      </c>
      <c r="I1261" s="201" t="s">
        <v>713</v>
      </c>
      <c r="J1261" s="201" t="s">
        <v>671</v>
      </c>
      <c r="K1261" s="202">
        <v>43.45</v>
      </c>
      <c r="L1261" s="202">
        <v>0.28000000000000003</v>
      </c>
      <c r="M1261" s="202">
        <v>21.27</v>
      </c>
      <c r="N1261" s="202">
        <v>7.87</v>
      </c>
      <c r="O1261" s="202">
        <v>0.39</v>
      </c>
      <c r="P1261" s="202">
        <v>20.420000000000002</v>
      </c>
      <c r="Q1261" s="202">
        <v>4.1900000000000004</v>
      </c>
      <c r="R1261" s="202">
        <v>0.09</v>
      </c>
      <c r="S1261" s="202">
        <v>1.95</v>
      </c>
      <c r="T1261" s="202">
        <v>99.91</v>
      </c>
      <c r="U1261" s="183">
        <f t="shared" si="38"/>
        <v>82.22165820349025</v>
      </c>
      <c r="V1261" s="183">
        <f t="shared" si="39"/>
        <v>5.7938252893880371</v>
      </c>
      <c r="W1261" s="201" t="s">
        <v>713</v>
      </c>
      <c r="X1261" s="201">
        <v>10</v>
      </c>
    </row>
    <row r="1262" spans="1:24" s="171" customFormat="1" ht="11.25">
      <c r="A1262" s="172" t="s">
        <v>682</v>
      </c>
      <c r="B1262" s="201" t="s">
        <v>665</v>
      </c>
      <c r="C1262" s="201" t="s">
        <v>683</v>
      </c>
      <c r="D1262" s="201" t="s">
        <v>684</v>
      </c>
      <c r="E1262" s="201" t="s">
        <v>685</v>
      </c>
      <c r="F1262" s="201" t="s">
        <v>686</v>
      </c>
      <c r="G1262" s="201">
        <v>5</v>
      </c>
      <c r="H1262" s="201">
        <v>24</v>
      </c>
      <c r="I1262" s="201" t="s">
        <v>713</v>
      </c>
      <c r="J1262" s="201" t="s">
        <v>671</v>
      </c>
      <c r="K1262" s="202">
        <v>41.27</v>
      </c>
      <c r="L1262" s="202">
        <v>0.13</v>
      </c>
      <c r="M1262" s="202">
        <v>21.7</v>
      </c>
      <c r="N1262" s="202">
        <v>15.23</v>
      </c>
      <c r="O1262" s="202">
        <v>0.35</v>
      </c>
      <c r="P1262" s="202">
        <v>9.23</v>
      </c>
      <c r="Q1262" s="202">
        <v>13.16</v>
      </c>
      <c r="R1262" s="202">
        <v>0.13</v>
      </c>
      <c r="S1262" s="202">
        <v>0.02</v>
      </c>
      <c r="T1262" s="202">
        <v>101.22</v>
      </c>
      <c r="U1262" s="183">
        <f t="shared" si="38"/>
        <v>51.928365962548803</v>
      </c>
      <c r="V1262" s="183">
        <f t="shared" si="39"/>
        <v>6.1790360778719224E-2</v>
      </c>
      <c r="W1262" s="201" t="s">
        <v>713</v>
      </c>
      <c r="X1262" s="201">
        <v>10</v>
      </c>
    </row>
    <row r="1263" spans="1:24" s="171" customFormat="1" ht="11.25">
      <c r="A1263" s="172" t="s">
        <v>682</v>
      </c>
      <c r="B1263" s="201" t="s">
        <v>665</v>
      </c>
      <c r="C1263" s="201" t="s">
        <v>683</v>
      </c>
      <c r="D1263" s="201" t="s">
        <v>684</v>
      </c>
      <c r="E1263" s="201" t="s">
        <v>685</v>
      </c>
      <c r="F1263" s="201" t="s">
        <v>686</v>
      </c>
      <c r="G1263" s="201">
        <v>5</v>
      </c>
      <c r="H1263" s="201">
        <v>25</v>
      </c>
      <c r="I1263" s="201" t="s">
        <v>713</v>
      </c>
      <c r="J1263" s="201" t="s">
        <v>671</v>
      </c>
      <c r="K1263" s="202">
        <v>42.22</v>
      </c>
      <c r="L1263" s="202">
        <v>1</v>
      </c>
      <c r="M1263" s="202">
        <v>18.670000000000002</v>
      </c>
      <c r="N1263" s="202">
        <v>8.6300000000000008</v>
      </c>
      <c r="O1263" s="202">
        <v>0.39</v>
      </c>
      <c r="P1263" s="202">
        <v>19.53</v>
      </c>
      <c r="Q1263" s="202">
        <v>5.57</v>
      </c>
      <c r="R1263" s="202">
        <v>0.04</v>
      </c>
      <c r="S1263" s="202">
        <v>3.64</v>
      </c>
      <c r="T1263" s="202">
        <v>99.69</v>
      </c>
      <c r="U1263" s="183">
        <f t="shared" si="38"/>
        <v>80.13396449260803</v>
      </c>
      <c r="V1263" s="183">
        <f t="shared" si="39"/>
        <v>11.566283826231071</v>
      </c>
      <c r="W1263" s="201" t="s">
        <v>713</v>
      </c>
      <c r="X1263" s="201">
        <v>10</v>
      </c>
    </row>
    <row r="1264" spans="1:24" s="171" customFormat="1" ht="11.25">
      <c r="A1264" s="172" t="s">
        <v>682</v>
      </c>
      <c r="B1264" s="201" t="s">
        <v>665</v>
      </c>
      <c r="C1264" s="201" t="s">
        <v>683</v>
      </c>
      <c r="D1264" s="201" t="s">
        <v>684</v>
      </c>
      <c r="E1264" s="201" t="s">
        <v>685</v>
      </c>
      <c r="F1264" s="201" t="s">
        <v>686</v>
      </c>
      <c r="G1264" s="201">
        <v>5</v>
      </c>
      <c r="H1264" s="201">
        <v>26</v>
      </c>
      <c r="I1264" s="201" t="s">
        <v>713</v>
      </c>
      <c r="J1264" s="201" t="s">
        <v>671</v>
      </c>
      <c r="K1264" s="202">
        <v>41.77</v>
      </c>
      <c r="L1264" s="202">
        <v>0.11</v>
      </c>
      <c r="M1264" s="202">
        <v>22.61</v>
      </c>
      <c r="N1264" s="202">
        <v>8.85</v>
      </c>
      <c r="O1264" s="202">
        <v>0.19</v>
      </c>
      <c r="P1264" s="202">
        <v>13.2</v>
      </c>
      <c r="Q1264" s="202">
        <v>13.57</v>
      </c>
      <c r="R1264" s="202">
        <v>0.03</v>
      </c>
      <c r="S1264" s="202">
        <v>0.05</v>
      </c>
      <c r="T1264" s="202">
        <v>100.38</v>
      </c>
      <c r="U1264" s="183">
        <f t="shared" si="38"/>
        <v>72.666757842982889</v>
      </c>
      <c r="V1264" s="183">
        <f t="shared" si="39"/>
        <v>0.14813051972318925</v>
      </c>
      <c r="W1264" s="201" t="s">
        <v>713</v>
      </c>
      <c r="X1264" s="201">
        <v>10</v>
      </c>
    </row>
    <row r="1265" spans="1:24" s="171" customFormat="1" ht="11.25">
      <c r="A1265" s="172" t="s">
        <v>682</v>
      </c>
      <c r="B1265" s="201" t="s">
        <v>665</v>
      </c>
      <c r="C1265" s="201" t="s">
        <v>683</v>
      </c>
      <c r="D1265" s="201" t="s">
        <v>684</v>
      </c>
      <c r="E1265" s="201" t="s">
        <v>685</v>
      </c>
      <c r="F1265" s="201" t="s">
        <v>686</v>
      </c>
      <c r="G1265" s="201">
        <v>5</v>
      </c>
      <c r="H1265" s="201">
        <v>27</v>
      </c>
      <c r="I1265" s="201" t="s">
        <v>713</v>
      </c>
      <c r="J1265" s="201" t="s">
        <v>671</v>
      </c>
      <c r="K1265" s="202">
        <v>41.45</v>
      </c>
      <c r="L1265" s="202">
        <v>0.18</v>
      </c>
      <c r="M1265" s="202">
        <v>22.15</v>
      </c>
      <c r="N1265" s="202">
        <v>14.5</v>
      </c>
      <c r="O1265" s="202">
        <v>0.27</v>
      </c>
      <c r="P1265" s="202">
        <v>9.5399999999999991</v>
      </c>
      <c r="Q1265" s="202">
        <v>12.95</v>
      </c>
      <c r="R1265" s="202">
        <v>0</v>
      </c>
      <c r="S1265" s="202">
        <v>0.05</v>
      </c>
      <c r="T1265" s="202">
        <v>101.09</v>
      </c>
      <c r="U1265" s="183">
        <f t="shared" si="38"/>
        <v>53.974742193356548</v>
      </c>
      <c r="V1265" s="183">
        <f t="shared" si="39"/>
        <v>0.15120216802369926</v>
      </c>
      <c r="W1265" s="201" t="s">
        <v>713</v>
      </c>
      <c r="X1265" s="201">
        <v>10</v>
      </c>
    </row>
    <row r="1266" spans="1:24" s="171" customFormat="1" ht="11.25">
      <c r="A1266" s="172" t="s">
        <v>682</v>
      </c>
      <c r="B1266" s="201" t="s">
        <v>665</v>
      </c>
      <c r="C1266" s="201" t="s">
        <v>683</v>
      </c>
      <c r="D1266" s="201" t="s">
        <v>684</v>
      </c>
      <c r="E1266" s="201" t="s">
        <v>685</v>
      </c>
      <c r="F1266" s="201" t="s">
        <v>686</v>
      </c>
      <c r="G1266" s="201">
        <v>5</v>
      </c>
      <c r="H1266" s="201">
        <v>28</v>
      </c>
      <c r="I1266" s="201" t="s">
        <v>713</v>
      </c>
      <c r="J1266" s="201" t="s">
        <v>671</v>
      </c>
      <c r="K1266" s="202">
        <v>42.17</v>
      </c>
      <c r="L1266" s="202">
        <v>0.51</v>
      </c>
      <c r="M1266" s="202">
        <v>17.13</v>
      </c>
      <c r="N1266" s="202">
        <v>9.02</v>
      </c>
      <c r="O1266" s="202">
        <v>0.4</v>
      </c>
      <c r="P1266" s="202">
        <v>17.66</v>
      </c>
      <c r="Q1266" s="202">
        <v>6.09</v>
      </c>
      <c r="R1266" s="202">
        <v>0.12</v>
      </c>
      <c r="S1266" s="202">
        <v>6.51</v>
      </c>
      <c r="T1266" s="202">
        <v>99.61</v>
      </c>
      <c r="U1266" s="183">
        <f t="shared" si="38"/>
        <v>77.727197214130854</v>
      </c>
      <c r="V1266" s="183">
        <f t="shared" si="39"/>
        <v>20.315084990306637</v>
      </c>
      <c r="W1266" s="201" t="s">
        <v>713</v>
      </c>
      <c r="X1266" s="201">
        <v>10</v>
      </c>
    </row>
    <row r="1267" spans="1:24" s="171" customFormat="1" ht="11.25">
      <c r="A1267" s="172" t="s">
        <v>682</v>
      </c>
      <c r="B1267" s="201" t="s">
        <v>672</v>
      </c>
      <c r="C1267" s="201" t="s">
        <v>683</v>
      </c>
      <c r="D1267" s="201" t="s">
        <v>684</v>
      </c>
      <c r="E1267" s="201" t="s">
        <v>685</v>
      </c>
      <c r="F1267" s="201" t="s">
        <v>686</v>
      </c>
      <c r="G1267" s="201">
        <v>6</v>
      </c>
      <c r="H1267" s="201">
        <v>1</v>
      </c>
      <c r="I1267" s="201" t="s">
        <v>713</v>
      </c>
      <c r="J1267" s="201" t="s">
        <v>671</v>
      </c>
      <c r="K1267" s="202">
        <v>42.91</v>
      </c>
      <c r="L1267" s="202">
        <v>0.45</v>
      </c>
      <c r="M1267" s="202">
        <v>16.66</v>
      </c>
      <c r="N1267" s="202">
        <v>6.55</v>
      </c>
      <c r="O1267" s="202">
        <v>0.35</v>
      </c>
      <c r="P1267" s="202">
        <v>19.72</v>
      </c>
      <c r="Q1267" s="202">
        <v>6.66</v>
      </c>
      <c r="R1267" s="202">
        <v>0.1</v>
      </c>
      <c r="S1267" s="202">
        <v>8.4700000000000006</v>
      </c>
      <c r="T1267" s="202">
        <v>101.87</v>
      </c>
      <c r="U1267" s="183">
        <f t="shared" si="38"/>
        <v>84.292430450722449</v>
      </c>
      <c r="V1267" s="183">
        <f t="shared" si="39"/>
        <v>25.431969325769206</v>
      </c>
      <c r="W1267" s="201" t="s">
        <v>713</v>
      </c>
      <c r="X1267" s="201">
        <v>10</v>
      </c>
    </row>
    <row r="1268" spans="1:24" s="171" customFormat="1" ht="11.25">
      <c r="A1268" s="172" t="s">
        <v>682</v>
      </c>
      <c r="B1268" s="201" t="s">
        <v>672</v>
      </c>
      <c r="C1268" s="201" t="s">
        <v>683</v>
      </c>
      <c r="D1268" s="201" t="s">
        <v>684</v>
      </c>
      <c r="E1268" s="201" t="s">
        <v>685</v>
      </c>
      <c r="F1268" s="201" t="s">
        <v>686</v>
      </c>
      <c r="G1268" s="201">
        <v>6</v>
      </c>
      <c r="H1268" s="201">
        <v>2</v>
      </c>
      <c r="I1268" s="201" t="s">
        <v>713</v>
      </c>
      <c r="J1268" s="201" t="s">
        <v>671</v>
      </c>
      <c r="K1268" s="202">
        <v>41.89</v>
      </c>
      <c r="L1268" s="202">
        <v>0.08</v>
      </c>
      <c r="M1268" s="202">
        <v>16.91</v>
      </c>
      <c r="N1268" s="202">
        <v>7.39</v>
      </c>
      <c r="O1268" s="202">
        <v>0.43</v>
      </c>
      <c r="P1268" s="202">
        <v>18.86</v>
      </c>
      <c r="Q1268" s="202">
        <v>6.4</v>
      </c>
      <c r="R1268" s="202">
        <v>0.08</v>
      </c>
      <c r="S1268" s="202">
        <v>7.77</v>
      </c>
      <c r="T1268" s="202">
        <v>99.81</v>
      </c>
      <c r="U1268" s="183">
        <f t="shared" si="38"/>
        <v>81.9785745990322</v>
      </c>
      <c r="V1268" s="183">
        <f t="shared" si="39"/>
        <v>23.561729572497814</v>
      </c>
      <c r="W1268" s="201" t="s">
        <v>713</v>
      </c>
      <c r="X1268" s="201">
        <v>10</v>
      </c>
    </row>
    <row r="1269" spans="1:24" s="171" customFormat="1" ht="11.25">
      <c r="A1269" s="172" t="s">
        <v>682</v>
      </c>
      <c r="B1269" s="201" t="s">
        <v>672</v>
      </c>
      <c r="C1269" s="201" t="s">
        <v>683</v>
      </c>
      <c r="D1269" s="201" t="s">
        <v>684</v>
      </c>
      <c r="E1269" s="201" t="s">
        <v>685</v>
      </c>
      <c r="F1269" s="201" t="s">
        <v>686</v>
      </c>
      <c r="G1269" s="201">
        <v>6</v>
      </c>
      <c r="H1269" s="201">
        <v>3</v>
      </c>
      <c r="I1269" s="201" t="s">
        <v>713</v>
      </c>
      <c r="J1269" s="201" t="s">
        <v>671</v>
      </c>
      <c r="K1269" s="202">
        <v>41.39</v>
      </c>
      <c r="L1269" s="202">
        <v>0.09</v>
      </c>
      <c r="M1269" s="202">
        <v>21.99</v>
      </c>
      <c r="N1269" s="202">
        <v>12.1</v>
      </c>
      <c r="O1269" s="202">
        <v>0.35</v>
      </c>
      <c r="P1269" s="202">
        <v>10.97</v>
      </c>
      <c r="Q1269" s="202">
        <v>13.42</v>
      </c>
      <c r="R1269" s="202">
        <v>0.02</v>
      </c>
      <c r="S1269" s="202">
        <v>0.04</v>
      </c>
      <c r="T1269" s="202">
        <v>100.37</v>
      </c>
      <c r="U1269" s="183">
        <f t="shared" si="38"/>
        <v>61.773367279401825</v>
      </c>
      <c r="V1269" s="183">
        <f t="shared" si="39"/>
        <v>0.12187763983429421</v>
      </c>
      <c r="W1269" s="201" t="s">
        <v>713</v>
      </c>
      <c r="X1269" s="201">
        <v>10</v>
      </c>
    </row>
    <row r="1270" spans="1:24" s="171" customFormat="1" ht="11.25">
      <c r="A1270" s="172" t="s">
        <v>682</v>
      </c>
      <c r="B1270" s="201" t="s">
        <v>672</v>
      </c>
      <c r="C1270" s="201" t="s">
        <v>683</v>
      </c>
      <c r="D1270" s="201" t="s">
        <v>684</v>
      </c>
      <c r="E1270" s="201" t="s">
        <v>685</v>
      </c>
      <c r="F1270" s="201" t="s">
        <v>686</v>
      </c>
      <c r="G1270" s="201">
        <v>6</v>
      </c>
      <c r="H1270" s="201">
        <v>4</v>
      </c>
      <c r="I1270" s="201" t="s">
        <v>713</v>
      </c>
      <c r="J1270" s="201" t="s">
        <v>671</v>
      </c>
      <c r="K1270" s="202">
        <v>41.52</v>
      </c>
      <c r="L1270" s="202">
        <v>0.03</v>
      </c>
      <c r="M1270" s="202">
        <v>14.85</v>
      </c>
      <c r="N1270" s="202">
        <v>7.46</v>
      </c>
      <c r="O1270" s="202">
        <v>0.4</v>
      </c>
      <c r="P1270" s="202">
        <v>18.309999999999999</v>
      </c>
      <c r="Q1270" s="202">
        <v>7.23</v>
      </c>
      <c r="R1270" s="202">
        <v>0</v>
      </c>
      <c r="S1270" s="202">
        <v>10.07</v>
      </c>
      <c r="T1270" s="202">
        <v>99.87</v>
      </c>
      <c r="U1270" s="183">
        <f t="shared" si="38"/>
        <v>81.394840925749463</v>
      </c>
      <c r="V1270" s="183">
        <f t="shared" si="39"/>
        <v>31.267049856263824</v>
      </c>
      <c r="W1270" s="201" t="s">
        <v>713</v>
      </c>
      <c r="X1270" s="201">
        <v>10</v>
      </c>
    </row>
    <row r="1271" spans="1:24" s="171" customFormat="1" ht="11.25">
      <c r="A1271" s="172" t="s">
        <v>682</v>
      </c>
      <c r="B1271" s="201" t="s">
        <v>672</v>
      </c>
      <c r="C1271" s="201" t="s">
        <v>683</v>
      </c>
      <c r="D1271" s="201" t="s">
        <v>684</v>
      </c>
      <c r="E1271" s="201" t="s">
        <v>685</v>
      </c>
      <c r="F1271" s="201" t="s">
        <v>686</v>
      </c>
      <c r="G1271" s="201">
        <v>6</v>
      </c>
      <c r="H1271" s="201">
        <v>5</v>
      </c>
      <c r="I1271" s="201" t="s">
        <v>713</v>
      </c>
      <c r="J1271" s="201" t="s">
        <v>671</v>
      </c>
      <c r="K1271" s="202">
        <v>42.02</v>
      </c>
      <c r="L1271" s="202">
        <v>0.12</v>
      </c>
      <c r="M1271" s="202">
        <v>19.93</v>
      </c>
      <c r="N1271" s="202">
        <v>7.46</v>
      </c>
      <c r="O1271" s="202">
        <v>0.39</v>
      </c>
      <c r="P1271" s="202">
        <v>20.03</v>
      </c>
      <c r="Q1271" s="202">
        <v>5.1100000000000003</v>
      </c>
      <c r="R1271" s="202">
        <v>0.08</v>
      </c>
      <c r="S1271" s="202">
        <v>4.53</v>
      </c>
      <c r="T1271" s="202">
        <v>99.67</v>
      </c>
      <c r="U1271" s="183">
        <f t="shared" si="38"/>
        <v>82.716356487023361</v>
      </c>
      <c r="V1271" s="183">
        <f t="shared" si="39"/>
        <v>13.230517057375909</v>
      </c>
      <c r="W1271" s="201" t="s">
        <v>713</v>
      </c>
      <c r="X1271" s="201">
        <v>10</v>
      </c>
    </row>
    <row r="1272" spans="1:24" s="171" customFormat="1" ht="11.25">
      <c r="A1272" s="172" t="s">
        <v>682</v>
      </c>
      <c r="B1272" s="201" t="s">
        <v>672</v>
      </c>
      <c r="C1272" s="201" t="s">
        <v>683</v>
      </c>
      <c r="D1272" s="201" t="s">
        <v>684</v>
      </c>
      <c r="E1272" s="201" t="s">
        <v>685</v>
      </c>
      <c r="F1272" s="201" t="s">
        <v>686</v>
      </c>
      <c r="G1272" s="201">
        <v>6</v>
      </c>
      <c r="H1272" s="201">
        <v>6</v>
      </c>
      <c r="I1272" s="201" t="s">
        <v>713</v>
      </c>
      <c r="J1272" s="201" t="s">
        <v>671</v>
      </c>
      <c r="K1272" s="202">
        <v>41.81</v>
      </c>
      <c r="L1272" s="202">
        <v>0.1</v>
      </c>
      <c r="M1272" s="202">
        <v>21.1</v>
      </c>
      <c r="N1272" s="202">
        <v>13.89</v>
      </c>
      <c r="O1272" s="202">
        <v>0.3</v>
      </c>
      <c r="P1272" s="202">
        <v>11.39</v>
      </c>
      <c r="Q1272" s="202">
        <v>10.72</v>
      </c>
      <c r="R1272" s="202">
        <v>0.1</v>
      </c>
      <c r="S1272" s="202">
        <v>0.03</v>
      </c>
      <c r="T1272" s="202">
        <v>99.44</v>
      </c>
      <c r="U1272" s="183">
        <f t="shared" si="38"/>
        <v>59.376399845198065</v>
      </c>
      <c r="V1272" s="183">
        <f t="shared" si="39"/>
        <v>9.5289197754734253E-2</v>
      </c>
      <c r="W1272" s="201" t="s">
        <v>713</v>
      </c>
      <c r="X1272" s="201">
        <v>10</v>
      </c>
    </row>
    <row r="1273" spans="1:24" s="171" customFormat="1" ht="11.25">
      <c r="A1273" s="172" t="s">
        <v>682</v>
      </c>
      <c r="B1273" s="201" t="s">
        <v>672</v>
      </c>
      <c r="C1273" s="201" t="s">
        <v>683</v>
      </c>
      <c r="D1273" s="201" t="s">
        <v>684</v>
      </c>
      <c r="E1273" s="201" t="s">
        <v>685</v>
      </c>
      <c r="F1273" s="201" t="s">
        <v>686</v>
      </c>
      <c r="G1273" s="201">
        <v>6</v>
      </c>
      <c r="H1273" s="201">
        <v>7</v>
      </c>
      <c r="I1273" s="201" t="s">
        <v>713</v>
      </c>
      <c r="J1273" s="201" t="s">
        <v>671</v>
      </c>
      <c r="K1273" s="202">
        <v>42.01</v>
      </c>
      <c r="L1273" s="202">
        <v>1.17</v>
      </c>
      <c r="M1273" s="202">
        <v>16.62</v>
      </c>
      <c r="N1273" s="202">
        <v>7.33</v>
      </c>
      <c r="O1273" s="202">
        <v>0.35</v>
      </c>
      <c r="P1273" s="202">
        <v>19.940000000000001</v>
      </c>
      <c r="Q1273" s="202">
        <v>6</v>
      </c>
      <c r="R1273" s="202">
        <v>0.14000000000000001</v>
      </c>
      <c r="S1273" s="202">
        <v>5.84</v>
      </c>
      <c r="T1273" s="202">
        <v>99.4</v>
      </c>
      <c r="U1273" s="183">
        <f t="shared" si="38"/>
        <v>82.902504528946452</v>
      </c>
      <c r="V1273" s="183">
        <f t="shared" si="39"/>
        <v>19.07567154823915</v>
      </c>
      <c r="W1273" s="201" t="s">
        <v>713</v>
      </c>
      <c r="X1273" s="201">
        <v>10</v>
      </c>
    </row>
    <row r="1274" spans="1:24" s="171" customFormat="1" ht="11.25">
      <c r="A1274" s="172" t="s">
        <v>682</v>
      </c>
      <c r="B1274" s="201" t="s">
        <v>672</v>
      </c>
      <c r="C1274" s="201" t="s">
        <v>683</v>
      </c>
      <c r="D1274" s="201" t="s">
        <v>684</v>
      </c>
      <c r="E1274" s="201" t="s">
        <v>685</v>
      </c>
      <c r="F1274" s="201" t="s">
        <v>686</v>
      </c>
      <c r="G1274" s="201">
        <v>6</v>
      </c>
      <c r="H1274" s="201">
        <v>8</v>
      </c>
      <c r="I1274" s="201" t="s">
        <v>713</v>
      </c>
      <c r="J1274" s="201" t="s">
        <v>671</v>
      </c>
      <c r="K1274" s="202">
        <v>42.39</v>
      </c>
      <c r="L1274" s="202">
        <v>0.21</v>
      </c>
      <c r="M1274" s="202">
        <v>18.45</v>
      </c>
      <c r="N1274" s="202">
        <v>7.27</v>
      </c>
      <c r="O1274" s="202">
        <v>0.33</v>
      </c>
      <c r="P1274" s="202">
        <v>20.53</v>
      </c>
      <c r="Q1274" s="202">
        <v>5.0999999999999996</v>
      </c>
      <c r="R1274" s="202">
        <v>0.03</v>
      </c>
      <c r="S1274" s="202">
        <v>4.7300000000000004</v>
      </c>
      <c r="T1274" s="202">
        <v>99.04</v>
      </c>
      <c r="U1274" s="183">
        <f t="shared" si="38"/>
        <v>83.425822542202965</v>
      </c>
      <c r="V1274" s="183">
        <f t="shared" si="39"/>
        <v>14.674477043771466</v>
      </c>
      <c r="W1274" s="201" t="s">
        <v>713</v>
      </c>
      <c r="X1274" s="201">
        <v>10</v>
      </c>
    </row>
    <row r="1275" spans="1:24" s="171" customFormat="1" ht="11.25">
      <c r="A1275" s="172" t="s">
        <v>682</v>
      </c>
      <c r="B1275" s="201" t="s">
        <v>672</v>
      </c>
      <c r="C1275" s="201" t="s">
        <v>683</v>
      </c>
      <c r="D1275" s="201" t="s">
        <v>684</v>
      </c>
      <c r="E1275" s="201" t="s">
        <v>685</v>
      </c>
      <c r="F1275" s="201" t="s">
        <v>686</v>
      </c>
      <c r="G1275" s="201">
        <v>6</v>
      </c>
      <c r="H1275" s="201">
        <v>9</v>
      </c>
      <c r="I1275" s="201" t="s">
        <v>713</v>
      </c>
      <c r="J1275" s="201" t="s">
        <v>671</v>
      </c>
      <c r="K1275" s="202">
        <v>42.74</v>
      </c>
      <c r="L1275" s="202">
        <v>0.12</v>
      </c>
      <c r="M1275" s="202">
        <v>17.41</v>
      </c>
      <c r="N1275" s="202">
        <v>7.59</v>
      </c>
      <c r="O1275" s="202">
        <v>0.44</v>
      </c>
      <c r="P1275" s="202">
        <v>19.43</v>
      </c>
      <c r="Q1275" s="202">
        <v>5.52</v>
      </c>
      <c r="R1275" s="202">
        <v>0.06</v>
      </c>
      <c r="S1275" s="202">
        <v>6.06</v>
      </c>
      <c r="T1275" s="202">
        <v>99.37</v>
      </c>
      <c r="U1275" s="183">
        <f t="shared" si="38"/>
        <v>82.023902020119408</v>
      </c>
      <c r="V1275" s="183">
        <f t="shared" si="39"/>
        <v>18.93008185122202</v>
      </c>
      <c r="W1275" s="201" t="s">
        <v>713</v>
      </c>
      <c r="X1275" s="201">
        <v>10</v>
      </c>
    </row>
    <row r="1276" spans="1:24" s="171" customFormat="1" ht="11.25">
      <c r="A1276" s="172" t="s">
        <v>682</v>
      </c>
      <c r="B1276" s="201" t="s">
        <v>672</v>
      </c>
      <c r="C1276" s="201" t="s">
        <v>683</v>
      </c>
      <c r="D1276" s="201" t="s">
        <v>684</v>
      </c>
      <c r="E1276" s="201" t="s">
        <v>685</v>
      </c>
      <c r="F1276" s="201" t="s">
        <v>686</v>
      </c>
      <c r="G1276" s="201">
        <v>6</v>
      </c>
      <c r="H1276" s="201">
        <v>10</v>
      </c>
      <c r="I1276" s="201" t="s">
        <v>713</v>
      </c>
      <c r="J1276" s="201" t="s">
        <v>671</v>
      </c>
      <c r="K1276" s="202">
        <v>42.25</v>
      </c>
      <c r="L1276" s="202">
        <v>0.09</v>
      </c>
      <c r="M1276" s="202">
        <v>18.8</v>
      </c>
      <c r="N1276" s="202">
        <v>7.43</v>
      </c>
      <c r="O1276" s="202">
        <v>0.39</v>
      </c>
      <c r="P1276" s="202">
        <v>20.149999999999999</v>
      </c>
      <c r="Q1276" s="202">
        <v>5.36</v>
      </c>
      <c r="R1276" s="202">
        <v>0</v>
      </c>
      <c r="S1276" s="202">
        <v>5.3</v>
      </c>
      <c r="T1276" s="202">
        <v>99.77</v>
      </c>
      <c r="U1276" s="183">
        <f t="shared" si="38"/>
        <v>82.858891369950371</v>
      </c>
      <c r="V1276" s="183">
        <f t="shared" si="39"/>
        <v>15.904181597087192</v>
      </c>
      <c r="W1276" s="201" t="s">
        <v>713</v>
      </c>
      <c r="X1276" s="201">
        <v>10</v>
      </c>
    </row>
    <row r="1277" spans="1:24" s="171" customFormat="1" ht="11.25">
      <c r="A1277" s="172" t="s">
        <v>682</v>
      </c>
      <c r="B1277" s="201" t="s">
        <v>672</v>
      </c>
      <c r="C1277" s="201" t="s">
        <v>683</v>
      </c>
      <c r="D1277" s="201" t="s">
        <v>684</v>
      </c>
      <c r="E1277" s="201" t="s">
        <v>685</v>
      </c>
      <c r="F1277" s="201" t="s">
        <v>686</v>
      </c>
      <c r="G1277" s="201">
        <v>6</v>
      </c>
      <c r="H1277" s="201">
        <v>11</v>
      </c>
      <c r="I1277" s="201" t="s">
        <v>713</v>
      </c>
      <c r="J1277" s="201" t="s">
        <v>671</v>
      </c>
      <c r="K1277" s="202">
        <v>42.85</v>
      </c>
      <c r="L1277" s="202">
        <v>0.13</v>
      </c>
      <c r="M1277" s="202">
        <v>17.22</v>
      </c>
      <c r="N1277" s="202">
        <v>6.52</v>
      </c>
      <c r="O1277" s="202">
        <v>0.38</v>
      </c>
      <c r="P1277" s="202">
        <v>20.100000000000001</v>
      </c>
      <c r="Q1277" s="202">
        <v>5.96</v>
      </c>
      <c r="R1277" s="202">
        <v>0.13</v>
      </c>
      <c r="S1277" s="202">
        <v>7.7</v>
      </c>
      <c r="T1277" s="202">
        <v>100.99</v>
      </c>
      <c r="U1277" s="183">
        <f t="shared" si="38"/>
        <v>84.603383397201497</v>
      </c>
      <c r="V1277" s="183">
        <f t="shared" si="39"/>
        <v>23.075093085525598</v>
      </c>
      <c r="W1277" s="201" t="s">
        <v>713</v>
      </c>
      <c r="X1277" s="201">
        <v>10</v>
      </c>
    </row>
    <row r="1278" spans="1:24" s="171" customFormat="1" ht="11.25">
      <c r="A1278" s="172" t="s">
        <v>682</v>
      </c>
      <c r="B1278" s="201" t="s">
        <v>672</v>
      </c>
      <c r="C1278" s="201" t="s">
        <v>683</v>
      </c>
      <c r="D1278" s="201" t="s">
        <v>684</v>
      </c>
      <c r="E1278" s="201" t="s">
        <v>685</v>
      </c>
      <c r="F1278" s="201" t="s">
        <v>686</v>
      </c>
      <c r="G1278" s="201">
        <v>6</v>
      </c>
      <c r="H1278" s="201">
        <v>12</v>
      </c>
      <c r="I1278" s="201" t="s">
        <v>713</v>
      </c>
      <c r="J1278" s="201" t="s">
        <v>671</v>
      </c>
      <c r="K1278" s="202">
        <v>40.33</v>
      </c>
      <c r="L1278" s="202">
        <v>0.14000000000000001</v>
      </c>
      <c r="M1278" s="202">
        <v>20.89</v>
      </c>
      <c r="N1278" s="202">
        <v>15.52</v>
      </c>
      <c r="O1278" s="202">
        <v>0.35</v>
      </c>
      <c r="P1278" s="202">
        <v>9.27</v>
      </c>
      <c r="Q1278" s="202">
        <v>12.11</v>
      </c>
      <c r="R1278" s="202">
        <v>0.19</v>
      </c>
      <c r="S1278" s="202">
        <v>0.06</v>
      </c>
      <c r="T1278" s="202">
        <v>98.86</v>
      </c>
      <c r="U1278" s="183">
        <f t="shared" si="38"/>
        <v>51.56536077934399</v>
      </c>
      <c r="V1278" s="183">
        <f t="shared" si="39"/>
        <v>0.19230728238154268</v>
      </c>
      <c r="W1278" s="201" t="s">
        <v>713</v>
      </c>
      <c r="X1278" s="201">
        <v>10</v>
      </c>
    </row>
    <row r="1279" spans="1:24" s="171" customFormat="1" ht="11.25">
      <c r="A1279" s="172" t="s">
        <v>682</v>
      </c>
      <c r="B1279" s="201" t="s">
        <v>672</v>
      </c>
      <c r="C1279" s="201" t="s">
        <v>683</v>
      </c>
      <c r="D1279" s="201" t="s">
        <v>684</v>
      </c>
      <c r="E1279" s="201" t="s">
        <v>685</v>
      </c>
      <c r="F1279" s="201" t="s">
        <v>686</v>
      </c>
      <c r="G1279" s="201">
        <v>6</v>
      </c>
      <c r="H1279" s="201">
        <v>13</v>
      </c>
      <c r="I1279" s="201" t="s">
        <v>713</v>
      </c>
      <c r="J1279" s="201" t="s">
        <v>671</v>
      </c>
      <c r="K1279" s="202">
        <v>40.46</v>
      </c>
      <c r="L1279" s="202">
        <v>0.13</v>
      </c>
      <c r="M1279" s="202">
        <v>21.73</v>
      </c>
      <c r="N1279" s="202">
        <v>15.42</v>
      </c>
      <c r="O1279" s="202">
        <v>0.35</v>
      </c>
      <c r="P1279" s="202">
        <v>8.1300000000000008</v>
      </c>
      <c r="Q1279" s="202">
        <v>14.32</v>
      </c>
      <c r="R1279" s="202">
        <v>0.1</v>
      </c>
      <c r="S1279" s="202">
        <v>0</v>
      </c>
      <c r="T1279" s="202">
        <v>100.64</v>
      </c>
      <c r="U1279" s="183">
        <f t="shared" si="38"/>
        <v>48.44741406529721</v>
      </c>
      <c r="V1279" s="183">
        <f t="shared" si="39"/>
        <v>0</v>
      </c>
      <c r="W1279" s="201" t="s">
        <v>713</v>
      </c>
      <c r="X1279" s="201">
        <v>10</v>
      </c>
    </row>
    <row r="1280" spans="1:24" s="171" customFormat="1" ht="11.25">
      <c r="A1280" s="172" t="s">
        <v>682</v>
      </c>
      <c r="B1280" s="201" t="s">
        <v>672</v>
      </c>
      <c r="C1280" s="201" t="s">
        <v>683</v>
      </c>
      <c r="D1280" s="201" t="s">
        <v>684</v>
      </c>
      <c r="E1280" s="201" t="s">
        <v>685</v>
      </c>
      <c r="F1280" s="201" t="s">
        <v>686</v>
      </c>
      <c r="G1280" s="201">
        <v>6</v>
      </c>
      <c r="H1280" s="201">
        <v>14</v>
      </c>
      <c r="I1280" s="201" t="s">
        <v>713</v>
      </c>
      <c r="J1280" s="201" t="s">
        <v>671</v>
      </c>
      <c r="K1280" s="202">
        <v>41.03</v>
      </c>
      <c r="L1280" s="202">
        <v>0.15</v>
      </c>
      <c r="M1280" s="202">
        <v>21.59</v>
      </c>
      <c r="N1280" s="202">
        <v>12.73</v>
      </c>
      <c r="O1280" s="202">
        <v>0.28000000000000003</v>
      </c>
      <c r="P1280" s="202">
        <v>10.78</v>
      </c>
      <c r="Q1280" s="202">
        <v>13.69</v>
      </c>
      <c r="R1280" s="202">
        <v>0.09</v>
      </c>
      <c r="S1280" s="202">
        <v>0.1</v>
      </c>
      <c r="T1280" s="202">
        <v>100.44</v>
      </c>
      <c r="U1280" s="183">
        <f t="shared" si="38"/>
        <v>60.149835833845941</v>
      </c>
      <c r="V1280" s="183">
        <f t="shared" si="39"/>
        <v>0.30975542648389348</v>
      </c>
      <c r="W1280" s="201" t="s">
        <v>713</v>
      </c>
      <c r="X1280" s="201">
        <v>10</v>
      </c>
    </row>
    <row r="1281" spans="1:24" s="171" customFormat="1" ht="11.25">
      <c r="A1281" s="172" t="s">
        <v>682</v>
      </c>
      <c r="B1281" s="201" t="s">
        <v>672</v>
      </c>
      <c r="C1281" s="201" t="s">
        <v>683</v>
      </c>
      <c r="D1281" s="201" t="s">
        <v>684</v>
      </c>
      <c r="E1281" s="201" t="s">
        <v>685</v>
      </c>
      <c r="F1281" s="201" t="s">
        <v>686</v>
      </c>
      <c r="G1281" s="201">
        <v>6</v>
      </c>
      <c r="H1281" s="201">
        <v>15</v>
      </c>
      <c r="I1281" s="201" t="s">
        <v>713</v>
      </c>
      <c r="J1281" s="201" t="s">
        <v>671</v>
      </c>
      <c r="K1281" s="202">
        <v>42.29</v>
      </c>
      <c r="L1281" s="202">
        <v>0.03</v>
      </c>
      <c r="M1281" s="202">
        <v>17.97</v>
      </c>
      <c r="N1281" s="202">
        <v>7.47</v>
      </c>
      <c r="O1281" s="202">
        <v>0.38</v>
      </c>
      <c r="P1281" s="202">
        <v>19.079999999999998</v>
      </c>
      <c r="Q1281" s="202">
        <v>5.68</v>
      </c>
      <c r="R1281" s="202">
        <v>7.0000000000000007E-2</v>
      </c>
      <c r="S1281" s="202">
        <v>6.37</v>
      </c>
      <c r="T1281" s="202">
        <v>99.34</v>
      </c>
      <c r="U1281" s="183">
        <f t="shared" si="38"/>
        <v>81.990835362174366</v>
      </c>
      <c r="V1281" s="183">
        <f t="shared" si="39"/>
        <v>19.2114474288278</v>
      </c>
      <c r="W1281" s="201" t="s">
        <v>713</v>
      </c>
      <c r="X1281" s="201">
        <v>10</v>
      </c>
    </row>
    <row r="1282" spans="1:24" s="171" customFormat="1" ht="11.25">
      <c r="A1282" s="172" t="s">
        <v>682</v>
      </c>
      <c r="B1282" s="201" t="s">
        <v>672</v>
      </c>
      <c r="C1282" s="201" t="s">
        <v>683</v>
      </c>
      <c r="D1282" s="201" t="s">
        <v>684</v>
      </c>
      <c r="E1282" s="201" t="s">
        <v>685</v>
      </c>
      <c r="F1282" s="201" t="s">
        <v>686</v>
      </c>
      <c r="G1282" s="201">
        <v>6</v>
      </c>
      <c r="H1282" s="201">
        <v>16</v>
      </c>
      <c r="I1282" s="201" t="s">
        <v>713</v>
      </c>
      <c r="J1282" s="201" t="s">
        <v>671</v>
      </c>
      <c r="K1282" s="202">
        <v>41.03</v>
      </c>
      <c r="L1282" s="202">
        <v>0.19</v>
      </c>
      <c r="M1282" s="202">
        <v>21.05</v>
      </c>
      <c r="N1282" s="202">
        <v>16.64</v>
      </c>
      <c r="O1282" s="202">
        <v>0.37</v>
      </c>
      <c r="P1282" s="202">
        <v>7.82</v>
      </c>
      <c r="Q1282" s="202">
        <v>13.86</v>
      </c>
      <c r="R1282" s="202">
        <v>0.08</v>
      </c>
      <c r="S1282" s="202">
        <v>0.04</v>
      </c>
      <c r="T1282" s="202">
        <v>101.08</v>
      </c>
      <c r="U1282" s="183">
        <f t="shared" si="38"/>
        <v>45.582948396163182</v>
      </c>
      <c r="V1282" s="183">
        <f t="shared" si="39"/>
        <v>0.12731322772353501</v>
      </c>
      <c r="W1282" s="201" t="s">
        <v>713</v>
      </c>
      <c r="X1282" s="201">
        <v>10</v>
      </c>
    </row>
    <row r="1283" spans="1:24" s="171" customFormat="1" ht="11.25">
      <c r="A1283" s="172" t="s">
        <v>682</v>
      </c>
      <c r="B1283" s="201" t="s">
        <v>672</v>
      </c>
      <c r="C1283" s="201" t="s">
        <v>683</v>
      </c>
      <c r="D1283" s="201" t="s">
        <v>684</v>
      </c>
      <c r="E1283" s="201" t="s">
        <v>685</v>
      </c>
      <c r="F1283" s="201" t="s">
        <v>686</v>
      </c>
      <c r="G1283" s="201">
        <v>6</v>
      </c>
      <c r="H1283" s="201">
        <v>17</v>
      </c>
      <c r="I1283" s="201" t="s">
        <v>713</v>
      </c>
      <c r="J1283" s="201" t="s">
        <v>671</v>
      </c>
      <c r="K1283" s="202">
        <v>42.62</v>
      </c>
      <c r="L1283" s="202">
        <v>0.19</v>
      </c>
      <c r="M1283" s="202">
        <v>19.059999999999999</v>
      </c>
      <c r="N1283" s="202">
        <v>8.23</v>
      </c>
      <c r="O1283" s="202">
        <v>0.4</v>
      </c>
      <c r="P1283" s="202">
        <v>19.38</v>
      </c>
      <c r="Q1283" s="202">
        <v>5.1100000000000003</v>
      </c>
      <c r="R1283" s="202">
        <v>0.14000000000000001</v>
      </c>
      <c r="S1283" s="202">
        <v>3.63</v>
      </c>
      <c r="T1283" s="202">
        <v>98.76</v>
      </c>
      <c r="U1283" s="183">
        <f t="shared" si="38"/>
        <v>80.759165256692597</v>
      </c>
      <c r="V1283" s="183">
        <f t="shared" si="39"/>
        <v>11.328830278701469</v>
      </c>
      <c r="W1283" s="201" t="s">
        <v>713</v>
      </c>
      <c r="X1283" s="201">
        <v>10</v>
      </c>
    </row>
    <row r="1284" spans="1:24" s="171" customFormat="1" ht="11.25">
      <c r="A1284" s="172" t="s">
        <v>682</v>
      </c>
      <c r="B1284" s="201" t="s">
        <v>672</v>
      </c>
      <c r="C1284" s="201" t="s">
        <v>683</v>
      </c>
      <c r="D1284" s="201" t="s">
        <v>684</v>
      </c>
      <c r="E1284" s="201" t="s">
        <v>685</v>
      </c>
      <c r="F1284" s="201" t="s">
        <v>686</v>
      </c>
      <c r="G1284" s="201">
        <v>6</v>
      </c>
      <c r="H1284" s="201">
        <v>18</v>
      </c>
      <c r="I1284" s="201" t="s">
        <v>713</v>
      </c>
      <c r="J1284" s="201" t="s">
        <v>671</v>
      </c>
      <c r="K1284" s="202">
        <v>42.57</v>
      </c>
      <c r="L1284" s="202">
        <v>0.86</v>
      </c>
      <c r="M1284" s="202">
        <v>19.28</v>
      </c>
      <c r="N1284" s="202">
        <v>8.66</v>
      </c>
      <c r="O1284" s="202">
        <v>0.38</v>
      </c>
      <c r="P1284" s="202">
        <v>20.43</v>
      </c>
      <c r="Q1284" s="202">
        <v>5.56</v>
      </c>
      <c r="R1284" s="202">
        <v>0.04</v>
      </c>
      <c r="S1284" s="202">
        <v>3.61</v>
      </c>
      <c r="T1284" s="202">
        <v>101.39</v>
      </c>
      <c r="U1284" s="183">
        <f t="shared" si="38"/>
        <v>80.787648692465041</v>
      </c>
      <c r="V1284" s="183">
        <f t="shared" si="39"/>
        <v>11.159165209536582</v>
      </c>
      <c r="W1284" s="201" t="s">
        <v>713</v>
      </c>
      <c r="X1284" s="201">
        <v>10</v>
      </c>
    </row>
    <row r="1285" spans="1:24" s="171" customFormat="1" ht="11.25">
      <c r="A1285" s="172" t="s">
        <v>682</v>
      </c>
      <c r="B1285" s="201" t="s">
        <v>672</v>
      </c>
      <c r="C1285" s="201" t="s">
        <v>683</v>
      </c>
      <c r="D1285" s="201" t="s">
        <v>684</v>
      </c>
      <c r="E1285" s="201" t="s">
        <v>685</v>
      </c>
      <c r="F1285" s="201" t="s">
        <v>686</v>
      </c>
      <c r="G1285" s="201">
        <v>6</v>
      </c>
      <c r="H1285" s="201">
        <v>19</v>
      </c>
      <c r="I1285" s="201" t="s">
        <v>713</v>
      </c>
      <c r="J1285" s="201" t="s">
        <v>671</v>
      </c>
      <c r="K1285" s="202">
        <v>42.95</v>
      </c>
      <c r="L1285" s="202">
        <v>0.32</v>
      </c>
      <c r="M1285" s="202">
        <v>20.09</v>
      </c>
      <c r="N1285" s="202">
        <v>7.99</v>
      </c>
      <c r="O1285" s="202">
        <v>0.39</v>
      </c>
      <c r="P1285" s="202">
        <v>20.67</v>
      </c>
      <c r="Q1285" s="202">
        <v>4.59</v>
      </c>
      <c r="R1285" s="202">
        <v>0.01</v>
      </c>
      <c r="S1285" s="202">
        <v>4.28</v>
      </c>
      <c r="T1285" s="202">
        <v>101.29</v>
      </c>
      <c r="U1285" s="183">
        <f t="shared" si="38"/>
        <v>82.178288112037933</v>
      </c>
      <c r="V1285" s="183">
        <f t="shared" si="39"/>
        <v>12.504553480734259</v>
      </c>
      <c r="W1285" s="201" t="s">
        <v>713</v>
      </c>
      <c r="X1285" s="201">
        <v>10</v>
      </c>
    </row>
    <row r="1286" spans="1:24" s="171" customFormat="1" ht="11.25">
      <c r="A1286" s="172" t="s">
        <v>682</v>
      </c>
      <c r="B1286" s="201" t="s">
        <v>672</v>
      </c>
      <c r="C1286" s="201" t="s">
        <v>683</v>
      </c>
      <c r="D1286" s="201" t="s">
        <v>684</v>
      </c>
      <c r="E1286" s="201" t="s">
        <v>685</v>
      </c>
      <c r="F1286" s="201" t="s">
        <v>686</v>
      </c>
      <c r="G1286" s="201">
        <v>6</v>
      </c>
      <c r="H1286" s="201">
        <v>20</v>
      </c>
      <c r="I1286" s="201" t="s">
        <v>713</v>
      </c>
      <c r="J1286" s="201" t="s">
        <v>671</v>
      </c>
      <c r="K1286" s="202">
        <v>42.6</v>
      </c>
      <c r="L1286" s="202">
        <v>0.1</v>
      </c>
      <c r="M1286" s="202">
        <v>20.89</v>
      </c>
      <c r="N1286" s="202">
        <v>7.86</v>
      </c>
      <c r="O1286" s="202">
        <v>0.41</v>
      </c>
      <c r="P1286" s="202">
        <v>20.239999999999998</v>
      </c>
      <c r="Q1286" s="202">
        <v>4.82</v>
      </c>
      <c r="R1286" s="202">
        <v>0.03</v>
      </c>
      <c r="S1286" s="202">
        <v>3</v>
      </c>
      <c r="T1286" s="202">
        <v>99.95</v>
      </c>
      <c r="U1286" s="183">
        <f t="shared" ref="U1286:U1349" si="40">((P1286/40.31)/(P1286/40.31+N1286/71.85))*100</f>
        <v>82.110548780219261</v>
      </c>
      <c r="V1286" s="183">
        <f t="shared" ref="V1286:V1349" si="41">((S1286/151.99061)/(S1286/151.99061+M1286/101.96137))*100</f>
        <v>8.7873291032503609</v>
      </c>
      <c r="W1286" s="201" t="s">
        <v>713</v>
      </c>
      <c r="X1286" s="201">
        <v>10</v>
      </c>
    </row>
    <row r="1287" spans="1:24" s="171" customFormat="1" ht="11.25">
      <c r="A1287" s="172" t="s">
        <v>682</v>
      </c>
      <c r="B1287" s="201" t="s">
        <v>672</v>
      </c>
      <c r="C1287" s="201" t="s">
        <v>683</v>
      </c>
      <c r="D1287" s="201" t="s">
        <v>684</v>
      </c>
      <c r="E1287" s="201" t="s">
        <v>685</v>
      </c>
      <c r="F1287" s="201" t="s">
        <v>686</v>
      </c>
      <c r="G1287" s="201">
        <v>6</v>
      </c>
      <c r="H1287" s="201">
        <v>21</v>
      </c>
      <c r="I1287" s="201" t="s">
        <v>713</v>
      </c>
      <c r="J1287" s="201" t="s">
        <v>671</v>
      </c>
      <c r="K1287" s="202">
        <v>41.22</v>
      </c>
      <c r="L1287" s="202">
        <v>0.17</v>
      </c>
      <c r="M1287" s="202">
        <v>20.92</v>
      </c>
      <c r="N1287" s="202">
        <v>15.75</v>
      </c>
      <c r="O1287" s="202">
        <v>0.32</v>
      </c>
      <c r="P1287" s="202">
        <v>8.34</v>
      </c>
      <c r="Q1287" s="202">
        <v>14.14</v>
      </c>
      <c r="R1287" s="202">
        <v>0.16</v>
      </c>
      <c r="S1287" s="202">
        <v>0.03</v>
      </c>
      <c r="T1287" s="202">
        <v>101.05</v>
      </c>
      <c r="U1287" s="183">
        <f t="shared" si="40"/>
        <v>48.555499239736442</v>
      </c>
      <c r="V1287" s="183">
        <f t="shared" si="41"/>
        <v>9.6108297709189175E-2</v>
      </c>
      <c r="W1287" s="201" t="s">
        <v>713</v>
      </c>
      <c r="X1287" s="201">
        <v>10</v>
      </c>
    </row>
    <row r="1288" spans="1:24" s="171" customFormat="1" ht="11.25">
      <c r="A1288" s="172" t="s">
        <v>682</v>
      </c>
      <c r="B1288" s="201" t="s">
        <v>672</v>
      </c>
      <c r="C1288" s="201" t="s">
        <v>683</v>
      </c>
      <c r="D1288" s="201" t="s">
        <v>684</v>
      </c>
      <c r="E1288" s="201" t="s">
        <v>685</v>
      </c>
      <c r="F1288" s="201" t="s">
        <v>686</v>
      </c>
      <c r="G1288" s="201">
        <v>6</v>
      </c>
      <c r="H1288" s="201">
        <v>22</v>
      </c>
      <c r="I1288" s="201" t="s">
        <v>713</v>
      </c>
      <c r="J1288" s="201" t="s">
        <v>671</v>
      </c>
      <c r="K1288" s="202">
        <v>42.84</v>
      </c>
      <c r="L1288" s="202">
        <v>0.17</v>
      </c>
      <c r="M1288" s="202">
        <v>17.62</v>
      </c>
      <c r="N1288" s="202">
        <v>7.6</v>
      </c>
      <c r="O1288" s="202">
        <v>0.4</v>
      </c>
      <c r="P1288" s="202">
        <v>19.850000000000001</v>
      </c>
      <c r="Q1288" s="202">
        <v>5.74</v>
      </c>
      <c r="R1288" s="202">
        <v>0.1</v>
      </c>
      <c r="S1288" s="202">
        <v>6.43</v>
      </c>
      <c r="T1288" s="202">
        <v>100.75</v>
      </c>
      <c r="U1288" s="183">
        <f t="shared" si="40"/>
        <v>82.317915176714934</v>
      </c>
      <c r="V1288" s="183">
        <f t="shared" si="41"/>
        <v>19.666266653936887</v>
      </c>
      <c r="W1288" s="201" t="s">
        <v>713</v>
      </c>
      <c r="X1288" s="201">
        <v>10</v>
      </c>
    </row>
    <row r="1289" spans="1:24" s="171" customFormat="1" ht="11.25">
      <c r="A1289" s="172" t="s">
        <v>682</v>
      </c>
      <c r="B1289" s="201" t="s">
        <v>672</v>
      </c>
      <c r="C1289" s="201" t="s">
        <v>683</v>
      </c>
      <c r="D1289" s="201" t="s">
        <v>684</v>
      </c>
      <c r="E1289" s="201" t="s">
        <v>685</v>
      </c>
      <c r="F1289" s="201" t="s">
        <v>686</v>
      </c>
      <c r="G1289" s="201">
        <v>6</v>
      </c>
      <c r="H1289" s="201">
        <v>23</v>
      </c>
      <c r="I1289" s="201" t="s">
        <v>713</v>
      </c>
      <c r="J1289" s="201" t="s">
        <v>671</v>
      </c>
      <c r="K1289" s="202">
        <v>43.01</v>
      </c>
      <c r="L1289" s="202">
        <v>0</v>
      </c>
      <c r="M1289" s="202">
        <v>18.84</v>
      </c>
      <c r="N1289" s="202">
        <v>8.35</v>
      </c>
      <c r="O1289" s="202">
        <v>0.57999999999999996</v>
      </c>
      <c r="P1289" s="202">
        <v>18.09</v>
      </c>
      <c r="Q1289" s="202">
        <v>5.63</v>
      </c>
      <c r="R1289" s="202">
        <v>0.08</v>
      </c>
      <c r="S1289" s="202">
        <v>4.4800000000000004</v>
      </c>
      <c r="T1289" s="202">
        <v>99.06</v>
      </c>
      <c r="U1289" s="183">
        <f t="shared" si="40"/>
        <v>79.430594217025032</v>
      </c>
      <c r="V1289" s="183">
        <f t="shared" si="41"/>
        <v>13.757440870308551</v>
      </c>
      <c r="W1289" s="201" t="s">
        <v>713</v>
      </c>
      <c r="X1289" s="201">
        <v>10</v>
      </c>
    </row>
    <row r="1290" spans="1:24" s="171" customFormat="1" ht="11.25">
      <c r="A1290" s="172" t="s">
        <v>682</v>
      </c>
      <c r="B1290" s="201" t="s">
        <v>672</v>
      </c>
      <c r="C1290" s="201" t="s">
        <v>683</v>
      </c>
      <c r="D1290" s="201" t="s">
        <v>684</v>
      </c>
      <c r="E1290" s="201" t="s">
        <v>685</v>
      </c>
      <c r="F1290" s="201" t="s">
        <v>686</v>
      </c>
      <c r="G1290" s="201">
        <v>6</v>
      </c>
      <c r="H1290" s="201">
        <v>24</v>
      </c>
      <c r="I1290" s="201" t="s">
        <v>713</v>
      </c>
      <c r="J1290" s="201" t="s">
        <v>671</v>
      </c>
      <c r="K1290" s="202">
        <v>42.19</v>
      </c>
      <c r="L1290" s="202">
        <v>0.08</v>
      </c>
      <c r="M1290" s="202">
        <v>15.14</v>
      </c>
      <c r="N1290" s="202">
        <v>7.65</v>
      </c>
      <c r="O1290" s="202">
        <v>0.47</v>
      </c>
      <c r="P1290" s="202">
        <v>18</v>
      </c>
      <c r="Q1290" s="202">
        <v>6.89</v>
      </c>
      <c r="R1290" s="202">
        <v>0.01</v>
      </c>
      <c r="S1290" s="202">
        <v>9.2799999999999994</v>
      </c>
      <c r="T1290" s="202">
        <v>99.71</v>
      </c>
      <c r="U1290" s="183">
        <f t="shared" si="40"/>
        <v>80.746894728413409</v>
      </c>
      <c r="V1290" s="183">
        <f t="shared" si="41"/>
        <v>29.137746687649919</v>
      </c>
      <c r="W1290" s="201" t="s">
        <v>713</v>
      </c>
      <c r="X1290" s="201">
        <v>10</v>
      </c>
    </row>
    <row r="1291" spans="1:24" s="171" customFormat="1" ht="11.25">
      <c r="A1291" s="172" t="s">
        <v>682</v>
      </c>
      <c r="B1291" s="201" t="s">
        <v>672</v>
      </c>
      <c r="C1291" s="201" t="s">
        <v>683</v>
      </c>
      <c r="D1291" s="201" t="s">
        <v>684</v>
      </c>
      <c r="E1291" s="201" t="s">
        <v>685</v>
      </c>
      <c r="F1291" s="201" t="s">
        <v>686</v>
      </c>
      <c r="G1291" s="201">
        <v>6</v>
      </c>
      <c r="H1291" s="201">
        <v>25</v>
      </c>
      <c r="I1291" s="201" t="s">
        <v>713</v>
      </c>
      <c r="J1291" s="201" t="s">
        <v>671</v>
      </c>
      <c r="K1291" s="202">
        <v>43.41</v>
      </c>
      <c r="L1291" s="202">
        <v>0.28999999999999998</v>
      </c>
      <c r="M1291" s="202">
        <v>19.82</v>
      </c>
      <c r="N1291" s="202">
        <v>8.17</v>
      </c>
      <c r="O1291" s="202">
        <v>0.42</v>
      </c>
      <c r="P1291" s="202">
        <v>19.899999999999999</v>
      </c>
      <c r="Q1291" s="202">
        <v>4.6500000000000004</v>
      </c>
      <c r="R1291" s="202">
        <v>0.11</v>
      </c>
      <c r="S1291" s="202">
        <v>3.5</v>
      </c>
      <c r="T1291" s="202">
        <v>100.27</v>
      </c>
      <c r="U1291" s="183">
        <f t="shared" si="40"/>
        <v>81.27884884253892</v>
      </c>
      <c r="V1291" s="183">
        <f t="shared" si="41"/>
        <v>10.591601102251234</v>
      </c>
      <c r="W1291" s="201" t="s">
        <v>713</v>
      </c>
      <c r="X1291" s="201">
        <v>10</v>
      </c>
    </row>
    <row r="1292" spans="1:24" s="171" customFormat="1" ht="11.25">
      <c r="A1292" s="172" t="s">
        <v>682</v>
      </c>
      <c r="B1292" s="201" t="s">
        <v>672</v>
      </c>
      <c r="C1292" s="201" t="s">
        <v>683</v>
      </c>
      <c r="D1292" s="201" t="s">
        <v>684</v>
      </c>
      <c r="E1292" s="201" t="s">
        <v>685</v>
      </c>
      <c r="F1292" s="201" t="s">
        <v>686</v>
      </c>
      <c r="G1292" s="201">
        <v>6</v>
      </c>
      <c r="H1292" s="201">
        <v>26</v>
      </c>
      <c r="I1292" s="201" t="s">
        <v>713</v>
      </c>
      <c r="J1292" s="201" t="s">
        <v>671</v>
      </c>
      <c r="K1292" s="202">
        <v>42.65</v>
      </c>
      <c r="L1292" s="202">
        <v>0.39</v>
      </c>
      <c r="M1292" s="202">
        <v>18.09</v>
      </c>
      <c r="N1292" s="202">
        <v>7.9</v>
      </c>
      <c r="O1292" s="202">
        <v>0.43</v>
      </c>
      <c r="P1292" s="202">
        <v>19.78</v>
      </c>
      <c r="Q1292" s="202">
        <v>5.35</v>
      </c>
      <c r="R1292" s="202">
        <v>7.0000000000000007E-2</v>
      </c>
      <c r="S1292" s="202">
        <v>4.62</v>
      </c>
      <c r="T1292" s="202">
        <v>99.28</v>
      </c>
      <c r="U1292" s="183">
        <f t="shared" si="40"/>
        <v>81.694567043104257</v>
      </c>
      <c r="V1292" s="183">
        <f t="shared" si="41"/>
        <v>14.62664329509297</v>
      </c>
      <c r="W1292" s="201" t="s">
        <v>713</v>
      </c>
      <c r="X1292" s="201">
        <v>10</v>
      </c>
    </row>
    <row r="1293" spans="1:24" s="171" customFormat="1" ht="11.25">
      <c r="A1293" s="172" t="s">
        <v>682</v>
      </c>
      <c r="B1293" s="201" t="s">
        <v>672</v>
      </c>
      <c r="C1293" s="201" t="s">
        <v>683</v>
      </c>
      <c r="D1293" s="201" t="s">
        <v>684</v>
      </c>
      <c r="E1293" s="201" t="s">
        <v>685</v>
      </c>
      <c r="F1293" s="201" t="s">
        <v>686</v>
      </c>
      <c r="G1293" s="201">
        <v>6</v>
      </c>
      <c r="H1293" s="201">
        <v>27</v>
      </c>
      <c r="I1293" s="201" t="s">
        <v>713</v>
      </c>
      <c r="J1293" s="201" t="s">
        <v>671</v>
      </c>
      <c r="K1293" s="202">
        <v>42.41</v>
      </c>
      <c r="L1293" s="202">
        <v>0.05</v>
      </c>
      <c r="M1293" s="202">
        <v>14.83</v>
      </c>
      <c r="N1293" s="202">
        <v>6.59</v>
      </c>
      <c r="O1293" s="202">
        <v>0.33</v>
      </c>
      <c r="P1293" s="202">
        <v>19.12</v>
      </c>
      <c r="Q1293" s="202">
        <v>6.92</v>
      </c>
      <c r="R1293" s="202">
        <v>0</v>
      </c>
      <c r="S1293" s="202">
        <v>9.51</v>
      </c>
      <c r="T1293" s="202">
        <v>99.76</v>
      </c>
      <c r="U1293" s="183">
        <f t="shared" si="40"/>
        <v>83.796481293417543</v>
      </c>
      <c r="V1293" s="183">
        <f t="shared" si="41"/>
        <v>30.079121421536698</v>
      </c>
      <c r="W1293" s="201" t="s">
        <v>713</v>
      </c>
      <c r="X1293" s="201">
        <v>10</v>
      </c>
    </row>
    <row r="1294" spans="1:24" s="171" customFormat="1" ht="11.25">
      <c r="A1294" s="172" t="s">
        <v>682</v>
      </c>
      <c r="B1294" s="201" t="s">
        <v>672</v>
      </c>
      <c r="C1294" s="201" t="s">
        <v>683</v>
      </c>
      <c r="D1294" s="201" t="s">
        <v>684</v>
      </c>
      <c r="E1294" s="201" t="s">
        <v>685</v>
      </c>
      <c r="F1294" s="201" t="s">
        <v>686</v>
      </c>
      <c r="G1294" s="201">
        <v>6</v>
      </c>
      <c r="H1294" s="201">
        <v>28</v>
      </c>
      <c r="I1294" s="201" t="s">
        <v>713</v>
      </c>
      <c r="J1294" s="201" t="s">
        <v>671</v>
      </c>
      <c r="K1294" s="202">
        <v>43.15</v>
      </c>
      <c r="L1294" s="202">
        <v>0.33</v>
      </c>
      <c r="M1294" s="202">
        <v>19.66</v>
      </c>
      <c r="N1294" s="202">
        <v>8.0399999999999991</v>
      </c>
      <c r="O1294" s="202">
        <v>0.44</v>
      </c>
      <c r="P1294" s="202">
        <v>20.22</v>
      </c>
      <c r="Q1294" s="202">
        <v>5.0199999999999996</v>
      </c>
      <c r="R1294" s="202">
        <v>0.06</v>
      </c>
      <c r="S1294" s="202">
        <v>4.46</v>
      </c>
      <c r="T1294" s="202">
        <v>101.38</v>
      </c>
      <c r="U1294" s="183">
        <f t="shared" si="40"/>
        <v>81.760790734692122</v>
      </c>
      <c r="V1294" s="183">
        <f t="shared" si="41"/>
        <v>13.208340121399026</v>
      </c>
      <c r="W1294" s="201" t="s">
        <v>713</v>
      </c>
      <c r="X1294" s="201">
        <v>10</v>
      </c>
    </row>
    <row r="1295" spans="1:24" s="171" customFormat="1" ht="11.25">
      <c r="A1295" s="172" t="s">
        <v>682</v>
      </c>
      <c r="B1295" s="201" t="s">
        <v>672</v>
      </c>
      <c r="C1295" s="201" t="s">
        <v>683</v>
      </c>
      <c r="D1295" s="201" t="s">
        <v>684</v>
      </c>
      <c r="E1295" s="201" t="s">
        <v>685</v>
      </c>
      <c r="F1295" s="201" t="s">
        <v>686</v>
      </c>
      <c r="G1295" s="201">
        <v>6</v>
      </c>
      <c r="H1295" s="201">
        <v>29</v>
      </c>
      <c r="I1295" s="201" t="s">
        <v>713</v>
      </c>
      <c r="J1295" s="201" t="s">
        <v>671</v>
      </c>
      <c r="K1295" s="202">
        <v>41.68</v>
      </c>
      <c r="L1295" s="202">
        <v>0.28000000000000003</v>
      </c>
      <c r="M1295" s="202">
        <v>18.899999999999999</v>
      </c>
      <c r="N1295" s="202">
        <v>10.119999999999999</v>
      </c>
      <c r="O1295" s="202">
        <v>0.51</v>
      </c>
      <c r="P1295" s="202">
        <v>16.27</v>
      </c>
      <c r="Q1295" s="202">
        <v>7.66</v>
      </c>
      <c r="R1295" s="202">
        <v>0.06</v>
      </c>
      <c r="S1295" s="202">
        <v>3.64</v>
      </c>
      <c r="T1295" s="202">
        <v>99.12</v>
      </c>
      <c r="U1295" s="183">
        <f t="shared" si="40"/>
        <v>74.13103518993502</v>
      </c>
      <c r="V1295" s="183">
        <f t="shared" si="41"/>
        <v>11.441634633917545</v>
      </c>
      <c r="W1295" s="201" t="s">
        <v>713</v>
      </c>
      <c r="X1295" s="201">
        <v>10</v>
      </c>
    </row>
    <row r="1296" spans="1:24" s="171" customFormat="1" ht="11.25">
      <c r="A1296" s="172" t="s">
        <v>682</v>
      </c>
      <c r="B1296" s="201" t="s">
        <v>672</v>
      </c>
      <c r="C1296" s="201" t="s">
        <v>683</v>
      </c>
      <c r="D1296" s="201" t="s">
        <v>684</v>
      </c>
      <c r="E1296" s="201" t="s">
        <v>685</v>
      </c>
      <c r="F1296" s="201" t="s">
        <v>686</v>
      </c>
      <c r="G1296" s="201">
        <v>6</v>
      </c>
      <c r="H1296" s="201">
        <v>30</v>
      </c>
      <c r="I1296" s="201" t="s">
        <v>713</v>
      </c>
      <c r="J1296" s="201" t="s">
        <v>671</v>
      </c>
      <c r="K1296" s="202">
        <v>43.3</v>
      </c>
      <c r="L1296" s="202">
        <v>0.18</v>
      </c>
      <c r="M1296" s="202">
        <v>19.13</v>
      </c>
      <c r="N1296" s="202">
        <v>7.11</v>
      </c>
      <c r="O1296" s="202">
        <v>0.36</v>
      </c>
      <c r="P1296" s="202">
        <v>20.87</v>
      </c>
      <c r="Q1296" s="202">
        <v>5.34</v>
      </c>
      <c r="R1296" s="202">
        <v>0.01</v>
      </c>
      <c r="S1296" s="202">
        <v>4.97</v>
      </c>
      <c r="T1296" s="202">
        <v>101.27</v>
      </c>
      <c r="U1296" s="183">
        <f t="shared" si="40"/>
        <v>83.953758596317726</v>
      </c>
      <c r="V1296" s="183">
        <f t="shared" si="41"/>
        <v>14.841806433602397</v>
      </c>
      <c r="W1296" s="201" t="s">
        <v>713</v>
      </c>
      <c r="X1296" s="201">
        <v>10</v>
      </c>
    </row>
    <row r="1297" spans="1:24" s="171" customFormat="1" ht="11.25">
      <c r="A1297" s="172" t="s">
        <v>682</v>
      </c>
      <c r="B1297" s="201" t="s">
        <v>672</v>
      </c>
      <c r="C1297" s="201" t="s">
        <v>683</v>
      </c>
      <c r="D1297" s="201" t="s">
        <v>684</v>
      </c>
      <c r="E1297" s="201" t="s">
        <v>685</v>
      </c>
      <c r="F1297" s="201" t="s">
        <v>686</v>
      </c>
      <c r="G1297" s="201">
        <v>6</v>
      </c>
      <c r="H1297" s="201">
        <v>31</v>
      </c>
      <c r="I1297" s="201" t="s">
        <v>713</v>
      </c>
      <c r="J1297" s="201" t="s">
        <v>671</v>
      </c>
      <c r="K1297" s="202">
        <v>42.17</v>
      </c>
      <c r="L1297" s="202">
        <v>0.17</v>
      </c>
      <c r="M1297" s="202">
        <v>19.170000000000002</v>
      </c>
      <c r="N1297" s="202">
        <v>7.09</v>
      </c>
      <c r="O1297" s="202">
        <v>0.46</v>
      </c>
      <c r="P1297" s="202">
        <v>20.350000000000001</v>
      </c>
      <c r="Q1297" s="202">
        <v>5.37</v>
      </c>
      <c r="R1297" s="202">
        <v>0.21</v>
      </c>
      <c r="S1297" s="202">
        <v>5.04</v>
      </c>
      <c r="T1297" s="202">
        <v>100.03</v>
      </c>
      <c r="U1297" s="183">
        <f t="shared" si="40"/>
        <v>83.649495001388487</v>
      </c>
      <c r="V1297" s="183">
        <f t="shared" si="41"/>
        <v>14.992808556750283</v>
      </c>
      <c r="W1297" s="201" t="s">
        <v>713</v>
      </c>
      <c r="X1297" s="201">
        <v>10</v>
      </c>
    </row>
    <row r="1298" spans="1:24" s="171" customFormat="1" ht="11.25">
      <c r="A1298" s="172" t="s">
        <v>682</v>
      </c>
      <c r="B1298" s="201" t="s">
        <v>672</v>
      </c>
      <c r="C1298" s="201" t="s">
        <v>683</v>
      </c>
      <c r="D1298" s="201" t="s">
        <v>684</v>
      </c>
      <c r="E1298" s="201" t="s">
        <v>685</v>
      </c>
      <c r="F1298" s="201" t="s">
        <v>686</v>
      </c>
      <c r="G1298" s="201">
        <v>6</v>
      </c>
      <c r="H1298" s="201">
        <v>32</v>
      </c>
      <c r="I1298" s="201" t="s">
        <v>713</v>
      </c>
      <c r="J1298" s="201" t="s">
        <v>671</v>
      </c>
      <c r="K1298" s="202">
        <v>42.9</v>
      </c>
      <c r="L1298" s="202">
        <v>0.05</v>
      </c>
      <c r="M1298" s="202">
        <v>20.3</v>
      </c>
      <c r="N1298" s="202">
        <v>8.0399999999999991</v>
      </c>
      <c r="O1298" s="202">
        <v>0.4</v>
      </c>
      <c r="P1298" s="202">
        <v>19.53</v>
      </c>
      <c r="Q1298" s="202">
        <v>5.13</v>
      </c>
      <c r="R1298" s="202">
        <v>0.01</v>
      </c>
      <c r="S1298" s="202">
        <v>4.6500000000000004</v>
      </c>
      <c r="T1298" s="202">
        <v>101.01</v>
      </c>
      <c r="U1298" s="183">
        <f t="shared" si="40"/>
        <v>81.237300796510027</v>
      </c>
      <c r="V1298" s="183">
        <f t="shared" si="41"/>
        <v>13.319747363645687</v>
      </c>
      <c r="W1298" s="201" t="s">
        <v>713</v>
      </c>
      <c r="X1298" s="201">
        <v>10</v>
      </c>
    </row>
    <row r="1299" spans="1:24" s="171" customFormat="1" ht="11.25">
      <c r="A1299" s="172" t="s">
        <v>682</v>
      </c>
      <c r="B1299" s="201" t="s">
        <v>672</v>
      </c>
      <c r="C1299" s="201" t="s">
        <v>683</v>
      </c>
      <c r="D1299" s="201" t="s">
        <v>684</v>
      </c>
      <c r="E1299" s="201" t="s">
        <v>685</v>
      </c>
      <c r="F1299" s="201" t="s">
        <v>686</v>
      </c>
      <c r="G1299" s="201">
        <v>6</v>
      </c>
      <c r="H1299" s="201">
        <v>33</v>
      </c>
      <c r="I1299" s="201" t="s">
        <v>713</v>
      </c>
      <c r="J1299" s="201" t="s">
        <v>671</v>
      </c>
      <c r="K1299" s="202">
        <v>42.62</v>
      </c>
      <c r="L1299" s="202">
        <v>0.13</v>
      </c>
      <c r="M1299" s="202">
        <v>19.25</v>
      </c>
      <c r="N1299" s="202">
        <v>7.79</v>
      </c>
      <c r="O1299" s="202">
        <v>0.44</v>
      </c>
      <c r="P1299" s="202">
        <v>19.36</v>
      </c>
      <c r="Q1299" s="202">
        <v>4.93</v>
      </c>
      <c r="R1299" s="202">
        <v>0.04</v>
      </c>
      <c r="S1299" s="202">
        <v>4.24</v>
      </c>
      <c r="T1299" s="202">
        <v>98.8</v>
      </c>
      <c r="U1299" s="183">
        <f t="shared" si="40"/>
        <v>81.583037586005034</v>
      </c>
      <c r="V1299" s="183">
        <f t="shared" si="41"/>
        <v>12.8736977727519</v>
      </c>
      <c r="W1299" s="201" t="s">
        <v>713</v>
      </c>
      <c r="X1299" s="201">
        <v>10</v>
      </c>
    </row>
    <row r="1300" spans="1:24" s="171" customFormat="1" ht="11.25">
      <c r="A1300" s="172" t="s">
        <v>682</v>
      </c>
      <c r="B1300" s="201" t="s">
        <v>672</v>
      </c>
      <c r="C1300" s="201" t="s">
        <v>683</v>
      </c>
      <c r="D1300" s="201" t="s">
        <v>684</v>
      </c>
      <c r="E1300" s="201" t="s">
        <v>685</v>
      </c>
      <c r="F1300" s="201" t="s">
        <v>686</v>
      </c>
      <c r="G1300" s="201">
        <v>6</v>
      </c>
      <c r="H1300" s="201">
        <v>34</v>
      </c>
      <c r="I1300" s="201" t="s">
        <v>713</v>
      </c>
      <c r="J1300" s="201" t="s">
        <v>671</v>
      </c>
      <c r="K1300" s="202">
        <v>41.77</v>
      </c>
      <c r="L1300" s="202">
        <v>0.11</v>
      </c>
      <c r="M1300" s="202">
        <v>21.94</v>
      </c>
      <c r="N1300" s="202">
        <v>13.1</v>
      </c>
      <c r="O1300" s="202">
        <v>0.32</v>
      </c>
      <c r="P1300" s="202">
        <v>10.29</v>
      </c>
      <c r="Q1300" s="202">
        <v>12.62</v>
      </c>
      <c r="R1300" s="202">
        <v>0.1</v>
      </c>
      <c r="S1300" s="202">
        <v>0.05</v>
      </c>
      <c r="T1300" s="202">
        <v>100.3</v>
      </c>
      <c r="U1300" s="183">
        <f t="shared" si="40"/>
        <v>58.335013285098</v>
      </c>
      <c r="V1300" s="183">
        <f t="shared" si="41"/>
        <v>0.15264719929312848</v>
      </c>
      <c r="W1300" s="201" t="s">
        <v>713</v>
      </c>
      <c r="X1300" s="201">
        <v>10</v>
      </c>
    </row>
    <row r="1301" spans="1:24" s="171" customFormat="1" ht="11.25">
      <c r="A1301" s="172" t="s">
        <v>682</v>
      </c>
      <c r="B1301" s="201" t="s">
        <v>672</v>
      </c>
      <c r="C1301" s="201" t="s">
        <v>683</v>
      </c>
      <c r="D1301" s="201" t="s">
        <v>684</v>
      </c>
      <c r="E1301" s="201" t="s">
        <v>685</v>
      </c>
      <c r="F1301" s="201" t="s">
        <v>686</v>
      </c>
      <c r="G1301" s="201">
        <v>6</v>
      </c>
      <c r="H1301" s="201">
        <v>35</v>
      </c>
      <c r="I1301" s="201" t="s">
        <v>713</v>
      </c>
      <c r="J1301" s="201" t="s">
        <v>671</v>
      </c>
      <c r="K1301" s="202">
        <v>41.54</v>
      </c>
      <c r="L1301" s="202">
        <v>0.12</v>
      </c>
      <c r="M1301" s="202">
        <v>21.83</v>
      </c>
      <c r="N1301" s="202">
        <v>12.63</v>
      </c>
      <c r="O1301" s="202">
        <v>0.48</v>
      </c>
      <c r="P1301" s="202">
        <v>12.04</v>
      </c>
      <c r="Q1301" s="202">
        <v>11.93</v>
      </c>
      <c r="R1301" s="202">
        <v>0.05</v>
      </c>
      <c r="S1301" s="202">
        <v>0.08</v>
      </c>
      <c r="T1301" s="202">
        <v>100.7</v>
      </c>
      <c r="U1301" s="183">
        <f t="shared" si="40"/>
        <v>62.951588984137771</v>
      </c>
      <c r="V1301" s="183">
        <f t="shared" si="41"/>
        <v>0.24523857830769941</v>
      </c>
      <c r="W1301" s="201" t="s">
        <v>713</v>
      </c>
      <c r="X1301" s="201">
        <v>10</v>
      </c>
    </row>
    <row r="1302" spans="1:24" s="171" customFormat="1" ht="11.25">
      <c r="A1302" s="172" t="s">
        <v>682</v>
      </c>
      <c r="B1302" s="201" t="s">
        <v>672</v>
      </c>
      <c r="C1302" s="201" t="s">
        <v>683</v>
      </c>
      <c r="D1302" s="201" t="s">
        <v>684</v>
      </c>
      <c r="E1302" s="201" t="s">
        <v>685</v>
      </c>
      <c r="F1302" s="201" t="s">
        <v>686</v>
      </c>
      <c r="G1302" s="201">
        <v>6</v>
      </c>
      <c r="H1302" s="201">
        <v>36</v>
      </c>
      <c r="I1302" s="201" t="s">
        <v>713</v>
      </c>
      <c r="J1302" s="201" t="s">
        <v>671</v>
      </c>
      <c r="K1302" s="202">
        <v>40.96</v>
      </c>
      <c r="L1302" s="202">
        <v>0.14000000000000001</v>
      </c>
      <c r="M1302" s="202">
        <v>21.44</v>
      </c>
      <c r="N1302" s="202">
        <v>11.96</v>
      </c>
      <c r="O1302" s="202">
        <v>0.21</v>
      </c>
      <c r="P1302" s="202">
        <v>11.22</v>
      </c>
      <c r="Q1302" s="202">
        <v>12.75</v>
      </c>
      <c r="R1302" s="202">
        <v>0.06</v>
      </c>
      <c r="S1302" s="202">
        <v>0.04</v>
      </c>
      <c r="T1302" s="202">
        <v>98.78</v>
      </c>
      <c r="U1302" s="183">
        <f t="shared" si="40"/>
        <v>62.576973705557073</v>
      </c>
      <c r="V1302" s="183">
        <f t="shared" si="41"/>
        <v>0.12500025694526612</v>
      </c>
      <c r="W1302" s="201" t="s">
        <v>713</v>
      </c>
      <c r="X1302" s="201">
        <v>10</v>
      </c>
    </row>
    <row r="1303" spans="1:24" s="171" customFormat="1" ht="11.25">
      <c r="A1303" s="172" t="s">
        <v>682</v>
      </c>
      <c r="B1303" s="201" t="s">
        <v>672</v>
      </c>
      <c r="C1303" s="201" t="s">
        <v>683</v>
      </c>
      <c r="D1303" s="201" t="s">
        <v>684</v>
      </c>
      <c r="E1303" s="201" t="s">
        <v>685</v>
      </c>
      <c r="F1303" s="201" t="s">
        <v>686</v>
      </c>
      <c r="G1303" s="201">
        <v>6</v>
      </c>
      <c r="H1303" s="201">
        <v>37</v>
      </c>
      <c r="I1303" s="201" t="s">
        <v>713</v>
      </c>
      <c r="J1303" s="201" t="s">
        <v>671</v>
      </c>
      <c r="K1303" s="202">
        <v>40.53</v>
      </c>
      <c r="L1303" s="202">
        <v>0.17</v>
      </c>
      <c r="M1303" s="202">
        <v>21.51</v>
      </c>
      <c r="N1303" s="202">
        <v>17.11</v>
      </c>
      <c r="O1303" s="202">
        <v>0.33</v>
      </c>
      <c r="P1303" s="202">
        <v>7.81</v>
      </c>
      <c r="Q1303" s="202">
        <v>12.79</v>
      </c>
      <c r="R1303" s="202">
        <v>0.04</v>
      </c>
      <c r="S1303" s="202">
        <v>0.03</v>
      </c>
      <c r="T1303" s="202">
        <v>100.32</v>
      </c>
      <c r="U1303" s="183">
        <f t="shared" si="40"/>
        <v>44.861281017443623</v>
      </c>
      <c r="V1303" s="183">
        <f t="shared" si="41"/>
        <v>9.3474597480913565E-2</v>
      </c>
      <c r="W1303" s="201" t="s">
        <v>713</v>
      </c>
      <c r="X1303" s="201">
        <v>10</v>
      </c>
    </row>
    <row r="1304" spans="1:24" s="171" customFormat="1" ht="11.25">
      <c r="A1304" s="172" t="s">
        <v>682</v>
      </c>
      <c r="B1304" s="201" t="s">
        <v>672</v>
      </c>
      <c r="C1304" s="201" t="s">
        <v>683</v>
      </c>
      <c r="D1304" s="201" t="s">
        <v>684</v>
      </c>
      <c r="E1304" s="201" t="s">
        <v>685</v>
      </c>
      <c r="F1304" s="201" t="s">
        <v>686</v>
      </c>
      <c r="G1304" s="201">
        <v>6</v>
      </c>
      <c r="H1304" s="201">
        <v>38</v>
      </c>
      <c r="I1304" s="201" t="s">
        <v>713</v>
      </c>
      <c r="J1304" s="201" t="s">
        <v>671</v>
      </c>
      <c r="K1304" s="202">
        <v>42.67</v>
      </c>
      <c r="L1304" s="202">
        <v>0.15</v>
      </c>
      <c r="M1304" s="202">
        <v>18.43</v>
      </c>
      <c r="N1304" s="202">
        <v>7.84</v>
      </c>
      <c r="O1304" s="202">
        <v>0.42</v>
      </c>
      <c r="P1304" s="202">
        <v>19.27</v>
      </c>
      <c r="Q1304" s="202">
        <v>5.43</v>
      </c>
      <c r="R1304" s="202">
        <v>0.14000000000000001</v>
      </c>
      <c r="S1304" s="202">
        <v>5.79</v>
      </c>
      <c r="T1304" s="202">
        <v>100.14</v>
      </c>
      <c r="U1304" s="183">
        <f t="shared" si="40"/>
        <v>81.416315693252642</v>
      </c>
      <c r="V1304" s="183">
        <f t="shared" si="41"/>
        <v>17.406716780567301</v>
      </c>
      <c r="W1304" s="201" t="s">
        <v>713</v>
      </c>
      <c r="X1304" s="201">
        <v>10</v>
      </c>
    </row>
    <row r="1305" spans="1:24" s="171" customFormat="1" ht="11.25">
      <c r="A1305" s="172" t="s">
        <v>682</v>
      </c>
      <c r="B1305" s="201" t="s">
        <v>672</v>
      </c>
      <c r="C1305" s="201" t="s">
        <v>683</v>
      </c>
      <c r="D1305" s="201" t="s">
        <v>684</v>
      </c>
      <c r="E1305" s="201" t="s">
        <v>685</v>
      </c>
      <c r="F1305" s="201" t="s">
        <v>686</v>
      </c>
      <c r="G1305" s="201">
        <v>6</v>
      </c>
      <c r="H1305" s="201">
        <v>39</v>
      </c>
      <c r="I1305" s="201" t="s">
        <v>713</v>
      </c>
      <c r="J1305" s="201" t="s">
        <v>671</v>
      </c>
      <c r="K1305" s="202">
        <v>40.94</v>
      </c>
      <c r="L1305" s="202">
        <v>0.13</v>
      </c>
      <c r="M1305" s="202">
        <v>21.68</v>
      </c>
      <c r="N1305" s="202">
        <v>15.59</v>
      </c>
      <c r="O1305" s="202">
        <v>0.31</v>
      </c>
      <c r="P1305" s="202">
        <v>11.47</v>
      </c>
      <c r="Q1305" s="202">
        <v>9.75</v>
      </c>
      <c r="R1305" s="202">
        <v>0.11</v>
      </c>
      <c r="S1305" s="202">
        <v>0.09</v>
      </c>
      <c r="T1305" s="202">
        <v>100.07</v>
      </c>
      <c r="U1305" s="183">
        <f t="shared" si="40"/>
        <v>56.735956651202393</v>
      </c>
      <c r="V1305" s="183">
        <f t="shared" si="41"/>
        <v>0.27771182396363914</v>
      </c>
      <c r="W1305" s="201" t="s">
        <v>713</v>
      </c>
      <c r="X1305" s="201">
        <v>10</v>
      </c>
    </row>
    <row r="1306" spans="1:24" s="171" customFormat="1" ht="11.25">
      <c r="A1306" s="172" t="s">
        <v>682</v>
      </c>
      <c r="B1306" s="201" t="s">
        <v>672</v>
      </c>
      <c r="C1306" s="201" t="s">
        <v>683</v>
      </c>
      <c r="D1306" s="201" t="s">
        <v>684</v>
      </c>
      <c r="E1306" s="201" t="s">
        <v>685</v>
      </c>
      <c r="F1306" s="201" t="s">
        <v>686</v>
      </c>
      <c r="G1306" s="201">
        <v>6</v>
      </c>
      <c r="H1306" s="201">
        <v>40</v>
      </c>
      <c r="I1306" s="201" t="s">
        <v>713</v>
      </c>
      <c r="J1306" s="201" t="s">
        <v>671</v>
      </c>
      <c r="K1306" s="202">
        <v>42.49</v>
      </c>
      <c r="L1306" s="202">
        <v>0.16</v>
      </c>
      <c r="M1306" s="202">
        <v>20.04</v>
      </c>
      <c r="N1306" s="202">
        <v>8.34</v>
      </c>
      <c r="O1306" s="202">
        <v>0.48</v>
      </c>
      <c r="P1306" s="202">
        <v>19.39</v>
      </c>
      <c r="Q1306" s="202">
        <v>5.0599999999999996</v>
      </c>
      <c r="R1306" s="202">
        <v>0.08</v>
      </c>
      <c r="S1306" s="202">
        <v>3.58</v>
      </c>
      <c r="T1306" s="202">
        <v>99.62</v>
      </c>
      <c r="U1306" s="183">
        <f t="shared" si="40"/>
        <v>80.560091442084641</v>
      </c>
      <c r="V1306" s="183">
        <f t="shared" si="41"/>
        <v>10.701581892843114</v>
      </c>
      <c r="W1306" s="201" t="s">
        <v>713</v>
      </c>
      <c r="X1306" s="201">
        <v>10</v>
      </c>
    </row>
    <row r="1307" spans="1:24" s="171" customFormat="1" ht="11.25">
      <c r="A1307" s="172" t="s">
        <v>682</v>
      </c>
      <c r="B1307" s="201" t="s">
        <v>672</v>
      </c>
      <c r="C1307" s="201" t="s">
        <v>683</v>
      </c>
      <c r="D1307" s="201" t="s">
        <v>684</v>
      </c>
      <c r="E1307" s="201" t="s">
        <v>685</v>
      </c>
      <c r="F1307" s="201" t="s">
        <v>686</v>
      </c>
      <c r="G1307" s="201">
        <v>6</v>
      </c>
      <c r="H1307" s="201">
        <v>41</v>
      </c>
      <c r="I1307" s="201" t="s">
        <v>713</v>
      </c>
      <c r="J1307" s="201" t="s">
        <v>671</v>
      </c>
      <c r="K1307" s="202">
        <v>43.37</v>
      </c>
      <c r="L1307" s="202">
        <v>0.28999999999999998</v>
      </c>
      <c r="M1307" s="202">
        <v>20.52</v>
      </c>
      <c r="N1307" s="202">
        <v>7.48</v>
      </c>
      <c r="O1307" s="202">
        <v>0.35</v>
      </c>
      <c r="P1307" s="202">
        <v>20.64</v>
      </c>
      <c r="Q1307" s="202">
        <v>4.38</v>
      </c>
      <c r="R1307" s="202">
        <v>0.05</v>
      </c>
      <c r="S1307" s="202">
        <v>2.95</v>
      </c>
      <c r="T1307" s="202">
        <v>100.03</v>
      </c>
      <c r="U1307" s="183">
        <f t="shared" si="40"/>
        <v>83.103484062899753</v>
      </c>
      <c r="V1307" s="183">
        <f t="shared" si="41"/>
        <v>8.7958564544576241</v>
      </c>
      <c r="W1307" s="201" t="s">
        <v>713</v>
      </c>
      <c r="X1307" s="201">
        <v>10</v>
      </c>
    </row>
    <row r="1308" spans="1:24" s="171" customFormat="1" ht="11.25">
      <c r="A1308" s="172" t="s">
        <v>682</v>
      </c>
      <c r="B1308" s="201" t="s">
        <v>672</v>
      </c>
      <c r="C1308" s="201" t="s">
        <v>683</v>
      </c>
      <c r="D1308" s="201" t="s">
        <v>684</v>
      </c>
      <c r="E1308" s="201" t="s">
        <v>685</v>
      </c>
      <c r="F1308" s="201" t="s">
        <v>686</v>
      </c>
      <c r="G1308" s="201">
        <v>6</v>
      </c>
      <c r="H1308" s="201">
        <v>42</v>
      </c>
      <c r="I1308" s="201" t="s">
        <v>713</v>
      </c>
      <c r="J1308" s="201" t="s">
        <v>671</v>
      </c>
      <c r="K1308" s="202">
        <v>42.11</v>
      </c>
      <c r="L1308" s="202">
        <v>1.1000000000000001</v>
      </c>
      <c r="M1308" s="202">
        <v>16.309999999999999</v>
      </c>
      <c r="N1308" s="202">
        <v>7.1</v>
      </c>
      <c r="O1308" s="202">
        <v>0.34</v>
      </c>
      <c r="P1308" s="202">
        <v>19.75</v>
      </c>
      <c r="Q1308" s="202">
        <v>6.03</v>
      </c>
      <c r="R1308" s="202">
        <v>0.12</v>
      </c>
      <c r="S1308" s="202">
        <v>6.28</v>
      </c>
      <c r="T1308" s="202">
        <v>99.14</v>
      </c>
      <c r="U1308" s="183">
        <f t="shared" si="40"/>
        <v>83.216365335406167</v>
      </c>
      <c r="V1308" s="183">
        <f t="shared" si="41"/>
        <v>20.527702887152785</v>
      </c>
      <c r="W1308" s="201" t="s">
        <v>713</v>
      </c>
      <c r="X1308" s="201">
        <v>10</v>
      </c>
    </row>
    <row r="1309" spans="1:24" s="171" customFormat="1" ht="11.25">
      <c r="A1309" s="172" t="s">
        <v>682</v>
      </c>
      <c r="B1309" s="201" t="s">
        <v>672</v>
      </c>
      <c r="C1309" s="201" t="s">
        <v>683</v>
      </c>
      <c r="D1309" s="201" t="s">
        <v>684</v>
      </c>
      <c r="E1309" s="201" t="s">
        <v>685</v>
      </c>
      <c r="F1309" s="201" t="s">
        <v>686</v>
      </c>
      <c r="G1309" s="201">
        <v>6</v>
      </c>
      <c r="H1309" s="201">
        <v>43</v>
      </c>
      <c r="I1309" s="201" t="s">
        <v>713</v>
      </c>
      <c r="J1309" s="201" t="s">
        <v>671</v>
      </c>
      <c r="K1309" s="202">
        <v>41.64</v>
      </c>
      <c r="L1309" s="202">
        <v>0.11</v>
      </c>
      <c r="M1309" s="202">
        <v>22.36</v>
      </c>
      <c r="N1309" s="202">
        <v>12.19</v>
      </c>
      <c r="O1309" s="202">
        <v>0.21</v>
      </c>
      <c r="P1309" s="202">
        <v>12.08</v>
      </c>
      <c r="Q1309" s="202">
        <v>12.37</v>
      </c>
      <c r="R1309" s="202">
        <v>0.08</v>
      </c>
      <c r="S1309" s="202">
        <v>0.09</v>
      </c>
      <c r="T1309" s="202">
        <v>101.13</v>
      </c>
      <c r="U1309" s="183">
        <f t="shared" si="40"/>
        <v>63.851307584658258</v>
      </c>
      <c r="V1309" s="183">
        <f t="shared" si="41"/>
        <v>0.26928894810650134</v>
      </c>
      <c r="W1309" s="201" t="s">
        <v>713</v>
      </c>
      <c r="X1309" s="201">
        <v>10</v>
      </c>
    </row>
    <row r="1310" spans="1:24" s="171" customFormat="1" ht="11.25">
      <c r="A1310" s="172" t="s">
        <v>682</v>
      </c>
      <c r="B1310" s="201" t="s">
        <v>672</v>
      </c>
      <c r="C1310" s="201" t="s">
        <v>683</v>
      </c>
      <c r="D1310" s="201" t="s">
        <v>684</v>
      </c>
      <c r="E1310" s="201" t="s">
        <v>685</v>
      </c>
      <c r="F1310" s="201" t="s">
        <v>686</v>
      </c>
      <c r="G1310" s="201">
        <v>6</v>
      </c>
      <c r="H1310" s="201">
        <v>44</v>
      </c>
      <c r="I1310" s="201" t="s">
        <v>713</v>
      </c>
      <c r="J1310" s="201" t="s">
        <v>671</v>
      </c>
      <c r="K1310" s="202">
        <v>41.48</v>
      </c>
      <c r="L1310" s="202">
        <v>0.1</v>
      </c>
      <c r="M1310" s="202">
        <v>21.65</v>
      </c>
      <c r="N1310" s="202">
        <v>14.02</v>
      </c>
      <c r="O1310" s="202">
        <v>0.34</v>
      </c>
      <c r="P1310" s="202">
        <v>9.4700000000000006</v>
      </c>
      <c r="Q1310" s="202">
        <v>13.78</v>
      </c>
      <c r="R1310" s="202">
        <v>0.12</v>
      </c>
      <c r="S1310" s="202">
        <v>0</v>
      </c>
      <c r="T1310" s="202">
        <v>100.96</v>
      </c>
      <c r="U1310" s="183">
        <f t="shared" si="40"/>
        <v>54.627347236681288</v>
      </c>
      <c r="V1310" s="183">
        <f t="shared" si="41"/>
        <v>0</v>
      </c>
      <c r="W1310" s="201" t="s">
        <v>713</v>
      </c>
      <c r="X1310" s="201">
        <v>10</v>
      </c>
    </row>
    <row r="1311" spans="1:24" s="171" customFormat="1" ht="11.25">
      <c r="A1311" s="172" t="s">
        <v>682</v>
      </c>
      <c r="B1311" s="201" t="s">
        <v>672</v>
      </c>
      <c r="C1311" s="201" t="s">
        <v>683</v>
      </c>
      <c r="D1311" s="201" t="s">
        <v>684</v>
      </c>
      <c r="E1311" s="201" t="s">
        <v>685</v>
      </c>
      <c r="F1311" s="201" t="s">
        <v>686</v>
      </c>
      <c r="G1311" s="201">
        <v>6</v>
      </c>
      <c r="H1311" s="201">
        <v>45</v>
      </c>
      <c r="I1311" s="201" t="s">
        <v>713</v>
      </c>
      <c r="J1311" s="201" t="s">
        <v>671</v>
      </c>
      <c r="K1311" s="202">
        <v>40.68</v>
      </c>
      <c r="L1311" s="202">
        <v>0.17</v>
      </c>
      <c r="M1311" s="202">
        <v>21.45</v>
      </c>
      <c r="N1311" s="202">
        <v>15.59</v>
      </c>
      <c r="O1311" s="202">
        <v>0.34</v>
      </c>
      <c r="P1311" s="202">
        <v>8.59</v>
      </c>
      <c r="Q1311" s="202">
        <v>13.19</v>
      </c>
      <c r="R1311" s="202">
        <v>0.06</v>
      </c>
      <c r="S1311" s="202">
        <v>0.04</v>
      </c>
      <c r="T1311" s="202">
        <v>100.11</v>
      </c>
      <c r="U1311" s="183">
        <f t="shared" si="40"/>
        <v>49.548764459013483</v>
      </c>
      <c r="V1311" s="183">
        <f t="shared" si="41"/>
        <v>0.12494205457740787</v>
      </c>
      <c r="W1311" s="201" t="s">
        <v>713</v>
      </c>
      <c r="X1311" s="201">
        <v>10</v>
      </c>
    </row>
    <row r="1312" spans="1:24" s="171" customFormat="1" ht="11.25">
      <c r="A1312" s="172" t="s">
        <v>682</v>
      </c>
      <c r="B1312" s="201" t="s">
        <v>672</v>
      </c>
      <c r="C1312" s="201" t="s">
        <v>683</v>
      </c>
      <c r="D1312" s="201" t="s">
        <v>684</v>
      </c>
      <c r="E1312" s="201" t="s">
        <v>685</v>
      </c>
      <c r="F1312" s="201" t="s">
        <v>686</v>
      </c>
      <c r="G1312" s="201">
        <v>6</v>
      </c>
      <c r="H1312" s="201">
        <v>46</v>
      </c>
      <c r="I1312" s="201" t="s">
        <v>713</v>
      </c>
      <c r="J1312" s="201" t="s">
        <v>671</v>
      </c>
      <c r="K1312" s="202">
        <v>40.75</v>
      </c>
      <c r="L1312" s="202">
        <v>0.16</v>
      </c>
      <c r="M1312" s="202">
        <v>22.16</v>
      </c>
      <c r="N1312" s="202">
        <v>15.61</v>
      </c>
      <c r="O1312" s="202">
        <v>0.38</v>
      </c>
      <c r="P1312" s="202">
        <v>8.93</v>
      </c>
      <c r="Q1312" s="202">
        <v>13.45</v>
      </c>
      <c r="R1312" s="202">
        <v>0.13</v>
      </c>
      <c r="S1312" s="202">
        <v>0</v>
      </c>
      <c r="T1312" s="202">
        <v>101.57</v>
      </c>
      <c r="U1312" s="183">
        <f t="shared" si="40"/>
        <v>50.487126980824634</v>
      </c>
      <c r="V1312" s="183">
        <f t="shared" si="41"/>
        <v>0</v>
      </c>
      <c r="W1312" s="201" t="s">
        <v>713</v>
      </c>
      <c r="X1312" s="201">
        <v>10</v>
      </c>
    </row>
    <row r="1313" spans="1:24" s="171" customFormat="1" ht="11.25">
      <c r="A1313" s="172" t="s">
        <v>682</v>
      </c>
      <c r="B1313" s="201" t="s">
        <v>672</v>
      </c>
      <c r="C1313" s="201" t="s">
        <v>683</v>
      </c>
      <c r="D1313" s="201" t="s">
        <v>684</v>
      </c>
      <c r="E1313" s="201" t="s">
        <v>685</v>
      </c>
      <c r="F1313" s="201" t="s">
        <v>686</v>
      </c>
      <c r="G1313" s="201">
        <v>6</v>
      </c>
      <c r="H1313" s="201">
        <v>47</v>
      </c>
      <c r="I1313" s="201" t="s">
        <v>713</v>
      </c>
      <c r="J1313" s="201" t="s">
        <v>671</v>
      </c>
      <c r="K1313" s="202">
        <v>42.82</v>
      </c>
      <c r="L1313" s="202">
        <v>0.2</v>
      </c>
      <c r="M1313" s="202">
        <v>17.48</v>
      </c>
      <c r="N1313" s="202">
        <v>7.17</v>
      </c>
      <c r="O1313" s="202">
        <v>0.4</v>
      </c>
      <c r="P1313" s="202">
        <v>19.16</v>
      </c>
      <c r="Q1313" s="202">
        <v>6.11</v>
      </c>
      <c r="R1313" s="202">
        <v>0.04</v>
      </c>
      <c r="S1313" s="202">
        <v>6.76</v>
      </c>
      <c r="T1313" s="202">
        <v>100.14</v>
      </c>
      <c r="U1313" s="183">
        <f t="shared" si="40"/>
        <v>82.648248118008098</v>
      </c>
      <c r="V1313" s="183">
        <f t="shared" si="41"/>
        <v>20.599150882267519</v>
      </c>
      <c r="W1313" s="201" t="s">
        <v>713</v>
      </c>
      <c r="X1313" s="201">
        <v>10</v>
      </c>
    </row>
    <row r="1314" spans="1:24" s="171" customFormat="1" ht="11.25">
      <c r="A1314" s="172" t="s">
        <v>682</v>
      </c>
      <c r="B1314" s="201" t="s">
        <v>672</v>
      </c>
      <c r="C1314" s="201" t="s">
        <v>683</v>
      </c>
      <c r="D1314" s="201" t="s">
        <v>684</v>
      </c>
      <c r="E1314" s="201" t="s">
        <v>685</v>
      </c>
      <c r="F1314" s="201" t="s">
        <v>686</v>
      </c>
      <c r="G1314" s="201">
        <v>6</v>
      </c>
      <c r="H1314" s="201">
        <v>48</v>
      </c>
      <c r="I1314" s="201" t="s">
        <v>713</v>
      </c>
      <c r="J1314" s="201" t="s">
        <v>671</v>
      </c>
      <c r="K1314" s="202">
        <v>42.09</v>
      </c>
      <c r="L1314" s="202">
        <v>0.51</v>
      </c>
      <c r="M1314" s="202">
        <v>18.079999999999998</v>
      </c>
      <c r="N1314" s="202">
        <v>7.81</v>
      </c>
      <c r="O1314" s="202">
        <v>0.44</v>
      </c>
      <c r="P1314" s="202">
        <v>19.88</v>
      </c>
      <c r="Q1314" s="202">
        <v>5.17</v>
      </c>
      <c r="R1314" s="202">
        <v>0.12</v>
      </c>
      <c r="S1314" s="202">
        <v>5.66</v>
      </c>
      <c r="T1314" s="202">
        <v>99.76</v>
      </c>
      <c r="U1314" s="183">
        <f t="shared" si="40"/>
        <v>81.940037715714737</v>
      </c>
      <c r="V1314" s="183">
        <f t="shared" si="41"/>
        <v>17.355953657051497</v>
      </c>
      <c r="W1314" s="201" t="s">
        <v>713</v>
      </c>
      <c r="X1314" s="201">
        <v>10</v>
      </c>
    </row>
    <row r="1315" spans="1:24" s="171" customFormat="1" ht="11.25">
      <c r="A1315" s="172" t="s">
        <v>682</v>
      </c>
      <c r="B1315" s="201" t="s">
        <v>672</v>
      </c>
      <c r="C1315" s="201" t="s">
        <v>683</v>
      </c>
      <c r="D1315" s="201" t="s">
        <v>684</v>
      </c>
      <c r="E1315" s="201" t="s">
        <v>685</v>
      </c>
      <c r="F1315" s="201" t="s">
        <v>686</v>
      </c>
      <c r="G1315" s="201">
        <v>6</v>
      </c>
      <c r="H1315" s="201">
        <v>49</v>
      </c>
      <c r="I1315" s="201" t="s">
        <v>713</v>
      </c>
      <c r="J1315" s="201" t="s">
        <v>671</v>
      </c>
      <c r="K1315" s="202">
        <v>42.44</v>
      </c>
      <c r="L1315" s="202">
        <v>0.08</v>
      </c>
      <c r="M1315" s="202">
        <v>19.489999999999998</v>
      </c>
      <c r="N1315" s="202">
        <v>7.58</v>
      </c>
      <c r="O1315" s="202">
        <v>0.42</v>
      </c>
      <c r="P1315" s="202">
        <v>19.920000000000002</v>
      </c>
      <c r="Q1315" s="202">
        <v>4.8899999999999997</v>
      </c>
      <c r="R1315" s="202">
        <v>0.12</v>
      </c>
      <c r="S1315" s="202">
        <v>4.17</v>
      </c>
      <c r="T1315" s="202">
        <v>99.11</v>
      </c>
      <c r="U1315" s="183">
        <f t="shared" si="40"/>
        <v>82.407330531324874</v>
      </c>
      <c r="V1315" s="183">
        <f t="shared" si="41"/>
        <v>12.551496312463009</v>
      </c>
      <c r="W1315" s="201" t="s">
        <v>713</v>
      </c>
      <c r="X1315" s="201">
        <v>10</v>
      </c>
    </row>
    <row r="1316" spans="1:24" s="171" customFormat="1" ht="11.25">
      <c r="A1316" s="172" t="s">
        <v>682</v>
      </c>
      <c r="B1316" s="201" t="s">
        <v>672</v>
      </c>
      <c r="C1316" s="201" t="s">
        <v>683</v>
      </c>
      <c r="D1316" s="201" t="s">
        <v>684</v>
      </c>
      <c r="E1316" s="201" t="s">
        <v>685</v>
      </c>
      <c r="F1316" s="201" t="s">
        <v>686</v>
      </c>
      <c r="G1316" s="201">
        <v>6</v>
      </c>
      <c r="H1316" s="201">
        <v>50</v>
      </c>
      <c r="I1316" s="201" t="s">
        <v>713</v>
      </c>
      <c r="J1316" s="201" t="s">
        <v>671</v>
      </c>
      <c r="K1316" s="202">
        <v>41.93</v>
      </c>
      <c r="L1316" s="202">
        <v>0.01</v>
      </c>
      <c r="M1316" s="202">
        <v>15.57</v>
      </c>
      <c r="N1316" s="202">
        <v>7.38</v>
      </c>
      <c r="O1316" s="202">
        <v>0.42</v>
      </c>
      <c r="P1316" s="202">
        <v>18.420000000000002</v>
      </c>
      <c r="Q1316" s="202">
        <v>7.25</v>
      </c>
      <c r="R1316" s="202">
        <v>0.08</v>
      </c>
      <c r="S1316" s="202">
        <v>9.19</v>
      </c>
      <c r="T1316" s="202">
        <v>100.25</v>
      </c>
      <c r="U1316" s="183">
        <f t="shared" si="40"/>
        <v>81.647485497525935</v>
      </c>
      <c r="V1316" s="183">
        <f t="shared" si="41"/>
        <v>28.364451678123764</v>
      </c>
      <c r="W1316" s="201" t="s">
        <v>713</v>
      </c>
      <c r="X1316" s="201">
        <v>10</v>
      </c>
    </row>
    <row r="1317" spans="1:24" s="171" customFormat="1" ht="11.25">
      <c r="A1317" s="172" t="s">
        <v>682</v>
      </c>
      <c r="B1317" s="201" t="s">
        <v>672</v>
      </c>
      <c r="C1317" s="201" t="s">
        <v>683</v>
      </c>
      <c r="D1317" s="201" t="s">
        <v>684</v>
      </c>
      <c r="E1317" s="201" t="s">
        <v>685</v>
      </c>
      <c r="F1317" s="201" t="s">
        <v>686</v>
      </c>
      <c r="G1317" s="201">
        <v>6</v>
      </c>
      <c r="H1317" s="201">
        <v>51</v>
      </c>
      <c r="I1317" s="201" t="s">
        <v>713</v>
      </c>
      <c r="J1317" s="201" t="s">
        <v>671</v>
      </c>
      <c r="K1317" s="202">
        <v>41.53</v>
      </c>
      <c r="L1317" s="202">
        <v>0.27</v>
      </c>
      <c r="M1317" s="202">
        <v>21.82</v>
      </c>
      <c r="N1317" s="202">
        <v>13.62</v>
      </c>
      <c r="O1317" s="202">
        <v>0.48</v>
      </c>
      <c r="P1317" s="202">
        <v>13.37</v>
      </c>
      <c r="Q1317" s="202">
        <v>9.2899999999999991</v>
      </c>
      <c r="R1317" s="202">
        <v>0.05</v>
      </c>
      <c r="S1317" s="202">
        <v>0.05</v>
      </c>
      <c r="T1317" s="202">
        <v>100.48</v>
      </c>
      <c r="U1317" s="183">
        <f t="shared" si="40"/>
        <v>63.632645753170237</v>
      </c>
      <c r="V1317" s="183">
        <f t="shared" si="41"/>
        <v>0.15348540043773731</v>
      </c>
      <c r="W1317" s="201" t="s">
        <v>713</v>
      </c>
      <c r="X1317" s="201">
        <v>10</v>
      </c>
    </row>
    <row r="1318" spans="1:24" s="171" customFormat="1" ht="11.25">
      <c r="A1318" s="172" t="s">
        <v>682</v>
      </c>
      <c r="B1318" s="201" t="s">
        <v>672</v>
      </c>
      <c r="C1318" s="201" t="s">
        <v>683</v>
      </c>
      <c r="D1318" s="201" t="s">
        <v>684</v>
      </c>
      <c r="E1318" s="201" t="s">
        <v>685</v>
      </c>
      <c r="F1318" s="201" t="s">
        <v>686</v>
      </c>
      <c r="G1318" s="201">
        <v>6</v>
      </c>
      <c r="H1318" s="201">
        <v>52</v>
      </c>
      <c r="I1318" s="201" t="s">
        <v>713</v>
      </c>
      <c r="J1318" s="201" t="s">
        <v>671</v>
      </c>
      <c r="K1318" s="202">
        <v>40.99</v>
      </c>
      <c r="L1318" s="202">
        <v>0.15</v>
      </c>
      <c r="M1318" s="202">
        <v>21.14</v>
      </c>
      <c r="N1318" s="202">
        <v>16.13</v>
      </c>
      <c r="O1318" s="202">
        <v>0.27</v>
      </c>
      <c r="P1318" s="202">
        <v>7.08</v>
      </c>
      <c r="Q1318" s="202">
        <v>14.63</v>
      </c>
      <c r="R1318" s="202">
        <v>0.11</v>
      </c>
      <c r="S1318" s="202">
        <v>0.02</v>
      </c>
      <c r="T1318" s="202">
        <v>100.52</v>
      </c>
      <c r="U1318" s="183">
        <f t="shared" si="40"/>
        <v>43.894964726413008</v>
      </c>
      <c r="V1318" s="183">
        <f t="shared" si="41"/>
        <v>6.3426153349043363E-2</v>
      </c>
      <c r="W1318" s="201" t="s">
        <v>713</v>
      </c>
      <c r="X1318" s="201">
        <v>10</v>
      </c>
    </row>
    <row r="1319" spans="1:24" s="171" customFormat="1" ht="11.25">
      <c r="A1319" s="172" t="s">
        <v>682</v>
      </c>
      <c r="B1319" s="201" t="s">
        <v>672</v>
      </c>
      <c r="C1319" s="201" t="s">
        <v>683</v>
      </c>
      <c r="D1319" s="201" t="s">
        <v>684</v>
      </c>
      <c r="E1319" s="201" t="s">
        <v>685</v>
      </c>
      <c r="F1319" s="201" t="s">
        <v>686</v>
      </c>
      <c r="G1319" s="201">
        <v>6</v>
      </c>
      <c r="H1319" s="201">
        <v>53</v>
      </c>
      <c r="I1319" s="201" t="s">
        <v>713</v>
      </c>
      <c r="J1319" s="201" t="s">
        <v>671</v>
      </c>
      <c r="K1319" s="202">
        <v>43.19</v>
      </c>
      <c r="L1319" s="202">
        <v>0.79</v>
      </c>
      <c r="M1319" s="202">
        <v>17.25</v>
      </c>
      <c r="N1319" s="202">
        <v>8.11</v>
      </c>
      <c r="O1319" s="202">
        <v>0.38</v>
      </c>
      <c r="P1319" s="202">
        <v>19.190000000000001</v>
      </c>
      <c r="Q1319" s="202">
        <v>5.54</v>
      </c>
      <c r="R1319" s="202">
        <v>0.06</v>
      </c>
      <c r="S1319" s="202">
        <v>4.49</v>
      </c>
      <c r="T1319" s="202">
        <v>99</v>
      </c>
      <c r="U1319" s="183">
        <f t="shared" si="40"/>
        <v>80.834196509664338</v>
      </c>
      <c r="V1319" s="183">
        <f t="shared" si="41"/>
        <v>14.865564526334563</v>
      </c>
      <c r="W1319" s="201" t="s">
        <v>713</v>
      </c>
      <c r="X1319" s="201">
        <v>10</v>
      </c>
    </row>
    <row r="1320" spans="1:24" s="171" customFormat="1" ht="11.25">
      <c r="A1320" s="172" t="s">
        <v>682</v>
      </c>
      <c r="B1320" s="201" t="s">
        <v>672</v>
      </c>
      <c r="C1320" s="201" t="s">
        <v>683</v>
      </c>
      <c r="D1320" s="201" t="s">
        <v>684</v>
      </c>
      <c r="E1320" s="201" t="s">
        <v>685</v>
      </c>
      <c r="F1320" s="201" t="s">
        <v>686</v>
      </c>
      <c r="G1320" s="201">
        <v>6</v>
      </c>
      <c r="H1320" s="201">
        <v>54</v>
      </c>
      <c r="I1320" s="201" t="s">
        <v>713</v>
      </c>
      <c r="J1320" s="201" t="s">
        <v>671</v>
      </c>
      <c r="K1320" s="202">
        <v>42.74</v>
      </c>
      <c r="L1320" s="202">
        <v>0.13</v>
      </c>
      <c r="M1320" s="202">
        <v>19.920000000000002</v>
      </c>
      <c r="N1320" s="202">
        <v>7.92</v>
      </c>
      <c r="O1320" s="202">
        <v>0.44</v>
      </c>
      <c r="P1320" s="202">
        <v>19.88</v>
      </c>
      <c r="Q1320" s="202">
        <v>5.07</v>
      </c>
      <c r="R1320" s="202">
        <v>0</v>
      </c>
      <c r="S1320" s="202">
        <v>3.59</v>
      </c>
      <c r="T1320" s="202">
        <v>99.69</v>
      </c>
      <c r="U1320" s="183">
        <f t="shared" si="40"/>
        <v>81.732139215482974</v>
      </c>
      <c r="V1320" s="183">
        <f t="shared" si="41"/>
        <v>10.785924990053084</v>
      </c>
      <c r="W1320" s="201" t="s">
        <v>713</v>
      </c>
      <c r="X1320" s="201">
        <v>10</v>
      </c>
    </row>
    <row r="1321" spans="1:24" s="171" customFormat="1" ht="11.25">
      <c r="A1321" s="172" t="s">
        <v>682</v>
      </c>
      <c r="B1321" s="201" t="s">
        <v>672</v>
      </c>
      <c r="C1321" s="201" t="s">
        <v>683</v>
      </c>
      <c r="D1321" s="201" t="s">
        <v>684</v>
      </c>
      <c r="E1321" s="201" t="s">
        <v>685</v>
      </c>
      <c r="F1321" s="201" t="s">
        <v>686</v>
      </c>
      <c r="G1321" s="201">
        <v>6</v>
      </c>
      <c r="H1321" s="201">
        <v>55</v>
      </c>
      <c r="I1321" s="201" t="s">
        <v>713</v>
      </c>
      <c r="J1321" s="201" t="s">
        <v>671</v>
      </c>
      <c r="K1321" s="202">
        <v>42.94</v>
      </c>
      <c r="L1321" s="202">
        <v>0.35</v>
      </c>
      <c r="M1321" s="202">
        <v>17.72</v>
      </c>
      <c r="N1321" s="202">
        <v>7.52</v>
      </c>
      <c r="O1321" s="202">
        <v>0.41</v>
      </c>
      <c r="P1321" s="202">
        <v>19.27</v>
      </c>
      <c r="Q1321" s="202">
        <v>6.09</v>
      </c>
      <c r="R1321" s="202">
        <v>0.05</v>
      </c>
      <c r="S1321" s="202">
        <v>6.66</v>
      </c>
      <c r="T1321" s="202">
        <v>101.01</v>
      </c>
      <c r="U1321" s="183">
        <f t="shared" si="40"/>
        <v>82.038592963704573</v>
      </c>
      <c r="V1321" s="183">
        <f t="shared" si="41"/>
        <v>20.136269252698376</v>
      </c>
      <c r="W1321" s="201" t="s">
        <v>713</v>
      </c>
      <c r="X1321" s="201">
        <v>10</v>
      </c>
    </row>
    <row r="1322" spans="1:24" s="171" customFormat="1" ht="11.25">
      <c r="A1322" s="172" t="s">
        <v>682</v>
      </c>
      <c r="B1322" s="201" t="s">
        <v>672</v>
      </c>
      <c r="C1322" s="201" t="s">
        <v>683</v>
      </c>
      <c r="D1322" s="201" t="s">
        <v>684</v>
      </c>
      <c r="E1322" s="201" t="s">
        <v>685</v>
      </c>
      <c r="F1322" s="201" t="s">
        <v>686</v>
      </c>
      <c r="G1322" s="201">
        <v>6</v>
      </c>
      <c r="H1322" s="201">
        <v>56</v>
      </c>
      <c r="I1322" s="201" t="s">
        <v>713</v>
      </c>
      <c r="J1322" s="201" t="s">
        <v>671</v>
      </c>
      <c r="K1322" s="202">
        <v>42.81</v>
      </c>
      <c r="L1322" s="202">
        <v>0.13</v>
      </c>
      <c r="M1322" s="202">
        <v>19.350000000000001</v>
      </c>
      <c r="N1322" s="202">
        <v>7.84</v>
      </c>
      <c r="O1322" s="202">
        <v>0.42</v>
      </c>
      <c r="P1322" s="202">
        <v>19.66</v>
      </c>
      <c r="Q1322" s="202">
        <v>5.2</v>
      </c>
      <c r="R1322" s="202">
        <v>0.09</v>
      </c>
      <c r="S1322" s="202">
        <v>4.25</v>
      </c>
      <c r="T1322" s="202">
        <v>99.75</v>
      </c>
      <c r="U1322" s="183">
        <f t="shared" si="40"/>
        <v>81.717566583019092</v>
      </c>
      <c r="V1322" s="183">
        <f t="shared" si="41"/>
        <v>12.842037507595016</v>
      </c>
      <c r="W1322" s="201" t="s">
        <v>713</v>
      </c>
      <c r="X1322" s="201">
        <v>10</v>
      </c>
    </row>
    <row r="1323" spans="1:24" s="171" customFormat="1" ht="11.25">
      <c r="A1323" s="172" t="s">
        <v>682</v>
      </c>
      <c r="B1323" s="201" t="s">
        <v>672</v>
      </c>
      <c r="C1323" s="201" t="s">
        <v>683</v>
      </c>
      <c r="D1323" s="201" t="s">
        <v>684</v>
      </c>
      <c r="E1323" s="201" t="s">
        <v>685</v>
      </c>
      <c r="F1323" s="201" t="s">
        <v>686</v>
      </c>
      <c r="G1323" s="201">
        <v>6</v>
      </c>
      <c r="H1323" s="201">
        <v>57</v>
      </c>
      <c r="I1323" s="201" t="s">
        <v>713</v>
      </c>
      <c r="J1323" s="201" t="s">
        <v>671</v>
      </c>
      <c r="K1323" s="202">
        <v>43.4</v>
      </c>
      <c r="L1323" s="202">
        <v>0.12</v>
      </c>
      <c r="M1323" s="202">
        <v>20.51</v>
      </c>
      <c r="N1323" s="202">
        <v>7.66</v>
      </c>
      <c r="O1323" s="202">
        <v>0.38</v>
      </c>
      <c r="P1323" s="202">
        <v>19.87</v>
      </c>
      <c r="Q1323" s="202">
        <v>4.7300000000000004</v>
      </c>
      <c r="R1323" s="202">
        <v>0.04</v>
      </c>
      <c r="S1323" s="202">
        <v>3.58</v>
      </c>
      <c r="T1323" s="202">
        <v>100.29</v>
      </c>
      <c r="U1323" s="183">
        <f t="shared" si="40"/>
        <v>82.217891251962854</v>
      </c>
      <c r="V1323" s="183">
        <f t="shared" si="41"/>
        <v>10.482053707777819</v>
      </c>
      <c r="W1323" s="201" t="s">
        <v>713</v>
      </c>
      <c r="X1323" s="201">
        <v>10</v>
      </c>
    </row>
    <row r="1324" spans="1:24" s="171" customFormat="1" ht="11.25">
      <c r="A1324" s="172" t="s">
        <v>682</v>
      </c>
      <c r="B1324" s="201" t="s">
        <v>672</v>
      </c>
      <c r="C1324" s="201" t="s">
        <v>683</v>
      </c>
      <c r="D1324" s="201" t="s">
        <v>684</v>
      </c>
      <c r="E1324" s="201" t="s">
        <v>685</v>
      </c>
      <c r="F1324" s="201" t="s">
        <v>686</v>
      </c>
      <c r="G1324" s="201">
        <v>6</v>
      </c>
      <c r="H1324" s="201">
        <v>58</v>
      </c>
      <c r="I1324" s="201" t="s">
        <v>713</v>
      </c>
      <c r="J1324" s="201" t="s">
        <v>671</v>
      </c>
      <c r="K1324" s="202">
        <v>42.12</v>
      </c>
      <c r="L1324" s="202">
        <v>0.61</v>
      </c>
      <c r="M1324" s="202">
        <v>16.850000000000001</v>
      </c>
      <c r="N1324" s="202">
        <v>9.2899999999999991</v>
      </c>
      <c r="O1324" s="202">
        <v>0.42</v>
      </c>
      <c r="P1324" s="202">
        <v>17.989999999999998</v>
      </c>
      <c r="Q1324" s="202">
        <v>6.13</v>
      </c>
      <c r="R1324" s="202">
        <v>0.11</v>
      </c>
      <c r="S1324" s="202">
        <v>7.03</v>
      </c>
      <c r="T1324" s="202">
        <v>100.55</v>
      </c>
      <c r="U1324" s="183">
        <f t="shared" si="40"/>
        <v>77.536526249123156</v>
      </c>
      <c r="V1324" s="183">
        <f t="shared" si="41"/>
        <v>21.867771826639888</v>
      </c>
      <c r="W1324" s="201" t="s">
        <v>713</v>
      </c>
      <c r="X1324" s="201">
        <v>10</v>
      </c>
    </row>
    <row r="1325" spans="1:24" s="171" customFormat="1" ht="11.25">
      <c r="A1325" s="172" t="s">
        <v>682</v>
      </c>
      <c r="B1325" s="201" t="s">
        <v>672</v>
      </c>
      <c r="C1325" s="201" t="s">
        <v>683</v>
      </c>
      <c r="D1325" s="201" t="s">
        <v>684</v>
      </c>
      <c r="E1325" s="201" t="s">
        <v>685</v>
      </c>
      <c r="F1325" s="201" t="s">
        <v>686</v>
      </c>
      <c r="G1325" s="201">
        <v>6</v>
      </c>
      <c r="H1325" s="201">
        <v>59</v>
      </c>
      <c r="I1325" s="201" t="s">
        <v>713</v>
      </c>
      <c r="J1325" s="201" t="s">
        <v>671</v>
      </c>
      <c r="K1325" s="202">
        <v>42.68</v>
      </c>
      <c r="L1325" s="202">
        <v>0.35</v>
      </c>
      <c r="M1325" s="202">
        <v>17.579999999999998</v>
      </c>
      <c r="N1325" s="202">
        <v>6.9</v>
      </c>
      <c r="O1325" s="202">
        <v>0.32</v>
      </c>
      <c r="P1325" s="202">
        <v>20.21</v>
      </c>
      <c r="Q1325" s="202">
        <v>5.73</v>
      </c>
      <c r="R1325" s="202">
        <v>0.08</v>
      </c>
      <c r="S1325" s="202">
        <v>6.79</v>
      </c>
      <c r="T1325" s="202">
        <v>100.64</v>
      </c>
      <c r="U1325" s="183">
        <f t="shared" si="40"/>
        <v>83.924715102493735</v>
      </c>
      <c r="V1325" s="183">
        <f t="shared" si="41"/>
        <v>20.578280892479157</v>
      </c>
      <c r="W1325" s="201" t="s">
        <v>713</v>
      </c>
      <c r="X1325" s="201">
        <v>10</v>
      </c>
    </row>
    <row r="1326" spans="1:24" s="171" customFormat="1" ht="11.25">
      <c r="A1326" s="172" t="s">
        <v>682</v>
      </c>
      <c r="B1326" s="201" t="s">
        <v>672</v>
      </c>
      <c r="C1326" s="201" t="s">
        <v>683</v>
      </c>
      <c r="D1326" s="201" t="s">
        <v>684</v>
      </c>
      <c r="E1326" s="201" t="s">
        <v>685</v>
      </c>
      <c r="F1326" s="201" t="s">
        <v>686</v>
      </c>
      <c r="G1326" s="201">
        <v>6</v>
      </c>
      <c r="H1326" s="201">
        <v>60</v>
      </c>
      <c r="I1326" s="201" t="s">
        <v>713</v>
      </c>
      <c r="J1326" s="201" t="s">
        <v>671</v>
      </c>
      <c r="K1326" s="202">
        <v>40.520000000000003</v>
      </c>
      <c r="L1326" s="202">
        <v>0.15</v>
      </c>
      <c r="M1326" s="202">
        <v>21.77</v>
      </c>
      <c r="N1326" s="202">
        <v>14.09</v>
      </c>
      <c r="O1326" s="202">
        <v>0.33</v>
      </c>
      <c r="P1326" s="202">
        <v>9.42</v>
      </c>
      <c r="Q1326" s="202">
        <v>13.75</v>
      </c>
      <c r="R1326" s="202">
        <v>0</v>
      </c>
      <c r="S1326" s="202">
        <v>0.04</v>
      </c>
      <c r="T1326" s="202">
        <v>100.07</v>
      </c>
      <c r="U1326" s="183">
        <f t="shared" si="40"/>
        <v>54.372571738524954</v>
      </c>
      <c r="V1326" s="183">
        <f t="shared" si="41"/>
        <v>0.12310777634215125</v>
      </c>
      <c r="W1326" s="201" t="s">
        <v>713</v>
      </c>
      <c r="X1326" s="201">
        <v>10</v>
      </c>
    </row>
    <row r="1327" spans="1:24" s="171" customFormat="1" ht="11.25">
      <c r="A1327" s="172" t="s">
        <v>682</v>
      </c>
      <c r="B1327" s="201" t="s">
        <v>672</v>
      </c>
      <c r="C1327" s="201" t="s">
        <v>683</v>
      </c>
      <c r="D1327" s="201" t="s">
        <v>684</v>
      </c>
      <c r="E1327" s="201" t="s">
        <v>685</v>
      </c>
      <c r="F1327" s="201" t="s">
        <v>686</v>
      </c>
      <c r="G1327" s="201">
        <v>6</v>
      </c>
      <c r="H1327" s="201">
        <v>61</v>
      </c>
      <c r="I1327" s="201" t="s">
        <v>713</v>
      </c>
      <c r="J1327" s="201" t="s">
        <v>671</v>
      </c>
      <c r="K1327" s="202">
        <v>42.89</v>
      </c>
      <c r="L1327" s="202">
        <v>1.24</v>
      </c>
      <c r="M1327" s="202">
        <v>18.690000000000001</v>
      </c>
      <c r="N1327" s="202">
        <v>8.9</v>
      </c>
      <c r="O1327" s="202">
        <v>0.42</v>
      </c>
      <c r="P1327" s="202">
        <v>19.559999999999999</v>
      </c>
      <c r="Q1327" s="202">
        <v>5.68</v>
      </c>
      <c r="R1327" s="202">
        <v>0.14000000000000001</v>
      </c>
      <c r="S1327" s="202">
        <v>3.66</v>
      </c>
      <c r="T1327" s="202">
        <v>101.18</v>
      </c>
      <c r="U1327" s="183">
        <f t="shared" si="40"/>
        <v>79.663859830115996</v>
      </c>
      <c r="V1327" s="183">
        <f t="shared" si="41"/>
        <v>11.61145570125653</v>
      </c>
      <c r="W1327" s="201" t="s">
        <v>713</v>
      </c>
      <c r="X1327" s="201">
        <v>10</v>
      </c>
    </row>
    <row r="1328" spans="1:24" s="171" customFormat="1" ht="11.25">
      <c r="A1328" s="172" t="s">
        <v>682</v>
      </c>
      <c r="B1328" s="201" t="s">
        <v>672</v>
      </c>
      <c r="C1328" s="201" t="s">
        <v>683</v>
      </c>
      <c r="D1328" s="201" t="s">
        <v>684</v>
      </c>
      <c r="E1328" s="201" t="s">
        <v>685</v>
      </c>
      <c r="F1328" s="201" t="s">
        <v>686</v>
      </c>
      <c r="G1328" s="201">
        <v>6</v>
      </c>
      <c r="H1328" s="201">
        <v>62</v>
      </c>
      <c r="I1328" s="201" t="s">
        <v>713</v>
      </c>
      <c r="J1328" s="201" t="s">
        <v>671</v>
      </c>
      <c r="K1328" s="202">
        <v>41.21</v>
      </c>
      <c r="L1328" s="202">
        <v>0.13</v>
      </c>
      <c r="M1328" s="202">
        <v>21.65</v>
      </c>
      <c r="N1328" s="202">
        <v>14.23</v>
      </c>
      <c r="O1328" s="202">
        <v>0.28000000000000003</v>
      </c>
      <c r="P1328" s="202">
        <v>9.39</v>
      </c>
      <c r="Q1328" s="202">
        <v>13.12</v>
      </c>
      <c r="R1328" s="202">
        <v>0.11</v>
      </c>
      <c r="S1328" s="202">
        <v>0.02</v>
      </c>
      <c r="T1328" s="202">
        <v>100.14</v>
      </c>
      <c r="U1328" s="183">
        <f t="shared" si="40"/>
        <v>54.047968937808001</v>
      </c>
      <c r="V1328" s="183">
        <f t="shared" si="41"/>
        <v>6.1932975310289282E-2</v>
      </c>
      <c r="W1328" s="201" t="s">
        <v>713</v>
      </c>
      <c r="X1328" s="201">
        <v>10</v>
      </c>
    </row>
    <row r="1329" spans="1:24" s="171" customFormat="1" ht="11.25">
      <c r="A1329" s="172" t="s">
        <v>682</v>
      </c>
      <c r="B1329" s="201" t="s">
        <v>672</v>
      </c>
      <c r="C1329" s="201" t="s">
        <v>683</v>
      </c>
      <c r="D1329" s="201" t="s">
        <v>684</v>
      </c>
      <c r="E1329" s="201" t="s">
        <v>685</v>
      </c>
      <c r="F1329" s="201" t="s">
        <v>686</v>
      </c>
      <c r="G1329" s="201">
        <v>6</v>
      </c>
      <c r="H1329" s="201">
        <v>63</v>
      </c>
      <c r="I1329" s="201" t="s">
        <v>713</v>
      </c>
      <c r="J1329" s="201" t="s">
        <v>671</v>
      </c>
      <c r="K1329" s="202">
        <v>41.52</v>
      </c>
      <c r="L1329" s="202">
        <v>0.56000000000000005</v>
      </c>
      <c r="M1329" s="202">
        <v>16.97</v>
      </c>
      <c r="N1329" s="202">
        <v>9.27</v>
      </c>
      <c r="O1329" s="202">
        <v>0.41</v>
      </c>
      <c r="P1329" s="202">
        <v>18.28</v>
      </c>
      <c r="Q1329" s="202">
        <v>6.23</v>
      </c>
      <c r="R1329" s="202">
        <v>0</v>
      </c>
      <c r="S1329" s="202">
        <v>7.1</v>
      </c>
      <c r="T1329" s="202">
        <v>100.34</v>
      </c>
      <c r="U1329" s="183">
        <f t="shared" si="40"/>
        <v>77.851014263184396</v>
      </c>
      <c r="V1329" s="183">
        <f t="shared" si="41"/>
        <v>21.915849147909007</v>
      </c>
      <c r="W1329" s="201" t="s">
        <v>713</v>
      </c>
      <c r="X1329" s="201">
        <v>10</v>
      </c>
    </row>
    <row r="1330" spans="1:24" s="171" customFormat="1" ht="11.25">
      <c r="A1330" s="172" t="s">
        <v>682</v>
      </c>
      <c r="B1330" s="201" t="s">
        <v>672</v>
      </c>
      <c r="C1330" s="201" t="s">
        <v>683</v>
      </c>
      <c r="D1330" s="201" t="s">
        <v>684</v>
      </c>
      <c r="E1330" s="201" t="s">
        <v>685</v>
      </c>
      <c r="F1330" s="201" t="s">
        <v>686</v>
      </c>
      <c r="G1330" s="201">
        <v>6</v>
      </c>
      <c r="H1330" s="201">
        <v>64</v>
      </c>
      <c r="I1330" s="201" t="s">
        <v>713</v>
      </c>
      <c r="J1330" s="201" t="s">
        <v>671</v>
      </c>
      <c r="K1330" s="202">
        <v>42.78</v>
      </c>
      <c r="L1330" s="202">
        <v>0.11</v>
      </c>
      <c r="M1330" s="202">
        <v>21.19</v>
      </c>
      <c r="N1330" s="202">
        <v>7.72</v>
      </c>
      <c r="O1330" s="202">
        <v>0.41</v>
      </c>
      <c r="P1330" s="202">
        <v>20.02</v>
      </c>
      <c r="Q1330" s="202">
        <v>4.66</v>
      </c>
      <c r="R1330" s="202">
        <v>0.08</v>
      </c>
      <c r="S1330" s="202">
        <v>3.5</v>
      </c>
      <c r="T1330" s="202">
        <v>100.47</v>
      </c>
      <c r="U1330" s="183">
        <f t="shared" si="40"/>
        <v>82.213772944705681</v>
      </c>
      <c r="V1330" s="183">
        <f t="shared" si="41"/>
        <v>9.9751285620214318</v>
      </c>
      <c r="W1330" s="201" t="s">
        <v>713</v>
      </c>
      <c r="X1330" s="201">
        <v>10</v>
      </c>
    </row>
    <row r="1331" spans="1:24" s="171" customFormat="1" ht="11.25">
      <c r="A1331" s="172" t="s">
        <v>682</v>
      </c>
      <c r="B1331" s="201" t="s">
        <v>672</v>
      </c>
      <c r="C1331" s="201" t="s">
        <v>683</v>
      </c>
      <c r="D1331" s="201" t="s">
        <v>684</v>
      </c>
      <c r="E1331" s="201" t="s">
        <v>685</v>
      </c>
      <c r="F1331" s="201" t="s">
        <v>686</v>
      </c>
      <c r="G1331" s="201">
        <v>6</v>
      </c>
      <c r="H1331" s="201">
        <v>65</v>
      </c>
      <c r="I1331" s="201" t="s">
        <v>713</v>
      </c>
      <c r="J1331" s="201" t="s">
        <v>671</v>
      </c>
      <c r="K1331" s="202">
        <v>42.45</v>
      </c>
      <c r="L1331" s="202">
        <v>0.12</v>
      </c>
      <c r="M1331" s="202">
        <v>20.99</v>
      </c>
      <c r="N1331" s="202">
        <v>8.02</v>
      </c>
      <c r="O1331" s="202">
        <v>0.39</v>
      </c>
      <c r="P1331" s="202">
        <v>19.59</v>
      </c>
      <c r="Q1331" s="202">
        <v>5.15</v>
      </c>
      <c r="R1331" s="202">
        <v>0.08</v>
      </c>
      <c r="S1331" s="202">
        <v>4.17</v>
      </c>
      <c r="T1331" s="202">
        <v>100.96</v>
      </c>
      <c r="U1331" s="183">
        <f t="shared" si="40"/>
        <v>81.321872766422672</v>
      </c>
      <c r="V1331" s="183">
        <f t="shared" si="41"/>
        <v>11.760016685124906</v>
      </c>
      <c r="W1331" s="201" t="s">
        <v>713</v>
      </c>
      <c r="X1331" s="201">
        <v>10</v>
      </c>
    </row>
    <row r="1332" spans="1:24" s="171" customFormat="1" ht="11.25">
      <c r="A1332" s="172" t="s">
        <v>682</v>
      </c>
      <c r="B1332" s="201" t="s">
        <v>672</v>
      </c>
      <c r="C1332" s="201" t="s">
        <v>683</v>
      </c>
      <c r="D1332" s="201" t="s">
        <v>684</v>
      </c>
      <c r="E1332" s="201" t="s">
        <v>685</v>
      </c>
      <c r="F1332" s="201" t="s">
        <v>686</v>
      </c>
      <c r="G1332" s="201">
        <v>6</v>
      </c>
      <c r="H1332" s="201">
        <v>66</v>
      </c>
      <c r="I1332" s="201" t="s">
        <v>713</v>
      </c>
      <c r="J1332" s="201" t="s">
        <v>671</v>
      </c>
      <c r="K1332" s="202">
        <v>41.79</v>
      </c>
      <c r="L1332" s="202">
        <v>0.39</v>
      </c>
      <c r="M1332" s="202">
        <v>17.39</v>
      </c>
      <c r="N1332" s="202">
        <v>7.43</v>
      </c>
      <c r="O1332" s="202">
        <v>0.41</v>
      </c>
      <c r="P1332" s="202">
        <v>18.8</v>
      </c>
      <c r="Q1332" s="202">
        <v>5.92</v>
      </c>
      <c r="R1332" s="202">
        <v>0.03</v>
      </c>
      <c r="S1332" s="202">
        <v>6.57</v>
      </c>
      <c r="T1332" s="202">
        <v>98.73</v>
      </c>
      <c r="U1332" s="183">
        <f t="shared" si="40"/>
        <v>81.851400907953192</v>
      </c>
      <c r="V1332" s="183">
        <f t="shared" si="41"/>
        <v>20.219909832274759</v>
      </c>
      <c r="W1332" s="201" t="s">
        <v>713</v>
      </c>
      <c r="X1332" s="201">
        <v>10</v>
      </c>
    </row>
    <row r="1333" spans="1:24" s="171" customFormat="1" ht="11.25">
      <c r="A1333" s="172" t="s">
        <v>682</v>
      </c>
      <c r="B1333" s="201" t="s">
        <v>672</v>
      </c>
      <c r="C1333" s="201" t="s">
        <v>683</v>
      </c>
      <c r="D1333" s="201" t="s">
        <v>684</v>
      </c>
      <c r="E1333" s="201" t="s">
        <v>685</v>
      </c>
      <c r="F1333" s="201" t="s">
        <v>686</v>
      </c>
      <c r="G1333" s="201">
        <v>6</v>
      </c>
      <c r="H1333" s="201">
        <v>67</v>
      </c>
      <c r="I1333" s="201" t="s">
        <v>713</v>
      </c>
      <c r="J1333" s="201" t="s">
        <v>671</v>
      </c>
      <c r="K1333" s="202">
        <v>42.54</v>
      </c>
      <c r="L1333" s="202">
        <v>0.12</v>
      </c>
      <c r="M1333" s="202">
        <v>20.5</v>
      </c>
      <c r="N1333" s="202">
        <v>7.88</v>
      </c>
      <c r="O1333" s="202">
        <v>0.43</v>
      </c>
      <c r="P1333" s="202">
        <v>20.170000000000002</v>
      </c>
      <c r="Q1333" s="202">
        <v>4.84</v>
      </c>
      <c r="R1333" s="202">
        <v>7.0000000000000007E-2</v>
      </c>
      <c r="S1333" s="202">
        <v>3.69</v>
      </c>
      <c r="T1333" s="202">
        <v>100.24</v>
      </c>
      <c r="U1333" s="183">
        <f t="shared" si="40"/>
        <v>82.022158778753678</v>
      </c>
      <c r="V1333" s="183">
        <f t="shared" si="41"/>
        <v>10.774129759992482</v>
      </c>
      <c r="W1333" s="201" t="s">
        <v>713</v>
      </c>
      <c r="X1333" s="201">
        <v>10</v>
      </c>
    </row>
    <row r="1334" spans="1:24" s="171" customFormat="1" ht="11.25">
      <c r="A1334" s="172" t="s">
        <v>682</v>
      </c>
      <c r="B1334" s="201" t="s">
        <v>672</v>
      </c>
      <c r="C1334" s="201" t="s">
        <v>683</v>
      </c>
      <c r="D1334" s="201" t="s">
        <v>684</v>
      </c>
      <c r="E1334" s="201" t="s">
        <v>685</v>
      </c>
      <c r="F1334" s="201" t="s">
        <v>686</v>
      </c>
      <c r="G1334" s="201">
        <v>6</v>
      </c>
      <c r="H1334" s="201">
        <v>68</v>
      </c>
      <c r="I1334" s="201" t="s">
        <v>713</v>
      </c>
      <c r="J1334" s="201" t="s">
        <v>671</v>
      </c>
      <c r="K1334" s="202">
        <v>41.89</v>
      </c>
      <c r="L1334" s="202">
        <v>0.81</v>
      </c>
      <c r="M1334" s="202">
        <v>17.45</v>
      </c>
      <c r="N1334" s="202">
        <v>8.2899999999999991</v>
      </c>
      <c r="O1334" s="202">
        <v>0.38</v>
      </c>
      <c r="P1334" s="202">
        <v>19.670000000000002</v>
      </c>
      <c r="Q1334" s="202">
        <v>5.62</v>
      </c>
      <c r="R1334" s="202">
        <v>0.12</v>
      </c>
      <c r="S1334" s="202">
        <v>5.37</v>
      </c>
      <c r="T1334" s="202">
        <v>99.6</v>
      </c>
      <c r="U1334" s="183">
        <f t="shared" si="40"/>
        <v>80.876814648740918</v>
      </c>
      <c r="V1334" s="183">
        <f t="shared" si="41"/>
        <v>17.11162924559007</v>
      </c>
      <c r="W1334" s="201" t="s">
        <v>713</v>
      </c>
      <c r="X1334" s="201">
        <v>10</v>
      </c>
    </row>
    <row r="1335" spans="1:24" s="171" customFormat="1" ht="11.25">
      <c r="A1335" s="172" t="s">
        <v>682</v>
      </c>
      <c r="B1335" s="201" t="s">
        <v>672</v>
      </c>
      <c r="C1335" s="201" t="s">
        <v>683</v>
      </c>
      <c r="D1335" s="201" t="s">
        <v>684</v>
      </c>
      <c r="E1335" s="201" t="s">
        <v>685</v>
      </c>
      <c r="F1335" s="201" t="s">
        <v>686</v>
      </c>
      <c r="G1335" s="201">
        <v>6</v>
      </c>
      <c r="H1335" s="201">
        <v>69</v>
      </c>
      <c r="I1335" s="201" t="s">
        <v>713</v>
      </c>
      <c r="J1335" s="201" t="s">
        <v>671</v>
      </c>
      <c r="K1335" s="202">
        <v>41.65</v>
      </c>
      <c r="L1335" s="202">
        <v>0.11</v>
      </c>
      <c r="M1335" s="202">
        <v>22.55</v>
      </c>
      <c r="N1335" s="202">
        <v>10.43</v>
      </c>
      <c r="O1335" s="202">
        <v>0.28999999999999998</v>
      </c>
      <c r="P1335" s="202">
        <v>10.84</v>
      </c>
      <c r="Q1335" s="202">
        <v>14.16</v>
      </c>
      <c r="R1335" s="202">
        <v>0.08</v>
      </c>
      <c r="S1335" s="202">
        <v>0</v>
      </c>
      <c r="T1335" s="202">
        <v>100.11</v>
      </c>
      <c r="U1335" s="183">
        <f t="shared" si="40"/>
        <v>64.943070772116059</v>
      </c>
      <c r="V1335" s="183">
        <f t="shared" si="41"/>
        <v>0</v>
      </c>
      <c r="W1335" s="201" t="s">
        <v>713</v>
      </c>
      <c r="X1335" s="201">
        <v>10</v>
      </c>
    </row>
    <row r="1336" spans="1:24" s="171" customFormat="1" ht="11.25">
      <c r="A1336" s="172" t="s">
        <v>682</v>
      </c>
      <c r="B1336" s="201" t="s">
        <v>672</v>
      </c>
      <c r="C1336" s="201" t="s">
        <v>683</v>
      </c>
      <c r="D1336" s="201" t="s">
        <v>684</v>
      </c>
      <c r="E1336" s="201" t="s">
        <v>685</v>
      </c>
      <c r="F1336" s="201" t="s">
        <v>686</v>
      </c>
      <c r="G1336" s="201">
        <v>6</v>
      </c>
      <c r="H1336" s="201">
        <v>70</v>
      </c>
      <c r="I1336" s="201" t="s">
        <v>713</v>
      </c>
      <c r="J1336" s="201" t="s">
        <v>671</v>
      </c>
      <c r="K1336" s="202">
        <v>42.67</v>
      </c>
      <c r="L1336" s="202">
        <v>0</v>
      </c>
      <c r="M1336" s="202">
        <v>21.25</v>
      </c>
      <c r="N1336" s="202">
        <v>8.35</v>
      </c>
      <c r="O1336" s="202">
        <v>0.54</v>
      </c>
      <c r="P1336" s="202">
        <v>19.079999999999998</v>
      </c>
      <c r="Q1336" s="202">
        <v>5.15</v>
      </c>
      <c r="R1336" s="202">
        <v>0.06</v>
      </c>
      <c r="S1336" s="202">
        <v>3.81</v>
      </c>
      <c r="T1336" s="202">
        <v>100.91</v>
      </c>
      <c r="U1336" s="183">
        <f t="shared" si="40"/>
        <v>80.287486899603593</v>
      </c>
      <c r="V1336" s="183">
        <f t="shared" si="41"/>
        <v>10.736414565784232</v>
      </c>
      <c r="W1336" s="201" t="s">
        <v>713</v>
      </c>
      <c r="X1336" s="201">
        <v>10</v>
      </c>
    </row>
    <row r="1337" spans="1:24" s="171" customFormat="1" ht="11.25">
      <c r="A1337" s="172" t="s">
        <v>682</v>
      </c>
      <c r="B1337" s="201" t="s">
        <v>672</v>
      </c>
      <c r="C1337" s="201" t="s">
        <v>683</v>
      </c>
      <c r="D1337" s="201" t="s">
        <v>684</v>
      </c>
      <c r="E1337" s="201" t="s">
        <v>685</v>
      </c>
      <c r="F1337" s="201" t="s">
        <v>686</v>
      </c>
      <c r="G1337" s="201">
        <v>6</v>
      </c>
      <c r="H1337" s="201">
        <v>71</v>
      </c>
      <c r="I1337" s="201" t="s">
        <v>713</v>
      </c>
      <c r="J1337" s="201" t="s">
        <v>671</v>
      </c>
      <c r="K1337" s="202">
        <v>41.13</v>
      </c>
      <c r="L1337" s="202">
        <v>0.51</v>
      </c>
      <c r="M1337" s="202">
        <v>13.34</v>
      </c>
      <c r="N1337" s="202">
        <v>6.98</v>
      </c>
      <c r="O1337" s="202">
        <v>0.42</v>
      </c>
      <c r="P1337" s="202">
        <v>18.18</v>
      </c>
      <c r="Q1337" s="202">
        <v>6.77</v>
      </c>
      <c r="R1337" s="202">
        <v>0.1</v>
      </c>
      <c r="S1337" s="202">
        <v>12.31</v>
      </c>
      <c r="T1337" s="202">
        <v>99.74</v>
      </c>
      <c r="U1337" s="183">
        <f t="shared" si="40"/>
        <v>82.277376724367301</v>
      </c>
      <c r="V1337" s="183">
        <f t="shared" si="41"/>
        <v>38.23513479081673</v>
      </c>
      <c r="W1337" s="201" t="s">
        <v>713</v>
      </c>
      <c r="X1337" s="201">
        <v>10</v>
      </c>
    </row>
    <row r="1338" spans="1:24" s="171" customFormat="1" ht="11.25">
      <c r="A1338" s="172" t="s">
        <v>682</v>
      </c>
      <c r="B1338" s="201" t="s">
        <v>672</v>
      </c>
      <c r="C1338" s="201" t="s">
        <v>683</v>
      </c>
      <c r="D1338" s="201" t="s">
        <v>684</v>
      </c>
      <c r="E1338" s="201" t="s">
        <v>685</v>
      </c>
      <c r="F1338" s="201" t="s">
        <v>686</v>
      </c>
      <c r="G1338" s="201">
        <v>6</v>
      </c>
      <c r="H1338" s="201">
        <v>72</v>
      </c>
      <c r="I1338" s="201" t="s">
        <v>713</v>
      </c>
      <c r="J1338" s="201" t="s">
        <v>671</v>
      </c>
      <c r="K1338" s="202">
        <v>42.38</v>
      </c>
      <c r="L1338" s="202">
        <v>0.03</v>
      </c>
      <c r="M1338" s="202">
        <v>18.88</v>
      </c>
      <c r="N1338" s="202">
        <v>7.48</v>
      </c>
      <c r="O1338" s="202">
        <v>0.4</v>
      </c>
      <c r="P1338" s="202">
        <v>19.32</v>
      </c>
      <c r="Q1338" s="202">
        <v>5.39</v>
      </c>
      <c r="R1338" s="202">
        <v>0.09</v>
      </c>
      <c r="S1338" s="202">
        <v>5.26</v>
      </c>
      <c r="T1338" s="202">
        <v>99.23</v>
      </c>
      <c r="U1338" s="183">
        <f t="shared" si="40"/>
        <v>82.155069230463297</v>
      </c>
      <c r="V1338" s="183">
        <f t="shared" si="41"/>
        <v>15.746700763726551</v>
      </c>
      <c r="W1338" s="201" t="s">
        <v>713</v>
      </c>
      <c r="X1338" s="201">
        <v>10</v>
      </c>
    </row>
    <row r="1339" spans="1:24" s="171" customFormat="1" ht="11.25">
      <c r="A1339" s="172" t="s">
        <v>682</v>
      </c>
      <c r="B1339" s="201" t="s">
        <v>672</v>
      </c>
      <c r="C1339" s="201" t="s">
        <v>683</v>
      </c>
      <c r="D1339" s="201" t="s">
        <v>684</v>
      </c>
      <c r="E1339" s="201" t="s">
        <v>685</v>
      </c>
      <c r="F1339" s="201" t="s">
        <v>686</v>
      </c>
      <c r="G1339" s="201">
        <v>6</v>
      </c>
      <c r="H1339" s="201">
        <v>73</v>
      </c>
      <c r="I1339" s="201" t="s">
        <v>713</v>
      </c>
      <c r="J1339" s="201" t="s">
        <v>671</v>
      </c>
      <c r="K1339" s="202">
        <v>42.49</v>
      </c>
      <c r="L1339" s="202">
        <v>0.99</v>
      </c>
      <c r="M1339" s="202">
        <v>18.63</v>
      </c>
      <c r="N1339" s="202">
        <v>8.59</v>
      </c>
      <c r="O1339" s="202">
        <v>0.36</v>
      </c>
      <c r="P1339" s="202">
        <v>19.48</v>
      </c>
      <c r="Q1339" s="202">
        <v>5.59</v>
      </c>
      <c r="R1339" s="202">
        <v>0.09</v>
      </c>
      <c r="S1339" s="202">
        <v>4.01</v>
      </c>
      <c r="T1339" s="202">
        <v>100.23</v>
      </c>
      <c r="U1339" s="183">
        <f t="shared" si="40"/>
        <v>80.167093103623458</v>
      </c>
      <c r="V1339" s="183">
        <f t="shared" si="41"/>
        <v>12.617539964026198</v>
      </c>
      <c r="W1339" s="201" t="s">
        <v>713</v>
      </c>
      <c r="X1339" s="201">
        <v>10</v>
      </c>
    </row>
    <row r="1340" spans="1:24" s="171" customFormat="1" ht="11.25">
      <c r="A1340" s="172" t="s">
        <v>682</v>
      </c>
      <c r="B1340" s="201" t="s">
        <v>672</v>
      </c>
      <c r="C1340" s="201" t="s">
        <v>683</v>
      </c>
      <c r="D1340" s="201" t="s">
        <v>684</v>
      </c>
      <c r="E1340" s="201" t="s">
        <v>685</v>
      </c>
      <c r="F1340" s="201" t="s">
        <v>686</v>
      </c>
      <c r="G1340" s="201">
        <v>6</v>
      </c>
      <c r="H1340" s="201">
        <v>74</v>
      </c>
      <c r="I1340" s="201" t="s">
        <v>713</v>
      </c>
      <c r="J1340" s="201" t="s">
        <v>671</v>
      </c>
      <c r="K1340" s="202">
        <v>42.18</v>
      </c>
      <c r="L1340" s="202">
        <v>0.37</v>
      </c>
      <c r="M1340" s="202">
        <v>17.600000000000001</v>
      </c>
      <c r="N1340" s="202">
        <v>8.07</v>
      </c>
      <c r="O1340" s="202">
        <v>0.44</v>
      </c>
      <c r="P1340" s="202">
        <v>18.96</v>
      </c>
      <c r="Q1340" s="202">
        <v>5.54</v>
      </c>
      <c r="R1340" s="202">
        <v>0.12</v>
      </c>
      <c r="S1340" s="202">
        <v>6.8</v>
      </c>
      <c r="T1340" s="202">
        <v>100.08</v>
      </c>
      <c r="U1340" s="183">
        <f t="shared" si="40"/>
        <v>80.723749786454263</v>
      </c>
      <c r="V1340" s="183">
        <f t="shared" si="41"/>
        <v>20.583751001862307</v>
      </c>
      <c r="W1340" s="201" t="s">
        <v>713</v>
      </c>
      <c r="X1340" s="201">
        <v>10</v>
      </c>
    </row>
    <row r="1341" spans="1:24" s="171" customFormat="1" ht="11.25">
      <c r="A1341" s="172" t="s">
        <v>682</v>
      </c>
      <c r="B1341" s="201" t="s">
        <v>672</v>
      </c>
      <c r="C1341" s="201" t="s">
        <v>683</v>
      </c>
      <c r="D1341" s="201" t="s">
        <v>684</v>
      </c>
      <c r="E1341" s="201" t="s">
        <v>685</v>
      </c>
      <c r="F1341" s="201" t="s">
        <v>686</v>
      </c>
      <c r="G1341" s="201">
        <v>6</v>
      </c>
      <c r="H1341" s="201">
        <v>75</v>
      </c>
      <c r="I1341" s="201" t="s">
        <v>713</v>
      </c>
      <c r="J1341" s="201" t="s">
        <v>671</v>
      </c>
      <c r="K1341" s="202">
        <v>41.38</v>
      </c>
      <c r="L1341" s="202">
        <v>0.13</v>
      </c>
      <c r="M1341" s="202">
        <v>22.3</v>
      </c>
      <c r="N1341" s="202">
        <v>14.38</v>
      </c>
      <c r="O1341" s="202">
        <v>0.33</v>
      </c>
      <c r="P1341" s="202">
        <v>11.69</v>
      </c>
      <c r="Q1341" s="202">
        <v>10.59</v>
      </c>
      <c r="R1341" s="202">
        <v>0.13</v>
      </c>
      <c r="S1341" s="202">
        <v>0.12</v>
      </c>
      <c r="T1341" s="202">
        <v>101.05</v>
      </c>
      <c r="U1341" s="183">
        <f t="shared" si="40"/>
        <v>59.167074473844202</v>
      </c>
      <c r="V1341" s="183">
        <f t="shared" si="41"/>
        <v>0.35969164503268358</v>
      </c>
      <c r="W1341" s="201" t="s">
        <v>713</v>
      </c>
      <c r="X1341" s="201">
        <v>10</v>
      </c>
    </row>
    <row r="1342" spans="1:24" s="171" customFormat="1" ht="11.25">
      <c r="A1342" s="172" t="s">
        <v>682</v>
      </c>
      <c r="B1342" s="201" t="s">
        <v>672</v>
      </c>
      <c r="C1342" s="201" t="s">
        <v>683</v>
      </c>
      <c r="D1342" s="201" t="s">
        <v>684</v>
      </c>
      <c r="E1342" s="201" t="s">
        <v>685</v>
      </c>
      <c r="F1342" s="201" t="s">
        <v>686</v>
      </c>
      <c r="G1342" s="201">
        <v>6</v>
      </c>
      <c r="H1342" s="201">
        <v>76</v>
      </c>
      <c r="I1342" s="201" t="s">
        <v>713</v>
      </c>
      <c r="J1342" s="201" t="s">
        <v>671</v>
      </c>
      <c r="K1342" s="202">
        <v>41.66</v>
      </c>
      <c r="L1342" s="202">
        <v>0.32</v>
      </c>
      <c r="M1342" s="202">
        <v>17.46</v>
      </c>
      <c r="N1342" s="202">
        <v>7.68</v>
      </c>
      <c r="O1342" s="202">
        <v>0.44</v>
      </c>
      <c r="P1342" s="202">
        <v>18.63</v>
      </c>
      <c r="Q1342" s="202">
        <v>6.01</v>
      </c>
      <c r="R1342" s="202">
        <v>0</v>
      </c>
      <c r="S1342" s="202">
        <v>7.21</v>
      </c>
      <c r="T1342" s="202">
        <v>99.41</v>
      </c>
      <c r="U1342" s="183">
        <f t="shared" si="40"/>
        <v>81.216424779766214</v>
      </c>
      <c r="V1342" s="183">
        <f t="shared" si="41"/>
        <v>21.692644040162968</v>
      </c>
      <c r="W1342" s="201" t="s">
        <v>713</v>
      </c>
      <c r="X1342" s="201">
        <v>10</v>
      </c>
    </row>
    <row r="1343" spans="1:24" s="171" customFormat="1" ht="11.25">
      <c r="A1343" s="172" t="s">
        <v>682</v>
      </c>
      <c r="B1343" s="201" t="s">
        <v>672</v>
      </c>
      <c r="C1343" s="201" t="s">
        <v>683</v>
      </c>
      <c r="D1343" s="201" t="s">
        <v>684</v>
      </c>
      <c r="E1343" s="201" t="s">
        <v>685</v>
      </c>
      <c r="F1343" s="201" t="s">
        <v>686</v>
      </c>
      <c r="G1343" s="201">
        <v>6</v>
      </c>
      <c r="H1343" s="201">
        <v>77</v>
      </c>
      <c r="I1343" s="201" t="s">
        <v>713</v>
      </c>
      <c r="J1343" s="201" t="s">
        <v>671</v>
      </c>
      <c r="K1343" s="202">
        <v>40.909999999999997</v>
      </c>
      <c r="L1343" s="202">
        <v>0.09</v>
      </c>
      <c r="M1343" s="202">
        <v>21.98</v>
      </c>
      <c r="N1343" s="202">
        <v>15.31</v>
      </c>
      <c r="O1343" s="202">
        <v>0.33</v>
      </c>
      <c r="P1343" s="202">
        <v>11.5</v>
      </c>
      <c r="Q1343" s="202">
        <v>9.6999999999999993</v>
      </c>
      <c r="R1343" s="202">
        <v>0.06</v>
      </c>
      <c r="S1343" s="202">
        <v>0.04</v>
      </c>
      <c r="T1343" s="202">
        <v>99.92</v>
      </c>
      <c r="U1343" s="183">
        <f t="shared" si="40"/>
        <v>57.24420960730032</v>
      </c>
      <c r="V1343" s="183">
        <f t="shared" si="41"/>
        <v>0.12193302155892817</v>
      </c>
      <c r="W1343" s="201" t="s">
        <v>713</v>
      </c>
      <c r="X1343" s="201">
        <v>10</v>
      </c>
    </row>
    <row r="1344" spans="1:24" s="171" customFormat="1" ht="11.25">
      <c r="A1344" s="172" t="s">
        <v>682</v>
      </c>
      <c r="B1344" s="201" t="s">
        <v>672</v>
      </c>
      <c r="C1344" s="201" t="s">
        <v>683</v>
      </c>
      <c r="D1344" s="201" t="s">
        <v>684</v>
      </c>
      <c r="E1344" s="201" t="s">
        <v>685</v>
      </c>
      <c r="F1344" s="201" t="s">
        <v>686</v>
      </c>
      <c r="G1344" s="201">
        <v>6</v>
      </c>
      <c r="H1344" s="201">
        <v>78</v>
      </c>
      <c r="I1344" s="201" t="s">
        <v>713</v>
      </c>
      <c r="J1344" s="201" t="s">
        <v>671</v>
      </c>
      <c r="K1344" s="202">
        <v>41.51</v>
      </c>
      <c r="L1344" s="202">
        <v>0.09</v>
      </c>
      <c r="M1344" s="202">
        <v>22.03</v>
      </c>
      <c r="N1344" s="202">
        <v>14.53</v>
      </c>
      <c r="O1344" s="202">
        <v>0.37</v>
      </c>
      <c r="P1344" s="202">
        <v>16.350000000000001</v>
      </c>
      <c r="Q1344" s="202">
        <v>3.77</v>
      </c>
      <c r="R1344" s="202">
        <v>0.06</v>
      </c>
      <c r="S1344" s="202">
        <v>0.23</v>
      </c>
      <c r="T1344" s="202">
        <v>98.94</v>
      </c>
      <c r="U1344" s="183">
        <f t="shared" si="40"/>
        <v>66.729887180097748</v>
      </c>
      <c r="V1344" s="183">
        <f t="shared" si="41"/>
        <v>0.6955064214167469</v>
      </c>
      <c r="W1344" s="201" t="s">
        <v>713</v>
      </c>
      <c r="X1344" s="201">
        <v>10</v>
      </c>
    </row>
    <row r="1345" spans="1:24" s="171" customFormat="1" ht="11.25">
      <c r="A1345" s="172" t="s">
        <v>682</v>
      </c>
      <c r="B1345" s="201" t="s">
        <v>672</v>
      </c>
      <c r="C1345" s="201" t="s">
        <v>683</v>
      </c>
      <c r="D1345" s="201" t="s">
        <v>684</v>
      </c>
      <c r="E1345" s="201" t="s">
        <v>685</v>
      </c>
      <c r="F1345" s="201" t="s">
        <v>686</v>
      </c>
      <c r="G1345" s="201">
        <v>6</v>
      </c>
      <c r="H1345" s="201">
        <v>79</v>
      </c>
      <c r="I1345" s="201" t="s">
        <v>713</v>
      </c>
      <c r="J1345" s="201" t="s">
        <v>671</v>
      </c>
      <c r="K1345" s="202">
        <v>41.37</v>
      </c>
      <c r="L1345" s="202">
        <v>0.14000000000000001</v>
      </c>
      <c r="M1345" s="202">
        <v>21.12</v>
      </c>
      <c r="N1345" s="202">
        <v>14.24</v>
      </c>
      <c r="O1345" s="202">
        <v>0.28999999999999998</v>
      </c>
      <c r="P1345" s="202">
        <v>10.050000000000001</v>
      </c>
      <c r="Q1345" s="202">
        <v>12.97</v>
      </c>
      <c r="R1345" s="202">
        <v>0</v>
      </c>
      <c r="S1345" s="202">
        <v>0.04</v>
      </c>
      <c r="T1345" s="202">
        <v>100.22</v>
      </c>
      <c r="U1345" s="183">
        <f t="shared" si="40"/>
        <v>55.712418474124327</v>
      </c>
      <c r="V1345" s="183">
        <f t="shared" si="41"/>
        <v>0.12689179697364503</v>
      </c>
      <c r="W1345" s="201" t="s">
        <v>713</v>
      </c>
      <c r="X1345" s="201">
        <v>10</v>
      </c>
    </row>
    <row r="1346" spans="1:24" s="171" customFormat="1" ht="11.25">
      <c r="A1346" s="172" t="s">
        <v>682</v>
      </c>
      <c r="B1346" s="201" t="s">
        <v>672</v>
      </c>
      <c r="C1346" s="201" t="s">
        <v>683</v>
      </c>
      <c r="D1346" s="201" t="s">
        <v>684</v>
      </c>
      <c r="E1346" s="201" t="s">
        <v>685</v>
      </c>
      <c r="F1346" s="201" t="s">
        <v>686</v>
      </c>
      <c r="G1346" s="201">
        <v>6</v>
      </c>
      <c r="H1346" s="201">
        <v>80</v>
      </c>
      <c r="I1346" s="201" t="s">
        <v>713</v>
      </c>
      <c r="J1346" s="201" t="s">
        <v>671</v>
      </c>
      <c r="K1346" s="202">
        <v>41.9</v>
      </c>
      <c r="L1346" s="202">
        <v>1.19</v>
      </c>
      <c r="M1346" s="202">
        <v>18.29</v>
      </c>
      <c r="N1346" s="202">
        <v>8.82</v>
      </c>
      <c r="O1346" s="202">
        <v>0.4</v>
      </c>
      <c r="P1346" s="202">
        <v>19.670000000000002</v>
      </c>
      <c r="Q1346" s="202">
        <v>5.54</v>
      </c>
      <c r="R1346" s="202">
        <v>0.14000000000000001</v>
      </c>
      <c r="S1346" s="202">
        <v>3.68</v>
      </c>
      <c r="T1346" s="202">
        <v>99.63</v>
      </c>
      <c r="U1346" s="183">
        <f t="shared" si="40"/>
        <v>79.899964026940623</v>
      </c>
      <c r="V1346" s="183">
        <f t="shared" si="41"/>
        <v>11.892324740313386</v>
      </c>
      <c r="W1346" s="201" t="s">
        <v>713</v>
      </c>
      <c r="X1346" s="201">
        <v>10</v>
      </c>
    </row>
    <row r="1347" spans="1:24" s="171" customFormat="1" ht="11.25">
      <c r="A1347" s="172" t="s">
        <v>682</v>
      </c>
      <c r="B1347" s="201" t="s">
        <v>672</v>
      </c>
      <c r="C1347" s="201" t="s">
        <v>683</v>
      </c>
      <c r="D1347" s="201" t="s">
        <v>684</v>
      </c>
      <c r="E1347" s="201" t="s">
        <v>685</v>
      </c>
      <c r="F1347" s="201" t="s">
        <v>686</v>
      </c>
      <c r="G1347" s="201">
        <v>6</v>
      </c>
      <c r="H1347" s="201">
        <v>81</v>
      </c>
      <c r="I1347" s="201" t="s">
        <v>713</v>
      </c>
      <c r="J1347" s="201" t="s">
        <v>671</v>
      </c>
      <c r="K1347" s="202">
        <v>42.12</v>
      </c>
      <c r="L1347" s="202">
        <v>0.1</v>
      </c>
      <c r="M1347" s="202">
        <v>22.76</v>
      </c>
      <c r="N1347" s="202">
        <v>13.28</v>
      </c>
      <c r="O1347" s="202">
        <v>0.27</v>
      </c>
      <c r="P1347" s="202">
        <v>13.59</v>
      </c>
      <c r="Q1347" s="202">
        <v>9.06</v>
      </c>
      <c r="R1347" s="202">
        <v>0.05</v>
      </c>
      <c r="S1347" s="202">
        <v>7.0000000000000007E-2</v>
      </c>
      <c r="T1347" s="202">
        <v>101.3</v>
      </c>
      <c r="U1347" s="183">
        <f t="shared" si="40"/>
        <v>64.589789254009716</v>
      </c>
      <c r="V1347" s="183">
        <f t="shared" si="41"/>
        <v>0.20589678546071946</v>
      </c>
      <c r="W1347" s="201" t="s">
        <v>713</v>
      </c>
      <c r="X1347" s="201">
        <v>10</v>
      </c>
    </row>
    <row r="1348" spans="1:24" s="171" customFormat="1" ht="11.25">
      <c r="A1348" s="172" t="s">
        <v>682</v>
      </c>
      <c r="B1348" s="201" t="s">
        <v>672</v>
      </c>
      <c r="C1348" s="201" t="s">
        <v>683</v>
      </c>
      <c r="D1348" s="201" t="s">
        <v>684</v>
      </c>
      <c r="E1348" s="201" t="s">
        <v>685</v>
      </c>
      <c r="F1348" s="201" t="s">
        <v>686</v>
      </c>
      <c r="G1348" s="201">
        <v>6</v>
      </c>
      <c r="H1348" s="201">
        <v>82</v>
      </c>
      <c r="I1348" s="201" t="s">
        <v>713</v>
      </c>
      <c r="J1348" s="201" t="s">
        <v>671</v>
      </c>
      <c r="K1348" s="202">
        <v>42.94</v>
      </c>
      <c r="L1348" s="202">
        <v>0.32</v>
      </c>
      <c r="M1348" s="202">
        <v>18.579999999999998</v>
      </c>
      <c r="N1348" s="202">
        <v>7.86</v>
      </c>
      <c r="O1348" s="202">
        <v>0.46</v>
      </c>
      <c r="P1348" s="202">
        <v>19.190000000000001</v>
      </c>
      <c r="Q1348" s="202">
        <v>5.66</v>
      </c>
      <c r="R1348" s="202">
        <v>0.23</v>
      </c>
      <c r="S1348" s="202">
        <v>6.27</v>
      </c>
      <c r="T1348" s="202">
        <v>101.51</v>
      </c>
      <c r="U1348" s="183">
        <f t="shared" si="40"/>
        <v>81.314609526643693</v>
      </c>
      <c r="V1348" s="183">
        <f t="shared" si="41"/>
        <v>18.459298017148825</v>
      </c>
      <c r="W1348" s="201" t="s">
        <v>713</v>
      </c>
      <c r="X1348" s="201">
        <v>10</v>
      </c>
    </row>
    <row r="1349" spans="1:24" s="171" customFormat="1" ht="11.25">
      <c r="A1349" s="172" t="s">
        <v>682</v>
      </c>
      <c r="B1349" s="201" t="s">
        <v>672</v>
      </c>
      <c r="C1349" s="201" t="s">
        <v>683</v>
      </c>
      <c r="D1349" s="201" t="s">
        <v>684</v>
      </c>
      <c r="E1349" s="201" t="s">
        <v>685</v>
      </c>
      <c r="F1349" s="201" t="s">
        <v>686</v>
      </c>
      <c r="G1349" s="201">
        <v>6</v>
      </c>
      <c r="H1349" s="201">
        <v>83</v>
      </c>
      <c r="I1349" s="201" t="s">
        <v>713</v>
      </c>
      <c r="J1349" s="201" t="s">
        <v>671</v>
      </c>
      <c r="K1349" s="202">
        <v>43.12</v>
      </c>
      <c r="L1349" s="202">
        <v>0.28000000000000003</v>
      </c>
      <c r="M1349" s="202">
        <v>20.36</v>
      </c>
      <c r="N1349" s="202">
        <v>7.85</v>
      </c>
      <c r="O1349" s="202">
        <v>0.42</v>
      </c>
      <c r="P1349" s="202">
        <v>19.53</v>
      </c>
      <c r="Q1349" s="202">
        <v>4.6500000000000004</v>
      </c>
      <c r="R1349" s="202">
        <v>0.08</v>
      </c>
      <c r="S1349" s="202">
        <v>3.93</v>
      </c>
      <c r="T1349" s="202">
        <v>100.22</v>
      </c>
      <c r="U1349" s="183">
        <f t="shared" si="40"/>
        <v>81.599108895691245</v>
      </c>
      <c r="V1349" s="183">
        <f t="shared" si="41"/>
        <v>11.464406667582683</v>
      </c>
      <c r="W1349" s="201" t="s">
        <v>713</v>
      </c>
      <c r="X1349" s="201">
        <v>10</v>
      </c>
    </row>
    <row r="1350" spans="1:24" s="171" customFormat="1" ht="11.25">
      <c r="A1350" s="172" t="s">
        <v>682</v>
      </c>
      <c r="B1350" s="201" t="s">
        <v>672</v>
      </c>
      <c r="C1350" s="201" t="s">
        <v>683</v>
      </c>
      <c r="D1350" s="201" t="s">
        <v>684</v>
      </c>
      <c r="E1350" s="201" t="s">
        <v>685</v>
      </c>
      <c r="F1350" s="201" t="s">
        <v>686</v>
      </c>
      <c r="G1350" s="201">
        <v>6</v>
      </c>
      <c r="H1350" s="201">
        <v>84</v>
      </c>
      <c r="I1350" s="201" t="s">
        <v>713</v>
      </c>
      <c r="J1350" s="201" t="s">
        <v>671</v>
      </c>
      <c r="K1350" s="202">
        <v>40.98</v>
      </c>
      <c r="L1350" s="202">
        <v>0.16</v>
      </c>
      <c r="M1350" s="202">
        <v>22.3</v>
      </c>
      <c r="N1350" s="202">
        <v>13.31</v>
      </c>
      <c r="O1350" s="202">
        <v>0.3</v>
      </c>
      <c r="P1350" s="202">
        <v>10.68</v>
      </c>
      <c r="Q1350" s="202">
        <v>12.75</v>
      </c>
      <c r="R1350" s="202">
        <v>0.11</v>
      </c>
      <c r="S1350" s="202">
        <v>0</v>
      </c>
      <c r="T1350" s="202">
        <v>100.59</v>
      </c>
      <c r="U1350" s="183">
        <f t="shared" ref="U1350:U1413" si="42">((P1350/40.31)/(P1350/40.31+N1350/71.85))*100</f>
        <v>58.851703153677533</v>
      </c>
      <c r="V1350" s="183">
        <f t="shared" ref="V1350:V1413" si="43">((S1350/151.99061)/(S1350/151.99061+M1350/101.96137))*100</f>
        <v>0</v>
      </c>
      <c r="W1350" s="201" t="s">
        <v>713</v>
      </c>
      <c r="X1350" s="201">
        <v>10</v>
      </c>
    </row>
    <row r="1351" spans="1:24" s="171" customFormat="1" ht="11.25">
      <c r="A1351" s="172" t="s">
        <v>682</v>
      </c>
      <c r="B1351" s="201" t="s">
        <v>672</v>
      </c>
      <c r="C1351" s="201" t="s">
        <v>683</v>
      </c>
      <c r="D1351" s="201" t="s">
        <v>684</v>
      </c>
      <c r="E1351" s="201" t="s">
        <v>685</v>
      </c>
      <c r="F1351" s="201" t="s">
        <v>686</v>
      </c>
      <c r="G1351" s="201">
        <v>6</v>
      </c>
      <c r="H1351" s="201">
        <v>85</v>
      </c>
      <c r="I1351" s="201" t="s">
        <v>713</v>
      </c>
      <c r="J1351" s="201" t="s">
        <v>671</v>
      </c>
      <c r="K1351" s="202">
        <v>40.74</v>
      </c>
      <c r="L1351" s="202">
        <v>0.12</v>
      </c>
      <c r="M1351" s="202">
        <v>22.21</v>
      </c>
      <c r="N1351" s="202">
        <v>14.16</v>
      </c>
      <c r="O1351" s="202">
        <v>0.32</v>
      </c>
      <c r="P1351" s="202">
        <v>10.23</v>
      </c>
      <c r="Q1351" s="202">
        <v>12.72</v>
      </c>
      <c r="R1351" s="202">
        <v>7.0000000000000007E-2</v>
      </c>
      <c r="S1351" s="202">
        <v>0.02</v>
      </c>
      <c r="T1351" s="202">
        <v>100.59</v>
      </c>
      <c r="U1351" s="183">
        <f t="shared" si="42"/>
        <v>56.28863535120707</v>
      </c>
      <c r="V1351" s="183">
        <f t="shared" si="43"/>
        <v>6.0372348225439638E-2</v>
      </c>
      <c r="W1351" s="201" t="s">
        <v>713</v>
      </c>
      <c r="X1351" s="201">
        <v>10</v>
      </c>
    </row>
    <row r="1352" spans="1:24" s="171" customFormat="1" ht="11.25">
      <c r="A1352" s="172" t="s">
        <v>682</v>
      </c>
      <c r="B1352" s="201" t="s">
        <v>672</v>
      </c>
      <c r="C1352" s="201" t="s">
        <v>683</v>
      </c>
      <c r="D1352" s="201" t="s">
        <v>684</v>
      </c>
      <c r="E1352" s="201" t="s">
        <v>685</v>
      </c>
      <c r="F1352" s="201" t="s">
        <v>686</v>
      </c>
      <c r="G1352" s="201">
        <v>6</v>
      </c>
      <c r="H1352" s="201">
        <v>86</v>
      </c>
      <c r="I1352" s="201" t="s">
        <v>713</v>
      </c>
      <c r="J1352" s="201" t="s">
        <v>671</v>
      </c>
      <c r="K1352" s="202">
        <v>42.66</v>
      </c>
      <c r="L1352" s="202">
        <v>1.08</v>
      </c>
      <c r="M1352" s="202">
        <v>18.510000000000002</v>
      </c>
      <c r="N1352" s="202">
        <v>8.59</v>
      </c>
      <c r="O1352" s="202">
        <v>0.39</v>
      </c>
      <c r="P1352" s="202">
        <v>20.149999999999999</v>
      </c>
      <c r="Q1352" s="202">
        <v>5.65</v>
      </c>
      <c r="R1352" s="202">
        <v>0.06</v>
      </c>
      <c r="S1352" s="202">
        <v>3.84</v>
      </c>
      <c r="T1352" s="202">
        <v>100.93</v>
      </c>
      <c r="U1352" s="183">
        <f t="shared" si="42"/>
        <v>80.699269648554179</v>
      </c>
      <c r="V1352" s="183">
        <f t="shared" si="43"/>
        <v>12.216742069214332</v>
      </c>
      <c r="W1352" s="201" t="s">
        <v>713</v>
      </c>
      <c r="X1352" s="201">
        <v>10</v>
      </c>
    </row>
    <row r="1353" spans="1:24" s="171" customFormat="1" ht="11.25">
      <c r="A1353" s="172" t="s">
        <v>682</v>
      </c>
      <c r="B1353" s="201" t="s">
        <v>672</v>
      </c>
      <c r="C1353" s="201" t="s">
        <v>683</v>
      </c>
      <c r="D1353" s="201" t="s">
        <v>684</v>
      </c>
      <c r="E1353" s="201" t="s">
        <v>685</v>
      </c>
      <c r="F1353" s="201" t="s">
        <v>686</v>
      </c>
      <c r="G1353" s="201">
        <v>6</v>
      </c>
      <c r="H1353" s="201">
        <v>87</v>
      </c>
      <c r="I1353" s="201" t="s">
        <v>713</v>
      </c>
      <c r="J1353" s="201" t="s">
        <v>671</v>
      </c>
      <c r="K1353" s="202">
        <v>42.78</v>
      </c>
      <c r="L1353" s="202">
        <v>0.1</v>
      </c>
      <c r="M1353" s="202">
        <v>19.489999999999998</v>
      </c>
      <c r="N1353" s="202">
        <v>7.75</v>
      </c>
      <c r="O1353" s="202">
        <v>0.41</v>
      </c>
      <c r="P1353" s="202">
        <v>19.07</v>
      </c>
      <c r="Q1353" s="202">
        <v>5.62</v>
      </c>
      <c r="R1353" s="202">
        <v>0.02</v>
      </c>
      <c r="S1353" s="202">
        <v>5.87</v>
      </c>
      <c r="T1353" s="202">
        <v>101.11</v>
      </c>
      <c r="U1353" s="183">
        <f t="shared" si="42"/>
        <v>81.433148577602736</v>
      </c>
      <c r="V1353" s="183">
        <f t="shared" si="43"/>
        <v>16.808344256119859</v>
      </c>
      <c r="W1353" s="201" t="s">
        <v>713</v>
      </c>
      <c r="X1353" s="201">
        <v>10</v>
      </c>
    </row>
    <row r="1354" spans="1:24" s="171" customFormat="1" ht="11.25">
      <c r="A1354" s="172" t="s">
        <v>682</v>
      </c>
      <c r="B1354" s="201" t="s">
        <v>672</v>
      </c>
      <c r="C1354" s="201" t="s">
        <v>683</v>
      </c>
      <c r="D1354" s="201" t="s">
        <v>684</v>
      </c>
      <c r="E1354" s="201" t="s">
        <v>685</v>
      </c>
      <c r="F1354" s="201" t="s">
        <v>686</v>
      </c>
      <c r="G1354" s="201">
        <v>6</v>
      </c>
      <c r="H1354" s="201">
        <v>88</v>
      </c>
      <c r="I1354" s="201" t="s">
        <v>713</v>
      </c>
      <c r="J1354" s="201" t="s">
        <v>671</v>
      </c>
      <c r="K1354" s="202">
        <v>40.549999999999997</v>
      </c>
      <c r="L1354" s="202">
        <v>0.13</v>
      </c>
      <c r="M1354" s="202">
        <v>21.78</v>
      </c>
      <c r="N1354" s="202">
        <v>14.91</v>
      </c>
      <c r="O1354" s="202">
        <v>0.3</v>
      </c>
      <c r="P1354" s="202">
        <v>8.6300000000000008</v>
      </c>
      <c r="Q1354" s="202">
        <v>14.06</v>
      </c>
      <c r="R1354" s="202">
        <v>0.05</v>
      </c>
      <c r="S1354" s="202">
        <v>0.04</v>
      </c>
      <c r="T1354" s="202">
        <v>100.45</v>
      </c>
      <c r="U1354" s="183">
        <f t="shared" si="42"/>
        <v>50.779772065493091</v>
      </c>
      <c r="V1354" s="183">
        <f t="shared" si="43"/>
        <v>0.12305132258154741</v>
      </c>
      <c r="W1354" s="201" t="s">
        <v>713</v>
      </c>
      <c r="X1354" s="201">
        <v>10</v>
      </c>
    </row>
    <row r="1355" spans="1:24" s="171" customFormat="1" ht="11.25">
      <c r="A1355" s="172" t="s">
        <v>682</v>
      </c>
      <c r="B1355" s="201" t="s">
        <v>672</v>
      </c>
      <c r="C1355" s="201" t="s">
        <v>683</v>
      </c>
      <c r="D1355" s="201" t="s">
        <v>684</v>
      </c>
      <c r="E1355" s="201" t="s">
        <v>685</v>
      </c>
      <c r="F1355" s="201" t="s">
        <v>686</v>
      </c>
      <c r="G1355" s="201">
        <v>6</v>
      </c>
      <c r="H1355" s="201">
        <v>89</v>
      </c>
      <c r="I1355" s="201" t="s">
        <v>713</v>
      </c>
      <c r="J1355" s="201" t="s">
        <v>671</v>
      </c>
      <c r="K1355" s="202">
        <v>43.01</v>
      </c>
      <c r="L1355" s="202">
        <v>0.32</v>
      </c>
      <c r="M1355" s="202">
        <v>19.190000000000001</v>
      </c>
      <c r="N1355" s="202">
        <v>7.03</v>
      </c>
      <c r="O1355" s="202">
        <v>0.35</v>
      </c>
      <c r="P1355" s="202">
        <v>20.55</v>
      </c>
      <c r="Q1355" s="202">
        <v>5.17</v>
      </c>
      <c r="R1355" s="202">
        <v>0.02</v>
      </c>
      <c r="S1355" s="202">
        <v>4.4400000000000004</v>
      </c>
      <c r="T1355" s="202">
        <v>100.08</v>
      </c>
      <c r="U1355" s="183">
        <f t="shared" si="42"/>
        <v>83.897959243973844</v>
      </c>
      <c r="V1355" s="183">
        <f t="shared" si="43"/>
        <v>13.435845228916024</v>
      </c>
      <c r="W1355" s="201" t="s">
        <v>713</v>
      </c>
      <c r="X1355" s="201">
        <v>10</v>
      </c>
    </row>
    <row r="1356" spans="1:24" s="171" customFormat="1" ht="11.25">
      <c r="A1356" s="172" t="s">
        <v>682</v>
      </c>
      <c r="B1356" s="201" t="s">
        <v>672</v>
      </c>
      <c r="C1356" s="201" t="s">
        <v>683</v>
      </c>
      <c r="D1356" s="201" t="s">
        <v>684</v>
      </c>
      <c r="E1356" s="201" t="s">
        <v>685</v>
      </c>
      <c r="F1356" s="201" t="s">
        <v>686</v>
      </c>
      <c r="G1356" s="201">
        <v>6</v>
      </c>
      <c r="H1356" s="201">
        <v>90</v>
      </c>
      <c r="I1356" s="201" t="s">
        <v>713</v>
      </c>
      <c r="J1356" s="201" t="s">
        <v>671</v>
      </c>
      <c r="K1356" s="202">
        <v>41.76</v>
      </c>
      <c r="L1356" s="202">
        <v>0.13</v>
      </c>
      <c r="M1356" s="202">
        <v>21.3</v>
      </c>
      <c r="N1356" s="202">
        <v>14.63</v>
      </c>
      <c r="O1356" s="202">
        <v>0.31</v>
      </c>
      <c r="P1356" s="202">
        <v>8.65</v>
      </c>
      <c r="Q1356" s="202">
        <v>13.69</v>
      </c>
      <c r="R1356" s="202">
        <v>0.13</v>
      </c>
      <c r="S1356" s="202">
        <v>0.03</v>
      </c>
      <c r="T1356" s="202">
        <v>100.63</v>
      </c>
      <c r="U1356" s="183">
        <f t="shared" si="42"/>
        <v>51.311352733542492</v>
      </c>
      <c r="V1356" s="183">
        <f t="shared" si="43"/>
        <v>9.4395308090669122E-2</v>
      </c>
      <c r="W1356" s="201" t="s">
        <v>713</v>
      </c>
      <c r="X1356" s="201">
        <v>10</v>
      </c>
    </row>
    <row r="1357" spans="1:24" s="171" customFormat="1" ht="11.25">
      <c r="A1357" s="172" t="s">
        <v>682</v>
      </c>
      <c r="B1357" s="201" t="s">
        <v>672</v>
      </c>
      <c r="C1357" s="201" t="s">
        <v>683</v>
      </c>
      <c r="D1357" s="201" t="s">
        <v>684</v>
      </c>
      <c r="E1357" s="201" t="s">
        <v>685</v>
      </c>
      <c r="F1357" s="201" t="s">
        <v>686</v>
      </c>
      <c r="G1357" s="201">
        <v>6</v>
      </c>
      <c r="H1357" s="201">
        <v>91</v>
      </c>
      <c r="I1357" s="201" t="s">
        <v>713</v>
      </c>
      <c r="J1357" s="201" t="s">
        <v>671</v>
      </c>
      <c r="K1357" s="202">
        <v>43.07</v>
      </c>
      <c r="L1357" s="202">
        <v>0.31</v>
      </c>
      <c r="M1357" s="202">
        <v>20.73</v>
      </c>
      <c r="N1357" s="202">
        <v>7.82</v>
      </c>
      <c r="O1357" s="202">
        <v>0.42</v>
      </c>
      <c r="P1357" s="202">
        <v>20.63</v>
      </c>
      <c r="Q1357" s="202">
        <v>4.24</v>
      </c>
      <c r="R1357" s="202">
        <v>0.02</v>
      </c>
      <c r="S1357" s="202">
        <v>1.97</v>
      </c>
      <c r="T1357" s="202">
        <v>99.21</v>
      </c>
      <c r="U1357" s="183">
        <f t="shared" si="42"/>
        <v>82.463087271098132</v>
      </c>
      <c r="V1357" s="183">
        <f t="shared" si="43"/>
        <v>5.9930226246711289</v>
      </c>
      <c r="W1357" s="201" t="s">
        <v>713</v>
      </c>
      <c r="X1357" s="201">
        <v>10</v>
      </c>
    </row>
    <row r="1358" spans="1:24" s="171" customFormat="1" ht="11.25">
      <c r="A1358" s="172" t="s">
        <v>682</v>
      </c>
      <c r="B1358" s="201" t="s">
        <v>672</v>
      </c>
      <c r="C1358" s="201" t="s">
        <v>683</v>
      </c>
      <c r="D1358" s="201" t="s">
        <v>684</v>
      </c>
      <c r="E1358" s="201" t="s">
        <v>685</v>
      </c>
      <c r="F1358" s="201" t="s">
        <v>686</v>
      </c>
      <c r="G1358" s="201">
        <v>6</v>
      </c>
      <c r="H1358" s="201">
        <v>92</v>
      </c>
      <c r="I1358" s="201" t="s">
        <v>713</v>
      </c>
      <c r="J1358" s="201" t="s">
        <v>671</v>
      </c>
      <c r="K1358" s="202">
        <v>41.01</v>
      </c>
      <c r="L1358" s="202">
        <v>0.09</v>
      </c>
      <c r="M1358" s="202">
        <v>21.51</v>
      </c>
      <c r="N1358" s="202">
        <v>16.93</v>
      </c>
      <c r="O1358" s="202">
        <v>0.48</v>
      </c>
      <c r="P1358" s="202">
        <v>14.69</v>
      </c>
      <c r="Q1358" s="202">
        <v>4.5999999999999996</v>
      </c>
      <c r="R1358" s="202">
        <v>0.04</v>
      </c>
      <c r="S1358" s="202">
        <v>0.88</v>
      </c>
      <c r="T1358" s="202">
        <v>100.23</v>
      </c>
      <c r="U1358" s="183">
        <f t="shared" si="42"/>
        <v>60.732000602097401</v>
      </c>
      <c r="V1358" s="183">
        <f t="shared" si="43"/>
        <v>2.6711768255133244</v>
      </c>
      <c r="W1358" s="201" t="s">
        <v>713</v>
      </c>
      <c r="X1358" s="201">
        <v>10</v>
      </c>
    </row>
    <row r="1359" spans="1:24" s="171" customFormat="1" ht="11.25">
      <c r="A1359" s="172" t="s">
        <v>682</v>
      </c>
      <c r="B1359" s="201" t="s">
        <v>672</v>
      </c>
      <c r="C1359" s="201" t="s">
        <v>683</v>
      </c>
      <c r="D1359" s="201" t="s">
        <v>684</v>
      </c>
      <c r="E1359" s="201" t="s">
        <v>685</v>
      </c>
      <c r="F1359" s="201" t="s">
        <v>686</v>
      </c>
      <c r="G1359" s="201">
        <v>6</v>
      </c>
      <c r="H1359" s="201">
        <v>93</v>
      </c>
      <c r="I1359" s="201" t="s">
        <v>713</v>
      </c>
      <c r="J1359" s="201" t="s">
        <v>671</v>
      </c>
      <c r="K1359" s="202">
        <v>40.9</v>
      </c>
      <c r="L1359" s="202">
        <v>0.27</v>
      </c>
      <c r="M1359" s="202">
        <v>14.5</v>
      </c>
      <c r="N1359" s="202">
        <v>7.42</v>
      </c>
      <c r="O1359" s="202">
        <v>0.46</v>
      </c>
      <c r="P1359" s="202">
        <v>17.84</v>
      </c>
      <c r="Q1359" s="202">
        <v>6.89</v>
      </c>
      <c r="R1359" s="202">
        <v>0.02</v>
      </c>
      <c r="S1359" s="202">
        <v>10.23</v>
      </c>
      <c r="T1359" s="202">
        <v>98.53</v>
      </c>
      <c r="U1359" s="183">
        <f t="shared" si="42"/>
        <v>81.080434854939341</v>
      </c>
      <c r="V1359" s="183">
        <f t="shared" si="43"/>
        <v>32.124660696052231</v>
      </c>
      <c r="W1359" s="201" t="s">
        <v>713</v>
      </c>
      <c r="X1359" s="201">
        <v>10</v>
      </c>
    </row>
    <row r="1360" spans="1:24" s="171" customFormat="1" ht="11.25">
      <c r="A1360" s="172" t="s">
        <v>682</v>
      </c>
      <c r="B1360" s="201" t="s">
        <v>672</v>
      </c>
      <c r="C1360" s="201" t="s">
        <v>683</v>
      </c>
      <c r="D1360" s="201" t="s">
        <v>684</v>
      </c>
      <c r="E1360" s="201" t="s">
        <v>685</v>
      </c>
      <c r="F1360" s="201" t="s">
        <v>686</v>
      </c>
      <c r="G1360" s="201">
        <v>6</v>
      </c>
      <c r="H1360" s="201">
        <v>94</v>
      </c>
      <c r="I1360" s="201" t="s">
        <v>713</v>
      </c>
      <c r="J1360" s="201" t="s">
        <v>671</v>
      </c>
      <c r="K1360" s="202">
        <v>42.77</v>
      </c>
      <c r="L1360" s="202">
        <v>0.15</v>
      </c>
      <c r="M1360" s="202">
        <v>19.579999999999998</v>
      </c>
      <c r="N1360" s="202">
        <v>7.88</v>
      </c>
      <c r="O1360" s="202">
        <v>0.39</v>
      </c>
      <c r="P1360" s="202">
        <v>19.79</v>
      </c>
      <c r="Q1360" s="202">
        <v>4.9800000000000004</v>
      </c>
      <c r="R1360" s="202">
        <v>0.06</v>
      </c>
      <c r="S1360" s="202">
        <v>4.29</v>
      </c>
      <c r="T1360" s="202">
        <v>99.89</v>
      </c>
      <c r="U1360" s="183">
        <f t="shared" si="42"/>
        <v>81.739989375439436</v>
      </c>
      <c r="V1360" s="183">
        <f t="shared" si="43"/>
        <v>12.814657081009761</v>
      </c>
      <c r="W1360" s="201" t="s">
        <v>713</v>
      </c>
      <c r="X1360" s="201">
        <v>10</v>
      </c>
    </row>
    <row r="1361" spans="1:24" s="171" customFormat="1" ht="11.25">
      <c r="A1361" s="172" t="s">
        <v>682</v>
      </c>
      <c r="B1361" s="201" t="s">
        <v>672</v>
      </c>
      <c r="C1361" s="201" t="s">
        <v>683</v>
      </c>
      <c r="D1361" s="201" t="s">
        <v>684</v>
      </c>
      <c r="E1361" s="201" t="s">
        <v>685</v>
      </c>
      <c r="F1361" s="201" t="s">
        <v>686</v>
      </c>
      <c r="G1361" s="201">
        <v>6</v>
      </c>
      <c r="H1361" s="201">
        <v>95</v>
      </c>
      <c r="I1361" s="201" t="s">
        <v>713</v>
      </c>
      <c r="J1361" s="201" t="s">
        <v>671</v>
      </c>
      <c r="K1361" s="202">
        <v>42.52</v>
      </c>
      <c r="L1361" s="202">
        <v>0.18</v>
      </c>
      <c r="M1361" s="202">
        <v>19.809999999999999</v>
      </c>
      <c r="N1361" s="202">
        <v>7.62</v>
      </c>
      <c r="O1361" s="202">
        <v>0.3</v>
      </c>
      <c r="P1361" s="202">
        <v>20.46</v>
      </c>
      <c r="Q1361" s="202">
        <v>4.6399999999999997</v>
      </c>
      <c r="R1361" s="202">
        <v>0.05</v>
      </c>
      <c r="S1361" s="202">
        <v>3.61</v>
      </c>
      <c r="T1361" s="202">
        <v>99.19</v>
      </c>
      <c r="U1361" s="183">
        <f t="shared" si="42"/>
        <v>82.716637486149665</v>
      </c>
      <c r="V1361" s="183">
        <f t="shared" si="43"/>
        <v>10.893132966841263</v>
      </c>
      <c r="W1361" s="201" t="s">
        <v>713</v>
      </c>
      <c r="X1361" s="201">
        <v>10</v>
      </c>
    </row>
    <row r="1362" spans="1:24" s="171" customFormat="1" ht="11.25">
      <c r="A1362" s="172" t="s">
        <v>682</v>
      </c>
      <c r="B1362" s="201" t="s">
        <v>672</v>
      </c>
      <c r="C1362" s="201" t="s">
        <v>683</v>
      </c>
      <c r="D1362" s="201" t="s">
        <v>684</v>
      </c>
      <c r="E1362" s="201" t="s">
        <v>685</v>
      </c>
      <c r="F1362" s="201" t="s">
        <v>686</v>
      </c>
      <c r="G1362" s="201">
        <v>6</v>
      </c>
      <c r="H1362" s="201">
        <v>97</v>
      </c>
      <c r="I1362" s="201" t="s">
        <v>713</v>
      </c>
      <c r="J1362" s="201" t="s">
        <v>671</v>
      </c>
      <c r="K1362" s="202">
        <v>41.58</v>
      </c>
      <c r="L1362" s="202">
        <v>0.36</v>
      </c>
      <c r="M1362" s="202">
        <v>19.46</v>
      </c>
      <c r="N1362" s="202">
        <v>10.29</v>
      </c>
      <c r="O1362" s="202">
        <v>0.59</v>
      </c>
      <c r="P1362" s="202">
        <v>15.74</v>
      </c>
      <c r="Q1362" s="202">
        <v>8.4600000000000009</v>
      </c>
      <c r="R1362" s="202">
        <v>0.2</v>
      </c>
      <c r="S1362" s="202">
        <v>3.56</v>
      </c>
      <c r="T1362" s="202">
        <v>100.24</v>
      </c>
      <c r="U1362" s="183">
        <f t="shared" si="42"/>
        <v>73.165070085318135</v>
      </c>
      <c r="V1362" s="183">
        <f t="shared" si="43"/>
        <v>10.930837431869353</v>
      </c>
      <c r="W1362" s="201" t="s">
        <v>713</v>
      </c>
      <c r="X1362" s="201">
        <v>10</v>
      </c>
    </row>
    <row r="1363" spans="1:24" s="171" customFormat="1" ht="11.25">
      <c r="A1363" s="172" t="s">
        <v>682</v>
      </c>
      <c r="B1363" s="201" t="s">
        <v>672</v>
      </c>
      <c r="C1363" s="201" t="s">
        <v>683</v>
      </c>
      <c r="D1363" s="201" t="s">
        <v>684</v>
      </c>
      <c r="E1363" s="201" t="s">
        <v>685</v>
      </c>
      <c r="F1363" s="201" t="s">
        <v>686</v>
      </c>
      <c r="G1363" s="201">
        <v>6</v>
      </c>
      <c r="H1363" s="201">
        <v>98</v>
      </c>
      <c r="I1363" s="201" t="s">
        <v>713</v>
      </c>
      <c r="J1363" s="201" t="s">
        <v>671</v>
      </c>
      <c r="K1363" s="202">
        <v>42.3</v>
      </c>
      <c r="L1363" s="202">
        <v>0.08</v>
      </c>
      <c r="M1363" s="202">
        <v>18.23</v>
      </c>
      <c r="N1363" s="202">
        <v>7.18</v>
      </c>
      <c r="O1363" s="202">
        <v>0.4</v>
      </c>
      <c r="P1363" s="202">
        <v>19.350000000000001</v>
      </c>
      <c r="Q1363" s="202">
        <v>5.4</v>
      </c>
      <c r="R1363" s="202">
        <v>0</v>
      </c>
      <c r="S1363" s="202">
        <v>5.79</v>
      </c>
      <c r="T1363" s="202">
        <v>98.73</v>
      </c>
      <c r="U1363" s="183">
        <f t="shared" si="42"/>
        <v>82.769435894590487</v>
      </c>
      <c r="V1363" s="183">
        <f t="shared" si="43"/>
        <v>17.564142739962666</v>
      </c>
      <c r="W1363" s="201" t="s">
        <v>713</v>
      </c>
      <c r="X1363" s="201">
        <v>10</v>
      </c>
    </row>
    <row r="1364" spans="1:24" s="171" customFormat="1" ht="11.25">
      <c r="A1364" s="172" t="s">
        <v>682</v>
      </c>
      <c r="B1364" s="201" t="s">
        <v>672</v>
      </c>
      <c r="C1364" s="201" t="s">
        <v>683</v>
      </c>
      <c r="D1364" s="201" t="s">
        <v>684</v>
      </c>
      <c r="E1364" s="201" t="s">
        <v>685</v>
      </c>
      <c r="F1364" s="201" t="s">
        <v>686</v>
      </c>
      <c r="G1364" s="201">
        <v>6</v>
      </c>
      <c r="H1364" s="201">
        <v>99</v>
      </c>
      <c r="I1364" s="201" t="s">
        <v>713</v>
      </c>
      <c r="J1364" s="201" t="s">
        <v>671</v>
      </c>
      <c r="K1364" s="202">
        <v>41.94</v>
      </c>
      <c r="L1364" s="202">
        <v>0.03</v>
      </c>
      <c r="M1364" s="202">
        <v>16.399999999999999</v>
      </c>
      <c r="N1364" s="202">
        <v>7.36</v>
      </c>
      <c r="O1364" s="202">
        <v>0.44</v>
      </c>
      <c r="P1364" s="202">
        <v>18.39</v>
      </c>
      <c r="Q1364" s="202">
        <v>6.66</v>
      </c>
      <c r="R1364" s="202">
        <v>0</v>
      </c>
      <c r="S1364" s="202">
        <v>8.35</v>
      </c>
      <c r="T1364" s="202">
        <v>99.57</v>
      </c>
      <c r="U1364" s="183">
        <f t="shared" si="42"/>
        <v>81.663718691268258</v>
      </c>
      <c r="V1364" s="183">
        <f t="shared" si="43"/>
        <v>25.459673171696167</v>
      </c>
      <c r="W1364" s="201" t="s">
        <v>713</v>
      </c>
      <c r="X1364" s="201">
        <v>10</v>
      </c>
    </row>
    <row r="1365" spans="1:24" s="171" customFormat="1" ht="11.25">
      <c r="A1365" s="172" t="s">
        <v>682</v>
      </c>
      <c r="B1365" s="201" t="s">
        <v>672</v>
      </c>
      <c r="C1365" s="201" t="s">
        <v>683</v>
      </c>
      <c r="D1365" s="201" t="s">
        <v>684</v>
      </c>
      <c r="E1365" s="201" t="s">
        <v>685</v>
      </c>
      <c r="F1365" s="201" t="s">
        <v>686</v>
      </c>
      <c r="G1365" s="201">
        <v>6</v>
      </c>
      <c r="H1365" s="201">
        <v>100</v>
      </c>
      <c r="I1365" s="201" t="s">
        <v>713</v>
      </c>
      <c r="J1365" s="201" t="s">
        <v>671</v>
      </c>
      <c r="K1365" s="202">
        <v>41.58</v>
      </c>
      <c r="L1365" s="202">
        <v>0.1</v>
      </c>
      <c r="M1365" s="202">
        <v>21.73</v>
      </c>
      <c r="N1365" s="202">
        <v>10.63</v>
      </c>
      <c r="O1365" s="202">
        <v>0.26</v>
      </c>
      <c r="P1365" s="202">
        <v>12.11</v>
      </c>
      <c r="Q1365" s="202">
        <v>13.58</v>
      </c>
      <c r="R1365" s="202">
        <v>0.04</v>
      </c>
      <c r="S1365" s="202">
        <v>0.03</v>
      </c>
      <c r="T1365" s="202">
        <v>100.06</v>
      </c>
      <c r="U1365" s="183">
        <f t="shared" si="42"/>
        <v>67.003257665107952</v>
      </c>
      <c r="V1365" s="183">
        <f t="shared" si="43"/>
        <v>9.2529112741919106E-2</v>
      </c>
      <c r="W1365" s="201" t="s">
        <v>713</v>
      </c>
      <c r="X1365" s="201">
        <v>10</v>
      </c>
    </row>
    <row r="1366" spans="1:24" s="171" customFormat="1" ht="11.25">
      <c r="A1366" s="172" t="s">
        <v>687</v>
      </c>
      <c r="B1366" s="201" t="s">
        <v>673</v>
      </c>
      <c r="C1366" s="201" t="s">
        <v>688</v>
      </c>
      <c r="D1366" s="201" t="s">
        <v>689</v>
      </c>
      <c r="E1366" s="201" t="s">
        <v>690</v>
      </c>
      <c r="F1366" s="201" t="s">
        <v>691</v>
      </c>
      <c r="G1366" s="201">
        <v>1</v>
      </c>
      <c r="H1366" s="201">
        <v>1</v>
      </c>
      <c r="I1366" s="201" t="s">
        <v>713</v>
      </c>
      <c r="J1366" s="201" t="s">
        <v>671</v>
      </c>
      <c r="K1366" s="202">
        <v>42.3</v>
      </c>
      <c r="L1366" s="202">
        <v>0.75</v>
      </c>
      <c r="M1366" s="202">
        <v>19.04</v>
      </c>
      <c r="N1366" s="202">
        <v>8.16</v>
      </c>
      <c r="O1366" s="202">
        <v>0.32</v>
      </c>
      <c r="P1366" s="202">
        <v>18.28</v>
      </c>
      <c r="Q1366" s="202">
        <v>6.36</v>
      </c>
      <c r="R1366" s="202">
        <v>0.14000000000000001</v>
      </c>
      <c r="S1366" s="202">
        <v>3.73</v>
      </c>
      <c r="T1366" s="202">
        <v>99.08</v>
      </c>
      <c r="U1366" s="183">
        <f t="shared" si="42"/>
        <v>79.971986441847037</v>
      </c>
      <c r="V1366" s="183">
        <f t="shared" si="43"/>
        <v>11.615476177624519</v>
      </c>
      <c r="W1366" s="201" t="s">
        <v>713</v>
      </c>
      <c r="X1366" s="201">
        <v>10</v>
      </c>
    </row>
    <row r="1367" spans="1:24" s="171" customFormat="1" ht="11.25">
      <c r="A1367" s="172" t="s">
        <v>687</v>
      </c>
      <c r="B1367" s="201" t="s">
        <v>673</v>
      </c>
      <c r="C1367" s="201" t="s">
        <v>688</v>
      </c>
      <c r="D1367" s="201" t="s">
        <v>689</v>
      </c>
      <c r="E1367" s="201" t="s">
        <v>690</v>
      </c>
      <c r="F1367" s="201" t="s">
        <v>691</v>
      </c>
      <c r="G1367" s="201">
        <v>1</v>
      </c>
      <c r="H1367" s="201">
        <v>2</v>
      </c>
      <c r="I1367" s="201" t="s">
        <v>713</v>
      </c>
      <c r="J1367" s="201" t="s">
        <v>671</v>
      </c>
      <c r="K1367" s="202">
        <v>42</v>
      </c>
      <c r="L1367" s="202">
        <v>0.06</v>
      </c>
      <c r="M1367" s="202">
        <v>20.149999999999999</v>
      </c>
      <c r="N1367" s="202">
        <v>8.16</v>
      </c>
      <c r="O1367" s="202">
        <v>0.46</v>
      </c>
      <c r="P1367" s="202">
        <v>18.02</v>
      </c>
      <c r="Q1367" s="202">
        <v>5.97</v>
      </c>
      <c r="R1367" s="202">
        <v>0.03</v>
      </c>
      <c r="S1367" s="202">
        <v>5.04</v>
      </c>
      <c r="T1367" s="202">
        <v>99.89</v>
      </c>
      <c r="U1367" s="183">
        <f t="shared" si="42"/>
        <v>79.741555316836582</v>
      </c>
      <c r="V1367" s="183">
        <f t="shared" si="43"/>
        <v>14.368401110003473</v>
      </c>
      <c r="W1367" s="201" t="s">
        <v>713</v>
      </c>
      <c r="X1367" s="201">
        <v>10</v>
      </c>
    </row>
    <row r="1368" spans="1:24" s="171" customFormat="1" ht="11.25">
      <c r="A1368" s="172" t="s">
        <v>687</v>
      </c>
      <c r="B1368" s="201" t="s">
        <v>673</v>
      </c>
      <c r="C1368" s="201" t="s">
        <v>688</v>
      </c>
      <c r="D1368" s="201" t="s">
        <v>689</v>
      </c>
      <c r="E1368" s="201" t="s">
        <v>690</v>
      </c>
      <c r="F1368" s="201" t="s">
        <v>691</v>
      </c>
      <c r="G1368" s="201">
        <v>1</v>
      </c>
      <c r="H1368" s="201">
        <v>3</v>
      </c>
      <c r="I1368" s="201" t="s">
        <v>713</v>
      </c>
      <c r="J1368" s="201" t="s">
        <v>671</v>
      </c>
      <c r="K1368" s="202">
        <v>40.69</v>
      </c>
      <c r="L1368" s="202">
        <v>0.23</v>
      </c>
      <c r="M1368" s="202">
        <v>21.56</v>
      </c>
      <c r="N1368" s="202">
        <v>17.64</v>
      </c>
      <c r="O1368" s="202">
        <v>0.32</v>
      </c>
      <c r="P1368" s="202">
        <v>10.87</v>
      </c>
      <c r="Q1368" s="202">
        <v>9.4700000000000006</v>
      </c>
      <c r="R1368" s="202">
        <v>0.2</v>
      </c>
      <c r="S1368" s="202">
        <v>0.12</v>
      </c>
      <c r="T1368" s="202">
        <v>101.1</v>
      </c>
      <c r="U1368" s="183">
        <f t="shared" si="42"/>
        <v>52.343748272124394</v>
      </c>
      <c r="V1368" s="183">
        <f t="shared" si="43"/>
        <v>0.37199135195209027</v>
      </c>
      <c r="W1368" s="201" t="s">
        <v>713</v>
      </c>
      <c r="X1368" s="201">
        <v>10</v>
      </c>
    </row>
    <row r="1369" spans="1:24" s="171" customFormat="1" ht="11.25">
      <c r="A1369" s="172" t="s">
        <v>687</v>
      </c>
      <c r="B1369" s="201" t="s">
        <v>673</v>
      </c>
      <c r="C1369" s="201" t="s">
        <v>688</v>
      </c>
      <c r="D1369" s="201" t="s">
        <v>689</v>
      </c>
      <c r="E1369" s="201" t="s">
        <v>690</v>
      </c>
      <c r="F1369" s="201" t="s">
        <v>691</v>
      </c>
      <c r="G1369" s="201">
        <v>1</v>
      </c>
      <c r="H1369" s="201">
        <v>4</v>
      </c>
      <c r="I1369" s="201" t="s">
        <v>713</v>
      </c>
      <c r="J1369" s="201" t="s">
        <v>671</v>
      </c>
      <c r="K1369" s="202">
        <v>40.950000000000003</v>
      </c>
      <c r="L1369" s="202">
        <v>0.27</v>
      </c>
      <c r="M1369" s="202">
        <v>20.7</v>
      </c>
      <c r="N1369" s="202">
        <v>15.96</v>
      </c>
      <c r="O1369" s="202">
        <v>0.38</v>
      </c>
      <c r="P1369" s="202">
        <v>12.15</v>
      </c>
      <c r="Q1369" s="202">
        <v>8.9499999999999993</v>
      </c>
      <c r="R1369" s="202">
        <v>0.09</v>
      </c>
      <c r="S1369" s="202">
        <v>0.11</v>
      </c>
      <c r="T1369" s="202">
        <v>99.56</v>
      </c>
      <c r="U1369" s="183">
        <f t="shared" si="42"/>
        <v>57.571921746860212</v>
      </c>
      <c r="V1369" s="183">
        <f t="shared" si="43"/>
        <v>0.35521868507047455</v>
      </c>
      <c r="W1369" s="201" t="s">
        <v>713</v>
      </c>
      <c r="X1369" s="201">
        <v>10</v>
      </c>
    </row>
    <row r="1370" spans="1:24" s="171" customFormat="1" ht="11.25">
      <c r="A1370" s="172" t="s">
        <v>687</v>
      </c>
      <c r="B1370" s="201" t="s">
        <v>673</v>
      </c>
      <c r="C1370" s="201" t="s">
        <v>688</v>
      </c>
      <c r="D1370" s="201" t="s">
        <v>689</v>
      </c>
      <c r="E1370" s="201" t="s">
        <v>690</v>
      </c>
      <c r="F1370" s="201" t="s">
        <v>691</v>
      </c>
      <c r="G1370" s="201">
        <v>1</v>
      </c>
      <c r="H1370" s="201">
        <v>5</v>
      </c>
      <c r="I1370" s="201" t="s">
        <v>713</v>
      </c>
      <c r="J1370" s="201" t="s">
        <v>671</v>
      </c>
      <c r="K1370" s="202">
        <v>41.77</v>
      </c>
      <c r="L1370" s="202">
        <v>0.06</v>
      </c>
      <c r="M1370" s="202">
        <v>15.52</v>
      </c>
      <c r="N1370" s="202">
        <v>6.77</v>
      </c>
      <c r="O1370" s="202">
        <v>0.52</v>
      </c>
      <c r="P1370" s="202">
        <v>22.54</v>
      </c>
      <c r="Q1370" s="202">
        <v>5.89</v>
      </c>
      <c r="R1370" s="202">
        <v>0.01</v>
      </c>
      <c r="S1370" s="202">
        <v>8.4</v>
      </c>
      <c r="T1370" s="202">
        <v>101.48</v>
      </c>
      <c r="U1370" s="183">
        <f t="shared" si="42"/>
        <v>85.579209909206725</v>
      </c>
      <c r="V1370" s="183">
        <f t="shared" si="43"/>
        <v>26.636921034897966</v>
      </c>
      <c r="W1370" s="201" t="s">
        <v>713</v>
      </c>
      <c r="X1370" s="201">
        <v>10</v>
      </c>
    </row>
    <row r="1371" spans="1:24" s="171" customFormat="1" ht="11.25">
      <c r="A1371" s="172" t="s">
        <v>687</v>
      </c>
      <c r="B1371" s="201" t="s">
        <v>673</v>
      </c>
      <c r="C1371" s="201" t="s">
        <v>688</v>
      </c>
      <c r="D1371" s="201" t="s">
        <v>689</v>
      </c>
      <c r="E1371" s="201" t="s">
        <v>690</v>
      </c>
      <c r="F1371" s="201" t="s">
        <v>691</v>
      </c>
      <c r="G1371" s="201">
        <v>1</v>
      </c>
      <c r="H1371" s="201">
        <v>6</v>
      </c>
      <c r="I1371" s="201" t="s">
        <v>713</v>
      </c>
      <c r="J1371" s="201" t="s">
        <v>671</v>
      </c>
      <c r="K1371" s="202">
        <v>42.02</v>
      </c>
      <c r="L1371" s="202">
        <v>0.13</v>
      </c>
      <c r="M1371" s="202">
        <v>17.11</v>
      </c>
      <c r="N1371" s="202">
        <v>7.21</v>
      </c>
      <c r="O1371" s="202">
        <v>0.34</v>
      </c>
      <c r="P1371" s="202">
        <v>23.26</v>
      </c>
      <c r="Q1371" s="202">
        <v>5.4</v>
      </c>
      <c r="R1371" s="202">
        <v>0</v>
      </c>
      <c r="S1371" s="202">
        <v>4.6900000000000004</v>
      </c>
      <c r="T1371" s="202">
        <v>100.16</v>
      </c>
      <c r="U1371" s="183">
        <f t="shared" si="42"/>
        <v>85.185783066438631</v>
      </c>
      <c r="V1371" s="183">
        <f t="shared" si="43"/>
        <v>15.532198375959066</v>
      </c>
      <c r="W1371" s="201" t="s">
        <v>713</v>
      </c>
      <c r="X1371" s="201">
        <v>10</v>
      </c>
    </row>
    <row r="1372" spans="1:24" s="171" customFormat="1" ht="11.25">
      <c r="A1372" s="172" t="s">
        <v>687</v>
      </c>
      <c r="B1372" s="201" t="s">
        <v>673</v>
      </c>
      <c r="C1372" s="201" t="s">
        <v>688</v>
      </c>
      <c r="D1372" s="201" t="s">
        <v>689</v>
      </c>
      <c r="E1372" s="201" t="s">
        <v>690</v>
      </c>
      <c r="F1372" s="201" t="s">
        <v>691</v>
      </c>
      <c r="G1372" s="201">
        <v>1</v>
      </c>
      <c r="H1372" s="201">
        <v>7</v>
      </c>
      <c r="I1372" s="201" t="s">
        <v>713</v>
      </c>
      <c r="J1372" s="201" t="s">
        <v>671</v>
      </c>
      <c r="K1372" s="202">
        <v>42.7</v>
      </c>
      <c r="L1372" s="202">
        <v>0.17</v>
      </c>
      <c r="M1372" s="202">
        <v>17.190000000000001</v>
      </c>
      <c r="N1372" s="202">
        <v>6.8</v>
      </c>
      <c r="O1372" s="202">
        <v>0.37</v>
      </c>
      <c r="P1372" s="202">
        <v>23.96</v>
      </c>
      <c r="Q1372" s="202">
        <v>4.92</v>
      </c>
      <c r="R1372" s="202">
        <v>0.03</v>
      </c>
      <c r="S1372" s="202">
        <v>4.3600000000000003</v>
      </c>
      <c r="T1372" s="202">
        <v>100.5</v>
      </c>
      <c r="U1372" s="183">
        <f t="shared" si="42"/>
        <v>86.264615655976996</v>
      </c>
      <c r="V1372" s="183">
        <f t="shared" si="43"/>
        <v>14.540801109015083</v>
      </c>
      <c r="W1372" s="201" t="s">
        <v>713</v>
      </c>
      <c r="X1372" s="201">
        <v>10</v>
      </c>
    </row>
    <row r="1373" spans="1:24" s="171" customFormat="1" ht="11.25">
      <c r="A1373" s="172" t="s">
        <v>687</v>
      </c>
      <c r="B1373" s="201" t="s">
        <v>673</v>
      </c>
      <c r="C1373" s="201" t="s">
        <v>688</v>
      </c>
      <c r="D1373" s="201" t="s">
        <v>689</v>
      </c>
      <c r="E1373" s="201" t="s">
        <v>690</v>
      </c>
      <c r="F1373" s="201" t="s">
        <v>691</v>
      </c>
      <c r="G1373" s="201">
        <v>1</v>
      </c>
      <c r="H1373" s="201">
        <v>8</v>
      </c>
      <c r="I1373" s="201" t="s">
        <v>713</v>
      </c>
      <c r="J1373" s="201" t="s">
        <v>671</v>
      </c>
      <c r="K1373" s="202">
        <v>41.36</v>
      </c>
      <c r="L1373" s="202">
        <v>0.08</v>
      </c>
      <c r="M1373" s="202">
        <v>16.11</v>
      </c>
      <c r="N1373" s="202">
        <v>6.84</v>
      </c>
      <c r="O1373" s="202">
        <v>0.44</v>
      </c>
      <c r="P1373" s="202">
        <v>20.83</v>
      </c>
      <c r="Q1373" s="202">
        <v>6.58</v>
      </c>
      <c r="R1373" s="202">
        <v>7.0000000000000007E-2</v>
      </c>
      <c r="S1373" s="202">
        <v>8.61</v>
      </c>
      <c r="T1373" s="202">
        <v>100.92</v>
      </c>
      <c r="U1373" s="183">
        <f t="shared" si="42"/>
        <v>84.44328252581775</v>
      </c>
      <c r="V1373" s="183">
        <f t="shared" si="43"/>
        <v>26.391070956350081</v>
      </c>
      <c r="W1373" s="201" t="s">
        <v>713</v>
      </c>
      <c r="X1373" s="201">
        <v>10</v>
      </c>
    </row>
    <row r="1374" spans="1:24" s="171" customFormat="1" ht="11.25">
      <c r="A1374" s="172" t="s">
        <v>687</v>
      </c>
      <c r="B1374" s="201" t="s">
        <v>673</v>
      </c>
      <c r="C1374" s="201" t="s">
        <v>688</v>
      </c>
      <c r="D1374" s="201" t="s">
        <v>689</v>
      </c>
      <c r="E1374" s="201" t="s">
        <v>690</v>
      </c>
      <c r="F1374" s="201" t="s">
        <v>691</v>
      </c>
      <c r="G1374" s="201">
        <v>1</v>
      </c>
      <c r="H1374" s="201">
        <v>9</v>
      </c>
      <c r="I1374" s="201" t="s">
        <v>713</v>
      </c>
      <c r="J1374" s="201" t="s">
        <v>671</v>
      </c>
      <c r="K1374" s="202">
        <v>40.590000000000003</v>
      </c>
      <c r="L1374" s="202">
        <v>0.32</v>
      </c>
      <c r="M1374" s="202">
        <v>20.77</v>
      </c>
      <c r="N1374" s="202">
        <v>15.24</v>
      </c>
      <c r="O1374" s="202">
        <v>0.27</v>
      </c>
      <c r="P1374" s="202">
        <v>10.25</v>
      </c>
      <c r="Q1374" s="202">
        <v>11.6</v>
      </c>
      <c r="R1374" s="202">
        <v>0.06</v>
      </c>
      <c r="S1374" s="202">
        <v>0.12</v>
      </c>
      <c r="T1374" s="202">
        <v>99.22</v>
      </c>
      <c r="U1374" s="183">
        <f t="shared" si="42"/>
        <v>54.52099809377777</v>
      </c>
      <c r="V1374" s="183">
        <f t="shared" si="43"/>
        <v>0.38608564978125648</v>
      </c>
      <c r="W1374" s="201" t="s">
        <v>713</v>
      </c>
      <c r="X1374" s="201">
        <v>10</v>
      </c>
    </row>
    <row r="1375" spans="1:24" s="171" customFormat="1" ht="11.25">
      <c r="A1375" s="172" t="s">
        <v>687</v>
      </c>
      <c r="B1375" s="201" t="s">
        <v>673</v>
      </c>
      <c r="C1375" s="201" t="s">
        <v>688</v>
      </c>
      <c r="D1375" s="201" t="s">
        <v>689</v>
      </c>
      <c r="E1375" s="201" t="s">
        <v>690</v>
      </c>
      <c r="F1375" s="201" t="s">
        <v>691</v>
      </c>
      <c r="G1375" s="201">
        <v>1</v>
      </c>
      <c r="H1375" s="201">
        <v>10</v>
      </c>
      <c r="I1375" s="201" t="s">
        <v>713</v>
      </c>
      <c r="J1375" s="201" t="s">
        <v>671</v>
      </c>
      <c r="K1375" s="202">
        <v>42.44</v>
      </c>
      <c r="L1375" s="202">
        <v>0.11</v>
      </c>
      <c r="M1375" s="202">
        <v>18.48</v>
      </c>
      <c r="N1375" s="202">
        <v>7.41</v>
      </c>
      <c r="O1375" s="202">
        <v>0.41</v>
      </c>
      <c r="P1375" s="202">
        <v>22.01</v>
      </c>
      <c r="Q1375" s="202">
        <v>5.43</v>
      </c>
      <c r="R1375" s="202">
        <v>0.04</v>
      </c>
      <c r="S1375" s="202">
        <v>4.92</v>
      </c>
      <c r="T1375" s="202">
        <v>101.25</v>
      </c>
      <c r="U1375" s="183">
        <f t="shared" si="42"/>
        <v>84.112833274719918</v>
      </c>
      <c r="V1375" s="183">
        <f t="shared" si="43"/>
        <v>15.153589369659123</v>
      </c>
      <c r="W1375" s="201" t="s">
        <v>713</v>
      </c>
      <c r="X1375" s="201">
        <v>10</v>
      </c>
    </row>
    <row r="1376" spans="1:24" s="171" customFormat="1" ht="11.25">
      <c r="A1376" s="172" t="s">
        <v>687</v>
      </c>
      <c r="B1376" s="201" t="s">
        <v>673</v>
      </c>
      <c r="C1376" s="201" t="s">
        <v>688</v>
      </c>
      <c r="D1376" s="201" t="s">
        <v>689</v>
      </c>
      <c r="E1376" s="201" t="s">
        <v>690</v>
      </c>
      <c r="F1376" s="201" t="s">
        <v>691</v>
      </c>
      <c r="G1376" s="201">
        <v>1</v>
      </c>
      <c r="H1376" s="201">
        <v>11</v>
      </c>
      <c r="I1376" s="201" t="s">
        <v>713</v>
      </c>
      <c r="J1376" s="201" t="s">
        <v>671</v>
      </c>
      <c r="K1376" s="202">
        <v>42.08</v>
      </c>
      <c r="L1376" s="202">
        <v>0.16</v>
      </c>
      <c r="M1376" s="202">
        <v>16.37</v>
      </c>
      <c r="N1376" s="202">
        <v>7.34</v>
      </c>
      <c r="O1376" s="202">
        <v>0.5</v>
      </c>
      <c r="P1376" s="202">
        <v>22.6</v>
      </c>
      <c r="Q1376" s="202">
        <v>5.41</v>
      </c>
      <c r="R1376" s="202">
        <v>0.1</v>
      </c>
      <c r="S1376" s="202">
        <v>4.43</v>
      </c>
      <c r="T1376" s="202">
        <v>98.99</v>
      </c>
      <c r="U1376" s="183">
        <f t="shared" si="42"/>
        <v>84.587297481139359</v>
      </c>
      <c r="V1376" s="183">
        <f t="shared" si="43"/>
        <v>15.364742040305101</v>
      </c>
      <c r="W1376" s="201" t="s">
        <v>713</v>
      </c>
      <c r="X1376" s="201">
        <v>10</v>
      </c>
    </row>
    <row r="1377" spans="1:24" s="171" customFormat="1" ht="11.25">
      <c r="A1377" s="172" t="s">
        <v>687</v>
      </c>
      <c r="B1377" s="201" t="s">
        <v>673</v>
      </c>
      <c r="C1377" s="201" t="s">
        <v>688</v>
      </c>
      <c r="D1377" s="201" t="s">
        <v>689</v>
      </c>
      <c r="E1377" s="201" t="s">
        <v>690</v>
      </c>
      <c r="F1377" s="201" t="s">
        <v>691</v>
      </c>
      <c r="G1377" s="201">
        <v>1</v>
      </c>
      <c r="H1377" s="201">
        <v>12</v>
      </c>
      <c r="I1377" s="201" t="s">
        <v>713</v>
      </c>
      <c r="J1377" s="201" t="s">
        <v>671</v>
      </c>
      <c r="K1377" s="202">
        <v>42.59</v>
      </c>
      <c r="L1377" s="202">
        <v>0.15</v>
      </c>
      <c r="M1377" s="202">
        <v>18.29</v>
      </c>
      <c r="N1377" s="202">
        <v>7.44</v>
      </c>
      <c r="O1377" s="202">
        <v>0.42</v>
      </c>
      <c r="P1377" s="202">
        <v>22.33</v>
      </c>
      <c r="Q1377" s="202">
        <v>5.35</v>
      </c>
      <c r="R1377" s="202">
        <v>0</v>
      </c>
      <c r="S1377" s="202">
        <v>4.7699999999999996</v>
      </c>
      <c r="T1377" s="202">
        <v>101.34</v>
      </c>
      <c r="U1377" s="183">
        <f t="shared" si="42"/>
        <v>84.251234655324424</v>
      </c>
      <c r="V1377" s="183">
        <f t="shared" si="43"/>
        <v>14.890276356136633</v>
      </c>
      <c r="W1377" s="201" t="s">
        <v>713</v>
      </c>
      <c r="X1377" s="201">
        <v>10</v>
      </c>
    </row>
    <row r="1378" spans="1:24" s="171" customFormat="1" ht="11.25">
      <c r="A1378" s="172" t="s">
        <v>687</v>
      </c>
      <c r="B1378" s="201" t="s">
        <v>673</v>
      </c>
      <c r="C1378" s="201" t="s">
        <v>688</v>
      </c>
      <c r="D1378" s="201" t="s">
        <v>689</v>
      </c>
      <c r="E1378" s="201" t="s">
        <v>690</v>
      </c>
      <c r="F1378" s="201" t="s">
        <v>691</v>
      </c>
      <c r="G1378" s="201">
        <v>1</v>
      </c>
      <c r="H1378" s="201">
        <v>13</v>
      </c>
      <c r="I1378" s="201" t="s">
        <v>713</v>
      </c>
      <c r="J1378" s="201" t="s">
        <v>671</v>
      </c>
      <c r="K1378" s="202">
        <v>42.36</v>
      </c>
      <c r="L1378" s="202">
        <v>0.28999999999999998</v>
      </c>
      <c r="M1378" s="202">
        <v>18.579999999999998</v>
      </c>
      <c r="N1378" s="202">
        <v>7.72</v>
      </c>
      <c r="O1378" s="202">
        <v>0.38</v>
      </c>
      <c r="P1378" s="202">
        <v>22.24</v>
      </c>
      <c r="Q1378" s="202">
        <v>5.39</v>
      </c>
      <c r="R1378" s="202">
        <v>0.03</v>
      </c>
      <c r="S1378" s="202">
        <v>4.7</v>
      </c>
      <c r="T1378" s="202">
        <v>101.69</v>
      </c>
      <c r="U1378" s="183">
        <f t="shared" si="42"/>
        <v>83.699799050586819</v>
      </c>
      <c r="V1378" s="183">
        <f t="shared" si="43"/>
        <v>14.507685354767386</v>
      </c>
      <c r="W1378" s="201" t="s">
        <v>713</v>
      </c>
      <c r="X1378" s="201">
        <v>10</v>
      </c>
    </row>
    <row r="1379" spans="1:24" s="171" customFormat="1" ht="11.25">
      <c r="A1379" s="172" t="s">
        <v>687</v>
      </c>
      <c r="B1379" s="201" t="s">
        <v>673</v>
      </c>
      <c r="C1379" s="201" t="s">
        <v>688</v>
      </c>
      <c r="D1379" s="201" t="s">
        <v>689</v>
      </c>
      <c r="E1379" s="201" t="s">
        <v>690</v>
      </c>
      <c r="F1379" s="201" t="s">
        <v>691</v>
      </c>
      <c r="G1379" s="201">
        <v>1</v>
      </c>
      <c r="H1379" s="201">
        <v>14</v>
      </c>
      <c r="I1379" s="201" t="s">
        <v>713</v>
      </c>
      <c r="J1379" s="201" t="s">
        <v>671</v>
      </c>
      <c r="K1379" s="202">
        <v>41.61</v>
      </c>
      <c r="L1379" s="202">
        <v>0.16</v>
      </c>
      <c r="M1379" s="202">
        <v>16.260000000000002</v>
      </c>
      <c r="N1379" s="202">
        <v>6.58</v>
      </c>
      <c r="O1379" s="202">
        <v>0.41</v>
      </c>
      <c r="P1379" s="202">
        <v>22.7</v>
      </c>
      <c r="Q1379" s="202">
        <v>5.18</v>
      </c>
      <c r="R1379" s="202">
        <v>0.05</v>
      </c>
      <c r="S1379" s="202">
        <v>7.73</v>
      </c>
      <c r="T1379" s="202">
        <v>100.68</v>
      </c>
      <c r="U1379" s="183">
        <f t="shared" si="42"/>
        <v>86.012291304853179</v>
      </c>
      <c r="V1379" s="183">
        <f t="shared" si="43"/>
        <v>24.180225441681809</v>
      </c>
      <c r="W1379" s="201" t="s">
        <v>713</v>
      </c>
      <c r="X1379" s="201">
        <v>10</v>
      </c>
    </row>
    <row r="1380" spans="1:24" s="171" customFormat="1" ht="11.25">
      <c r="A1380" s="172" t="s">
        <v>687</v>
      </c>
      <c r="B1380" s="201" t="s">
        <v>673</v>
      </c>
      <c r="C1380" s="201" t="s">
        <v>688</v>
      </c>
      <c r="D1380" s="201" t="s">
        <v>689</v>
      </c>
      <c r="E1380" s="201" t="s">
        <v>690</v>
      </c>
      <c r="F1380" s="201" t="s">
        <v>691</v>
      </c>
      <c r="G1380" s="201">
        <v>1</v>
      </c>
      <c r="H1380" s="201">
        <v>15</v>
      </c>
      <c r="I1380" s="201" t="s">
        <v>713</v>
      </c>
      <c r="J1380" s="201" t="s">
        <v>671</v>
      </c>
      <c r="K1380" s="202">
        <v>41.97</v>
      </c>
      <c r="L1380" s="202">
        <v>0.89</v>
      </c>
      <c r="M1380" s="202">
        <v>15.06</v>
      </c>
      <c r="N1380" s="202">
        <v>6.84</v>
      </c>
      <c r="O1380" s="202">
        <v>0.35</v>
      </c>
      <c r="P1380" s="202">
        <v>23.21</v>
      </c>
      <c r="Q1380" s="202">
        <v>6.73</v>
      </c>
      <c r="R1380" s="202">
        <v>0.08</v>
      </c>
      <c r="S1380" s="202">
        <v>5.16</v>
      </c>
      <c r="T1380" s="202">
        <v>100.29</v>
      </c>
      <c r="U1380" s="183">
        <f t="shared" si="42"/>
        <v>85.812172934191409</v>
      </c>
      <c r="V1380" s="183">
        <f t="shared" si="43"/>
        <v>18.689240463405472</v>
      </c>
      <c r="W1380" s="201" t="s">
        <v>713</v>
      </c>
      <c r="X1380" s="201">
        <v>10</v>
      </c>
    </row>
    <row r="1381" spans="1:24" s="171" customFormat="1" ht="11.25">
      <c r="A1381" s="172" t="s">
        <v>687</v>
      </c>
      <c r="B1381" s="201" t="s">
        <v>673</v>
      </c>
      <c r="C1381" s="201" t="s">
        <v>688</v>
      </c>
      <c r="D1381" s="201" t="s">
        <v>689</v>
      </c>
      <c r="E1381" s="201" t="s">
        <v>690</v>
      </c>
      <c r="F1381" s="201" t="s">
        <v>691</v>
      </c>
      <c r="G1381" s="201">
        <v>1</v>
      </c>
      <c r="H1381" s="201">
        <v>16</v>
      </c>
      <c r="I1381" s="201" t="s">
        <v>713</v>
      </c>
      <c r="J1381" s="201" t="s">
        <v>671</v>
      </c>
      <c r="K1381" s="202">
        <v>40.799999999999997</v>
      </c>
      <c r="L1381" s="202">
        <v>0.28999999999999998</v>
      </c>
      <c r="M1381" s="202">
        <v>20.25</v>
      </c>
      <c r="N1381" s="202">
        <v>13.78</v>
      </c>
      <c r="O1381" s="202">
        <v>0.28999999999999998</v>
      </c>
      <c r="P1381" s="202">
        <v>10.78</v>
      </c>
      <c r="Q1381" s="202">
        <v>12.63</v>
      </c>
      <c r="R1381" s="202">
        <v>0.11</v>
      </c>
      <c r="S1381" s="202">
        <v>0.1</v>
      </c>
      <c r="T1381" s="202">
        <v>99.03</v>
      </c>
      <c r="U1381" s="183">
        <f t="shared" si="42"/>
        <v>58.23566775347161</v>
      </c>
      <c r="V1381" s="183">
        <f t="shared" si="43"/>
        <v>0.3301851432500274</v>
      </c>
      <c r="W1381" s="201" t="s">
        <v>713</v>
      </c>
      <c r="X1381" s="201">
        <v>10</v>
      </c>
    </row>
    <row r="1382" spans="1:24" s="171" customFormat="1" ht="11.25">
      <c r="A1382" s="172" t="s">
        <v>687</v>
      </c>
      <c r="B1382" s="201" t="s">
        <v>673</v>
      </c>
      <c r="C1382" s="201" t="s">
        <v>688</v>
      </c>
      <c r="D1382" s="201" t="s">
        <v>689</v>
      </c>
      <c r="E1382" s="201" t="s">
        <v>690</v>
      </c>
      <c r="F1382" s="201" t="s">
        <v>691</v>
      </c>
      <c r="G1382" s="201">
        <v>1</v>
      </c>
      <c r="H1382" s="201">
        <v>17</v>
      </c>
      <c r="I1382" s="201" t="s">
        <v>713</v>
      </c>
      <c r="J1382" s="201" t="s">
        <v>671</v>
      </c>
      <c r="K1382" s="202">
        <v>42.09</v>
      </c>
      <c r="L1382" s="202">
        <v>0.03</v>
      </c>
      <c r="M1382" s="202">
        <v>17.3</v>
      </c>
      <c r="N1382" s="202">
        <v>7.03</v>
      </c>
      <c r="O1382" s="202">
        <v>0.44</v>
      </c>
      <c r="P1382" s="202">
        <v>22.38</v>
      </c>
      <c r="Q1382" s="202">
        <v>5.53</v>
      </c>
      <c r="R1382" s="202">
        <v>0</v>
      </c>
      <c r="S1382" s="202">
        <v>5.77</v>
      </c>
      <c r="T1382" s="202">
        <v>100.57</v>
      </c>
      <c r="U1382" s="183">
        <f t="shared" si="42"/>
        <v>85.017344193186105</v>
      </c>
      <c r="V1382" s="183">
        <f t="shared" si="43"/>
        <v>18.283466809864017</v>
      </c>
      <c r="W1382" s="201" t="s">
        <v>713</v>
      </c>
      <c r="X1382" s="201">
        <v>10</v>
      </c>
    </row>
    <row r="1383" spans="1:24" s="171" customFormat="1" ht="11.25">
      <c r="A1383" s="172" t="s">
        <v>687</v>
      </c>
      <c r="B1383" s="201" t="s">
        <v>673</v>
      </c>
      <c r="C1383" s="201" t="s">
        <v>688</v>
      </c>
      <c r="D1383" s="201" t="s">
        <v>689</v>
      </c>
      <c r="E1383" s="201" t="s">
        <v>690</v>
      </c>
      <c r="F1383" s="201" t="s">
        <v>691</v>
      </c>
      <c r="G1383" s="201">
        <v>1</v>
      </c>
      <c r="H1383" s="201">
        <v>18</v>
      </c>
      <c r="I1383" s="201" t="s">
        <v>713</v>
      </c>
      <c r="J1383" s="201" t="s">
        <v>671</v>
      </c>
      <c r="K1383" s="202">
        <v>41.59</v>
      </c>
      <c r="L1383" s="202">
        <v>0.25</v>
      </c>
      <c r="M1383" s="202">
        <v>18.16</v>
      </c>
      <c r="N1383" s="202">
        <v>7.06</v>
      </c>
      <c r="O1383" s="202">
        <v>0.36</v>
      </c>
      <c r="P1383" s="202">
        <v>21.53</v>
      </c>
      <c r="Q1383" s="202">
        <v>5.31</v>
      </c>
      <c r="R1383" s="202">
        <v>0</v>
      </c>
      <c r="S1383" s="202">
        <v>5.2</v>
      </c>
      <c r="T1383" s="202">
        <v>99.46</v>
      </c>
      <c r="U1383" s="183">
        <f t="shared" si="42"/>
        <v>84.461608945273895</v>
      </c>
      <c r="V1383" s="183">
        <f t="shared" si="43"/>
        <v>16.113767512116489</v>
      </c>
      <c r="W1383" s="201" t="s">
        <v>713</v>
      </c>
      <c r="X1383" s="201">
        <v>10</v>
      </c>
    </row>
    <row r="1384" spans="1:24" s="171" customFormat="1" ht="11.25">
      <c r="A1384" s="172" t="s">
        <v>687</v>
      </c>
      <c r="B1384" s="201" t="s">
        <v>673</v>
      </c>
      <c r="C1384" s="201" t="s">
        <v>688</v>
      </c>
      <c r="D1384" s="201" t="s">
        <v>689</v>
      </c>
      <c r="E1384" s="201" t="s">
        <v>690</v>
      </c>
      <c r="F1384" s="201" t="s">
        <v>691</v>
      </c>
      <c r="G1384" s="201">
        <v>1</v>
      </c>
      <c r="H1384" s="201">
        <v>19</v>
      </c>
      <c r="I1384" s="201" t="s">
        <v>713</v>
      </c>
      <c r="J1384" s="201" t="s">
        <v>671</v>
      </c>
      <c r="K1384" s="202">
        <v>41.26</v>
      </c>
      <c r="L1384" s="202">
        <v>0.28000000000000003</v>
      </c>
      <c r="M1384" s="202">
        <v>21.22</v>
      </c>
      <c r="N1384" s="202">
        <v>13.3</v>
      </c>
      <c r="O1384" s="202">
        <v>0.27</v>
      </c>
      <c r="P1384" s="202">
        <v>12.44</v>
      </c>
      <c r="Q1384" s="202">
        <v>11.24</v>
      </c>
      <c r="R1384" s="202">
        <v>0.1</v>
      </c>
      <c r="S1384" s="202">
        <v>0.11</v>
      </c>
      <c r="T1384" s="202">
        <v>100.22</v>
      </c>
      <c r="U1384" s="183">
        <f t="shared" si="42"/>
        <v>62.507229339474392</v>
      </c>
      <c r="V1384" s="183">
        <f t="shared" si="43"/>
        <v>0.34654415153343643</v>
      </c>
      <c r="W1384" s="201" t="s">
        <v>713</v>
      </c>
      <c r="X1384" s="201">
        <v>10</v>
      </c>
    </row>
    <row r="1385" spans="1:24" s="171" customFormat="1" ht="11.25">
      <c r="A1385" s="172" t="s">
        <v>687</v>
      </c>
      <c r="B1385" s="201" t="s">
        <v>673</v>
      </c>
      <c r="C1385" s="201" t="s">
        <v>688</v>
      </c>
      <c r="D1385" s="201" t="s">
        <v>689</v>
      </c>
      <c r="E1385" s="201" t="s">
        <v>690</v>
      </c>
      <c r="F1385" s="201" t="s">
        <v>691</v>
      </c>
      <c r="G1385" s="201">
        <v>1</v>
      </c>
      <c r="H1385" s="201">
        <v>20</v>
      </c>
      <c r="I1385" s="201" t="s">
        <v>713</v>
      </c>
      <c r="J1385" s="201" t="s">
        <v>671</v>
      </c>
      <c r="K1385" s="202">
        <v>41.93</v>
      </c>
      <c r="L1385" s="202">
        <v>0.4</v>
      </c>
      <c r="M1385" s="202">
        <v>19.260000000000002</v>
      </c>
      <c r="N1385" s="202">
        <v>9.69</v>
      </c>
      <c r="O1385" s="202">
        <v>0.4</v>
      </c>
      <c r="P1385" s="202">
        <v>21.99</v>
      </c>
      <c r="Q1385" s="202">
        <v>4.17</v>
      </c>
      <c r="R1385" s="202">
        <v>0.11</v>
      </c>
      <c r="S1385" s="202">
        <v>1.48</v>
      </c>
      <c r="T1385" s="202">
        <v>99.43</v>
      </c>
      <c r="U1385" s="183">
        <f t="shared" si="42"/>
        <v>80.178281032631219</v>
      </c>
      <c r="V1385" s="183">
        <f t="shared" si="43"/>
        <v>4.9022405894901455</v>
      </c>
      <c r="W1385" s="201" t="s">
        <v>713</v>
      </c>
      <c r="X1385" s="201">
        <v>10</v>
      </c>
    </row>
    <row r="1386" spans="1:24" s="171" customFormat="1" ht="11.25">
      <c r="A1386" s="172" t="s">
        <v>687</v>
      </c>
      <c r="B1386" s="201" t="s">
        <v>673</v>
      </c>
      <c r="C1386" s="201" t="s">
        <v>688</v>
      </c>
      <c r="D1386" s="201" t="s">
        <v>689</v>
      </c>
      <c r="E1386" s="201" t="s">
        <v>690</v>
      </c>
      <c r="F1386" s="201" t="s">
        <v>691</v>
      </c>
      <c r="G1386" s="201">
        <v>1</v>
      </c>
      <c r="H1386" s="201">
        <v>21</v>
      </c>
      <c r="I1386" s="201" t="s">
        <v>713</v>
      </c>
      <c r="J1386" s="201" t="s">
        <v>671</v>
      </c>
      <c r="K1386" s="202">
        <v>41.48</v>
      </c>
      <c r="L1386" s="202">
        <v>0.08</v>
      </c>
      <c r="M1386" s="202">
        <v>13.15</v>
      </c>
      <c r="N1386" s="202">
        <v>6.59</v>
      </c>
      <c r="O1386" s="202">
        <v>0.54</v>
      </c>
      <c r="P1386" s="202">
        <v>21.74</v>
      </c>
      <c r="Q1386" s="202">
        <v>6.63</v>
      </c>
      <c r="R1386" s="202">
        <v>0.01</v>
      </c>
      <c r="S1386" s="202">
        <v>11.2</v>
      </c>
      <c r="T1386" s="202">
        <v>101.42</v>
      </c>
      <c r="U1386" s="183">
        <f t="shared" si="42"/>
        <v>85.465424431072293</v>
      </c>
      <c r="V1386" s="183">
        <f t="shared" si="43"/>
        <v>36.360930844293456</v>
      </c>
      <c r="W1386" s="201" t="s">
        <v>713</v>
      </c>
      <c r="X1386" s="201">
        <v>10</v>
      </c>
    </row>
    <row r="1387" spans="1:24" s="171" customFormat="1" ht="11.25">
      <c r="A1387" s="172" t="s">
        <v>687</v>
      </c>
      <c r="B1387" s="201" t="s">
        <v>673</v>
      </c>
      <c r="C1387" s="201" t="s">
        <v>688</v>
      </c>
      <c r="D1387" s="201" t="s">
        <v>689</v>
      </c>
      <c r="E1387" s="201" t="s">
        <v>690</v>
      </c>
      <c r="F1387" s="201" t="s">
        <v>691</v>
      </c>
      <c r="G1387" s="201">
        <v>1</v>
      </c>
      <c r="H1387" s="201">
        <v>22</v>
      </c>
      <c r="I1387" s="201" t="s">
        <v>713</v>
      </c>
      <c r="J1387" s="201" t="s">
        <v>671</v>
      </c>
      <c r="K1387" s="202">
        <v>42.5</v>
      </c>
      <c r="L1387" s="202">
        <v>0.21</v>
      </c>
      <c r="M1387" s="202">
        <v>16.28</v>
      </c>
      <c r="N1387" s="202">
        <v>5.95</v>
      </c>
      <c r="O1387" s="202">
        <v>0.36</v>
      </c>
      <c r="P1387" s="202">
        <v>24.54</v>
      </c>
      <c r="Q1387" s="202">
        <v>5.2</v>
      </c>
      <c r="R1387" s="202">
        <v>0.03</v>
      </c>
      <c r="S1387" s="202">
        <v>6.41</v>
      </c>
      <c r="T1387" s="202">
        <v>101.48</v>
      </c>
      <c r="U1387" s="183">
        <f t="shared" si="42"/>
        <v>88.025996439917549</v>
      </c>
      <c r="V1387" s="183">
        <f t="shared" si="43"/>
        <v>20.894394579254776</v>
      </c>
      <c r="W1387" s="201" t="s">
        <v>713</v>
      </c>
      <c r="X1387" s="201">
        <v>10</v>
      </c>
    </row>
    <row r="1388" spans="1:24" s="171" customFormat="1" ht="11.25">
      <c r="A1388" s="172" t="s">
        <v>687</v>
      </c>
      <c r="B1388" s="201" t="s">
        <v>673</v>
      </c>
      <c r="C1388" s="201" t="s">
        <v>688</v>
      </c>
      <c r="D1388" s="201" t="s">
        <v>689</v>
      </c>
      <c r="E1388" s="201" t="s">
        <v>690</v>
      </c>
      <c r="F1388" s="201" t="s">
        <v>691</v>
      </c>
      <c r="G1388" s="201">
        <v>1</v>
      </c>
      <c r="H1388" s="201">
        <v>23</v>
      </c>
      <c r="I1388" s="201" t="s">
        <v>713</v>
      </c>
      <c r="J1388" s="201" t="s">
        <v>671</v>
      </c>
      <c r="K1388" s="202">
        <v>42.24</v>
      </c>
      <c r="L1388" s="202">
        <v>0.43</v>
      </c>
      <c r="M1388" s="202">
        <v>19.68</v>
      </c>
      <c r="N1388" s="202">
        <v>7.94</v>
      </c>
      <c r="O1388" s="202">
        <v>0.4</v>
      </c>
      <c r="P1388" s="202">
        <v>22.15</v>
      </c>
      <c r="Q1388" s="202">
        <v>5.62</v>
      </c>
      <c r="R1388" s="202">
        <v>0.08</v>
      </c>
      <c r="S1388" s="202">
        <v>2.52</v>
      </c>
      <c r="T1388" s="202">
        <v>101.06</v>
      </c>
      <c r="U1388" s="183">
        <f t="shared" si="42"/>
        <v>83.256349112225763</v>
      </c>
      <c r="V1388" s="183">
        <f t="shared" si="43"/>
        <v>7.9105089068872108</v>
      </c>
      <c r="W1388" s="201" t="s">
        <v>713</v>
      </c>
      <c r="X1388" s="201">
        <v>10</v>
      </c>
    </row>
    <row r="1389" spans="1:24" s="171" customFormat="1" ht="11.25">
      <c r="A1389" s="172" t="s">
        <v>687</v>
      </c>
      <c r="B1389" s="201" t="s">
        <v>673</v>
      </c>
      <c r="C1389" s="201" t="s">
        <v>688</v>
      </c>
      <c r="D1389" s="201" t="s">
        <v>689</v>
      </c>
      <c r="E1389" s="201" t="s">
        <v>690</v>
      </c>
      <c r="F1389" s="201" t="s">
        <v>691</v>
      </c>
      <c r="G1389" s="201">
        <v>1</v>
      </c>
      <c r="H1389" s="201">
        <v>24</v>
      </c>
      <c r="I1389" s="201" t="s">
        <v>713</v>
      </c>
      <c r="J1389" s="201" t="s">
        <v>671</v>
      </c>
      <c r="K1389" s="202">
        <v>42.27</v>
      </c>
      <c r="L1389" s="202">
        <v>0.78</v>
      </c>
      <c r="M1389" s="202">
        <v>18.3</v>
      </c>
      <c r="N1389" s="202">
        <v>7.28</v>
      </c>
      <c r="O1389" s="202">
        <v>0.41</v>
      </c>
      <c r="P1389" s="202">
        <v>21.67</v>
      </c>
      <c r="Q1389" s="202">
        <v>6.09</v>
      </c>
      <c r="R1389" s="202">
        <v>0.03</v>
      </c>
      <c r="S1389" s="202">
        <v>4.1100000000000003</v>
      </c>
      <c r="T1389" s="202">
        <v>100.94</v>
      </c>
      <c r="U1389" s="183">
        <f t="shared" si="42"/>
        <v>84.14129607543866</v>
      </c>
      <c r="V1389" s="183">
        <f t="shared" si="43"/>
        <v>13.093660973378029</v>
      </c>
      <c r="W1389" s="201" t="s">
        <v>713</v>
      </c>
      <c r="X1389" s="201">
        <v>10</v>
      </c>
    </row>
    <row r="1390" spans="1:24" s="171" customFormat="1" ht="11.25">
      <c r="A1390" s="172" t="s">
        <v>687</v>
      </c>
      <c r="B1390" s="201" t="s">
        <v>673</v>
      </c>
      <c r="C1390" s="201" t="s">
        <v>688</v>
      </c>
      <c r="D1390" s="201" t="s">
        <v>689</v>
      </c>
      <c r="E1390" s="201" t="s">
        <v>690</v>
      </c>
      <c r="F1390" s="201" t="s">
        <v>691</v>
      </c>
      <c r="G1390" s="201">
        <v>1</v>
      </c>
      <c r="H1390" s="201">
        <v>25</v>
      </c>
      <c r="I1390" s="201" t="s">
        <v>713</v>
      </c>
      <c r="J1390" s="201" t="s">
        <v>671</v>
      </c>
      <c r="K1390" s="202">
        <v>41.92</v>
      </c>
      <c r="L1390" s="202">
        <v>0.24</v>
      </c>
      <c r="M1390" s="202">
        <v>18.920000000000002</v>
      </c>
      <c r="N1390" s="202">
        <v>7.75</v>
      </c>
      <c r="O1390" s="202">
        <v>0.4</v>
      </c>
      <c r="P1390" s="202">
        <v>21.85</v>
      </c>
      <c r="Q1390" s="202">
        <v>5.42</v>
      </c>
      <c r="R1390" s="202">
        <v>7.0000000000000007E-2</v>
      </c>
      <c r="S1390" s="202">
        <v>4.6100000000000003</v>
      </c>
      <c r="T1390" s="202">
        <v>101.18</v>
      </c>
      <c r="U1390" s="183">
        <f t="shared" si="42"/>
        <v>83.403370831285784</v>
      </c>
      <c r="V1390" s="183">
        <f t="shared" si="43"/>
        <v>14.049117304095571</v>
      </c>
      <c r="W1390" s="201" t="s">
        <v>713</v>
      </c>
      <c r="X1390" s="201">
        <v>10</v>
      </c>
    </row>
    <row r="1391" spans="1:24" s="171" customFormat="1" ht="11.25">
      <c r="A1391" s="172" t="s">
        <v>687</v>
      </c>
      <c r="B1391" s="201" t="s">
        <v>673</v>
      </c>
      <c r="C1391" s="201" t="s">
        <v>688</v>
      </c>
      <c r="D1391" s="201" t="s">
        <v>689</v>
      </c>
      <c r="E1391" s="201" t="s">
        <v>690</v>
      </c>
      <c r="F1391" s="201" t="s">
        <v>691</v>
      </c>
      <c r="G1391" s="201">
        <v>1</v>
      </c>
      <c r="H1391" s="201">
        <v>26</v>
      </c>
      <c r="I1391" s="201" t="s">
        <v>713</v>
      </c>
      <c r="J1391" s="201" t="s">
        <v>671</v>
      </c>
      <c r="K1391" s="202">
        <v>42.73</v>
      </c>
      <c r="L1391" s="202">
        <v>0.66</v>
      </c>
      <c r="M1391" s="202">
        <v>20.149999999999999</v>
      </c>
      <c r="N1391" s="202">
        <v>8.6</v>
      </c>
      <c r="O1391" s="202">
        <v>0.4</v>
      </c>
      <c r="P1391" s="202">
        <v>21.78</v>
      </c>
      <c r="Q1391" s="202">
        <v>6.05</v>
      </c>
      <c r="R1391" s="202">
        <v>0.05</v>
      </c>
      <c r="S1391" s="202">
        <v>0.75</v>
      </c>
      <c r="T1391" s="202">
        <v>101.17</v>
      </c>
      <c r="U1391" s="183">
        <f t="shared" si="42"/>
        <v>81.864750185581499</v>
      </c>
      <c r="V1391" s="183">
        <f t="shared" si="43"/>
        <v>2.4360953906056819</v>
      </c>
      <c r="W1391" s="201" t="s">
        <v>713</v>
      </c>
      <c r="X1391" s="201">
        <v>10</v>
      </c>
    </row>
    <row r="1392" spans="1:24" s="171" customFormat="1" ht="11.25">
      <c r="A1392" s="172" t="s">
        <v>687</v>
      </c>
      <c r="B1392" s="201" t="s">
        <v>673</v>
      </c>
      <c r="C1392" s="201" t="s">
        <v>688</v>
      </c>
      <c r="D1392" s="201" t="s">
        <v>689</v>
      </c>
      <c r="E1392" s="201" t="s">
        <v>690</v>
      </c>
      <c r="F1392" s="201" t="s">
        <v>691</v>
      </c>
      <c r="G1392" s="201">
        <v>1</v>
      </c>
      <c r="H1392" s="201">
        <v>27</v>
      </c>
      <c r="I1392" s="201" t="s">
        <v>713</v>
      </c>
      <c r="J1392" s="201" t="s">
        <v>671</v>
      </c>
      <c r="K1392" s="202">
        <v>40.99</v>
      </c>
      <c r="L1392" s="202">
        <v>0.25</v>
      </c>
      <c r="M1392" s="202">
        <v>20.9</v>
      </c>
      <c r="N1392" s="202">
        <v>13.37</v>
      </c>
      <c r="O1392" s="202">
        <v>0.34</v>
      </c>
      <c r="P1392" s="202">
        <v>12.98</v>
      </c>
      <c r="Q1392" s="202">
        <v>11.18</v>
      </c>
      <c r="R1392" s="202">
        <v>0.09</v>
      </c>
      <c r="S1392" s="202">
        <v>0.11</v>
      </c>
      <c r="T1392" s="202">
        <v>100.21</v>
      </c>
      <c r="U1392" s="183">
        <f t="shared" si="42"/>
        <v>63.375904322338158</v>
      </c>
      <c r="V1392" s="183">
        <f t="shared" si="43"/>
        <v>0.35183142273442702</v>
      </c>
      <c r="W1392" s="201" t="s">
        <v>713</v>
      </c>
      <c r="X1392" s="201">
        <v>10</v>
      </c>
    </row>
    <row r="1393" spans="1:24" s="171" customFormat="1" ht="11.25">
      <c r="A1393" s="172" t="s">
        <v>687</v>
      </c>
      <c r="B1393" s="201" t="s">
        <v>673</v>
      </c>
      <c r="C1393" s="201" t="s">
        <v>688</v>
      </c>
      <c r="D1393" s="201" t="s">
        <v>689</v>
      </c>
      <c r="E1393" s="201" t="s">
        <v>690</v>
      </c>
      <c r="F1393" s="201" t="s">
        <v>691</v>
      </c>
      <c r="G1393" s="201">
        <v>1</v>
      </c>
      <c r="H1393" s="201">
        <v>28</v>
      </c>
      <c r="I1393" s="201" t="s">
        <v>713</v>
      </c>
      <c r="J1393" s="201" t="s">
        <v>671</v>
      </c>
      <c r="K1393" s="202">
        <v>42.72</v>
      </c>
      <c r="L1393" s="202">
        <v>0.14000000000000001</v>
      </c>
      <c r="M1393" s="202">
        <v>18.77</v>
      </c>
      <c r="N1393" s="202">
        <v>7.52</v>
      </c>
      <c r="O1393" s="202">
        <v>0.41</v>
      </c>
      <c r="P1393" s="202">
        <v>22.29</v>
      </c>
      <c r="Q1393" s="202">
        <v>5.13</v>
      </c>
      <c r="R1393" s="202">
        <v>0.03</v>
      </c>
      <c r="S1393" s="202">
        <v>4.3099999999999996</v>
      </c>
      <c r="T1393" s="202">
        <v>101.32</v>
      </c>
      <c r="U1393" s="183">
        <f t="shared" si="42"/>
        <v>84.084824875226261</v>
      </c>
      <c r="V1393" s="183">
        <f t="shared" si="43"/>
        <v>13.347848057859391</v>
      </c>
      <c r="W1393" s="201" t="s">
        <v>713</v>
      </c>
      <c r="X1393" s="201">
        <v>10</v>
      </c>
    </row>
    <row r="1394" spans="1:24" s="171" customFormat="1" ht="11.25">
      <c r="A1394" s="172" t="s">
        <v>687</v>
      </c>
      <c r="B1394" s="201" t="s">
        <v>673</v>
      </c>
      <c r="C1394" s="201" t="s">
        <v>688</v>
      </c>
      <c r="D1394" s="201" t="s">
        <v>689</v>
      </c>
      <c r="E1394" s="201" t="s">
        <v>690</v>
      </c>
      <c r="F1394" s="201" t="s">
        <v>691</v>
      </c>
      <c r="G1394" s="201">
        <v>1</v>
      </c>
      <c r="H1394" s="201">
        <v>29</v>
      </c>
      <c r="I1394" s="201" t="s">
        <v>713</v>
      </c>
      <c r="J1394" s="201" t="s">
        <v>671</v>
      </c>
      <c r="K1394" s="202">
        <v>42.42</v>
      </c>
      <c r="L1394" s="202">
        <v>0.44</v>
      </c>
      <c r="M1394" s="202">
        <v>20.329999999999998</v>
      </c>
      <c r="N1394" s="202">
        <v>10.210000000000001</v>
      </c>
      <c r="O1394" s="202">
        <v>0.28000000000000003</v>
      </c>
      <c r="P1394" s="202">
        <v>22.06</v>
      </c>
      <c r="Q1394" s="202">
        <v>4.1900000000000004</v>
      </c>
      <c r="R1394" s="202">
        <v>0.02</v>
      </c>
      <c r="S1394" s="202">
        <v>0.94</v>
      </c>
      <c r="T1394" s="202">
        <v>100.89</v>
      </c>
      <c r="U1394" s="183">
        <f t="shared" si="42"/>
        <v>79.386455642737587</v>
      </c>
      <c r="V1394" s="183">
        <f t="shared" si="43"/>
        <v>3.0084532313989509</v>
      </c>
      <c r="W1394" s="201" t="s">
        <v>713</v>
      </c>
      <c r="X1394" s="201">
        <v>10</v>
      </c>
    </row>
    <row r="1395" spans="1:24" s="171" customFormat="1" ht="11.25">
      <c r="A1395" s="172" t="s">
        <v>687</v>
      </c>
      <c r="B1395" s="201" t="s">
        <v>673</v>
      </c>
      <c r="C1395" s="201" t="s">
        <v>688</v>
      </c>
      <c r="D1395" s="201" t="s">
        <v>689</v>
      </c>
      <c r="E1395" s="201" t="s">
        <v>690</v>
      </c>
      <c r="F1395" s="201" t="s">
        <v>691</v>
      </c>
      <c r="G1395" s="201">
        <v>1</v>
      </c>
      <c r="H1395" s="201">
        <v>30</v>
      </c>
      <c r="I1395" s="201" t="s">
        <v>713</v>
      </c>
      <c r="J1395" s="201" t="s">
        <v>671</v>
      </c>
      <c r="K1395" s="202">
        <v>41.53</v>
      </c>
      <c r="L1395" s="202">
        <v>0.61</v>
      </c>
      <c r="M1395" s="202">
        <v>14.72</v>
      </c>
      <c r="N1395" s="202">
        <v>6.68</v>
      </c>
      <c r="O1395" s="202">
        <v>0.46</v>
      </c>
      <c r="P1395" s="202">
        <v>22.32</v>
      </c>
      <c r="Q1395" s="202">
        <v>5.93</v>
      </c>
      <c r="R1395" s="202">
        <v>0.02</v>
      </c>
      <c r="S1395" s="202">
        <v>7.85</v>
      </c>
      <c r="T1395" s="202">
        <v>100.12</v>
      </c>
      <c r="U1395" s="183">
        <f t="shared" si="42"/>
        <v>85.623270253952725</v>
      </c>
      <c r="V1395" s="183">
        <f t="shared" si="43"/>
        <v>26.348788255992435</v>
      </c>
      <c r="W1395" s="201" t="s">
        <v>713</v>
      </c>
      <c r="X1395" s="201">
        <v>10</v>
      </c>
    </row>
    <row r="1396" spans="1:24" s="171" customFormat="1" ht="11.25">
      <c r="A1396" s="172" t="s">
        <v>687</v>
      </c>
      <c r="B1396" s="201" t="s">
        <v>673</v>
      </c>
      <c r="C1396" s="201" t="s">
        <v>688</v>
      </c>
      <c r="D1396" s="201" t="s">
        <v>689</v>
      </c>
      <c r="E1396" s="201" t="s">
        <v>690</v>
      </c>
      <c r="F1396" s="201" t="s">
        <v>691</v>
      </c>
      <c r="G1396" s="201">
        <v>1</v>
      </c>
      <c r="H1396" s="201">
        <v>31</v>
      </c>
      <c r="I1396" s="201" t="s">
        <v>713</v>
      </c>
      <c r="J1396" s="201" t="s">
        <v>671</v>
      </c>
      <c r="K1396" s="202">
        <v>41.69</v>
      </c>
      <c r="L1396" s="202">
        <v>0.34</v>
      </c>
      <c r="M1396" s="202">
        <v>21.16</v>
      </c>
      <c r="N1396" s="202">
        <v>11.05</v>
      </c>
      <c r="O1396" s="202">
        <v>0.24</v>
      </c>
      <c r="P1396" s="202">
        <v>17.350000000000001</v>
      </c>
      <c r="Q1396" s="202">
        <v>8.77</v>
      </c>
      <c r="R1396" s="202">
        <v>0.08</v>
      </c>
      <c r="S1396" s="202">
        <v>0.12</v>
      </c>
      <c r="T1396" s="202">
        <v>100.8</v>
      </c>
      <c r="U1396" s="183">
        <f t="shared" si="42"/>
        <v>73.67497368534589</v>
      </c>
      <c r="V1396" s="183">
        <f t="shared" si="43"/>
        <v>0.37899667363643769</v>
      </c>
      <c r="W1396" s="201" t="s">
        <v>713</v>
      </c>
      <c r="X1396" s="201">
        <v>10</v>
      </c>
    </row>
    <row r="1397" spans="1:24" s="171" customFormat="1" ht="11.25">
      <c r="A1397" s="172" t="s">
        <v>687</v>
      </c>
      <c r="B1397" s="201" t="s">
        <v>673</v>
      </c>
      <c r="C1397" s="201" t="s">
        <v>688</v>
      </c>
      <c r="D1397" s="201" t="s">
        <v>689</v>
      </c>
      <c r="E1397" s="201" t="s">
        <v>690</v>
      </c>
      <c r="F1397" s="201" t="s">
        <v>691</v>
      </c>
      <c r="G1397" s="201">
        <v>1</v>
      </c>
      <c r="H1397" s="201">
        <v>32</v>
      </c>
      <c r="I1397" s="201" t="s">
        <v>713</v>
      </c>
      <c r="J1397" s="201" t="s">
        <v>671</v>
      </c>
      <c r="K1397" s="202">
        <v>42.98</v>
      </c>
      <c r="L1397" s="202">
        <v>0.1</v>
      </c>
      <c r="M1397" s="202">
        <v>18.25</v>
      </c>
      <c r="N1397" s="202">
        <v>6.74</v>
      </c>
      <c r="O1397" s="202">
        <v>0.36</v>
      </c>
      <c r="P1397" s="202">
        <v>24.36</v>
      </c>
      <c r="Q1397" s="202">
        <v>4.63</v>
      </c>
      <c r="R1397" s="202">
        <v>0.03</v>
      </c>
      <c r="S1397" s="202">
        <v>3.29</v>
      </c>
      <c r="T1397" s="202">
        <v>100.74</v>
      </c>
      <c r="U1397" s="183">
        <f t="shared" si="42"/>
        <v>86.563036949281866</v>
      </c>
      <c r="V1397" s="183">
        <f t="shared" si="43"/>
        <v>10.788759493345127</v>
      </c>
      <c r="W1397" s="201" t="s">
        <v>713</v>
      </c>
      <c r="X1397" s="201">
        <v>10</v>
      </c>
    </row>
    <row r="1398" spans="1:24" s="171" customFormat="1" ht="11.25">
      <c r="A1398" s="172" t="s">
        <v>687</v>
      </c>
      <c r="B1398" s="201" t="s">
        <v>673</v>
      </c>
      <c r="C1398" s="201" t="s">
        <v>688</v>
      </c>
      <c r="D1398" s="201" t="s">
        <v>689</v>
      </c>
      <c r="E1398" s="201" t="s">
        <v>690</v>
      </c>
      <c r="F1398" s="201" t="s">
        <v>691</v>
      </c>
      <c r="G1398" s="201">
        <v>1</v>
      </c>
      <c r="H1398" s="201">
        <v>33</v>
      </c>
      <c r="I1398" s="201" t="s">
        <v>713</v>
      </c>
      <c r="J1398" s="201" t="s">
        <v>671</v>
      </c>
      <c r="K1398" s="202">
        <v>41.13</v>
      </c>
      <c r="L1398" s="202">
        <v>0.27</v>
      </c>
      <c r="M1398" s="202">
        <v>21.02</v>
      </c>
      <c r="N1398" s="202">
        <v>13.39</v>
      </c>
      <c r="O1398" s="202">
        <v>0.3</v>
      </c>
      <c r="P1398" s="202">
        <v>12.63</v>
      </c>
      <c r="Q1398" s="202">
        <v>11.22</v>
      </c>
      <c r="R1398" s="202">
        <v>0.22</v>
      </c>
      <c r="S1398" s="202">
        <v>0.08</v>
      </c>
      <c r="T1398" s="202">
        <v>100.26</v>
      </c>
      <c r="U1398" s="183">
        <f t="shared" si="42"/>
        <v>62.70420235702138</v>
      </c>
      <c r="V1398" s="183">
        <f t="shared" si="43"/>
        <v>0.25466471409117053</v>
      </c>
      <c r="W1398" s="201" t="s">
        <v>713</v>
      </c>
      <c r="X1398" s="201">
        <v>10</v>
      </c>
    </row>
    <row r="1399" spans="1:24" s="171" customFormat="1" ht="11.25">
      <c r="A1399" s="172" t="s">
        <v>687</v>
      </c>
      <c r="B1399" s="201" t="s">
        <v>673</v>
      </c>
      <c r="C1399" s="201" t="s">
        <v>688</v>
      </c>
      <c r="D1399" s="201" t="s">
        <v>689</v>
      </c>
      <c r="E1399" s="201" t="s">
        <v>690</v>
      </c>
      <c r="F1399" s="201" t="s">
        <v>691</v>
      </c>
      <c r="G1399" s="201">
        <v>1</v>
      </c>
      <c r="H1399" s="201">
        <v>34</v>
      </c>
      <c r="I1399" s="201" t="s">
        <v>713</v>
      </c>
      <c r="J1399" s="201" t="s">
        <v>671</v>
      </c>
      <c r="K1399" s="202">
        <v>41.77</v>
      </c>
      <c r="L1399" s="202">
        <v>0.12</v>
      </c>
      <c r="M1399" s="202">
        <v>14.86</v>
      </c>
      <c r="N1399" s="202">
        <v>6.58</v>
      </c>
      <c r="O1399" s="202">
        <v>0.42</v>
      </c>
      <c r="P1399" s="202">
        <v>21.89</v>
      </c>
      <c r="Q1399" s="202">
        <v>6.47</v>
      </c>
      <c r="R1399" s="202">
        <v>0.02</v>
      </c>
      <c r="S1399" s="202">
        <v>8.6199999999999992</v>
      </c>
      <c r="T1399" s="202">
        <v>100.75</v>
      </c>
      <c r="U1399" s="183">
        <f t="shared" si="42"/>
        <v>85.569392726356924</v>
      </c>
      <c r="V1399" s="183">
        <f t="shared" si="43"/>
        <v>28.013084249209019</v>
      </c>
      <c r="W1399" s="201" t="s">
        <v>713</v>
      </c>
      <c r="X1399" s="201">
        <v>10</v>
      </c>
    </row>
    <row r="1400" spans="1:24" s="171" customFormat="1" ht="11.25">
      <c r="A1400" s="172" t="s">
        <v>687</v>
      </c>
      <c r="B1400" s="201" t="s">
        <v>673</v>
      </c>
      <c r="C1400" s="201" t="s">
        <v>688</v>
      </c>
      <c r="D1400" s="201" t="s">
        <v>689</v>
      </c>
      <c r="E1400" s="201" t="s">
        <v>690</v>
      </c>
      <c r="F1400" s="201" t="s">
        <v>691</v>
      </c>
      <c r="G1400" s="201">
        <v>1</v>
      </c>
      <c r="H1400" s="201">
        <v>35</v>
      </c>
      <c r="I1400" s="201" t="s">
        <v>713</v>
      </c>
      <c r="J1400" s="201" t="s">
        <v>671</v>
      </c>
      <c r="K1400" s="202">
        <v>40.880000000000003</v>
      </c>
      <c r="L1400" s="202">
        <v>0.28999999999999998</v>
      </c>
      <c r="M1400" s="202">
        <v>20.66</v>
      </c>
      <c r="N1400" s="202">
        <v>16.23</v>
      </c>
      <c r="O1400" s="202">
        <v>0.37</v>
      </c>
      <c r="P1400" s="202">
        <v>11.44</v>
      </c>
      <c r="Q1400" s="202">
        <v>9.89</v>
      </c>
      <c r="R1400" s="202">
        <v>0.14000000000000001</v>
      </c>
      <c r="S1400" s="202">
        <v>0.11</v>
      </c>
      <c r="T1400" s="202">
        <v>100.01</v>
      </c>
      <c r="U1400" s="183">
        <f t="shared" si="42"/>
        <v>55.681250306107863</v>
      </c>
      <c r="V1400" s="183">
        <f t="shared" si="43"/>
        <v>0.35590397925757083</v>
      </c>
      <c r="W1400" s="201" t="s">
        <v>713</v>
      </c>
      <c r="X1400" s="201">
        <v>10</v>
      </c>
    </row>
    <row r="1401" spans="1:24" s="171" customFormat="1" ht="11.25">
      <c r="A1401" s="172" t="s">
        <v>687</v>
      </c>
      <c r="B1401" s="201" t="s">
        <v>673</v>
      </c>
      <c r="C1401" s="201" t="s">
        <v>688</v>
      </c>
      <c r="D1401" s="201" t="s">
        <v>689</v>
      </c>
      <c r="E1401" s="201" t="s">
        <v>690</v>
      </c>
      <c r="F1401" s="201" t="s">
        <v>691</v>
      </c>
      <c r="G1401" s="201">
        <v>1</v>
      </c>
      <c r="H1401" s="201">
        <v>36</v>
      </c>
      <c r="I1401" s="201" t="s">
        <v>713</v>
      </c>
      <c r="J1401" s="201" t="s">
        <v>671</v>
      </c>
      <c r="K1401" s="202">
        <v>41.51</v>
      </c>
      <c r="L1401" s="202">
        <v>0.25</v>
      </c>
      <c r="M1401" s="202">
        <v>18.34</v>
      </c>
      <c r="N1401" s="202">
        <v>7.8</v>
      </c>
      <c r="O1401" s="202">
        <v>0.37</v>
      </c>
      <c r="P1401" s="202">
        <v>21.26</v>
      </c>
      <c r="Q1401" s="202">
        <v>5.75</v>
      </c>
      <c r="R1401" s="202">
        <v>0</v>
      </c>
      <c r="S1401" s="202">
        <v>5.76</v>
      </c>
      <c r="T1401" s="202">
        <v>101.04</v>
      </c>
      <c r="U1401" s="183">
        <f t="shared" si="42"/>
        <v>82.930146274408244</v>
      </c>
      <c r="V1401" s="183">
        <f t="shared" si="43"/>
        <v>17.402411182775964</v>
      </c>
      <c r="W1401" s="201" t="s">
        <v>713</v>
      </c>
      <c r="X1401" s="201">
        <v>10</v>
      </c>
    </row>
    <row r="1402" spans="1:24" s="171" customFormat="1" ht="11.25">
      <c r="A1402" s="172" t="s">
        <v>687</v>
      </c>
      <c r="B1402" s="201" t="s">
        <v>673</v>
      </c>
      <c r="C1402" s="201" t="s">
        <v>688</v>
      </c>
      <c r="D1402" s="201" t="s">
        <v>689</v>
      </c>
      <c r="E1402" s="201" t="s">
        <v>690</v>
      </c>
      <c r="F1402" s="201" t="s">
        <v>691</v>
      </c>
      <c r="G1402" s="201">
        <v>1</v>
      </c>
      <c r="H1402" s="201">
        <v>37</v>
      </c>
      <c r="I1402" s="201" t="s">
        <v>713</v>
      </c>
      <c r="J1402" s="201" t="s">
        <v>671</v>
      </c>
      <c r="K1402" s="202">
        <v>41.47</v>
      </c>
      <c r="L1402" s="202">
        <v>0.06</v>
      </c>
      <c r="M1402" s="202">
        <v>15.53</v>
      </c>
      <c r="N1402" s="202">
        <v>6.63</v>
      </c>
      <c r="O1402" s="202">
        <v>0.49</v>
      </c>
      <c r="P1402" s="202">
        <v>21.47</v>
      </c>
      <c r="Q1402" s="202">
        <v>6.59</v>
      </c>
      <c r="R1402" s="202">
        <v>0.02</v>
      </c>
      <c r="S1402" s="202">
        <v>9.2200000000000006</v>
      </c>
      <c r="T1402" s="202">
        <v>101.48</v>
      </c>
      <c r="U1402" s="183">
        <f t="shared" si="42"/>
        <v>85.233492394059525</v>
      </c>
      <c r="V1402" s="183">
        <f t="shared" si="43"/>
        <v>28.483090432452762</v>
      </c>
      <c r="W1402" s="201" t="s">
        <v>713</v>
      </c>
      <c r="X1402" s="201">
        <v>10</v>
      </c>
    </row>
    <row r="1403" spans="1:24" s="171" customFormat="1" ht="11.25">
      <c r="A1403" s="172" t="s">
        <v>687</v>
      </c>
      <c r="B1403" s="201" t="s">
        <v>673</v>
      </c>
      <c r="C1403" s="201" t="s">
        <v>688</v>
      </c>
      <c r="D1403" s="201" t="s">
        <v>689</v>
      </c>
      <c r="E1403" s="201" t="s">
        <v>690</v>
      </c>
      <c r="F1403" s="201" t="s">
        <v>691</v>
      </c>
      <c r="G1403" s="201">
        <v>1</v>
      </c>
      <c r="H1403" s="201">
        <v>38</v>
      </c>
      <c r="I1403" s="201" t="s">
        <v>713</v>
      </c>
      <c r="J1403" s="201" t="s">
        <v>671</v>
      </c>
      <c r="K1403" s="202">
        <v>40.53</v>
      </c>
      <c r="L1403" s="202">
        <v>0.32</v>
      </c>
      <c r="M1403" s="202">
        <v>21</v>
      </c>
      <c r="N1403" s="202">
        <v>15.19</v>
      </c>
      <c r="O1403" s="202">
        <v>0.33</v>
      </c>
      <c r="P1403" s="202">
        <v>10.62</v>
      </c>
      <c r="Q1403" s="202">
        <v>11.66</v>
      </c>
      <c r="R1403" s="202">
        <v>0.09</v>
      </c>
      <c r="S1403" s="202">
        <v>7.0000000000000007E-2</v>
      </c>
      <c r="T1403" s="202">
        <v>99.81</v>
      </c>
      <c r="U1403" s="183">
        <f t="shared" si="42"/>
        <v>55.479967039804023</v>
      </c>
      <c r="V1403" s="183">
        <f t="shared" si="43"/>
        <v>0.22311439613502768</v>
      </c>
      <c r="W1403" s="201" t="s">
        <v>713</v>
      </c>
      <c r="X1403" s="201">
        <v>10</v>
      </c>
    </row>
    <row r="1404" spans="1:24" s="171" customFormat="1" ht="11.25">
      <c r="A1404" s="172" t="s">
        <v>687</v>
      </c>
      <c r="B1404" s="201" t="s">
        <v>673</v>
      </c>
      <c r="C1404" s="201" t="s">
        <v>688</v>
      </c>
      <c r="D1404" s="201" t="s">
        <v>689</v>
      </c>
      <c r="E1404" s="201" t="s">
        <v>690</v>
      </c>
      <c r="F1404" s="201" t="s">
        <v>691</v>
      </c>
      <c r="G1404" s="201">
        <v>1</v>
      </c>
      <c r="H1404" s="201">
        <v>39</v>
      </c>
      <c r="I1404" s="201" t="s">
        <v>713</v>
      </c>
      <c r="J1404" s="201" t="s">
        <v>671</v>
      </c>
      <c r="K1404" s="202">
        <v>42.34</v>
      </c>
      <c r="L1404" s="202">
        <v>0.23</v>
      </c>
      <c r="M1404" s="202">
        <v>16.97</v>
      </c>
      <c r="N1404" s="202">
        <v>7.21</v>
      </c>
      <c r="O1404" s="202">
        <v>0.38</v>
      </c>
      <c r="P1404" s="202">
        <v>22.69</v>
      </c>
      <c r="Q1404" s="202">
        <v>5.16</v>
      </c>
      <c r="R1404" s="202">
        <v>0</v>
      </c>
      <c r="S1404" s="202">
        <v>6.01</v>
      </c>
      <c r="T1404" s="202">
        <v>100.99</v>
      </c>
      <c r="U1404" s="183">
        <f t="shared" si="42"/>
        <v>84.869938835290498</v>
      </c>
      <c r="V1404" s="183">
        <f t="shared" si="43"/>
        <v>19.197201955496617</v>
      </c>
      <c r="W1404" s="201" t="s">
        <v>713</v>
      </c>
      <c r="X1404" s="201">
        <v>10</v>
      </c>
    </row>
    <row r="1405" spans="1:24" s="171" customFormat="1" ht="11.25">
      <c r="A1405" s="172" t="s">
        <v>687</v>
      </c>
      <c r="B1405" s="201" t="s">
        <v>673</v>
      </c>
      <c r="C1405" s="201" t="s">
        <v>688</v>
      </c>
      <c r="D1405" s="201" t="s">
        <v>689</v>
      </c>
      <c r="E1405" s="201" t="s">
        <v>690</v>
      </c>
      <c r="F1405" s="201" t="s">
        <v>691</v>
      </c>
      <c r="G1405" s="201">
        <v>1</v>
      </c>
      <c r="H1405" s="201">
        <v>40</v>
      </c>
      <c r="I1405" s="201" t="s">
        <v>713</v>
      </c>
      <c r="J1405" s="201" t="s">
        <v>671</v>
      </c>
      <c r="K1405" s="202">
        <v>41.68</v>
      </c>
      <c r="L1405" s="202">
        <v>0.33</v>
      </c>
      <c r="M1405" s="202">
        <v>20.8</v>
      </c>
      <c r="N1405" s="202">
        <v>10.61</v>
      </c>
      <c r="O1405" s="202">
        <v>0.28000000000000003</v>
      </c>
      <c r="P1405" s="202">
        <v>17.12</v>
      </c>
      <c r="Q1405" s="202">
        <v>8.68</v>
      </c>
      <c r="R1405" s="202">
        <v>0.09</v>
      </c>
      <c r="S1405" s="202">
        <v>0.13</v>
      </c>
      <c r="T1405" s="202">
        <v>99.72</v>
      </c>
      <c r="U1405" s="183">
        <f t="shared" si="42"/>
        <v>74.200800103223557</v>
      </c>
      <c r="V1405" s="183">
        <f t="shared" si="43"/>
        <v>0.41752438037817929</v>
      </c>
      <c r="W1405" s="201" t="s">
        <v>713</v>
      </c>
      <c r="X1405" s="201">
        <v>10</v>
      </c>
    </row>
    <row r="1406" spans="1:24" s="171" customFormat="1" ht="11.25">
      <c r="A1406" s="172" t="s">
        <v>687</v>
      </c>
      <c r="B1406" s="201" t="s">
        <v>673</v>
      </c>
      <c r="C1406" s="201" t="s">
        <v>688</v>
      </c>
      <c r="D1406" s="201" t="s">
        <v>689</v>
      </c>
      <c r="E1406" s="201" t="s">
        <v>690</v>
      </c>
      <c r="F1406" s="201" t="s">
        <v>691</v>
      </c>
      <c r="G1406" s="201">
        <v>1</v>
      </c>
      <c r="H1406" s="201">
        <v>41</v>
      </c>
      <c r="I1406" s="201" t="s">
        <v>713</v>
      </c>
      <c r="J1406" s="201" t="s">
        <v>671</v>
      </c>
      <c r="K1406" s="202">
        <v>42.59</v>
      </c>
      <c r="L1406" s="202">
        <v>0.2</v>
      </c>
      <c r="M1406" s="202">
        <v>21.46</v>
      </c>
      <c r="N1406" s="202">
        <v>10.44</v>
      </c>
      <c r="O1406" s="202">
        <v>0.32</v>
      </c>
      <c r="P1406" s="202">
        <v>21.66</v>
      </c>
      <c r="Q1406" s="202">
        <v>3.8</v>
      </c>
      <c r="R1406" s="202">
        <v>0.01</v>
      </c>
      <c r="S1406" s="202">
        <v>0.59</v>
      </c>
      <c r="T1406" s="202">
        <v>101.07</v>
      </c>
      <c r="U1406" s="183">
        <f t="shared" si="42"/>
        <v>78.714540241971676</v>
      </c>
      <c r="V1406" s="183">
        <f t="shared" si="43"/>
        <v>1.8109409789150253</v>
      </c>
      <c r="W1406" s="201" t="s">
        <v>713</v>
      </c>
      <c r="X1406" s="201">
        <v>10</v>
      </c>
    </row>
    <row r="1407" spans="1:24" s="171" customFormat="1" ht="11.25">
      <c r="A1407" s="172" t="s">
        <v>687</v>
      </c>
      <c r="B1407" s="201" t="s">
        <v>673</v>
      </c>
      <c r="C1407" s="201" t="s">
        <v>688</v>
      </c>
      <c r="D1407" s="201" t="s">
        <v>689</v>
      </c>
      <c r="E1407" s="201" t="s">
        <v>690</v>
      </c>
      <c r="F1407" s="201" t="s">
        <v>691</v>
      </c>
      <c r="G1407" s="201">
        <v>1</v>
      </c>
      <c r="H1407" s="201">
        <v>42</v>
      </c>
      <c r="I1407" s="201" t="s">
        <v>713</v>
      </c>
      <c r="J1407" s="201" t="s">
        <v>671</v>
      </c>
      <c r="K1407" s="202">
        <v>42.42</v>
      </c>
      <c r="L1407" s="202">
        <v>0.15</v>
      </c>
      <c r="M1407" s="202">
        <v>20.34</v>
      </c>
      <c r="N1407" s="202">
        <v>10.98</v>
      </c>
      <c r="O1407" s="202">
        <v>0.26</v>
      </c>
      <c r="P1407" s="202">
        <v>21.88</v>
      </c>
      <c r="Q1407" s="202">
        <v>3.69</v>
      </c>
      <c r="R1407" s="202">
        <v>0.01</v>
      </c>
      <c r="S1407" s="202">
        <v>0.16</v>
      </c>
      <c r="T1407" s="202">
        <v>99.89</v>
      </c>
      <c r="U1407" s="183">
        <f t="shared" si="42"/>
        <v>78.031081632841477</v>
      </c>
      <c r="V1407" s="183">
        <f t="shared" si="43"/>
        <v>0.52493095959526015</v>
      </c>
      <c r="W1407" s="201" t="s">
        <v>713</v>
      </c>
      <c r="X1407" s="201">
        <v>10</v>
      </c>
    </row>
    <row r="1408" spans="1:24" s="171" customFormat="1" ht="11.25">
      <c r="A1408" s="172" t="s">
        <v>687</v>
      </c>
      <c r="B1408" s="201" t="s">
        <v>673</v>
      </c>
      <c r="C1408" s="201" t="s">
        <v>688</v>
      </c>
      <c r="D1408" s="201" t="s">
        <v>689</v>
      </c>
      <c r="E1408" s="201" t="s">
        <v>690</v>
      </c>
      <c r="F1408" s="201" t="s">
        <v>691</v>
      </c>
      <c r="G1408" s="201">
        <v>2</v>
      </c>
      <c r="H1408" s="201">
        <v>1</v>
      </c>
      <c r="I1408" s="201" t="s">
        <v>713</v>
      </c>
      <c r="J1408" s="201" t="s">
        <v>671</v>
      </c>
      <c r="K1408" s="202">
        <v>40.9</v>
      </c>
      <c r="L1408" s="202">
        <v>0.52</v>
      </c>
      <c r="M1408" s="202">
        <v>19.96</v>
      </c>
      <c r="N1408" s="202">
        <v>14.51</v>
      </c>
      <c r="O1408" s="202">
        <v>0.34</v>
      </c>
      <c r="P1408" s="202">
        <v>14.98</v>
      </c>
      <c r="Q1408" s="202">
        <v>8.06</v>
      </c>
      <c r="R1408" s="202">
        <v>0.18</v>
      </c>
      <c r="S1408" s="202">
        <v>0.14000000000000001</v>
      </c>
      <c r="T1408" s="202">
        <v>99.59</v>
      </c>
      <c r="U1408" s="183">
        <f t="shared" si="42"/>
        <v>64.790862521927522</v>
      </c>
      <c r="V1408" s="183">
        <f t="shared" si="43"/>
        <v>0.46832540135318845</v>
      </c>
      <c r="W1408" s="201" t="s">
        <v>713</v>
      </c>
      <c r="X1408" s="201">
        <v>10</v>
      </c>
    </row>
    <row r="1409" spans="1:24" s="171" customFormat="1" ht="11.25">
      <c r="A1409" s="172" t="s">
        <v>687</v>
      </c>
      <c r="B1409" s="201" t="s">
        <v>673</v>
      </c>
      <c r="C1409" s="201" t="s">
        <v>688</v>
      </c>
      <c r="D1409" s="201" t="s">
        <v>689</v>
      </c>
      <c r="E1409" s="201" t="s">
        <v>690</v>
      </c>
      <c r="F1409" s="201" t="s">
        <v>691</v>
      </c>
      <c r="G1409" s="201">
        <v>2</v>
      </c>
      <c r="H1409" s="201">
        <v>2</v>
      </c>
      <c r="I1409" s="201" t="s">
        <v>713</v>
      </c>
      <c r="J1409" s="201" t="s">
        <v>671</v>
      </c>
      <c r="K1409" s="202">
        <v>40.44</v>
      </c>
      <c r="L1409" s="202">
        <v>0.86</v>
      </c>
      <c r="M1409" s="202">
        <v>12.27</v>
      </c>
      <c r="N1409" s="202">
        <v>7.69</v>
      </c>
      <c r="O1409" s="202">
        <v>0.43</v>
      </c>
      <c r="P1409" s="202">
        <v>19.3</v>
      </c>
      <c r="Q1409" s="202">
        <v>8.73</v>
      </c>
      <c r="R1409" s="202">
        <v>0.16</v>
      </c>
      <c r="S1409" s="202">
        <v>9.1999999999999993</v>
      </c>
      <c r="T1409" s="202">
        <v>99.08</v>
      </c>
      <c r="U1409" s="183">
        <f t="shared" si="42"/>
        <v>81.730068488100542</v>
      </c>
      <c r="V1409" s="183">
        <f t="shared" si="43"/>
        <v>33.466102333534906</v>
      </c>
      <c r="W1409" s="201" t="s">
        <v>713</v>
      </c>
      <c r="X1409" s="201">
        <v>10</v>
      </c>
    </row>
    <row r="1410" spans="1:24" s="171" customFormat="1" ht="11.25">
      <c r="A1410" s="172" t="s">
        <v>687</v>
      </c>
      <c r="B1410" s="201" t="s">
        <v>673</v>
      </c>
      <c r="C1410" s="201" t="s">
        <v>688</v>
      </c>
      <c r="D1410" s="201" t="s">
        <v>689</v>
      </c>
      <c r="E1410" s="201" t="s">
        <v>690</v>
      </c>
      <c r="F1410" s="201" t="s">
        <v>691</v>
      </c>
      <c r="G1410" s="201">
        <v>2</v>
      </c>
      <c r="H1410" s="201">
        <v>3</v>
      </c>
      <c r="I1410" s="201" t="s">
        <v>713</v>
      </c>
      <c r="J1410" s="201" t="s">
        <v>671</v>
      </c>
      <c r="K1410" s="202">
        <v>41.73</v>
      </c>
      <c r="L1410" s="202">
        <v>0.71</v>
      </c>
      <c r="M1410" s="202">
        <v>16.739999999999998</v>
      </c>
      <c r="N1410" s="202">
        <v>6.79</v>
      </c>
      <c r="O1410" s="202">
        <v>0.41</v>
      </c>
      <c r="P1410" s="202">
        <v>23.59</v>
      </c>
      <c r="Q1410" s="202">
        <v>5.88</v>
      </c>
      <c r="R1410" s="202">
        <v>0.1</v>
      </c>
      <c r="S1410" s="202">
        <v>3.86</v>
      </c>
      <c r="T1410" s="202">
        <v>99.81</v>
      </c>
      <c r="U1410" s="183">
        <f t="shared" si="42"/>
        <v>86.096797271465292</v>
      </c>
      <c r="V1410" s="183">
        <f t="shared" si="43"/>
        <v>13.396362443392199</v>
      </c>
      <c r="W1410" s="201" t="s">
        <v>713</v>
      </c>
      <c r="X1410" s="201">
        <v>10</v>
      </c>
    </row>
    <row r="1411" spans="1:24" s="171" customFormat="1" ht="11.25">
      <c r="A1411" s="172" t="s">
        <v>687</v>
      </c>
      <c r="B1411" s="201" t="s">
        <v>673</v>
      </c>
      <c r="C1411" s="201" t="s">
        <v>688</v>
      </c>
      <c r="D1411" s="201" t="s">
        <v>689</v>
      </c>
      <c r="E1411" s="201" t="s">
        <v>690</v>
      </c>
      <c r="F1411" s="201" t="s">
        <v>691</v>
      </c>
      <c r="G1411" s="201">
        <v>2</v>
      </c>
      <c r="H1411" s="201">
        <v>4</v>
      </c>
      <c r="I1411" s="201" t="s">
        <v>713</v>
      </c>
      <c r="J1411" s="201" t="s">
        <v>671</v>
      </c>
      <c r="K1411" s="202">
        <v>41.65</v>
      </c>
      <c r="L1411" s="202">
        <v>0.09</v>
      </c>
      <c r="M1411" s="202">
        <v>16.46</v>
      </c>
      <c r="N1411" s="202">
        <v>7.14</v>
      </c>
      <c r="O1411" s="202">
        <v>0.44</v>
      </c>
      <c r="P1411" s="202">
        <v>22.32</v>
      </c>
      <c r="Q1411" s="202">
        <v>5.97</v>
      </c>
      <c r="R1411" s="202">
        <v>0</v>
      </c>
      <c r="S1411" s="202">
        <v>6.45</v>
      </c>
      <c r="T1411" s="202">
        <v>100.52</v>
      </c>
      <c r="U1411" s="183">
        <f t="shared" si="42"/>
        <v>84.783897524162498</v>
      </c>
      <c r="V1411" s="183">
        <f t="shared" si="43"/>
        <v>20.815580437018316</v>
      </c>
      <c r="W1411" s="201" t="s">
        <v>713</v>
      </c>
      <c r="X1411" s="201">
        <v>10</v>
      </c>
    </row>
    <row r="1412" spans="1:24" s="171" customFormat="1" ht="11.25">
      <c r="A1412" s="172" t="s">
        <v>687</v>
      </c>
      <c r="B1412" s="201" t="s">
        <v>673</v>
      </c>
      <c r="C1412" s="201" t="s">
        <v>688</v>
      </c>
      <c r="D1412" s="201" t="s">
        <v>689</v>
      </c>
      <c r="E1412" s="201" t="s">
        <v>690</v>
      </c>
      <c r="F1412" s="201" t="s">
        <v>691</v>
      </c>
      <c r="G1412" s="201">
        <v>2</v>
      </c>
      <c r="H1412" s="201">
        <v>5</v>
      </c>
      <c r="I1412" s="201" t="s">
        <v>713</v>
      </c>
      <c r="J1412" s="201" t="s">
        <v>671</v>
      </c>
      <c r="K1412" s="202">
        <v>42.34</v>
      </c>
      <c r="L1412" s="202">
        <v>0.27</v>
      </c>
      <c r="M1412" s="202">
        <v>18.920000000000002</v>
      </c>
      <c r="N1412" s="202">
        <v>7.13</v>
      </c>
      <c r="O1412" s="202">
        <v>0.37</v>
      </c>
      <c r="P1412" s="202">
        <v>23.54</v>
      </c>
      <c r="Q1412" s="202">
        <v>4.53</v>
      </c>
      <c r="R1412" s="202">
        <v>0.03</v>
      </c>
      <c r="S1412" s="202">
        <v>3.56</v>
      </c>
      <c r="T1412" s="202">
        <v>100.69</v>
      </c>
      <c r="U1412" s="183">
        <f t="shared" si="42"/>
        <v>85.475226825213156</v>
      </c>
      <c r="V1412" s="183">
        <f t="shared" si="43"/>
        <v>11.207850738610032</v>
      </c>
      <c r="W1412" s="201" t="s">
        <v>713</v>
      </c>
      <c r="X1412" s="201">
        <v>10</v>
      </c>
    </row>
    <row r="1413" spans="1:24" s="171" customFormat="1" ht="11.25">
      <c r="A1413" s="172" t="s">
        <v>687</v>
      </c>
      <c r="B1413" s="201" t="s">
        <v>673</v>
      </c>
      <c r="C1413" s="201" t="s">
        <v>688</v>
      </c>
      <c r="D1413" s="201" t="s">
        <v>689</v>
      </c>
      <c r="E1413" s="201" t="s">
        <v>690</v>
      </c>
      <c r="F1413" s="201" t="s">
        <v>691</v>
      </c>
      <c r="G1413" s="201">
        <v>2</v>
      </c>
      <c r="H1413" s="201">
        <v>6</v>
      </c>
      <c r="I1413" s="201" t="s">
        <v>713</v>
      </c>
      <c r="J1413" s="201" t="s">
        <v>671</v>
      </c>
      <c r="K1413" s="202">
        <v>41.47</v>
      </c>
      <c r="L1413" s="202">
        <v>0.15</v>
      </c>
      <c r="M1413" s="202">
        <v>15.05</v>
      </c>
      <c r="N1413" s="202">
        <v>6.45</v>
      </c>
      <c r="O1413" s="202">
        <v>0.48</v>
      </c>
      <c r="P1413" s="202">
        <v>23.07</v>
      </c>
      <c r="Q1413" s="202">
        <v>5.62</v>
      </c>
      <c r="R1413" s="202">
        <v>0.08</v>
      </c>
      <c r="S1413" s="202">
        <v>6.99</v>
      </c>
      <c r="T1413" s="202">
        <v>99.36</v>
      </c>
      <c r="U1413" s="183">
        <f t="shared" si="42"/>
        <v>86.441262654628588</v>
      </c>
      <c r="V1413" s="183">
        <f t="shared" si="43"/>
        <v>23.755663691926614</v>
      </c>
      <c r="W1413" s="201" t="s">
        <v>713</v>
      </c>
      <c r="X1413" s="201">
        <v>10</v>
      </c>
    </row>
    <row r="1414" spans="1:24" s="171" customFormat="1" ht="11.25">
      <c r="A1414" s="172" t="s">
        <v>687</v>
      </c>
      <c r="B1414" s="201" t="s">
        <v>673</v>
      </c>
      <c r="C1414" s="201" t="s">
        <v>688</v>
      </c>
      <c r="D1414" s="201" t="s">
        <v>689</v>
      </c>
      <c r="E1414" s="201" t="s">
        <v>690</v>
      </c>
      <c r="F1414" s="201" t="s">
        <v>691</v>
      </c>
      <c r="G1414" s="201">
        <v>2</v>
      </c>
      <c r="H1414" s="201">
        <v>7</v>
      </c>
      <c r="I1414" s="201" t="s">
        <v>713</v>
      </c>
      <c r="J1414" s="201" t="s">
        <v>671</v>
      </c>
      <c r="K1414" s="202">
        <v>41.71</v>
      </c>
      <c r="L1414" s="202">
        <v>0.26</v>
      </c>
      <c r="M1414" s="202">
        <v>15.98</v>
      </c>
      <c r="N1414" s="202">
        <v>6.65</v>
      </c>
      <c r="O1414" s="202">
        <v>0.36</v>
      </c>
      <c r="P1414" s="202">
        <v>23.74</v>
      </c>
      <c r="Q1414" s="202">
        <v>5.19</v>
      </c>
      <c r="R1414" s="202">
        <v>0</v>
      </c>
      <c r="S1414" s="202">
        <v>4.96</v>
      </c>
      <c r="T1414" s="202">
        <v>98.85</v>
      </c>
      <c r="U1414" s="183">
        <f t="shared" ref="U1414:U1477" si="44">((P1414/40.31)/(P1414/40.31+N1414/71.85))*100</f>
        <v>86.418879910912068</v>
      </c>
      <c r="V1414" s="183">
        <f t="shared" ref="V1414:V1477" si="45">((S1414/151.99061)/(S1414/151.99061+M1414/101.96137))*100</f>
        <v>17.233661178984296</v>
      </c>
      <c r="W1414" s="201" t="s">
        <v>713</v>
      </c>
      <c r="X1414" s="201">
        <v>10</v>
      </c>
    </row>
    <row r="1415" spans="1:24" s="171" customFormat="1" ht="11.25">
      <c r="A1415" s="172" t="s">
        <v>687</v>
      </c>
      <c r="B1415" s="201" t="s">
        <v>673</v>
      </c>
      <c r="C1415" s="201" t="s">
        <v>688</v>
      </c>
      <c r="D1415" s="201" t="s">
        <v>689</v>
      </c>
      <c r="E1415" s="201" t="s">
        <v>690</v>
      </c>
      <c r="F1415" s="201" t="s">
        <v>691</v>
      </c>
      <c r="G1415" s="201">
        <v>2</v>
      </c>
      <c r="H1415" s="201">
        <v>8</v>
      </c>
      <c r="I1415" s="201" t="s">
        <v>713</v>
      </c>
      <c r="J1415" s="201" t="s">
        <v>671</v>
      </c>
      <c r="K1415" s="202">
        <v>42.64</v>
      </c>
      <c r="L1415" s="202">
        <v>0.19</v>
      </c>
      <c r="M1415" s="202">
        <v>18.100000000000001</v>
      </c>
      <c r="N1415" s="202">
        <v>6.94</v>
      </c>
      <c r="O1415" s="202">
        <v>0.39</v>
      </c>
      <c r="P1415" s="202">
        <v>24.13</v>
      </c>
      <c r="Q1415" s="202">
        <v>4.5599999999999996</v>
      </c>
      <c r="R1415" s="202">
        <v>0.08</v>
      </c>
      <c r="S1415" s="202">
        <v>3.53</v>
      </c>
      <c r="T1415" s="202">
        <v>100.56</v>
      </c>
      <c r="U1415" s="183">
        <f t="shared" si="44"/>
        <v>86.106157169045474</v>
      </c>
      <c r="V1415" s="183">
        <f t="shared" si="45"/>
        <v>11.569559481050105</v>
      </c>
      <c r="W1415" s="201" t="s">
        <v>713</v>
      </c>
      <c r="X1415" s="201">
        <v>10</v>
      </c>
    </row>
    <row r="1416" spans="1:24" s="171" customFormat="1" ht="11.25">
      <c r="A1416" s="172" t="s">
        <v>687</v>
      </c>
      <c r="B1416" s="201" t="s">
        <v>673</v>
      </c>
      <c r="C1416" s="201" t="s">
        <v>688</v>
      </c>
      <c r="D1416" s="201" t="s">
        <v>689</v>
      </c>
      <c r="E1416" s="201" t="s">
        <v>690</v>
      </c>
      <c r="F1416" s="201" t="s">
        <v>691</v>
      </c>
      <c r="G1416" s="201">
        <v>2</v>
      </c>
      <c r="H1416" s="201">
        <v>9</v>
      </c>
      <c r="I1416" s="201" t="s">
        <v>713</v>
      </c>
      <c r="J1416" s="201" t="s">
        <v>671</v>
      </c>
      <c r="K1416" s="202">
        <v>41.55</v>
      </c>
      <c r="L1416" s="202">
        <v>0.26</v>
      </c>
      <c r="M1416" s="202">
        <v>17.77</v>
      </c>
      <c r="N1416" s="202">
        <v>8.18</v>
      </c>
      <c r="O1416" s="202">
        <v>0.43</v>
      </c>
      <c r="P1416" s="202">
        <v>21.35</v>
      </c>
      <c r="Q1416" s="202">
        <v>5.55</v>
      </c>
      <c r="R1416" s="202">
        <v>0.15</v>
      </c>
      <c r="S1416" s="202">
        <v>5.31</v>
      </c>
      <c r="T1416" s="202">
        <v>100.55</v>
      </c>
      <c r="U1416" s="183">
        <f t="shared" si="44"/>
        <v>82.3077797665578</v>
      </c>
      <c r="V1416" s="183">
        <f t="shared" si="45"/>
        <v>16.698543506789331</v>
      </c>
      <c r="W1416" s="201" t="s">
        <v>713</v>
      </c>
      <c r="X1416" s="201">
        <v>10</v>
      </c>
    </row>
    <row r="1417" spans="1:24" s="171" customFormat="1" ht="11.25">
      <c r="A1417" s="172" t="s">
        <v>687</v>
      </c>
      <c r="B1417" s="201" t="s">
        <v>673</v>
      </c>
      <c r="C1417" s="201" t="s">
        <v>688</v>
      </c>
      <c r="D1417" s="201" t="s">
        <v>689</v>
      </c>
      <c r="E1417" s="201" t="s">
        <v>690</v>
      </c>
      <c r="F1417" s="201" t="s">
        <v>691</v>
      </c>
      <c r="G1417" s="201">
        <v>2</v>
      </c>
      <c r="H1417" s="201">
        <v>10</v>
      </c>
      <c r="I1417" s="201" t="s">
        <v>713</v>
      </c>
      <c r="J1417" s="201" t="s">
        <v>671</v>
      </c>
      <c r="K1417" s="202">
        <v>42.33</v>
      </c>
      <c r="L1417" s="202">
        <v>0.15</v>
      </c>
      <c r="M1417" s="202">
        <v>19.2</v>
      </c>
      <c r="N1417" s="202">
        <v>7.29</v>
      </c>
      <c r="O1417" s="202">
        <v>0.37</v>
      </c>
      <c r="P1417" s="202">
        <v>22.52</v>
      </c>
      <c r="Q1417" s="202">
        <v>4.97</v>
      </c>
      <c r="R1417" s="202">
        <v>0.01</v>
      </c>
      <c r="S1417" s="202">
        <v>4.26</v>
      </c>
      <c r="T1417" s="202">
        <v>101.1</v>
      </c>
      <c r="U1417" s="183">
        <f t="shared" si="44"/>
        <v>84.630130550834735</v>
      </c>
      <c r="V1417" s="183">
        <f t="shared" si="45"/>
        <v>12.955874723142468</v>
      </c>
      <c r="W1417" s="201" t="s">
        <v>713</v>
      </c>
      <c r="X1417" s="201">
        <v>10</v>
      </c>
    </row>
    <row r="1418" spans="1:24" s="171" customFormat="1" ht="11.25">
      <c r="A1418" s="172" t="s">
        <v>687</v>
      </c>
      <c r="B1418" s="201" t="s">
        <v>673</v>
      </c>
      <c r="C1418" s="201" t="s">
        <v>688</v>
      </c>
      <c r="D1418" s="201" t="s">
        <v>689</v>
      </c>
      <c r="E1418" s="201" t="s">
        <v>690</v>
      </c>
      <c r="F1418" s="201" t="s">
        <v>691</v>
      </c>
      <c r="G1418" s="201">
        <v>2</v>
      </c>
      <c r="H1418" s="201">
        <v>11</v>
      </c>
      <c r="I1418" s="201" t="s">
        <v>713</v>
      </c>
      <c r="J1418" s="201" t="s">
        <v>671</v>
      </c>
      <c r="K1418" s="202">
        <v>41.81</v>
      </c>
      <c r="L1418" s="202">
        <v>0.06</v>
      </c>
      <c r="M1418" s="202">
        <v>15.43</v>
      </c>
      <c r="N1418" s="202">
        <v>6.76</v>
      </c>
      <c r="O1418" s="202">
        <v>0.48</v>
      </c>
      <c r="P1418" s="202">
        <v>22.4</v>
      </c>
      <c r="Q1418" s="202">
        <v>5.34</v>
      </c>
      <c r="R1418" s="202">
        <v>0</v>
      </c>
      <c r="S1418" s="202">
        <v>9.1300000000000008</v>
      </c>
      <c r="T1418" s="202">
        <v>101.41</v>
      </c>
      <c r="U1418" s="183">
        <f t="shared" si="44"/>
        <v>85.520460955199525</v>
      </c>
      <c r="V1418" s="183">
        <f t="shared" si="45"/>
        <v>28.414912162724999</v>
      </c>
      <c r="W1418" s="201" t="s">
        <v>713</v>
      </c>
      <c r="X1418" s="201">
        <v>10</v>
      </c>
    </row>
    <row r="1419" spans="1:24" s="171" customFormat="1" ht="11.25">
      <c r="A1419" s="172" t="s">
        <v>687</v>
      </c>
      <c r="B1419" s="201" t="s">
        <v>673</v>
      </c>
      <c r="C1419" s="201" t="s">
        <v>688</v>
      </c>
      <c r="D1419" s="201" t="s">
        <v>689</v>
      </c>
      <c r="E1419" s="201" t="s">
        <v>690</v>
      </c>
      <c r="F1419" s="201" t="s">
        <v>691</v>
      </c>
      <c r="G1419" s="201">
        <v>2</v>
      </c>
      <c r="H1419" s="201">
        <v>12</v>
      </c>
      <c r="I1419" s="201" t="s">
        <v>713</v>
      </c>
      <c r="J1419" s="201" t="s">
        <v>671</v>
      </c>
      <c r="K1419" s="202">
        <v>42.63</v>
      </c>
      <c r="L1419" s="202">
        <v>0.04</v>
      </c>
      <c r="M1419" s="202">
        <v>16.41</v>
      </c>
      <c r="N1419" s="202">
        <v>7.1</v>
      </c>
      <c r="O1419" s="202">
        <v>0.55000000000000004</v>
      </c>
      <c r="P1419" s="202">
        <v>22.09</v>
      </c>
      <c r="Q1419" s="202">
        <v>5.32</v>
      </c>
      <c r="R1419" s="202">
        <v>0</v>
      </c>
      <c r="S1419" s="202">
        <v>7.15</v>
      </c>
      <c r="T1419" s="202">
        <v>101.29</v>
      </c>
      <c r="U1419" s="183">
        <f t="shared" si="44"/>
        <v>84.722645183072729</v>
      </c>
      <c r="V1419" s="183">
        <f t="shared" si="45"/>
        <v>22.61808525366618</v>
      </c>
      <c r="W1419" s="201" t="s">
        <v>713</v>
      </c>
      <c r="X1419" s="201">
        <v>10</v>
      </c>
    </row>
    <row r="1420" spans="1:24" s="171" customFormat="1" ht="11.25">
      <c r="A1420" s="172" t="s">
        <v>687</v>
      </c>
      <c r="B1420" s="201" t="s">
        <v>673</v>
      </c>
      <c r="C1420" s="201" t="s">
        <v>688</v>
      </c>
      <c r="D1420" s="201" t="s">
        <v>689</v>
      </c>
      <c r="E1420" s="201" t="s">
        <v>690</v>
      </c>
      <c r="F1420" s="201" t="s">
        <v>691</v>
      </c>
      <c r="G1420" s="201">
        <v>2</v>
      </c>
      <c r="H1420" s="201">
        <v>13</v>
      </c>
      <c r="I1420" s="201" t="s">
        <v>713</v>
      </c>
      <c r="J1420" s="201" t="s">
        <v>671</v>
      </c>
      <c r="K1420" s="202">
        <v>42.83</v>
      </c>
      <c r="L1420" s="202">
        <v>0.19</v>
      </c>
      <c r="M1420" s="202">
        <v>18.329999999999998</v>
      </c>
      <c r="N1420" s="202">
        <v>7.35</v>
      </c>
      <c r="O1420" s="202">
        <v>0.33</v>
      </c>
      <c r="P1420" s="202">
        <v>23.11</v>
      </c>
      <c r="Q1420" s="202">
        <v>4.9000000000000004</v>
      </c>
      <c r="R1420" s="202">
        <v>0.06</v>
      </c>
      <c r="S1420" s="202">
        <v>4.4400000000000004</v>
      </c>
      <c r="T1420" s="202">
        <v>101.54</v>
      </c>
      <c r="U1420" s="183">
        <f t="shared" si="44"/>
        <v>84.858503872783814</v>
      </c>
      <c r="V1420" s="183">
        <f t="shared" si="45"/>
        <v>13.978108223362366</v>
      </c>
      <c r="W1420" s="201" t="s">
        <v>713</v>
      </c>
      <c r="X1420" s="201">
        <v>10</v>
      </c>
    </row>
    <row r="1421" spans="1:24" s="171" customFormat="1" ht="11.25">
      <c r="A1421" s="172" t="s">
        <v>687</v>
      </c>
      <c r="B1421" s="201" t="s">
        <v>673</v>
      </c>
      <c r="C1421" s="201" t="s">
        <v>688</v>
      </c>
      <c r="D1421" s="201" t="s">
        <v>689</v>
      </c>
      <c r="E1421" s="201" t="s">
        <v>690</v>
      </c>
      <c r="F1421" s="201" t="s">
        <v>691</v>
      </c>
      <c r="G1421" s="201">
        <v>2</v>
      </c>
      <c r="H1421" s="201">
        <v>14</v>
      </c>
      <c r="I1421" s="201" t="s">
        <v>713</v>
      </c>
      <c r="J1421" s="201" t="s">
        <v>671</v>
      </c>
      <c r="K1421" s="202">
        <v>41.68</v>
      </c>
      <c r="L1421" s="202">
        <v>0.6</v>
      </c>
      <c r="M1421" s="202">
        <v>20.55</v>
      </c>
      <c r="N1421" s="202">
        <v>14.61</v>
      </c>
      <c r="O1421" s="202">
        <v>0.37</v>
      </c>
      <c r="P1421" s="202">
        <v>14.65</v>
      </c>
      <c r="Q1421" s="202">
        <v>8.26</v>
      </c>
      <c r="R1421" s="202">
        <v>0.15</v>
      </c>
      <c r="S1421" s="202">
        <v>0.16</v>
      </c>
      <c r="T1421" s="202">
        <v>101.03</v>
      </c>
      <c r="U1421" s="183">
        <f t="shared" si="44"/>
        <v>64.123194460587911</v>
      </c>
      <c r="V1421" s="183">
        <f t="shared" si="45"/>
        <v>0.51959457400740117</v>
      </c>
      <c r="W1421" s="201" t="s">
        <v>713</v>
      </c>
      <c r="X1421" s="201">
        <v>10</v>
      </c>
    </row>
    <row r="1422" spans="1:24" s="171" customFormat="1" ht="11.25">
      <c r="A1422" s="172" t="s">
        <v>687</v>
      </c>
      <c r="B1422" s="201" t="s">
        <v>673</v>
      </c>
      <c r="C1422" s="201" t="s">
        <v>688</v>
      </c>
      <c r="D1422" s="201" t="s">
        <v>689</v>
      </c>
      <c r="E1422" s="201" t="s">
        <v>690</v>
      </c>
      <c r="F1422" s="201" t="s">
        <v>691</v>
      </c>
      <c r="G1422" s="201">
        <v>2</v>
      </c>
      <c r="H1422" s="201">
        <v>15</v>
      </c>
      <c r="I1422" s="201" t="s">
        <v>713</v>
      </c>
      <c r="J1422" s="201" t="s">
        <v>671</v>
      </c>
      <c r="K1422" s="202">
        <v>42.34</v>
      </c>
      <c r="L1422" s="202">
        <v>0.6</v>
      </c>
      <c r="M1422" s="202">
        <v>19.46</v>
      </c>
      <c r="N1422" s="202">
        <v>9.42</v>
      </c>
      <c r="O1422" s="202">
        <v>0.46</v>
      </c>
      <c r="P1422" s="202">
        <v>18.79</v>
      </c>
      <c r="Q1422" s="202">
        <v>8.6</v>
      </c>
      <c r="R1422" s="202">
        <v>7.0000000000000007E-2</v>
      </c>
      <c r="S1422" s="202">
        <v>1.74</v>
      </c>
      <c r="T1422" s="202">
        <v>101.48</v>
      </c>
      <c r="U1422" s="183">
        <f t="shared" si="44"/>
        <v>78.048085489631447</v>
      </c>
      <c r="V1422" s="183">
        <f t="shared" si="45"/>
        <v>5.6588291061543128</v>
      </c>
      <c r="W1422" s="201" t="s">
        <v>713</v>
      </c>
      <c r="X1422" s="201">
        <v>10</v>
      </c>
    </row>
    <row r="1423" spans="1:24" s="171" customFormat="1" ht="11.25">
      <c r="A1423" s="172" t="s">
        <v>687</v>
      </c>
      <c r="B1423" s="201" t="s">
        <v>673</v>
      </c>
      <c r="C1423" s="201" t="s">
        <v>688</v>
      </c>
      <c r="D1423" s="201" t="s">
        <v>689</v>
      </c>
      <c r="E1423" s="201" t="s">
        <v>690</v>
      </c>
      <c r="F1423" s="201" t="s">
        <v>691</v>
      </c>
      <c r="G1423" s="201">
        <v>2</v>
      </c>
      <c r="H1423" s="201">
        <v>16</v>
      </c>
      <c r="I1423" s="201" t="s">
        <v>713</v>
      </c>
      <c r="J1423" s="201" t="s">
        <v>671</v>
      </c>
      <c r="K1423" s="202">
        <v>41.46</v>
      </c>
      <c r="L1423" s="202">
        <v>0.77</v>
      </c>
      <c r="M1423" s="202">
        <v>16.48</v>
      </c>
      <c r="N1423" s="202">
        <v>6.94</v>
      </c>
      <c r="O1423" s="202">
        <v>0.34</v>
      </c>
      <c r="P1423" s="202">
        <v>22.97</v>
      </c>
      <c r="Q1423" s="202">
        <v>6.29</v>
      </c>
      <c r="R1423" s="202">
        <v>0.09</v>
      </c>
      <c r="S1423" s="202">
        <v>4.1100000000000003</v>
      </c>
      <c r="T1423" s="202">
        <v>99.45</v>
      </c>
      <c r="U1423" s="183">
        <f t="shared" si="44"/>
        <v>85.50620447915361</v>
      </c>
      <c r="V1423" s="183">
        <f t="shared" si="45"/>
        <v>14.332433887280818</v>
      </c>
      <c r="W1423" s="201" t="s">
        <v>713</v>
      </c>
      <c r="X1423" s="201">
        <v>10</v>
      </c>
    </row>
    <row r="1424" spans="1:24" s="171" customFormat="1" ht="11.25">
      <c r="A1424" s="172" t="s">
        <v>687</v>
      </c>
      <c r="B1424" s="201" t="s">
        <v>673</v>
      </c>
      <c r="C1424" s="201" t="s">
        <v>688</v>
      </c>
      <c r="D1424" s="201" t="s">
        <v>689</v>
      </c>
      <c r="E1424" s="201" t="s">
        <v>690</v>
      </c>
      <c r="F1424" s="201" t="s">
        <v>691</v>
      </c>
      <c r="G1424" s="201">
        <v>2</v>
      </c>
      <c r="H1424" s="201">
        <v>17</v>
      </c>
      <c r="I1424" s="201" t="s">
        <v>713</v>
      </c>
      <c r="J1424" s="201" t="s">
        <v>671</v>
      </c>
      <c r="K1424" s="202">
        <v>40</v>
      </c>
      <c r="L1424" s="202">
        <v>0.36</v>
      </c>
      <c r="M1424" s="202">
        <v>20.93</v>
      </c>
      <c r="N1424" s="202">
        <v>19.190000000000001</v>
      </c>
      <c r="O1424" s="202">
        <v>0.33</v>
      </c>
      <c r="P1424" s="202">
        <v>8.9</v>
      </c>
      <c r="Q1424" s="202">
        <v>10.28</v>
      </c>
      <c r="R1424" s="202">
        <v>0.18</v>
      </c>
      <c r="S1424" s="202">
        <v>7.0000000000000007E-2</v>
      </c>
      <c r="T1424" s="202">
        <v>100.24</v>
      </c>
      <c r="U1424" s="183">
        <f t="shared" si="44"/>
        <v>45.255393453666656</v>
      </c>
      <c r="V1424" s="183">
        <f t="shared" si="45"/>
        <v>0.2238589276890087</v>
      </c>
      <c r="W1424" s="201" t="s">
        <v>713</v>
      </c>
      <c r="X1424" s="201">
        <v>10</v>
      </c>
    </row>
    <row r="1425" spans="1:24" s="171" customFormat="1" ht="11.25">
      <c r="A1425" s="172" t="s">
        <v>687</v>
      </c>
      <c r="B1425" s="201" t="s">
        <v>673</v>
      </c>
      <c r="C1425" s="201" t="s">
        <v>688</v>
      </c>
      <c r="D1425" s="201" t="s">
        <v>689</v>
      </c>
      <c r="E1425" s="201" t="s">
        <v>690</v>
      </c>
      <c r="F1425" s="201" t="s">
        <v>691</v>
      </c>
      <c r="G1425" s="201">
        <v>2</v>
      </c>
      <c r="H1425" s="201">
        <v>18</v>
      </c>
      <c r="I1425" s="201" t="s">
        <v>713</v>
      </c>
      <c r="J1425" s="201" t="s">
        <v>671</v>
      </c>
      <c r="K1425" s="202">
        <v>40.909999999999997</v>
      </c>
      <c r="L1425" s="202">
        <v>0.68</v>
      </c>
      <c r="M1425" s="202">
        <v>16.579999999999998</v>
      </c>
      <c r="N1425" s="202">
        <v>8.5500000000000007</v>
      </c>
      <c r="O1425" s="202">
        <v>0.38</v>
      </c>
      <c r="P1425" s="202">
        <v>19.22</v>
      </c>
      <c r="Q1425" s="202">
        <v>7.19</v>
      </c>
      <c r="R1425" s="202">
        <v>0.14000000000000001</v>
      </c>
      <c r="S1425" s="202">
        <v>6.09</v>
      </c>
      <c r="T1425" s="202">
        <v>99.74</v>
      </c>
      <c r="U1425" s="183">
        <f t="shared" si="44"/>
        <v>80.027294735332347</v>
      </c>
      <c r="V1425" s="183">
        <f t="shared" si="45"/>
        <v>19.769335064393267</v>
      </c>
      <c r="W1425" s="201" t="s">
        <v>713</v>
      </c>
      <c r="X1425" s="201">
        <v>10</v>
      </c>
    </row>
    <row r="1426" spans="1:24" s="171" customFormat="1" ht="11.25">
      <c r="A1426" s="172" t="s">
        <v>687</v>
      </c>
      <c r="B1426" s="201" t="s">
        <v>673</v>
      </c>
      <c r="C1426" s="201" t="s">
        <v>688</v>
      </c>
      <c r="D1426" s="201" t="s">
        <v>689</v>
      </c>
      <c r="E1426" s="201" t="s">
        <v>690</v>
      </c>
      <c r="F1426" s="201" t="s">
        <v>691</v>
      </c>
      <c r="G1426" s="201">
        <v>2</v>
      </c>
      <c r="H1426" s="201">
        <v>19</v>
      </c>
      <c r="I1426" s="201" t="s">
        <v>713</v>
      </c>
      <c r="J1426" s="201" t="s">
        <v>671</v>
      </c>
      <c r="K1426" s="202">
        <v>40.67</v>
      </c>
      <c r="L1426" s="202">
        <v>0.53</v>
      </c>
      <c r="M1426" s="202">
        <v>13.87</v>
      </c>
      <c r="N1426" s="202">
        <v>7.99</v>
      </c>
      <c r="O1426" s="202">
        <v>0.47</v>
      </c>
      <c r="P1426" s="202">
        <v>17.899999999999999</v>
      </c>
      <c r="Q1426" s="202">
        <v>9.73</v>
      </c>
      <c r="R1426" s="202">
        <v>0.09</v>
      </c>
      <c r="S1426" s="202">
        <v>8.65</v>
      </c>
      <c r="T1426" s="202">
        <v>99.9</v>
      </c>
      <c r="U1426" s="183">
        <f t="shared" si="44"/>
        <v>79.972732109893101</v>
      </c>
      <c r="V1426" s="183">
        <f t="shared" si="45"/>
        <v>29.496439728694448</v>
      </c>
      <c r="W1426" s="201" t="s">
        <v>713</v>
      </c>
      <c r="X1426" s="201">
        <v>10</v>
      </c>
    </row>
    <row r="1427" spans="1:24" s="171" customFormat="1" ht="11.25">
      <c r="A1427" s="172" t="s">
        <v>687</v>
      </c>
      <c r="B1427" s="201" t="s">
        <v>673</v>
      </c>
      <c r="C1427" s="201" t="s">
        <v>688</v>
      </c>
      <c r="D1427" s="201" t="s">
        <v>689</v>
      </c>
      <c r="E1427" s="201" t="s">
        <v>690</v>
      </c>
      <c r="F1427" s="201" t="s">
        <v>691</v>
      </c>
      <c r="G1427" s="201">
        <v>2</v>
      </c>
      <c r="H1427" s="201">
        <v>20</v>
      </c>
      <c r="I1427" s="201" t="s">
        <v>713</v>
      </c>
      <c r="J1427" s="201" t="s">
        <v>671</v>
      </c>
      <c r="K1427" s="202">
        <v>40.619999999999997</v>
      </c>
      <c r="L1427" s="202">
        <v>0.31</v>
      </c>
      <c r="M1427" s="202">
        <v>20.64</v>
      </c>
      <c r="N1427" s="202">
        <v>14.64</v>
      </c>
      <c r="O1427" s="202">
        <v>0.33</v>
      </c>
      <c r="P1427" s="202">
        <v>12.83</v>
      </c>
      <c r="Q1427" s="202">
        <v>10.029999999999999</v>
      </c>
      <c r="R1427" s="202">
        <v>0.02</v>
      </c>
      <c r="S1427" s="202">
        <v>0.12</v>
      </c>
      <c r="T1427" s="202">
        <v>99.54</v>
      </c>
      <c r="U1427" s="183">
        <f t="shared" si="44"/>
        <v>60.969008790429513</v>
      </c>
      <c r="V1427" s="183">
        <f t="shared" si="45"/>
        <v>0.38850794328548693</v>
      </c>
      <c r="W1427" s="201" t="s">
        <v>713</v>
      </c>
      <c r="X1427" s="201">
        <v>10</v>
      </c>
    </row>
    <row r="1428" spans="1:24" s="171" customFormat="1" ht="11.25">
      <c r="A1428" s="172" t="s">
        <v>687</v>
      </c>
      <c r="B1428" s="201" t="s">
        <v>673</v>
      </c>
      <c r="C1428" s="201" t="s">
        <v>688</v>
      </c>
      <c r="D1428" s="201" t="s">
        <v>689</v>
      </c>
      <c r="E1428" s="201" t="s">
        <v>690</v>
      </c>
      <c r="F1428" s="201" t="s">
        <v>691</v>
      </c>
      <c r="G1428" s="201">
        <v>2</v>
      </c>
      <c r="H1428" s="201">
        <v>21</v>
      </c>
      <c r="I1428" s="201" t="s">
        <v>713</v>
      </c>
      <c r="J1428" s="201" t="s">
        <v>671</v>
      </c>
      <c r="K1428" s="202">
        <v>40.68</v>
      </c>
      <c r="L1428" s="202">
        <v>0.27</v>
      </c>
      <c r="M1428" s="202">
        <v>20.34</v>
      </c>
      <c r="N1428" s="202">
        <v>13.17</v>
      </c>
      <c r="O1428" s="202">
        <v>0.28999999999999998</v>
      </c>
      <c r="P1428" s="202">
        <v>12.37</v>
      </c>
      <c r="Q1428" s="202">
        <v>11.13</v>
      </c>
      <c r="R1428" s="202">
        <v>0.19</v>
      </c>
      <c r="S1428" s="202">
        <v>0.08</v>
      </c>
      <c r="T1428" s="202">
        <v>98.52</v>
      </c>
      <c r="U1428" s="183">
        <f t="shared" si="44"/>
        <v>62.605130272785047</v>
      </c>
      <c r="V1428" s="183">
        <f t="shared" si="45"/>
        <v>0.26315617391210555</v>
      </c>
      <c r="W1428" s="201" t="s">
        <v>713</v>
      </c>
      <c r="X1428" s="201">
        <v>10</v>
      </c>
    </row>
    <row r="1429" spans="1:24" s="171" customFormat="1" ht="11.25">
      <c r="A1429" s="172" t="s">
        <v>687</v>
      </c>
      <c r="B1429" s="201" t="s">
        <v>673</v>
      </c>
      <c r="C1429" s="201" t="s">
        <v>688</v>
      </c>
      <c r="D1429" s="201" t="s">
        <v>689</v>
      </c>
      <c r="E1429" s="201" t="s">
        <v>690</v>
      </c>
      <c r="F1429" s="201" t="s">
        <v>691</v>
      </c>
      <c r="G1429" s="201">
        <v>2</v>
      </c>
      <c r="H1429" s="201">
        <v>22</v>
      </c>
      <c r="I1429" s="201" t="s">
        <v>713</v>
      </c>
      <c r="J1429" s="201" t="s">
        <v>671</v>
      </c>
      <c r="K1429" s="202">
        <v>42.12</v>
      </c>
      <c r="L1429" s="202">
        <v>0.24</v>
      </c>
      <c r="M1429" s="202">
        <v>21.43</v>
      </c>
      <c r="N1429" s="202">
        <v>11.68</v>
      </c>
      <c r="O1429" s="202">
        <v>0.32</v>
      </c>
      <c r="P1429" s="202">
        <v>16.54</v>
      </c>
      <c r="Q1429" s="202">
        <v>8.35</v>
      </c>
      <c r="R1429" s="202">
        <v>0.14000000000000001</v>
      </c>
      <c r="S1429" s="202">
        <v>0.1</v>
      </c>
      <c r="T1429" s="202">
        <v>100.92</v>
      </c>
      <c r="U1429" s="183">
        <f t="shared" si="44"/>
        <v>71.623964468119297</v>
      </c>
      <c r="V1429" s="183">
        <f t="shared" si="45"/>
        <v>0.31206089583284441</v>
      </c>
      <c r="W1429" s="201" t="s">
        <v>713</v>
      </c>
      <c r="X1429" s="201">
        <v>10</v>
      </c>
    </row>
    <row r="1430" spans="1:24" s="171" customFormat="1" ht="11.25">
      <c r="A1430" s="172" t="s">
        <v>687</v>
      </c>
      <c r="B1430" s="201" t="s">
        <v>673</v>
      </c>
      <c r="C1430" s="201" t="s">
        <v>688</v>
      </c>
      <c r="D1430" s="201" t="s">
        <v>689</v>
      </c>
      <c r="E1430" s="201" t="s">
        <v>690</v>
      </c>
      <c r="F1430" s="201" t="s">
        <v>691</v>
      </c>
      <c r="G1430" s="201">
        <v>2</v>
      </c>
      <c r="H1430" s="201">
        <v>23</v>
      </c>
      <c r="I1430" s="201" t="s">
        <v>713</v>
      </c>
      <c r="J1430" s="201" t="s">
        <v>671</v>
      </c>
      <c r="K1430" s="202">
        <v>40.94</v>
      </c>
      <c r="L1430" s="202">
        <v>0.24</v>
      </c>
      <c r="M1430" s="202">
        <v>22.75</v>
      </c>
      <c r="N1430" s="202">
        <v>12.52</v>
      </c>
      <c r="O1430" s="202">
        <v>0.28000000000000003</v>
      </c>
      <c r="P1430" s="202">
        <v>16.559999999999999</v>
      </c>
      <c r="Q1430" s="202">
        <v>7.55</v>
      </c>
      <c r="R1430" s="202">
        <v>0.14000000000000001</v>
      </c>
      <c r="S1430" s="202">
        <v>0.2</v>
      </c>
      <c r="T1430" s="202">
        <v>101.18</v>
      </c>
      <c r="U1430" s="183">
        <f t="shared" si="44"/>
        <v>70.216814559332889</v>
      </c>
      <c r="V1430" s="183">
        <f t="shared" si="45"/>
        <v>0.58629173608450569</v>
      </c>
      <c r="W1430" s="201" t="s">
        <v>713</v>
      </c>
      <c r="X1430" s="201">
        <v>10</v>
      </c>
    </row>
    <row r="1431" spans="1:24" s="171" customFormat="1" ht="11.25">
      <c r="A1431" s="172" t="s">
        <v>687</v>
      </c>
      <c r="B1431" s="201" t="s">
        <v>673</v>
      </c>
      <c r="C1431" s="201" t="s">
        <v>688</v>
      </c>
      <c r="D1431" s="201" t="s">
        <v>689</v>
      </c>
      <c r="E1431" s="201" t="s">
        <v>690</v>
      </c>
      <c r="F1431" s="201" t="s">
        <v>691</v>
      </c>
      <c r="G1431" s="201">
        <v>2</v>
      </c>
      <c r="H1431" s="201">
        <v>24</v>
      </c>
      <c r="I1431" s="201" t="s">
        <v>713</v>
      </c>
      <c r="J1431" s="201" t="s">
        <v>671</v>
      </c>
      <c r="K1431" s="202">
        <v>41.71</v>
      </c>
      <c r="L1431" s="202">
        <v>0.21</v>
      </c>
      <c r="M1431" s="202">
        <v>20.68</v>
      </c>
      <c r="N1431" s="202">
        <v>12.03</v>
      </c>
      <c r="O1431" s="202">
        <v>0.36</v>
      </c>
      <c r="P1431" s="202">
        <v>17.2</v>
      </c>
      <c r="Q1431" s="202">
        <v>7.45</v>
      </c>
      <c r="R1431" s="202">
        <v>0.16</v>
      </c>
      <c r="S1431" s="202">
        <v>0.18</v>
      </c>
      <c r="T1431" s="202">
        <v>99.98</v>
      </c>
      <c r="U1431" s="183">
        <f t="shared" si="44"/>
        <v>71.818712929303544</v>
      </c>
      <c r="V1431" s="183">
        <f t="shared" si="45"/>
        <v>0.58051358870820735</v>
      </c>
      <c r="W1431" s="201" t="s">
        <v>713</v>
      </c>
      <c r="X1431" s="201">
        <v>10</v>
      </c>
    </row>
    <row r="1432" spans="1:24" s="171" customFormat="1" ht="11.25">
      <c r="A1432" s="172" t="s">
        <v>687</v>
      </c>
      <c r="B1432" s="201" t="s">
        <v>665</v>
      </c>
      <c r="C1432" s="201" t="s">
        <v>688</v>
      </c>
      <c r="D1432" s="201" t="s">
        <v>689</v>
      </c>
      <c r="E1432" s="201" t="s">
        <v>690</v>
      </c>
      <c r="F1432" s="201" t="s">
        <v>691</v>
      </c>
      <c r="G1432" s="201">
        <v>5</v>
      </c>
      <c r="H1432" s="201">
        <v>1</v>
      </c>
      <c r="I1432" s="201" t="s">
        <v>713</v>
      </c>
      <c r="J1432" s="201" t="s">
        <v>671</v>
      </c>
      <c r="K1432" s="202">
        <v>41.56</v>
      </c>
      <c r="L1432" s="202">
        <v>0.1</v>
      </c>
      <c r="M1432" s="202">
        <v>18.27</v>
      </c>
      <c r="N1432" s="202">
        <v>8.58</v>
      </c>
      <c r="O1432" s="202">
        <v>0.48</v>
      </c>
      <c r="P1432" s="202">
        <v>18.07</v>
      </c>
      <c r="Q1432" s="202">
        <v>6.17</v>
      </c>
      <c r="R1432" s="202">
        <v>0.03</v>
      </c>
      <c r="S1432" s="202">
        <v>6.49</v>
      </c>
      <c r="T1432" s="202">
        <v>99.75</v>
      </c>
      <c r="U1432" s="183">
        <f t="shared" si="44"/>
        <v>78.964721397955813</v>
      </c>
      <c r="V1432" s="183">
        <f t="shared" si="45"/>
        <v>19.244161198970787</v>
      </c>
      <c r="W1432" s="201" t="s">
        <v>713</v>
      </c>
      <c r="X1432" s="201">
        <v>10</v>
      </c>
    </row>
    <row r="1433" spans="1:24" s="171" customFormat="1" ht="11.25">
      <c r="A1433" s="172" t="s">
        <v>687</v>
      </c>
      <c r="B1433" s="201" t="s">
        <v>665</v>
      </c>
      <c r="C1433" s="201" t="s">
        <v>688</v>
      </c>
      <c r="D1433" s="201" t="s">
        <v>689</v>
      </c>
      <c r="E1433" s="201" t="s">
        <v>690</v>
      </c>
      <c r="F1433" s="201" t="s">
        <v>691</v>
      </c>
      <c r="G1433" s="201">
        <v>5</v>
      </c>
      <c r="H1433" s="201">
        <v>2</v>
      </c>
      <c r="I1433" s="201" t="s">
        <v>713</v>
      </c>
      <c r="J1433" s="201" t="s">
        <v>671</v>
      </c>
      <c r="K1433" s="202">
        <v>42.01</v>
      </c>
      <c r="L1433" s="202">
        <v>0.18</v>
      </c>
      <c r="M1433" s="202">
        <v>19.03</v>
      </c>
      <c r="N1433" s="202">
        <v>7.82</v>
      </c>
      <c r="O1433" s="202">
        <v>0.4</v>
      </c>
      <c r="P1433" s="202">
        <v>19.190000000000001</v>
      </c>
      <c r="Q1433" s="202">
        <v>5.72</v>
      </c>
      <c r="R1433" s="202">
        <v>0.05</v>
      </c>
      <c r="S1433" s="202">
        <v>6.22</v>
      </c>
      <c r="T1433" s="202">
        <v>100.62</v>
      </c>
      <c r="U1433" s="183">
        <f t="shared" si="44"/>
        <v>81.392006036272051</v>
      </c>
      <c r="V1433" s="183">
        <f t="shared" si="45"/>
        <v>17.983415553447532</v>
      </c>
      <c r="W1433" s="201" t="s">
        <v>713</v>
      </c>
      <c r="X1433" s="201">
        <v>10</v>
      </c>
    </row>
    <row r="1434" spans="1:24" s="171" customFormat="1" ht="11.25">
      <c r="A1434" s="172" t="s">
        <v>687</v>
      </c>
      <c r="B1434" s="201" t="s">
        <v>665</v>
      </c>
      <c r="C1434" s="201" t="s">
        <v>688</v>
      </c>
      <c r="D1434" s="201" t="s">
        <v>689</v>
      </c>
      <c r="E1434" s="201" t="s">
        <v>690</v>
      </c>
      <c r="F1434" s="201" t="s">
        <v>691</v>
      </c>
      <c r="G1434" s="201">
        <v>5</v>
      </c>
      <c r="H1434" s="201">
        <v>3</v>
      </c>
      <c r="I1434" s="201" t="s">
        <v>713</v>
      </c>
      <c r="J1434" s="201" t="s">
        <v>671</v>
      </c>
      <c r="K1434" s="202">
        <v>41.92</v>
      </c>
      <c r="L1434" s="202">
        <v>0.11</v>
      </c>
      <c r="M1434" s="202">
        <v>15.2</v>
      </c>
      <c r="N1434" s="202">
        <v>7.06</v>
      </c>
      <c r="O1434" s="202">
        <v>0.44</v>
      </c>
      <c r="P1434" s="202">
        <v>19.22</v>
      </c>
      <c r="Q1434" s="202">
        <v>7.05</v>
      </c>
      <c r="R1434" s="202">
        <v>0.01</v>
      </c>
      <c r="S1434" s="202">
        <v>9.8800000000000008</v>
      </c>
      <c r="T1434" s="202">
        <v>100.89</v>
      </c>
      <c r="U1434" s="183">
        <f t="shared" si="44"/>
        <v>82.913190728611696</v>
      </c>
      <c r="V1434" s="183">
        <f t="shared" si="45"/>
        <v>30.364345417932881</v>
      </c>
      <c r="W1434" s="201" t="s">
        <v>713</v>
      </c>
      <c r="X1434" s="201">
        <v>10</v>
      </c>
    </row>
    <row r="1435" spans="1:24" s="171" customFormat="1" ht="11.25">
      <c r="A1435" s="172" t="s">
        <v>687</v>
      </c>
      <c r="B1435" s="201" t="s">
        <v>665</v>
      </c>
      <c r="C1435" s="201" t="s">
        <v>688</v>
      </c>
      <c r="D1435" s="201" t="s">
        <v>689</v>
      </c>
      <c r="E1435" s="201" t="s">
        <v>690</v>
      </c>
      <c r="F1435" s="201" t="s">
        <v>691</v>
      </c>
      <c r="G1435" s="201">
        <v>5</v>
      </c>
      <c r="H1435" s="201">
        <v>4</v>
      </c>
      <c r="I1435" s="201" t="s">
        <v>713</v>
      </c>
      <c r="J1435" s="201" t="s">
        <v>671</v>
      </c>
      <c r="K1435" s="202">
        <v>41.81</v>
      </c>
      <c r="L1435" s="202">
        <v>0.81</v>
      </c>
      <c r="M1435" s="202">
        <v>18.02</v>
      </c>
      <c r="N1435" s="202">
        <v>7.37</v>
      </c>
      <c r="O1435" s="202">
        <v>0.3</v>
      </c>
      <c r="P1435" s="202">
        <v>20.39</v>
      </c>
      <c r="Q1435" s="202">
        <v>5.81</v>
      </c>
      <c r="R1435" s="202">
        <v>0.09</v>
      </c>
      <c r="S1435" s="202">
        <v>5.93</v>
      </c>
      <c r="T1435" s="202">
        <v>100.53</v>
      </c>
      <c r="U1435" s="183">
        <f t="shared" si="44"/>
        <v>83.140363503629914</v>
      </c>
      <c r="V1435" s="183">
        <f t="shared" si="45"/>
        <v>18.083762934899859</v>
      </c>
      <c r="W1435" s="201" t="s">
        <v>713</v>
      </c>
      <c r="X1435" s="201">
        <v>10</v>
      </c>
    </row>
    <row r="1436" spans="1:24" s="171" customFormat="1" ht="11.25">
      <c r="A1436" s="172" t="s">
        <v>687</v>
      </c>
      <c r="B1436" s="201" t="s">
        <v>665</v>
      </c>
      <c r="C1436" s="201" t="s">
        <v>688</v>
      </c>
      <c r="D1436" s="201" t="s">
        <v>689</v>
      </c>
      <c r="E1436" s="201" t="s">
        <v>690</v>
      </c>
      <c r="F1436" s="201" t="s">
        <v>691</v>
      </c>
      <c r="G1436" s="201">
        <v>5</v>
      </c>
      <c r="H1436" s="201">
        <v>5</v>
      </c>
      <c r="I1436" s="201" t="s">
        <v>713</v>
      </c>
      <c r="J1436" s="201" t="s">
        <v>671</v>
      </c>
      <c r="K1436" s="202">
        <v>41.86</v>
      </c>
      <c r="L1436" s="202">
        <v>0.04</v>
      </c>
      <c r="M1436" s="202">
        <v>19.850000000000001</v>
      </c>
      <c r="N1436" s="202">
        <v>8.3000000000000007</v>
      </c>
      <c r="O1436" s="202">
        <v>0.45</v>
      </c>
      <c r="P1436" s="202">
        <v>18.8</v>
      </c>
      <c r="Q1436" s="202">
        <v>5.87</v>
      </c>
      <c r="R1436" s="202">
        <v>0.06</v>
      </c>
      <c r="S1436" s="202">
        <v>5.33</v>
      </c>
      <c r="T1436" s="202">
        <v>100.56</v>
      </c>
      <c r="U1436" s="183">
        <f t="shared" si="44"/>
        <v>80.148194473205308</v>
      </c>
      <c r="V1436" s="183">
        <f t="shared" si="45"/>
        <v>15.263559348735637</v>
      </c>
      <c r="W1436" s="201" t="s">
        <v>713</v>
      </c>
      <c r="X1436" s="201">
        <v>10</v>
      </c>
    </row>
    <row r="1437" spans="1:24" s="171" customFormat="1" ht="11.25">
      <c r="A1437" s="172" t="s">
        <v>687</v>
      </c>
      <c r="B1437" s="201" t="s">
        <v>665</v>
      </c>
      <c r="C1437" s="201" t="s">
        <v>688</v>
      </c>
      <c r="D1437" s="201" t="s">
        <v>689</v>
      </c>
      <c r="E1437" s="201" t="s">
        <v>690</v>
      </c>
      <c r="F1437" s="201" t="s">
        <v>691</v>
      </c>
      <c r="G1437" s="201">
        <v>5</v>
      </c>
      <c r="H1437" s="201">
        <v>6</v>
      </c>
      <c r="I1437" s="201" t="s">
        <v>713</v>
      </c>
      <c r="J1437" s="201" t="s">
        <v>671</v>
      </c>
      <c r="K1437" s="202">
        <v>42.4</v>
      </c>
      <c r="L1437" s="202">
        <v>0.46</v>
      </c>
      <c r="M1437" s="202">
        <v>18.600000000000001</v>
      </c>
      <c r="N1437" s="202">
        <v>8.33</v>
      </c>
      <c r="O1437" s="202">
        <v>0.42</v>
      </c>
      <c r="P1437" s="202">
        <v>20.56</v>
      </c>
      <c r="Q1437" s="202">
        <v>5.4</v>
      </c>
      <c r="R1437" s="202">
        <v>0.1</v>
      </c>
      <c r="S1437" s="202">
        <v>4.43</v>
      </c>
      <c r="T1437" s="202">
        <v>100.7</v>
      </c>
      <c r="U1437" s="183">
        <f t="shared" si="44"/>
        <v>81.479376132055577</v>
      </c>
      <c r="V1437" s="183">
        <f t="shared" si="45"/>
        <v>13.77640256109432</v>
      </c>
      <c r="W1437" s="201" t="s">
        <v>713</v>
      </c>
      <c r="X1437" s="201">
        <v>10</v>
      </c>
    </row>
    <row r="1438" spans="1:24" s="171" customFormat="1" ht="11.25">
      <c r="A1438" s="172" t="s">
        <v>687</v>
      </c>
      <c r="B1438" s="201" t="s">
        <v>665</v>
      </c>
      <c r="C1438" s="201" t="s">
        <v>688</v>
      </c>
      <c r="D1438" s="201" t="s">
        <v>689</v>
      </c>
      <c r="E1438" s="201" t="s">
        <v>690</v>
      </c>
      <c r="F1438" s="201" t="s">
        <v>691</v>
      </c>
      <c r="G1438" s="201">
        <v>5</v>
      </c>
      <c r="H1438" s="201">
        <v>7</v>
      </c>
      <c r="I1438" s="201" t="s">
        <v>713</v>
      </c>
      <c r="J1438" s="201" t="s">
        <v>671</v>
      </c>
      <c r="K1438" s="202">
        <v>42.23</v>
      </c>
      <c r="L1438" s="202">
        <v>0.35</v>
      </c>
      <c r="M1438" s="202">
        <v>18.43</v>
      </c>
      <c r="N1438" s="202">
        <v>7.09</v>
      </c>
      <c r="O1438" s="202">
        <v>0.4</v>
      </c>
      <c r="P1438" s="202">
        <v>21.12</v>
      </c>
      <c r="Q1438" s="202">
        <v>5.41</v>
      </c>
      <c r="R1438" s="202">
        <v>0.05</v>
      </c>
      <c r="S1438" s="202">
        <v>5.15</v>
      </c>
      <c r="T1438" s="202">
        <v>100.23</v>
      </c>
      <c r="U1438" s="183">
        <f t="shared" si="44"/>
        <v>84.1511301220078</v>
      </c>
      <c r="V1438" s="183">
        <f t="shared" si="45"/>
        <v>15.786397805821409</v>
      </c>
      <c r="W1438" s="201" t="s">
        <v>713</v>
      </c>
      <c r="X1438" s="201">
        <v>10</v>
      </c>
    </row>
    <row r="1439" spans="1:24" s="171" customFormat="1" ht="11.25">
      <c r="A1439" s="172" t="s">
        <v>687</v>
      </c>
      <c r="B1439" s="201" t="s">
        <v>665</v>
      </c>
      <c r="C1439" s="201" t="s">
        <v>688</v>
      </c>
      <c r="D1439" s="201" t="s">
        <v>689</v>
      </c>
      <c r="E1439" s="201" t="s">
        <v>690</v>
      </c>
      <c r="F1439" s="201" t="s">
        <v>691</v>
      </c>
      <c r="G1439" s="201">
        <v>5</v>
      </c>
      <c r="H1439" s="201">
        <v>8</v>
      </c>
      <c r="I1439" s="201" t="s">
        <v>713</v>
      </c>
      <c r="J1439" s="201" t="s">
        <v>671</v>
      </c>
      <c r="K1439" s="202">
        <v>41.36</v>
      </c>
      <c r="L1439" s="202">
        <v>0.26</v>
      </c>
      <c r="M1439" s="202">
        <v>15.52</v>
      </c>
      <c r="N1439" s="202">
        <v>7.37</v>
      </c>
      <c r="O1439" s="202">
        <v>0.42</v>
      </c>
      <c r="P1439" s="202">
        <v>23.4</v>
      </c>
      <c r="Q1439" s="202">
        <v>5.81</v>
      </c>
      <c r="R1439" s="202">
        <v>0.01</v>
      </c>
      <c r="S1439" s="202">
        <v>6.13</v>
      </c>
      <c r="T1439" s="202">
        <v>100.28</v>
      </c>
      <c r="U1439" s="183">
        <f t="shared" si="44"/>
        <v>84.983395713663327</v>
      </c>
      <c r="V1439" s="183">
        <f t="shared" si="45"/>
        <v>20.946396988804143</v>
      </c>
      <c r="W1439" s="201" t="s">
        <v>713</v>
      </c>
      <c r="X1439" s="201">
        <v>10</v>
      </c>
    </row>
    <row r="1440" spans="1:24" s="171" customFormat="1" ht="11.25">
      <c r="A1440" s="172" t="s">
        <v>687</v>
      </c>
      <c r="B1440" s="201" t="s">
        <v>665</v>
      </c>
      <c r="C1440" s="201" t="s">
        <v>688</v>
      </c>
      <c r="D1440" s="201" t="s">
        <v>689</v>
      </c>
      <c r="E1440" s="201" t="s">
        <v>690</v>
      </c>
      <c r="F1440" s="201" t="s">
        <v>691</v>
      </c>
      <c r="G1440" s="201">
        <v>5</v>
      </c>
      <c r="H1440" s="201">
        <v>9</v>
      </c>
      <c r="I1440" s="201" t="s">
        <v>713</v>
      </c>
      <c r="J1440" s="201" t="s">
        <v>671</v>
      </c>
      <c r="K1440" s="202">
        <v>41.47</v>
      </c>
      <c r="L1440" s="202">
        <v>0.17</v>
      </c>
      <c r="M1440" s="202">
        <v>13.75</v>
      </c>
      <c r="N1440" s="202">
        <v>6.9</v>
      </c>
      <c r="O1440" s="202">
        <v>0.5</v>
      </c>
      <c r="P1440" s="202">
        <v>19.3</v>
      </c>
      <c r="Q1440" s="202">
        <v>7.04</v>
      </c>
      <c r="R1440" s="202">
        <v>0.08</v>
      </c>
      <c r="S1440" s="202">
        <v>11.12</v>
      </c>
      <c r="T1440" s="202">
        <v>100.33</v>
      </c>
      <c r="U1440" s="183">
        <f t="shared" si="44"/>
        <v>83.293389650922251</v>
      </c>
      <c r="V1440" s="183">
        <f t="shared" si="45"/>
        <v>35.171293970576016</v>
      </c>
      <c r="W1440" s="201" t="s">
        <v>713</v>
      </c>
      <c r="X1440" s="201">
        <v>10</v>
      </c>
    </row>
    <row r="1441" spans="1:24" s="171" customFormat="1" ht="11.25">
      <c r="A1441" s="172" t="s">
        <v>687</v>
      </c>
      <c r="B1441" s="201" t="s">
        <v>665</v>
      </c>
      <c r="C1441" s="201" t="s">
        <v>688</v>
      </c>
      <c r="D1441" s="201" t="s">
        <v>689</v>
      </c>
      <c r="E1441" s="201" t="s">
        <v>690</v>
      </c>
      <c r="F1441" s="201" t="s">
        <v>691</v>
      </c>
      <c r="G1441" s="201">
        <v>5</v>
      </c>
      <c r="H1441" s="201">
        <v>10</v>
      </c>
      <c r="I1441" s="201" t="s">
        <v>713</v>
      </c>
      <c r="J1441" s="201" t="s">
        <v>671</v>
      </c>
      <c r="K1441" s="202">
        <v>41.56</v>
      </c>
      <c r="L1441" s="202">
        <v>0.09</v>
      </c>
      <c r="M1441" s="202">
        <v>11.8</v>
      </c>
      <c r="N1441" s="202">
        <v>6.44</v>
      </c>
      <c r="O1441" s="202">
        <v>0.51</v>
      </c>
      <c r="P1441" s="202">
        <v>23.73</v>
      </c>
      <c r="Q1441" s="202">
        <v>5.61</v>
      </c>
      <c r="R1441" s="202">
        <v>0.04</v>
      </c>
      <c r="S1441" s="202">
        <v>10.38</v>
      </c>
      <c r="T1441" s="202">
        <v>100.16</v>
      </c>
      <c r="U1441" s="183">
        <f t="shared" si="44"/>
        <v>86.786276614810902</v>
      </c>
      <c r="V1441" s="183">
        <f t="shared" si="45"/>
        <v>37.111337612474998</v>
      </c>
      <c r="W1441" s="201" t="s">
        <v>713</v>
      </c>
      <c r="X1441" s="201">
        <v>10</v>
      </c>
    </row>
    <row r="1442" spans="1:24" s="171" customFormat="1" ht="11.25">
      <c r="A1442" s="172" t="s">
        <v>687</v>
      </c>
      <c r="B1442" s="201" t="s">
        <v>665</v>
      </c>
      <c r="C1442" s="201" t="s">
        <v>688</v>
      </c>
      <c r="D1442" s="201" t="s">
        <v>689</v>
      </c>
      <c r="E1442" s="201" t="s">
        <v>690</v>
      </c>
      <c r="F1442" s="201" t="s">
        <v>691</v>
      </c>
      <c r="G1442" s="201">
        <v>5</v>
      </c>
      <c r="H1442" s="201">
        <v>11</v>
      </c>
      <c r="I1442" s="201" t="s">
        <v>713</v>
      </c>
      <c r="J1442" s="201" t="s">
        <v>671</v>
      </c>
      <c r="K1442" s="202">
        <v>41.22</v>
      </c>
      <c r="L1442" s="202">
        <v>0.19</v>
      </c>
      <c r="M1442" s="202">
        <v>12.97</v>
      </c>
      <c r="N1442" s="202">
        <v>6.3</v>
      </c>
      <c r="O1442" s="202">
        <v>0.48</v>
      </c>
      <c r="P1442" s="202">
        <v>24.48</v>
      </c>
      <c r="Q1442" s="202">
        <v>5.42</v>
      </c>
      <c r="R1442" s="202">
        <v>0</v>
      </c>
      <c r="S1442" s="202">
        <v>8.18</v>
      </c>
      <c r="T1442" s="202">
        <v>99.24</v>
      </c>
      <c r="U1442" s="183">
        <f t="shared" si="44"/>
        <v>87.383355168142941</v>
      </c>
      <c r="V1442" s="183">
        <f t="shared" si="45"/>
        <v>29.730350011821855</v>
      </c>
      <c r="W1442" s="201" t="s">
        <v>713</v>
      </c>
      <c r="X1442" s="201">
        <v>10</v>
      </c>
    </row>
    <row r="1443" spans="1:24" s="171" customFormat="1" ht="11.25">
      <c r="A1443" s="172" t="s">
        <v>687</v>
      </c>
      <c r="B1443" s="201" t="s">
        <v>665</v>
      </c>
      <c r="C1443" s="201" t="s">
        <v>688</v>
      </c>
      <c r="D1443" s="201" t="s">
        <v>689</v>
      </c>
      <c r="E1443" s="201" t="s">
        <v>690</v>
      </c>
      <c r="F1443" s="201" t="s">
        <v>691</v>
      </c>
      <c r="G1443" s="201">
        <v>5</v>
      </c>
      <c r="H1443" s="201">
        <v>12</v>
      </c>
      <c r="I1443" s="201" t="s">
        <v>713</v>
      </c>
      <c r="J1443" s="201" t="s">
        <v>671</v>
      </c>
      <c r="K1443" s="202">
        <v>42.11</v>
      </c>
      <c r="L1443" s="202">
        <v>0.17</v>
      </c>
      <c r="M1443" s="202">
        <v>18.12</v>
      </c>
      <c r="N1443" s="202">
        <v>7.44</v>
      </c>
      <c r="O1443" s="202">
        <v>0.36</v>
      </c>
      <c r="P1443" s="202">
        <v>20.399999999999999</v>
      </c>
      <c r="Q1443" s="202">
        <v>5.62</v>
      </c>
      <c r="R1443" s="202">
        <v>0.05</v>
      </c>
      <c r="S1443" s="202">
        <v>5.72</v>
      </c>
      <c r="T1443" s="202">
        <v>99.99</v>
      </c>
      <c r="U1443" s="183">
        <f t="shared" si="44"/>
        <v>83.014356668469958</v>
      </c>
      <c r="V1443" s="183">
        <f t="shared" si="45"/>
        <v>17.475833099660225</v>
      </c>
      <c r="W1443" s="201" t="s">
        <v>713</v>
      </c>
      <c r="X1443" s="201">
        <v>10</v>
      </c>
    </row>
    <row r="1444" spans="1:24" s="171" customFormat="1" ht="11.25">
      <c r="A1444" s="172" t="s">
        <v>687</v>
      </c>
      <c r="B1444" s="201" t="s">
        <v>665</v>
      </c>
      <c r="C1444" s="201" t="s">
        <v>688</v>
      </c>
      <c r="D1444" s="201" t="s">
        <v>689</v>
      </c>
      <c r="E1444" s="201" t="s">
        <v>690</v>
      </c>
      <c r="F1444" s="201" t="s">
        <v>691</v>
      </c>
      <c r="G1444" s="201">
        <v>5</v>
      </c>
      <c r="H1444" s="201">
        <v>13</v>
      </c>
      <c r="I1444" s="201" t="s">
        <v>713</v>
      </c>
      <c r="J1444" s="201" t="s">
        <v>671</v>
      </c>
      <c r="K1444" s="202">
        <v>43.43</v>
      </c>
      <c r="L1444" s="202">
        <v>0.53</v>
      </c>
      <c r="M1444" s="202">
        <v>19.690000000000001</v>
      </c>
      <c r="N1444" s="202">
        <v>6.62</v>
      </c>
      <c r="O1444" s="202">
        <v>0.34</v>
      </c>
      <c r="P1444" s="202">
        <v>22.83</v>
      </c>
      <c r="Q1444" s="202">
        <v>4.1100000000000003</v>
      </c>
      <c r="R1444" s="202">
        <v>0.14000000000000001</v>
      </c>
      <c r="S1444" s="202">
        <v>3.48</v>
      </c>
      <c r="T1444" s="202">
        <v>101.17</v>
      </c>
      <c r="U1444" s="183">
        <f t="shared" si="44"/>
        <v>86.008078806296822</v>
      </c>
      <c r="V1444" s="183">
        <f t="shared" si="45"/>
        <v>10.599652748343733</v>
      </c>
      <c r="W1444" s="201" t="s">
        <v>713</v>
      </c>
      <c r="X1444" s="201">
        <v>10</v>
      </c>
    </row>
    <row r="1445" spans="1:24" s="171" customFormat="1" ht="11.25">
      <c r="A1445" s="172" t="s">
        <v>687</v>
      </c>
      <c r="B1445" s="201" t="s">
        <v>665</v>
      </c>
      <c r="C1445" s="201" t="s">
        <v>688</v>
      </c>
      <c r="D1445" s="201" t="s">
        <v>689</v>
      </c>
      <c r="E1445" s="201" t="s">
        <v>690</v>
      </c>
      <c r="F1445" s="201" t="s">
        <v>691</v>
      </c>
      <c r="G1445" s="201">
        <v>5</v>
      </c>
      <c r="H1445" s="201">
        <v>14</v>
      </c>
      <c r="I1445" s="201" t="s">
        <v>713</v>
      </c>
      <c r="J1445" s="201" t="s">
        <v>671</v>
      </c>
      <c r="K1445" s="202">
        <v>41.86</v>
      </c>
      <c r="L1445" s="202">
        <v>0.39</v>
      </c>
      <c r="M1445" s="202">
        <v>16.07</v>
      </c>
      <c r="N1445" s="202">
        <v>6.65</v>
      </c>
      <c r="O1445" s="202">
        <v>0.36</v>
      </c>
      <c r="P1445" s="202">
        <v>21.12</v>
      </c>
      <c r="Q1445" s="202">
        <v>6.06</v>
      </c>
      <c r="R1445" s="202">
        <v>0.05</v>
      </c>
      <c r="S1445" s="202">
        <v>7.99</v>
      </c>
      <c r="T1445" s="202">
        <v>100.55</v>
      </c>
      <c r="U1445" s="183">
        <f t="shared" si="44"/>
        <v>84.987036087533511</v>
      </c>
      <c r="V1445" s="183">
        <f t="shared" si="45"/>
        <v>25.01170449095061</v>
      </c>
      <c r="W1445" s="201" t="s">
        <v>713</v>
      </c>
      <c r="X1445" s="201">
        <v>10</v>
      </c>
    </row>
    <row r="1446" spans="1:24" s="171" customFormat="1" ht="11.25">
      <c r="A1446" s="172" t="s">
        <v>687</v>
      </c>
      <c r="B1446" s="201" t="s">
        <v>665</v>
      </c>
      <c r="C1446" s="201" t="s">
        <v>688</v>
      </c>
      <c r="D1446" s="201" t="s">
        <v>689</v>
      </c>
      <c r="E1446" s="201" t="s">
        <v>690</v>
      </c>
      <c r="F1446" s="201" t="s">
        <v>691</v>
      </c>
      <c r="G1446" s="201">
        <v>5</v>
      </c>
      <c r="H1446" s="201">
        <v>15</v>
      </c>
      <c r="I1446" s="201" t="s">
        <v>713</v>
      </c>
      <c r="J1446" s="201" t="s">
        <v>671</v>
      </c>
      <c r="K1446" s="202">
        <v>42.31</v>
      </c>
      <c r="L1446" s="202">
        <v>0.38</v>
      </c>
      <c r="M1446" s="202">
        <v>18.190000000000001</v>
      </c>
      <c r="N1446" s="202">
        <v>7.35</v>
      </c>
      <c r="O1446" s="202">
        <v>0.36</v>
      </c>
      <c r="P1446" s="202">
        <v>21.03</v>
      </c>
      <c r="Q1446" s="202">
        <v>5.81</v>
      </c>
      <c r="R1446" s="202">
        <v>0.04</v>
      </c>
      <c r="S1446" s="202">
        <v>5.78</v>
      </c>
      <c r="T1446" s="202">
        <v>101.25</v>
      </c>
      <c r="U1446" s="183">
        <f t="shared" si="44"/>
        <v>83.606422676236832</v>
      </c>
      <c r="V1446" s="183">
        <f t="shared" si="45"/>
        <v>17.570919827072629</v>
      </c>
      <c r="W1446" s="201" t="s">
        <v>713</v>
      </c>
      <c r="X1446" s="201">
        <v>10</v>
      </c>
    </row>
    <row r="1447" spans="1:24" s="171" customFormat="1" ht="11.25">
      <c r="A1447" s="172" t="s">
        <v>687</v>
      </c>
      <c r="B1447" s="201" t="s">
        <v>665</v>
      </c>
      <c r="C1447" s="201" t="s">
        <v>688</v>
      </c>
      <c r="D1447" s="201" t="s">
        <v>689</v>
      </c>
      <c r="E1447" s="201" t="s">
        <v>690</v>
      </c>
      <c r="F1447" s="201" t="s">
        <v>691</v>
      </c>
      <c r="G1447" s="201">
        <v>5</v>
      </c>
      <c r="H1447" s="201">
        <v>16</v>
      </c>
      <c r="I1447" s="201" t="s">
        <v>713</v>
      </c>
      <c r="J1447" s="201" t="s">
        <v>671</v>
      </c>
      <c r="K1447" s="202">
        <v>41.36</v>
      </c>
      <c r="L1447" s="202">
        <v>7.0000000000000007E-2</v>
      </c>
      <c r="M1447" s="202">
        <v>16.03</v>
      </c>
      <c r="N1447" s="202">
        <v>7.07</v>
      </c>
      <c r="O1447" s="202">
        <v>0.48</v>
      </c>
      <c r="P1447" s="202">
        <v>19.29</v>
      </c>
      <c r="Q1447" s="202">
        <v>6.5</v>
      </c>
      <c r="R1447" s="202">
        <v>0.05</v>
      </c>
      <c r="S1447" s="202">
        <v>9.77</v>
      </c>
      <c r="T1447" s="202">
        <v>100.62</v>
      </c>
      <c r="U1447" s="183">
        <f t="shared" si="44"/>
        <v>82.944618906458501</v>
      </c>
      <c r="V1447" s="183">
        <f t="shared" si="45"/>
        <v>29.020878995657029</v>
      </c>
      <c r="W1447" s="201" t="s">
        <v>713</v>
      </c>
      <c r="X1447" s="201">
        <v>10</v>
      </c>
    </row>
    <row r="1448" spans="1:24" s="171" customFormat="1" ht="11.25">
      <c r="A1448" s="172" t="s">
        <v>687</v>
      </c>
      <c r="B1448" s="201" t="s">
        <v>665</v>
      </c>
      <c r="C1448" s="201" t="s">
        <v>688</v>
      </c>
      <c r="D1448" s="201" t="s">
        <v>689</v>
      </c>
      <c r="E1448" s="201" t="s">
        <v>690</v>
      </c>
      <c r="F1448" s="201" t="s">
        <v>691</v>
      </c>
      <c r="G1448" s="201">
        <v>5</v>
      </c>
      <c r="H1448" s="201">
        <v>17</v>
      </c>
      <c r="I1448" s="201" t="s">
        <v>713</v>
      </c>
      <c r="J1448" s="201" t="s">
        <v>671</v>
      </c>
      <c r="K1448" s="202">
        <v>42.61</v>
      </c>
      <c r="L1448" s="202">
        <v>0.17</v>
      </c>
      <c r="M1448" s="202">
        <v>16.23</v>
      </c>
      <c r="N1448" s="202">
        <v>6.4</v>
      </c>
      <c r="O1448" s="202">
        <v>0.33</v>
      </c>
      <c r="P1448" s="202">
        <v>20.27</v>
      </c>
      <c r="Q1448" s="202">
        <v>6.55</v>
      </c>
      <c r="R1448" s="202">
        <v>0.04</v>
      </c>
      <c r="S1448" s="202">
        <v>8.2200000000000006</v>
      </c>
      <c r="T1448" s="202">
        <v>100.82</v>
      </c>
      <c r="U1448" s="183">
        <f t="shared" si="44"/>
        <v>84.951791708214643</v>
      </c>
      <c r="V1448" s="183">
        <f t="shared" si="45"/>
        <v>25.359763920961282</v>
      </c>
      <c r="W1448" s="201" t="s">
        <v>713</v>
      </c>
      <c r="X1448" s="201">
        <v>10</v>
      </c>
    </row>
    <row r="1449" spans="1:24" s="171" customFormat="1" ht="11.25">
      <c r="A1449" s="172" t="s">
        <v>687</v>
      </c>
      <c r="B1449" s="201" t="s">
        <v>665</v>
      </c>
      <c r="C1449" s="201" t="s">
        <v>688</v>
      </c>
      <c r="D1449" s="201" t="s">
        <v>689</v>
      </c>
      <c r="E1449" s="201" t="s">
        <v>690</v>
      </c>
      <c r="F1449" s="201" t="s">
        <v>691</v>
      </c>
      <c r="G1449" s="201">
        <v>5</v>
      </c>
      <c r="H1449" s="201">
        <v>18</v>
      </c>
      <c r="I1449" s="201" t="s">
        <v>713</v>
      </c>
      <c r="J1449" s="201" t="s">
        <v>671</v>
      </c>
      <c r="K1449" s="202">
        <v>41.5</v>
      </c>
      <c r="L1449" s="202">
        <v>0.24</v>
      </c>
      <c r="M1449" s="202">
        <v>22.15</v>
      </c>
      <c r="N1449" s="202">
        <v>13.37</v>
      </c>
      <c r="O1449" s="202">
        <v>0.28000000000000003</v>
      </c>
      <c r="P1449" s="202">
        <v>11.67</v>
      </c>
      <c r="Q1449" s="202">
        <v>11.38</v>
      </c>
      <c r="R1449" s="202">
        <v>0.12</v>
      </c>
      <c r="S1449" s="202">
        <v>0.12</v>
      </c>
      <c r="T1449" s="202">
        <v>100.83</v>
      </c>
      <c r="U1449" s="183">
        <f t="shared" si="44"/>
        <v>60.873288901930856</v>
      </c>
      <c r="V1449" s="183">
        <f t="shared" si="45"/>
        <v>0.36211865948732974</v>
      </c>
      <c r="W1449" s="201" t="s">
        <v>713</v>
      </c>
      <c r="X1449" s="201">
        <v>10</v>
      </c>
    </row>
    <row r="1450" spans="1:24" s="171" customFormat="1" ht="11.25">
      <c r="A1450" s="172" t="s">
        <v>687</v>
      </c>
      <c r="B1450" s="201" t="s">
        <v>665</v>
      </c>
      <c r="C1450" s="201" t="s">
        <v>688</v>
      </c>
      <c r="D1450" s="201" t="s">
        <v>689</v>
      </c>
      <c r="E1450" s="201" t="s">
        <v>690</v>
      </c>
      <c r="F1450" s="201" t="s">
        <v>691</v>
      </c>
      <c r="G1450" s="201">
        <v>5</v>
      </c>
      <c r="H1450" s="201">
        <v>19</v>
      </c>
      <c r="I1450" s="201" t="s">
        <v>713</v>
      </c>
      <c r="J1450" s="201" t="s">
        <v>671</v>
      </c>
      <c r="K1450" s="202">
        <v>41.71</v>
      </c>
      <c r="L1450" s="202">
        <v>0.33</v>
      </c>
      <c r="M1450" s="202">
        <v>21.08</v>
      </c>
      <c r="N1450" s="202">
        <v>14.43</v>
      </c>
      <c r="O1450" s="202">
        <v>0.33</v>
      </c>
      <c r="P1450" s="202">
        <v>9.64</v>
      </c>
      <c r="Q1450" s="202">
        <v>12.72</v>
      </c>
      <c r="R1450" s="202">
        <v>0.17</v>
      </c>
      <c r="S1450" s="202">
        <v>0.1</v>
      </c>
      <c r="T1450" s="202">
        <v>100.51</v>
      </c>
      <c r="U1450" s="183">
        <f t="shared" si="44"/>
        <v>54.353765375117923</v>
      </c>
      <c r="V1450" s="183">
        <f t="shared" si="45"/>
        <v>0.3172257362230485</v>
      </c>
      <c r="W1450" s="201" t="s">
        <v>713</v>
      </c>
      <c r="X1450" s="201">
        <v>10</v>
      </c>
    </row>
    <row r="1451" spans="1:24" s="171" customFormat="1" ht="11.25">
      <c r="A1451" s="172" t="s">
        <v>687</v>
      </c>
      <c r="B1451" s="201" t="s">
        <v>665</v>
      </c>
      <c r="C1451" s="201" t="s">
        <v>688</v>
      </c>
      <c r="D1451" s="201" t="s">
        <v>689</v>
      </c>
      <c r="E1451" s="201" t="s">
        <v>690</v>
      </c>
      <c r="F1451" s="201" t="s">
        <v>691</v>
      </c>
      <c r="G1451" s="201">
        <v>5</v>
      </c>
      <c r="H1451" s="201">
        <v>20</v>
      </c>
      <c r="I1451" s="201" t="s">
        <v>713</v>
      </c>
      <c r="J1451" s="201" t="s">
        <v>671</v>
      </c>
      <c r="K1451" s="202">
        <v>42.35</v>
      </c>
      <c r="L1451" s="202">
        <v>0.06</v>
      </c>
      <c r="M1451" s="202">
        <v>17.95</v>
      </c>
      <c r="N1451" s="202">
        <v>7.41</v>
      </c>
      <c r="O1451" s="202">
        <v>0.46</v>
      </c>
      <c r="P1451" s="202">
        <v>20.190000000000001</v>
      </c>
      <c r="Q1451" s="202">
        <v>5.81</v>
      </c>
      <c r="R1451" s="202">
        <v>7.0000000000000007E-2</v>
      </c>
      <c r="S1451" s="202">
        <v>6.48</v>
      </c>
      <c r="T1451" s="202">
        <v>100.78</v>
      </c>
      <c r="U1451" s="183">
        <f t="shared" si="44"/>
        <v>82.925238571660316</v>
      </c>
      <c r="V1451" s="183">
        <f t="shared" si="45"/>
        <v>19.496050619368109</v>
      </c>
      <c r="W1451" s="201" t="s">
        <v>713</v>
      </c>
      <c r="X1451" s="201">
        <v>10</v>
      </c>
    </row>
    <row r="1452" spans="1:24" s="171" customFormat="1" ht="11.25">
      <c r="A1452" s="172" t="s">
        <v>687</v>
      </c>
      <c r="B1452" s="201" t="s">
        <v>665</v>
      </c>
      <c r="C1452" s="201" t="s">
        <v>688</v>
      </c>
      <c r="D1452" s="201" t="s">
        <v>689</v>
      </c>
      <c r="E1452" s="201" t="s">
        <v>690</v>
      </c>
      <c r="F1452" s="201" t="s">
        <v>691</v>
      </c>
      <c r="G1452" s="201">
        <v>5</v>
      </c>
      <c r="H1452" s="201">
        <v>21</v>
      </c>
      <c r="I1452" s="201" t="s">
        <v>713</v>
      </c>
      <c r="J1452" s="201" t="s">
        <v>671</v>
      </c>
      <c r="K1452" s="202">
        <v>42.7</v>
      </c>
      <c r="L1452" s="202">
        <v>0.51</v>
      </c>
      <c r="M1452" s="202">
        <v>20.12</v>
      </c>
      <c r="N1452" s="202">
        <v>6.83</v>
      </c>
      <c r="O1452" s="202">
        <v>0.3</v>
      </c>
      <c r="P1452" s="202">
        <v>22.9</v>
      </c>
      <c r="Q1452" s="202">
        <v>4.49</v>
      </c>
      <c r="R1452" s="202">
        <v>0.11</v>
      </c>
      <c r="S1452" s="202">
        <v>2.83</v>
      </c>
      <c r="T1452" s="202">
        <v>100.79</v>
      </c>
      <c r="U1452" s="183">
        <f t="shared" si="44"/>
        <v>85.665651211551236</v>
      </c>
      <c r="V1452" s="183">
        <f t="shared" si="45"/>
        <v>8.6221994318306141</v>
      </c>
      <c r="W1452" s="201" t="s">
        <v>713</v>
      </c>
      <c r="X1452" s="201">
        <v>10</v>
      </c>
    </row>
    <row r="1453" spans="1:24" s="171" customFormat="1" ht="11.25">
      <c r="A1453" s="172" t="s">
        <v>687</v>
      </c>
      <c r="B1453" s="201" t="s">
        <v>665</v>
      </c>
      <c r="C1453" s="201" t="s">
        <v>688</v>
      </c>
      <c r="D1453" s="201" t="s">
        <v>689</v>
      </c>
      <c r="E1453" s="201" t="s">
        <v>690</v>
      </c>
      <c r="F1453" s="201" t="s">
        <v>691</v>
      </c>
      <c r="G1453" s="201">
        <v>5</v>
      </c>
      <c r="H1453" s="201">
        <v>22</v>
      </c>
      <c r="I1453" s="201" t="s">
        <v>713</v>
      </c>
      <c r="J1453" s="201" t="s">
        <v>671</v>
      </c>
      <c r="K1453" s="202">
        <v>42.42</v>
      </c>
      <c r="L1453" s="202">
        <v>0.2</v>
      </c>
      <c r="M1453" s="202">
        <v>18.98</v>
      </c>
      <c r="N1453" s="202">
        <v>7.35</v>
      </c>
      <c r="O1453" s="202">
        <v>0.43</v>
      </c>
      <c r="P1453" s="202">
        <v>21.33</v>
      </c>
      <c r="Q1453" s="202">
        <v>4.9800000000000004</v>
      </c>
      <c r="R1453" s="202">
        <v>0.05</v>
      </c>
      <c r="S1453" s="202">
        <v>5.33</v>
      </c>
      <c r="T1453" s="202">
        <v>101.07</v>
      </c>
      <c r="U1453" s="183">
        <f t="shared" si="44"/>
        <v>83.799640099538564</v>
      </c>
      <c r="V1453" s="183">
        <f t="shared" si="45"/>
        <v>15.852296082842827</v>
      </c>
      <c r="W1453" s="201" t="s">
        <v>713</v>
      </c>
      <c r="X1453" s="201">
        <v>10</v>
      </c>
    </row>
    <row r="1454" spans="1:24" s="171" customFormat="1" ht="11.25">
      <c r="A1454" s="172" t="s">
        <v>687</v>
      </c>
      <c r="B1454" s="201" t="s">
        <v>665</v>
      </c>
      <c r="C1454" s="201" t="s">
        <v>688</v>
      </c>
      <c r="D1454" s="201" t="s">
        <v>689</v>
      </c>
      <c r="E1454" s="201" t="s">
        <v>690</v>
      </c>
      <c r="F1454" s="201" t="s">
        <v>691</v>
      </c>
      <c r="G1454" s="201">
        <v>5</v>
      </c>
      <c r="H1454" s="201">
        <v>23</v>
      </c>
      <c r="I1454" s="201" t="s">
        <v>713</v>
      </c>
      <c r="J1454" s="201" t="s">
        <v>671</v>
      </c>
      <c r="K1454" s="202">
        <v>40.950000000000003</v>
      </c>
      <c r="L1454" s="202">
        <v>0.33</v>
      </c>
      <c r="M1454" s="202">
        <v>21.54</v>
      </c>
      <c r="N1454" s="202">
        <v>14.39</v>
      </c>
      <c r="O1454" s="202">
        <v>0.34</v>
      </c>
      <c r="P1454" s="202">
        <v>10.1</v>
      </c>
      <c r="Q1454" s="202">
        <v>12.64</v>
      </c>
      <c r="R1454" s="202">
        <v>0.08</v>
      </c>
      <c r="S1454" s="202">
        <v>0.1</v>
      </c>
      <c r="T1454" s="202">
        <v>100.47</v>
      </c>
      <c r="U1454" s="183">
        <f t="shared" si="44"/>
        <v>55.576280193565985</v>
      </c>
      <c r="V1454" s="183">
        <f t="shared" si="45"/>
        <v>0.31047221785330242</v>
      </c>
      <c r="W1454" s="201" t="s">
        <v>713</v>
      </c>
      <c r="X1454" s="201">
        <v>10</v>
      </c>
    </row>
    <row r="1455" spans="1:24" s="171" customFormat="1" ht="11.25">
      <c r="A1455" s="172" t="s">
        <v>687</v>
      </c>
      <c r="B1455" s="201" t="s">
        <v>665</v>
      </c>
      <c r="C1455" s="201" t="s">
        <v>688</v>
      </c>
      <c r="D1455" s="201" t="s">
        <v>689</v>
      </c>
      <c r="E1455" s="201" t="s">
        <v>690</v>
      </c>
      <c r="F1455" s="201" t="s">
        <v>691</v>
      </c>
      <c r="G1455" s="201">
        <v>5</v>
      </c>
      <c r="H1455" s="201">
        <v>24</v>
      </c>
      <c r="I1455" s="201" t="s">
        <v>713</v>
      </c>
      <c r="J1455" s="201" t="s">
        <v>671</v>
      </c>
      <c r="K1455" s="202">
        <v>42.2</v>
      </c>
      <c r="L1455" s="202">
        <v>0.15</v>
      </c>
      <c r="M1455" s="202">
        <v>15.26</v>
      </c>
      <c r="N1455" s="202">
        <v>6.38</v>
      </c>
      <c r="O1455" s="202">
        <v>0.37</v>
      </c>
      <c r="P1455" s="202">
        <v>20.37</v>
      </c>
      <c r="Q1455" s="202">
        <v>6.34</v>
      </c>
      <c r="R1455" s="202">
        <v>0.08</v>
      </c>
      <c r="S1455" s="202">
        <v>10.130000000000001</v>
      </c>
      <c r="T1455" s="202">
        <v>101.28</v>
      </c>
      <c r="U1455" s="183">
        <f t="shared" si="44"/>
        <v>85.054426169146083</v>
      </c>
      <c r="V1455" s="183">
        <f t="shared" si="45"/>
        <v>30.811249146554015</v>
      </c>
      <c r="W1455" s="201" t="s">
        <v>713</v>
      </c>
      <c r="X1455" s="201">
        <v>10</v>
      </c>
    </row>
    <row r="1456" spans="1:24" s="171" customFormat="1" ht="11.25">
      <c r="A1456" s="172" t="s">
        <v>687</v>
      </c>
      <c r="B1456" s="201" t="s">
        <v>665</v>
      </c>
      <c r="C1456" s="201" t="s">
        <v>688</v>
      </c>
      <c r="D1456" s="201" t="s">
        <v>689</v>
      </c>
      <c r="E1456" s="201" t="s">
        <v>690</v>
      </c>
      <c r="F1456" s="201" t="s">
        <v>691</v>
      </c>
      <c r="G1456" s="201">
        <v>5</v>
      </c>
      <c r="H1456" s="201">
        <v>25</v>
      </c>
      <c r="I1456" s="201" t="s">
        <v>713</v>
      </c>
      <c r="J1456" s="201" t="s">
        <v>671</v>
      </c>
      <c r="K1456" s="202">
        <v>43.1</v>
      </c>
      <c r="L1456" s="202">
        <v>0.6</v>
      </c>
      <c r="M1456" s="202">
        <v>18.89</v>
      </c>
      <c r="N1456" s="202">
        <v>6.55</v>
      </c>
      <c r="O1456" s="202">
        <v>0.36</v>
      </c>
      <c r="P1456" s="202">
        <v>21.37</v>
      </c>
      <c r="Q1456" s="202">
        <v>5.27</v>
      </c>
      <c r="R1456" s="202">
        <v>7.0000000000000007E-2</v>
      </c>
      <c r="S1456" s="202">
        <v>5.03</v>
      </c>
      <c r="T1456" s="202">
        <v>101.24</v>
      </c>
      <c r="U1456" s="183">
        <f t="shared" si="44"/>
        <v>85.327277829799414</v>
      </c>
      <c r="V1456" s="183">
        <f t="shared" si="45"/>
        <v>15.155747439424752</v>
      </c>
      <c r="W1456" s="201" t="s">
        <v>713</v>
      </c>
      <c r="X1456" s="201">
        <v>10</v>
      </c>
    </row>
    <row r="1457" spans="1:24" s="171" customFormat="1" ht="11.25">
      <c r="A1457" s="172" t="s">
        <v>687</v>
      </c>
      <c r="B1457" s="201" t="s">
        <v>665</v>
      </c>
      <c r="C1457" s="201" t="s">
        <v>688</v>
      </c>
      <c r="D1457" s="201" t="s">
        <v>689</v>
      </c>
      <c r="E1457" s="201" t="s">
        <v>690</v>
      </c>
      <c r="F1457" s="201" t="s">
        <v>691</v>
      </c>
      <c r="G1457" s="201">
        <v>5</v>
      </c>
      <c r="H1457" s="201">
        <v>26</v>
      </c>
      <c r="I1457" s="201" t="s">
        <v>713</v>
      </c>
      <c r="J1457" s="201" t="s">
        <v>671</v>
      </c>
      <c r="K1457" s="202">
        <v>42.79</v>
      </c>
      <c r="L1457" s="202">
        <v>0.47</v>
      </c>
      <c r="M1457" s="202">
        <v>19.670000000000002</v>
      </c>
      <c r="N1457" s="202">
        <v>8.15</v>
      </c>
      <c r="O1457" s="202">
        <v>0.43</v>
      </c>
      <c r="P1457" s="202">
        <v>20.6</v>
      </c>
      <c r="Q1457" s="202">
        <v>5.21</v>
      </c>
      <c r="R1457" s="202">
        <v>0.05</v>
      </c>
      <c r="S1457" s="202">
        <v>3.79</v>
      </c>
      <c r="T1457" s="202">
        <v>101.16</v>
      </c>
      <c r="U1457" s="183">
        <f t="shared" si="44"/>
        <v>81.835681188563854</v>
      </c>
      <c r="V1457" s="183">
        <f t="shared" si="45"/>
        <v>11.446191281579024</v>
      </c>
      <c r="W1457" s="201" t="s">
        <v>713</v>
      </c>
      <c r="X1457" s="201">
        <v>10</v>
      </c>
    </row>
    <row r="1458" spans="1:24" s="171" customFormat="1" ht="11.25">
      <c r="A1458" s="172" t="s">
        <v>687</v>
      </c>
      <c r="B1458" s="201" t="s">
        <v>665</v>
      </c>
      <c r="C1458" s="201" t="s">
        <v>688</v>
      </c>
      <c r="D1458" s="201" t="s">
        <v>689</v>
      </c>
      <c r="E1458" s="201" t="s">
        <v>690</v>
      </c>
      <c r="F1458" s="201" t="s">
        <v>691</v>
      </c>
      <c r="G1458" s="201">
        <v>5</v>
      </c>
      <c r="H1458" s="201">
        <v>27</v>
      </c>
      <c r="I1458" s="201" t="s">
        <v>713</v>
      </c>
      <c r="J1458" s="201" t="s">
        <v>671</v>
      </c>
      <c r="K1458" s="202">
        <v>41.69</v>
      </c>
      <c r="L1458" s="202">
        <v>0.19</v>
      </c>
      <c r="M1458" s="202">
        <v>15.13</v>
      </c>
      <c r="N1458" s="202">
        <v>6.81</v>
      </c>
      <c r="O1458" s="202">
        <v>0.41</v>
      </c>
      <c r="P1458" s="202">
        <v>19.510000000000002</v>
      </c>
      <c r="Q1458" s="202">
        <v>7.05</v>
      </c>
      <c r="R1458" s="202">
        <v>0.05</v>
      </c>
      <c r="S1458" s="202">
        <v>9.6</v>
      </c>
      <c r="T1458" s="202">
        <v>100.44</v>
      </c>
      <c r="U1458" s="183">
        <f t="shared" si="44"/>
        <v>83.62403229102874</v>
      </c>
      <c r="V1458" s="183">
        <f t="shared" si="45"/>
        <v>29.856487773835465</v>
      </c>
      <c r="W1458" s="201" t="s">
        <v>713</v>
      </c>
      <c r="X1458" s="201">
        <v>10</v>
      </c>
    </row>
    <row r="1459" spans="1:24" s="171" customFormat="1" ht="11.25">
      <c r="A1459" s="172" t="s">
        <v>687</v>
      </c>
      <c r="B1459" s="201" t="s">
        <v>665</v>
      </c>
      <c r="C1459" s="201" t="s">
        <v>688</v>
      </c>
      <c r="D1459" s="201" t="s">
        <v>689</v>
      </c>
      <c r="E1459" s="201" t="s">
        <v>690</v>
      </c>
      <c r="F1459" s="201" t="s">
        <v>691</v>
      </c>
      <c r="G1459" s="201">
        <v>5</v>
      </c>
      <c r="H1459" s="201">
        <v>28</v>
      </c>
      <c r="I1459" s="201" t="s">
        <v>713</v>
      </c>
      <c r="J1459" s="201" t="s">
        <v>671</v>
      </c>
      <c r="K1459" s="202">
        <v>42.11</v>
      </c>
      <c r="L1459" s="202">
        <v>0.16</v>
      </c>
      <c r="M1459" s="202">
        <v>15.29</v>
      </c>
      <c r="N1459" s="202">
        <v>6.44</v>
      </c>
      <c r="O1459" s="202">
        <v>0.37</v>
      </c>
      <c r="P1459" s="202">
        <v>20.32</v>
      </c>
      <c r="Q1459" s="202">
        <v>6.77</v>
      </c>
      <c r="R1459" s="202">
        <v>7.0000000000000007E-2</v>
      </c>
      <c r="S1459" s="202">
        <v>9.85</v>
      </c>
      <c r="T1459" s="202">
        <v>101.38</v>
      </c>
      <c r="U1459" s="183">
        <f t="shared" si="44"/>
        <v>84.903573436527012</v>
      </c>
      <c r="V1459" s="183">
        <f t="shared" si="45"/>
        <v>30.175548942688952</v>
      </c>
      <c r="W1459" s="201" t="s">
        <v>713</v>
      </c>
      <c r="X1459" s="201">
        <v>10</v>
      </c>
    </row>
    <row r="1460" spans="1:24" s="171" customFormat="1" ht="11.25">
      <c r="A1460" s="172" t="s">
        <v>687</v>
      </c>
      <c r="B1460" s="201" t="s">
        <v>665</v>
      </c>
      <c r="C1460" s="201" t="s">
        <v>688</v>
      </c>
      <c r="D1460" s="201" t="s">
        <v>689</v>
      </c>
      <c r="E1460" s="201" t="s">
        <v>690</v>
      </c>
      <c r="F1460" s="201" t="s">
        <v>691</v>
      </c>
      <c r="G1460" s="201">
        <v>5</v>
      </c>
      <c r="H1460" s="201">
        <v>29</v>
      </c>
      <c r="I1460" s="201" t="s">
        <v>713</v>
      </c>
      <c r="J1460" s="201" t="s">
        <v>671</v>
      </c>
      <c r="K1460" s="202">
        <v>42.78</v>
      </c>
      <c r="L1460" s="202">
        <v>0.83</v>
      </c>
      <c r="M1460" s="202">
        <v>18.100000000000001</v>
      </c>
      <c r="N1460" s="202">
        <v>7.01</v>
      </c>
      <c r="O1460" s="202">
        <v>0.36</v>
      </c>
      <c r="P1460" s="202">
        <v>20.93</v>
      </c>
      <c r="Q1460" s="202">
        <v>6.35</v>
      </c>
      <c r="R1460" s="202">
        <v>0.13</v>
      </c>
      <c r="S1460" s="202">
        <v>4.09</v>
      </c>
      <c r="T1460" s="202">
        <v>100.58</v>
      </c>
      <c r="U1460" s="183">
        <f t="shared" si="44"/>
        <v>84.181923849256961</v>
      </c>
      <c r="V1460" s="183">
        <f t="shared" si="45"/>
        <v>13.163357087214248</v>
      </c>
      <c r="W1460" s="201" t="s">
        <v>713</v>
      </c>
      <c r="X1460" s="201">
        <v>10</v>
      </c>
    </row>
    <row r="1461" spans="1:24" s="171" customFormat="1" ht="11.25">
      <c r="A1461" s="172" t="s">
        <v>687</v>
      </c>
      <c r="B1461" s="201" t="s">
        <v>665</v>
      </c>
      <c r="C1461" s="201" t="s">
        <v>688</v>
      </c>
      <c r="D1461" s="201" t="s">
        <v>689</v>
      </c>
      <c r="E1461" s="201" t="s">
        <v>690</v>
      </c>
      <c r="F1461" s="201" t="s">
        <v>691</v>
      </c>
      <c r="G1461" s="201">
        <v>5</v>
      </c>
      <c r="H1461" s="201">
        <v>30</v>
      </c>
      <c r="I1461" s="201" t="s">
        <v>713</v>
      </c>
      <c r="J1461" s="201" t="s">
        <v>671</v>
      </c>
      <c r="K1461" s="202">
        <v>41.99</v>
      </c>
      <c r="L1461" s="202">
        <v>0.05</v>
      </c>
      <c r="M1461" s="202">
        <v>15.69</v>
      </c>
      <c r="N1461" s="202">
        <v>6.91</v>
      </c>
      <c r="O1461" s="202">
        <v>0.42</v>
      </c>
      <c r="P1461" s="202">
        <v>19.63</v>
      </c>
      <c r="Q1461" s="202">
        <v>6.82</v>
      </c>
      <c r="R1461" s="202">
        <v>0.03</v>
      </c>
      <c r="S1461" s="202">
        <v>9.77</v>
      </c>
      <c r="T1461" s="202">
        <v>101.31</v>
      </c>
      <c r="U1461" s="183">
        <f t="shared" si="44"/>
        <v>83.508046619998026</v>
      </c>
      <c r="V1461" s="183">
        <f t="shared" si="45"/>
        <v>29.464461615338749</v>
      </c>
      <c r="W1461" s="201" t="s">
        <v>713</v>
      </c>
      <c r="X1461" s="201">
        <v>10</v>
      </c>
    </row>
    <row r="1462" spans="1:24" s="171" customFormat="1" ht="11.25">
      <c r="A1462" s="172" t="s">
        <v>687</v>
      </c>
      <c r="B1462" s="201" t="s">
        <v>665</v>
      </c>
      <c r="C1462" s="201" t="s">
        <v>688</v>
      </c>
      <c r="D1462" s="201" t="s">
        <v>689</v>
      </c>
      <c r="E1462" s="201" t="s">
        <v>690</v>
      </c>
      <c r="F1462" s="201" t="s">
        <v>691</v>
      </c>
      <c r="G1462" s="201">
        <v>5</v>
      </c>
      <c r="H1462" s="201">
        <v>31</v>
      </c>
      <c r="I1462" s="201" t="s">
        <v>713</v>
      </c>
      <c r="J1462" s="201" t="s">
        <v>671</v>
      </c>
      <c r="K1462" s="202">
        <v>41</v>
      </c>
      <c r="L1462" s="202">
        <v>0.28999999999999998</v>
      </c>
      <c r="M1462" s="202">
        <v>22.2</v>
      </c>
      <c r="N1462" s="202">
        <v>14.4</v>
      </c>
      <c r="O1462" s="202">
        <v>0.3</v>
      </c>
      <c r="P1462" s="202">
        <v>10.62</v>
      </c>
      <c r="Q1462" s="202">
        <v>11.79</v>
      </c>
      <c r="R1462" s="202">
        <v>0.15</v>
      </c>
      <c r="S1462" s="202">
        <v>0.1</v>
      </c>
      <c r="T1462" s="202">
        <v>100.85</v>
      </c>
      <c r="U1462" s="183">
        <f t="shared" si="44"/>
        <v>56.79499460741296</v>
      </c>
      <c r="V1462" s="183">
        <f t="shared" si="45"/>
        <v>0.30126977069638483</v>
      </c>
      <c r="W1462" s="201" t="s">
        <v>713</v>
      </c>
      <c r="X1462" s="201">
        <v>10</v>
      </c>
    </row>
    <row r="1463" spans="1:24" s="171" customFormat="1" ht="11.25">
      <c r="A1463" s="172" t="s">
        <v>687</v>
      </c>
      <c r="B1463" s="201" t="s">
        <v>665</v>
      </c>
      <c r="C1463" s="201" t="s">
        <v>688</v>
      </c>
      <c r="D1463" s="201" t="s">
        <v>689</v>
      </c>
      <c r="E1463" s="201" t="s">
        <v>690</v>
      </c>
      <c r="F1463" s="201" t="s">
        <v>691</v>
      </c>
      <c r="G1463" s="201">
        <v>5</v>
      </c>
      <c r="H1463" s="201">
        <v>32</v>
      </c>
      <c r="I1463" s="201" t="s">
        <v>713</v>
      </c>
      <c r="J1463" s="201" t="s">
        <v>671</v>
      </c>
      <c r="K1463" s="202">
        <v>42.88</v>
      </c>
      <c r="L1463" s="202">
        <v>0.21</v>
      </c>
      <c r="M1463" s="202">
        <v>17.07</v>
      </c>
      <c r="N1463" s="202">
        <v>6.97</v>
      </c>
      <c r="O1463" s="202">
        <v>0.31</v>
      </c>
      <c r="P1463" s="202">
        <v>21.02</v>
      </c>
      <c r="Q1463" s="202">
        <v>5.36</v>
      </c>
      <c r="R1463" s="202">
        <v>7.0000000000000007E-2</v>
      </c>
      <c r="S1463" s="202">
        <v>7.26</v>
      </c>
      <c r="T1463" s="202">
        <v>101.15</v>
      </c>
      <c r="U1463" s="183">
        <f t="shared" si="44"/>
        <v>84.314804702889489</v>
      </c>
      <c r="V1463" s="183">
        <f t="shared" si="45"/>
        <v>22.197956971171763</v>
      </c>
      <c r="W1463" s="201" t="s">
        <v>713</v>
      </c>
      <c r="X1463" s="201">
        <v>10</v>
      </c>
    </row>
    <row r="1464" spans="1:24" s="171" customFormat="1" ht="11.25">
      <c r="A1464" s="172" t="s">
        <v>687</v>
      </c>
      <c r="B1464" s="201" t="s">
        <v>665</v>
      </c>
      <c r="C1464" s="201" t="s">
        <v>688</v>
      </c>
      <c r="D1464" s="201" t="s">
        <v>689</v>
      </c>
      <c r="E1464" s="201" t="s">
        <v>690</v>
      </c>
      <c r="F1464" s="201" t="s">
        <v>691</v>
      </c>
      <c r="G1464" s="201">
        <v>5</v>
      </c>
      <c r="H1464" s="201">
        <v>33</v>
      </c>
      <c r="I1464" s="201" t="s">
        <v>713</v>
      </c>
      <c r="J1464" s="201" t="s">
        <v>671</v>
      </c>
      <c r="K1464" s="202">
        <v>42.14</v>
      </c>
      <c r="L1464" s="202">
        <v>0.2</v>
      </c>
      <c r="M1464" s="202">
        <v>14.89</v>
      </c>
      <c r="N1464" s="202">
        <v>6.52</v>
      </c>
      <c r="O1464" s="202">
        <v>0.38</v>
      </c>
      <c r="P1464" s="202">
        <v>20.53</v>
      </c>
      <c r="Q1464" s="202">
        <v>6.85</v>
      </c>
      <c r="R1464" s="202">
        <v>0</v>
      </c>
      <c r="S1464" s="202">
        <v>9.59</v>
      </c>
      <c r="T1464" s="202">
        <v>101.1</v>
      </c>
      <c r="U1464" s="183">
        <f t="shared" si="44"/>
        <v>84.877096328290619</v>
      </c>
      <c r="V1464" s="183">
        <f t="shared" si="45"/>
        <v>30.170463056056125</v>
      </c>
      <c r="W1464" s="201" t="s">
        <v>713</v>
      </c>
      <c r="X1464" s="201">
        <v>10</v>
      </c>
    </row>
    <row r="1465" spans="1:24" s="171" customFormat="1" ht="11.25">
      <c r="A1465" s="172" t="s">
        <v>687</v>
      </c>
      <c r="B1465" s="201" t="s">
        <v>665</v>
      </c>
      <c r="C1465" s="201" t="s">
        <v>688</v>
      </c>
      <c r="D1465" s="201" t="s">
        <v>689</v>
      </c>
      <c r="E1465" s="201" t="s">
        <v>690</v>
      </c>
      <c r="F1465" s="201" t="s">
        <v>691</v>
      </c>
      <c r="G1465" s="201">
        <v>5</v>
      </c>
      <c r="H1465" s="201">
        <v>34</v>
      </c>
      <c r="I1465" s="201" t="s">
        <v>713</v>
      </c>
      <c r="J1465" s="201" t="s">
        <v>671</v>
      </c>
      <c r="K1465" s="202">
        <v>41.72</v>
      </c>
      <c r="L1465" s="202">
        <v>0.17</v>
      </c>
      <c r="M1465" s="202">
        <v>15.6</v>
      </c>
      <c r="N1465" s="202">
        <v>6.84</v>
      </c>
      <c r="O1465" s="202">
        <v>0.41</v>
      </c>
      <c r="P1465" s="202">
        <v>19.579999999999998</v>
      </c>
      <c r="Q1465" s="202">
        <v>7.1</v>
      </c>
      <c r="R1465" s="202">
        <v>0.06</v>
      </c>
      <c r="S1465" s="202">
        <v>9.58</v>
      </c>
      <c r="T1465" s="202">
        <v>101.06</v>
      </c>
      <c r="U1465" s="183">
        <f t="shared" si="44"/>
        <v>83.612880357202073</v>
      </c>
      <c r="V1465" s="183">
        <f t="shared" si="45"/>
        <v>29.176690664630954</v>
      </c>
      <c r="W1465" s="201" t="s">
        <v>713</v>
      </c>
      <c r="X1465" s="201">
        <v>10</v>
      </c>
    </row>
    <row r="1466" spans="1:24" s="171" customFormat="1" ht="11.25">
      <c r="A1466" s="172" t="s">
        <v>687</v>
      </c>
      <c r="B1466" s="201" t="s">
        <v>665</v>
      </c>
      <c r="C1466" s="201" t="s">
        <v>688</v>
      </c>
      <c r="D1466" s="201" t="s">
        <v>689</v>
      </c>
      <c r="E1466" s="201" t="s">
        <v>690</v>
      </c>
      <c r="F1466" s="201" t="s">
        <v>691</v>
      </c>
      <c r="G1466" s="201">
        <v>5</v>
      </c>
      <c r="H1466" s="201">
        <v>35</v>
      </c>
      <c r="I1466" s="201" t="s">
        <v>713</v>
      </c>
      <c r="J1466" s="201" t="s">
        <v>671</v>
      </c>
      <c r="K1466" s="202">
        <v>42.81</v>
      </c>
      <c r="L1466" s="202">
        <v>0.47</v>
      </c>
      <c r="M1466" s="202">
        <v>19.52</v>
      </c>
      <c r="N1466" s="202">
        <v>8.1</v>
      </c>
      <c r="O1466" s="202">
        <v>0.37</v>
      </c>
      <c r="P1466" s="202">
        <v>20.68</v>
      </c>
      <c r="Q1466" s="202">
        <v>5.4</v>
      </c>
      <c r="R1466" s="202">
        <v>0.05</v>
      </c>
      <c r="S1466" s="202">
        <v>3.8</v>
      </c>
      <c r="T1466" s="202">
        <v>101.2</v>
      </c>
      <c r="U1466" s="183">
        <f t="shared" si="44"/>
        <v>81.984297899599909</v>
      </c>
      <c r="V1466" s="183">
        <f t="shared" si="45"/>
        <v>11.550906625392015</v>
      </c>
      <c r="W1466" s="201" t="s">
        <v>713</v>
      </c>
      <c r="X1466" s="201">
        <v>10</v>
      </c>
    </row>
    <row r="1467" spans="1:24" s="171" customFormat="1" ht="11.25">
      <c r="A1467" s="172" t="s">
        <v>687</v>
      </c>
      <c r="B1467" s="201" t="s">
        <v>665</v>
      </c>
      <c r="C1467" s="201" t="s">
        <v>688</v>
      </c>
      <c r="D1467" s="201" t="s">
        <v>689</v>
      </c>
      <c r="E1467" s="201" t="s">
        <v>690</v>
      </c>
      <c r="F1467" s="201" t="s">
        <v>691</v>
      </c>
      <c r="G1467" s="201">
        <v>5</v>
      </c>
      <c r="H1467" s="201">
        <v>36</v>
      </c>
      <c r="I1467" s="201" t="s">
        <v>713</v>
      </c>
      <c r="J1467" s="201" t="s">
        <v>671</v>
      </c>
      <c r="K1467" s="202">
        <v>42.94</v>
      </c>
      <c r="L1467" s="202">
        <v>0.63</v>
      </c>
      <c r="M1467" s="202">
        <v>18.68</v>
      </c>
      <c r="N1467" s="202">
        <v>6.47</v>
      </c>
      <c r="O1467" s="202">
        <v>0.32</v>
      </c>
      <c r="P1467" s="202">
        <v>22.12</v>
      </c>
      <c r="Q1467" s="202">
        <v>5.26</v>
      </c>
      <c r="R1467" s="202">
        <v>0.08</v>
      </c>
      <c r="S1467" s="202">
        <v>4.8600000000000003</v>
      </c>
      <c r="T1467" s="202">
        <v>101.36</v>
      </c>
      <c r="U1467" s="183">
        <f t="shared" si="44"/>
        <v>85.90336764321728</v>
      </c>
      <c r="V1467" s="183">
        <f t="shared" si="45"/>
        <v>14.859800098296386</v>
      </c>
      <c r="W1467" s="201" t="s">
        <v>713</v>
      </c>
      <c r="X1467" s="201">
        <v>10</v>
      </c>
    </row>
    <row r="1468" spans="1:24" s="171" customFormat="1" ht="11.25">
      <c r="A1468" s="172" t="s">
        <v>687</v>
      </c>
      <c r="B1468" s="201" t="s">
        <v>665</v>
      </c>
      <c r="C1468" s="201" t="s">
        <v>688</v>
      </c>
      <c r="D1468" s="201" t="s">
        <v>689</v>
      </c>
      <c r="E1468" s="201" t="s">
        <v>690</v>
      </c>
      <c r="F1468" s="201" t="s">
        <v>691</v>
      </c>
      <c r="G1468" s="201">
        <v>5</v>
      </c>
      <c r="H1468" s="201">
        <v>37</v>
      </c>
      <c r="I1468" s="201" t="s">
        <v>713</v>
      </c>
      <c r="J1468" s="201" t="s">
        <v>671</v>
      </c>
      <c r="K1468" s="202">
        <v>41.61</v>
      </c>
      <c r="L1468" s="202">
        <v>0.17</v>
      </c>
      <c r="M1468" s="202">
        <v>14.91</v>
      </c>
      <c r="N1468" s="202">
        <v>6.43</v>
      </c>
      <c r="O1468" s="202">
        <v>0.34</v>
      </c>
      <c r="P1468" s="202">
        <v>20.28</v>
      </c>
      <c r="Q1468" s="202">
        <v>6.45</v>
      </c>
      <c r="R1468" s="202">
        <v>0.02</v>
      </c>
      <c r="S1468" s="202">
        <v>10.17</v>
      </c>
      <c r="T1468" s="202">
        <v>100.38</v>
      </c>
      <c r="U1468" s="183">
        <f t="shared" si="44"/>
        <v>84.898234953064758</v>
      </c>
      <c r="V1468" s="183">
        <f t="shared" si="45"/>
        <v>31.392892029797764</v>
      </c>
      <c r="W1468" s="201" t="s">
        <v>713</v>
      </c>
      <c r="X1468" s="201">
        <v>10</v>
      </c>
    </row>
    <row r="1469" spans="1:24" s="171" customFormat="1" ht="11.25">
      <c r="A1469" s="172" t="s">
        <v>687</v>
      </c>
      <c r="B1469" s="201" t="s">
        <v>665</v>
      </c>
      <c r="C1469" s="201" t="s">
        <v>688</v>
      </c>
      <c r="D1469" s="201" t="s">
        <v>689</v>
      </c>
      <c r="E1469" s="201" t="s">
        <v>690</v>
      </c>
      <c r="F1469" s="201" t="s">
        <v>691</v>
      </c>
      <c r="G1469" s="201">
        <v>5</v>
      </c>
      <c r="H1469" s="201">
        <v>38</v>
      </c>
      <c r="I1469" s="201" t="s">
        <v>713</v>
      </c>
      <c r="J1469" s="201" t="s">
        <v>671</v>
      </c>
      <c r="K1469" s="202">
        <v>41.1</v>
      </c>
      <c r="L1469" s="202">
        <v>0.35</v>
      </c>
      <c r="M1469" s="202">
        <v>21.29</v>
      </c>
      <c r="N1469" s="202">
        <v>14.25</v>
      </c>
      <c r="O1469" s="202">
        <v>0.3</v>
      </c>
      <c r="P1469" s="202">
        <v>9.75</v>
      </c>
      <c r="Q1469" s="202">
        <v>12.74</v>
      </c>
      <c r="R1469" s="202">
        <v>0.1</v>
      </c>
      <c r="S1469" s="202">
        <v>0.08</v>
      </c>
      <c r="T1469" s="202">
        <v>99.96</v>
      </c>
      <c r="U1469" s="183">
        <f t="shared" si="44"/>
        <v>54.94605691965598</v>
      </c>
      <c r="V1469" s="183">
        <f t="shared" si="45"/>
        <v>0.25144317431646157</v>
      </c>
      <c r="W1469" s="201" t="s">
        <v>713</v>
      </c>
      <c r="X1469" s="201">
        <v>10</v>
      </c>
    </row>
    <row r="1470" spans="1:24" s="171" customFormat="1" ht="11.25">
      <c r="A1470" s="172" t="s">
        <v>687</v>
      </c>
      <c r="B1470" s="201" t="s">
        <v>665</v>
      </c>
      <c r="C1470" s="201" t="s">
        <v>688</v>
      </c>
      <c r="D1470" s="201" t="s">
        <v>689</v>
      </c>
      <c r="E1470" s="201" t="s">
        <v>690</v>
      </c>
      <c r="F1470" s="201" t="s">
        <v>691</v>
      </c>
      <c r="G1470" s="201">
        <v>5</v>
      </c>
      <c r="H1470" s="201">
        <v>39</v>
      </c>
      <c r="I1470" s="201" t="s">
        <v>713</v>
      </c>
      <c r="J1470" s="201" t="s">
        <v>671</v>
      </c>
      <c r="K1470" s="202">
        <v>42.21</v>
      </c>
      <c r="L1470" s="202">
        <v>0.19</v>
      </c>
      <c r="M1470" s="202">
        <v>17.489999999999998</v>
      </c>
      <c r="N1470" s="202">
        <v>6.82</v>
      </c>
      <c r="O1470" s="202">
        <v>0.36</v>
      </c>
      <c r="P1470" s="202">
        <v>21.32</v>
      </c>
      <c r="Q1470" s="202">
        <v>5.78</v>
      </c>
      <c r="R1470" s="202">
        <v>0.06</v>
      </c>
      <c r="S1470" s="202">
        <v>6.59</v>
      </c>
      <c r="T1470" s="202">
        <v>100.82</v>
      </c>
      <c r="U1470" s="183">
        <f t="shared" si="44"/>
        <v>84.784100920755094</v>
      </c>
      <c r="V1470" s="183">
        <f t="shared" si="45"/>
        <v>20.176479375275925</v>
      </c>
      <c r="W1470" s="201" t="s">
        <v>713</v>
      </c>
      <c r="X1470" s="201">
        <v>10</v>
      </c>
    </row>
    <row r="1471" spans="1:24" s="171" customFormat="1" ht="11.25">
      <c r="A1471" s="172" t="s">
        <v>687</v>
      </c>
      <c r="B1471" s="201" t="s">
        <v>665</v>
      </c>
      <c r="C1471" s="201" t="s">
        <v>688</v>
      </c>
      <c r="D1471" s="201" t="s">
        <v>689</v>
      </c>
      <c r="E1471" s="201" t="s">
        <v>690</v>
      </c>
      <c r="F1471" s="201" t="s">
        <v>691</v>
      </c>
      <c r="G1471" s="201">
        <v>5</v>
      </c>
      <c r="H1471" s="201">
        <v>40</v>
      </c>
      <c r="I1471" s="201" t="s">
        <v>713</v>
      </c>
      <c r="J1471" s="201" t="s">
        <v>671</v>
      </c>
      <c r="K1471" s="202">
        <v>41.68</v>
      </c>
      <c r="L1471" s="202">
        <v>0.44</v>
      </c>
      <c r="M1471" s="202">
        <v>14.86</v>
      </c>
      <c r="N1471" s="202">
        <v>6.81</v>
      </c>
      <c r="O1471" s="202">
        <v>0.44</v>
      </c>
      <c r="P1471" s="202">
        <v>19.75</v>
      </c>
      <c r="Q1471" s="202">
        <v>6.61</v>
      </c>
      <c r="R1471" s="202">
        <v>0.08</v>
      </c>
      <c r="S1471" s="202">
        <v>10.08</v>
      </c>
      <c r="T1471" s="202">
        <v>100.75</v>
      </c>
      <c r="U1471" s="183">
        <f t="shared" si="44"/>
        <v>83.79077518058827</v>
      </c>
      <c r="V1471" s="183">
        <f t="shared" si="45"/>
        <v>31.273914027891603</v>
      </c>
      <c r="W1471" s="201" t="s">
        <v>713</v>
      </c>
      <c r="X1471" s="201">
        <v>10</v>
      </c>
    </row>
    <row r="1472" spans="1:24" s="171" customFormat="1" ht="11.25">
      <c r="A1472" s="172" t="s">
        <v>687</v>
      </c>
      <c r="B1472" s="201" t="s">
        <v>665</v>
      </c>
      <c r="C1472" s="201" t="s">
        <v>688</v>
      </c>
      <c r="D1472" s="201" t="s">
        <v>689</v>
      </c>
      <c r="E1472" s="201" t="s">
        <v>690</v>
      </c>
      <c r="F1472" s="201" t="s">
        <v>691</v>
      </c>
      <c r="G1472" s="201">
        <v>5</v>
      </c>
      <c r="H1472" s="201">
        <v>41</v>
      </c>
      <c r="I1472" s="201" t="s">
        <v>713</v>
      </c>
      <c r="J1472" s="201" t="s">
        <v>671</v>
      </c>
      <c r="K1472" s="202">
        <v>42.24</v>
      </c>
      <c r="L1472" s="202">
        <v>0.12</v>
      </c>
      <c r="M1472" s="202">
        <v>17.53</v>
      </c>
      <c r="N1472" s="202">
        <v>7.16</v>
      </c>
      <c r="O1472" s="202">
        <v>0.41</v>
      </c>
      <c r="P1472" s="202">
        <v>20.11</v>
      </c>
      <c r="Q1472" s="202">
        <v>5.88</v>
      </c>
      <c r="R1472" s="202">
        <v>0.03</v>
      </c>
      <c r="S1472" s="202">
        <v>7</v>
      </c>
      <c r="T1472" s="202">
        <v>100.48</v>
      </c>
      <c r="U1472" s="183">
        <f t="shared" si="44"/>
        <v>83.350692009815148</v>
      </c>
      <c r="V1472" s="183">
        <f t="shared" si="45"/>
        <v>21.127980566982359</v>
      </c>
      <c r="W1472" s="201" t="s">
        <v>713</v>
      </c>
      <c r="X1472" s="201">
        <v>10</v>
      </c>
    </row>
    <row r="1473" spans="1:24" s="171" customFormat="1" ht="11.25">
      <c r="A1473" s="172" t="s">
        <v>687</v>
      </c>
      <c r="B1473" s="201" t="s">
        <v>665</v>
      </c>
      <c r="C1473" s="201" t="s">
        <v>688</v>
      </c>
      <c r="D1473" s="201" t="s">
        <v>689</v>
      </c>
      <c r="E1473" s="201" t="s">
        <v>690</v>
      </c>
      <c r="F1473" s="201" t="s">
        <v>691</v>
      </c>
      <c r="G1473" s="201">
        <v>5</v>
      </c>
      <c r="H1473" s="201">
        <v>42</v>
      </c>
      <c r="I1473" s="201" t="s">
        <v>713</v>
      </c>
      <c r="J1473" s="201" t="s">
        <v>671</v>
      </c>
      <c r="K1473" s="202">
        <v>42.78</v>
      </c>
      <c r="L1473" s="202">
        <v>0.52</v>
      </c>
      <c r="M1473" s="202">
        <v>19.62</v>
      </c>
      <c r="N1473" s="202">
        <v>6.7</v>
      </c>
      <c r="O1473" s="202">
        <v>0.36</v>
      </c>
      <c r="P1473" s="202">
        <v>22.43</v>
      </c>
      <c r="Q1473" s="202">
        <v>5.05</v>
      </c>
      <c r="R1473" s="202">
        <v>0.09</v>
      </c>
      <c r="S1473" s="202">
        <v>3.95</v>
      </c>
      <c r="T1473" s="202">
        <v>101.5</v>
      </c>
      <c r="U1473" s="183">
        <f t="shared" si="44"/>
        <v>85.646970979275068</v>
      </c>
      <c r="V1473" s="183">
        <f t="shared" si="45"/>
        <v>11.898695141727446</v>
      </c>
      <c r="W1473" s="201" t="s">
        <v>713</v>
      </c>
      <c r="X1473" s="201">
        <v>10</v>
      </c>
    </row>
    <row r="1474" spans="1:24" s="171" customFormat="1" ht="11.25">
      <c r="A1474" s="172" t="s">
        <v>687</v>
      </c>
      <c r="B1474" s="201" t="s">
        <v>665</v>
      </c>
      <c r="C1474" s="201" t="s">
        <v>688</v>
      </c>
      <c r="D1474" s="201" t="s">
        <v>689</v>
      </c>
      <c r="E1474" s="201" t="s">
        <v>690</v>
      </c>
      <c r="F1474" s="201" t="s">
        <v>691</v>
      </c>
      <c r="G1474" s="201">
        <v>5</v>
      </c>
      <c r="H1474" s="201">
        <v>43</v>
      </c>
      <c r="I1474" s="201" t="s">
        <v>713</v>
      </c>
      <c r="J1474" s="201" t="s">
        <v>671</v>
      </c>
      <c r="K1474" s="202">
        <v>42.79</v>
      </c>
      <c r="L1474" s="202">
        <v>0.13</v>
      </c>
      <c r="M1474" s="202">
        <v>19.05</v>
      </c>
      <c r="N1474" s="202">
        <v>7.6</v>
      </c>
      <c r="O1474" s="202">
        <v>0.42</v>
      </c>
      <c r="P1474" s="202">
        <v>20.71</v>
      </c>
      <c r="Q1474" s="202">
        <v>5.68</v>
      </c>
      <c r="R1474" s="202">
        <v>0.02</v>
      </c>
      <c r="S1474" s="202">
        <v>5</v>
      </c>
      <c r="T1474" s="202">
        <v>101.4</v>
      </c>
      <c r="U1474" s="183">
        <f t="shared" si="44"/>
        <v>82.926816355271313</v>
      </c>
      <c r="V1474" s="183">
        <f t="shared" si="45"/>
        <v>14.971298674171981</v>
      </c>
      <c r="W1474" s="201" t="s">
        <v>713</v>
      </c>
      <c r="X1474" s="201">
        <v>10</v>
      </c>
    </row>
    <row r="1475" spans="1:24" s="171" customFormat="1" ht="11.25">
      <c r="A1475" s="172" t="s">
        <v>687</v>
      </c>
      <c r="B1475" s="201" t="s">
        <v>665</v>
      </c>
      <c r="C1475" s="201" t="s">
        <v>688</v>
      </c>
      <c r="D1475" s="201" t="s">
        <v>689</v>
      </c>
      <c r="E1475" s="201" t="s">
        <v>690</v>
      </c>
      <c r="F1475" s="201" t="s">
        <v>691</v>
      </c>
      <c r="G1475" s="201">
        <v>5</v>
      </c>
      <c r="H1475" s="201">
        <v>44</v>
      </c>
      <c r="I1475" s="201" t="s">
        <v>713</v>
      </c>
      <c r="J1475" s="201" t="s">
        <v>671</v>
      </c>
      <c r="K1475" s="202">
        <v>42.3</v>
      </c>
      <c r="L1475" s="202">
        <v>0.76</v>
      </c>
      <c r="M1475" s="202">
        <v>19.34</v>
      </c>
      <c r="N1475" s="202">
        <v>7.49</v>
      </c>
      <c r="O1475" s="202">
        <v>0.38</v>
      </c>
      <c r="P1475" s="202">
        <v>20.6</v>
      </c>
      <c r="Q1475" s="202">
        <v>6.07</v>
      </c>
      <c r="R1475" s="202">
        <v>0.1</v>
      </c>
      <c r="S1475" s="202">
        <v>3.14</v>
      </c>
      <c r="T1475" s="202">
        <v>100.18</v>
      </c>
      <c r="U1475" s="183">
        <f t="shared" si="44"/>
        <v>83.057435728282982</v>
      </c>
      <c r="V1475" s="183">
        <f t="shared" si="45"/>
        <v>9.8218521782114703</v>
      </c>
      <c r="W1475" s="201" t="s">
        <v>713</v>
      </c>
      <c r="X1475" s="201">
        <v>10</v>
      </c>
    </row>
    <row r="1476" spans="1:24" s="171" customFormat="1" ht="11.25">
      <c r="A1476" s="172" t="s">
        <v>687</v>
      </c>
      <c r="B1476" s="201" t="s">
        <v>665</v>
      </c>
      <c r="C1476" s="201" t="s">
        <v>688</v>
      </c>
      <c r="D1476" s="201" t="s">
        <v>689</v>
      </c>
      <c r="E1476" s="201" t="s">
        <v>690</v>
      </c>
      <c r="F1476" s="201" t="s">
        <v>691</v>
      </c>
      <c r="G1476" s="201">
        <v>5</v>
      </c>
      <c r="H1476" s="201">
        <v>45</v>
      </c>
      <c r="I1476" s="201" t="s">
        <v>713</v>
      </c>
      <c r="J1476" s="201" t="s">
        <v>671</v>
      </c>
      <c r="K1476" s="202">
        <v>40.79</v>
      </c>
      <c r="L1476" s="202">
        <v>0.35</v>
      </c>
      <c r="M1476" s="202">
        <v>20.62</v>
      </c>
      <c r="N1476" s="202">
        <v>18.84</v>
      </c>
      <c r="O1476" s="202">
        <v>0.28999999999999998</v>
      </c>
      <c r="P1476" s="202">
        <v>7.92</v>
      </c>
      <c r="Q1476" s="202">
        <v>10.82</v>
      </c>
      <c r="R1476" s="202">
        <v>0.15</v>
      </c>
      <c r="S1476" s="202">
        <v>0.09</v>
      </c>
      <c r="T1476" s="202">
        <v>99.87</v>
      </c>
      <c r="U1476" s="183">
        <f t="shared" si="44"/>
        <v>42.834418924790228</v>
      </c>
      <c r="V1476" s="183">
        <f t="shared" si="45"/>
        <v>0.29194631076341437</v>
      </c>
      <c r="W1476" s="201" t="s">
        <v>713</v>
      </c>
      <c r="X1476" s="201">
        <v>10</v>
      </c>
    </row>
    <row r="1477" spans="1:24" s="171" customFormat="1" ht="11.25">
      <c r="A1477" s="172" t="s">
        <v>687</v>
      </c>
      <c r="B1477" s="201" t="s">
        <v>665</v>
      </c>
      <c r="C1477" s="201" t="s">
        <v>688</v>
      </c>
      <c r="D1477" s="201" t="s">
        <v>689</v>
      </c>
      <c r="E1477" s="201" t="s">
        <v>690</v>
      </c>
      <c r="F1477" s="201" t="s">
        <v>691</v>
      </c>
      <c r="G1477" s="201">
        <v>5</v>
      </c>
      <c r="H1477" s="201">
        <v>46</v>
      </c>
      <c r="I1477" s="201" t="s">
        <v>713</v>
      </c>
      <c r="J1477" s="201" t="s">
        <v>671</v>
      </c>
      <c r="K1477" s="202">
        <v>42.65</v>
      </c>
      <c r="L1477" s="202">
        <v>0.21</v>
      </c>
      <c r="M1477" s="202">
        <v>21.87</v>
      </c>
      <c r="N1477" s="202">
        <v>10.57</v>
      </c>
      <c r="O1477" s="202">
        <v>0.28000000000000003</v>
      </c>
      <c r="P1477" s="202">
        <v>17.03</v>
      </c>
      <c r="Q1477" s="202">
        <v>7.08</v>
      </c>
      <c r="R1477" s="202">
        <v>0.13</v>
      </c>
      <c r="S1477" s="202">
        <v>0.19</v>
      </c>
      <c r="T1477" s="202">
        <v>100.01</v>
      </c>
      <c r="U1477" s="183">
        <f t="shared" si="44"/>
        <v>74.172195105214811</v>
      </c>
      <c r="V1477" s="183">
        <f t="shared" si="45"/>
        <v>0.57942866530816362</v>
      </c>
      <c r="W1477" s="201" t="s">
        <v>713</v>
      </c>
      <c r="X1477" s="201">
        <v>10</v>
      </c>
    </row>
    <row r="1478" spans="1:24" s="171" customFormat="1" ht="11.25">
      <c r="A1478" s="172" t="s">
        <v>687</v>
      </c>
      <c r="B1478" s="201" t="s">
        <v>665</v>
      </c>
      <c r="C1478" s="201" t="s">
        <v>688</v>
      </c>
      <c r="D1478" s="201" t="s">
        <v>689</v>
      </c>
      <c r="E1478" s="201" t="s">
        <v>690</v>
      </c>
      <c r="F1478" s="201" t="s">
        <v>691</v>
      </c>
      <c r="G1478" s="201">
        <v>5</v>
      </c>
      <c r="H1478" s="201">
        <v>47</v>
      </c>
      <c r="I1478" s="201" t="s">
        <v>713</v>
      </c>
      <c r="J1478" s="201" t="s">
        <v>671</v>
      </c>
      <c r="K1478" s="202">
        <v>40.18</v>
      </c>
      <c r="L1478" s="202">
        <v>0.38</v>
      </c>
      <c r="M1478" s="202">
        <v>21.17</v>
      </c>
      <c r="N1478" s="202">
        <v>14.52</v>
      </c>
      <c r="O1478" s="202">
        <v>0.3</v>
      </c>
      <c r="P1478" s="202">
        <v>8.8699999999999992</v>
      </c>
      <c r="Q1478" s="202">
        <v>13.56</v>
      </c>
      <c r="R1478" s="202">
        <v>0.11</v>
      </c>
      <c r="S1478" s="202">
        <v>0.09</v>
      </c>
      <c r="T1478" s="202">
        <v>99.18</v>
      </c>
      <c r="U1478" s="183">
        <f t="shared" ref="U1478:U1541" si="46">((P1478/40.31)/(P1478/40.31+N1478/71.85))*100</f>
        <v>52.126936235712641</v>
      </c>
      <c r="V1478" s="183">
        <f t="shared" ref="V1478:V1541" si="47">((S1478/151.99061)/(S1478/151.99061+M1478/101.96137))*100</f>
        <v>0.28438306864308643</v>
      </c>
      <c r="W1478" s="201" t="s">
        <v>713</v>
      </c>
      <c r="X1478" s="201">
        <v>10</v>
      </c>
    </row>
    <row r="1479" spans="1:24" s="171" customFormat="1" ht="11.25">
      <c r="A1479" s="172" t="s">
        <v>687</v>
      </c>
      <c r="B1479" s="201" t="s">
        <v>665</v>
      </c>
      <c r="C1479" s="201" t="s">
        <v>688</v>
      </c>
      <c r="D1479" s="201" t="s">
        <v>689</v>
      </c>
      <c r="E1479" s="201" t="s">
        <v>690</v>
      </c>
      <c r="F1479" s="201" t="s">
        <v>691</v>
      </c>
      <c r="G1479" s="201">
        <v>5</v>
      </c>
      <c r="H1479" s="201">
        <v>48</v>
      </c>
      <c r="I1479" s="201" t="s">
        <v>713</v>
      </c>
      <c r="J1479" s="201" t="s">
        <v>671</v>
      </c>
      <c r="K1479" s="202">
        <v>42.13</v>
      </c>
      <c r="L1479" s="202">
        <v>0.15</v>
      </c>
      <c r="M1479" s="202">
        <v>13.83</v>
      </c>
      <c r="N1479" s="202">
        <v>7.01</v>
      </c>
      <c r="O1479" s="202">
        <v>0.48</v>
      </c>
      <c r="P1479" s="202">
        <v>19.149999999999999</v>
      </c>
      <c r="Q1479" s="202">
        <v>6.94</v>
      </c>
      <c r="R1479" s="202">
        <v>0.08</v>
      </c>
      <c r="S1479" s="202">
        <v>11.44</v>
      </c>
      <c r="T1479" s="202">
        <v>101.21</v>
      </c>
      <c r="U1479" s="183">
        <f t="shared" si="46"/>
        <v>82.962134593137932</v>
      </c>
      <c r="V1479" s="183">
        <f t="shared" si="47"/>
        <v>35.687606492620233</v>
      </c>
      <c r="W1479" s="201" t="s">
        <v>713</v>
      </c>
      <c r="X1479" s="201">
        <v>10</v>
      </c>
    </row>
    <row r="1480" spans="1:24" s="171" customFormat="1" ht="11.25">
      <c r="A1480" s="172" t="s">
        <v>687</v>
      </c>
      <c r="B1480" s="201" t="s">
        <v>665</v>
      </c>
      <c r="C1480" s="201" t="s">
        <v>688</v>
      </c>
      <c r="D1480" s="201" t="s">
        <v>689</v>
      </c>
      <c r="E1480" s="201" t="s">
        <v>690</v>
      </c>
      <c r="F1480" s="201" t="s">
        <v>691</v>
      </c>
      <c r="G1480" s="201">
        <v>5</v>
      </c>
      <c r="H1480" s="201">
        <v>49</v>
      </c>
      <c r="I1480" s="201" t="s">
        <v>713</v>
      </c>
      <c r="J1480" s="201" t="s">
        <v>671</v>
      </c>
      <c r="K1480" s="202">
        <v>41.65</v>
      </c>
      <c r="L1480" s="202">
        <v>0.28000000000000003</v>
      </c>
      <c r="M1480" s="202">
        <v>21.49</v>
      </c>
      <c r="N1480" s="202">
        <v>14.06</v>
      </c>
      <c r="O1480" s="202">
        <v>0.36</v>
      </c>
      <c r="P1480" s="202">
        <v>13.84</v>
      </c>
      <c r="Q1480" s="202">
        <v>7.98</v>
      </c>
      <c r="R1480" s="202">
        <v>0.16</v>
      </c>
      <c r="S1480" s="202">
        <v>0.09</v>
      </c>
      <c r="T1480" s="202">
        <v>99.91</v>
      </c>
      <c r="U1480" s="183">
        <f t="shared" si="46"/>
        <v>63.696376021306179</v>
      </c>
      <c r="V1480" s="183">
        <f t="shared" si="47"/>
        <v>0.28016028460990128</v>
      </c>
      <c r="W1480" s="201" t="s">
        <v>713</v>
      </c>
      <c r="X1480" s="201">
        <v>10</v>
      </c>
    </row>
    <row r="1481" spans="1:24" s="171" customFormat="1" ht="11.25">
      <c r="A1481" s="172" t="s">
        <v>687</v>
      </c>
      <c r="B1481" s="201" t="s">
        <v>665</v>
      </c>
      <c r="C1481" s="201" t="s">
        <v>688</v>
      </c>
      <c r="D1481" s="201" t="s">
        <v>689</v>
      </c>
      <c r="E1481" s="201" t="s">
        <v>690</v>
      </c>
      <c r="F1481" s="201" t="s">
        <v>691</v>
      </c>
      <c r="G1481" s="201">
        <v>5</v>
      </c>
      <c r="H1481" s="201">
        <v>50</v>
      </c>
      <c r="I1481" s="201" t="s">
        <v>713</v>
      </c>
      <c r="J1481" s="201" t="s">
        <v>671</v>
      </c>
      <c r="K1481" s="202">
        <v>41.81</v>
      </c>
      <c r="L1481" s="202">
        <v>0.2</v>
      </c>
      <c r="M1481" s="202">
        <v>16.68</v>
      </c>
      <c r="N1481" s="202">
        <v>6.94</v>
      </c>
      <c r="O1481" s="202">
        <v>0.37</v>
      </c>
      <c r="P1481" s="202">
        <v>21.09</v>
      </c>
      <c r="Q1481" s="202">
        <v>5.76</v>
      </c>
      <c r="R1481" s="202">
        <v>0.03</v>
      </c>
      <c r="S1481" s="202">
        <v>7.17</v>
      </c>
      <c r="T1481" s="202">
        <v>100.05</v>
      </c>
      <c r="U1481" s="183">
        <f t="shared" si="46"/>
        <v>84.415553305810874</v>
      </c>
      <c r="V1481" s="183">
        <f t="shared" si="47"/>
        <v>22.382222816081111</v>
      </c>
      <c r="W1481" s="201" t="s">
        <v>713</v>
      </c>
      <c r="X1481" s="201">
        <v>10</v>
      </c>
    </row>
    <row r="1482" spans="1:24" s="171" customFormat="1" ht="11.25">
      <c r="A1482" s="172" t="s">
        <v>687</v>
      </c>
      <c r="B1482" s="201" t="s">
        <v>665</v>
      </c>
      <c r="C1482" s="201" t="s">
        <v>688</v>
      </c>
      <c r="D1482" s="201" t="s">
        <v>689</v>
      </c>
      <c r="E1482" s="201" t="s">
        <v>690</v>
      </c>
      <c r="F1482" s="201" t="s">
        <v>691</v>
      </c>
      <c r="G1482" s="201">
        <v>5</v>
      </c>
      <c r="H1482" s="201">
        <v>51</v>
      </c>
      <c r="I1482" s="201" t="s">
        <v>713</v>
      </c>
      <c r="J1482" s="201" t="s">
        <v>671</v>
      </c>
      <c r="K1482" s="202">
        <v>40.89</v>
      </c>
      <c r="L1482" s="202">
        <v>0.09</v>
      </c>
      <c r="M1482" s="202">
        <v>14.18</v>
      </c>
      <c r="N1482" s="202">
        <v>6.83</v>
      </c>
      <c r="O1482" s="202">
        <v>0.44</v>
      </c>
      <c r="P1482" s="202">
        <v>20.2</v>
      </c>
      <c r="Q1482" s="202">
        <v>6.26</v>
      </c>
      <c r="R1482" s="202">
        <v>0.04</v>
      </c>
      <c r="S1482" s="202">
        <v>11.16</v>
      </c>
      <c r="T1482" s="202">
        <v>100.09</v>
      </c>
      <c r="U1482" s="183">
        <f t="shared" si="46"/>
        <v>84.055173163085172</v>
      </c>
      <c r="V1482" s="183">
        <f t="shared" si="47"/>
        <v>34.553565054641396</v>
      </c>
      <c r="W1482" s="201" t="s">
        <v>713</v>
      </c>
      <c r="X1482" s="201">
        <v>10</v>
      </c>
    </row>
    <row r="1483" spans="1:24" s="171" customFormat="1" ht="11.25">
      <c r="A1483" s="172" t="s">
        <v>687</v>
      </c>
      <c r="B1483" s="201" t="s">
        <v>665</v>
      </c>
      <c r="C1483" s="201" t="s">
        <v>688</v>
      </c>
      <c r="D1483" s="201" t="s">
        <v>689</v>
      </c>
      <c r="E1483" s="201" t="s">
        <v>690</v>
      </c>
      <c r="F1483" s="201" t="s">
        <v>691</v>
      </c>
      <c r="G1483" s="201">
        <v>5</v>
      </c>
      <c r="H1483" s="201">
        <v>52</v>
      </c>
      <c r="I1483" s="201" t="s">
        <v>713</v>
      </c>
      <c r="J1483" s="201" t="s">
        <v>671</v>
      </c>
      <c r="K1483" s="202">
        <v>42.83</v>
      </c>
      <c r="L1483" s="202">
        <v>0.26</v>
      </c>
      <c r="M1483" s="202">
        <v>19.190000000000001</v>
      </c>
      <c r="N1483" s="202">
        <v>6.44</v>
      </c>
      <c r="O1483" s="202">
        <v>0.34</v>
      </c>
      <c r="P1483" s="202">
        <v>22.18</v>
      </c>
      <c r="Q1483" s="202">
        <v>4.6900000000000004</v>
      </c>
      <c r="R1483" s="202">
        <v>7.0000000000000007E-2</v>
      </c>
      <c r="S1483" s="202">
        <v>3.66</v>
      </c>
      <c r="T1483" s="202">
        <v>99.66</v>
      </c>
      <c r="U1483" s="183">
        <f t="shared" si="46"/>
        <v>85.992214455479711</v>
      </c>
      <c r="V1483" s="183">
        <f t="shared" si="47"/>
        <v>11.34323420342861</v>
      </c>
      <c r="W1483" s="201" t="s">
        <v>713</v>
      </c>
      <c r="X1483" s="201">
        <v>10</v>
      </c>
    </row>
    <row r="1484" spans="1:24" s="171" customFormat="1" ht="11.25">
      <c r="A1484" s="172" t="s">
        <v>687</v>
      </c>
      <c r="B1484" s="201" t="s">
        <v>665</v>
      </c>
      <c r="C1484" s="201" t="s">
        <v>688</v>
      </c>
      <c r="D1484" s="201" t="s">
        <v>689</v>
      </c>
      <c r="E1484" s="201" t="s">
        <v>690</v>
      </c>
      <c r="F1484" s="201" t="s">
        <v>691</v>
      </c>
      <c r="G1484" s="201">
        <v>5</v>
      </c>
      <c r="H1484" s="201">
        <v>53</v>
      </c>
      <c r="I1484" s="201" t="s">
        <v>713</v>
      </c>
      <c r="J1484" s="201" t="s">
        <v>671</v>
      </c>
      <c r="K1484" s="202">
        <v>41.94</v>
      </c>
      <c r="L1484" s="202">
        <v>0.28999999999999998</v>
      </c>
      <c r="M1484" s="202">
        <v>17.309999999999999</v>
      </c>
      <c r="N1484" s="202">
        <v>7.38</v>
      </c>
      <c r="O1484" s="202">
        <v>0.4</v>
      </c>
      <c r="P1484" s="202">
        <v>20.56</v>
      </c>
      <c r="Q1484" s="202">
        <v>6.15</v>
      </c>
      <c r="R1484" s="202">
        <v>7.0000000000000007E-2</v>
      </c>
      <c r="S1484" s="202">
        <v>6.36</v>
      </c>
      <c r="T1484" s="202">
        <v>100.46</v>
      </c>
      <c r="U1484" s="183">
        <f t="shared" si="46"/>
        <v>83.23751560665383</v>
      </c>
      <c r="V1484" s="183">
        <f t="shared" si="47"/>
        <v>19.773983977266845</v>
      </c>
      <c r="W1484" s="201" t="s">
        <v>713</v>
      </c>
      <c r="X1484" s="201">
        <v>10</v>
      </c>
    </row>
    <row r="1485" spans="1:24" s="171" customFormat="1" ht="11.25">
      <c r="A1485" s="172" t="s">
        <v>687</v>
      </c>
      <c r="B1485" s="201" t="s">
        <v>665</v>
      </c>
      <c r="C1485" s="201" t="s">
        <v>688</v>
      </c>
      <c r="D1485" s="201" t="s">
        <v>689</v>
      </c>
      <c r="E1485" s="201" t="s">
        <v>690</v>
      </c>
      <c r="F1485" s="201" t="s">
        <v>691</v>
      </c>
      <c r="G1485" s="201">
        <v>5</v>
      </c>
      <c r="H1485" s="201">
        <v>54</v>
      </c>
      <c r="I1485" s="201" t="s">
        <v>713</v>
      </c>
      <c r="J1485" s="201" t="s">
        <v>671</v>
      </c>
      <c r="K1485" s="202">
        <v>40.619999999999997</v>
      </c>
      <c r="L1485" s="202">
        <v>0.33</v>
      </c>
      <c r="M1485" s="202">
        <v>21.27</v>
      </c>
      <c r="N1485" s="202">
        <v>15.51</v>
      </c>
      <c r="O1485" s="202">
        <v>0.3</v>
      </c>
      <c r="P1485" s="202">
        <v>9.56</v>
      </c>
      <c r="Q1485" s="202">
        <v>11.64</v>
      </c>
      <c r="R1485" s="202">
        <v>0.14000000000000001</v>
      </c>
      <c r="S1485" s="202">
        <v>0.08</v>
      </c>
      <c r="T1485" s="202">
        <v>99.45</v>
      </c>
      <c r="U1485" s="183">
        <f t="shared" si="46"/>
        <v>52.350361151688737</v>
      </c>
      <c r="V1485" s="183">
        <f t="shared" si="47"/>
        <v>0.25167900914920893</v>
      </c>
      <c r="W1485" s="201" t="s">
        <v>713</v>
      </c>
      <c r="X1485" s="201">
        <v>10</v>
      </c>
    </row>
    <row r="1486" spans="1:24" s="171" customFormat="1" ht="11.25">
      <c r="A1486" s="172" t="s">
        <v>687</v>
      </c>
      <c r="B1486" s="201" t="s">
        <v>665</v>
      </c>
      <c r="C1486" s="201" t="s">
        <v>688</v>
      </c>
      <c r="D1486" s="201" t="s">
        <v>689</v>
      </c>
      <c r="E1486" s="201" t="s">
        <v>690</v>
      </c>
      <c r="F1486" s="201" t="s">
        <v>691</v>
      </c>
      <c r="G1486" s="201">
        <v>5</v>
      </c>
      <c r="H1486" s="201">
        <v>55</v>
      </c>
      <c r="I1486" s="201" t="s">
        <v>713</v>
      </c>
      <c r="J1486" s="201" t="s">
        <v>671</v>
      </c>
      <c r="K1486" s="202">
        <v>41.47</v>
      </c>
      <c r="L1486" s="202">
        <v>0.14000000000000001</v>
      </c>
      <c r="M1486" s="202">
        <v>16.98</v>
      </c>
      <c r="N1486" s="202">
        <v>7.19</v>
      </c>
      <c r="O1486" s="202">
        <v>0.43</v>
      </c>
      <c r="P1486" s="202">
        <v>19.71</v>
      </c>
      <c r="Q1486" s="202">
        <v>6.33</v>
      </c>
      <c r="R1486" s="202">
        <v>0.04</v>
      </c>
      <c r="S1486" s="202">
        <v>7.72</v>
      </c>
      <c r="T1486" s="202">
        <v>100.01</v>
      </c>
      <c r="U1486" s="183">
        <f t="shared" si="46"/>
        <v>83.011125958122676</v>
      </c>
      <c r="V1486" s="183">
        <f t="shared" si="47"/>
        <v>23.371593046796409</v>
      </c>
      <c r="W1486" s="201" t="s">
        <v>713</v>
      </c>
      <c r="X1486" s="201">
        <v>10</v>
      </c>
    </row>
    <row r="1487" spans="1:24" s="171" customFormat="1" ht="11.25">
      <c r="A1487" s="172" t="s">
        <v>687</v>
      </c>
      <c r="B1487" s="201" t="s">
        <v>665</v>
      </c>
      <c r="C1487" s="201" t="s">
        <v>688</v>
      </c>
      <c r="D1487" s="201" t="s">
        <v>689</v>
      </c>
      <c r="E1487" s="201" t="s">
        <v>690</v>
      </c>
      <c r="F1487" s="201" t="s">
        <v>691</v>
      </c>
      <c r="G1487" s="201">
        <v>5</v>
      </c>
      <c r="H1487" s="201">
        <v>56</v>
      </c>
      <c r="I1487" s="201" t="s">
        <v>713</v>
      </c>
      <c r="J1487" s="201" t="s">
        <v>671</v>
      </c>
      <c r="K1487" s="202">
        <v>41.36</v>
      </c>
      <c r="L1487" s="202">
        <v>0.35</v>
      </c>
      <c r="M1487" s="202">
        <v>21.29</v>
      </c>
      <c r="N1487" s="202">
        <v>14.27</v>
      </c>
      <c r="O1487" s="202">
        <v>0.33</v>
      </c>
      <c r="P1487" s="202">
        <v>10.23</v>
      </c>
      <c r="Q1487" s="202">
        <v>12.52</v>
      </c>
      <c r="R1487" s="202">
        <v>0.11</v>
      </c>
      <c r="S1487" s="202">
        <v>7.0000000000000007E-2</v>
      </c>
      <c r="T1487" s="202">
        <v>100.53</v>
      </c>
      <c r="U1487" s="183">
        <f t="shared" si="46"/>
        <v>56.098145299382743</v>
      </c>
      <c r="V1487" s="183">
        <f t="shared" si="47"/>
        <v>0.2200819501571005</v>
      </c>
      <c r="W1487" s="201" t="s">
        <v>713</v>
      </c>
      <c r="X1487" s="201">
        <v>10</v>
      </c>
    </row>
    <row r="1488" spans="1:24" s="171" customFormat="1" ht="11.25">
      <c r="A1488" s="172" t="s">
        <v>687</v>
      </c>
      <c r="B1488" s="201" t="s">
        <v>665</v>
      </c>
      <c r="C1488" s="201" t="s">
        <v>688</v>
      </c>
      <c r="D1488" s="201" t="s">
        <v>689</v>
      </c>
      <c r="E1488" s="201" t="s">
        <v>690</v>
      </c>
      <c r="F1488" s="201" t="s">
        <v>691</v>
      </c>
      <c r="G1488" s="201">
        <v>5</v>
      </c>
      <c r="H1488" s="201">
        <v>57</v>
      </c>
      <c r="I1488" s="201" t="s">
        <v>713</v>
      </c>
      <c r="J1488" s="201" t="s">
        <v>671</v>
      </c>
      <c r="K1488" s="202">
        <v>42.58</v>
      </c>
      <c r="L1488" s="202">
        <v>0.87</v>
      </c>
      <c r="M1488" s="202">
        <v>17.600000000000001</v>
      </c>
      <c r="N1488" s="202">
        <v>6.81</v>
      </c>
      <c r="O1488" s="202">
        <v>0.28000000000000003</v>
      </c>
      <c r="P1488" s="202">
        <v>21.4</v>
      </c>
      <c r="Q1488" s="202">
        <v>5.67</v>
      </c>
      <c r="R1488" s="202">
        <v>0.06</v>
      </c>
      <c r="S1488" s="202">
        <v>5.24</v>
      </c>
      <c r="T1488" s="202">
        <v>100.51</v>
      </c>
      <c r="U1488" s="183">
        <f t="shared" si="46"/>
        <v>84.851226016031887</v>
      </c>
      <c r="V1488" s="183">
        <f t="shared" si="47"/>
        <v>16.6477278118473</v>
      </c>
      <c r="W1488" s="201" t="s">
        <v>713</v>
      </c>
      <c r="X1488" s="201">
        <v>10</v>
      </c>
    </row>
    <row r="1489" spans="1:24" s="171" customFormat="1" ht="11.25">
      <c r="A1489" s="172" t="s">
        <v>687</v>
      </c>
      <c r="B1489" s="201" t="s">
        <v>665</v>
      </c>
      <c r="C1489" s="201" t="s">
        <v>688</v>
      </c>
      <c r="D1489" s="201" t="s">
        <v>689</v>
      </c>
      <c r="E1489" s="201" t="s">
        <v>690</v>
      </c>
      <c r="F1489" s="201" t="s">
        <v>691</v>
      </c>
      <c r="G1489" s="201">
        <v>5</v>
      </c>
      <c r="H1489" s="201">
        <v>58</v>
      </c>
      <c r="I1489" s="201" t="s">
        <v>713</v>
      </c>
      <c r="J1489" s="201" t="s">
        <v>671</v>
      </c>
      <c r="K1489" s="202">
        <v>41.67</v>
      </c>
      <c r="L1489" s="202">
        <v>0.08</v>
      </c>
      <c r="M1489" s="202">
        <v>15.41</v>
      </c>
      <c r="N1489" s="202">
        <v>6.98</v>
      </c>
      <c r="O1489" s="202">
        <v>0.49</v>
      </c>
      <c r="P1489" s="202">
        <v>20.89</v>
      </c>
      <c r="Q1489" s="202">
        <v>4.88</v>
      </c>
      <c r="R1489" s="202">
        <v>0.02</v>
      </c>
      <c r="S1489" s="202">
        <v>10.59</v>
      </c>
      <c r="T1489" s="202">
        <v>101.01</v>
      </c>
      <c r="U1489" s="183">
        <f t="shared" si="46"/>
        <v>84.213534534362509</v>
      </c>
      <c r="V1489" s="183">
        <f t="shared" si="47"/>
        <v>31.554292281083775</v>
      </c>
      <c r="W1489" s="201" t="s">
        <v>713</v>
      </c>
      <c r="X1489" s="201">
        <v>10</v>
      </c>
    </row>
    <row r="1490" spans="1:24" s="171" customFormat="1" ht="11.25">
      <c r="A1490" s="172" t="s">
        <v>687</v>
      </c>
      <c r="B1490" s="201" t="s">
        <v>665</v>
      </c>
      <c r="C1490" s="201" t="s">
        <v>688</v>
      </c>
      <c r="D1490" s="201" t="s">
        <v>689</v>
      </c>
      <c r="E1490" s="201" t="s">
        <v>690</v>
      </c>
      <c r="F1490" s="201" t="s">
        <v>691</v>
      </c>
      <c r="G1490" s="201">
        <v>5</v>
      </c>
      <c r="H1490" s="201">
        <v>59</v>
      </c>
      <c r="I1490" s="201" t="s">
        <v>713</v>
      </c>
      <c r="J1490" s="201" t="s">
        <v>671</v>
      </c>
      <c r="K1490" s="202">
        <v>42.53</v>
      </c>
      <c r="L1490" s="202">
        <v>0.04</v>
      </c>
      <c r="M1490" s="202">
        <v>19.760000000000002</v>
      </c>
      <c r="N1490" s="202">
        <v>7.65</v>
      </c>
      <c r="O1490" s="202">
        <v>0.56000000000000005</v>
      </c>
      <c r="P1490" s="202">
        <v>20.149999999999999</v>
      </c>
      <c r="Q1490" s="202">
        <v>5.46</v>
      </c>
      <c r="R1490" s="202">
        <v>0.02</v>
      </c>
      <c r="S1490" s="202">
        <v>4.8</v>
      </c>
      <c r="T1490" s="202">
        <v>100.97</v>
      </c>
      <c r="U1490" s="183">
        <f t="shared" si="46"/>
        <v>82.440470597882069</v>
      </c>
      <c r="V1490" s="183">
        <f t="shared" si="47"/>
        <v>14.012302969734108</v>
      </c>
      <c r="W1490" s="201" t="s">
        <v>713</v>
      </c>
      <c r="X1490" s="201">
        <v>10</v>
      </c>
    </row>
    <row r="1491" spans="1:24" s="171" customFormat="1" ht="11.25">
      <c r="A1491" s="172" t="s">
        <v>687</v>
      </c>
      <c r="B1491" s="201" t="s">
        <v>665</v>
      </c>
      <c r="C1491" s="201" t="s">
        <v>688</v>
      </c>
      <c r="D1491" s="201" t="s">
        <v>689</v>
      </c>
      <c r="E1491" s="201" t="s">
        <v>690</v>
      </c>
      <c r="F1491" s="201" t="s">
        <v>691</v>
      </c>
      <c r="G1491" s="201">
        <v>5</v>
      </c>
      <c r="H1491" s="201">
        <v>60</v>
      </c>
      <c r="I1491" s="201" t="s">
        <v>713</v>
      </c>
      <c r="J1491" s="201" t="s">
        <v>671</v>
      </c>
      <c r="K1491" s="202">
        <v>42.97</v>
      </c>
      <c r="L1491" s="202">
        <v>0.35</v>
      </c>
      <c r="M1491" s="202">
        <v>19.02</v>
      </c>
      <c r="N1491" s="202">
        <v>7.29</v>
      </c>
      <c r="O1491" s="202">
        <v>0.44</v>
      </c>
      <c r="P1491" s="202">
        <v>21.23</v>
      </c>
      <c r="Q1491" s="202">
        <v>5.17</v>
      </c>
      <c r="R1491" s="202">
        <v>0.11</v>
      </c>
      <c r="S1491" s="202">
        <v>4.7300000000000004</v>
      </c>
      <c r="T1491" s="202">
        <v>101.31</v>
      </c>
      <c r="U1491" s="183">
        <f t="shared" si="46"/>
        <v>83.847065640873083</v>
      </c>
      <c r="V1491" s="183">
        <f t="shared" si="47"/>
        <v>14.297582326830263</v>
      </c>
      <c r="W1491" s="201" t="s">
        <v>713</v>
      </c>
      <c r="X1491" s="201">
        <v>10</v>
      </c>
    </row>
    <row r="1492" spans="1:24" s="171" customFormat="1" ht="11.25">
      <c r="A1492" s="172" t="s">
        <v>687</v>
      </c>
      <c r="B1492" s="201" t="s">
        <v>665</v>
      </c>
      <c r="C1492" s="201" t="s">
        <v>688</v>
      </c>
      <c r="D1492" s="201" t="s">
        <v>689</v>
      </c>
      <c r="E1492" s="201" t="s">
        <v>690</v>
      </c>
      <c r="F1492" s="201" t="s">
        <v>691</v>
      </c>
      <c r="G1492" s="201">
        <v>5</v>
      </c>
      <c r="H1492" s="201">
        <v>61</v>
      </c>
      <c r="I1492" s="201" t="s">
        <v>713</v>
      </c>
      <c r="J1492" s="201" t="s">
        <v>671</v>
      </c>
      <c r="K1492" s="202">
        <v>42.68</v>
      </c>
      <c r="L1492" s="202">
        <v>0.26</v>
      </c>
      <c r="M1492" s="202">
        <v>18.079999999999998</v>
      </c>
      <c r="N1492" s="202">
        <v>7.16</v>
      </c>
      <c r="O1492" s="202">
        <v>0.28000000000000003</v>
      </c>
      <c r="P1492" s="202">
        <v>20.89</v>
      </c>
      <c r="Q1492" s="202">
        <v>5.73</v>
      </c>
      <c r="R1492" s="202">
        <v>0.05</v>
      </c>
      <c r="S1492" s="202">
        <v>6.3</v>
      </c>
      <c r="T1492" s="202">
        <v>101.43</v>
      </c>
      <c r="U1492" s="183">
        <f t="shared" si="46"/>
        <v>83.872090558711392</v>
      </c>
      <c r="V1492" s="183">
        <f t="shared" si="47"/>
        <v>18.946634594133926</v>
      </c>
      <c r="W1492" s="201" t="s">
        <v>713</v>
      </c>
      <c r="X1492" s="201">
        <v>10</v>
      </c>
    </row>
    <row r="1493" spans="1:24" s="171" customFormat="1" ht="11.25">
      <c r="A1493" s="172" t="s">
        <v>687</v>
      </c>
      <c r="B1493" s="201" t="s">
        <v>665</v>
      </c>
      <c r="C1493" s="201" t="s">
        <v>688</v>
      </c>
      <c r="D1493" s="201" t="s">
        <v>689</v>
      </c>
      <c r="E1493" s="201" t="s">
        <v>690</v>
      </c>
      <c r="F1493" s="201" t="s">
        <v>691</v>
      </c>
      <c r="G1493" s="201">
        <v>5</v>
      </c>
      <c r="H1493" s="201">
        <v>62</v>
      </c>
      <c r="I1493" s="201" t="s">
        <v>713</v>
      </c>
      <c r="J1493" s="201" t="s">
        <v>671</v>
      </c>
      <c r="K1493" s="202">
        <v>42.38</v>
      </c>
      <c r="L1493" s="202">
        <v>0.66</v>
      </c>
      <c r="M1493" s="202">
        <v>17.600000000000001</v>
      </c>
      <c r="N1493" s="202">
        <v>7.3</v>
      </c>
      <c r="O1493" s="202">
        <v>0.42</v>
      </c>
      <c r="P1493" s="202">
        <v>20.55</v>
      </c>
      <c r="Q1493" s="202">
        <v>5.37</v>
      </c>
      <c r="R1493" s="202">
        <v>0.11</v>
      </c>
      <c r="S1493" s="202">
        <v>6.59</v>
      </c>
      <c r="T1493" s="202">
        <v>100.98</v>
      </c>
      <c r="U1493" s="183">
        <f t="shared" si="46"/>
        <v>83.382299500135673</v>
      </c>
      <c r="V1493" s="183">
        <f t="shared" si="47"/>
        <v>20.075692428820101</v>
      </c>
      <c r="W1493" s="201" t="s">
        <v>713</v>
      </c>
      <c r="X1493" s="201">
        <v>10</v>
      </c>
    </row>
    <row r="1494" spans="1:24" s="171" customFormat="1" ht="11.25">
      <c r="A1494" s="172" t="s">
        <v>687</v>
      </c>
      <c r="B1494" s="201" t="s">
        <v>665</v>
      </c>
      <c r="C1494" s="201" t="s">
        <v>688</v>
      </c>
      <c r="D1494" s="201" t="s">
        <v>689</v>
      </c>
      <c r="E1494" s="201" t="s">
        <v>690</v>
      </c>
      <c r="F1494" s="201" t="s">
        <v>691</v>
      </c>
      <c r="G1494" s="201">
        <v>5</v>
      </c>
      <c r="H1494" s="201">
        <v>63</v>
      </c>
      <c r="I1494" s="201" t="s">
        <v>713</v>
      </c>
      <c r="J1494" s="201" t="s">
        <v>671</v>
      </c>
      <c r="K1494" s="202">
        <v>42.45</v>
      </c>
      <c r="L1494" s="202">
        <v>0.18</v>
      </c>
      <c r="M1494" s="202">
        <v>18.34</v>
      </c>
      <c r="N1494" s="202">
        <v>7.77</v>
      </c>
      <c r="O1494" s="202">
        <v>0.38</v>
      </c>
      <c r="P1494" s="202">
        <v>19.66</v>
      </c>
      <c r="Q1494" s="202">
        <v>6.16</v>
      </c>
      <c r="R1494" s="202">
        <v>0.02</v>
      </c>
      <c r="S1494" s="202">
        <v>6.05</v>
      </c>
      <c r="T1494" s="202">
        <v>101.01</v>
      </c>
      <c r="U1494" s="183">
        <f t="shared" si="46"/>
        <v>81.851177180957691</v>
      </c>
      <c r="V1494" s="183">
        <f t="shared" si="47"/>
        <v>18.119815118640322</v>
      </c>
      <c r="W1494" s="201" t="s">
        <v>713</v>
      </c>
      <c r="X1494" s="201">
        <v>10</v>
      </c>
    </row>
    <row r="1495" spans="1:24" s="171" customFormat="1" ht="11.25">
      <c r="A1495" s="172" t="s">
        <v>687</v>
      </c>
      <c r="B1495" s="201" t="s">
        <v>665</v>
      </c>
      <c r="C1495" s="201" t="s">
        <v>688</v>
      </c>
      <c r="D1495" s="201" t="s">
        <v>689</v>
      </c>
      <c r="E1495" s="201" t="s">
        <v>690</v>
      </c>
      <c r="F1495" s="201" t="s">
        <v>691</v>
      </c>
      <c r="G1495" s="201">
        <v>5</v>
      </c>
      <c r="H1495" s="201">
        <v>64</v>
      </c>
      <c r="I1495" s="201" t="s">
        <v>713</v>
      </c>
      <c r="J1495" s="201" t="s">
        <v>671</v>
      </c>
      <c r="K1495" s="202">
        <v>43.21</v>
      </c>
      <c r="L1495" s="202">
        <v>0.26</v>
      </c>
      <c r="M1495" s="202">
        <v>18.98</v>
      </c>
      <c r="N1495" s="202">
        <v>7.32</v>
      </c>
      <c r="O1495" s="202">
        <v>0.39</v>
      </c>
      <c r="P1495" s="202">
        <v>21.36</v>
      </c>
      <c r="Q1495" s="202">
        <v>5.16</v>
      </c>
      <c r="R1495" s="202">
        <v>0</v>
      </c>
      <c r="S1495" s="202">
        <v>4.58</v>
      </c>
      <c r="T1495" s="202">
        <v>101.26</v>
      </c>
      <c r="U1495" s="183">
        <f t="shared" si="46"/>
        <v>83.87410719028658</v>
      </c>
      <c r="V1495" s="183">
        <f t="shared" si="47"/>
        <v>13.932453354107496</v>
      </c>
      <c r="W1495" s="201" t="s">
        <v>713</v>
      </c>
      <c r="X1495" s="201">
        <v>10</v>
      </c>
    </row>
    <row r="1496" spans="1:24" s="171" customFormat="1" ht="11.25">
      <c r="A1496" s="172" t="s">
        <v>687</v>
      </c>
      <c r="B1496" s="201" t="s">
        <v>665</v>
      </c>
      <c r="C1496" s="201" t="s">
        <v>688</v>
      </c>
      <c r="D1496" s="201" t="s">
        <v>689</v>
      </c>
      <c r="E1496" s="201" t="s">
        <v>690</v>
      </c>
      <c r="F1496" s="201" t="s">
        <v>691</v>
      </c>
      <c r="G1496" s="201">
        <v>5</v>
      </c>
      <c r="H1496" s="201">
        <v>65</v>
      </c>
      <c r="I1496" s="201" t="s">
        <v>713</v>
      </c>
      <c r="J1496" s="201" t="s">
        <v>671</v>
      </c>
      <c r="K1496" s="202">
        <v>42.44</v>
      </c>
      <c r="L1496" s="202">
        <v>0.32</v>
      </c>
      <c r="M1496" s="202">
        <v>18.59</v>
      </c>
      <c r="N1496" s="202">
        <v>6.96</v>
      </c>
      <c r="O1496" s="202">
        <v>0.38</v>
      </c>
      <c r="P1496" s="202">
        <v>21.41</v>
      </c>
      <c r="Q1496" s="202">
        <v>5.42</v>
      </c>
      <c r="R1496" s="202">
        <v>0.09</v>
      </c>
      <c r="S1496" s="202">
        <v>5.81</v>
      </c>
      <c r="T1496" s="202">
        <v>101.42</v>
      </c>
      <c r="U1496" s="183">
        <f t="shared" si="46"/>
        <v>84.575137224229977</v>
      </c>
      <c r="V1496" s="183">
        <f t="shared" si="47"/>
        <v>17.332145072935951</v>
      </c>
      <c r="W1496" s="201" t="s">
        <v>713</v>
      </c>
      <c r="X1496" s="201">
        <v>10</v>
      </c>
    </row>
    <row r="1497" spans="1:24" s="171" customFormat="1" ht="11.25">
      <c r="A1497" s="172" t="s">
        <v>687</v>
      </c>
      <c r="B1497" s="201" t="s">
        <v>665</v>
      </c>
      <c r="C1497" s="201" t="s">
        <v>688</v>
      </c>
      <c r="D1497" s="201" t="s">
        <v>689</v>
      </c>
      <c r="E1497" s="201" t="s">
        <v>690</v>
      </c>
      <c r="F1497" s="201" t="s">
        <v>691</v>
      </c>
      <c r="G1497" s="201">
        <v>5</v>
      </c>
      <c r="H1497" s="201">
        <v>66</v>
      </c>
      <c r="I1497" s="201" t="s">
        <v>713</v>
      </c>
      <c r="J1497" s="201" t="s">
        <v>671</v>
      </c>
      <c r="K1497" s="202">
        <v>42.34</v>
      </c>
      <c r="L1497" s="202">
        <v>0.2</v>
      </c>
      <c r="M1497" s="202">
        <v>18.61</v>
      </c>
      <c r="N1497" s="202">
        <v>7.64</v>
      </c>
      <c r="O1497" s="202">
        <v>0.35</v>
      </c>
      <c r="P1497" s="202">
        <v>21.42</v>
      </c>
      <c r="Q1497" s="202">
        <v>5.51</v>
      </c>
      <c r="R1497" s="202">
        <v>0.06</v>
      </c>
      <c r="S1497" s="202">
        <v>4.63</v>
      </c>
      <c r="T1497" s="202">
        <v>100.76</v>
      </c>
      <c r="U1497" s="183">
        <f t="shared" si="46"/>
        <v>83.325979046834661</v>
      </c>
      <c r="V1497" s="183">
        <f t="shared" si="47"/>
        <v>14.302774279043916</v>
      </c>
      <c r="W1497" s="201" t="s">
        <v>713</v>
      </c>
      <c r="X1497" s="201">
        <v>10</v>
      </c>
    </row>
    <row r="1498" spans="1:24" s="171" customFormat="1" ht="11.25">
      <c r="A1498" s="172" t="s">
        <v>687</v>
      </c>
      <c r="B1498" s="201" t="s">
        <v>665</v>
      </c>
      <c r="C1498" s="201" t="s">
        <v>688</v>
      </c>
      <c r="D1498" s="201" t="s">
        <v>689</v>
      </c>
      <c r="E1498" s="201" t="s">
        <v>690</v>
      </c>
      <c r="F1498" s="201" t="s">
        <v>691</v>
      </c>
      <c r="G1498" s="201">
        <v>5</v>
      </c>
      <c r="H1498" s="201">
        <v>67</v>
      </c>
      <c r="I1498" s="201" t="s">
        <v>713</v>
      </c>
      <c r="J1498" s="201" t="s">
        <v>671</v>
      </c>
      <c r="K1498" s="202">
        <v>42.24</v>
      </c>
      <c r="L1498" s="202">
        <v>0.22</v>
      </c>
      <c r="M1498" s="202">
        <v>18.41</v>
      </c>
      <c r="N1498" s="202">
        <v>7.41</v>
      </c>
      <c r="O1498" s="202">
        <v>0.43</v>
      </c>
      <c r="P1498" s="202">
        <v>20.5</v>
      </c>
      <c r="Q1498" s="202">
        <v>5.46</v>
      </c>
      <c r="R1498" s="202">
        <v>0.04</v>
      </c>
      <c r="S1498" s="202">
        <v>4.76</v>
      </c>
      <c r="T1498" s="202">
        <v>99.47</v>
      </c>
      <c r="U1498" s="183">
        <f t="shared" si="46"/>
        <v>83.139908900436495</v>
      </c>
      <c r="V1498" s="183">
        <f t="shared" si="47"/>
        <v>14.781135886953139</v>
      </c>
      <c r="W1498" s="201" t="s">
        <v>713</v>
      </c>
      <c r="X1498" s="201">
        <v>10</v>
      </c>
    </row>
    <row r="1499" spans="1:24" s="171" customFormat="1" ht="11.25">
      <c r="A1499" s="172" t="s">
        <v>687</v>
      </c>
      <c r="B1499" s="201" t="s">
        <v>665</v>
      </c>
      <c r="C1499" s="201" t="s">
        <v>688</v>
      </c>
      <c r="D1499" s="201" t="s">
        <v>689</v>
      </c>
      <c r="E1499" s="201" t="s">
        <v>690</v>
      </c>
      <c r="F1499" s="201" t="s">
        <v>691</v>
      </c>
      <c r="G1499" s="201">
        <v>5</v>
      </c>
      <c r="H1499" s="201">
        <v>68</v>
      </c>
      <c r="I1499" s="201" t="s">
        <v>713</v>
      </c>
      <c r="J1499" s="201" t="s">
        <v>671</v>
      </c>
      <c r="K1499" s="202">
        <v>40.22</v>
      </c>
      <c r="L1499" s="202">
        <v>0.4</v>
      </c>
      <c r="M1499" s="202">
        <v>21.44</v>
      </c>
      <c r="N1499" s="202">
        <v>16.010000000000002</v>
      </c>
      <c r="O1499" s="202">
        <v>0.35</v>
      </c>
      <c r="P1499" s="202">
        <v>8.85</v>
      </c>
      <c r="Q1499" s="202">
        <v>12.31</v>
      </c>
      <c r="R1499" s="202">
        <v>0.11</v>
      </c>
      <c r="S1499" s="202">
        <v>0.11</v>
      </c>
      <c r="T1499" s="202">
        <v>99.8</v>
      </c>
      <c r="U1499" s="183">
        <f t="shared" si="46"/>
        <v>49.629630959364533</v>
      </c>
      <c r="V1499" s="183">
        <f t="shared" si="47"/>
        <v>0.34300039170032176</v>
      </c>
      <c r="W1499" s="201" t="s">
        <v>713</v>
      </c>
      <c r="X1499" s="201">
        <v>10</v>
      </c>
    </row>
    <row r="1500" spans="1:24" s="171" customFormat="1" ht="11.25">
      <c r="A1500" s="172" t="s">
        <v>687</v>
      </c>
      <c r="B1500" s="201" t="s">
        <v>665</v>
      </c>
      <c r="C1500" s="201" t="s">
        <v>688</v>
      </c>
      <c r="D1500" s="201" t="s">
        <v>689</v>
      </c>
      <c r="E1500" s="201" t="s">
        <v>690</v>
      </c>
      <c r="F1500" s="201" t="s">
        <v>691</v>
      </c>
      <c r="G1500" s="201">
        <v>5</v>
      </c>
      <c r="H1500" s="201">
        <v>69</v>
      </c>
      <c r="I1500" s="201" t="s">
        <v>713</v>
      </c>
      <c r="J1500" s="201" t="s">
        <v>671</v>
      </c>
      <c r="K1500" s="202">
        <v>41.49</v>
      </c>
      <c r="L1500" s="202">
        <v>0.34</v>
      </c>
      <c r="M1500" s="202">
        <v>21.53</v>
      </c>
      <c r="N1500" s="202">
        <v>14.78</v>
      </c>
      <c r="O1500" s="202">
        <v>0.35</v>
      </c>
      <c r="P1500" s="202">
        <v>11.84</v>
      </c>
      <c r="Q1500" s="202">
        <v>10.06</v>
      </c>
      <c r="R1500" s="202">
        <v>0.14000000000000001</v>
      </c>
      <c r="S1500" s="202">
        <v>0.11</v>
      </c>
      <c r="T1500" s="202">
        <v>100.64</v>
      </c>
      <c r="U1500" s="183">
        <f t="shared" si="46"/>
        <v>58.811776790342499</v>
      </c>
      <c r="V1500" s="183">
        <f t="shared" si="47"/>
        <v>0.34157147428190543</v>
      </c>
      <c r="W1500" s="201" t="s">
        <v>713</v>
      </c>
      <c r="X1500" s="201">
        <v>10</v>
      </c>
    </row>
    <row r="1501" spans="1:24" s="171" customFormat="1" ht="11.25">
      <c r="A1501" s="172" t="s">
        <v>687</v>
      </c>
      <c r="B1501" s="201" t="s">
        <v>665</v>
      </c>
      <c r="C1501" s="201" t="s">
        <v>688</v>
      </c>
      <c r="D1501" s="201" t="s">
        <v>689</v>
      </c>
      <c r="E1501" s="201" t="s">
        <v>690</v>
      </c>
      <c r="F1501" s="201" t="s">
        <v>691</v>
      </c>
      <c r="G1501" s="201">
        <v>5</v>
      </c>
      <c r="H1501" s="201">
        <v>70</v>
      </c>
      <c r="I1501" s="201" t="s">
        <v>713</v>
      </c>
      <c r="J1501" s="201" t="s">
        <v>671</v>
      </c>
      <c r="K1501" s="202">
        <v>42.19</v>
      </c>
      <c r="L1501" s="202">
        <v>0.36</v>
      </c>
      <c r="M1501" s="202">
        <v>17.2</v>
      </c>
      <c r="N1501" s="202">
        <v>6.6</v>
      </c>
      <c r="O1501" s="202">
        <v>0.41</v>
      </c>
      <c r="P1501" s="202">
        <v>21.39</v>
      </c>
      <c r="Q1501" s="202">
        <v>5.4</v>
      </c>
      <c r="R1501" s="202">
        <v>0.06</v>
      </c>
      <c r="S1501" s="202">
        <v>7.17</v>
      </c>
      <c r="T1501" s="202">
        <v>100.78</v>
      </c>
      <c r="U1501" s="183">
        <f t="shared" si="46"/>
        <v>85.243584357021319</v>
      </c>
      <c r="V1501" s="183">
        <f t="shared" si="47"/>
        <v>21.85342695251353</v>
      </c>
      <c r="W1501" s="201" t="s">
        <v>713</v>
      </c>
      <c r="X1501" s="201">
        <v>10</v>
      </c>
    </row>
    <row r="1502" spans="1:24" s="171" customFormat="1" ht="11.25">
      <c r="A1502" s="172" t="s">
        <v>687</v>
      </c>
      <c r="B1502" s="201" t="s">
        <v>665</v>
      </c>
      <c r="C1502" s="201" t="s">
        <v>688</v>
      </c>
      <c r="D1502" s="201" t="s">
        <v>689</v>
      </c>
      <c r="E1502" s="201" t="s">
        <v>690</v>
      </c>
      <c r="F1502" s="201" t="s">
        <v>691</v>
      </c>
      <c r="G1502" s="201">
        <v>5</v>
      </c>
      <c r="H1502" s="201">
        <v>71</v>
      </c>
      <c r="I1502" s="201" t="s">
        <v>713</v>
      </c>
      <c r="J1502" s="201" t="s">
        <v>671</v>
      </c>
      <c r="K1502" s="202">
        <v>42.1</v>
      </c>
      <c r="L1502" s="202">
        <v>0.05</v>
      </c>
      <c r="M1502" s="202">
        <v>18.02</v>
      </c>
      <c r="N1502" s="202">
        <v>7.29</v>
      </c>
      <c r="O1502" s="202">
        <v>0.45</v>
      </c>
      <c r="P1502" s="202">
        <v>20.05</v>
      </c>
      <c r="Q1502" s="202">
        <v>5.88</v>
      </c>
      <c r="R1502" s="202">
        <v>0</v>
      </c>
      <c r="S1502" s="202">
        <v>6.36</v>
      </c>
      <c r="T1502" s="202">
        <v>100.2</v>
      </c>
      <c r="U1502" s="183">
        <f t="shared" si="46"/>
        <v>83.057482580669273</v>
      </c>
      <c r="V1502" s="183">
        <f t="shared" si="47"/>
        <v>19.144028524469576</v>
      </c>
      <c r="W1502" s="201" t="s">
        <v>713</v>
      </c>
      <c r="X1502" s="201">
        <v>10</v>
      </c>
    </row>
    <row r="1503" spans="1:24" s="171" customFormat="1" ht="11.25">
      <c r="A1503" s="172" t="s">
        <v>687</v>
      </c>
      <c r="B1503" s="201" t="s">
        <v>665</v>
      </c>
      <c r="C1503" s="201" t="s">
        <v>688</v>
      </c>
      <c r="D1503" s="201" t="s">
        <v>689</v>
      </c>
      <c r="E1503" s="201" t="s">
        <v>690</v>
      </c>
      <c r="F1503" s="201" t="s">
        <v>691</v>
      </c>
      <c r="G1503" s="201">
        <v>5</v>
      </c>
      <c r="H1503" s="201">
        <v>72</v>
      </c>
      <c r="I1503" s="201" t="s">
        <v>713</v>
      </c>
      <c r="J1503" s="201" t="s">
        <v>671</v>
      </c>
      <c r="K1503" s="202">
        <v>41.58</v>
      </c>
      <c r="L1503" s="202">
        <v>0.09</v>
      </c>
      <c r="M1503" s="202">
        <v>15.07</v>
      </c>
      <c r="N1503" s="202">
        <v>7.07</v>
      </c>
      <c r="O1503" s="202">
        <v>0.41</v>
      </c>
      <c r="P1503" s="202">
        <v>20.76</v>
      </c>
      <c r="Q1503" s="202">
        <v>4.88</v>
      </c>
      <c r="R1503" s="202">
        <v>0</v>
      </c>
      <c r="S1503" s="202">
        <v>10.67</v>
      </c>
      <c r="T1503" s="202">
        <v>100.53</v>
      </c>
      <c r="U1503" s="183">
        <f t="shared" si="46"/>
        <v>83.958568673144185</v>
      </c>
      <c r="V1503" s="183">
        <f t="shared" si="47"/>
        <v>32.202206526943215</v>
      </c>
      <c r="W1503" s="201" t="s">
        <v>713</v>
      </c>
      <c r="X1503" s="201">
        <v>10</v>
      </c>
    </row>
    <row r="1504" spans="1:24" s="171" customFormat="1" ht="11.25">
      <c r="A1504" s="172" t="s">
        <v>687</v>
      </c>
      <c r="B1504" s="201" t="s">
        <v>665</v>
      </c>
      <c r="C1504" s="201" t="s">
        <v>688</v>
      </c>
      <c r="D1504" s="201" t="s">
        <v>689</v>
      </c>
      <c r="E1504" s="201" t="s">
        <v>690</v>
      </c>
      <c r="F1504" s="201" t="s">
        <v>691</v>
      </c>
      <c r="G1504" s="201">
        <v>5</v>
      </c>
      <c r="H1504" s="201">
        <v>73</v>
      </c>
      <c r="I1504" s="201" t="s">
        <v>713</v>
      </c>
      <c r="J1504" s="201" t="s">
        <v>671</v>
      </c>
      <c r="K1504" s="202">
        <v>40.94</v>
      </c>
      <c r="L1504" s="202">
        <v>0.26</v>
      </c>
      <c r="M1504" s="202">
        <v>13.23</v>
      </c>
      <c r="N1504" s="202">
        <v>6.94</v>
      </c>
      <c r="O1504" s="202">
        <v>0.5</v>
      </c>
      <c r="P1504" s="202">
        <v>19.14</v>
      </c>
      <c r="Q1504" s="202">
        <v>7.08</v>
      </c>
      <c r="R1504" s="202">
        <v>0.06</v>
      </c>
      <c r="S1504" s="202">
        <v>12.55</v>
      </c>
      <c r="T1504" s="202">
        <v>100.7</v>
      </c>
      <c r="U1504" s="183">
        <f t="shared" si="46"/>
        <v>83.096187679173468</v>
      </c>
      <c r="V1504" s="183">
        <f t="shared" si="47"/>
        <v>38.888748307685688</v>
      </c>
      <c r="W1504" s="201" t="s">
        <v>713</v>
      </c>
      <c r="X1504" s="201">
        <v>10</v>
      </c>
    </row>
    <row r="1505" spans="1:24" s="171" customFormat="1" ht="11.25">
      <c r="A1505" s="172" t="s">
        <v>687</v>
      </c>
      <c r="B1505" s="201" t="s">
        <v>665</v>
      </c>
      <c r="C1505" s="201" t="s">
        <v>688</v>
      </c>
      <c r="D1505" s="201" t="s">
        <v>689</v>
      </c>
      <c r="E1505" s="201" t="s">
        <v>690</v>
      </c>
      <c r="F1505" s="201" t="s">
        <v>691</v>
      </c>
      <c r="G1505" s="201">
        <v>5</v>
      </c>
      <c r="H1505" s="201">
        <v>74</v>
      </c>
      <c r="I1505" s="201" t="s">
        <v>713</v>
      </c>
      <c r="J1505" s="201" t="s">
        <v>671</v>
      </c>
      <c r="K1505" s="202">
        <v>42.65</v>
      </c>
      <c r="L1505" s="202">
        <v>7.0000000000000007E-2</v>
      </c>
      <c r="M1505" s="202">
        <v>19.920000000000002</v>
      </c>
      <c r="N1505" s="202">
        <v>7.89</v>
      </c>
      <c r="O1505" s="202">
        <v>0.49</v>
      </c>
      <c r="P1505" s="202">
        <v>20.97</v>
      </c>
      <c r="Q1505" s="202">
        <v>4.46</v>
      </c>
      <c r="R1505" s="202">
        <v>0.02</v>
      </c>
      <c r="S1505" s="202">
        <v>4.88</v>
      </c>
      <c r="T1505" s="202">
        <v>101.35</v>
      </c>
      <c r="U1505" s="183">
        <f t="shared" si="46"/>
        <v>82.570348088966512</v>
      </c>
      <c r="V1505" s="183">
        <f t="shared" si="47"/>
        <v>14.114604460522443</v>
      </c>
      <c r="W1505" s="201" t="s">
        <v>713</v>
      </c>
      <c r="X1505" s="201">
        <v>10</v>
      </c>
    </row>
    <row r="1506" spans="1:24" s="171" customFormat="1" ht="11.25">
      <c r="A1506" s="172" t="s">
        <v>687</v>
      </c>
      <c r="B1506" s="201" t="s">
        <v>665</v>
      </c>
      <c r="C1506" s="201" t="s">
        <v>688</v>
      </c>
      <c r="D1506" s="201" t="s">
        <v>689</v>
      </c>
      <c r="E1506" s="201" t="s">
        <v>690</v>
      </c>
      <c r="F1506" s="201" t="s">
        <v>691</v>
      </c>
      <c r="G1506" s="201">
        <v>5</v>
      </c>
      <c r="H1506" s="201">
        <v>75</v>
      </c>
      <c r="I1506" s="201" t="s">
        <v>713</v>
      </c>
      <c r="J1506" s="201" t="s">
        <v>671</v>
      </c>
      <c r="K1506" s="202">
        <v>42</v>
      </c>
      <c r="L1506" s="202">
        <v>0.79</v>
      </c>
      <c r="M1506" s="202">
        <v>19.059999999999999</v>
      </c>
      <c r="N1506" s="202">
        <v>7.45</v>
      </c>
      <c r="O1506" s="202">
        <v>0.4</v>
      </c>
      <c r="P1506" s="202">
        <v>20.54</v>
      </c>
      <c r="Q1506" s="202">
        <v>6.21</v>
      </c>
      <c r="R1506" s="202">
        <v>0.08</v>
      </c>
      <c r="S1506" s="202">
        <v>4.22</v>
      </c>
      <c r="T1506" s="202">
        <v>100.75</v>
      </c>
      <c r="U1506" s="183">
        <f t="shared" si="46"/>
        <v>83.091714273086353</v>
      </c>
      <c r="V1506" s="183">
        <f t="shared" si="47"/>
        <v>12.932034521496256</v>
      </c>
      <c r="W1506" s="201" t="s">
        <v>713</v>
      </c>
      <c r="X1506" s="201">
        <v>10</v>
      </c>
    </row>
    <row r="1507" spans="1:24" s="171" customFormat="1" ht="11.25">
      <c r="A1507" s="172" t="s">
        <v>687</v>
      </c>
      <c r="B1507" s="201" t="s">
        <v>665</v>
      </c>
      <c r="C1507" s="201" t="s">
        <v>688</v>
      </c>
      <c r="D1507" s="201" t="s">
        <v>689</v>
      </c>
      <c r="E1507" s="201" t="s">
        <v>690</v>
      </c>
      <c r="F1507" s="201" t="s">
        <v>691</v>
      </c>
      <c r="G1507" s="201">
        <v>5</v>
      </c>
      <c r="H1507" s="201">
        <v>76</v>
      </c>
      <c r="I1507" s="201" t="s">
        <v>713</v>
      </c>
      <c r="J1507" s="201" t="s">
        <v>671</v>
      </c>
      <c r="K1507" s="202">
        <v>42.51</v>
      </c>
      <c r="L1507" s="202">
        <v>0.11</v>
      </c>
      <c r="M1507" s="202">
        <v>19.260000000000002</v>
      </c>
      <c r="N1507" s="202">
        <v>7.1</v>
      </c>
      <c r="O1507" s="202">
        <v>0.33</v>
      </c>
      <c r="P1507" s="202">
        <v>21.77</v>
      </c>
      <c r="Q1507" s="202">
        <v>5.05</v>
      </c>
      <c r="R1507" s="202">
        <v>0.04</v>
      </c>
      <c r="S1507" s="202">
        <v>4.5</v>
      </c>
      <c r="T1507" s="202">
        <v>100.67</v>
      </c>
      <c r="U1507" s="183">
        <f t="shared" si="46"/>
        <v>84.532815096179121</v>
      </c>
      <c r="V1507" s="183">
        <f t="shared" si="47"/>
        <v>13.550022592139758</v>
      </c>
      <c r="W1507" s="201" t="s">
        <v>713</v>
      </c>
      <c r="X1507" s="201">
        <v>10</v>
      </c>
    </row>
    <row r="1508" spans="1:24" s="171" customFormat="1" ht="11.25">
      <c r="A1508" s="172" t="s">
        <v>687</v>
      </c>
      <c r="B1508" s="201" t="s">
        <v>665</v>
      </c>
      <c r="C1508" s="201" t="s">
        <v>688</v>
      </c>
      <c r="D1508" s="201" t="s">
        <v>689</v>
      </c>
      <c r="E1508" s="201" t="s">
        <v>690</v>
      </c>
      <c r="F1508" s="201" t="s">
        <v>691</v>
      </c>
      <c r="G1508" s="201">
        <v>5</v>
      </c>
      <c r="H1508" s="201">
        <v>77</v>
      </c>
      <c r="I1508" s="201" t="s">
        <v>713</v>
      </c>
      <c r="J1508" s="201" t="s">
        <v>671</v>
      </c>
      <c r="K1508" s="202">
        <v>42.44</v>
      </c>
      <c r="L1508" s="202">
        <v>0.18</v>
      </c>
      <c r="M1508" s="202">
        <v>18.46</v>
      </c>
      <c r="N1508" s="202">
        <v>6.96</v>
      </c>
      <c r="O1508" s="202">
        <v>0.36</v>
      </c>
      <c r="P1508" s="202">
        <v>21.7</v>
      </c>
      <c r="Q1508" s="202">
        <v>5.32</v>
      </c>
      <c r="R1508" s="202">
        <v>7.0000000000000007E-2</v>
      </c>
      <c r="S1508" s="202">
        <v>5.21</v>
      </c>
      <c r="T1508" s="202">
        <v>100.7</v>
      </c>
      <c r="U1508" s="183">
        <f t="shared" si="46"/>
        <v>84.749839457747129</v>
      </c>
      <c r="V1508" s="183">
        <f t="shared" si="47"/>
        <v>15.919216242716411</v>
      </c>
      <c r="W1508" s="201" t="s">
        <v>713</v>
      </c>
      <c r="X1508" s="201">
        <v>10</v>
      </c>
    </row>
    <row r="1509" spans="1:24" s="171" customFormat="1" ht="11.25">
      <c r="A1509" s="172" t="s">
        <v>687</v>
      </c>
      <c r="B1509" s="201" t="s">
        <v>665</v>
      </c>
      <c r="C1509" s="201" t="s">
        <v>688</v>
      </c>
      <c r="D1509" s="201" t="s">
        <v>689</v>
      </c>
      <c r="E1509" s="201" t="s">
        <v>690</v>
      </c>
      <c r="F1509" s="201" t="s">
        <v>691</v>
      </c>
      <c r="G1509" s="201">
        <v>5</v>
      </c>
      <c r="H1509" s="201">
        <v>78</v>
      </c>
      <c r="I1509" s="201" t="s">
        <v>713</v>
      </c>
      <c r="J1509" s="201" t="s">
        <v>671</v>
      </c>
      <c r="K1509" s="202">
        <v>42.73</v>
      </c>
      <c r="L1509" s="202">
        <v>0.05</v>
      </c>
      <c r="M1509" s="202">
        <v>16.690000000000001</v>
      </c>
      <c r="N1509" s="202">
        <v>6.11</v>
      </c>
      <c r="O1509" s="202">
        <v>0.37</v>
      </c>
      <c r="P1509" s="202">
        <v>21.85</v>
      </c>
      <c r="Q1509" s="202">
        <v>5.29</v>
      </c>
      <c r="R1509" s="202">
        <v>0.03</v>
      </c>
      <c r="S1509" s="202">
        <v>8.1300000000000008</v>
      </c>
      <c r="T1509" s="202">
        <v>101.25</v>
      </c>
      <c r="U1509" s="183">
        <f t="shared" si="46"/>
        <v>86.439167002437927</v>
      </c>
      <c r="V1509" s="183">
        <f t="shared" si="47"/>
        <v>24.629453584458147</v>
      </c>
      <c r="W1509" s="201" t="s">
        <v>713</v>
      </c>
      <c r="X1509" s="201">
        <v>10</v>
      </c>
    </row>
    <row r="1510" spans="1:24" s="171" customFormat="1" ht="11.25">
      <c r="A1510" s="172" t="s">
        <v>687</v>
      </c>
      <c r="B1510" s="201" t="s">
        <v>665</v>
      </c>
      <c r="C1510" s="201" t="s">
        <v>688</v>
      </c>
      <c r="D1510" s="201" t="s">
        <v>689</v>
      </c>
      <c r="E1510" s="201" t="s">
        <v>690</v>
      </c>
      <c r="F1510" s="201" t="s">
        <v>691</v>
      </c>
      <c r="G1510" s="201">
        <v>5</v>
      </c>
      <c r="H1510" s="201">
        <v>79</v>
      </c>
      <c r="I1510" s="201" t="s">
        <v>713</v>
      </c>
      <c r="J1510" s="201" t="s">
        <v>671</v>
      </c>
      <c r="K1510" s="202">
        <v>41.43</v>
      </c>
      <c r="L1510" s="202">
        <v>0.26</v>
      </c>
      <c r="M1510" s="202">
        <v>21.15</v>
      </c>
      <c r="N1510" s="202">
        <v>13.15</v>
      </c>
      <c r="O1510" s="202">
        <v>0.3</v>
      </c>
      <c r="P1510" s="202">
        <v>11.79</v>
      </c>
      <c r="Q1510" s="202">
        <v>11.29</v>
      </c>
      <c r="R1510" s="202">
        <v>0.09</v>
      </c>
      <c r="S1510" s="202">
        <v>0.11</v>
      </c>
      <c r="T1510" s="202">
        <v>99.57</v>
      </c>
      <c r="U1510" s="183">
        <f t="shared" si="46"/>
        <v>61.510229540193492</v>
      </c>
      <c r="V1510" s="183">
        <f t="shared" si="47"/>
        <v>0.34768711835854937</v>
      </c>
      <c r="W1510" s="201" t="s">
        <v>713</v>
      </c>
      <c r="X1510" s="201">
        <v>10</v>
      </c>
    </row>
    <row r="1511" spans="1:24" s="171" customFormat="1" ht="11.25">
      <c r="A1511" s="172" t="s">
        <v>687</v>
      </c>
      <c r="B1511" s="201" t="s">
        <v>665</v>
      </c>
      <c r="C1511" s="201" t="s">
        <v>688</v>
      </c>
      <c r="D1511" s="201" t="s">
        <v>689</v>
      </c>
      <c r="E1511" s="201" t="s">
        <v>690</v>
      </c>
      <c r="F1511" s="201" t="s">
        <v>691</v>
      </c>
      <c r="G1511" s="201">
        <v>5</v>
      </c>
      <c r="H1511" s="201">
        <v>80</v>
      </c>
      <c r="I1511" s="201" t="s">
        <v>713</v>
      </c>
      <c r="J1511" s="201" t="s">
        <v>671</v>
      </c>
      <c r="K1511" s="202">
        <v>41.75</v>
      </c>
      <c r="L1511" s="202">
        <v>0.12</v>
      </c>
      <c r="M1511" s="202">
        <v>13.92</v>
      </c>
      <c r="N1511" s="202">
        <v>6.73</v>
      </c>
      <c r="O1511" s="202">
        <v>0.47</v>
      </c>
      <c r="P1511" s="202">
        <v>20.41</v>
      </c>
      <c r="Q1511" s="202">
        <v>6.23</v>
      </c>
      <c r="R1511" s="202">
        <v>0.04</v>
      </c>
      <c r="S1511" s="202">
        <v>11.31</v>
      </c>
      <c r="T1511" s="202">
        <v>100.98</v>
      </c>
      <c r="U1511" s="183">
        <f t="shared" si="46"/>
        <v>84.388599522783764</v>
      </c>
      <c r="V1511" s="183">
        <f t="shared" si="47"/>
        <v>35.27748725146553</v>
      </c>
      <c r="W1511" s="201" t="s">
        <v>713</v>
      </c>
      <c r="X1511" s="201">
        <v>10</v>
      </c>
    </row>
    <row r="1512" spans="1:24" s="171" customFormat="1" ht="11.25">
      <c r="A1512" s="172" t="s">
        <v>687</v>
      </c>
      <c r="B1512" s="201" t="s">
        <v>665</v>
      </c>
      <c r="C1512" s="201" t="s">
        <v>688</v>
      </c>
      <c r="D1512" s="201" t="s">
        <v>689</v>
      </c>
      <c r="E1512" s="201" t="s">
        <v>690</v>
      </c>
      <c r="F1512" s="201" t="s">
        <v>691</v>
      </c>
      <c r="G1512" s="201">
        <v>5</v>
      </c>
      <c r="H1512" s="201">
        <v>81</v>
      </c>
      <c r="I1512" s="201" t="s">
        <v>713</v>
      </c>
      <c r="J1512" s="201" t="s">
        <v>671</v>
      </c>
      <c r="K1512" s="202">
        <v>42.21</v>
      </c>
      <c r="L1512" s="202">
        <v>0.18</v>
      </c>
      <c r="M1512" s="202">
        <v>17.73</v>
      </c>
      <c r="N1512" s="202">
        <v>6.82</v>
      </c>
      <c r="O1512" s="202">
        <v>0.39</v>
      </c>
      <c r="P1512" s="202">
        <v>21.46</v>
      </c>
      <c r="Q1512" s="202">
        <v>4.9400000000000004</v>
      </c>
      <c r="R1512" s="202">
        <v>0.05</v>
      </c>
      <c r="S1512" s="202">
        <v>5.27</v>
      </c>
      <c r="T1512" s="202">
        <v>99.05</v>
      </c>
      <c r="U1512" s="183">
        <f t="shared" si="46"/>
        <v>84.868345443168892</v>
      </c>
      <c r="V1512" s="183">
        <f t="shared" si="47"/>
        <v>16.624839677639702</v>
      </c>
      <c r="W1512" s="201" t="s">
        <v>713</v>
      </c>
      <c r="X1512" s="201">
        <v>10</v>
      </c>
    </row>
    <row r="1513" spans="1:24" s="171" customFormat="1" ht="11.25">
      <c r="A1513" s="172" t="s">
        <v>687</v>
      </c>
      <c r="B1513" s="201" t="s">
        <v>665</v>
      </c>
      <c r="C1513" s="201" t="s">
        <v>688</v>
      </c>
      <c r="D1513" s="201" t="s">
        <v>689</v>
      </c>
      <c r="E1513" s="201" t="s">
        <v>690</v>
      </c>
      <c r="F1513" s="201" t="s">
        <v>691</v>
      </c>
      <c r="G1513" s="201">
        <v>5</v>
      </c>
      <c r="H1513" s="201">
        <v>82</v>
      </c>
      <c r="I1513" s="201" t="s">
        <v>713</v>
      </c>
      <c r="J1513" s="201" t="s">
        <v>671</v>
      </c>
      <c r="K1513" s="202">
        <v>42.49</v>
      </c>
      <c r="L1513" s="202">
        <v>0.16</v>
      </c>
      <c r="M1513" s="202">
        <v>17.68</v>
      </c>
      <c r="N1513" s="202">
        <v>7.49</v>
      </c>
      <c r="O1513" s="202">
        <v>0.39</v>
      </c>
      <c r="P1513" s="202">
        <v>20.37</v>
      </c>
      <c r="Q1513" s="202">
        <v>6.06</v>
      </c>
      <c r="R1513" s="202">
        <v>0.01</v>
      </c>
      <c r="S1513" s="202">
        <v>5.98</v>
      </c>
      <c r="T1513" s="202">
        <v>100.63</v>
      </c>
      <c r="U1513" s="183">
        <f t="shared" si="46"/>
        <v>82.898849871062481</v>
      </c>
      <c r="V1513" s="183">
        <f t="shared" si="47"/>
        <v>18.493880408478361</v>
      </c>
      <c r="W1513" s="201" t="s">
        <v>713</v>
      </c>
      <c r="X1513" s="201">
        <v>10</v>
      </c>
    </row>
    <row r="1514" spans="1:24" s="171" customFormat="1" ht="11.25">
      <c r="A1514" s="172" t="s">
        <v>687</v>
      </c>
      <c r="B1514" s="201" t="s">
        <v>665</v>
      </c>
      <c r="C1514" s="201" t="s">
        <v>688</v>
      </c>
      <c r="D1514" s="201" t="s">
        <v>689</v>
      </c>
      <c r="E1514" s="201" t="s">
        <v>690</v>
      </c>
      <c r="F1514" s="201" t="s">
        <v>691</v>
      </c>
      <c r="G1514" s="201">
        <v>5</v>
      </c>
      <c r="H1514" s="201">
        <v>83</v>
      </c>
      <c r="I1514" s="201" t="s">
        <v>713</v>
      </c>
      <c r="J1514" s="201" t="s">
        <v>671</v>
      </c>
      <c r="K1514" s="202">
        <v>41.92</v>
      </c>
      <c r="L1514" s="202">
        <v>0.35</v>
      </c>
      <c r="M1514" s="202">
        <v>21.13</v>
      </c>
      <c r="N1514" s="202">
        <v>11.78</v>
      </c>
      <c r="O1514" s="202">
        <v>0.3</v>
      </c>
      <c r="P1514" s="202">
        <v>18.3</v>
      </c>
      <c r="Q1514" s="202">
        <v>4.68</v>
      </c>
      <c r="R1514" s="202">
        <v>0.09</v>
      </c>
      <c r="S1514" s="202">
        <v>0.2</v>
      </c>
      <c r="T1514" s="202">
        <v>98.75</v>
      </c>
      <c r="U1514" s="183">
        <f t="shared" si="46"/>
        <v>73.467620506330974</v>
      </c>
      <c r="V1514" s="183">
        <f t="shared" si="47"/>
        <v>0.63095807868922926</v>
      </c>
      <c r="W1514" s="201" t="s">
        <v>713</v>
      </c>
      <c r="X1514" s="201">
        <v>10</v>
      </c>
    </row>
    <row r="1515" spans="1:24" s="171" customFormat="1" ht="11.25">
      <c r="A1515" s="172" t="s">
        <v>687</v>
      </c>
      <c r="B1515" s="201" t="s">
        <v>665</v>
      </c>
      <c r="C1515" s="201" t="s">
        <v>688</v>
      </c>
      <c r="D1515" s="201" t="s">
        <v>689</v>
      </c>
      <c r="E1515" s="201" t="s">
        <v>690</v>
      </c>
      <c r="F1515" s="201" t="s">
        <v>691</v>
      </c>
      <c r="G1515" s="201">
        <v>5</v>
      </c>
      <c r="H1515" s="201">
        <v>84</v>
      </c>
      <c r="I1515" s="201" t="s">
        <v>713</v>
      </c>
      <c r="J1515" s="201" t="s">
        <v>671</v>
      </c>
      <c r="K1515" s="202">
        <v>41.95</v>
      </c>
      <c r="L1515" s="202">
        <v>1.22</v>
      </c>
      <c r="M1515" s="202">
        <v>15.39</v>
      </c>
      <c r="N1515" s="202">
        <v>6.5</v>
      </c>
      <c r="O1515" s="202">
        <v>0.33</v>
      </c>
      <c r="P1515" s="202">
        <v>20.23</v>
      </c>
      <c r="Q1515" s="202">
        <v>6.73</v>
      </c>
      <c r="R1515" s="202">
        <v>0.05</v>
      </c>
      <c r="S1515" s="202">
        <v>7.8</v>
      </c>
      <c r="T1515" s="202">
        <v>100.2</v>
      </c>
      <c r="U1515" s="183">
        <f t="shared" si="46"/>
        <v>84.726970887600729</v>
      </c>
      <c r="V1515" s="183">
        <f t="shared" si="47"/>
        <v>25.372958622718645</v>
      </c>
      <c r="W1515" s="201" t="s">
        <v>713</v>
      </c>
      <c r="X1515" s="201">
        <v>10</v>
      </c>
    </row>
    <row r="1516" spans="1:24" s="171" customFormat="1" ht="11.25">
      <c r="A1516" s="172" t="s">
        <v>687</v>
      </c>
      <c r="B1516" s="201" t="s">
        <v>665</v>
      </c>
      <c r="C1516" s="201" t="s">
        <v>688</v>
      </c>
      <c r="D1516" s="201" t="s">
        <v>689</v>
      </c>
      <c r="E1516" s="201" t="s">
        <v>690</v>
      </c>
      <c r="F1516" s="201" t="s">
        <v>691</v>
      </c>
      <c r="G1516" s="201">
        <v>5</v>
      </c>
      <c r="H1516" s="201">
        <v>85</v>
      </c>
      <c r="I1516" s="201" t="s">
        <v>713</v>
      </c>
      <c r="J1516" s="201" t="s">
        <v>671</v>
      </c>
      <c r="K1516" s="202">
        <v>41.79</v>
      </c>
      <c r="L1516" s="202">
        <v>0.15</v>
      </c>
      <c r="M1516" s="202">
        <v>14.34</v>
      </c>
      <c r="N1516" s="202">
        <v>6.72</v>
      </c>
      <c r="O1516" s="202">
        <v>0.45</v>
      </c>
      <c r="P1516" s="202">
        <v>20.34</v>
      </c>
      <c r="Q1516" s="202">
        <v>5.51</v>
      </c>
      <c r="R1516" s="202">
        <v>0.06</v>
      </c>
      <c r="S1516" s="202">
        <v>10.68</v>
      </c>
      <c r="T1516" s="202">
        <v>100.04</v>
      </c>
      <c r="U1516" s="183">
        <f t="shared" si="46"/>
        <v>84.362911027238624</v>
      </c>
      <c r="V1516" s="183">
        <f t="shared" si="47"/>
        <v>33.31650106729515</v>
      </c>
      <c r="W1516" s="201" t="s">
        <v>713</v>
      </c>
      <c r="X1516" s="201">
        <v>10</v>
      </c>
    </row>
    <row r="1517" spans="1:24" s="171" customFormat="1" ht="11.25">
      <c r="A1517" s="172" t="s">
        <v>687</v>
      </c>
      <c r="B1517" s="201" t="s">
        <v>665</v>
      </c>
      <c r="C1517" s="201" t="s">
        <v>688</v>
      </c>
      <c r="D1517" s="201" t="s">
        <v>689</v>
      </c>
      <c r="E1517" s="201" t="s">
        <v>690</v>
      </c>
      <c r="F1517" s="201" t="s">
        <v>691</v>
      </c>
      <c r="G1517" s="201">
        <v>5</v>
      </c>
      <c r="H1517" s="201">
        <v>86</v>
      </c>
      <c r="I1517" s="201" t="s">
        <v>713</v>
      </c>
      <c r="J1517" s="201" t="s">
        <v>671</v>
      </c>
      <c r="K1517" s="202">
        <v>42.75</v>
      </c>
      <c r="L1517" s="202">
        <v>0.3</v>
      </c>
      <c r="M1517" s="202">
        <v>18.96</v>
      </c>
      <c r="N1517" s="202">
        <v>7.41</v>
      </c>
      <c r="O1517" s="202">
        <v>0.34</v>
      </c>
      <c r="P1517" s="202">
        <v>21.76</v>
      </c>
      <c r="Q1517" s="202">
        <v>4.75</v>
      </c>
      <c r="R1517" s="202">
        <v>0.11</v>
      </c>
      <c r="S1517" s="202">
        <v>3.83</v>
      </c>
      <c r="T1517" s="202">
        <v>100.21</v>
      </c>
      <c r="U1517" s="183">
        <f t="shared" si="46"/>
        <v>83.959584203898174</v>
      </c>
      <c r="V1517" s="183">
        <f t="shared" si="47"/>
        <v>11.934038298505467</v>
      </c>
      <c r="W1517" s="201" t="s">
        <v>713</v>
      </c>
      <c r="X1517" s="201">
        <v>10</v>
      </c>
    </row>
    <row r="1518" spans="1:24" s="171" customFormat="1" ht="11.25">
      <c r="A1518" s="172" t="s">
        <v>687</v>
      </c>
      <c r="B1518" s="201" t="s">
        <v>665</v>
      </c>
      <c r="C1518" s="201" t="s">
        <v>688</v>
      </c>
      <c r="D1518" s="201" t="s">
        <v>689</v>
      </c>
      <c r="E1518" s="201" t="s">
        <v>690</v>
      </c>
      <c r="F1518" s="201" t="s">
        <v>691</v>
      </c>
      <c r="G1518" s="201">
        <v>5</v>
      </c>
      <c r="H1518" s="201">
        <v>87</v>
      </c>
      <c r="I1518" s="201" t="s">
        <v>713</v>
      </c>
      <c r="J1518" s="201" t="s">
        <v>671</v>
      </c>
      <c r="K1518" s="202">
        <v>42.33</v>
      </c>
      <c r="L1518" s="202">
        <v>0.08</v>
      </c>
      <c r="M1518" s="202">
        <v>18.18</v>
      </c>
      <c r="N1518" s="202">
        <v>7.18</v>
      </c>
      <c r="O1518" s="202">
        <v>0.48</v>
      </c>
      <c r="P1518" s="202">
        <v>20.010000000000002</v>
      </c>
      <c r="Q1518" s="202">
        <v>6.05</v>
      </c>
      <c r="R1518" s="202">
        <v>0.05</v>
      </c>
      <c r="S1518" s="202">
        <v>6.54</v>
      </c>
      <c r="T1518" s="202">
        <v>100.9</v>
      </c>
      <c r="U1518" s="183">
        <f t="shared" si="46"/>
        <v>83.242523511208645</v>
      </c>
      <c r="V1518" s="183">
        <f t="shared" si="47"/>
        <v>19.440936529499464</v>
      </c>
      <c r="W1518" s="201" t="s">
        <v>713</v>
      </c>
      <c r="X1518" s="201">
        <v>10</v>
      </c>
    </row>
    <row r="1519" spans="1:24" s="171" customFormat="1" ht="11.25">
      <c r="A1519" s="172" t="s">
        <v>687</v>
      </c>
      <c r="B1519" s="201" t="s">
        <v>665</v>
      </c>
      <c r="C1519" s="201" t="s">
        <v>688</v>
      </c>
      <c r="D1519" s="201" t="s">
        <v>689</v>
      </c>
      <c r="E1519" s="201" t="s">
        <v>690</v>
      </c>
      <c r="F1519" s="201" t="s">
        <v>691</v>
      </c>
      <c r="G1519" s="201">
        <v>5</v>
      </c>
      <c r="H1519" s="201">
        <v>88</v>
      </c>
      <c r="I1519" s="201" t="s">
        <v>713</v>
      </c>
      <c r="J1519" s="201" t="s">
        <v>671</v>
      </c>
      <c r="K1519" s="202">
        <v>42.52</v>
      </c>
      <c r="L1519" s="202">
        <v>0.09</v>
      </c>
      <c r="M1519" s="202">
        <v>19.190000000000001</v>
      </c>
      <c r="N1519" s="202">
        <v>7.69</v>
      </c>
      <c r="O1519" s="202">
        <v>0.53</v>
      </c>
      <c r="P1519" s="202">
        <v>21.31</v>
      </c>
      <c r="Q1519" s="202">
        <v>5.32</v>
      </c>
      <c r="R1519" s="202">
        <v>0.02</v>
      </c>
      <c r="S1519" s="202">
        <v>4.57</v>
      </c>
      <c r="T1519" s="202">
        <v>101.24</v>
      </c>
      <c r="U1519" s="183">
        <f t="shared" si="46"/>
        <v>83.163182115285622</v>
      </c>
      <c r="V1519" s="183">
        <f t="shared" si="47"/>
        <v>13.775047178751596</v>
      </c>
      <c r="W1519" s="201" t="s">
        <v>713</v>
      </c>
      <c r="X1519" s="201">
        <v>10</v>
      </c>
    </row>
    <row r="1520" spans="1:24" s="171" customFormat="1" ht="11.25">
      <c r="A1520" s="172" t="s">
        <v>687</v>
      </c>
      <c r="B1520" s="201" t="s">
        <v>665</v>
      </c>
      <c r="C1520" s="201" t="s">
        <v>688</v>
      </c>
      <c r="D1520" s="201" t="s">
        <v>689</v>
      </c>
      <c r="E1520" s="201" t="s">
        <v>690</v>
      </c>
      <c r="F1520" s="201" t="s">
        <v>691</v>
      </c>
      <c r="G1520" s="201">
        <v>5</v>
      </c>
      <c r="H1520" s="201">
        <v>89</v>
      </c>
      <c r="I1520" s="201" t="s">
        <v>713</v>
      </c>
      <c r="J1520" s="201" t="s">
        <v>671</v>
      </c>
      <c r="K1520" s="202">
        <v>41.92</v>
      </c>
      <c r="L1520" s="202">
        <v>0.06</v>
      </c>
      <c r="M1520" s="202">
        <v>18.010000000000002</v>
      </c>
      <c r="N1520" s="202">
        <v>7.35</v>
      </c>
      <c r="O1520" s="202">
        <v>0.47</v>
      </c>
      <c r="P1520" s="202">
        <v>20.12</v>
      </c>
      <c r="Q1520" s="202">
        <v>6</v>
      </c>
      <c r="R1520" s="202">
        <v>0.04</v>
      </c>
      <c r="S1520" s="202">
        <v>6.66</v>
      </c>
      <c r="T1520" s="202">
        <v>100.63</v>
      </c>
      <c r="U1520" s="183">
        <f t="shared" si="46"/>
        <v>82.991077848591232</v>
      </c>
      <c r="V1520" s="183">
        <f t="shared" si="47"/>
        <v>19.876478718874164</v>
      </c>
      <c r="W1520" s="201" t="s">
        <v>713</v>
      </c>
      <c r="X1520" s="201">
        <v>10</v>
      </c>
    </row>
    <row r="1521" spans="1:24" s="171" customFormat="1" ht="11.25">
      <c r="A1521" s="172" t="s">
        <v>687</v>
      </c>
      <c r="B1521" s="201" t="s">
        <v>665</v>
      </c>
      <c r="C1521" s="201" t="s">
        <v>688</v>
      </c>
      <c r="D1521" s="201" t="s">
        <v>689</v>
      </c>
      <c r="E1521" s="201" t="s">
        <v>690</v>
      </c>
      <c r="F1521" s="201" t="s">
        <v>691</v>
      </c>
      <c r="G1521" s="201">
        <v>5</v>
      </c>
      <c r="H1521" s="201">
        <v>90</v>
      </c>
      <c r="I1521" s="201" t="s">
        <v>713</v>
      </c>
      <c r="J1521" s="201" t="s">
        <v>671</v>
      </c>
      <c r="K1521" s="202">
        <v>42.63</v>
      </c>
      <c r="L1521" s="202">
        <v>0.08</v>
      </c>
      <c r="M1521" s="202">
        <v>17.57</v>
      </c>
      <c r="N1521" s="202">
        <v>6.96</v>
      </c>
      <c r="O1521" s="202">
        <v>0.37</v>
      </c>
      <c r="P1521" s="202">
        <v>21.19</v>
      </c>
      <c r="Q1521" s="202">
        <v>5.82</v>
      </c>
      <c r="R1521" s="202">
        <v>0.03</v>
      </c>
      <c r="S1521" s="202">
        <v>6.34</v>
      </c>
      <c r="T1521" s="202">
        <v>100.99</v>
      </c>
      <c r="U1521" s="183">
        <f t="shared" si="46"/>
        <v>84.439911037857826</v>
      </c>
      <c r="V1521" s="183">
        <f t="shared" si="47"/>
        <v>19.489074639613609</v>
      </c>
      <c r="W1521" s="201" t="s">
        <v>713</v>
      </c>
      <c r="X1521" s="201">
        <v>10</v>
      </c>
    </row>
    <row r="1522" spans="1:24" s="171" customFormat="1" ht="11.25">
      <c r="A1522" s="172" t="s">
        <v>687</v>
      </c>
      <c r="B1522" s="201" t="s">
        <v>665</v>
      </c>
      <c r="C1522" s="201" t="s">
        <v>688</v>
      </c>
      <c r="D1522" s="201" t="s">
        <v>689</v>
      </c>
      <c r="E1522" s="201" t="s">
        <v>690</v>
      </c>
      <c r="F1522" s="201" t="s">
        <v>691</v>
      </c>
      <c r="G1522" s="201">
        <v>5</v>
      </c>
      <c r="H1522" s="201">
        <v>91</v>
      </c>
      <c r="I1522" s="201" t="s">
        <v>713</v>
      </c>
      <c r="J1522" s="201" t="s">
        <v>671</v>
      </c>
      <c r="K1522" s="202">
        <v>40.64</v>
      </c>
      <c r="L1522" s="202">
        <v>0.15</v>
      </c>
      <c r="M1522" s="202">
        <v>12.2</v>
      </c>
      <c r="N1522" s="202">
        <v>6.57</v>
      </c>
      <c r="O1522" s="202">
        <v>0.48</v>
      </c>
      <c r="P1522" s="202">
        <v>17.399999999999999</v>
      </c>
      <c r="Q1522" s="202">
        <v>9.1999999999999993</v>
      </c>
      <c r="R1522" s="202">
        <v>0.02</v>
      </c>
      <c r="S1522" s="202">
        <v>13.68</v>
      </c>
      <c r="T1522" s="202">
        <v>100.34</v>
      </c>
      <c r="U1522" s="183">
        <f t="shared" si="46"/>
        <v>82.519337778007468</v>
      </c>
      <c r="V1522" s="183">
        <f t="shared" si="47"/>
        <v>42.929557434849144</v>
      </c>
      <c r="W1522" s="201" t="s">
        <v>713</v>
      </c>
      <c r="X1522" s="201">
        <v>10</v>
      </c>
    </row>
    <row r="1523" spans="1:24" s="171" customFormat="1" ht="11.25">
      <c r="A1523" s="172" t="s">
        <v>687</v>
      </c>
      <c r="B1523" s="201" t="s">
        <v>665</v>
      </c>
      <c r="C1523" s="201" t="s">
        <v>688</v>
      </c>
      <c r="D1523" s="201" t="s">
        <v>689</v>
      </c>
      <c r="E1523" s="201" t="s">
        <v>690</v>
      </c>
      <c r="F1523" s="201" t="s">
        <v>691</v>
      </c>
      <c r="G1523" s="201">
        <v>5</v>
      </c>
      <c r="H1523" s="201">
        <v>92</v>
      </c>
      <c r="I1523" s="201" t="s">
        <v>713</v>
      </c>
      <c r="J1523" s="201" t="s">
        <v>671</v>
      </c>
      <c r="K1523" s="202">
        <v>42.33</v>
      </c>
      <c r="L1523" s="202">
        <v>0.14000000000000001</v>
      </c>
      <c r="M1523" s="202">
        <v>19.68</v>
      </c>
      <c r="N1523" s="202">
        <v>7.09</v>
      </c>
      <c r="O1523" s="202">
        <v>0.37</v>
      </c>
      <c r="P1523" s="202">
        <v>21.88</v>
      </c>
      <c r="Q1523" s="202">
        <v>4.92</v>
      </c>
      <c r="R1523" s="202">
        <v>0.02</v>
      </c>
      <c r="S1523" s="202">
        <v>3.99</v>
      </c>
      <c r="T1523" s="202">
        <v>100.42</v>
      </c>
      <c r="U1523" s="183">
        <f t="shared" si="46"/>
        <v>84.616954232518964</v>
      </c>
      <c r="V1523" s="183">
        <f t="shared" si="47"/>
        <v>11.972505534505391</v>
      </c>
      <c r="W1523" s="201" t="s">
        <v>713</v>
      </c>
      <c r="X1523" s="201">
        <v>10</v>
      </c>
    </row>
    <row r="1524" spans="1:24" s="171" customFormat="1" ht="11.25">
      <c r="A1524" s="172" t="s">
        <v>687</v>
      </c>
      <c r="B1524" s="201" t="s">
        <v>665</v>
      </c>
      <c r="C1524" s="201" t="s">
        <v>688</v>
      </c>
      <c r="D1524" s="201" t="s">
        <v>689</v>
      </c>
      <c r="E1524" s="201" t="s">
        <v>690</v>
      </c>
      <c r="F1524" s="201" t="s">
        <v>691</v>
      </c>
      <c r="G1524" s="201">
        <v>5</v>
      </c>
      <c r="H1524" s="201">
        <v>93</v>
      </c>
      <c r="I1524" s="201" t="s">
        <v>713</v>
      </c>
      <c r="J1524" s="201" t="s">
        <v>671</v>
      </c>
      <c r="K1524" s="202">
        <v>42.86</v>
      </c>
      <c r="L1524" s="202">
        <v>0.09</v>
      </c>
      <c r="M1524" s="202">
        <v>18.739999999999998</v>
      </c>
      <c r="N1524" s="202">
        <v>7.72</v>
      </c>
      <c r="O1524" s="202">
        <v>0.44</v>
      </c>
      <c r="P1524" s="202">
        <v>21.03</v>
      </c>
      <c r="Q1524" s="202">
        <v>5.35</v>
      </c>
      <c r="R1524" s="202">
        <v>0.03</v>
      </c>
      <c r="S1524" s="202">
        <v>4.5199999999999996</v>
      </c>
      <c r="T1524" s="202">
        <v>100.78</v>
      </c>
      <c r="U1524" s="183">
        <f t="shared" si="46"/>
        <v>82.922103939597804</v>
      </c>
      <c r="V1524" s="183">
        <f t="shared" si="47"/>
        <v>13.926920425572439</v>
      </c>
      <c r="W1524" s="201" t="s">
        <v>713</v>
      </c>
      <c r="X1524" s="201">
        <v>10</v>
      </c>
    </row>
    <row r="1525" spans="1:24" s="171" customFormat="1" ht="11.25">
      <c r="A1525" s="172" t="s">
        <v>687</v>
      </c>
      <c r="B1525" s="201" t="s">
        <v>665</v>
      </c>
      <c r="C1525" s="201" t="s">
        <v>688</v>
      </c>
      <c r="D1525" s="201" t="s">
        <v>689</v>
      </c>
      <c r="E1525" s="201" t="s">
        <v>690</v>
      </c>
      <c r="F1525" s="201" t="s">
        <v>691</v>
      </c>
      <c r="G1525" s="201">
        <v>5</v>
      </c>
      <c r="H1525" s="201">
        <v>94</v>
      </c>
      <c r="I1525" s="201" t="s">
        <v>713</v>
      </c>
      <c r="J1525" s="201" t="s">
        <v>671</v>
      </c>
      <c r="K1525" s="202">
        <v>42.12</v>
      </c>
      <c r="L1525" s="202">
        <v>0.06</v>
      </c>
      <c r="M1525" s="202">
        <v>17.93</v>
      </c>
      <c r="N1525" s="202">
        <v>7.24</v>
      </c>
      <c r="O1525" s="202">
        <v>0.43</v>
      </c>
      <c r="P1525" s="202">
        <v>20.68</v>
      </c>
      <c r="Q1525" s="202">
        <v>6.22</v>
      </c>
      <c r="R1525" s="202">
        <v>0.02</v>
      </c>
      <c r="S1525" s="202">
        <v>6.51</v>
      </c>
      <c r="T1525" s="202">
        <v>101.21</v>
      </c>
      <c r="U1525" s="183">
        <f t="shared" si="46"/>
        <v>83.583056421592275</v>
      </c>
      <c r="V1525" s="183">
        <f t="shared" si="47"/>
        <v>19.58620013648812</v>
      </c>
      <c r="W1525" s="201" t="s">
        <v>713</v>
      </c>
      <c r="X1525" s="201">
        <v>10</v>
      </c>
    </row>
    <row r="1526" spans="1:24" s="171" customFormat="1" ht="11.25">
      <c r="A1526" s="172" t="s">
        <v>687</v>
      </c>
      <c r="B1526" s="201" t="s">
        <v>665</v>
      </c>
      <c r="C1526" s="201" t="s">
        <v>688</v>
      </c>
      <c r="D1526" s="201" t="s">
        <v>689</v>
      </c>
      <c r="E1526" s="201" t="s">
        <v>690</v>
      </c>
      <c r="F1526" s="201" t="s">
        <v>691</v>
      </c>
      <c r="G1526" s="201">
        <v>5</v>
      </c>
      <c r="H1526" s="201">
        <v>95</v>
      </c>
      <c r="I1526" s="201" t="s">
        <v>713</v>
      </c>
      <c r="J1526" s="201" t="s">
        <v>671</v>
      </c>
      <c r="K1526" s="202">
        <v>43.08</v>
      </c>
      <c r="L1526" s="202">
        <v>0.27</v>
      </c>
      <c r="M1526" s="202">
        <v>19.41</v>
      </c>
      <c r="N1526" s="202">
        <v>7.52</v>
      </c>
      <c r="O1526" s="202">
        <v>0.35</v>
      </c>
      <c r="P1526" s="202">
        <v>22.2</v>
      </c>
      <c r="Q1526" s="202">
        <v>4.7699999999999996</v>
      </c>
      <c r="R1526" s="202">
        <v>7.0000000000000007E-2</v>
      </c>
      <c r="S1526" s="202">
        <v>3.92</v>
      </c>
      <c r="T1526" s="202">
        <v>101.59</v>
      </c>
      <c r="U1526" s="183">
        <f t="shared" si="46"/>
        <v>84.030607503567055</v>
      </c>
      <c r="V1526" s="183">
        <f t="shared" si="47"/>
        <v>11.931620727533836</v>
      </c>
      <c r="W1526" s="201" t="s">
        <v>713</v>
      </c>
      <c r="X1526" s="201">
        <v>10</v>
      </c>
    </row>
    <row r="1527" spans="1:24" s="171" customFormat="1" ht="11.25">
      <c r="A1527" s="172" t="s">
        <v>687</v>
      </c>
      <c r="B1527" s="201" t="s">
        <v>665</v>
      </c>
      <c r="C1527" s="201" t="s">
        <v>688</v>
      </c>
      <c r="D1527" s="201" t="s">
        <v>689</v>
      </c>
      <c r="E1527" s="201" t="s">
        <v>690</v>
      </c>
      <c r="F1527" s="201" t="s">
        <v>691</v>
      </c>
      <c r="G1527" s="201">
        <v>5</v>
      </c>
      <c r="H1527" s="201">
        <v>96</v>
      </c>
      <c r="I1527" s="201" t="s">
        <v>713</v>
      </c>
      <c r="J1527" s="201" t="s">
        <v>671</v>
      </c>
      <c r="K1527" s="202">
        <v>41.59</v>
      </c>
      <c r="L1527" s="202">
        <v>0.12</v>
      </c>
      <c r="M1527" s="202">
        <v>14.8</v>
      </c>
      <c r="N1527" s="202">
        <v>6.65</v>
      </c>
      <c r="O1527" s="202">
        <v>0.43</v>
      </c>
      <c r="P1527" s="202">
        <v>20.13</v>
      </c>
      <c r="Q1527" s="202">
        <v>5.49</v>
      </c>
      <c r="R1527" s="202">
        <v>0.1</v>
      </c>
      <c r="S1527" s="202">
        <v>10.96</v>
      </c>
      <c r="T1527" s="202">
        <v>100.27</v>
      </c>
      <c r="U1527" s="183">
        <f t="shared" si="46"/>
        <v>84.364139799183619</v>
      </c>
      <c r="V1527" s="183">
        <f t="shared" si="47"/>
        <v>33.190100191991625</v>
      </c>
      <c r="W1527" s="201" t="s">
        <v>713</v>
      </c>
      <c r="X1527" s="201">
        <v>10</v>
      </c>
    </row>
    <row r="1528" spans="1:24" s="171" customFormat="1" ht="11.25">
      <c r="A1528" s="172" t="s">
        <v>687</v>
      </c>
      <c r="B1528" s="201" t="s">
        <v>665</v>
      </c>
      <c r="C1528" s="201" t="s">
        <v>688</v>
      </c>
      <c r="D1528" s="201" t="s">
        <v>689</v>
      </c>
      <c r="E1528" s="201" t="s">
        <v>690</v>
      </c>
      <c r="F1528" s="201" t="s">
        <v>691</v>
      </c>
      <c r="G1528" s="201">
        <v>5</v>
      </c>
      <c r="H1528" s="201">
        <v>97</v>
      </c>
      <c r="I1528" s="201" t="s">
        <v>713</v>
      </c>
      <c r="J1528" s="201" t="s">
        <v>671</v>
      </c>
      <c r="K1528" s="202">
        <v>42.35</v>
      </c>
      <c r="L1528" s="202">
        <v>1.1200000000000001</v>
      </c>
      <c r="M1528" s="202">
        <v>15.27</v>
      </c>
      <c r="N1528" s="202">
        <v>6.73</v>
      </c>
      <c r="O1528" s="202">
        <v>0.36</v>
      </c>
      <c r="P1528" s="202">
        <v>20.71</v>
      </c>
      <c r="Q1528" s="202">
        <v>6.72</v>
      </c>
      <c r="R1528" s="202">
        <v>0.09</v>
      </c>
      <c r="S1528" s="202">
        <v>7.62</v>
      </c>
      <c r="T1528" s="202">
        <v>100.97</v>
      </c>
      <c r="U1528" s="183">
        <f t="shared" si="46"/>
        <v>84.579870923648144</v>
      </c>
      <c r="V1528" s="183">
        <f t="shared" si="47"/>
        <v>25.080219574502578</v>
      </c>
      <c r="W1528" s="201" t="s">
        <v>713</v>
      </c>
      <c r="X1528" s="201">
        <v>10</v>
      </c>
    </row>
    <row r="1529" spans="1:24" s="171" customFormat="1" ht="11.25">
      <c r="A1529" s="172" t="s">
        <v>687</v>
      </c>
      <c r="B1529" s="201" t="s">
        <v>665</v>
      </c>
      <c r="C1529" s="201" t="s">
        <v>688</v>
      </c>
      <c r="D1529" s="201" t="s">
        <v>689</v>
      </c>
      <c r="E1529" s="201" t="s">
        <v>690</v>
      </c>
      <c r="F1529" s="201" t="s">
        <v>691</v>
      </c>
      <c r="G1529" s="201">
        <v>5</v>
      </c>
      <c r="H1529" s="201">
        <v>98</v>
      </c>
      <c r="I1529" s="201" t="s">
        <v>713</v>
      </c>
      <c r="J1529" s="201" t="s">
        <v>671</v>
      </c>
      <c r="K1529" s="202">
        <v>40.53</v>
      </c>
      <c r="L1529" s="202">
        <v>0.3</v>
      </c>
      <c r="M1529" s="202">
        <v>20.95</v>
      </c>
      <c r="N1529" s="202">
        <v>16.14</v>
      </c>
      <c r="O1529" s="202">
        <v>0.36</v>
      </c>
      <c r="P1529" s="202">
        <v>10.050000000000001</v>
      </c>
      <c r="Q1529" s="202">
        <v>10.86</v>
      </c>
      <c r="R1529" s="202">
        <v>0.15</v>
      </c>
      <c r="S1529" s="202">
        <v>0.11</v>
      </c>
      <c r="T1529" s="202">
        <v>99.45</v>
      </c>
      <c r="U1529" s="183">
        <f t="shared" si="46"/>
        <v>52.603967127752036</v>
      </c>
      <c r="V1529" s="183">
        <f t="shared" si="47"/>
        <v>0.35099467687960823</v>
      </c>
      <c r="W1529" s="201" t="s">
        <v>713</v>
      </c>
      <c r="X1529" s="201">
        <v>10</v>
      </c>
    </row>
    <row r="1530" spans="1:24" s="171" customFormat="1" ht="11.25">
      <c r="A1530" s="172" t="s">
        <v>687</v>
      </c>
      <c r="B1530" s="201" t="s">
        <v>665</v>
      </c>
      <c r="C1530" s="201" t="s">
        <v>688</v>
      </c>
      <c r="D1530" s="201" t="s">
        <v>689</v>
      </c>
      <c r="E1530" s="201" t="s">
        <v>690</v>
      </c>
      <c r="F1530" s="201" t="s">
        <v>691</v>
      </c>
      <c r="G1530" s="201">
        <v>5</v>
      </c>
      <c r="H1530" s="201">
        <v>99</v>
      </c>
      <c r="I1530" s="201" t="s">
        <v>713</v>
      </c>
      <c r="J1530" s="201" t="s">
        <v>671</v>
      </c>
      <c r="K1530" s="202">
        <v>40.659999999999997</v>
      </c>
      <c r="L1530" s="202">
        <v>0.3</v>
      </c>
      <c r="M1530" s="202">
        <v>20.75</v>
      </c>
      <c r="N1530" s="202">
        <v>13.71</v>
      </c>
      <c r="O1530" s="202">
        <v>0.32</v>
      </c>
      <c r="P1530" s="202">
        <v>11.01</v>
      </c>
      <c r="Q1530" s="202">
        <v>11.9</v>
      </c>
      <c r="R1530" s="202">
        <v>0.12</v>
      </c>
      <c r="S1530" s="202">
        <v>0.09</v>
      </c>
      <c r="T1530" s="202">
        <v>98.86</v>
      </c>
      <c r="U1530" s="183">
        <f t="shared" si="46"/>
        <v>58.871589631936331</v>
      </c>
      <c r="V1530" s="183">
        <f t="shared" si="47"/>
        <v>0.29012255605852955</v>
      </c>
      <c r="W1530" s="201" t="s">
        <v>713</v>
      </c>
      <c r="X1530" s="201">
        <v>10</v>
      </c>
    </row>
    <row r="1531" spans="1:24" s="171" customFormat="1" ht="11.25">
      <c r="A1531" s="172" t="s">
        <v>687</v>
      </c>
      <c r="B1531" s="201" t="s">
        <v>665</v>
      </c>
      <c r="C1531" s="201" t="s">
        <v>688</v>
      </c>
      <c r="D1531" s="201" t="s">
        <v>689</v>
      </c>
      <c r="E1531" s="201" t="s">
        <v>690</v>
      </c>
      <c r="F1531" s="201" t="s">
        <v>691</v>
      </c>
      <c r="G1531" s="201">
        <v>5</v>
      </c>
      <c r="H1531" s="201">
        <v>100</v>
      </c>
      <c r="I1531" s="201" t="s">
        <v>713</v>
      </c>
      <c r="J1531" s="201" t="s">
        <v>671</v>
      </c>
      <c r="K1531" s="202">
        <v>42.16</v>
      </c>
      <c r="L1531" s="202">
        <v>0.34</v>
      </c>
      <c r="M1531" s="202">
        <v>18.62</v>
      </c>
      <c r="N1531" s="202">
        <v>7.01</v>
      </c>
      <c r="O1531" s="202">
        <v>0.47</v>
      </c>
      <c r="P1531" s="202">
        <v>20.72</v>
      </c>
      <c r="Q1531" s="202">
        <v>5.16</v>
      </c>
      <c r="R1531" s="202">
        <v>0.09</v>
      </c>
      <c r="S1531" s="202">
        <v>4.7</v>
      </c>
      <c r="T1531" s="202">
        <v>99.27</v>
      </c>
      <c r="U1531" s="183">
        <f t="shared" si="46"/>
        <v>84.047180804707224</v>
      </c>
      <c r="V1531" s="183">
        <f t="shared" si="47"/>
        <v>14.481032674427446</v>
      </c>
      <c r="W1531" s="201" t="s">
        <v>713</v>
      </c>
      <c r="X1531" s="201">
        <v>10</v>
      </c>
    </row>
    <row r="1532" spans="1:24" s="171" customFormat="1" ht="11.25">
      <c r="A1532" s="172" t="s">
        <v>687</v>
      </c>
      <c r="B1532" s="201" t="s">
        <v>665</v>
      </c>
      <c r="C1532" s="201" t="s">
        <v>688</v>
      </c>
      <c r="D1532" s="201" t="s">
        <v>689</v>
      </c>
      <c r="E1532" s="201" t="s">
        <v>690</v>
      </c>
      <c r="F1532" s="201" t="s">
        <v>691</v>
      </c>
      <c r="G1532" s="201">
        <v>6</v>
      </c>
      <c r="H1532" s="201">
        <v>1</v>
      </c>
      <c r="I1532" s="201" t="s">
        <v>713</v>
      </c>
      <c r="J1532" s="201" t="s">
        <v>671</v>
      </c>
      <c r="K1532" s="202">
        <v>41.1</v>
      </c>
      <c r="L1532" s="202">
        <v>0.11</v>
      </c>
      <c r="M1532" s="202">
        <v>14.09</v>
      </c>
      <c r="N1532" s="202">
        <v>6.94</v>
      </c>
      <c r="O1532" s="202">
        <v>0.44</v>
      </c>
      <c r="P1532" s="202">
        <v>19.25</v>
      </c>
      <c r="Q1532" s="202">
        <v>7.44</v>
      </c>
      <c r="R1532" s="202">
        <v>0.02</v>
      </c>
      <c r="S1532" s="202">
        <v>10.91</v>
      </c>
      <c r="T1532" s="202">
        <v>100.3</v>
      </c>
      <c r="U1532" s="183">
        <f t="shared" si="46"/>
        <v>83.176530562723741</v>
      </c>
      <c r="V1532" s="183">
        <f t="shared" si="47"/>
        <v>34.186137818706612</v>
      </c>
      <c r="W1532" s="201" t="s">
        <v>713</v>
      </c>
      <c r="X1532" s="201">
        <v>10</v>
      </c>
    </row>
    <row r="1533" spans="1:24" s="171" customFormat="1" ht="11.25">
      <c r="A1533" s="172" t="s">
        <v>687</v>
      </c>
      <c r="B1533" s="201" t="s">
        <v>665</v>
      </c>
      <c r="C1533" s="201" t="s">
        <v>688</v>
      </c>
      <c r="D1533" s="201" t="s">
        <v>689</v>
      </c>
      <c r="E1533" s="201" t="s">
        <v>690</v>
      </c>
      <c r="F1533" s="201" t="s">
        <v>691</v>
      </c>
      <c r="G1533" s="201">
        <v>6</v>
      </c>
      <c r="H1533" s="201">
        <v>2</v>
      </c>
      <c r="I1533" s="201" t="s">
        <v>713</v>
      </c>
      <c r="J1533" s="201" t="s">
        <v>671</v>
      </c>
      <c r="K1533" s="202">
        <v>42.56</v>
      </c>
      <c r="L1533" s="202">
        <v>0.37</v>
      </c>
      <c r="M1533" s="202">
        <v>18.16</v>
      </c>
      <c r="N1533" s="202">
        <v>7.27</v>
      </c>
      <c r="O1533" s="202">
        <v>0.3</v>
      </c>
      <c r="P1533" s="202">
        <v>21.77</v>
      </c>
      <c r="Q1533" s="202">
        <v>5.22</v>
      </c>
      <c r="R1533" s="202">
        <v>0.08</v>
      </c>
      <c r="S1533" s="202">
        <v>4.4400000000000004</v>
      </c>
      <c r="T1533" s="202">
        <v>100.17</v>
      </c>
      <c r="U1533" s="183">
        <f t="shared" si="46"/>
        <v>84.220910494466978</v>
      </c>
      <c r="V1533" s="183">
        <f t="shared" si="47"/>
        <v>14.090522780024733</v>
      </c>
      <c r="W1533" s="201" t="s">
        <v>713</v>
      </c>
      <c r="X1533" s="201">
        <v>10</v>
      </c>
    </row>
    <row r="1534" spans="1:24" s="171" customFormat="1" ht="11.25">
      <c r="A1534" s="172" t="s">
        <v>687</v>
      </c>
      <c r="B1534" s="201" t="s">
        <v>665</v>
      </c>
      <c r="C1534" s="201" t="s">
        <v>688</v>
      </c>
      <c r="D1534" s="201" t="s">
        <v>689</v>
      </c>
      <c r="E1534" s="201" t="s">
        <v>690</v>
      </c>
      <c r="F1534" s="201" t="s">
        <v>691</v>
      </c>
      <c r="G1534" s="201">
        <v>6</v>
      </c>
      <c r="H1534" s="201">
        <v>3</v>
      </c>
      <c r="I1534" s="201" t="s">
        <v>713</v>
      </c>
      <c r="J1534" s="201" t="s">
        <v>671</v>
      </c>
      <c r="K1534" s="202">
        <v>42.96</v>
      </c>
      <c r="L1534" s="202">
        <v>0.28999999999999998</v>
      </c>
      <c r="M1534" s="202">
        <v>18.25</v>
      </c>
      <c r="N1534" s="202">
        <v>6.17</v>
      </c>
      <c r="O1534" s="202">
        <v>0.31</v>
      </c>
      <c r="P1534" s="202">
        <v>22.9</v>
      </c>
      <c r="Q1534" s="202">
        <v>4.84</v>
      </c>
      <c r="R1534" s="202">
        <v>0.06</v>
      </c>
      <c r="S1534" s="202">
        <v>3.51</v>
      </c>
      <c r="T1534" s="202">
        <v>99.29</v>
      </c>
      <c r="U1534" s="183">
        <f t="shared" si="46"/>
        <v>86.868928344386291</v>
      </c>
      <c r="V1534" s="183">
        <f t="shared" si="47"/>
        <v>11.427752287382848</v>
      </c>
      <c r="W1534" s="201" t="s">
        <v>713</v>
      </c>
      <c r="X1534" s="201">
        <v>10</v>
      </c>
    </row>
    <row r="1535" spans="1:24" s="171" customFormat="1" ht="11.25">
      <c r="A1535" s="172" t="s">
        <v>687</v>
      </c>
      <c r="B1535" s="201" t="s">
        <v>665</v>
      </c>
      <c r="C1535" s="201" t="s">
        <v>688</v>
      </c>
      <c r="D1535" s="201" t="s">
        <v>689</v>
      </c>
      <c r="E1535" s="201" t="s">
        <v>690</v>
      </c>
      <c r="F1535" s="201" t="s">
        <v>691</v>
      </c>
      <c r="G1535" s="201">
        <v>6</v>
      </c>
      <c r="H1535" s="201">
        <v>4</v>
      </c>
      <c r="I1535" s="201" t="s">
        <v>713</v>
      </c>
      <c r="J1535" s="201" t="s">
        <v>671</v>
      </c>
      <c r="K1535" s="202">
        <v>42.81</v>
      </c>
      <c r="L1535" s="202">
        <v>0.18</v>
      </c>
      <c r="M1535" s="202">
        <v>19.149999999999999</v>
      </c>
      <c r="N1535" s="202">
        <v>6.94</v>
      </c>
      <c r="O1535" s="202">
        <v>0.31</v>
      </c>
      <c r="P1535" s="202">
        <v>21.71</v>
      </c>
      <c r="Q1535" s="202">
        <v>5.09</v>
      </c>
      <c r="R1535" s="202">
        <v>0.06</v>
      </c>
      <c r="S1535" s="202">
        <v>4.34</v>
      </c>
      <c r="T1535" s="202">
        <v>100.59</v>
      </c>
      <c r="U1535" s="183">
        <f t="shared" si="46"/>
        <v>84.792936826071582</v>
      </c>
      <c r="V1535" s="183">
        <f t="shared" si="47"/>
        <v>13.196983483271939</v>
      </c>
      <c r="W1535" s="201" t="s">
        <v>713</v>
      </c>
      <c r="X1535" s="201">
        <v>10</v>
      </c>
    </row>
    <row r="1536" spans="1:24" s="171" customFormat="1" ht="11.25">
      <c r="A1536" s="172" t="s">
        <v>687</v>
      </c>
      <c r="B1536" s="201" t="s">
        <v>665</v>
      </c>
      <c r="C1536" s="201" t="s">
        <v>688</v>
      </c>
      <c r="D1536" s="201" t="s">
        <v>689</v>
      </c>
      <c r="E1536" s="201" t="s">
        <v>690</v>
      </c>
      <c r="F1536" s="201" t="s">
        <v>691</v>
      </c>
      <c r="G1536" s="201">
        <v>6</v>
      </c>
      <c r="H1536" s="201">
        <v>5</v>
      </c>
      <c r="I1536" s="201" t="s">
        <v>713</v>
      </c>
      <c r="J1536" s="201" t="s">
        <v>671</v>
      </c>
      <c r="K1536" s="202">
        <v>40.729999999999997</v>
      </c>
      <c r="L1536" s="202">
        <v>0.72</v>
      </c>
      <c r="M1536" s="202">
        <v>12.18</v>
      </c>
      <c r="N1536" s="202">
        <v>7.56</v>
      </c>
      <c r="O1536" s="202">
        <v>0.51</v>
      </c>
      <c r="P1536" s="202">
        <v>19.559999999999999</v>
      </c>
      <c r="Q1536" s="202">
        <v>7.21</v>
      </c>
      <c r="R1536" s="202">
        <v>0.14000000000000001</v>
      </c>
      <c r="S1536" s="202">
        <v>11.63</v>
      </c>
      <c r="T1536" s="202">
        <v>100.24</v>
      </c>
      <c r="U1536" s="183">
        <f t="shared" si="46"/>
        <v>82.180087403902021</v>
      </c>
      <c r="V1536" s="183">
        <f t="shared" si="47"/>
        <v>39.044739096238004</v>
      </c>
      <c r="W1536" s="201" t="s">
        <v>713</v>
      </c>
      <c r="X1536" s="201">
        <v>10</v>
      </c>
    </row>
    <row r="1537" spans="1:24" s="171" customFormat="1" ht="11.25">
      <c r="A1537" s="172" t="s">
        <v>687</v>
      </c>
      <c r="B1537" s="201" t="s">
        <v>665</v>
      </c>
      <c r="C1537" s="201" t="s">
        <v>688</v>
      </c>
      <c r="D1537" s="201" t="s">
        <v>689</v>
      </c>
      <c r="E1537" s="201" t="s">
        <v>690</v>
      </c>
      <c r="F1537" s="201" t="s">
        <v>691</v>
      </c>
      <c r="G1537" s="201">
        <v>6</v>
      </c>
      <c r="H1537" s="201">
        <v>6</v>
      </c>
      <c r="I1537" s="201" t="s">
        <v>713</v>
      </c>
      <c r="J1537" s="201" t="s">
        <v>671</v>
      </c>
      <c r="K1537" s="202">
        <v>41.44</v>
      </c>
      <c r="L1537" s="202">
        <v>0.28000000000000003</v>
      </c>
      <c r="M1537" s="202">
        <v>20.89</v>
      </c>
      <c r="N1537" s="202">
        <v>12.73</v>
      </c>
      <c r="O1537" s="202">
        <v>0.25</v>
      </c>
      <c r="P1537" s="202">
        <v>13.11</v>
      </c>
      <c r="Q1537" s="202">
        <v>10.199999999999999</v>
      </c>
      <c r="R1537" s="202">
        <v>0.09</v>
      </c>
      <c r="S1537" s="202">
        <v>0.18</v>
      </c>
      <c r="T1537" s="202">
        <v>99.17</v>
      </c>
      <c r="U1537" s="183">
        <f t="shared" si="46"/>
        <v>64.734631947581875</v>
      </c>
      <c r="V1537" s="183">
        <f t="shared" si="47"/>
        <v>0.57471142330523883</v>
      </c>
      <c r="W1537" s="201" t="s">
        <v>713</v>
      </c>
      <c r="X1537" s="201">
        <v>10</v>
      </c>
    </row>
    <row r="1538" spans="1:24" s="171" customFormat="1" ht="11.25">
      <c r="A1538" s="172" t="s">
        <v>687</v>
      </c>
      <c r="B1538" s="201" t="s">
        <v>665</v>
      </c>
      <c r="C1538" s="201" t="s">
        <v>688</v>
      </c>
      <c r="D1538" s="201" t="s">
        <v>689</v>
      </c>
      <c r="E1538" s="201" t="s">
        <v>690</v>
      </c>
      <c r="F1538" s="201" t="s">
        <v>691</v>
      </c>
      <c r="G1538" s="201">
        <v>6</v>
      </c>
      <c r="H1538" s="201">
        <v>7</v>
      </c>
      <c r="I1538" s="201" t="s">
        <v>713</v>
      </c>
      <c r="J1538" s="201" t="s">
        <v>671</v>
      </c>
      <c r="K1538" s="202">
        <v>40.78</v>
      </c>
      <c r="L1538" s="202">
        <v>0.38</v>
      </c>
      <c r="M1538" s="202">
        <v>21.49</v>
      </c>
      <c r="N1538" s="202">
        <v>16.98</v>
      </c>
      <c r="O1538" s="202">
        <v>0.33</v>
      </c>
      <c r="P1538" s="202">
        <v>10.31</v>
      </c>
      <c r="Q1538" s="202">
        <v>9.8000000000000007</v>
      </c>
      <c r="R1538" s="202">
        <v>0.19</v>
      </c>
      <c r="S1538" s="202">
        <v>0.09</v>
      </c>
      <c r="T1538" s="202">
        <v>100.35</v>
      </c>
      <c r="U1538" s="183">
        <f t="shared" si="46"/>
        <v>51.975449982960733</v>
      </c>
      <c r="V1538" s="183">
        <f t="shared" si="47"/>
        <v>0.28016028460990128</v>
      </c>
      <c r="W1538" s="201" t="s">
        <v>713</v>
      </c>
      <c r="X1538" s="201">
        <v>10</v>
      </c>
    </row>
    <row r="1539" spans="1:24" s="171" customFormat="1" ht="11.25">
      <c r="A1539" s="172" t="s">
        <v>687</v>
      </c>
      <c r="B1539" s="201" t="s">
        <v>665</v>
      </c>
      <c r="C1539" s="201" t="s">
        <v>688</v>
      </c>
      <c r="D1539" s="201" t="s">
        <v>689</v>
      </c>
      <c r="E1539" s="201" t="s">
        <v>690</v>
      </c>
      <c r="F1539" s="201" t="s">
        <v>691</v>
      </c>
      <c r="G1539" s="201">
        <v>6</v>
      </c>
      <c r="H1539" s="201">
        <v>8</v>
      </c>
      <c r="I1539" s="201" t="s">
        <v>713</v>
      </c>
      <c r="J1539" s="201" t="s">
        <v>671</v>
      </c>
      <c r="K1539" s="202">
        <v>42.5</v>
      </c>
      <c r="L1539" s="202">
        <v>0.87</v>
      </c>
      <c r="M1539" s="202">
        <v>17.940000000000001</v>
      </c>
      <c r="N1539" s="202">
        <v>7.24</v>
      </c>
      <c r="O1539" s="202">
        <v>0.38</v>
      </c>
      <c r="P1539" s="202">
        <v>20.84</v>
      </c>
      <c r="Q1539" s="202">
        <v>6.19</v>
      </c>
      <c r="R1539" s="202">
        <v>0.08</v>
      </c>
      <c r="S1539" s="202">
        <v>4.17</v>
      </c>
      <c r="T1539" s="202">
        <v>100.21</v>
      </c>
      <c r="U1539" s="183">
        <f t="shared" si="46"/>
        <v>83.688538956887058</v>
      </c>
      <c r="V1539" s="183">
        <f t="shared" si="47"/>
        <v>13.48964752408042</v>
      </c>
      <c r="W1539" s="201" t="s">
        <v>713</v>
      </c>
      <c r="X1539" s="201">
        <v>10</v>
      </c>
    </row>
    <row r="1540" spans="1:24" s="171" customFormat="1" ht="11.25">
      <c r="A1540" s="172" t="s">
        <v>687</v>
      </c>
      <c r="B1540" s="201" t="s">
        <v>665</v>
      </c>
      <c r="C1540" s="201" t="s">
        <v>688</v>
      </c>
      <c r="D1540" s="201" t="s">
        <v>689</v>
      </c>
      <c r="E1540" s="201" t="s">
        <v>690</v>
      </c>
      <c r="F1540" s="201" t="s">
        <v>691</v>
      </c>
      <c r="G1540" s="201">
        <v>6</v>
      </c>
      <c r="H1540" s="201">
        <v>9</v>
      </c>
      <c r="I1540" s="201" t="s">
        <v>713</v>
      </c>
      <c r="J1540" s="201" t="s">
        <v>671</v>
      </c>
      <c r="K1540" s="202">
        <v>40.75</v>
      </c>
      <c r="L1540" s="202">
        <v>0.39</v>
      </c>
      <c r="M1540" s="202">
        <v>20.03</v>
      </c>
      <c r="N1540" s="202">
        <v>14.99</v>
      </c>
      <c r="O1540" s="202">
        <v>0.33</v>
      </c>
      <c r="P1540" s="202">
        <v>10.11</v>
      </c>
      <c r="Q1540" s="202">
        <v>11.92</v>
      </c>
      <c r="R1540" s="202">
        <v>0.14000000000000001</v>
      </c>
      <c r="S1540" s="202">
        <v>0.1</v>
      </c>
      <c r="T1540" s="202">
        <v>98.76</v>
      </c>
      <c r="U1540" s="183">
        <f t="shared" si="46"/>
        <v>54.590108716759865</v>
      </c>
      <c r="V1540" s="183">
        <f t="shared" si="47"/>
        <v>0.33379963436429644</v>
      </c>
      <c r="W1540" s="201" t="s">
        <v>713</v>
      </c>
      <c r="X1540" s="201">
        <v>10</v>
      </c>
    </row>
    <row r="1541" spans="1:24" s="171" customFormat="1" ht="11.25">
      <c r="A1541" s="172" t="s">
        <v>687</v>
      </c>
      <c r="B1541" s="201" t="s">
        <v>665</v>
      </c>
      <c r="C1541" s="201" t="s">
        <v>688</v>
      </c>
      <c r="D1541" s="201" t="s">
        <v>689</v>
      </c>
      <c r="E1541" s="201" t="s">
        <v>690</v>
      </c>
      <c r="F1541" s="201" t="s">
        <v>691</v>
      </c>
      <c r="G1541" s="201">
        <v>6</v>
      </c>
      <c r="H1541" s="201">
        <v>10</v>
      </c>
      <c r="I1541" s="201" t="s">
        <v>713</v>
      </c>
      <c r="J1541" s="201" t="s">
        <v>671</v>
      </c>
      <c r="K1541" s="202">
        <v>42.51</v>
      </c>
      <c r="L1541" s="202">
        <v>0.3</v>
      </c>
      <c r="M1541" s="202">
        <v>19.04</v>
      </c>
      <c r="N1541" s="202">
        <v>7.18</v>
      </c>
      <c r="O1541" s="202">
        <v>0.39</v>
      </c>
      <c r="P1541" s="202">
        <v>21.57</v>
      </c>
      <c r="Q1541" s="202">
        <v>5.2</v>
      </c>
      <c r="R1541" s="202">
        <v>0.06</v>
      </c>
      <c r="S1541" s="202">
        <v>4.4800000000000004</v>
      </c>
      <c r="T1541" s="202">
        <v>100.73</v>
      </c>
      <c r="U1541" s="183">
        <f t="shared" si="46"/>
        <v>84.263754245458003</v>
      </c>
      <c r="V1541" s="183">
        <f t="shared" si="47"/>
        <v>13.632630578508104</v>
      </c>
      <c r="W1541" s="201" t="s">
        <v>713</v>
      </c>
      <c r="X1541" s="201">
        <v>10</v>
      </c>
    </row>
    <row r="1542" spans="1:24" s="171" customFormat="1" ht="11.25">
      <c r="A1542" s="172" t="s">
        <v>687</v>
      </c>
      <c r="B1542" s="201" t="s">
        <v>665</v>
      </c>
      <c r="C1542" s="201" t="s">
        <v>688</v>
      </c>
      <c r="D1542" s="201" t="s">
        <v>689</v>
      </c>
      <c r="E1542" s="201" t="s">
        <v>690</v>
      </c>
      <c r="F1542" s="201" t="s">
        <v>691</v>
      </c>
      <c r="G1542" s="201">
        <v>6</v>
      </c>
      <c r="H1542" s="201">
        <v>11</v>
      </c>
      <c r="I1542" s="201" t="s">
        <v>713</v>
      </c>
      <c r="J1542" s="201" t="s">
        <v>671</v>
      </c>
      <c r="K1542" s="202">
        <v>42.28</v>
      </c>
      <c r="L1542" s="202">
        <v>0.79</v>
      </c>
      <c r="M1542" s="202">
        <v>18.95</v>
      </c>
      <c r="N1542" s="202">
        <v>7.43</v>
      </c>
      <c r="O1542" s="202">
        <v>0.43</v>
      </c>
      <c r="P1542" s="202">
        <v>20.57</v>
      </c>
      <c r="Q1542" s="202">
        <v>6.27</v>
      </c>
      <c r="R1542" s="202">
        <v>0.11</v>
      </c>
      <c r="S1542" s="202">
        <v>4.1900000000000004</v>
      </c>
      <c r="T1542" s="202">
        <v>101.02</v>
      </c>
      <c r="U1542" s="183">
        <f t="shared" ref="U1542:U1605" si="48">((P1542/40.31)/(P1542/40.31+N1542/71.85))*100</f>
        <v>83.149906568808547</v>
      </c>
      <c r="V1542" s="183">
        <f t="shared" ref="V1542:V1605" si="49">((S1542/151.99061)/(S1542/151.99061+M1542/101.96137))*100</f>
        <v>12.916881772369878</v>
      </c>
      <c r="W1542" s="201" t="s">
        <v>713</v>
      </c>
      <c r="X1542" s="201">
        <v>10</v>
      </c>
    </row>
    <row r="1543" spans="1:24" s="171" customFormat="1" ht="11.25">
      <c r="A1543" s="172" t="s">
        <v>687</v>
      </c>
      <c r="B1543" s="201" t="s">
        <v>665</v>
      </c>
      <c r="C1543" s="201" t="s">
        <v>688</v>
      </c>
      <c r="D1543" s="201" t="s">
        <v>689</v>
      </c>
      <c r="E1543" s="201" t="s">
        <v>690</v>
      </c>
      <c r="F1543" s="201" t="s">
        <v>691</v>
      </c>
      <c r="G1543" s="201">
        <v>6</v>
      </c>
      <c r="H1543" s="201">
        <v>12</v>
      </c>
      <c r="I1543" s="201" t="s">
        <v>713</v>
      </c>
      <c r="J1543" s="201" t="s">
        <v>671</v>
      </c>
      <c r="K1543" s="202">
        <v>42.35</v>
      </c>
      <c r="L1543" s="202">
        <v>0.24</v>
      </c>
      <c r="M1543" s="202">
        <v>19.23</v>
      </c>
      <c r="N1543" s="202">
        <v>7.7</v>
      </c>
      <c r="O1543" s="202">
        <v>0.35</v>
      </c>
      <c r="P1543" s="202">
        <v>20.239999999999998</v>
      </c>
      <c r="Q1543" s="202">
        <v>5.53</v>
      </c>
      <c r="R1543" s="202">
        <v>0.03</v>
      </c>
      <c r="S1543" s="202">
        <v>5.37</v>
      </c>
      <c r="T1543" s="202">
        <v>101.04</v>
      </c>
      <c r="U1543" s="183">
        <f t="shared" si="48"/>
        <v>82.410656958876956</v>
      </c>
      <c r="V1543" s="183">
        <f t="shared" si="49"/>
        <v>15.777617658571765</v>
      </c>
      <c r="W1543" s="201" t="s">
        <v>713</v>
      </c>
      <c r="X1543" s="201">
        <v>10</v>
      </c>
    </row>
    <row r="1544" spans="1:24" s="171" customFormat="1" ht="11.25">
      <c r="A1544" s="172" t="s">
        <v>687</v>
      </c>
      <c r="B1544" s="201" t="s">
        <v>665</v>
      </c>
      <c r="C1544" s="201" t="s">
        <v>688</v>
      </c>
      <c r="D1544" s="201" t="s">
        <v>689</v>
      </c>
      <c r="E1544" s="201" t="s">
        <v>690</v>
      </c>
      <c r="F1544" s="201" t="s">
        <v>691</v>
      </c>
      <c r="G1544" s="201">
        <v>6</v>
      </c>
      <c r="H1544" s="201">
        <v>13</v>
      </c>
      <c r="I1544" s="201" t="s">
        <v>713</v>
      </c>
      <c r="J1544" s="201" t="s">
        <v>671</v>
      </c>
      <c r="K1544" s="202">
        <v>41.75</v>
      </c>
      <c r="L1544" s="202">
        <v>0.24</v>
      </c>
      <c r="M1544" s="202">
        <v>22.34</v>
      </c>
      <c r="N1544" s="202">
        <v>14.74</v>
      </c>
      <c r="O1544" s="202">
        <v>0.34</v>
      </c>
      <c r="P1544" s="202">
        <v>13.62</v>
      </c>
      <c r="Q1544" s="202">
        <v>8.1199999999999992</v>
      </c>
      <c r="R1544" s="202">
        <v>0.08</v>
      </c>
      <c r="S1544" s="202">
        <v>0.13</v>
      </c>
      <c r="T1544" s="202">
        <v>101.36</v>
      </c>
      <c r="U1544" s="183">
        <f t="shared" si="48"/>
        <v>62.221382654156386</v>
      </c>
      <c r="V1544" s="183">
        <f t="shared" si="49"/>
        <v>0.38885440453260967</v>
      </c>
      <c r="W1544" s="201" t="s">
        <v>713</v>
      </c>
      <c r="X1544" s="201">
        <v>10</v>
      </c>
    </row>
    <row r="1545" spans="1:24" s="171" customFormat="1" ht="11.25">
      <c r="A1545" s="172" t="s">
        <v>687</v>
      </c>
      <c r="B1545" s="201" t="s">
        <v>665</v>
      </c>
      <c r="C1545" s="201" t="s">
        <v>688</v>
      </c>
      <c r="D1545" s="201" t="s">
        <v>689</v>
      </c>
      <c r="E1545" s="201" t="s">
        <v>690</v>
      </c>
      <c r="F1545" s="201" t="s">
        <v>691</v>
      </c>
      <c r="G1545" s="201">
        <v>6</v>
      </c>
      <c r="H1545" s="201">
        <v>14</v>
      </c>
      <c r="I1545" s="201" t="s">
        <v>713</v>
      </c>
      <c r="J1545" s="201" t="s">
        <v>671</v>
      </c>
      <c r="K1545" s="202">
        <v>42.01</v>
      </c>
      <c r="L1545" s="202">
        <v>0.37</v>
      </c>
      <c r="M1545" s="202">
        <v>18.329999999999998</v>
      </c>
      <c r="N1545" s="202">
        <v>8.08</v>
      </c>
      <c r="O1545" s="202">
        <v>0.46</v>
      </c>
      <c r="P1545" s="202">
        <v>19.29</v>
      </c>
      <c r="Q1545" s="202">
        <v>6.09</v>
      </c>
      <c r="R1545" s="202">
        <v>0.01</v>
      </c>
      <c r="S1545" s="202">
        <v>6.47</v>
      </c>
      <c r="T1545" s="202">
        <v>101.11</v>
      </c>
      <c r="U1545" s="183">
        <f t="shared" si="48"/>
        <v>80.971755830037822</v>
      </c>
      <c r="V1545" s="183">
        <f t="shared" si="49"/>
        <v>19.145435945892185</v>
      </c>
      <c r="W1545" s="201" t="s">
        <v>713</v>
      </c>
      <c r="X1545" s="201">
        <v>10</v>
      </c>
    </row>
    <row r="1546" spans="1:24" s="171" customFormat="1" ht="11.25">
      <c r="A1546" s="172" t="s">
        <v>687</v>
      </c>
      <c r="B1546" s="201" t="s">
        <v>665</v>
      </c>
      <c r="C1546" s="201" t="s">
        <v>688</v>
      </c>
      <c r="D1546" s="201" t="s">
        <v>689</v>
      </c>
      <c r="E1546" s="201" t="s">
        <v>690</v>
      </c>
      <c r="F1546" s="201" t="s">
        <v>691</v>
      </c>
      <c r="G1546" s="201">
        <v>6</v>
      </c>
      <c r="H1546" s="201">
        <v>15</v>
      </c>
      <c r="I1546" s="201" t="s">
        <v>713</v>
      </c>
      <c r="J1546" s="201" t="s">
        <v>671</v>
      </c>
      <c r="K1546" s="202">
        <v>43.33</v>
      </c>
      <c r="L1546" s="202">
        <v>0.19</v>
      </c>
      <c r="M1546" s="202">
        <v>20.96</v>
      </c>
      <c r="N1546" s="202">
        <v>7.55</v>
      </c>
      <c r="O1546" s="202">
        <v>0.32</v>
      </c>
      <c r="P1546" s="202">
        <v>20.91</v>
      </c>
      <c r="Q1546" s="202">
        <v>4.47</v>
      </c>
      <c r="R1546" s="202">
        <v>7.0000000000000007E-2</v>
      </c>
      <c r="S1546" s="202">
        <v>3.73</v>
      </c>
      <c r="T1546" s="202">
        <v>101.53</v>
      </c>
      <c r="U1546" s="183">
        <f t="shared" si="48"/>
        <v>83.155119431634276</v>
      </c>
      <c r="V1546" s="183">
        <f t="shared" si="49"/>
        <v>10.66493944383819</v>
      </c>
      <c r="W1546" s="201" t="s">
        <v>713</v>
      </c>
      <c r="X1546" s="201">
        <v>10</v>
      </c>
    </row>
    <row r="1547" spans="1:24" s="171" customFormat="1" ht="11.25">
      <c r="A1547" s="172" t="s">
        <v>687</v>
      </c>
      <c r="B1547" s="201" t="s">
        <v>665</v>
      </c>
      <c r="C1547" s="201" t="s">
        <v>688</v>
      </c>
      <c r="D1547" s="201" t="s">
        <v>689</v>
      </c>
      <c r="E1547" s="201" t="s">
        <v>690</v>
      </c>
      <c r="F1547" s="201" t="s">
        <v>691</v>
      </c>
      <c r="G1547" s="201">
        <v>6</v>
      </c>
      <c r="H1547" s="201">
        <v>16</v>
      </c>
      <c r="I1547" s="201" t="s">
        <v>713</v>
      </c>
      <c r="J1547" s="201" t="s">
        <v>671</v>
      </c>
      <c r="K1547" s="202">
        <v>41.6</v>
      </c>
      <c r="L1547" s="202">
        <v>0.31</v>
      </c>
      <c r="M1547" s="202">
        <v>21.68</v>
      </c>
      <c r="N1547" s="202">
        <v>16.079999999999998</v>
      </c>
      <c r="O1547" s="202">
        <v>0.37</v>
      </c>
      <c r="P1547" s="202">
        <v>10.74</v>
      </c>
      <c r="Q1547" s="202">
        <v>10.23</v>
      </c>
      <c r="R1547" s="202">
        <v>0.04</v>
      </c>
      <c r="S1547" s="202">
        <v>0.09</v>
      </c>
      <c r="T1547" s="202">
        <v>101.14</v>
      </c>
      <c r="U1547" s="183">
        <f t="shared" si="48"/>
        <v>54.348482921269778</v>
      </c>
      <c r="V1547" s="183">
        <f t="shared" si="49"/>
        <v>0.27771182396363914</v>
      </c>
      <c r="W1547" s="201" t="s">
        <v>713</v>
      </c>
      <c r="X1547" s="201">
        <v>10</v>
      </c>
    </row>
    <row r="1548" spans="1:24" s="171" customFormat="1" ht="11.25">
      <c r="A1548" s="172" t="s">
        <v>687</v>
      </c>
      <c r="B1548" s="201" t="s">
        <v>665</v>
      </c>
      <c r="C1548" s="201" t="s">
        <v>688</v>
      </c>
      <c r="D1548" s="201" t="s">
        <v>689</v>
      </c>
      <c r="E1548" s="201" t="s">
        <v>690</v>
      </c>
      <c r="F1548" s="201" t="s">
        <v>691</v>
      </c>
      <c r="G1548" s="201">
        <v>6</v>
      </c>
      <c r="H1548" s="201">
        <v>17</v>
      </c>
      <c r="I1548" s="201" t="s">
        <v>713</v>
      </c>
      <c r="J1548" s="201" t="s">
        <v>671</v>
      </c>
      <c r="K1548" s="202">
        <v>42.58</v>
      </c>
      <c r="L1548" s="202">
        <v>0.27</v>
      </c>
      <c r="M1548" s="202">
        <v>17.43</v>
      </c>
      <c r="N1548" s="202">
        <v>7.3</v>
      </c>
      <c r="O1548" s="202">
        <v>0.41</v>
      </c>
      <c r="P1548" s="202">
        <v>20.76</v>
      </c>
      <c r="Q1548" s="202">
        <v>5.83</v>
      </c>
      <c r="R1548" s="202">
        <v>0.04</v>
      </c>
      <c r="S1548" s="202">
        <v>5.64</v>
      </c>
      <c r="T1548" s="202">
        <v>100.26</v>
      </c>
      <c r="U1548" s="183">
        <f t="shared" si="48"/>
        <v>83.522699593307237</v>
      </c>
      <c r="V1548" s="183">
        <f t="shared" si="49"/>
        <v>17.83548478184095</v>
      </c>
      <c r="W1548" s="201" t="s">
        <v>713</v>
      </c>
      <c r="X1548" s="201">
        <v>10</v>
      </c>
    </row>
    <row r="1549" spans="1:24" s="171" customFormat="1" ht="11.25">
      <c r="A1549" s="172" t="s">
        <v>687</v>
      </c>
      <c r="B1549" s="201" t="s">
        <v>665</v>
      </c>
      <c r="C1549" s="201" t="s">
        <v>688</v>
      </c>
      <c r="D1549" s="201" t="s">
        <v>689</v>
      </c>
      <c r="E1549" s="201" t="s">
        <v>690</v>
      </c>
      <c r="F1549" s="201" t="s">
        <v>691</v>
      </c>
      <c r="G1549" s="201">
        <v>6</v>
      </c>
      <c r="H1549" s="201">
        <v>18</v>
      </c>
      <c r="I1549" s="201" t="s">
        <v>713</v>
      </c>
      <c r="J1549" s="201" t="s">
        <v>671</v>
      </c>
      <c r="K1549" s="202">
        <v>42.02</v>
      </c>
      <c r="L1549" s="202">
        <v>0.2</v>
      </c>
      <c r="M1549" s="202">
        <v>17.05</v>
      </c>
      <c r="N1549" s="202">
        <v>6.97</v>
      </c>
      <c r="O1549" s="202">
        <v>0.39</v>
      </c>
      <c r="P1549" s="202">
        <v>20.190000000000001</v>
      </c>
      <c r="Q1549" s="202">
        <v>6.2</v>
      </c>
      <c r="R1549" s="202">
        <v>0.08</v>
      </c>
      <c r="S1549" s="202">
        <v>7.2</v>
      </c>
      <c r="T1549" s="202">
        <v>100.3</v>
      </c>
      <c r="U1549" s="183">
        <f t="shared" si="48"/>
        <v>83.774617665548902</v>
      </c>
      <c r="V1549" s="183">
        <f t="shared" si="49"/>
        <v>22.075123422354348</v>
      </c>
      <c r="W1549" s="201" t="s">
        <v>713</v>
      </c>
      <c r="X1549" s="201">
        <v>10</v>
      </c>
    </row>
    <row r="1550" spans="1:24" s="171" customFormat="1" ht="11.25">
      <c r="A1550" s="172" t="s">
        <v>687</v>
      </c>
      <c r="B1550" s="201" t="s">
        <v>665</v>
      </c>
      <c r="C1550" s="201" t="s">
        <v>688</v>
      </c>
      <c r="D1550" s="201" t="s">
        <v>689</v>
      </c>
      <c r="E1550" s="201" t="s">
        <v>690</v>
      </c>
      <c r="F1550" s="201" t="s">
        <v>691</v>
      </c>
      <c r="G1550" s="201">
        <v>6</v>
      </c>
      <c r="H1550" s="201">
        <v>19</v>
      </c>
      <c r="I1550" s="201" t="s">
        <v>713</v>
      </c>
      <c r="J1550" s="201" t="s">
        <v>671</v>
      </c>
      <c r="K1550" s="202">
        <v>40.840000000000003</v>
      </c>
      <c r="L1550" s="202">
        <v>0.26</v>
      </c>
      <c r="M1550" s="202">
        <v>21.29</v>
      </c>
      <c r="N1550" s="202">
        <v>15.04</v>
      </c>
      <c r="O1550" s="202">
        <v>0.32</v>
      </c>
      <c r="P1550" s="202">
        <v>11.38</v>
      </c>
      <c r="Q1550" s="202">
        <v>10.18</v>
      </c>
      <c r="R1550" s="202">
        <v>0.12</v>
      </c>
      <c r="S1550" s="202">
        <v>0.14000000000000001</v>
      </c>
      <c r="T1550" s="202">
        <v>99.57</v>
      </c>
      <c r="U1550" s="183">
        <f t="shared" si="48"/>
        <v>57.422863745978162</v>
      </c>
      <c r="V1550" s="183">
        <f t="shared" si="49"/>
        <v>0.43919730631742016</v>
      </c>
      <c r="W1550" s="201" t="s">
        <v>713</v>
      </c>
      <c r="X1550" s="201">
        <v>10</v>
      </c>
    </row>
    <row r="1551" spans="1:24" s="171" customFormat="1" ht="11.25">
      <c r="A1551" s="172" t="s">
        <v>687</v>
      </c>
      <c r="B1551" s="201" t="s">
        <v>665</v>
      </c>
      <c r="C1551" s="201" t="s">
        <v>688</v>
      </c>
      <c r="D1551" s="201" t="s">
        <v>689</v>
      </c>
      <c r="E1551" s="201" t="s">
        <v>690</v>
      </c>
      <c r="F1551" s="201" t="s">
        <v>691</v>
      </c>
      <c r="G1551" s="201">
        <v>6</v>
      </c>
      <c r="H1551" s="201">
        <v>20</v>
      </c>
      <c r="I1551" s="201" t="s">
        <v>713</v>
      </c>
      <c r="J1551" s="201" t="s">
        <v>671</v>
      </c>
      <c r="K1551" s="202">
        <v>42.44</v>
      </c>
      <c r="L1551" s="202">
        <v>0.36</v>
      </c>
      <c r="M1551" s="202">
        <v>17.48</v>
      </c>
      <c r="N1551" s="202">
        <v>6.82</v>
      </c>
      <c r="O1551" s="202">
        <v>0.3</v>
      </c>
      <c r="P1551" s="202">
        <v>20.79</v>
      </c>
      <c r="Q1551" s="202">
        <v>5.66</v>
      </c>
      <c r="R1551" s="202">
        <v>0.1</v>
      </c>
      <c r="S1551" s="202">
        <v>6.84</v>
      </c>
      <c r="T1551" s="202">
        <v>100.79</v>
      </c>
      <c r="U1551" s="183">
        <f t="shared" si="48"/>
        <v>84.456494766112286</v>
      </c>
      <c r="V1551" s="183">
        <f t="shared" si="49"/>
        <v>20.792241127954092</v>
      </c>
      <c r="W1551" s="201" t="s">
        <v>713</v>
      </c>
      <c r="X1551" s="201">
        <v>10</v>
      </c>
    </row>
    <row r="1552" spans="1:24" s="171" customFormat="1" ht="11.25">
      <c r="A1552" s="172" t="s">
        <v>687</v>
      </c>
      <c r="B1552" s="201" t="s">
        <v>665</v>
      </c>
      <c r="C1552" s="201" t="s">
        <v>688</v>
      </c>
      <c r="D1552" s="201" t="s">
        <v>689</v>
      </c>
      <c r="E1552" s="201" t="s">
        <v>690</v>
      </c>
      <c r="F1552" s="201" t="s">
        <v>691</v>
      </c>
      <c r="G1552" s="201">
        <v>6</v>
      </c>
      <c r="H1552" s="201">
        <v>21</v>
      </c>
      <c r="I1552" s="201" t="s">
        <v>713</v>
      </c>
      <c r="J1552" s="201" t="s">
        <v>671</v>
      </c>
      <c r="K1552" s="202">
        <v>42.7</v>
      </c>
      <c r="L1552" s="202">
        <v>0.04</v>
      </c>
      <c r="M1552" s="202">
        <v>18.850000000000001</v>
      </c>
      <c r="N1552" s="202">
        <v>7.2</v>
      </c>
      <c r="O1552" s="202">
        <v>0.43</v>
      </c>
      <c r="P1552" s="202">
        <v>20.149999999999999</v>
      </c>
      <c r="Q1552" s="202">
        <v>5.8</v>
      </c>
      <c r="R1552" s="202">
        <v>0</v>
      </c>
      <c r="S1552" s="202">
        <v>5.58</v>
      </c>
      <c r="T1552" s="202">
        <v>100.75</v>
      </c>
      <c r="U1552" s="183">
        <f t="shared" si="48"/>
        <v>83.300896801772367</v>
      </c>
      <c r="V1552" s="183">
        <f t="shared" si="49"/>
        <v>16.568137410364837</v>
      </c>
      <c r="W1552" s="201" t="s">
        <v>713</v>
      </c>
      <c r="X1552" s="201">
        <v>10</v>
      </c>
    </row>
    <row r="1553" spans="1:24" s="171" customFormat="1" ht="11.25">
      <c r="A1553" s="172" t="s">
        <v>687</v>
      </c>
      <c r="B1553" s="201" t="s">
        <v>665</v>
      </c>
      <c r="C1553" s="201" t="s">
        <v>688</v>
      </c>
      <c r="D1553" s="201" t="s">
        <v>689</v>
      </c>
      <c r="E1553" s="201" t="s">
        <v>690</v>
      </c>
      <c r="F1553" s="201" t="s">
        <v>691</v>
      </c>
      <c r="G1553" s="201">
        <v>6</v>
      </c>
      <c r="H1553" s="201">
        <v>22</v>
      </c>
      <c r="I1553" s="201" t="s">
        <v>713</v>
      </c>
      <c r="J1553" s="201" t="s">
        <v>671</v>
      </c>
      <c r="K1553" s="202">
        <v>42.45</v>
      </c>
      <c r="L1553" s="202">
        <v>0.19</v>
      </c>
      <c r="M1553" s="202">
        <v>18.43</v>
      </c>
      <c r="N1553" s="202">
        <v>6.95</v>
      </c>
      <c r="O1553" s="202">
        <v>0.4</v>
      </c>
      <c r="P1553" s="202">
        <v>21.5</v>
      </c>
      <c r="Q1553" s="202">
        <v>5.54</v>
      </c>
      <c r="R1553" s="202">
        <v>0.03</v>
      </c>
      <c r="S1553" s="202">
        <v>5.94</v>
      </c>
      <c r="T1553" s="202">
        <v>101.43</v>
      </c>
      <c r="U1553" s="183">
        <f t="shared" si="48"/>
        <v>84.648475461654826</v>
      </c>
      <c r="V1553" s="183">
        <f t="shared" si="49"/>
        <v>17.777500140165845</v>
      </c>
      <c r="W1553" s="201" t="s">
        <v>713</v>
      </c>
      <c r="X1553" s="201">
        <v>10</v>
      </c>
    </row>
    <row r="1554" spans="1:24" s="171" customFormat="1" ht="11.25">
      <c r="A1554" s="172" t="s">
        <v>687</v>
      </c>
      <c r="B1554" s="201" t="s">
        <v>665</v>
      </c>
      <c r="C1554" s="201" t="s">
        <v>688</v>
      </c>
      <c r="D1554" s="201" t="s">
        <v>689</v>
      </c>
      <c r="E1554" s="201" t="s">
        <v>690</v>
      </c>
      <c r="F1554" s="201" t="s">
        <v>691</v>
      </c>
      <c r="G1554" s="201">
        <v>6</v>
      </c>
      <c r="H1554" s="201">
        <v>23</v>
      </c>
      <c r="I1554" s="201" t="s">
        <v>713</v>
      </c>
      <c r="J1554" s="201" t="s">
        <v>671</v>
      </c>
      <c r="K1554" s="202">
        <v>42.06</v>
      </c>
      <c r="L1554" s="202">
        <v>0.14000000000000001</v>
      </c>
      <c r="M1554" s="202">
        <v>17.149999999999999</v>
      </c>
      <c r="N1554" s="202">
        <v>6.93</v>
      </c>
      <c r="O1554" s="202">
        <v>0.35</v>
      </c>
      <c r="P1554" s="202">
        <v>20.67</v>
      </c>
      <c r="Q1554" s="202">
        <v>5.99</v>
      </c>
      <c r="R1554" s="202">
        <v>0.03</v>
      </c>
      <c r="S1554" s="202">
        <v>6.91</v>
      </c>
      <c r="T1554" s="202">
        <v>100.23</v>
      </c>
      <c r="U1554" s="183">
        <f t="shared" si="48"/>
        <v>84.168306519319657</v>
      </c>
      <c r="V1554" s="183">
        <f t="shared" si="49"/>
        <v>21.277928332142153</v>
      </c>
      <c r="W1554" s="201" t="s">
        <v>713</v>
      </c>
      <c r="X1554" s="201">
        <v>10</v>
      </c>
    </row>
    <row r="1555" spans="1:24" s="171" customFormat="1" ht="11.25">
      <c r="A1555" s="172" t="s">
        <v>687</v>
      </c>
      <c r="B1555" s="201" t="s">
        <v>665</v>
      </c>
      <c r="C1555" s="201" t="s">
        <v>688</v>
      </c>
      <c r="D1555" s="201" t="s">
        <v>689</v>
      </c>
      <c r="E1555" s="201" t="s">
        <v>690</v>
      </c>
      <c r="F1555" s="201" t="s">
        <v>691</v>
      </c>
      <c r="G1555" s="201">
        <v>6</v>
      </c>
      <c r="H1555" s="201">
        <v>24</v>
      </c>
      <c r="I1555" s="201" t="s">
        <v>713</v>
      </c>
      <c r="J1555" s="201" t="s">
        <v>671</v>
      </c>
      <c r="K1555" s="202">
        <v>42.24</v>
      </c>
      <c r="L1555" s="202">
        <v>0.17</v>
      </c>
      <c r="M1555" s="202">
        <v>16.57</v>
      </c>
      <c r="N1555" s="202">
        <v>6.96</v>
      </c>
      <c r="O1555" s="202">
        <v>0.36</v>
      </c>
      <c r="P1555" s="202">
        <v>21.24</v>
      </c>
      <c r="Q1555" s="202">
        <v>5.99</v>
      </c>
      <c r="R1555" s="202">
        <v>0.06</v>
      </c>
      <c r="S1555" s="202">
        <v>6.97</v>
      </c>
      <c r="T1555" s="202">
        <v>100.56</v>
      </c>
      <c r="U1555" s="183">
        <f t="shared" si="48"/>
        <v>84.470852044743978</v>
      </c>
      <c r="V1555" s="183">
        <f t="shared" si="49"/>
        <v>22.007946798328206</v>
      </c>
      <c r="W1555" s="201" t="s">
        <v>713</v>
      </c>
      <c r="X1555" s="201">
        <v>10</v>
      </c>
    </row>
    <row r="1556" spans="1:24" s="171" customFormat="1" ht="11.25">
      <c r="A1556" s="172" t="s">
        <v>687</v>
      </c>
      <c r="B1556" s="201" t="s">
        <v>665</v>
      </c>
      <c r="C1556" s="201" t="s">
        <v>688</v>
      </c>
      <c r="D1556" s="201" t="s">
        <v>689</v>
      </c>
      <c r="E1556" s="201" t="s">
        <v>690</v>
      </c>
      <c r="F1556" s="201" t="s">
        <v>691</v>
      </c>
      <c r="G1556" s="201">
        <v>6</v>
      </c>
      <c r="H1556" s="201">
        <v>25</v>
      </c>
      <c r="I1556" s="201" t="s">
        <v>713</v>
      </c>
      <c r="J1556" s="201" t="s">
        <v>671</v>
      </c>
      <c r="K1556" s="202">
        <v>42.41</v>
      </c>
      <c r="L1556" s="202">
        <v>0.82</v>
      </c>
      <c r="M1556" s="202">
        <v>17.809999999999999</v>
      </c>
      <c r="N1556" s="202">
        <v>7.26</v>
      </c>
      <c r="O1556" s="202">
        <v>0.39</v>
      </c>
      <c r="P1556" s="202">
        <v>21.28</v>
      </c>
      <c r="Q1556" s="202">
        <v>6.16</v>
      </c>
      <c r="R1556" s="202">
        <v>0.11</v>
      </c>
      <c r="S1556" s="202">
        <v>4.12</v>
      </c>
      <c r="T1556" s="202">
        <v>100.36</v>
      </c>
      <c r="U1556" s="183">
        <f t="shared" si="48"/>
        <v>83.934584330660655</v>
      </c>
      <c r="V1556" s="183">
        <f t="shared" si="49"/>
        <v>13.433844882834748</v>
      </c>
      <c r="W1556" s="201" t="s">
        <v>713</v>
      </c>
      <c r="X1556" s="201">
        <v>10</v>
      </c>
    </row>
    <row r="1557" spans="1:24" s="171" customFormat="1" ht="11.25">
      <c r="A1557" s="172" t="s">
        <v>687</v>
      </c>
      <c r="B1557" s="201" t="s">
        <v>665</v>
      </c>
      <c r="C1557" s="201" t="s">
        <v>688</v>
      </c>
      <c r="D1557" s="201" t="s">
        <v>689</v>
      </c>
      <c r="E1557" s="201" t="s">
        <v>690</v>
      </c>
      <c r="F1557" s="201" t="s">
        <v>691</v>
      </c>
      <c r="G1557" s="201">
        <v>6</v>
      </c>
      <c r="H1557" s="201">
        <v>26</v>
      </c>
      <c r="I1557" s="201" t="s">
        <v>713</v>
      </c>
      <c r="J1557" s="201" t="s">
        <v>671</v>
      </c>
      <c r="K1557" s="202">
        <v>42.25</v>
      </c>
      <c r="L1557" s="202">
        <v>0.2</v>
      </c>
      <c r="M1557" s="202">
        <v>21.93</v>
      </c>
      <c r="N1557" s="202">
        <v>13.86</v>
      </c>
      <c r="O1557" s="202">
        <v>0.4</v>
      </c>
      <c r="P1557" s="202">
        <v>17.34</v>
      </c>
      <c r="Q1557" s="202">
        <v>4.2300000000000004</v>
      </c>
      <c r="R1557" s="202">
        <v>0.08</v>
      </c>
      <c r="S1557" s="202">
        <v>0.36</v>
      </c>
      <c r="T1557" s="202">
        <v>100.65</v>
      </c>
      <c r="U1557" s="183">
        <f t="shared" si="48"/>
        <v>69.040000319188607</v>
      </c>
      <c r="V1557" s="183">
        <f t="shared" si="49"/>
        <v>1.0892467741340663</v>
      </c>
      <c r="W1557" s="201" t="s">
        <v>713</v>
      </c>
      <c r="X1557" s="201">
        <v>10</v>
      </c>
    </row>
    <row r="1558" spans="1:24" s="171" customFormat="1" ht="11.25">
      <c r="A1558" s="172" t="s">
        <v>687</v>
      </c>
      <c r="B1558" s="201" t="s">
        <v>665</v>
      </c>
      <c r="C1558" s="201" t="s">
        <v>688</v>
      </c>
      <c r="D1558" s="201" t="s">
        <v>689</v>
      </c>
      <c r="E1558" s="201" t="s">
        <v>690</v>
      </c>
      <c r="F1558" s="201" t="s">
        <v>691</v>
      </c>
      <c r="G1558" s="201">
        <v>6</v>
      </c>
      <c r="H1558" s="201">
        <v>27</v>
      </c>
      <c r="I1558" s="201" t="s">
        <v>713</v>
      </c>
      <c r="J1558" s="201" t="s">
        <v>671</v>
      </c>
      <c r="K1558" s="202">
        <v>42.93</v>
      </c>
      <c r="L1558" s="202">
        <v>0.15</v>
      </c>
      <c r="M1558" s="202">
        <v>18.600000000000001</v>
      </c>
      <c r="N1558" s="202">
        <v>7.32</v>
      </c>
      <c r="O1558" s="202">
        <v>0.43</v>
      </c>
      <c r="P1558" s="202">
        <v>21.22</v>
      </c>
      <c r="Q1558" s="202">
        <v>5.43</v>
      </c>
      <c r="R1558" s="202">
        <v>0.04</v>
      </c>
      <c r="S1558" s="202">
        <v>4.99</v>
      </c>
      <c r="T1558" s="202">
        <v>101.11</v>
      </c>
      <c r="U1558" s="183">
        <f t="shared" si="48"/>
        <v>83.784967211001302</v>
      </c>
      <c r="V1558" s="183">
        <f t="shared" si="49"/>
        <v>15.252272834500724</v>
      </c>
      <c r="W1558" s="201" t="s">
        <v>713</v>
      </c>
      <c r="X1558" s="201">
        <v>10</v>
      </c>
    </row>
    <row r="1559" spans="1:24" s="171" customFormat="1" ht="11.25">
      <c r="A1559" s="172" t="s">
        <v>687</v>
      </c>
      <c r="B1559" s="201" t="s">
        <v>665</v>
      </c>
      <c r="C1559" s="201" t="s">
        <v>688</v>
      </c>
      <c r="D1559" s="201" t="s">
        <v>689</v>
      </c>
      <c r="E1559" s="201" t="s">
        <v>690</v>
      </c>
      <c r="F1559" s="201" t="s">
        <v>691</v>
      </c>
      <c r="G1559" s="201">
        <v>6</v>
      </c>
      <c r="H1559" s="201">
        <v>28</v>
      </c>
      <c r="I1559" s="201" t="s">
        <v>713</v>
      </c>
      <c r="J1559" s="201" t="s">
        <v>671</v>
      </c>
      <c r="K1559" s="202">
        <v>41.99</v>
      </c>
      <c r="L1559" s="202">
        <v>0.03</v>
      </c>
      <c r="M1559" s="202">
        <v>17.46</v>
      </c>
      <c r="N1559" s="202">
        <v>6.92</v>
      </c>
      <c r="O1559" s="202">
        <v>0.41</v>
      </c>
      <c r="P1559" s="202">
        <v>20.62</v>
      </c>
      <c r="Q1559" s="202">
        <v>5.81</v>
      </c>
      <c r="R1559" s="202">
        <v>0.01</v>
      </c>
      <c r="S1559" s="202">
        <v>5.86</v>
      </c>
      <c r="T1559" s="202">
        <v>99.11</v>
      </c>
      <c r="U1559" s="183">
        <f t="shared" si="48"/>
        <v>84.155272031310332</v>
      </c>
      <c r="V1559" s="183">
        <f t="shared" si="49"/>
        <v>18.377352932812233</v>
      </c>
      <c r="W1559" s="201" t="s">
        <v>713</v>
      </c>
      <c r="X1559" s="201">
        <v>10</v>
      </c>
    </row>
    <row r="1560" spans="1:24" s="171" customFormat="1" ht="11.25">
      <c r="A1560" s="172" t="s">
        <v>687</v>
      </c>
      <c r="B1560" s="201" t="s">
        <v>665</v>
      </c>
      <c r="C1560" s="201" t="s">
        <v>688</v>
      </c>
      <c r="D1560" s="201" t="s">
        <v>689</v>
      </c>
      <c r="E1560" s="201" t="s">
        <v>690</v>
      </c>
      <c r="F1560" s="201" t="s">
        <v>691</v>
      </c>
      <c r="G1560" s="201">
        <v>6</v>
      </c>
      <c r="H1560" s="201">
        <v>29</v>
      </c>
      <c r="I1560" s="201" t="s">
        <v>713</v>
      </c>
      <c r="J1560" s="201" t="s">
        <v>671</v>
      </c>
      <c r="K1560" s="202">
        <v>41.1</v>
      </c>
      <c r="L1560" s="202">
        <v>0.35</v>
      </c>
      <c r="M1560" s="202">
        <v>20.46</v>
      </c>
      <c r="N1560" s="202">
        <v>15.19</v>
      </c>
      <c r="O1560" s="202">
        <v>0.3</v>
      </c>
      <c r="P1560" s="202">
        <v>9.7200000000000006</v>
      </c>
      <c r="Q1560" s="202">
        <v>11.85</v>
      </c>
      <c r="R1560" s="202">
        <v>0.12</v>
      </c>
      <c r="S1560" s="202">
        <v>0.11</v>
      </c>
      <c r="T1560" s="202">
        <v>99.2</v>
      </c>
      <c r="U1560" s="183">
        <f t="shared" si="48"/>
        <v>53.283501090913198</v>
      </c>
      <c r="V1560" s="183">
        <f t="shared" si="49"/>
        <v>0.35937049895797651</v>
      </c>
      <c r="W1560" s="201" t="s">
        <v>713</v>
      </c>
      <c r="X1560" s="201">
        <v>10</v>
      </c>
    </row>
    <row r="1561" spans="1:24" s="171" customFormat="1" ht="11.25">
      <c r="A1561" s="172" t="s">
        <v>687</v>
      </c>
      <c r="B1561" s="201" t="s">
        <v>665</v>
      </c>
      <c r="C1561" s="201" t="s">
        <v>688</v>
      </c>
      <c r="D1561" s="201" t="s">
        <v>689</v>
      </c>
      <c r="E1561" s="201" t="s">
        <v>690</v>
      </c>
      <c r="F1561" s="201" t="s">
        <v>691</v>
      </c>
      <c r="G1561" s="201">
        <v>6</v>
      </c>
      <c r="H1561" s="201">
        <v>30</v>
      </c>
      <c r="I1561" s="201" t="s">
        <v>713</v>
      </c>
      <c r="J1561" s="201" t="s">
        <v>671</v>
      </c>
      <c r="K1561" s="202">
        <v>42.51</v>
      </c>
      <c r="L1561" s="202">
        <v>0.3</v>
      </c>
      <c r="M1561" s="202">
        <v>19.760000000000002</v>
      </c>
      <c r="N1561" s="202">
        <v>7.22</v>
      </c>
      <c r="O1561" s="202">
        <v>0.37</v>
      </c>
      <c r="P1561" s="202">
        <v>22.07</v>
      </c>
      <c r="Q1561" s="202">
        <v>4.41</v>
      </c>
      <c r="R1561" s="202">
        <v>0.04</v>
      </c>
      <c r="S1561" s="202">
        <v>3.17</v>
      </c>
      <c r="T1561" s="202">
        <v>99.85</v>
      </c>
      <c r="U1561" s="183">
        <f t="shared" si="48"/>
        <v>84.492582646216675</v>
      </c>
      <c r="V1561" s="183">
        <f t="shared" si="49"/>
        <v>9.716293123933438</v>
      </c>
      <c r="W1561" s="201" t="s">
        <v>713</v>
      </c>
      <c r="X1561" s="201">
        <v>10</v>
      </c>
    </row>
    <row r="1562" spans="1:24" s="171" customFormat="1" ht="11.25">
      <c r="A1562" s="172" t="s">
        <v>687</v>
      </c>
      <c r="B1562" s="201" t="s">
        <v>665</v>
      </c>
      <c r="C1562" s="201" t="s">
        <v>688</v>
      </c>
      <c r="D1562" s="201" t="s">
        <v>689</v>
      </c>
      <c r="E1562" s="201" t="s">
        <v>690</v>
      </c>
      <c r="F1562" s="201" t="s">
        <v>691</v>
      </c>
      <c r="G1562" s="201">
        <v>6</v>
      </c>
      <c r="H1562" s="201">
        <v>31</v>
      </c>
      <c r="I1562" s="201" t="s">
        <v>713</v>
      </c>
      <c r="J1562" s="201" t="s">
        <v>671</v>
      </c>
      <c r="K1562" s="202">
        <v>42.09</v>
      </c>
      <c r="L1562" s="202">
        <v>0.44</v>
      </c>
      <c r="M1562" s="202">
        <v>16.55</v>
      </c>
      <c r="N1562" s="202">
        <v>6.77</v>
      </c>
      <c r="O1562" s="202">
        <v>0.48</v>
      </c>
      <c r="P1562" s="202">
        <v>20.7</v>
      </c>
      <c r="Q1562" s="202">
        <v>5.78</v>
      </c>
      <c r="R1562" s="202">
        <v>0.08</v>
      </c>
      <c r="S1562" s="202">
        <v>7.74</v>
      </c>
      <c r="T1562" s="202">
        <v>100.63</v>
      </c>
      <c r="U1562" s="183">
        <f t="shared" si="48"/>
        <v>84.496098355538933</v>
      </c>
      <c r="V1562" s="183">
        <f t="shared" si="49"/>
        <v>23.881101809753204</v>
      </c>
      <c r="W1562" s="201" t="s">
        <v>713</v>
      </c>
      <c r="X1562" s="201">
        <v>10</v>
      </c>
    </row>
    <row r="1563" spans="1:24" s="171" customFormat="1" ht="11.25">
      <c r="A1563" s="172" t="s">
        <v>687</v>
      </c>
      <c r="B1563" s="201" t="s">
        <v>665</v>
      </c>
      <c r="C1563" s="201" t="s">
        <v>688</v>
      </c>
      <c r="D1563" s="201" t="s">
        <v>689</v>
      </c>
      <c r="E1563" s="201" t="s">
        <v>690</v>
      </c>
      <c r="F1563" s="201" t="s">
        <v>691</v>
      </c>
      <c r="G1563" s="201">
        <v>6</v>
      </c>
      <c r="H1563" s="201">
        <v>32</v>
      </c>
      <c r="I1563" s="201" t="s">
        <v>713</v>
      </c>
      <c r="J1563" s="201" t="s">
        <v>671</v>
      </c>
      <c r="K1563" s="202">
        <v>42.47</v>
      </c>
      <c r="L1563" s="202">
        <v>0.7</v>
      </c>
      <c r="M1563" s="202">
        <v>20.079999999999998</v>
      </c>
      <c r="N1563" s="202">
        <v>7.55</v>
      </c>
      <c r="O1563" s="202">
        <v>0.43</v>
      </c>
      <c r="P1563" s="202">
        <v>20.62</v>
      </c>
      <c r="Q1563" s="202">
        <v>5.53</v>
      </c>
      <c r="R1563" s="202">
        <v>0.1</v>
      </c>
      <c r="S1563" s="202">
        <v>3.76</v>
      </c>
      <c r="T1563" s="202">
        <v>101.24</v>
      </c>
      <c r="U1563" s="183">
        <f t="shared" si="48"/>
        <v>82.958585017253327</v>
      </c>
      <c r="V1563" s="183">
        <f t="shared" si="49"/>
        <v>11.159712264225364</v>
      </c>
      <c r="W1563" s="201" t="s">
        <v>713</v>
      </c>
      <c r="X1563" s="201">
        <v>10</v>
      </c>
    </row>
    <row r="1564" spans="1:24" s="171" customFormat="1" ht="11.25">
      <c r="A1564" s="172" t="s">
        <v>687</v>
      </c>
      <c r="B1564" s="201" t="s">
        <v>665</v>
      </c>
      <c r="C1564" s="201" t="s">
        <v>688</v>
      </c>
      <c r="D1564" s="201" t="s">
        <v>689</v>
      </c>
      <c r="E1564" s="201" t="s">
        <v>690</v>
      </c>
      <c r="F1564" s="201" t="s">
        <v>691</v>
      </c>
      <c r="G1564" s="201">
        <v>6</v>
      </c>
      <c r="H1564" s="201">
        <v>33</v>
      </c>
      <c r="I1564" s="201" t="s">
        <v>713</v>
      </c>
      <c r="J1564" s="201" t="s">
        <v>671</v>
      </c>
      <c r="K1564" s="202">
        <v>41.61</v>
      </c>
      <c r="L1564" s="202">
        <v>0.09</v>
      </c>
      <c r="M1564" s="202">
        <v>15.67</v>
      </c>
      <c r="N1564" s="202">
        <v>6.69</v>
      </c>
      <c r="O1564" s="202">
        <v>0.43</v>
      </c>
      <c r="P1564" s="202">
        <v>20.059999999999999</v>
      </c>
      <c r="Q1564" s="202">
        <v>6.61</v>
      </c>
      <c r="R1564" s="202">
        <v>0.04</v>
      </c>
      <c r="S1564" s="202">
        <v>8.27</v>
      </c>
      <c r="T1564" s="202">
        <v>99.47</v>
      </c>
      <c r="U1564" s="183">
        <f t="shared" si="48"/>
        <v>84.238674461709152</v>
      </c>
      <c r="V1564" s="183">
        <f t="shared" si="49"/>
        <v>26.147075232493584</v>
      </c>
      <c r="W1564" s="201" t="s">
        <v>713</v>
      </c>
      <c r="X1564" s="201">
        <v>10</v>
      </c>
    </row>
    <row r="1565" spans="1:24" s="171" customFormat="1" ht="11.25">
      <c r="A1565" s="172" t="s">
        <v>687</v>
      </c>
      <c r="B1565" s="201" t="s">
        <v>665</v>
      </c>
      <c r="C1565" s="201" t="s">
        <v>688</v>
      </c>
      <c r="D1565" s="201" t="s">
        <v>689</v>
      </c>
      <c r="E1565" s="201" t="s">
        <v>690</v>
      </c>
      <c r="F1565" s="201" t="s">
        <v>691</v>
      </c>
      <c r="G1565" s="201">
        <v>6</v>
      </c>
      <c r="H1565" s="201">
        <v>34</v>
      </c>
      <c r="I1565" s="201" t="s">
        <v>713</v>
      </c>
      <c r="J1565" s="201" t="s">
        <v>671</v>
      </c>
      <c r="K1565" s="202">
        <v>42.68</v>
      </c>
      <c r="L1565" s="202">
        <v>0.13</v>
      </c>
      <c r="M1565" s="202">
        <v>18</v>
      </c>
      <c r="N1565" s="202">
        <v>7.33</v>
      </c>
      <c r="O1565" s="202">
        <v>0.37</v>
      </c>
      <c r="P1565" s="202">
        <v>20.95</v>
      </c>
      <c r="Q1565" s="202">
        <v>5.77</v>
      </c>
      <c r="R1565" s="202">
        <v>0</v>
      </c>
      <c r="S1565" s="202">
        <v>5.63</v>
      </c>
      <c r="T1565" s="202">
        <v>100.86</v>
      </c>
      <c r="U1565" s="183">
        <f t="shared" si="48"/>
        <v>83.591524947274152</v>
      </c>
      <c r="V1565" s="183">
        <f t="shared" si="49"/>
        <v>17.343336967309785</v>
      </c>
      <c r="W1565" s="201" t="s">
        <v>713</v>
      </c>
      <c r="X1565" s="201">
        <v>10</v>
      </c>
    </row>
    <row r="1566" spans="1:24" s="171" customFormat="1" ht="11.25">
      <c r="A1566" s="172" t="s">
        <v>687</v>
      </c>
      <c r="B1566" s="201" t="s">
        <v>665</v>
      </c>
      <c r="C1566" s="201" t="s">
        <v>688</v>
      </c>
      <c r="D1566" s="201" t="s">
        <v>689</v>
      </c>
      <c r="E1566" s="201" t="s">
        <v>690</v>
      </c>
      <c r="F1566" s="201" t="s">
        <v>691</v>
      </c>
      <c r="G1566" s="201">
        <v>6</v>
      </c>
      <c r="H1566" s="201">
        <v>35</v>
      </c>
      <c r="I1566" s="201" t="s">
        <v>713</v>
      </c>
      <c r="J1566" s="201" t="s">
        <v>671</v>
      </c>
      <c r="K1566" s="202">
        <v>41.69</v>
      </c>
      <c r="L1566" s="202">
        <v>0.05</v>
      </c>
      <c r="M1566" s="202">
        <v>18.32</v>
      </c>
      <c r="N1566" s="202">
        <v>7.37</v>
      </c>
      <c r="O1566" s="202">
        <v>0.55000000000000004</v>
      </c>
      <c r="P1566" s="202">
        <v>19.57</v>
      </c>
      <c r="Q1566" s="202">
        <v>6.23</v>
      </c>
      <c r="R1566" s="202">
        <v>0.04</v>
      </c>
      <c r="S1566" s="202">
        <v>6.37</v>
      </c>
      <c r="T1566" s="202">
        <v>100.19</v>
      </c>
      <c r="U1566" s="183">
        <f t="shared" si="48"/>
        <v>82.557152194248289</v>
      </c>
      <c r="V1566" s="183">
        <f t="shared" si="49"/>
        <v>18.913836129131468</v>
      </c>
      <c r="W1566" s="201" t="s">
        <v>713</v>
      </c>
      <c r="X1566" s="201">
        <v>10</v>
      </c>
    </row>
    <row r="1567" spans="1:24" s="171" customFormat="1" ht="11.25">
      <c r="A1567" s="172" t="s">
        <v>687</v>
      </c>
      <c r="B1567" s="201" t="s">
        <v>665</v>
      </c>
      <c r="C1567" s="201" t="s">
        <v>688</v>
      </c>
      <c r="D1567" s="201" t="s">
        <v>689</v>
      </c>
      <c r="E1567" s="201" t="s">
        <v>690</v>
      </c>
      <c r="F1567" s="201" t="s">
        <v>691</v>
      </c>
      <c r="G1567" s="201">
        <v>6</v>
      </c>
      <c r="H1567" s="201">
        <v>36</v>
      </c>
      <c r="I1567" s="201" t="s">
        <v>713</v>
      </c>
      <c r="J1567" s="201" t="s">
        <v>671</v>
      </c>
      <c r="K1567" s="202">
        <v>42.39</v>
      </c>
      <c r="L1567" s="202">
        <v>0.39</v>
      </c>
      <c r="M1567" s="202">
        <v>18.260000000000002</v>
      </c>
      <c r="N1567" s="202">
        <v>6.83</v>
      </c>
      <c r="O1567" s="202">
        <v>0.34</v>
      </c>
      <c r="P1567" s="202">
        <v>21.8</v>
      </c>
      <c r="Q1567" s="202">
        <v>5.08</v>
      </c>
      <c r="R1567" s="202">
        <v>0.03</v>
      </c>
      <c r="S1567" s="202">
        <v>4.97</v>
      </c>
      <c r="T1567" s="202">
        <v>100.09</v>
      </c>
      <c r="U1567" s="183">
        <f t="shared" si="48"/>
        <v>85.050487137249348</v>
      </c>
      <c r="V1567" s="183">
        <f t="shared" si="49"/>
        <v>15.439765453761378</v>
      </c>
      <c r="W1567" s="201" t="s">
        <v>713</v>
      </c>
      <c r="X1567" s="201">
        <v>10</v>
      </c>
    </row>
    <row r="1568" spans="1:24" s="171" customFormat="1" ht="11.25">
      <c r="A1568" s="172" t="s">
        <v>687</v>
      </c>
      <c r="B1568" s="201" t="s">
        <v>665</v>
      </c>
      <c r="C1568" s="201" t="s">
        <v>688</v>
      </c>
      <c r="D1568" s="201" t="s">
        <v>689</v>
      </c>
      <c r="E1568" s="201" t="s">
        <v>690</v>
      </c>
      <c r="F1568" s="201" t="s">
        <v>691</v>
      </c>
      <c r="G1568" s="201">
        <v>6</v>
      </c>
      <c r="H1568" s="201">
        <v>37</v>
      </c>
      <c r="I1568" s="201" t="s">
        <v>713</v>
      </c>
      <c r="J1568" s="201" t="s">
        <v>671</v>
      </c>
      <c r="K1568" s="202">
        <v>42.34</v>
      </c>
      <c r="L1568" s="202">
        <v>0.09</v>
      </c>
      <c r="M1568" s="202">
        <v>18.510000000000002</v>
      </c>
      <c r="N1568" s="202">
        <v>7.46</v>
      </c>
      <c r="O1568" s="202">
        <v>0.4</v>
      </c>
      <c r="P1568" s="202">
        <v>20.62</v>
      </c>
      <c r="Q1568" s="202">
        <v>5.69</v>
      </c>
      <c r="R1568" s="202">
        <v>0.02</v>
      </c>
      <c r="S1568" s="202">
        <v>5.85</v>
      </c>
      <c r="T1568" s="202">
        <v>100.98</v>
      </c>
      <c r="U1568" s="183">
        <f t="shared" si="48"/>
        <v>83.127452364403027</v>
      </c>
      <c r="V1568" s="183">
        <f t="shared" si="49"/>
        <v>17.492828904010878</v>
      </c>
      <c r="W1568" s="201" t="s">
        <v>713</v>
      </c>
      <c r="X1568" s="201">
        <v>10</v>
      </c>
    </row>
    <row r="1569" spans="1:24" s="171" customFormat="1" ht="11.25">
      <c r="A1569" s="172" t="s">
        <v>687</v>
      </c>
      <c r="B1569" s="201" t="s">
        <v>665</v>
      </c>
      <c r="C1569" s="201" t="s">
        <v>688</v>
      </c>
      <c r="D1569" s="201" t="s">
        <v>689</v>
      </c>
      <c r="E1569" s="201" t="s">
        <v>690</v>
      </c>
      <c r="F1569" s="201" t="s">
        <v>691</v>
      </c>
      <c r="G1569" s="201">
        <v>6</v>
      </c>
      <c r="H1569" s="201">
        <v>38</v>
      </c>
      <c r="I1569" s="201" t="s">
        <v>713</v>
      </c>
      <c r="J1569" s="201" t="s">
        <v>671</v>
      </c>
      <c r="K1569" s="202">
        <v>42.21</v>
      </c>
      <c r="L1569" s="202">
        <v>0.06</v>
      </c>
      <c r="M1569" s="202">
        <v>18.48</v>
      </c>
      <c r="N1569" s="202">
        <v>7.37</v>
      </c>
      <c r="O1569" s="202">
        <v>0.47</v>
      </c>
      <c r="P1569" s="202">
        <v>20.29</v>
      </c>
      <c r="Q1569" s="202">
        <v>5.66</v>
      </c>
      <c r="R1569" s="202">
        <v>0.03</v>
      </c>
      <c r="S1569" s="202">
        <v>6.14</v>
      </c>
      <c r="T1569" s="202">
        <v>100.71</v>
      </c>
      <c r="U1569" s="183">
        <f t="shared" si="48"/>
        <v>83.0713367642946</v>
      </c>
      <c r="V1569" s="183">
        <f t="shared" si="49"/>
        <v>18.226315194378145</v>
      </c>
      <c r="W1569" s="201" t="s">
        <v>713</v>
      </c>
      <c r="X1569" s="201">
        <v>10</v>
      </c>
    </row>
    <row r="1570" spans="1:24" s="171" customFormat="1" ht="11.25">
      <c r="A1570" s="172" t="s">
        <v>687</v>
      </c>
      <c r="B1570" s="201" t="s">
        <v>665</v>
      </c>
      <c r="C1570" s="201" t="s">
        <v>688</v>
      </c>
      <c r="D1570" s="201" t="s">
        <v>689</v>
      </c>
      <c r="E1570" s="201" t="s">
        <v>690</v>
      </c>
      <c r="F1570" s="201" t="s">
        <v>691</v>
      </c>
      <c r="G1570" s="201">
        <v>6</v>
      </c>
      <c r="H1570" s="201">
        <v>39</v>
      </c>
      <c r="I1570" s="201" t="s">
        <v>713</v>
      </c>
      <c r="J1570" s="201" t="s">
        <v>671</v>
      </c>
      <c r="K1570" s="202">
        <v>41.29</v>
      </c>
      <c r="L1570" s="202">
        <v>0.19</v>
      </c>
      <c r="M1570" s="202">
        <v>13.44</v>
      </c>
      <c r="N1570" s="202">
        <v>7.34</v>
      </c>
      <c r="O1570" s="202">
        <v>0.43</v>
      </c>
      <c r="P1570" s="202">
        <v>18.93</v>
      </c>
      <c r="Q1570" s="202">
        <v>6.97</v>
      </c>
      <c r="R1570" s="202">
        <v>0.06</v>
      </c>
      <c r="S1570" s="202">
        <v>12.18</v>
      </c>
      <c r="T1570" s="202">
        <v>100.83</v>
      </c>
      <c r="U1570" s="183">
        <f t="shared" si="48"/>
        <v>82.133083783601151</v>
      </c>
      <c r="V1570" s="183">
        <f t="shared" si="49"/>
        <v>37.808960634213889</v>
      </c>
      <c r="W1570" s="201" t="s">
        <v>713</v>
      </c>
      <c r="X1570" s="201">
        <v>10</v>
      </c>
    </row>
    <row r="1571" spans="1:24" s="171" customFormat="1" ht="11.25">
      <c r="A1571" s="172" t="s">
        <v>687</v>
      </c>
      <c r="B1571" s="201" t="s">
        <v>665</v>
      </c>
      <c r="C1571" s="201" t="s">
        <v>688</v>
      </c>
      <c r="D1571" s="201" t="s">
        <v>689</v>
      </c>
      <c r="E1571" s="201" t="s">
        <v>690</v>
      </c>
      <c r="F1571" s="201" t="s">
        <v>691</v>
      </c>
      <c r="G1571" s="201">
        <v>6</v>
      </c>
      <c r="H1571" s="201">
        <v>40</v>
      </c>
      <c r="I1571" s="201" t="s">
        <v>713</v>
      </c>
      <c r="J1571" s="201" t="s">
        <v>671</v>
      </c>
      <c r="K1571" s="202">
        <v>42.47</v>
      </c>
      <c r="L1571" s="202">
        <v>0.17</v>
      </c>
      <c r="M1571" s="202">
        <v>18.37</v>
      </c>
      <c r="N1571" s="202">
        <v>6.91</v>
      </c>
      <c r="O1571" s="202">
        <v>0.33</v>
      </c>
      <c r="P1571" s="202">
        <v>21.45</v>
      </c>
      <c r="Q1571" s="202">
        <v>5.1100000000000003</v>
      </c>
      <c r="R1571" s="202">
        <v>0.05</v>
      </c>
      <c r="S1571" s="202">
        <v>5.19</v>
      </c>
      <c r="T1571" s="202">
        <v>100.05</v>
      </c>
      <c r="U1571" s="183">
        <f t="shared" si="48"/>
        <v>84.693172802082245</v>
      </c>
      <c r="V1571" s="183">
        <f t="shared" si="49"/>
        <v>15.933157267456915</v>
      </c>
      <c r="W1571" s="201" t="s">
        <v>713</v>
      </c>
      <c r="X1571" s="201">
        <v>10</v>
      </c>
    </row>
    <row r="1572" spans="1:24" s="171" customFormat="1" ht="11.25">
      <c r="A1572" s="172" t="s">
        <v>687</v>
      </c>
      <c r="B1572" s="201" t="s">
        <v>665</v>
      </c>
      <c r="C1572" s="201" t="s">
        <v>688</v>
      </c>
      <c r="D1572" s="201" t="s">
        <v>689</v>
      </c>
      <c r="E1572" s="201" t="s">
        <v>690</v>
      </c>
      <c r="F1572" s="201" t="s">
        <v>691</v>
      </c>
      <c r="G1572" s="201">
        <v>6</v>
      </c>
      <c r="H1572" s="201">
        <v>41</v>
      </c>
      <c r="I1572" s="201" t="s">
        <v>713</v>
      </c>
      <c r="J1572" s="201" t="s">
        <v>671</v>
      </c>
      <c r="K1572" s="202">
        <v>41.2</v>
      </c>
      <c r="L1572" s="202">
        <v>0.34</v>
      </c>
      <c r="M1572" s="202">
        <v>21.21</v>
      </c>
      <c r="N1572" s="202">
        <v>14.86</v>
      </c>
      <c r="O1572" s="202">
        <v>0.32</v>
      </c>
      <c r="P1572" s="202">
        <v>10.01</v>
      </c>
      <c r="Q1572" s="202">
        <v>12.17</v>
      </c>
      <c r="R1572" s="202">
        <v>0.12</v>
      </c>
      <c r="S1572" s="202">
        <v>0.08</v>
      </c>
      <c r="T1572" s="202">
        <v>100.31</v>
      </c>
      <c r="U1572" s="183">
        <f t="shared" si="48"/>
        <v>54.559612011635942</v>
      </c>
      <c r="V1572" s="183">
        <f t="shared" si="49"/>
        <v>0.25238917548180628</v>
      </c>
      <c r="W1572" s="201" t="s">
        <v>713</v>
      </c>
      <c r="X1572" s="201">
        <v>10</v>
      </c>
    </row>
    <row r="1573" spans="1:24" s="171" customFormat="1" ht="11.25">
      <c r="A1573" s="172" t="s">
        <v>687</v>
      </c>
      <c r="B1573" s="201" t="s">
        <v>665</v>
      </c>
      <c r="C1573" s="201" t="s">
        <v>688</v>
      </c>
      <c r="D1573" s="201" t="s">
        <v>689</v>
      </c>
      <c r="E1573" s="201" t="s">
        <v>690</v>
      </c>
      <c r="F1573" s="201" t="s">
        <v>691</v>
      </c>
      <c r="G1573" s="201">
        <v>6</v>
      </c>
      <c r="H1573" s="201">
        <v>42</v>
      </c>
      <c r="I1573" s="201" t="s">
        <v>713</v>
      </c>
      <c r="J1573" s="201" t="s">
        <v>671</v>
      </c>
      <c r="K1573" s="202">
        <v>42.42</v>
      </c>
      <c r="L1573" s="202">
        <v>0.03</v>
      </c>
      <c r="M1573" s="202">
        <v>18.399999999999999</v>
      </c>
      <c r="N1573" s="202">
        <v>6.9</v>
      </c>
      <c r="O1573" s="202">
        <v>0.4</v>
      </c>
      <c r="P1573" s="202">
        <v>21.3</v>
      </c>
      <c r="Q1573" s="202">
        <v>5.46</v>
      </c>
      <c r="R1573" s="202">
        <v>0.03</v>
      </c>
      <c r="S1573" s="202">
        <v>6.23</v>
      </c>
      <c r="T1573" s="202">
        <v>101.17</v>
      </c>
      <c r="U1573" s="183">
        <f t="shared" si="48"/>
        <v>84.620833112160938</v>
      </c>
      <c r="V1573" s="183">
        <f t="shared" si="49"/>
        <v>18.509549426550876</v>
      </c>
      <c r="W1573" s="201" t="s">
        <v>713</v>
      </c>
      <c r="X1573" s="201">
        <v>10</v>
      </c>
    </row>
    <row r="1574" spans="1:24" s="171" customFormat="1" ht="11.25">
      <c r="A1574" s="172" t="s">
        <v>687</v>
      </c>
      <c r="B1574" s="201" t="s">
        <v>665</v>
      </c>
      <c r="C1574" s="201" t="s">
        <v>688</v>
      </c>
      <c r="D1574" s="201" t="s">
        <v>689</v>
      </c>
      <c r="E1574" s="201" t="s">
        <v>690</v>
      </c>
      <c r="F1574" s="201" t="s">
        <v>691</v>
      </c>
      <c r="G1574" s="201">
        <v>6</v>
      </c>
      <c r="H1574" s="201">
        <v>43</v>
      </c>
      <c r="I1574" s="201" t="s">
        <v>713</v>
      </c>
      <c r="J1574" s="201" t="s">
        <v>671</v>
      </c>
      <c r="K1574" s="202">
        <v>42.3</v>
      </c>
      <c r="L1574" s="202">
        <v>0.13</v>
      </c>
      <c r="M1574" s="202">
        <v>18.399999999999999</v>
      </c>
      <c r="N1574" s="202">
        <v>7.43</v>
      </c>
      <c r="O1574" s="202">
        <v>0.34</v>
      </c>
      <c r="P1574" s="202">
        <v>20.66</v>
      </c>
      <c r="Q1574" s="202">
        <v>5.63</v>
      </c>
      <c r="R1574" s="202">
        <v>0.03</v>
      </c>
      <c r="S1574" s="202">
        <v>5.19</v>
      </c>
      <c r="T1574" s="202">
        <v>100.11</v>
      </c>
      <c r="U1574" s="183">
        <f t="shared" si="48"/>
        <v>83.210986026705285</v>
      </c>
      <c r="V1574" s="183">
        <f t="shared" si="49"/>
        <v>15.911312730304495</v>
      </c>
      <c r="W1574" s="201" t="s">
        <v>713</v>
      </c>
      <c r="X1574" s="201">
        <v>10</v>
      </c>
    </row>
    <row r="1575" spans="1:24" s="171" customFormat="1" ht="11.25">
      <c r="A1575" s="172" t="s">
        <v>687</v>
      </c>
      <c r="B1575" s="201" t="s">
        <v>665</v>
      </c>
      <c r="C1575" s="201" t="s">
        <v>688</v>
      </c>
      <c r="D1575" s="201" t="s">
        <v>689</v>
      </c>
      <c r="E1575" s="201" t="s">
        <v>690</v>
      </c>
      <c r="F1575" s="201" t="s">
        <v>691</v>
      </c>
      <c r="G1575" s="201">
        <v>6</v>
      </c>
      <c r="H1575" s="201">
        <v>44</v>
      </c>
      <c r="I1575" s="201" t="s">
        <v>713</v>
      </c>
      <c r="J1575" s="201" t="s">
        <v>671</v>
      </c>
      <c r="K1575" s="202">
        <v>42.11</v>
      </c>
      <c r="L1575" s="202">
        <v>0.1</v>
      </c>
      <c r="M1575" s="202">
        <v>18.649999999999999</v>
      </c>
      <c r="N1575" s="202">
        <v>7.46</v>
      </c>
      <c r="O1575" s="202">
        <v>0.37</v>
      </c>
      <c r="P1575" s="202">
        <v>20.46</v>
      </c>
      <c r="Q1575" s="202">
        <v>5.49</v>
      </c>
      <c r="R1575" s="202">
        <v>0.03</v>
      </c>
      <c r="S1575" s="202">
        <v>4.66</v>
      </c>
      <c r="T1575" s="202">
        <v>99.33</v>
      </c>
      <c r="U1575" s="183">
        <f t="shared" si="48"/>
        <v>83.017913853661767</v>
      </c>
      <c r="V1575" s="183">
        <f t="shared" si="49"/>
        <v>14.355702117748331</v>
      </c>
      <c r="W1575" s="201" t="s">
        <v>713</v>
      </c>
      <c r="X1575" s="201">
        <v>10</v>
      </c>
    </row>
    <row r="1576" spans="1:24" s="171" customFormat="1" ht="11.25">
      <c r="A1576" s="172" t="s">
        <v>687</v>
      </c>
      <c r="B1576" s="201" t="s">
        <v>665</v>
      </c>
      <c r="C1576" s="201" t="s">
        <v>688</v>
      </c>
      <c r="D1576" s="201" t="s">
        <v>689</v>
      </c>
      <c r="E1576" s="201" t="s">
        <v>690</v>
      </c>
      <c r="F1576" s="201" t="s">
        <v>691</v>
      </c>
      <c r="G1576" s="201">
        <v>6</v>
      </c>
      <c r="H1576" s="201">
        <v>45</v>
      </c>
      <c r="I1576" s="201" t="s">
        <v>713</v>
      </c>
      <c r="J1576" s="201" t="s">
        <v>671</v>
      </c>
      <c r="K1576" s="202">
        <v>42.83</v>
      </c>
      <c r="L1576" s="202">
        <v>0.45</v>
      </c>
      <c r="M1576" s="202">
        <v>20.36</v>
      </c>
      <c r="N1576" s="202">
        <v>7.32</v>
      </c>
      <c r="O1576" s="202">
        <v>0.41</v>
      </c>
      <c r="P1576" s="202">
        <v>22.27</v>
      </c>
      <c r="Q1576" s="202">
        <v>4.43</v>
      </c>
      <c r="R1576" s="202">
        <v>0.1</v>
      </c>
      <c r="S1576" s="202">
        <v>2.82</v>
      </c>
      <c r="T1576" s="202">
        <v>100.99</v>
      </c>
      <c r="U1576" s="183">
        <f t="shared" si="48"/>
        <v>84.430452022556082</v>
      </c>
      <c r="V1576" s="183">
        <f t="shared" si="49"/>
        <v>8.501655007508333</v>
      </c>
      <c r="W1576" s="201" t="s">
        <v>713</v>
      </c>
      <c r="X1576" s="201">
        <v>10</v>
      </c>
    </row>
    <row r="1577" spans="1:24" s="171" customFormat="1" ht="11.25">
      <c r="A1577" s="172" t="s">
        <v>687</v>
      </c>
      <c r="B1577" s="201" t="s">
        <v>665</v>
      </c>
      <c r="C1577" s="201" t="s">
        <v>688</v>
      </c>
      <c r="D1577" s="201" t="s">
        <v>689</v>
      </c>
      <c r="E1577" s="201" t="s">
        <v>690</v>
      </c>
      <c r="F1577" s="201" t="s">
        <v>691</v>
      </c>
      <c r="G1577" s="201">
        <v>6</v>
      </c>
      <c r="H1577" s="201">
        <v>46</v>
      </c>
      <c r="I1577" s="201" t="s">
        <v>713</v>
      </c>
      <c r="J1577" s="201" t="s">
        <v>671</v>
      </c>
      <c r="K1577" s="202">
        <v>42.66</v>
      </c>
      <c r="L1577" s="202">
        <v>0.2</v>
      </c>
      <c r="M1577" s="202">
        <v>19.07</v>
      </c>
      <c r="N1577" s="202">
        <v>7.74</v>
      </c>
      <c r="O1577" s="202">
        <v>0.41</v>
      </c>
      <c r="P1577" s="202">
        <v>20.65</v>
      </c>
      <c r="Q1577" s="202">
        <v>5.51</v>
      </c>
      <c r="R1577" s="202">
        <v>0.01</v>
      </c>
      <c r="S1577" s="202">
        <v>4.62</v>
      </c>
      <c r="T1577" s="202">
        <v>100.87</v>
      </c>
      <c r="U1577" s="183">
        <f t="shared" si="48"/>
        <v>82.625211901819569</v>
      </c>
      <c r="V1577" s="183">
        <f t="shared" si="49"/>
        <v>13.980067938363543</v>
      </c>
      <c r="W1577" s="201" t="s">
        <v>713</v>
      </c>
      <c r="X1577" s="201">
        <v>10</v>
      </c>
    </row>
    <row r="1578" spans="1:24" s="171" customFormat="1" ht="11.25">
      <c r="A1578" s="172" t="s">
        <v>687</v>
      </c>
      <c r="B1578" s="201" t="s">
        <v>665</v>
      </c>
      <c r="C1578" s="201" t="s">
        <v>688</v>
      </c>
      <c r="D1578" s="201" t="s">
        <v>689</v>
      </c>
      <c r="E1578" s="201" t="s">
        <v>690</v>
      </c>
      <c r="F1578" s="201" t="s">
        <v>691</v>
      </c>
      <c r="G1578" s="201">
        <v>6</v>
      </c>
      <c r="H1578" s="201">
        <v>47</v>
      </c>
      <c r="I1578" s="201" t="s">
        <v>713</v>
      </c>
      <c r="J1578" s="201" t="s">
        <v>671</v>
      </c>
      <c r="K1578" s="202">
        <v>41.82</v>
      </c>
      <c r="L1578" s="202">
        <v>0.35</v>
      </c>
      <c r="M1578" s="202">
        <v>21.36</v>
      </c>
      <c r="N1578" s="202">
        <v>11.91</v>
      </c>
      <c r="O1578" s="202">
        <v>0.34</v>
      </c>
      <c r="P1578" s="202">
        <v>18.309999999999999</v>
      </c>
      <c r="Q1578" s="202">
        <v>4.63</v>
      </c>
      <c r="R1578" s="202">
        <v>0.14000000000000001</v>
      </c>
      <c r="S1578" s="202">
        <v>0.17</v>
      </c>
      <c r="T1578" s="202">
        <v>99.03</v>
      </c>
      <c r="U1578" s="183">
        <f t="shared" si="48"/>
        <v>73.263835983715452</v>
      </c>
      <c r="V1578" s="183">
        <f t="shared" si="49"/>
        <v>0.53107274225355794</v>
      </c>
      <c r="W1578" s="201" t="s">
        <v>713</v>
      </c>
      <c r="X1578" s="201">
        <v>10</v>
      </c>
    </row>
    <row r="1579" spans="1:24" s="171" customFormat="1" ht="11.25">
      <c r="A1579" s="172" t="s">
        <v>687</v>
      </c>
      <c r="B1579" s="201" t="s">
        <v>665</v>
      </c>
      <c r="C1579" s="201" t="s">
        <v>688</v>
      </c>
      <c r="D1579" s="201" t="s">
        <v>689</v>
      </c>
      <c r="E1579" s="201" t="s">
        <v>690</v>
      </c>
      <c r="F1579" s="201" t="s">
        <v>691</v>
      </c>
      <c r="G1579" s="201">
        <v>6</v>
      </c>
      <c r="H1579" s="201">
        <v>48</v>
      </c>
      <c r="I1579" s="201" t="s">
        <v>713</v>
      </c>
      <c r="J1579" s="201" t="s">
        <v>671</v>
      </c>
      <c r="K1579" s="202">
        <v>41.62</v>
      </c>
      <c r="L1579" s="202">
        <v>0.64</v>
      </c>
      <c r="M1579" s="202">
        <v>16.13</v>
      </c>
      <c r="N1579" s="202">
        <v>6.86</v>
      </c>
      <c r="O1579" s="202">
        <v>0.31</v>
      </c>
      <c r="P1579" s="202">
        <v>21.13</v>
      </c>
      <c r="Q1579" s="202">
        <v>5.88</v>
      </c>
      <c r="R1579" s="202">
        <v>0.06</v>
      </c>
      <c r="S1579" s="202">
        <v>6.24</v>
      </c>
      <c r="T1579" s="202">
        <v>98.87</v>
      </c>
      <c r="U1579" s="183">
        <f t="shared" si="48"/>
        <v>84.592190044882287</v>
      </c>
      <c r="V1579" s="183">
        <f t="shared" si="49"/>
        <v>20.60461053377632</v>
      </c>
      <c r="W1579" s="201" t="s">
        <v>713</v>
      </c>
      <c r="X1579" s="201">
        <v>10</v>
      </c>
    </row>
    <row r="1580" spans="1:24" s="171" customFormat="1" ht="11.25">
      <c r="A1580" s="172" t="s">
        <v>687</v>
      </c>
      <c r="B1580" s="201" t="s">
        <v>665</v>
      </c>
      <c r="C1580" s="201" t="s">
        <v>688</v>
      </c>
      <c r="D1580" s="201" t="s">
        <v>689</v>
      </c>
      <c r="E1580" s="201" t="s">
        <v>690</v>
      </c>
      <c r="F1580" s="201" t="s">
        <v>691</v>
      </c>
      <c r="G1580" s="201">
        <v>6</v>
      </c>
      <c r="H1580" s="201">
        <v>49</v>
      </c>
      <c r="I1580" s="201" t="s">
        <v>713</v>
      </c>
      <c r="J1580" s="201" t="s">
        <v>671</v>
      </c>
      <c r="K1580" s="202">
        <v>43.31</v>
      </c>
      <c r="L1580" s="202">
        <v>0.37</v>
      </c>
      <c r="M1580" s="202">
        <v>20.48</v>
      </c>
      <c r="N1580" s="202">
        <v>7.44</v>
      </c>
      <c r="O1580" s="202">
        <v>0.28999999999999998</v>
      </c>
      <c r="P1580" s="202">
        <v>21.67</v>
      </c>
      <c r="Q1580" s="202">
        <v>4.3899999999999997</v>
      </c>
      <c r="R1580" s="202">
        <v>0.05</v>
      </c>
      <c r="S1580" s="202">
        <v>2.86</v>
      </c>
      <c r="T1580" s="202">
        <v>100.86</v>
      </c>
      <c r="U1580" s="183">
        <f t="shared" si="48"/>
        <v>83.849046142005051</v>
      </c>
      <c r="V1580" s="183">
        <f t="shared" si="49"/>
        <v>8.5657228951530531</v>
      </c>
      <c r="W1580" s="201" t="s">
        <v>713</v>
      </c>
      <c r="X1580" s="201">
        <v>10</v>
      </c>
    </row>
    <row r="1581" spans="1:24" s="171" customFormat="1" ht="11.25">
      <c r="A1581" s="172" t="s">
        <v>687</v>
      </c>
      <c r="B1581" s="201" t="s">
        <v>665</v>
      </c>
      <c r="C1581" s="201" t="s">
        <v>688</v>
      </c>
      <c r="D1581" s="201" t="s">
        <v>689</v>
      </c>
      <c r="E1581" s="201" t="s">
        <v>690</v>
      </c>
      <c r="F1581" s="201" t="s">
        <v>691</v>
      </c>
      <c r="G1581" s="201">
        <v>6</v>
      </c>
      <c r="H1581" s="201">
        <v>50</v>
      </c>
      <c r="I1581" s="201" t="s">
        <v>713</v>
      </c>
      <c r="J1581" s="201" t="s">
        <v>671</v>
      </c>
      <c r="K1581" s="202">
        <v>40.71</v>
      </c>
      <c r="L1581" s="202">
        <v>0.28999999999999998</v>
      </c>
      <c r="M1581" s="202">
        <v>21.34</v>
      </c>
      <c r="N1581" s="202">
        <v>15.07</v>
      </c>
      <c r="O1581" s="202">
        <v>0.32</v>
      </c>
      <c r="P1581" s="202">
        <v>10.130000000000001</v>
      </c>
      <c r="Q1581" s="202">
        <v>11.9</v>
      </c>
      <c r="R1581" s="202">
        <v>0.14000000000000001</v>
      </c>
      <c r="S1581" s="202">
        <v>7.0000000000000007E-2</v>
      </c>
      <c r="T1581" s="202">
        <v>99.97</v>
      </c>
      <c r="U1581" s="183">
        <f t="shared" si="48"/>
        <v>54.50714072708989</v>
      </c>
      <c r="V1581" s="183">
        <f t="shared" si="49"/>
        <v>0.21956742644134819</v>
      </c>
      <c r="W1581" s="201" t="s">
        <v>713</v>
      </c>
      <c r="X1581" s="201">
        <v>10</v>
      </c>
    </row>
    <row r="1582" spans="1:24" s="171" customFormat="1" ht="11.25">
      <c r="A1582" s="172" t="s">
        <v>687</v>
      </c>
      <c r="B1582" s="201" t="s">
        <v>665</v>
      </c>
      <c r="C1582" s="201" t="s">
        <v>688</v>
      </c>
      <c r="D1582" s="201" t="s">
        <v>689</v>
      </c>
      <c r="E1582" s="201" t="s">
        <v>690</v>
      </c>
      <c r="F1582" s="201" t="s">
        <v>691</v>
      </c>
      <c r="G1582" s="201">
        <v>6</v>
      </c>
      <c r="H1582" s="201">
        <v>51</v>
      </c>
      <c r="I1582" s="201" t="s">
        <v>713</v>
      </c>
      <c r="J1582" s="201" t="s">
        <v>671</v>
      </c>
      <c r="K1582" s="202">
        <v>42.68</v>
      </c>
      <c r="L1582" s="202">
        <v>7.0000000000000007E-2</v>
      </c>
      <c r="M1582" s="202">
        <v>17.16</v>
      </c>
      <c r="N1582" s="202">
        <v>6.56</v>
      </c>
      <c r="O1582" s="202">
        <v>0.4</v>
      </c>
      <c r="P1582" s="202">
        <v>21.24</v>
      </c>
      <c r="Q1582" s="202">
        <v>4.54</v>
      </c>
      <c r="R1582" s="202">
        <v>0.03</v>
      </c>
      <c r="S1582" s="202">
        <v>8.36</v>
      </c>
      <c r="T1582" s="202">
        <v>101.04</v>
      </c>
      <c r="U1582" s="183">
        <f t="shared" si="48"/>
        <v>85.231526171392161</v>
      </c>
      <c r="V1582" s="183">
        <f t="shared" si="49"/>
        <v>24.63179537358684</v>
      </c>
      <c r="W1582" s="201" t="s">
        <v>713</v>
      </c>
      <c r="X1582" s="201">
        <v>10</v>
      </c>
    </row>
    <row r="1583" spans="1:24" s="171" customFormat="1" ht="11.25">
      <c r="A1583" s="172" t="s">
        <v>687</v>
      </c>
      <c r="B1583" s="201" t="s">
        <v>665</v>
      </c>
      <c r="C1583" s="201" t="s">
        <v>688</v>
      </c>
      <c r="D1583" s="201" t="s">
        <v>689</v>
      </c>
      <c r="E1583" s="201" t="s">
        <v>690</v>
      </c>
      <c r="F1583" s="201" t="s">
        <v>691</v>
      </c>
      <c r="G1583" s="201">
        <v>6</v>
      </c>
      <c r="H1583" s="201">
        <v>52</v>
      </c>
      <c r="I1583" s="201" t="s">
        <v>713</v>
      </c>
      <c r="J1583" s="201" t="s">
        <v>671</v>
      </c>
      <c r="K1583" s="202">
        <v>41.54</v>
      </c>
      <c r="L1583" s="202">
        <v>0.3</v>
      </c>
      <c r="M1583" s="202">
        <v>22.13</v>
      </c>
      <c r="N1583" s="202">
        <v>14.49</v>
      </c>
      <c r="O1583" s="202">
        <v>0.31</v>
      </c>
      <c r="P1583" s="202">
        <v>10.54</v>
      </c>
      <c r="Q1583" s="202">
        <v>11.72</v>
      </c>
      <c r="R1583" s="202">
        <v>0.12</v>
      </c>
      <c r="S1583" s="202">
        <v>0.12</v>
      </c>
      <c r="T1583" s="202">
        <v>101.27</v>
      </c>
      <c r="U1583" s="183">
        <f t="shared" si="48"/>
        <v>56.456250001397791</v>
      </c>
      <c r="V1583" s="183">
        <f t="shared" si="49"/>
        <v>0.36244473827581564</v>
      </c>
      <c r="W1583" s="201" t="s">
        <v>713</v>
      </c>
      <c r="X1583" s="201">
        <v>10</v>
      </c>
    </row>
    <row r="1584" spans="1:24" s="171" customFormat="1" ht="11.25">
      <c r="A1584" s="172" t="s">
        <v>687</v>
      </c>
      <c r="B1584" s="201" t="s">
        <v>665</v>
      </c>
      <c r="C1584" s="201" t="s">
        <v>688</v>
      </c>
      <c r="D1584" s="201" t="s">
        <v>689</v>
      </c>
      <c r="E1584" s="201" t="s">
        <v>690</v>
      </c>
      <c r="F1584" s="201" t="s">
        <v>691</v>
      </c>
      <c r="G1584" s="201">
        <v>6</v>
      </c>
      <c r="H1584" s="201">
        <v>53</v>
      </c>
      <c r="I1584" s="201" t="s">
        <v>713</v>
      </c>
      <c r="J1584" s="201" t="s">
        <v>671</v>
      </c>
      <c r="K1584" s="202">
        <v>41.96</v>
      </c>
      <c r="L1584" s="202">
        <v>0.7</v>
      </c>
      <c r="M1584" s="202">
        <v>17.64</v>
      </c>
      <c r="N1584" s="202">
        <v>8.06</v>
      </c>
      <c r="O1584" s="202">
        <v>0.38</v>
      </c>
      <c r="P1584" s="202">
        <v>19.48</v>
      </c>
      <c r="Q1584" s="202">
        <v>6.34</v>
      </c>
      <c r="R1584" s="202">
        <v>0.13</v>
      </c>
      <c r="S1584" s="202">
        <v>6.21</v>
      </c>
      <c r="T1584" s="202">
        <v>100.9</v>
      </c>
      <c r="U1584" s="183">
        <f t="shared" si="48"/>
        <v>81.160237480607833</v>
      </c>
      <c r="V1584" s="183">
        <f t="shared" si="49"/>
        <v>19.104521755515162</v>
      </c>
      <c r="W1584" s="201" t="s">
        <v>713</v>
      </c>
      <c r="X1584" s="201">
        <v>10</v>
      </c>
    </row>
    <row r="1585" spans="1:24" s="171" customFormat="1" ht="11.25">
      <c r="A1585" s="172" t="s">
        <v>687</v>
      </c>
      <c r="B1585" s="201" t="s">
        <v>665</v>
      </c>
      <c r="C1585" s="201" t="s">
        <v>688</v>
      </c>
      <c r="D1585" s="201" t="s">
        <v>689</v>
      </c>
      <c r="E1585" s="201" t="s">
        <v>690</v>
      </c>
      <c r="F1585" s="201" t="s">
        <v>691</v>
      </c>
      <c r="G1585" s="201">
        <v>6</v>
      </c>
      <c r="H1585" s="201">
        <v>54</v>
      </c>
      <c r="I1585" s="201" t="s">
        <v>713</v>
      </c>
      <c r="J1585" s="201" t="s">
        <v>671</v>
      </c>
      <c r="K1585" s="202">
        <v>40.96</v>
      </c>
      <c r="L1585" s="202">
        <v>0.31</v>
      </c>
      <c r="M1585" s="202">
        <v>22.14</v>
      </c>
      <c r="N1585" s="202">
        <v>15.36</v>
      </c>
      <c r="O1585" s="202">
        <v>0.34</v>
      </c>
      <c r="P1585" s="202">
        <v>9.8800000000000008</v>
      </c>
      <c r="Q1585" s="202">
        <v>11.57</v>
      </c>
      <c r="R1585" s="202">
        <v>0.12</v>
      </c>
      <c r="S1585" s="202">
        <v>0.12</v>
      </c>
      <c r="T1585" s="202">
        <v>100.8</v>
      </c>
      <c r="U1585" s="183">
        <f t="shared" si="48"/>
        <v>53.412855418303565</v>
      </c>
      <c r="V1585" s="183">
        <f t="shared" si="49"/>
        <v>0.36228162550816145</v>
      </c>
      <c r="W1585" s="201" t="s">
        <v>713</v>
      </c>
      <c r="X1585" s="201">
        <v>10</v>
      </c>
    </row>
    <row r="1586" spans="1:24" s="171" customFormat="1" ht="11.25">
      <c r="A1586" s="172" t="s">
        <v>687</v>
      </c>
      <c r="B1586" s="201" t="s">
        <v>665</v>
      </c>
      <c r="C1586" s="201" t="s">
        <v>688</v>
      </c>
      <c r="D1586" s="201" t="s">
        <v>689</v>
      </c>
      <c r="E1586" s="201" t="s">
        <v>690</v>
      </c>
      <c r="F1586" s="201" t="s">
        <v>691</v>
      </c>
      <c r="G1586" s="201">
        <v>6</v>
      </c>
      <c r="H1586" s="201">
        <v>55</v>
      </c>
      <c r="I1586" s="201" t="s">
        <v>713</v>
      </c>
      <c r="J1586" s="201" t="s">
        <v>671</v>
      </c>
      <c r="K1586" s="202">
        <v>42.38</v>
      </c>
      <c r="L1586" s="202">
        <v>0.04</v>
      </c>
      <c r="M1586" s="202">
        <v>20.079999999999998</v>
      </c>
      <c r="N1586" s="202">
        <v>7.41</v>
      </c>
      <c r="O1586" s="202">
        <v>0.44</v>
      </c>
      <c r="P1586" s="202">
        <v>20.27</v>
      </c>
      <c r="Q1586" s="202">
        <v>5.6</v>
      </c>
      <c r="R1586" s="202">
        <v>0.06</v>
      </c>
      <c r="S1586" s="202">
        <v>5.03</v>
      </c>
      <c r="T1586" s="202">
        <v>101.31</v>
      </c>
      <c r="U1586" s="183">
        <f t="shared" si="48"/>
        <v>82.98115898577889</v>
      </c>
      <c r="V1586" s="183">
        <f t="shared" si="49"/>
        <v>14.386791625335984</v>
      </c>
      <c r="W1586" s="201" t="s">
        <v>713</v>
      </c>
      <c r="X1586" s="201">
        <v>10</v>
      </c>
    </row>
    <row r="1587" spans="1:24" s="171" customFormat="1" ht="11.25">
      <c r="A1587" s="172" t="s">
        <v>687</v>
      </c>
      <c r="B1587" s="201" t="s">
        <v>665</v>
      </c>
      <c r="C1587" s="201" t="s">
        <v>688</v>
      </c>
      <c r="D1587" s="201" t="s">
        <v>689</v>
      </c>
      <c r="E1587" s="201" t="s">
        <v>690</v>
      </c>
      <c r="F1587" s="201" t="s">
        <v>691</v>
      </c>
      <c r="G1587" s="201">
        <v>6</v>
      </c>
      <c r="H1587" s="201">
        <v>56</v>
      </c>
      <c r="I1587" s="201" t="s">
        <v>713</v>
      </c>
      <c r="J1587" s="201" t="s">
        <v>671</v>
      </c>
      <c r="K1587" s="202">
        <v>42.47</v>
      </c>
      <c r="L1587" s="202">
        <v>0.09</v>
      </c>
      <c r="M1587" s="202">
        <v>18.37</v>
      </c>
      <c r="N1587" s="202">
        <v>7.31</v>
      </c>
      <c r="O1587" s="202">
        <v>0.38</v>
      </c>
      <c r="P1587" s="202">
        <v>20.79</v>
      </c>
      <c r="Q1587" s="202">
        <v>5.83</v>
      </c>
      <c r="R1587" s="202">
        <v>0.05</v>
      </c>
      <c r="S1587" s="202">
        <v>6.11</v>
      </c>
      <c r="T1587" s="202">
        <v>101.4</v>
      </c>
      <c r="U1587" s="183">
        <f t="shared" si="48"/>
        <v>83.523733362200403</v>
      </c>
      <c r="V1587" s="183">
        <f t="shared" si="49"/>
        <v>18.242301031336801</v>
      </c>
      <c r="W1587" s="201" t="s">
        <v>713</v>
      </c>
      <c r="X1587" s="201">
        <v>10</v>
      </c>
    </row>
    <row r="1588" spans="1:24" s="171" customFormat="1" ht="11.25">
      <c r="A1588" s="172" t="s">
        <v>687</v>
      </c>
      <c r="B1588" s="201" t="s">
        <v>665</v>
      </c>
      <c r="C1588" s="201" t="s">
        <v>688</v>
      </c>
      <c r="D1588" s="201" t="s">
        <v>689</v>
      </c>
      <c r="E1588" s="201" t="s">
        <v>690</v>
      </c>
      <c r="F1588" s="201" t="s">
        <v>691</v>
      </c>
      <c r="G1588" s="201">
        <v>6</v>
      </c>
      <c r="H1588" s="201">
        <v>57</v>
      </c>
      <c r="I1588" s="201" t="s">
        <v>713</v>
      </c>
      <c r="J1588" s="201" t="s">
        <v>671</v>
      </c>
      <c r="K1588" s="202">
        <v>42.38</v>
      </c>
      <c r="L1588" s="202">
        <v>0.25</v>
      </c>
      <c r="M1588" s="202">
        <v>19.36</v>
      </c>
      <c r="N1588" s="202">
        <v>6.79</v>
      </c>
      <c r="O1588" s="202">
        <v>0.39</v>
      </c>
      <c r="P1588" s="202">
        <v>21.76</v>
      </c>
      <c r="Q1588" s="202">
        <v>5.08</v>
      </c>
      <c r="R1588" s="202">
        <v>7.0000000000000007E-2</v>
      </c>
      <c r="S1588" s="202">
        <v>4.63</v>
      </c>
      <c r="T1588" s="202">
        <v>100.71</v>
      </c>
      <c r="U1588" s="183">
        <f t="shared" si="48"/>
        <v>85.101745851438494</v>
      </c>
      <c r="V1588" s="183">
        <f t="shared" si="49"/>
        <v>13.825293373526895</v>
      </c>
      <c r="W1588" s="201" t="s">
        <v>713</v>
      </c>
      <c r="X1588" s="201">
        <v>10</v>
      </c>
    </row>
    <row r="1589" spans="1:24" s="171" customFormat="1" ht="11.25">
      <c r="A1589" s="172" t="s">
        <v>687</v>
      </c>
      <c r="B1589" s="201" t="s">
        <v>665</v>
      </c>
      <c r="C1589" s="201" t="s">
        <v>688</v>
      </c>
      <c r="D1589" s="201" t="s">
        <v>689</v>
      </c>
      <c r="E1589" s="201" t="s">
        <v>690</v>
      </c>
      <c r="F1589" s="201" t="s">
        <v>691</v>
      </c>
      <c r="G1589" s="201">
        <v>6</v>
      </c>
      <c r="H1589" s="201">
        <v>58</v>
      </c>
      <c r="I1589" s="201" t="s">
        <v>713</v>
      </c>
      <c r="J1589" s="201" t="s">
        <v>671</v>
      </c>
      <c r="K1589" s="202">
        <v>42.25</v>
      </c>
      <c r="L1589" s="202">
        <v>0.09</v>
      </c>
      <c r="M1589" s="202">
        <v>19.68</v>
      </c>
      <c r="N1589" s="202">
        <v>7.54</v>
      </c>
      <c r="O1589" s="202">
        <v>0.43</v>
      </c>
      <c r="P1589" s="202">
        <v>20.88</v>
      </c>
      <c r="Q1589" s="202">
        <v>5.42</v>
      </c>
      <c r="R1589" s="202">
        <v>7.0000000000000007E-2</v>
      </c>
      <c r="S1589" s="202">
        <v>4.6100000000000003</v>
      </c>
      <c r="T1589" s="202">
        <v>100.97</v>
      </c>
      <c r="U1589" s="183">
        <f t="shared" si="48"/>
        <v>83.153573391885246</v>
      </c>
      <c r="V1589" s="183">
        <f t="shared" si="49"/>
        <v>13.580249355524357</v>
      </c>
      <c r="W1589" s="201" t="s">
        <v>713</v>
      </c>
      <c r="X1589" s="201">
        <v>10</v>
      </c>
    </row>
    <row r="1590" spans="1:24" s="171" customFormat="1" ht="11.25">
      <c r="A1590" s="172" t="s">
        <v>687</v>
      </c>
      <c r="B1590" s="201" t="s">
        <v>665</v>
      </c>
      <c r="C1590" s="201" t="s">
        <v>688</v>
      </c>
      <c r="D1590" s="201" t="s">
        <v>689</v>
      </c>
      <c r="E1590" s="201" t="s">
        <v>690</v>
      </c>
      <c r="F1590" s="201" t="s">
        <v>691</v>
      </c>
      <c r="G1590" s="201">
        <v>6</v>
      </c>
      <c r="H1590" s="201">
        <v>59</v>
      </c>
      <c r="I1590" s="201" t="s">
        <v>713</v>
      </c>
      <c r="J1590" s="201" t="s">
        <v>671</v>
      </c>
      <c r="K1590" s="202">
        <v>42.76</v>
      </c>
      <c r="L1590" s="202">
        <v>0.77</v>
      </c>
      <c r="M1590" s="202">
        <v>18.920000000000002</v>
      </c>
      <c r="N1590" s="202">
        <v>7.39</v>
      </c>
      <c r="O1590" s="202">
        <v>0.41</v>
      </c>
      <c r="P1590" s="202">
        <v>20.58</v>
      </c>
      <c r="Q1590" s="202">
        <v>6.24</v>
      </c>
      <c r="R1590" s="202">
        <v>0.08</v>
      </c>
      <c r="S1590" s="202">
        <v>4.09</v>
      </c>
      <c r="T1590" s="202">
        <v>101.24</v>
      </c>
      <c r="U1590" s="183">
        <f t="shared" si="48"/>
        <v>83.23218770796818</v>
      </c>
      <c r="V1590" s="183">
        <f t="shared" si="49"/>
        <v>12.665107239829437</v>
      </c>
      <c r="W1590" s="201" t="s">
        <v>713</v>
      </c>
      <c r="X1590" s="201">
        <v>10</v>
      </c>
    </row>
    <row r="1591" spans="1:24" s="171" customFormat="1" ht="11.25">
      <c r="A1591" s="172" t="s">
        <v>687</v>
      </c>
      <c r="B1591" s="201" t="s">
        <v>665</v>
      </c>
      <c r="C1591" s="201" t="s">
        <v>688</v>
      </c>
      <c r="D1591" s="201" t="s">
        <v>689</v>
      </c>
      <c r="E1591" s="201" t="s">
        <v>690</v>
      </c>
      <c r="F1591" s="201" t="s">
        <v>691</v>
      </c>
      <c r="G1591" s="201">
        <v>6</v>
      </c>
      <c r="H1591" s="201">
        <v>60</v>
      </c>
      <c r="I1591" s="201" t="s">
        <v>713</v>
      </c>
      <c r="J1591" s="201" t="s">
        <v>671</v>
      </c>
      <c r="K1591" s="202">
        <v>41.59</v>
      </c>
      <c r="L1591" s="202">
        <v>0.33</v>
      </c>
      <c r="M1591" s="202">
        <v>17.36</v>
      </c>
      <c r="N1591" s="202">
        <v>7.23</v>
      </c>
      <c r="O1591" s="202">
        <v>0.38</v>
      </c>
      <c r="P1591" s="202">
        <v>20.2</v>
      </c>
      <c r="Q1591" s="202">
        <v>6.19</v>
      </c>
      <c r="R1591" s="202">
        <v>0.06</v>
      </c>
      <c r="S1591" s="202">
        <v>7.31</v>
      </c>
      <c r="T1591" s="202">
        <v>100.65</v>
      </c>
      <c r="U1591" s="183">
        <f t="shared" si="48"/>
        <v>83.277518340625861</v>
      </c>
      <c r="V1591" s="183">
        <f t="shared" si="49"/>
        <v>22.02602923131473</v>
      </c>
      <c r="W1591" s="201" t="s">
        <v>713</v>
      </c>
      <c r="X1591" s="201">
        <v>10</v>
      </c>
    </row>
    <row r="1592" spans="1:24" s="171" customFormat="1" ht="11.25">
      <c r="A1592" s="172" t="s">
        <v>687</v>
      </c>
      <c r="B1592" s="201" t="s">
        <v>665</v>
      </c>
      <c r="C1592" s="201" t="s">
        <v>688</v>
      </c>
      <c r="D1592" s="201" t="s">
        <v>689</v>
      </c>
      <c r="E1592" s="201" t="s">
        <v>690</v>
      </c>
      <c r="F1592" s="201" t="s">
        <v>691</v>
      </c>
      <c r="G1592" s="201">
        <v>6</v>
      </c>
      <c r="H1592" s="201">
        <v>61</v>
      </c>
      <c r="I1592" s="201" t="s">
        <v>713</v>
      </c>
      <c r="J1592" s="201" t="s">
        <v>671</v>
      </c>
      <c r="K1592" s="202">
        <v>42.56</v>
      </c>
      <c r="L1592" s="202">
        <v>0.14000000000000001</v>
      </c>
      <c r="M1592" s="202">
        <v>19.96</v>
      </c>
      <c r="N1592" s="202">
        <v>6.97</v>
      </c>
      <c r="O1592" s="202">
        <v>0.41</v>
      </c>
      <c r="P1592" s="202">
        <v>20.88</v>
      </c>
      <c r="Q1592" s="202">
        <v>5.04</v>
      </c>
      <c r="R1592" s="202">
        <v>0.1</v>
      </c>
      <c r="S1592" s="202">
        <v>4.5999999999999996</v>
      </c>
      <c r="T1592" s="202">
        <v>100.66</v>
      </c>
      <c r="U1592" s="183">
        <f t="shared" si="48"/>
        <v>84.226224880047795</v>
      </c>
      <c r="V1592" s="183">
        <f t="shared" si="49"/>
        <v>13.390097748471691</v>
      </c>
      <c r="W1592" s="201" t="s">
        <v>713</v>
      </c>
      <c r="X1592" s="201">
        <v>10</v>
      </c>
    </row>
    <row r="1593" spans="1:24" s="171" customFormat="1" ht="11.25">
      <c r="A1593" s="172" t="s">
        <v>687</v>
      </c>
      <c r="B1593" s="201" t="s">
        <v>665</v>
      </c>
      <c r="C1593" s="201" t="s">
        <v>688</v>
      </c>
      <c r="D1593" s="201" t="s">
        <v>689</v>
      </c>
      <c r="E1593" s="201" t="s">
        <v>690</v>
      </c>
      <c r="F1593" s="201" t="s">
        <v>691</v>
      </c>
      <c r="G1593" s="201">
        <v>6</v>
      </c>
      <c r="H1593" s="201">
        <v>62</v>
      </c>
      <c r="I1593" s="201" t="s">
        <v>713</v>
      </c>
      <c r="J1593" s="201" t="s">
        <v>671</v>
      </c>
      <c r="K1593" s="202">
        <v>41.1</v>
      </c>
      <c r="L1593" s="202">
        <v>0.32</v>
      </c>
      <c r="M1593" s="202">
        <v>22.16</v>
      </c>
      <c r="N1593" s="202">
        <v>13.91</v>
      </c>
      <c r="O1593" s="202">
        <v>0.36</v>
      </c>
      <c r="P1593" s="202">
        <v>10.029999999999999</v>
      </c>
      <c r="Q1593" s="202">
        <v>12.66</v>
      </c>
      <c r="R1593" s="202">
        <v>0.12</v>
      </c>
      <c r="S1593" s="202">
        <v>0.12</v>
      </c>
      <c r="T1593" s="202">
        <v>100.78</v>
      </c>
      <c r="U1593" s="183">
        <f t="shared" si="48"/>
        <v>56.24112081497924</v>
      </c>
      <c r="V1593" s="183">
        <f t="shared" si="49"/>
        <v>0.36195584001537512</v>
      </c>
      <c r="W1593" s="201" t="s">
        <v>713</v>
      </c>
      <c r="X1593" s="201">
        <v>10</v>
      </c>
    </row>
    <row r="1594" spans="1:24" s="171" customFormat="1" ht="11.25">
      <c r="A1594" s="172" t="s">
        <v>687</v>
      </c>
      <c r="B1594" s="201" t="s">
        <v>665</v>
      </c>
      <c r="C1594" s="201" t="s">
        <v>688</v>
      </c>
      <c r="D1594" s="201" t="s">
        <v>689</v>
      </c>
      <c r="E1594" s="201" t="s">
        <v>690</v>
      </c>
      <c r="F1594" s="201" t="s">
        <v>691</v>
      </c>
      <c r="G1594" s="201">
        <v>6</v>
      </c>
      <c r="H1594" s="201">
        <v>63</v>
      </c>
      <c r="I1594" s="201" t="s">
        <v>713</v>
      </c>
      <c r="J1594" s="201" t="s">
        <v>671</v>
      </c>
      <c r="K1594" s="202">
        <v>42.1</v>
      </c>
      <c r="L1594" s="202">
        <v>0.5</v>
      </c>
      <c r="M1594" s="202">
        <v>18.55</v>
      </c>
      <c r="N1594" s="202">
        <v>7.52</v>
      </c>
      <c r="O1594" s="202">
        <v>0.41</v>
      </c>
      <c r="P1594" s="202">
        <v>20.6</v>
      </c>
      <c r="Q1594" s="202">
        <v>5.54</v>
      </c>
      <c r="R1594" s="202">
        <v>0.08</v>
      </c>
      <c r="S1594" s="202">
        <v>4.87</v>
      </c>
      <c r="T1594" s="202">
        <v>100.17</v>
      </c>
      <c r="U1594" s="183">
        <f t="shared" si="48"/>
        <v>83.001110562048481</v>
      </c>
      <c r="V1594" s="183">
        <f t="shared" si="49"/>
        <v>14.974523917539914</v>
      </c>
      <c r="W1594" s="201" t="s">
        <v>713</v>
      </c>
      <c r="X1594" s="201">
        <v>10</v>
      </c>
    </row>
    <row r="1595" spans="1:24" s="171" customFormat="1" ht="11.25">
      <c r="A1595" s="172" t="s">
        <v>687</v>
      </c>
      <c r="B1595" s="201" t="s">
        <v>665</v>
      </c>
      <c r="C1595" s="201" t="s">
        <v>688</v>
      </c>
      <c r="D1595" s="201" t="s">
        <v>689</v>
      </c>
      <c r="E1595" s="201" t="s">
        <v>690</v>
      </c>
      <c r="F1595" s="201" t="s">
        <v>691</v>
      </c>
      <c r="G1595" s="201">
        <v>6</v>
      </c>
      <c r="H1595" s="201">
        <v>64</v>
      </c>
      <c r="I1595" s="201" t="s">
        <v>713</v>
      </c>
      <c r="J1595" s="201" t="s">
        <v>671</v>
      </c>
      <c r="K1595" s="202">
        <v>42.44</v>
      </c>
      <c r="L1595" s="202">
        <v>0.24</v>
      </c>
      <c r="M1595" s="202">
        <v>16.809999999999999</v>
      </c>
      <c r="N1595" s="202">
        <v>7.25</v>
      </c>
      <c r="O1595" s="202">
        <v>0.44</v>
      </c>
      <c r="P1595" s="202">
        <v>20.72</v>
      </c>
      <c r="Q1595" s="202">
        <v>6.23</v>
      </c>
      <c r="R1595" s="202">
        <v>0</v>
      </c>
      <c r="S1595" s="202">
        <v>6.35</v>
      </c>
      <c r="T1595" s="202">
        <v>100.48</v>
      </c>
      <c r="U1595" s="183">
        <f t="shared" si="48"/>
        <v>83.590630885981554</v>
      </c>
      <c r="V1595" s="183">
        <f t="shared" si="49"/>
        <v>20.217689610650254</v>
      </c>
      <c r="W1595" s="201" t="s">
        <v>713</v>
      </c>
      <c r="X1595" s="201">
        <v>10</v>
      </c>
    </row>
    <row r="1596" spans="1:24" s="171" customFormat="1" ht="11.25">
      <c r="A1596" s="172" t="s">
        <v>687</v>
      </c>
      <c r="B1596" s="201" t="s">
        <v>665</v>
      </c>
      <c r="C1596" s="201" t="s">
        <v>688</v>
      </c>
      <c r="D1596" s="201" t="s">
        <v>689</v>
      </c>
      <c r="E1596" s="201" t="s">
        <v>690</v>
      </c>
      <c r="F1596" s="201" t="s">
        <v>691</v>
      </c>
      <c r="G1596" s="201">
        <v>6</v>
      </c>
      <c r="H1596" s="201">
        <v>65</v>
      </c>
      <c r="I1596" s="201" t="s">
        <v>713</v>
      </c>
      <c r="J1596" s="201" t="s">
        <v>671</v>
      </c>
      <c r="K1596" s="202">
        <v>42.92</v>
      </c>
      <c r="L1596" s="202">
        <v>0.23</v>
      </c>
      <c r="M1596" s="202">
        <v>17.78</v>
      </c>
      <c r="N1596" s="202">
        <v>6.81</v>
      </c>
      <c r="O1596" s="202">
        <v>0.39</v>
      </c>
      <c r="P1596" s="202">
        <v>21</v>
      </c>
      <c r="Q1596" s="202">
        <v>5.26</v>
      </c>
      <c r="R1596" s="202">
        <v>0.08</v>
      </c>
      <c r="S1596" s="202">
        <v>5.8</v>
      </c>
      <c r="T1596" s="202">
        <v>100.27</v>
      </c>
      <c r="U1596" s="183">
        <f t="shared" si="48"/>
        <v>84.607093874594426</v>
      </c>
      <c r="V1596" s="183">
        <f t="shared" si="49"/>
        <v>17.95438439891381</v>
      </c>
      <c r="W1596" s="201" t="s">
        <v>713</v>
      </c>
      <c r="X1596" s="201">
        <v>10</v>
      </c>
    </row>
    <row r="1597" spans="1:24" s="171" customFormat="1" ht="11.25">
      <c r="A1597" s="172" t="s">
        <v>687</v>
      </c>
      <c r="B1597" s="201" t="s">
        <v>665</v>
      </c>
      <c r="C1597" s="201" t="s">
        <v>688</v>
      </c>
      <c r="D1597" s="201" t="s">
        <v>689</v>
      </c>
      <c r="E1597" s="201" t="s">
        <v>690</v>
      </c>
      <c r="F1597" s="201" t="s">
        <v>691</v>
      </c>
      <c r="G1597" s="201">
        <v>6</v>
      </c>
      <c r="H1597" s="201">
        <v>66</v>
      </c>
      <c r="I1597" s="201" t="s">
        <v>713</v>
      </c>
      <c r="J1597" s="201" t="s">
        <v>671</v>
      </c>
      <c r="K1597" s="202">
        <v>41.67</v>
      </c>
      <c r="L1597" s="202">
        <v>0.12</v>
      </c>
      <c r="M1597" s="202">
        <v>18.010000000000002</v>
      </c>
      <c r="N1597" s="202">
        <v>7.33</v>
      </c>
      <c r="O1597" s="202">
        <v>0.33</v>
      </c>
      <c r="P1597" s="202">
        <v>20.98</v>
      </c>
      <c r="Q1597" s="202">
        <v>5.53</v>
      </c>
      <c r="R1597" s="202">
        <v>0.03</v>
      </c>
      <c r="S1597" s="202">
        <v>5.14</v>
      </c>
      <c r="T1597" s="202">
        <v>99.14</v>
      </c>
      <c r="U1597" s="183">
        <f t="shared" si="48"/>
        <v>83.611142650062092</v>
      </c>
      <c r="V1597" s="183">
        <f t="shared" si="49"/>
        <v>16.069057674958724</v>
      </c>
      <c r="W1597" s="201" t="s">
        <v>713</v>
      </c>
      <c r="X1597" s="201">
        <v>10</v>
      </c>
    </row>
    <row r="1598" spans="1:24" s="171" customFormat="1" ht="11.25">
      <c r="A1598" s="172" t="s">
        <v>687</v>
      </c>
      <c r="B1598" s="201" t="s">
        <v>665</v>
      </c>
      <c r="C1598" s="201" t="s">
        <v>688</v>
      </c>
      <c r="D1598" s="201" t="s">
        <v>689</v>
      </c>
      <c r="E1598" s="201" t="s">
        <v>690</v>
      </c>
      <c r="F1598" s="201" t="s">
        <v>691</v>
      </c>
      <c r="G1598" s="201">
        <v>6</v>
      </c>
      <c r="H1598" s="201">
        <v>67</v>
      </c>
      <c r="I1598" s="201" t="s">
        <v>713</v>
      </c>
      <c r="J1598" s="201" t="s">
        <v>671</v>
      </c>
      <c r="K1598" s="202">
        <v>42.81</v>
      </c>
      <c r="L1598" s="202">
        <v>0.3</v>
      </c>
      <c r="M1598" s="202">
        <v>20.47</v>
      </c>
      <c r="N1598" s="202">
        <v>8</v>
      </c>
      <c r="O1598" s="202">
        <v>0.43</v>
      </c>
      <c r="P1598" s="202">
        <v>20.38</v>
      </c>
      <c r="Q1598" s="202">
        <v>6.09</v>
      </c>
      <c r="R1598" s="202">
        <v>0.08</v>
      </c>
      <c r="S1598" s="202">
        <v>1.71</v>
      </c>
      <c r="T1598" s="202">
        <v>100.27</v>
      </c>
      <c r="U1598" s="183">
        <f t="shared" si="48"/>
        <v>81.951921414072117</v>
      </c>
      <c r="V1598" s="183">
        <f t="shared" si="49"/>
        <v>5.3066061275734615</v>
      </c>
      <c r="W1598" s="201" t="s">
        <v>713</v>
      </c>
      <c r="X1598" s="201">
        <v>10</v>
      </c>
    </row>
    <row r="1599" spans="1:24" s="171" customFormat="1" ht="11.25">
      <c r="A1599" s="172" t="s">
        <v>687</v>
      </c>
      <c r="B1599" s="201" t="s">
        <v>665</v>
      </c>
      <c r="C1599" s="201" t="s">
        <v>688</v>
      </c>
      <c r="D1599" s="201" t="s">
        <v>689</v>
      </c>
      <c r="E1599" s="201" t="s">
        <v>690</v>
      </c>
      <c r="F1599" s="201" t="s">
        <v>691</v>
      </c>
      <c r="G1599" s="201">
        <v>6</v>
      </c>
      <c r="H1599" s="201">
        <v>68</v>
      </c>
      <c r="I1599" s="201" t="s">
        <v>713</v>
      </c>
      <c r="J1599" s="201" t="s">
        <v>671</v>
      </c>
      <c r="K1599" s="202">
        <v>42.59</v>
      </c>
      <c r="L1599" s="202">
        <v>0.41</v>
      </c>
      <c r="M1599" s="202">
        <v>19.03</v>
      </c>
      <c r="N1599" s="202">
        <v>7.19</v>
      </c>
      <c r="O1599" s="202">
        <v>0.36</v>
      </c>
      <c r="P1599" s="202">
        <v>22.1</v>
      </c>
      <c r="Q1599" s="202">
        <v>4.4400000000000004</v>
      </c>
      <c r="R1599" s="202">
        <v>0.1</v>
      </c>
      <c r="S1599" s="202">
        <v>2.41</v>
      </c>
      <c r="T1599" s="202">
        <v>98.63</v>
      </c>
      <c r="U1599" s="183">
        <f t="shared" si="48"/>
        <v>84.564799781265918</v>
      </c>
      <c r="V1599" s="183">
        <f t="shared" si="49"/>
        <v>7.8304151818907481</v>
      </c>
      <c r="W1599" s="201" t="s">
        <v>713</v>
      </c>
      <c r="X1599" s="201">
        <v>10</v>
      </c>
    </row>
    <row r="1600" spans="1:24" s="171" customFormat="1" ht="11.25">
      <c r="A1600" s="172" t="s">
        <v>687</v>
      </c>
      <c r="B1600" s="201" t="s">
        <v>665</v>
      </c>
      <c r="C1600" s="201" t="s">
        <v>688</v>
      </c>
      <c r="D1600" s="201" t="s">
        <v>689</v>
      </c>
      <c r="E1600" s="201" t="s">
        <v>690</v>
      </c>
      <c r="F1600" s="201" t="s">
        <v>691</v>
      </c>
      <c r="G1600" s="201">
        <v>6</v>
      </c>
      <c r="H1600" s="201">
        <v>69</v>
      </c>
      <c r="I1600" s="201" t="s">
        <v>713</v>
      </c>
      <c r="J1600" s="201" t="s">
        <v>671</v>
      </c>
      <c r="K1600" s="202">
        <v>40.85</v>
      </c>
      <c r="L1600" s="202">
        <v>0.31</v>
      </c>
      <c r="M1600" s="202">
        <v>20.75</v>
      </c>
      <c r="N1600" s="202">
        <v>11.98</v>
      </c>
      <c r="O1600" s="202">
        <v>0.26</v>
      </c>
      <c r="P1600" s="202">
        <v>9.7899999999999991</v>
      </c>
      <c r="Q1600" s="202">
        <v>14.38</v>
      </c>
      <c r="R1600" s="202">
        <v>0.13</v>
      </c>
      <c r="S1600" s="202">
        <v>0.09</v>
      </c>
      <c r="T1600" s="202">
        <v>98.54</v>
      </c>
      <c r="U1600" s="183">
        <f t="shared" si="48"/>
        <v>59.293306818964396</v>
      </c>
      <c r="V1600" s="183">
        <f t="shared" si="49"/>
        <v>0.29012255605852955</v>
      </c>
      <c r="W1600" s="201" t="s">
        <v>713</v>
      </c>
      <c r="X1600" s="201">
        <v>10</v>
      </c>
    </row>
    <row r="1601" spans="1:24" s="171" customFormat="1" ht="11.25">
      <c r="A1601" s="172" t="s">
        <v>687</v>
      </c>
      <c r="B1601" s="201" t="s">
        <v>665</v>
      </c>
      <c r="C1601" s="201" t="s">
        <v>688</v>
      </c>
      <c r="D1601" s="201" t="s">
        <v>689</v>
      </c>
      <c r="E1601" s="201" t="s">
        <v>690</v>
      </c>
      <c r="F1601" s="201" t="s">
        <v>691</v>
      </c>
      <c r="G1601" s="201">
        <v>6</v>
      </c>
      <c r="H1601" s="201">
        <v>70</v>
      </c>
      <c r="I1601" s="201" t="s">
        <v>713</v>
      </c>
      <c r="J1601" s="201" t="s">
        <v>671</v>
      </c>
      <c r="K1601" s="202">
        <v>42.76</v>
      </c>
      <c r="L1601" s="202">
        <v>0.24</v>
      </c>
      <c r="M1601" s="202">
        <v>19.12</v>
      </c>
      <c r="N1601" s="202">
        <v>6.36</v>
      </c>
      <c r="O1601" s="202">
        <v>0.35</v>
      </c>
      <c r="P1601" s="202">
        <v>21.35</v>
      </c>
      <c r="Q1601" s="202">
        <v>4.87</v>
      </c>
      <c r="R1601" s="202">
        <v>0.06</v>
      </c>
      <c r="S1601" s="202">
        <v>3.8</v>
      </c>
      <c r="T1601" s="202">
        <v>98.91</v>
      </c>
      <c r="U1601" s="183">
        <f t="shared" si="48"/>
        <v>85.680516939216602</v>
      </c>
      <c r="V1601" s="183">
        <f t="shared" si="49"/>
        <v>11.764129283061788</v>
      </c>
      <c r="W1601" s="201" t="s">
        <v>713</v>
      </c>
      <c r="X1601" s="201">
        <v>10</v>
      </c>
    </row>
    <row r="1602" spans="1:24" s="171" customFormat="1" ht="11.25">
      <c r="A1602" s="172" t="s">
        <v>687</v>
      </c>
      <c r="B1602" s="201" t="s">
        <v>665</v>
      </c>
      <c r="C1602" s="201" t="s">
        <v>688</v>
      </c>
      <c r="D1602" s="201" t="s">
        <v>689</v>
      </c>
      <c r="E1602" s="201" t="s">
        <v>690</v>
      </c>
      <c r="F1602" s="201" t="s">
        <v>691</v>
      </c>
      <c r="G1602" s="201">
        <v>6</v>
      </c>
      <c r="H1602" s="201">
        <v>71</v>
      </c>
      <c r="I1602" s="201" t="s">
        <v>713</v>
      </c>
      <c r="J1602" s="201" t="s">
        <v>671</v>
      </c>
      <c r="K1602" s="202">
        <v>41.99</v>
      </c>
      <c r="L1602" s="202">
        <v>0.67</v>
      </c>
      <c r="M1602" s="202">
        <v>18.5</v>
      </c>
      <c r="N1602" s="202">
        <v>7.21</v>
      </c>
      <c r="O1602" s="202">
        <v>0.36</v>
      </c>
      <c r="P1602" s="202">
        <v>20.29</v>
      </c>
      <c r="Q1602" s="202">
        <v>6.01</v>
      </c>
      <c r="R1602" s="202">
        <v>0.09</v>
      </c>
      <c r="S1602" s="202">
        <v>5.38</v>
      </c>
      <c r="T1602" s="202">
        <v>100.5</v>
      </c>
      <c r="U1602" s="183">
        <f t="shared" si="48"/>
        <v>83.37776261278708</v>
      </c>
      <c r="V1602" s="183">
        <f t="shared" si="49"/>
        <v>16.324118781497642</v>
      </c>
      <c r="W1602" s="201" t="s">
        <v>713</v>
      </c>
      <c r="X1602" s="201">
        <v>10</v>
      </c>
    </row>
    <row r="1603" spans="1:24" s="171" customFormat="1" ht="11.25">
      <c r="A1603" s="172" t="s">
        <v>687</v>
      </c>
      <c r="B1603" s="201" t="s">
        <v>665</v>
      </c>
      <c r="C1603" s="201" t="s">
        <v>688</v>
      </c>
      <c r="D1603" s="201" t="s">
        <v>689</v>
      </c>
      <c r="E1603" s="201" t="s">
        <v>690</v>
      </c>
      <c r="F1603" s="201" t="s">
        <v>691</v>
      </c>
      <c r="G1603" s="201">
        <v>6</v>
      </c>
      <c r="H1603" s="201">
        <v>72</v>
      </c>
      <c r="I1603" s="201" t="s">
        <v>713</v>
      </c>
      <c r="J1603" s="201" t="s">
        <v>671</v>
      </c>
      <c r="K1603" s="202">
        <v>41.6</v>
      </c>
      <c r="L1603" s="202">
        <v>0.75</v>
      </c>
      <c r="M1603" s="202">
        <v>16.09</v>
      </c>
      <c r="N1603" s="202">
        <v>8.4700000000000006</v>
      </c>
      <c r="O1603" s="202">
        <v>0.42</v>
      </c>
      <c r="P1603" s="202">
        <v>18.98</v>
      </c>
      <c r="Q1603" s="202">
        <v>6.66</v>
      </c>
      <c r="R1603" s="202">
        <v>0.06</v>
      </c>
      <c r="S1603" s="202">
        <v>8.25</v>
      </c>
      <c r="T1603" s="202">
        <v>101.28</v>
      </c>
      <c r="U1603" s="183">
        <f t="shared" si="48"/>
        <v>79.97666113612928</v>
      </c>
      <c r="V1603" s="183">
        <f t="shared" si="49"/>
        <v>25.593412465959009</v>
      </c>
      <c r="W1603" s="201" t="s">
        <v>713</v>
      </c>
      <c r="X1603" s="201">
        <v>10</v>
      </c>
    </row>
    <row r="1604" spans="1:24" s="171" customFormat="1" ht="11.25">
      <c r="A1604" s="172" t="s">
        <v>687</v>
      </c>
      <c r="B1604" s="201" t="s">
        <v>665</v>
      </c>
      <c r="C1604" s="201" t="s">
        <v>688</v>
      </c>
      <c r="D1604" s="201" t="s">
        <v>689</v>
      </c>
      <c r="E1604" s="201" t="s">
        <v>690</v>
      </c>
      <c r="F1604" s="201" t="s">
        <v>691</v>
      </c>
      <c r="G1604" s="201">
        <v>6</v>
      </c>
      <c r="H1604" s="201">
        <v>73</v>
      </c>
      <c r="I1604" s="201" t="s">
        <v>713</v>
      </c>
      <c r="J1604" s="201" t="s">
        <v>671</v>
      </c>
      <c r="K1604" s="202">
        <v>42.03</v>
      </c>
      <c r="L1604" s="202">
        <v>7.0000000000000007E-2</v>
      </c>
      <c r="M1604" s="202">
        <v>18.420000000000002</v>
      </c>
      <c r="N1604" s="202">
        <v>7.04</v>
      </c>
      <c r="O1604" s="202">
        <v>0.45</v>
      </c>
      <c r="P1604" s="202">
        <v>19.88</v>
      </c>
      <c r="Q1604" s="202">
        <v>5.66</v>
      </c>
      <c r="R1604" s="202">
        <v>0.03</v>
      </c>
      <c r="S1604" s="202">
        <v>7.03</v>
      </c>
      <c r="T1604" s="202">
        <v>100.61</v>
      </c>
      <c r="U1604" s="183">
        <f t="shared" si="48"/>
        <v>83.425478126932489</v>
      </c>
      <c r="V1604" s="183">
        <f t="shared" si="49"/>
        <v>20.383833600781056</v>
      </c>
      <c r="W1604" s="201" t="s">
        <v>713</v>
      </c>
      <c r="X1604" s="201">
        <v>10</v>
      </c>
    </row>
    <row r="1605" spans="1:24" s="171" customFormat="1" ht="11.25">
      <c r="A1605" s="172" t="s">
        <v>687</v>
      </c>
      <c r="B1605" s="201" t="s">
        <v>665</v>
      </c>
      <c r="C1605" s="201" t="s">
        <v>688</v>
      </c>
      <c r="D1605" s="201" t="s">
        <v>689</v>
      </c>
      <c r="E1605" s="201" t="s">
        <v>690</v>
      </c>
      <c r="F1605" s="201" t="s">
        <v>691</v>
      </c>
      <c r="G1605" s="201">
        <v>6</v>
      </c>
      <c r="H1605" s="201">
        <v>74</v>
      </c>
      <c r="I1605" s="201" t="s">
        <v>713</v>
      </c>
      <c r="J1605" s="201" t="s">
        <v>671</v>
      </c>
      <c r="K1605" s="202">
        <v>42.1</v>
      </c>
      <c r="L1605" s="202">
        <v>0.4</v>
      </c>
      <c r="M1605" s="202">
        <v>18.23</v>
      </c>
      <c r="N1605" s="202">
        <v>7.14</v>
      </c>
      <c r="O1605" s="202">
        <v>0.44</v>
      </c>
      <c r="P1605" s="202">
        <v>20.21</v>
      </c>
      <c r="Q1605" s="202">
        <v>5.65</v>
      </c>
      <c r="R1605" s="202">
        <v>7.0000000000000007E-2</v>
      </c>
      <c r="S1605" s="202">
        <v>7.19</v>
      </c>
      <c r="T1605" s="202">
        <v>101.43</v>
      </c>
      <c r="U1605" s="183">
        <f t="shared" si="48"/>
        <v>83.458067377246962</v>
      </c>
      <c r="V1605" s="183">
        <f t="shared" si="49"/>
        <v>20.92251829548071</v>
      </c>
      <c r="W1605" s="201" t="s">
        <v>713</v>
      </c>
      <c r="X1605" s="201">
        <v>10</v>
      </c>
    </row>
    <row r="1606" spans="1:24" s="171" customFormat="1" ht="11.25">
      <c r="A1606" s="172" t="s">
        <v>687</v>
      </c>
      <c r="B1606" s="201" t="s">
        <v>665</v>
      </c>
      <c r="C1606" s="201" t="s">
        <v>688</v>
      </c>
      <c r="D1606" s="201" t="s">
        <v>689</v>
      </c>
      <c r="E1606" s="201" t="s">
        <v>690</v>
      </c>
      <c r="F1606" s="201" t="s">
        <v>691</v>
      </c>
      <c r="G1606" s="201">
        <v>6</v>
      </c>
      <c r="H1606" s="201">
        <v>75</v>
      </c>
      <c r="I1606" s="201" t="s">
        <v>713</v>
      </c>
      <c r="J1606" s="201" t="s">
        <v>671</v>
      </c>
      <c r="K1606" s="202">
        <v>42.86</v>
      </c>
      <c r="L1606" s="202">
        <v>0.35</v>
      </c>
      <c r="M1606" s="202">
        <v>19.190000000000001</v>
      </c>
      <c r="N1606" s="202">
        <v>6.94</v>
      </c>
      <c r="O1606" s="202">
        <v>0.35</v>
      </c>
      <c r="P1606" s="202">
        <v>21.18</v>
      </c>
      <c r="Q1606" s="202">
        <v>5.12</v>
      </c>
      <c r="R1606" s="202">
        <v>0.06</v>
      </c>
      <c r="S1606" s="202">
        <v>5.18</v>
      </c>
      <c r="T1606" s="202">
        <v>101.23</v>
      </c>
      <c r="U1606" s="183">
        <f t="shared" ref="U1606:U1669" si="50">((P1606/40.31)/(P1606/40.31+N1606/71.85))*100</f>
        <v>84.471492745295336</v>
      </c>
      <c r="V1606" s="183">
        <f t="shared" ref="V1606:V1669" si="51">((S1606/151.99061)/(S1606/151.99061+M1606/101.96137))*100</f>
        <v>15.331826031019618</v>
      </c>
      <c r="W1606" s="201" t="s">
        <v>713</v>
      </c>
      <c r="X1606" s="201">
        <v>10</v>
      </c>
    </row>
    <row r="1607" spans="1:24" s="171" customFormat="1" ht="11.25">
      <c r="A1607" s="172" t="s">
        <v>687</v>
      </c>
      <c r="B1607" s="201" t="s">
        <v>665</v>
      </c>
      <c r="C1607" s="201" t="s">
        <v>688</v>
      </c>
      <c r="D1607" s="201" t="s">
        <v>689</v>
      </c>
      <c r="E1607" s="201" t="s">
        <v>690</v>
      </c>
      <c r="F1607" s="201" t="s">
        <v>691</v>
      </c>
      <c r="G1607" s="201">
        <v>6</v>
      </c>
      <c r="H1607" s="201">
        <v>76</v>
      </c>
      <c r="I1607" s="201" t="s">
        <v>713</v>
      </c>
      <c r="J1607" s="201" t="s">
        <v>671</v>
      </c>
      <c r="K1607" s="202">
        <v>42.19</v>
      </c>
      <c r="L1607" s="202">
        <v>0.22</v>
      </c>
      <c r="M1607" s="202">
        <v>16.98</v>
      </c>
      <c r="N1607" s="202">
        <v>6.45</v>
      </c>
      <c r="O1607" s="202">
        <v>0.3</v>
      </c>
      <c r="P1607" s="202">
        <v>20.72</v>
      </c>
      <c r="Q1607" s="202">
        <v>6.36</v>
      </c>
      <c r="R1607" s="202">
        <v>0.03</v>
      </c>
      <c r="S1607" s="202">
        <v>7.83</v>
      </c>
      <c r="T1607" s="202">
        <v>101.08</v>
      </c>
      <c r="U1607" s="183">
        <f t="shared" si="50"/>
        <v>85.132108617017536</v>
      </c>
      <c r="V1607" s="183">
        <f t="shared" si="51"/>
        <v>23.625930099793656</v>
      </c>
      <c r="W1607" s="201" t="s">
        <v>713</v>
      </c>
      <c r="X1607" s="201">
        <v>10</v>
      </c>
    </row>
    <row r="1608" spans="1:24" s="171" customFormat="1" ht="11.25">
      <c r="A1608" s="172" t="s">
        <v>687</v>
      </c>
      <c r="B1608" s="201" t="s">
        <v>665</v>
      </c>
      <c r="C1608" s="201" t="s">
        <v>688</v>
      </c>
      <c r="D1608" s="201" t="s">
        <v>689</v>
      </c>
      <c r="E1608" s="201" t="s">
        <v>690</v>
      </c>
      <c r="F1608" s="201" t="s">
        <v>691</v>
      </c>
      <c r="G1608" s="201">
        <v>6</v>
      </c>
      <c r="H1608" s="201">
        <v>77</v>
      </c>
      <c r="I1608" s="201" t="s">
        <v>713</v>
      </c>
      <c r="J1608" s="201" t="s">
        <v>671</v>
      </c>
      <c r="K1608" s="202">
        <v>42.84</v>
      </c>
      <c r="L1608" s="202">
        <v>0.45</v>
      </c>
      <c r="M1608" s="202">
        <v>21.01</v>
      </c>
      <c r="N1608" s="202">
        <v>8.31</v>
      </c>
      <c r="O1608" s="202">
        <v>0.44</v>
      </c>
      <c r="P1608" s="202">
        <v>20.58</v>
      </c>
      <c r="Q1608" s="202">
        <v>5.27</v>
      </c>
      <c r="R1608" s="202">
        <v>0.1</v>
      </c>
      <c r="S1608" s="202">
        <v>2.42</v>
      </c>
      <c r="T1608" s="202">
        <v>101.42</v>
      </c>
      <c r="U1608" s="183">
        <f t="shared" si="50"/>
        <v>81.530269554347626</v>
      </c>
      <c r="V1608" s="183">
        <f t="shared" si="51"/>
        <v>7.1727194656605553</v>
      </c>
      <c r="W1608" s="201" t="s">
        <v>713</v>
      </c>
      <c r="X1608" s="201">
        <v>10</v>
      </c>
    </row>
    <row r="1609" spans="1:24" s="171" customFormat="1" ht="11.25">
      <c r="A1609" s="172" t="s">
        <v>687</v>
      </c>
      <c r="B1609" s="201" t="s">
        <v>665</v>
      </c>
      <c r="C1609" s="201" t="s">
        <v>688</v>
      </c>
      <c r="D1609" s="201" t="s">
        <v>689</v>
      </c>
      <c r="E1609" s="201" t="s">
        <v>690</v>
      </c>
      <c r="F1609" s="201" t="s">
        <v>691</v>
      </c>
      <c r="G1609" s="201">
        <v>6</v>
      </c>
      <c r="H1609" s="201">
        <v>78</v>
      </c>
      <c r="I1609" s="201" t="s">
        <v>713</v>
      </c>
      <c r="J1609" s="201" t="s">
        <v>671</v>
      </c>
      <c r="K1609" s="202">
        <v>40.96</v>
      </c>
      <c r="L1609" s="202">
        <v>0.31</v>
      </c>
      <c r="M1609" s="202">
        <v>21.82</v>
      </c>
      <c r="N1609" s="202">
        <v>14.72</v>
      </c>
      <c r="O1609" s="202">
        <v>0.25</v>
      </c>
      <c r="P1609" s="202">
        <v>9.83</v>
      </c>
      <c r="Q1609" s="202">
        <v>12.23</v>
      </c>
      <c r="R1609" s="202">
        <v>0.1</v>
      </c>
      <c r="S1609" s="202">
        <v>0.09</v>
      </c>
      <c r="T1609" s="202">
        <v>100.31</v>
      </c>
      <c r="U1609" s="183">
        <f t="shared" si="50"/>
        <v>54.344339358782101</v>
      </c>
      <c r="V1609" s="183">
        <f t="shared" si="51"/>
        <v>0.27593490495287565</v>
      </c>
      <c r="W1609" s="201" t="s">
        <v>713</v>
      </c>
      <c r="X1609" s="201">
        <v>10</v>
      </c>
    </row>
    <row r="1610" spans="1:24" s="171" customFormat="1" ht="11.25">
      <c r="A1610" s="172" t="s">
        <v>687</v>
      </c>
      <c r="B1610" s="201" t="s">
        <v>665</v>
      </c>
      <c r="C1610" s="201" t="s">
        <v>688</v>
      </c>
      <c r="D1610" s="201" t="s">
        <v>689</v>
      </c>
      <c r="E1610" s="201" t="s">
        <v>690</v>
      </c>
      <c r="F1610" s="201" t="s">
        <v>691</v>
      </c>
      <c r="G1610" s="201">
        <v>6</v>
      </c>
      <c r="H1610" s="201">
        <v>79</v>
      </c>
      <c r="I1610" s="201" t="s">
        <v>713</v>
      </c>
      <c r="J1610" s="201" t="s">
        <v>671</v>
      </c>
      <c r="K1610" s="202">
        <v>42.43</v>
      </c>
      <c r="L1610" s="202">
        <v>0.33</v>
      </c>
      <c r="M1610" s="202">
        <v>17.920000000000002</v>
      </c>
      <c r="N1610" s="202">
        <v>7.48</v>
      </c>
      <c r="O1610" s="202">
        <v>0.44</v>
      </c>
      <c r="P1610" s="202">
        <v>20.440000000000001</v>
      </c>
      <c r="Q1610" s="202">
        <v>5.84</v>
      </c>
      <c r="R1610" s="202">
        <v>0.05</v>
      </c>
      <c r="S1610" s="202">
        <v>5.54</v>
      </c>
      <c r="T1610" s="202">
        <v>100.47</v>
      </c>
      <c r="U1610" s="183">
        <f t="shared" si="50"/>
        <v>82.966317555383412</v>
      </c>
      <c r="V1610" s="183">
        <f t="shared" si="51"/>
        <v>17.176813457022831</v>
      </c>
      <c r="W1610" s="201" t="s">
        <v>713</v>
      </c>
      <c r="X1610" s="201">
        <v>10</v>
      </c>
    </row>
    <row r="1611" spans="1:24" s="171" customFormat="1" ht="11.25">
      <c r="A1611" s="172" t="s">
        <v>687</v>
      </c>
      <c r="B1611" s="201" t="s">
        <v>665</v>
      </c>
      <c r="C1611" s="201" t="s">
        <v>688</v>
      </c>
      <c r="D1611" s="201" t="s">
        <v>689</v>
      </c>
      <c r="E1611" s="201" t="s">
        <v>690</v>
      </c>
      <c r="F1611" s="201" t="s">
        <v>691</v>
      </c>
      <c r="G1611" s="201">
        <v>6</v>
      </c>
      <c r="H1611" s="201">
        <v>80</v>
      </c>
      <c r="I1611" s="201" t="s">
        <v>713</v>
      </c>
      <c r="J1611" s="201" t="s">
        <v>671</v>
      </c>
      <c r="K1611" s="202">
        <v>41.89</v>
      </c>
      <c r="L1611" s="202">
        <v>0.12</v>
      </c>
      <c r="M1611" s="202">
        <v>15.05</v>
      </c>
      <c r="N1611" s="202">
        <v>6.79</v>
      </c>
      <c r="O1611" s="202">
        <v>0.36</v>
      </c>
      <c r="P1611" s="202">
        <v>19.66</v>
      </c>
      <c r="Q1611" s="202">
        <v>6.94</v>
      </c>
      <c r="R1611" s="202">
        <v>0.08</v>
      </c>
      <c r="S1611" s="202">
        <v>10.38</v>
      </c>
      <c r="T1611" s="202">
        <v>101.27</v>
      </c>
      <c r="U1611" s="183">
        <f t="shared" si="50"/>
        <v>83.768676288381997</v>
      </c>
      <c r="V1611" s="183">
        <f t="shared" si="51"/>
        <v>31.632297846115311</v>
      </c>
      <c r="W1611" s="201" t="s">
        <v>713</v>
      </c>
      <c r="X1611" s="201">
        <v>10</v>
      </c>
    </row>
    <row r="1612" spans="1:24" s="171" customFormat="1" ht="11.25">
      <c r="A1612" s="172" t="s">
        <v>687</v>
      </c>
      <c r="B1612" s="201" t="s">
        <v>665</v>
      </c>
      <c r="C1612" s="201" t="s">
        <v>688</v>
      </c>
      <c r="D1612" s="201" t="s">
        <v>689</v>
      </c>
      <c r="E1612" s="201" t="s">
        <v>690</v>
      </c>
      <c r="F1612" s="201" t="s">
        <v>691</v>
      </c>
      <c r="G1612" s="201">
        <v>6</v>
      </c>
      <c r="H1612" s="201">
        <v>81</v>
      </c>
      <c r="I1612" s="201" t="s">
        <v>713</v>
      </c>
      <c r="J1612" s="201" t="s">
        <v>671</v>
      </c>
      <c r="K1612" s="202">
        <v>41.75</v>
      </c>
      <c r="L1612" s="202">
        <v>0.1</v>
      </c>
      <c r="M1612" s="202">
        <v>14.68</v>
      </c>
      <c r="N1612" s="202">
        <v>6.76</v>
      </c>
      <c r="O1612" s="202">
        <v>0.4</v>
      </c>
      <c r="P1612" s="202">
        <v>19.829999999999998</v>
      </c>
      <c r="Q1612" s="202">
        <v>6.87</v>
      </c>
      <c r="R1612" s="202">
        <v>0.02</v>
      </c>
      <c r="S1612" s="202">
        <v>10.19</v>
      </c>
      <c r="T1612" s="202">
        <v>100.6</v>
      </c>
      <c r="U1612" s="183">
        <f t="shared" si="50"/>
        <v>83.945169718793196</v>
      </c>
      <c r="V1612" s="183">
        <f t="shared" si="51"/>
        <v>31.771257260891474</v>
      </c>
      <c r="W1612" s="201" t="s">
        <v>713</v>
      </c>
      <c r="X1612" s="201">
        <v>10</v>
      </c>
    </row>
    <row r="1613" spans="1:24" s="171" customFormat="1" ht="11.25">
      <c r="A1613" s="172" t="s">
        <v>687</v>
      </c>
      <c r="B1613" s="201" t="s">
        <v>665</v>
      </c>
      <c r="C1613" s="201" t="s">
        <v>688</v>
      </c>
      <c r="D1613" s="201" t="s">
        <v>689</v>
      </c>
      <c r="E1613" s="201" t="s">
        <v>690</v>
      </c>
      <c r="F1613" s="201" t="s">
        <v>691</v>
      </c>
      <c r="G1613" s="201">
        <v>6</v>
      </c>
      <c r="H1613" s="201">
        <v>82</v>
      </c>
      <c r="I1613" s="201" t="s">
        <v>713</v>
      </c>
      <c r="J1613" s="201" t="s">
        <v>671</v>
      </c>
      <c r="K1613" s="202">
        <v>41.39</v>
      </c>
      <c r="L1613" s="202">
        <v>0.28999999999999998</v>
      </c>
      <c r="M1613" s="202">
        <v>17.77</v>
      </c>
      <c r="N1613" s="202">
        <v>7.39</v>
      </c>
      <c r="O1613" s="202">
        <v>0.4</v>
      </c>
      <c r="P1613" s="202">
        <v>20.350000000000001</v>
      </c>
      <c r="Q1613" s="202">
        <v>5.83</v>
      </c>
      <c r="R1613" s="202">
        <v>0.05</v>
      </c>
      <c r="S1613" s="202">
        <v>5.52</v>
      </c>
      <c r="T1613" s="202">
        <v>98.99</v>
      </c>
      <c r="U1613" s="183">
        <f t="shared" si="50"/>
        <v>83.074749960000872</v>
      </c>
      <c r="V1613" s="183">
        <f t="shared" si="51"/>
        <v>17.245052525750111</v>
      </c>
      <c r="W1613" s="201" t="s">
        <v>713</v>
      </c>
      <c r="X1613" s="201">
        <v>10</v>
      </c>
    </row>
    <row r="1614" spans="1:24" s="171" customFormat="1" ht="11.25">
      <c r="A1614" s="172" t="s">
        <v>687</v>
      </c>
      <c r="B1614" s="201" t="s">
        <v>665</v>
      </c>
      <c r="C1614" s="201" t="s">
        <v>688</v>
      </c>
      <c r="D1614" s="201" t="s">
        <v>689</v>
      </c>
      <c r="E1614" s="201" t="s">
        <v>690</v>
      </c>
      <c r="F1614" s="201" t="s">
        <v>691</v>
      </c>
      <c r="G1614" s="201">
        <v>6</v>
      </c>
      <c r="H1614" s="201">
        <v>83</v>
      </c>
      <c r="I1614" s="201" t="s">
        <v>713</v>
      </c>
      <c r="J1614" s="201" t="s">
        <v>671</v>
      </c>
      <c r="K1614" s="202">
        <v>40.67</v>
      </c>
      <c r="L1614" s="202">
        <v>0.33</v>
      </c>
      <c r="M1614" s="202">
        <v>20.22</v>
      </c>
      <c r="N1614" s="202">
        <v>14.08</v>
      </c>
      <c r="O1614" s="202">
        <v>0.28000000000000003</v>
      </c>
      <c r="P1614" s="202">
        <v>10.220000000000001</v>
      </c>
      <c r="Q1614" s="202">
        <v>12.18</v>
      </c>
      <c r="R1614" s="202">
        <v>0.16</v>
      </c>
      <c r="S1614" s="202">
        <v>0.11</v>
      </c>
      <c r="T1614" s="202">
        <v>98.25</v>
      </c>
      <c r="U1614" s="183">
        <f t="shared" si="50"/>
        <v>56.403940848860842</v>
      </c>
      <c r="V1614" s="183">
        <f t="shared" si="51"/>
        <v>0.36362051384347283</v>
      </c>
      <c r="W1614" s="201" t="s">
        <v>713</v>
      </c>
      <c r="X1614" s="201">
        <v>10</v>
      </c>
    </row>
    <row r="1615" spans="1:24" s="171" customFormat="1" ht="11.25">
      <c r="A1615" s="172" t="s">
        <v>687</v>
      </c>
      <c r="B1615" s="201" t="s">
        <v>665</v>
      </c>
      <c r="C1615" s="201" t="s">
        <v>688</v>
      </c>
      <c r="D1615" s="201" t="s">
        <v>689</v>
      </c>
      <c r="E1615" s="201" t="s">
        <v>690</v>
      </c>
      <c r="F1615" s="201" t="s">
        <v>691</v>
      </c>
      <c r="G1615" s="201">
        <v>6</v>
      </c>
      <c r="H1615" s="201">
        <v>84</v>
      </c>
      <c r="I1615" s="201" t="s">
        <v>713</v>
      </c>
      <c r="J1615" s="201" t="s">
        <v>671</v>
      </c>
      <c r="K1615" s="202">
        <v>42.37</v>
      </c>
      <c r="L1615" s="202">
        <v>0.47</v>
      </c>
      <c r="M1615" s="202">
        <v>20.329999999999998</v>
      </c>
      <c r="N1615" s="202">
        <v>8.0299999999999994</v>
      </c>
      <c r="O1615" s="202">
        <v>0.37</v>
      </c>
      <c r="P1615" s="202">
        <v>20.82</v>
      </c>
      <c r="Q1615" s="202">
        <v>5.46</v>
      </c>
      <c r="R1615" s="202">
        <v>0.1</v>
      </c>
      <c r="S1615" s="202">
        <v>2.4900000000000002</v>
      </c>
      <c r="T1615" s="202">
        <v>100.44</v>
      </c>
      <c r="U1615" s="183">
        <f t="shared" si="50"/>
        <v>82.211025538876186</v>
      </c>
      <c r="V1615" s="183">
        <f t="shared" si="51"/>
        <v>7.5925531994346489</v>
      </c>
      <c r="W1615" s="201" t="s">
        <v>713</v>
      </c>
      <c r="X1615" s="201">
        <v>10</v>
      </c>
    </row>
    <row r="1616" spans="1:24" s="171" customFormat="1" ht="11.25">
      <c r="A1616" s="172" t="s">
        <v>687</v>
      </c>
      <c r="B1616" s="201" t="s">
        <v>665</v>
      </c>
      <c r="C1616" s="201" t="s">
        <v>688</v>
      </c>
      <c r="D1616" s="201" t="s">
        <v>689</v>
      </c>
      <c r="E1616" s="201" t="s">
        <v>690</v>
      </c>
      <c r="F1616" s="201" t="s">
        <v>691</v>
      </c>
      <c r="G1616" s="201">
        <v>6</v>
      </c>
      <c r="H1616" s="201">
        <v>85</v>
      </c>
      <c r="I1616" s="201" t="s">
        <v>713</v>
      </c>
      <c r="J1616" s="201" t="s">
        <v>671</v>
      </c>
      <c r="K1616" s="202">
        <v>40.79</v>
      </c>
      <c r="L1616" s="202">
        <v>0.32</v>
      </c>
      <c r="M1616" s="202">
        <v>21.49</v>
      </c>
      <c r="N1616" s="202">
        <v>14.4</v>
      </c>
      <c r="O1616" s="202">
        <v>0.28000000000000003</v>
      </c>
      <c r="P1616" s="202">
        <v>10.48</v>
      </c>
      <c r="Q1616" s="202">
        <v>12.22</v>
      </c>
      <c r="R1616" s="202">
        <v>0.11</v>
      </c>
      <c r="S1616" s="202">
        <v>0.09</v>
      </c>
      <c r="T1616" s="202">
        <v>100.18</v>
      </c>
      <c r="U1616" s="183">
        <f t="shared" si="50"/>
        <v>56.469074252391536</v>
      </c>
      <c r="V1616" s="183">
        <f t="shared" si="51"/>
        <v>0.28016028460990128</v>
      </c>
      <c r="W1616" s="201" t="s">
        <v>713</v>
      </c>
      <c r="X1616" s="201">
        <v>10</v>
      </c>
    </row>
    <row r="1617" spans="1:24" s="171" customFormat="1" ht="11.25">
      <c r="A1617" s="172" t="s">
        <v>687</v>
      </c>
      <c r="B1617" s="201" t="s">
        <v>665</v>
      </c>
      <c r="C1617" s="201" t="s">
        <v>688</v>
      </c>
      <c r="D1617" s="201" t="s">
        <v>689</v>
      </c>
      <c r="E1617" s="201" t="s">
        <v>690</v>
      </c>
      <c r="F1617" s="201" t="s">
        <v>691</v>
      </c>
      <c r="G1617" s="201">
        <v>6</v>
      </c>
      <c r="H1617" s="201">
        <v>86</v>
      </c>
      <c r="I1617" s="201" t="s">
        <v>713</v>
      </c>
      <c r="J1617" s="201" t="s">
        <v>671</v>
      </c>
      <c r="K1617" s="202">
        <v>41.99</v>
      </c>
      <c r="L1617" s="202">
        <v>0.32</v>
      </c>
      <c r="M1617" s="202">
        <v>18.27</v>
      </c>
      <c r="N1617" s="202">
        <v>7.46</v>
      </c>
      <c r="O1617" s="202">
        <v>0.44</v>
      </c>
      <c r="P1617" s="202">
        <v>20.41</v>
      </c>
      <c r="Q1617" s="202">
        <v>5.89</v>
      </c>
      <c r="R1617" s="202">
        <v>0.05</v>
      </c>
      <c r="S1617" s="202">
        <v>5.59</v>
      </c>
      <c r="T1617" s="202">
        <v>100.42</v>
      </c>
      <c r="U1617" s="183">
        <f t="shared" si="50"/>
        <v>82.983390799000716</v>
      </c>
      <c r="V1617" s="183">
        <f t="shared" si="51"/>
        <v>17.029954674729058</v>
      </c>
      <c r="W1617" s="201" t="s">
        <v>713</v>
      </c>
      <c r="X1617" s="201">
        <v>10</v>
      </c>
    </row>
    <row r="1618" spans="1:24" s="171" customFormat="1" ht="11.25">
      <c r="A1618" s="172" t="s">
        <v>687</v>
      </c>
      <c r="B1618" s="201" t="s">
        <v>665</v>
      </c>
      <c r="C1618" s="201" t="s">
        <v>688</v>
      </c>
      <c r="D1618" s="201" t="s">
        <v>689</v>
      </c>
      <c r="E1618" s="201" t="s">
        <v>690</v>
      </c>
      <c r="F1618" s="201" t="s">
        <v>691</v>
      </c>
      <c r="G1618" s="201">
        <v>6</v>
      </c>
      <c r="H1618" s="201">
        <v>87</v>
      </c>
      <c r="I1618" s="201" t="s">
        <v>713</v>
      </c>
      <c r="J1618" s="201" t="s">
        <v>671</v>
      </c>
      <c r="K1618" s="202">
        <v>41.58</v>
      </c>
      <c r="L1618" s="202">
        <v>0.13</v>
      </c>
      <c r="M1618" s="202">
        <v>14.74</v>
      </c>
      <c r="N1618" s="202">
        <v>6.55</v>
      </c>
      <c r="O1618" s="202">
        <v>0.38</v>
      </c>
      <c r="P1618" s="202">
        <v>20.21</v>
      </c>
      <c r="Q1618" s="202">
        <v>6.96</v>
      </c>
      <c r="R1618" s="202">
        <v>0.06</v>
      </c>
      <c r="S1618" s="202">
        <v>10.16</v>
      </c>
      <c r="T1618" s="202">
        <v>100.77</v>
      </c>
      <c r="U1618" s="183">
        <f t="shared" si="50"/>
        <v>84.614674157211709</v>
      </c>
      <c r="V1618" s="183">
        <f t="shared" si="51"/>
        <v>31.619121757989081</v>
      </c>
      <c r="W1618" s="201" t="s">
        <v>713</v>
      </c>
      <c r="X1618" s="201">
        <v>10</v>
      </c>
    </row>
    <row r="1619" spans="1:24" s="171" customFormat="1" ht="11.25">
      <c r="A1619" s="172" t="s">
        <v>687</v>
      </c>
      <c r="B1619" s="201" t="s">
        <v>665</v>
      </c>
      <c r="C1619" s="201" t="s">
        <v>688</v>
      </c>
      <c r="D1619" s="201" t="s">
        <v>689</v>
      </c>
      <c r="E1619" s="201" t="s">
        <v>690</v>
      </c>
      <c r="F1619" s="201" t="s">
        <v>691</v>
      </c>
      <c r="G1619" s="201">
        <v>6</v>
      </c>
      <c r="H1619" s="201">
        <v>88</v>
      </c>
      <c r="I1619" s="201" t="s">
        <v>713</v>
      </c>
      <c r="J1619" s="201" t="s">
        <v>671</v>
      </c>
      <c r="K1619" s="202">
        <v>42.41</v>
      </c>
      <c r="L1619" s="202">
        <v>0.06</v>
      </c>
      <c r="M1619" s="202">
        <v>17.91</v>
      </c>
      <c r="N1619" s="202">
        <v>6.9</v>
      </c>
      <c r="O1619" s="202">
        <v>0.42</v>
      </c>
      <c r="P1619" s="202">
        <v>20.07</v>
      </c>
      <c r="Q1619" s="202">
        <v>5.75</v>
      </c>
      <c r="R1619" s="202">
        <v>0.02</v>
      </c>
      <c r="S1619" s="202">
        <v>7.1</v>
      </c>
      <c r="T1619" s="202">
        <v>100.64</v>
      </c>
      <c r="U1619" s="183">
        <f t="shared" si="50"/>
        <v>83.830711933162362</v>
      </c>
      <c r="V1619" s="183">
        <f t="shared" si="51"/>
        <v>21.007238405265955</v>
      </c>
      <c r="W1619" s="201" t="s">
        <v>713</v>
      </c>
      <c r="X1619" s="201">
        <v>10</v>
      </c>
    </row>
    <row r="1620" spans="1:24" s="171" customFormat="1" ht="11.25">
      <c r="A1620" s="172" t="s">
        <v>687</v>
      </c>
      <c r="B1620" s="201" t="s">
        <v>665</v>
      </c>
      <c r="C1620" s="201" t="s">
        <v>688</v>
      </c>
      <c r="D1620" s="201" t="s">
        <v>689</v>
      </c>
      <c r="E1620" s="201" t="s">
        <v>690</v>
      </c>
      <c r="F1620" s="201" t="s">
        <v>691</v>
      </c>
      <c r="G1620" s="201">
        <v>6</v>
      </c>
      <c r="H1620" s="201">
        <v>89</v>
      </c>
      <c r="I1620" s="201" t="s">
        <v>713</v>
      </c>
      <c r="J1620" s="201" t="s">
        <v>671</v>
      </c>
      <c r="K1620" s="202">
        <v>41.67</v>
      </c>
      <c r="L1620" s="202">
        <v>0.77</v>
      </c>
      <c r="M1620" s="202">
        <v>15.67</v>
      </c>
      <c r="N1620" s="202">
        <v>8.16</v>
      </c>
      <c r="O1620" s="202">
        <v>0.44</v>
      </c>
      <c r="P1620" s="202">
        <v>19.170000000000002</v>
      </c>
      <c r="Q1620" s="202">
        <v>6.85</v>
      </c>
      <c r="R1620" s="202">
        <v>0.16</v>
      </c>
      <c r="S1620" s="202">
        <v>8.34</v>
      </c>
      <c r="T1620" s="202">
        <v>101.23</v>
      </c>
      <c r="U1620" s="183">
        <f t="shared" si="50"/>
        <v>80.722572972619432</v>
      </c>
      <c r="V1620" s="183">
        <f t="shared" si="51"/>
        <v>26.310163695082984</v>
      </c>
      <c r="W1620" s="201" t="s">
        <v>713</v>
      </c>
      <c r="X1620" s="201">
        <v>10</v>
      </c>
    </row>
    <row r="1621" spans="1:24" s="171" customFormat="1" ht="11.25">
      <c r="A1621" s="172" t="s">
        <v>687</v>
      </c>
      <c r="B1621" s="201" t="s">
        <v>665</v>
      </c>
      <c r="C1621" s="201" t="s">
        <v>688</v>
      </c>
      <c r="D1621" s="201" t="s">
        <v>689</v>
      </c>
      <c r="E1621" s="201" t="s">
        <v>690</v>
      </c>
      <c r="F1621" s="201" t="s">
        <v>691</v>
      </c>
      <c r="G1621" s="201">
        <v>6</v>
      </c>
      <c r="H1621" s="201">
        <v>90</v>
      </c>
      <c r="I1621" s="201" t="s">
        <v>713</v>
      </c>
      <c r="J1621" s="201" t="s">
        <v>671</v>
      </c>
      <c r="K1621" s="202">
        <v>41.79</v>
      </c>
      <c r="L1621" s="202">
        <v>0.63</v>
      </c>
      <c r="M1621" s="202">
        <v>17.55</v>
      </c>
      <c r="N1621" s="202">
        <v>7</v>
      </c>
      <c r="O1621" s="202">
        <v>0.35</v>
      </c>
      <c r="P1621" s="202">
        <v>20.79</v>
      </c>
      <c r="Q1621" s="202">
        <v>5.87</v>
      </c>
      <c r="R1621" s="202">
        <v>7.0000000000000007E-2</v>
      </c>
      <c r="S1621" s="202">
        <v>5.25</v>
      </c>
      <c r="T1621" s="202">
        <v>99.3</v>
      </c>
      <c r="U1621" s="183">
        <f t="shared" si="50"/>
        <v>84.111436730527046</v>
      </c>
      <c r="V1621" s="183">
        <f t="shared" si="51"/>
        <v>16.713765809290695</v>
      </c>
      <c r="W1621" s="201" t="s">
        <v>713</v>
      </c>
      <c r="X1621" s="201">
        <v>10</v>
      </c>
    </row>
    <row r="1622" spans="1:24" s="171" customFormat="1" ht="11.25">
      <c r="A1622" s="172" t="s">
        <v>687</v>
      </c>
      <c r="B1622" s="201" t="s">
        <v>665</v>
      </c>
      <c r="C1622" s="201" t="s">
        <v>688</v>
      </c>
      <c r="D1622" s="201" t="s">
        <v>689</v>
      </c>
      <c r="E1622" s="201" t="s">
        <v>690</v>
      </c>
      <c r="F1622" s="201" t="s">
        <v>691</v>
      </c>
      <c r="G1622" s="201">
        <v>6</v>
      </c>
      <c r="H1622" s="201">
        <v>91</v>
      </c>
      <c r="I1622" s="201" t="s">
        <v>713</v>
      </c>
      <c r="J1622" s="201" t="s">
        <v>671</v>
      </c>
      <c r="K1622" s="202">
        <v>42.14</v>
      </c>
      <c r="L1622" s="202">
        <v>0.17</v>
      </c>
      <c r="M1622" s="202">
        <v>17.760000000000002</v>
      </c>
      <c r="N1622" s="202">
        <v>7.56</v>
      </c>
      <c r="O1622" s="202">
        <v>0.42</v>
      </c>
      <c r="P1622" s="202">
        <v>20.11</v>
      </c>
      <c r="Q1622" s="202">
        <v>6.21</v>
      </c>
      <c r="R1622" s="202">
        <v>0.06</v>
      </c>
      <c r="S1622" s="202">
        <v>6.35</v>
      </c>
      <c r="T1622" s="202">
        <v>100.78</v>
      </c>
      <c r="U1622" s="183">
        <f t="shared" si="50"/>
        <v>82.582567650356452</v>
      </c>
      <c r="V1622" s="183">
        <f t="shared" si="51"/>
        <v>19.345439369157084</v>
      </c>
      <c r="W1622" s="201" t="s">
        <v>713</v>
      </c>
      <c r="X1622" s="201">
        <v>10</v>
      </c>
    </row>
    <row r="1623" spans="1:24" s="171" customFormat="1" ht="11.25">
      <c r="A1623" s="172" t="s">
        <v>687</v>
      </c>
      <c r="B1623" s="201" t="s">
        <v>665</v>
      </c>
      <c r="C1623" s="201" t="s">
        <v>688</v>
      </c>
      <c r="D1623" s="201" t="s">
        <v>689</v>
      </c>
      <c r="E1623" s="201" t="s">
        <v>690</v>
      </c>
      <c r="F1623" s="201" t="s">
        <v>691</v>
      </c>
      <c r="G1623" s="201">
        <v>6</v>
      </c>
      <c r="H1623" s="201">
        <v>92</v>
      </c>
      <c r="I1623" s="201" t="s">
        <v>713</v>
      </c>
      <c r="J1623" s="201" t="s">
        <v>671</v>
      </c>
      <c r="K1623" s="202">
        <v>42.4</v>
      </c>
      <c r="L1623" s="202">
        <v>0.59</v>
      </c>
      <c r="M1623" s="202">
        <v>17.73</v>
      </c>
      <c r="N1623" s="202">
        <v>6.85</v>
      </c>
      <c r="O1623" s="202">
        <v>0.37</v>
      </c>
      <c r="P1623" s="202">
        <v>20.92</v>
      </c>
      <c r="Q1623" s="202">
        <v>5.64</v>
      </c>
      <c r="R1623" s="202">
        <v>0.13</v>
      </c>
      <c r="S1623" s="202">
        <v>6.73</v>
      </c>
      <c r="T1623" s="202">
        <v>101.36</v>
      </c>
      <c r="U1623" s="183">
        <f t="shared" si="50"/>
        <v>84.480691177144209</v>
      </c>
      <c r="V1623" s="183">
        <f t="shared" si="51"/>
        <v>20.295809882961425</v>
      </c>
      <c r="W1623" s="201" t="s">
        <v>713</v>
      </c>
      <c r="X1623" s="201">
        <v>10</v>
      </c>
    </row>
    <row r="1624" spans="1:24" s="171" customFormat="1" ht="11.25">
      <c r="A1624" s="172" t="s">
        <v>687</v>
      </c>
      <c r="B1624" s="201" t="s">
        <v>665</v>
      </c>
      <c r="C1624" s="201" t="s">
        <v>688</v>
      </c>
      <c r="D1624" s="201" t="s">
        <v>689</v>
      </c>
      <c r="E1624" s="201" t="s">
        <v>690</v>
      </c>
      <c r="F1624" s="201" t="s">
        <v>691</v>
      </c>
      <c r="G1624" s="201">
        <v>6</v>
      </c>
      <c r="H1624" s="201">
        <v>93</v>
      </c>
      <c r="I1624" s="201" t="s">
        <v>713</v>
      </c>
      <c r="J1624" s="201" t="s">
        <v>671</v>
      </c>
      <c r="K1624" s="202">
        <v>42.52</v>
      </c>
      <c r="L1624" s="202">
        <v>0.4</v>
      </c>
      <c r="M1624" s="202">
        <v>18.63</v>
      </c>
      <c r="N1624" s="202">
        <v>8.19</v>
      </c>
      <c r="O1624" s="202">
        <v>0.44</v>
      </c>
      <c r="P1624" s="202">
        <v>19.86</v>
      </c>
      <c r="Q1624" s="202">
        <v>5.93</v>
      </c>
      <c r="R1624" s="202">
        <v>0.08</v>
      </c>
      <c r="S1624" s="202">
        <v>5.5</v>
      </c>
      <c r="T1624" s="202">
        <v>101.55</v>
      </c>
      <c r="U1624" s="183">
        <f t="shared" si="50"/>
        <v>81.210934118590743</v>
      </c>
      <c r="V1624" s="183">
        <f t="shared" si="51"/>
        <v>16.530835531324474</v>
      </c>
      <c r="W1624" s="201" t="s">
        <v>713</v>
      </c>
      <c r="X1624" s="201">
        <v>10</v>
      </c>
    </row>
    <row r="1625" spans="1:24" s="171" customFormat="1" ht="11.25">
      <c r="A1625" s="172" t="s">
        <v>687</v>
      </c>
      <c r="B1625" s="201" t="s">
        <v>665</v>
      </c>
      <c r="C1625" s="201" t="s">
        <v>688</v>
      </c>
      <c r="D1625" s="201" t="s">
        <v>689</v>
      </c>
      <c r="E1625" s="201" t="s">
        <v>690</v>
      </c>
      <c r="F1625" s="201" t="s">
        <v>691</v>
      </c>
      <c r="G1625" s="201">
        <v>6</v>
      </c>
      <c r="H1625" s="201">
        <v>94</v>
      </c>
      <c r="I1625" s="201" t="s">
        <v>713</v>
      </c>
      <c r="J1625" s="201" t="s">
        <v>671</v>
      </c>
      <c r="K1625" s="202">
        <v>42.48</v>
      </c>
      <c r="L1625" s="202">
        <v>0.33</v>
      </c>
      <c r="M1625" s="202">
        <v>20.43</v>
      </c>
      <c r="N1625" s="202">
        <v>7.27</v>
      </c>
      <c r="O1625" s="202">
        <v>0.34</v>
      </c>
      <c r="P1625" s="202">
        <v>21.88</v>
      </c>
      <c r="Q1625" s="202">
        <v>4.76</v>
      </c>
      <c r="R1625" s="202">
        <v>0.06</v>
      </c>
      <c r="S1625" s="202">
        <v>2.96</v>
      </c>
      <c r="T1625" s="202">
        <v>100.51</v>
      </c>
      <c r="U1625" s="183">
        <f t="shared" si="50"/>
        <v>84.287774423650617</v>
      </c>
      <c r="V1625" s="183">
        <f t="shared" si="51"/>
        <v>8.8584671138289419</v>
      </c>
      <c r="W1625" s="201" t="s">
        <v>713</v>
      </c>
      <c r="X1625" s="201">
        <v>10</v>
      </c>
    </row>
    <row r="1626" spans="1:24" s="171" customFormat="1" ht="11.25">
      <c r="A1626" s="172" t="s">
        <v>687</v>
      </c>
      <c r="B1626" s="201" t="s">
        <v>665</v>
      </c>
      <c r="C1626" s="201" t="s">
        <v>688</v>
      </c>
      <c r="D1626" s="201" t="s">
        <v>689</v>
      </c>
      <c r="E1626" s="201" t="s">
        <v>690</v>
      </c>
      <c r="F1626" s="201" t="s">
        <v>691</v>
      </c>
      <c r="G1626" s="201">
        <v>6</v>
      </c>
      <c r="H1626" s="201">
        <v>95</v>
      </c>
      <c r="I1626" s="201" t="s">
        <v>713</v>
      </c>
      <c r="J1626" s="201" t="s">
        <v>671</v>
      </c>
      <c r="K1626" s="202">
        <v>41.67</v>
      </c>
      <c r="L1626" s="202">
        <v>0.11</v>
      </c>
      <c r="M1626" s="202">
        <v>15.21</v>
      </c>
      <c r="N1626" s="202">
        <v>6.87</v>
      </c>
      <c r="O1626" s="202">
        <v>0.41</v>
      </c>
      <c r="P1626" s="202">
        <v>19.309999999999999</v>
      </c>
      <c r="Q1626" s="202">
        <v>7.03</v>
      </c>
      <c r="R1626" s="202">
        <v>0.01</v>
      </c>
      <c r="S1626" s="202">
        <v>10.53</v>
      </c>
      <c r="T1626" s="202">
        <v>101.15</v>
      </c>
      <c r="U1626" s="183">
        <f t="shared" si="50"/>
        <v>83.361121906095406</v>
      </c>
      <c r="V1626" s="183">
        <f t="shared" si="51"/>
        <v>31.713935834215185</v>
      </c>
      <c r="W1626" s="201" t="s">
        <v>713</v>
      </c>
      <c r="X1626" s="201">
        <v>10</v>
      </c>
    </row>
    <row r="1627" spans="1:24" s="171" customFormat="1" ht="11.25">
      <c r="A1627" s="172" t="s">
        <v>687</v>
      </c>
      <c r="B1627" s="201" t="s">
        <v>665</v>
      </c>
      <c r="C1627" s="201" t="s">
        <v>688</v>
      </c>
      <c r="D1627" s="201" t="s">
        <v>689</v>
      </c>
      <c r="E1627" s="201" t="s">
        <v>690</v>
      </c>
      <c r="F1627" s="201" t="s">
        <v>691</v>
      </c>
      <c r="G1627" s="201">
        <v>6</v>
      </c>
      <c r="H1627" s="201">
        <v>96</v>
      </c>
      <c r="I1627" s="201" t="s">
        <v>713</v>
      </c>
      <c r="J1627" s="201" t="s">
        <v>671</v>
      </c>
      <c r="K1627" s="202">
        <v>42.37</v>
      </c>
      <c r="L1627" s="202">
        <v>0.81</v>
      </c>
      <c r="M1627" s="202">
        <v>17.62</v>
      </c>
      <c r="N1627" s="202">
        <v>6.79</v>
      </c>
      <c r="O1627" s="202">
        <v>0.33</v>
      </c>
      <c r="P1627" s="202">
        <v>21.1</v>
      </c>
      <c r="Q1627" s="202">
        <v>5.77</v>
      </c>
      <c r="R1627" s="202">
        <v>0.11</v>
      </c>
      <c r="S1627" s="202">
        <v>6.01</v>
      </c>
      <c r="T1627" s="202">
        <v>100.91</v>
      </c>
      <c r="U1627" s="183">
        <f t="shared" si="50"/>
        <v>84.707001279906649</v>
      </c>
      <c r="V1627" s="183">
        <f t="shared" si="51"/>
        <v>18.620889073647714</v>
      </c>
      <c r="W1627" s="201" t="s">
        <v>713</v>
      </c>
      <c r="X1627" s="201">
        <v>10</v>
      </c>
    </row>
    <row r="1628" spans="1:24" s="171" customFormat="1" ht="11.25">
      <c r="A1628" s="172" t="s">
        <v>687</v>
      </c>
      <c r="B1628" s="201" t="s">
        <v>665</v>
      </c>
      <c r="C1628" s="201" t="s">
        <v>688</v>
      </c>
      <c r="D1628" s="201" t="s">
        <v>689</v>
      </c>
      <c r="E1628" s="201" t="s">
        <v>690</v>
      </c>
      <c r="F1628" s="201" t="s">
        <v>691</v>
      </c>
      <c r="G1628" s="201">
        <v>6</v>
      </c>
      <c r="H1628" s="201">
        <v>97</v>
      </c>
      <c r="I1628" s="201" t="s">
        <v>713</v>
      </c>
      <c r="J1628" s="201" t="s">
        <v>671</v>
      </c>
      <c r="K1628" s="202">
        <v>40.950000000000003</v>
      </c>
      <c r="L1628" s="202">
        <v>0.21</v>
      </c>
      <c r="M1628" s="202">
        <v>13.07</v>
      </c>
      <c r="N1628" s="202">
        <v>7.04</v>
      </c>
      <c r="O1628" s="202">
        <v>0.4</v>
      </c>
      <c r="P1628" s="202">
        <v>18.059999999999999</v>
      </c>
      <c r="Q1628" s="202">
        <v>8.67</v>
      </c>
      <c r="R1628" s="202">
        <v>0.06</v>
      </c>
      <c r="S1628" s="202">
        <v>12.66</v>
      </c>
      <c r="T1628" s="202">
        <v>101.12</v>
      </c>
      <c r="U1628" s="183">
        <f t="shared" si="50"/>
        <v>82.054914355909162</v>
      </c>
      <c r="V1628" s="183">
        <f t="shared" si="51"/>
        <v>39.38644473430351</v>
      </c>
      <c r="W1628" s="201" t="s">
        <v>713</v>
      </c>
      <c r="X1628" s="201">
        <v>10</v>
      </c>
    </row>
    <row r="1629" spans="1:24" s="171" customFormat="1" ht="11.25">
      <c r="A1629" s="172" t="s">
        <v>687</v>
      </c>
      <c r="B1629" s="201" t="s">
        <v>665</v>
      </c>
      <c r="C1629" s="201" t="s">
        <v>688</v>
      </c>
      <c r="D1629" s="201" t="s">
        <v>689</v>
      </c>
      <c r="E1629" s="201" t="s">
        <v>690</v>
      </c>
      <c r="F1629" s="201" t="s">
        <v>691</v>
      </c>
      <c r="G1629" s="201">
        <v>6</v>
      </c>
      <c r="H1629" s="201">
        <v>98</v>
      </c>
      <c r="I1629" s="201" t="s">
        <v>713</v>
      </c>
      <c r="J1629" s="201" t="s">
        <v>671</v>
      </c>
      <c r="K1629" s="202">
        <v>41.19</v>
      </c>
      <c r="L1629" s="202">
        <v>0.15</v>
      </c>
      <c r="M1629" s="202">
        <v>15.5</v>
      </c>
      <c r="N1629" s="202">
        <v>7.19</v>
      </c>
      <c r="O1629" s="202">
        <v>0.45</v>
      </c>
      <c r="P1629" s="202">
        <v>19.649999999999999</v>
      </c>
      <c r="Q1629" s="202">
        <v>5.57</v>
      </c>
      <c r="R1629" s="202">
        <v>0.04</v>
      </c>
      <c r="S1629" s="202">
        <v>10.29</v>
      </c>
      <c r="T1629" s="202">
        <v>100.03</v>
      </c>
      <c r="U1629" s="183">
        <f t="shared" si="50"/>
        <v>82.968086740561418</v>
      </c>
      <c r="V1629" s="183">
        <f t="shared" si="51"/>
        <v>30.812661125198915</v>
      </c>
      <c r="W1629" s="201" t="s">
        <v>713</v>
      </c>
      <c r="X1629" s="201">
        <v>10</v>
      </c>
    </row>
    <row r="1630" spans="1:24" s="171" customFormat="1" ht="11.25">
      <c r="A1630" s="172" t="s">
        <v>687</v>
      </c>
      <c r="B1630" s="201" t="s">
        <v>665</v>
      </c>
      <c r="C1630" s="201" t="s">
        <v>688</v>
      </c>
      <c r="D1630" s="201" t="s">
        <v>689</v>
      </c>
      <c r="E1630" s="201" t="s">
        <v>690</v>
      </c>
      <c r="F1630" s="201" t="s">
        <v>691</v>
      </c>
      <c r="G1630" s="201">
        <v>6</v>
      </c>
      <c r="H1630" s="201">
        <v>99</v>
      </c>
      <c r="I1630" s="201" t="s">
        <v>713</v>
      </c>
      <c r="J1630" s="201" t="s">
        <v>671</v>
      </c>
      <c r="K1630" s="202">
        <v>42.75</v>
      </c>
      <c r="L1630" s="202">
        <v>0.16</v>
      </c>
      <c r="M1630" s="202">
        <v>19.920000000000002</v>
      </c>
      <c r="N1630" s="202">
        <v>6.66</v>
      </c>
      <c r="O1630" s="202">
        <v>0.31</v>
      </c>
      <c r="P1630" s="202">
        <v>21.86</v>
      </c>
      <c r="Q1630" s="202">
        <v>4.79</v>
      </c>
      <c r="R1630" s="202">
        <v>0.01</v>
      </c>
      <c r="S1630" s="202">
        <v>4.01</v>
      </c>
      <c r="T1630" s="202">
        <v>100.47</v>
      </c>
      <c r="U1630" s="183">
        <f t="shared" si="50"/>
        <v>85.402436923687247</v>
      </c>
      <c r="V1630" s="183">
        <f t="shared" si="51"/>
        <v>11.897655951691579</v>
      </c>
      <c r="W1630" s="201" t="s">
        <v>713</v>
      </c>
      <c r="X1630" s="201">
        <v>10</v>
      </c>
    </row>
    <row r="1631" spans="1:24" s="171" customFormat="1" ht="11.25">
      <c r="A1631" s="172" t="s">
        <v>687</v>
      </c>
      <c r="B1631" s="201" t="s">
        <v>665</v>
      </c>
      <c r="C1631" s="201" t="s">
        <v>688</v>
      </c>
      <c r="D1631" s="201" t="s">
        <v>689</v>
      </c>
      <c r="E1631" s="201" t="s">
        <v>690</v>
      </c>
      <c r="F1631" s="201" t="s">
        <v>691</v>
      </c>
      <c r="G1631" s="201">
        <v>6</v>
      </c>
      <c r="H1631" s="201">
        <v>100</v>
      </c>
      <c r="I1631" s="201" t="s">
        <v>713</v>
      </c>
      <c r="J1631" s="201" t="s">
        <v>671</v>
      </c>
      <c r="K1631" s="202">
        <v>40.85</v>
      </c>
      <c r="L1631" s="202">
        <v>0.34</v>
      </c>
      <c r="M1631" s="202">
        <v>22.39</v>
      </c>
      <c r="N1631" s="202">
        <v>13.73</v>
      </c>
      <c r="O1631" s="202">
        <v>0.27</v>
      </c>
      <c r="P1631" s="202">
        <v>11.59</v>
      </c>
      <c r="Q1631" s="202">
        <v>11.22</v>
      </c>
      <c r="R1631" s="202">
        <v>0.13</v>
      </c>
      <c r="S1631" s="202">
        <v>0.11</v>
      </c>
      <c r="T1631" s="202">
        <v>100.63</v>
      </c>
      <c r="U1631" s="183">
        <f t="shared" si="50"/>
        <v>60.073786006585784</v>
      </c>
      <c r="V1631" s="183">
        <f t="shared" si="51"/>
        <v>0.32849481016597609</v>
      </c>
      <c r="W1631" s="201" t="s">
        <v>713</v>
      </c>
      <c r="X1631" s="201">
        <v>10</v>
      </c>
    </row>
    <row r="1632" spans="1:24" s="171" customFormat="1" ht="11.25">
      <c r="A1632" s="172" t="s">
        <v>687</v>
      </c>
      <c r="B1632" s="201" t="s">
        <v>665</v>
      </c>
      <c r="C1632" s="201" t="s">
        <v>688</v>
      </c>
      <c r="D1632" s="201" t="s">
        <v>689</v>
      </c>
      <c r="E1632" s="201" t="s">
        <v>690</v>
      </c>
      <c r="F1632" s="201" t="s">
        <v>691</v>
      </c>
      <c r="G1632" s="201">
        <v>7</v>
      </c>
      <c r="H1632" s="201">
        <v>1</v>
      </c>
      <c r="I1632" s="201" t="s">
        <v>713</v>
      </c>
      <c r="J1632" s="201" t="s">
        <v>671</v>
      </c>
      <c r="K1632" s="202">
        <v>40.83</v>
      </c>
      <c r="L1632" s="202">
        <v>0.3</v>
      </c>
      <c r="M1632" s="202">
        <v>20.43</v>
      </c>
      <c r="N1632" s="202">
        <v>14.62</v>
      </c>
      <c r="O1632" s="202">
        <v>0.28999999999999998</v>
      </c>
      <c r="P1632" s="202">
        <v>10.220000000000001</v>
      </c>
      <c r="Q1632" s="202">
        <v>11.86</v>
      </c>
      <c r="R1632" s="202">
        <v>0.16</v>
      </c>
      <c r="S1632" s="202">
        <v>0.06</v>
      </c>
      <c r="T1632" s="202">
        <v>98.77</v>
      </c>
      <c r="U1632" s="183">
        <f t="shared" si="50"/>
        <v>55.476371506676436</v>
      </c>
      <c r="V1632" s="183">
        <f t="shared" si="51"/>
        <v>0.1966287414836724</v>
      </c>
      <c r="W1632" s="201" t="s">
        <v>713</v>
      </c>
      <c r="X1632" s="201">
        <v>10</v>
      </c>
    </row>
    <row r="1633" spans="1:24" s="171" customFormat="1" ht="11.25">
      <c r="A1633" s="172" t="s">
        <v>687</v>
      </c>
      <c r="B1633" s="201" t="s">
        <v>665</v>
      </c>
      <c r="C1633" s="201" t="s">
        <v>688</v>
      </c>
      <c r="D1633" s="201" t="s">
        <v>689</v>
      </c>
      <c r="E1633" s="201" t="s">
        <v>690</v>
      </c>
      <c r="F1633" s="201" t="s">
        <v>691</v>
      </c>
      <c r="G1633" s="201">
        <v>7</v>
      </c>
      <c r="H1633" s="201">
        <v>2</v>
      </c>
      <c r="I1633" s="201" t="s">
        <v>713</v>
      </c>
      <c r="J1633" s="201" t="s">
        <v>671</v>
      </c>
      <c r="K1633" s="202">
        <v>42.01</v>
      </c>
      <c r="L1633" s="202">
        <v>0.25</v>
      </c>
      <c r="M1633" s="202">
        <v>13.17</v>
      </c>
      <c r="N1633" s="202">
        <v>6.83</v>
      </c>
      <c r="O1633" s="202">
        <v>0.4</v>
      </c>
      <c r="P1633" s="202">
        <v>18.940000000000001</v>
      </c>
      <c r="Q1633" s="202">
        <v>6.83</v>
      </c>
      <c r="R1633" s="202">
        <v>0.03</v>
      </c>
      <c r="S1633" s="202">
        <v>11.99</v>
      </c>
      <c r="T1633" s="202">
        <v>100.45</v>
      </c>
      <c r="U1633" s="183">
        <f t="shared" si="50"/>
        <v>83.172921804597763</v>
      </c>
      <c r="V1633" s="183">
        <f t="shared" si="51"/>
        <v>37.916514272807738</v>
      </c>
      <c r="W1633" s="201" t="s">
        <v>713</v>
      </c>
      <c r="X1633" s="201">
        <v>10</v>
      </c>
    </row>
    <row r="1634" spans="1:24" s="171" customFormat="1" ht="11.25">
      <c r="A1634" s="172" t="s">
        <v>687</v>
      </c>
      <c r="B1634" s="201" t="s">
        <v>665</v>
      </c>
      <c r="C1634" s="201" t="s">
        <v>688</v>
      </c>
      <c r="D1634" s="201" t="s">
        <v>689</v>
      </c>
      <c r="E1634" s="201" t="s">
        <v>690</v>
      </c>
      <c r="F1634" s="201" t="s">
        <v>691</v>
      </c>
      <c r="G1634" s="201">
        <v>7</v>
      </c>
      <c r="H1634" s="201">
        <v>3</v>
      </c>
      <c r="I1634" s="201" t="s">
        <v>713</v>
      </c>
      <c r="J1634" s="201" t="s">
        <v>671</v>
      </c>
      <c r="K1634" s="202">
        <v>42.52</v>
      </c>
      <c r="L1634" s="202">
        <v>0.13</v>
      </c>
      <c r="M1634" s="202">
        <v>20.52</v>
      </c>
      <c r="N1634" s="202">
        <v>7.21</v>
      </c>
      <c r="O1634" s="202">
        <v>0.41</v>
      </c>
      <c r="P1634" s="202">
        <v>21.76</v>
      </c>
      <c r="Q1634" s="202">
        <v>4.76</v>
      </c>
      <c r="R1634" s="202">
        <v>0.02</v>
      </c>
      <c r="S1634" s="202">
        <v>3.69</v>
      </c>
      <c r="T1634" s="202">
        <v>101.02</v>
      </c>
      <c r="U1634" s="183">
        <f t="shared" si="50"/>
        <v>84.324659128130222</v>
      </c>
      <c r="V1634" s="183">
        <f t="shared" si="51"/>
        <v>10.764759077099038</v>
      </c>
      <c r="W1634" s="201" t="s">
        <v>713</v>
      </c>
      <c r="X1634" s="201">
        <v>10</v>
      </c>
    </row>
    <row r="1635" spans="1:24" s="171" customFormat="1" ht="11.25">
      <c r="A1635" s="172" t="s">
        <v>687</v>
      </c>
      <c r="B1635" s="201" t="s">
        <v>665</v>
      </c>
      <c r="C1635" s="201" t="s">
        <v>688</v>
      </c>
      <c r="D1635" s="201" t="s">
        <v>689</v>
      </c>
      <c r="E1635" s="201" t="s">
        <v>690</v>
      </c>
      <c r="F1635" s="201" t="s">
        <v>691</v>
      </c>
      <c r="G1635" s="201">
        <v>7</v>
      </c>
      <c r="H1635" s="201">
        <v>4</v>
      </c>
      <c r="I1635" s="201" t="s">
        <v>713</v>
      </c>
      <c r="J1635" s="201" t="s">
        <v>671</v>
      </c>
      <c r="K1635" s="202">
        <v>41.72</v>
      </c>
      <c r="L1635" s="202">
        <v>0.68</v>
      </c>
      <c r="M1635" s="202">
        <v>15.12</v>
      </c>
      <c r="N1635" s="202">
        <v>7.81</v>
      </c>
      <c r="O1635" s="202">
        <v>0.43</v>
      </c>
      <c r="P1635" s="202">
        <v>20.39</v>
      </c>
      <c r="Q1635" s="202">
        <v>5.82</v>
      </c>
      <c r="R1635" s="202">
        <v>0.1</v>
      </c>
      <c r="S1635" s="202">
        <v>8.81</v>
      </c>
      <c r="T1635" s="202">
        <v>100.88</v>
      </c>
      <c r="U1635" s="183">
        <f t="shared" si="50"/>
        <v>82.311857239510942</v>
      </c>
      <c r="V1635" s="183">
        <f t="shared" si="51"/>
        <v>28.10305151657505</v>
      </c>
      <c r="W1635" s="201" t="s">
        <v>713</v>
      </c>
      <c r="X1635" s="201">
        <v>10</v>
      </c>
    </row>
    <row r="1636" spans="1:24" s="171" customFormat="1" ht="11.25">
      <c r="A1636" s="172" t="s">
        <v>687</v>
      </c>
      <c r="B1636" s="201" t="s">
        <v>665</v>
      </c>
      <c r="C1636" s="201" t="s">
        <v>688</v>
      </c>
      <c r="D1636" s="201" t="s">
        <v>689</v>
      </c>
      <c r="E1636" s="201" t="s">
        <v>690</v>
      </c>
      <c r="F1636" s="201" t="s">
        <v>691</v>
      </c>
      <c r="G1636" s="201">
        <v>7</v>
      </c>
      <c r="H1636" s="201">
        <v>5</v>
      </c>
      <c r="I1636" s="201" t="s">
        <v>713</v>
      </c>
      <c r="J1636" s="201" t="s">
        <v>671</v>
      </c>
      <c r="K1636" s="202">
        <v>42.53</v>
      </c>
      <c r="L1636" s="202">
        <v>0.49</v>
      </c>
      <c r="M1636" s="202">
        <v>18.079999999999998</v>
      </c>
      <c r="N1636" s="202">
        <v>6.57</v>
      </c>
      <c r="O1636" s="202">
        <v>0.26</v>
      </c>
      <c r="P1636" s="202">
        <v>22.39</v>
      </c>
      <c r="Q1636" s="202">
        <v>4.75</v>
      </c>
      <c r="R1636" s="202">
        <v>7.0000000000000007E-2</v>
      </c>
      <c r="S1636" s="202">
        <v>4.32</v>
      </c>
      <c r="T1636" s="202">
        <v>99.46</v>
      </c>
      <c r="U1636" s="183">
        <f t="shared" si="50"/>
        <v>85.864506370818901</v>
      </c>
      <c r="V1636" s="183">
        <f t="shared" si="51"/>
        <v>13.81458936282923</v>
      </c>
      <c r="W1636" s="201" t="s">
        <v>713</v>
      </c>
      <c r="X1636" s="201">
        <v>10</v>
      </c>
    </row>
    <row r="1637" spans="1:24" s="171" customFormat="1" ht="11.25">
      <c r="A1637" s="172" t="s">
        <v>687</v>
      </c>
      <c r="B1637" s="201" t="s">
        <v>665</v>
      </c>
      <c r="C1637" s="201" t="s">
        <v>688</v>
      </c>
      <c r="D1637" s="201" t="s">
        <v>689</v>
      </c>
      <c r="E1637" s="201" t="s">
        <v>690</v>
      </c>
      <c r="F1637" s="201" t="s">
        <v>691</v>
      </c>
      <c r="G1637" s="201">
        <v>7</v>
      </c>
      <c r="H1637" s="201">
        <v>6</v>
      </c>
      <c r="I1637" s="201" t="s">
        <v>713</v>
      </c>
      <c r="J1637" s="201" t="s">
        <v>671</v>
      </c>
      <c r="K1637" s="202">
        <v>42.04</v>
      </c>
      <c r="L1637" s="202">
        <v>0.76</v>
      </c>
      <c r="M1637" s="202">
        <v>16.55</v>
      </c>
      <c r="N1637" s="202">
        <v>7.39</v>
      </c>
      <c r="O1637" s="202">
        <v>0.41</v>
      </c>
      <c r="P1637" s="202">
        <v>19.45</v>
      </c>
      <c r="Q1637" s="202">
        <v>7.25</v>
      </c>
      <c r="R1637" s="202">
        <v>0.1</v>
      </c>
      <c r="S1637" s="202">
        <v>7.41</v>
      </c>
      <c r="T1637" s="202">
        <v>101.36</v>
      </c>
      <c r="U1637" s="183">
        <f t="shared" si="50"/>
        <v>82.429186396341947</v>
      </c>
      <c r="V1637" s="183">
        <f t="shared" si="51"/>
        <v>23.098097006565229</v>
      </c>
      <c r="W1637" s="201" t="s">
        <v>713</v>
      </c>
      <c r="X1637" s="201">
        <v>10</v>
      </c>
    </row>
    <row r="1638" spans="1:24" s="171" customFormat="1" ht="11.25">
      <c r="A1638" s="172" t="s">
        <v>687</v>
      </c>
      <c r="B1638" s="201" t="s">
        <v>665</v>
      </c>
      <c r="C1638" s="201" t="s">
        <v>688</v>
      </c>
      <c r="D1638" s="201" t="s">
        <v>689</v>
      </c>
      <c r="E1638" s="201" t="s">
        <v>690</v>
      </c>
      <c r="F1638" s="201" t="s">
        <v>691</v>
      </c>
      <c r="G1638" s="201">
        <v>7</v>
      </c>
      <c r="H1638" s="201">
        <v>7</v>
      </c>
      <c r="I1638" s="201" t="s">
        <v>713</v>
      </c>
      <c r="J1638" s="201" t="s">
        <v>671</v>
      </c>
      <c r="K1638" s="202">
        <v>42.6</v>
      </c>
      <c r="L1638" s="202">
        <v>0.84</v>
      </c>
      <c r="M1638" s="202">
        <v>18.75</v>
      </c>
      <c r="N1638" s="202">
        <v>7.35</v>
      </c>
      <c r="O1638" s="202">
        <v>0.31</v>
      </c>
      <c r="P1638" s="202">
        <v>21.26</v>
      </c>
      <c r="Q1638" s="202">
        <v>5.58</v>
      </c>
      <c r="R1638" s="202">
        <v>0.08</v>
      </c>
      <c r="S1638" s="202">
        <v>4.57</v>
      </c>
      <c r="T1638" s="202">
        <v>101.34</v>
      </c>
      <c r="U1638" s="183">
        <f t="shared" si="50"/>
        <v>83.754964539882053</v>
      </c>
      <c r="V1638" s="183">
        <f t="shared" si="51"/>
        <v>14.052875076515642</v>
      </c>
      <c r="W1638" s="201" t="s">
        <v>713</v>
      </c>
      <c r="X1638" s="201">
        <v>10</v>
      </c>
    </row>
    <row r="1639" spans="1:24" s="171" customFormat="1" ht="11.25">
      <c r="A1639" s="172" t="s">
        <v>687</v>
      </c>
      <c r="B1639" s="201" t="s">
        <v>665</v>
      </c>
      <c r="C1639" s="201" t="s">
        <v>688</v>
      </c>
      <c r="D1639" s="201" t="s">
        <v>689</v>
      </c>
      <c r="E1639" s="201" t="s">
        <v>690</v>
      </c>
      <c r="F1639" s="201" t="s">
        <v>691</v>
      </c>
      <c r="G1639" s="201">
        <v>7</v>
      </c>
      <c r="H1639" s="201">
        <v>8</v>
      </c>
      <c r="I1639" s="201" t="s">
        <v>713</v>
      </c>
      <c r="J1639" s="201" t="s">
        <v>671</v>
      </c>
      <c r="K1639" s="202">
        <v>41.3</v>
      </c>
      <c r="L1639" s="202">
        <v>0.22</v>
      </c>
      <c r="M1639" s="202">
        <v>22.21</v>
      </c>
      <c r="N1639" s="202">
        <v>13.81</v>
      </c>
      <c r="O1639" s="202">
        <v>0.25</v>
      </c>
      <c r="P1639" s="202">
        <v>10.39</v>
      </c>
      <c r="Q1639" s="202">
        <v>12.14</v>
      </c>
      <c r="R1639" s="202">
        <v>0.15</v>
      </c>
      <c r="S1639" s="202">
        <v>0.09</v>
      </c>
      <c r="T1639" s="202">
        <v>100.56</v>
      </c>
      <c r="U1639" s="183">
        <f t="shared" si="50"/>
        <v>57.28361039181474</v>
      </c>
      <c r="V1639" s="183">
        <f t="shared" si="51"/>
        <v>0.27110271824460297</v>
      </c>
      <c r="W1639" s="201" t="s">
        <v>713</v>
      </c>
      <c r="X1639" s="201">
        <v>10</v>
      </c>
    </row>
    <row r="1640" spans="1:24" s="171" customFormat="1" ht="11.25">
      <c r="A1640" s="172" t="s">
        <v>687</v>
      </c>
      <c r="B1640" s="201" t="s">
        <v>665</v>
      </c>
      <c r="C1640" s="201" t="s">
        <v>688</v>
      </c>
      <c r="D1640" s="201" t="s">
        <v>689</v>
      </c>
      <c r="E1640" s="201" t="s">
        <v>690</v>
      </c>
      <c r="F1640" s="201" t="s">
        <v>691</v>
      </c>
      <c r="G1640" s="201">
        <v>7</v>
      </c>
      <c r="H1640" s="201">
        <v>9</v>
      </c>
      <c r="I1640" s="201" t="s">
        <v>713</v>
      </c>
      <c r="J1640" s="201" t="s">
        <v>671</v>
      </c>
      <c r="K1640" s="202">
        <v>42.82</v>
      </c>
      <c r="L1640" s="202">
        <v>0.05</v>
      </c>
      <c r="M1640" s="202">
        <v>21.11</v>
      </c>
      <c r="N1640" s="202">
        <v>7.59</v>
      </c>
      <c r="O1640" s="202">
        <v>0.47</v>
      </c>
      <c r="P1640" s="202">
        <v>20.74</v>
      </c>
      <c r="Q1640" s="202">
        <v>4.3600000000000003</v>
      </c>
      <c r="R1640" s="202">
        <v>0.03</v>
      </c>
      <c r="S1640" s="202">
        <v>4.25</v>
      </c>
      <c r="T1640" s="202">
        <v>101.42</v>
      </c>
      <c r="U1640" s="183">
        <f t="shared" si="50"/>
        <v>82.96591673427065</v>
      </c>
      <c r="V1640" s="183">
        <f t="shared" si="51"/>
        <v>11.898758000521356</v>
      </c>
      <c r="W1640" s="201" t="s">
        <v>713</v>
      </c>
      <c r="X1640" s="201">
        <v>10</v>
      </c>
    </row>
    <row r="1641" spans="1:24" s="171" customFormat="1" ht="11.25">
      <c r="A1641" s="172" t="s">
        <v>687</v>
      </c>
      <c r="B1641" s="201" t="s">
        <v>665</v>
      </c>
      <c r="C1641" s="201" t="s">
        <v>688</v>
      </c>
      <c r="D1641" s="201" t="s">
        <v>689</v>
      </c>
      <c r="E1641" s="201" t="s">
        <v>690</v>
      </c>
      <c r="F1641" s="201" t="s">
        <v>691</v>
      </c>
      <c r="G1641" s="201">
        <v>7</v>
      </c>
      <c r="H1641" s="201">
        <v>10</v>
      </c>
      <c r="I1641" s="201" t="s">
        <v>713</v>
      </c>
      <c r="J1641" s="201" t="s">
        <v>671</v>
      </c>
      <c r="K1641" s="202">
        <v>40.92</v>
      </c>
      <c r="L1641" s="202">
        <v>0.13</v>
      </c>
      <c r="M1641" s="202">
        <v>13.21</v>
      </c>
      <c r="N1641" s="202">
        <v>6.85</v>
      </c>
      <c r="O1641" s="202">
        <v>0.46</v>
      </c>
      <c r="P1641" s="202">
        <v>19.16</v>
      </c>
      <c r="Q1641" s="202">
        <v>7.18</v>
      </c>
      <c r="R1641" s="202">
        <v>0.04</v>
      </c>
      <c r="S1641" s="202">
        <v>12.44</v>
      </c>
      <c r="T1641" s="202">
        <v>100.39</v>
      </c>
      <c r="U1641" s="183">
        <f t="shared" si="50"/>
        <v>83.293284393256286</v>
      </c>
      <c r="V1641" s="183">
        <f t="shared" si="51"/>
        <v>38.715622470245805</v>
      </c>
      <c r="W1641" s="201" t="s">
        <v>713</v>
      </c>
      <c r="X1641" s="201">
        <v>10</v>
      </c>
    </row>
    <row r="1642" spans="1:24" s="171" customFormat="1" ht="11.25">
      <c r="A1642" s="172" t="s">
        <v>687</v>
      </c>
      <c r="B1642" s="201" t="s">
        <v>665</v>
      </c>
      <c r="C1642" s="201" t="s">
        <v>688</v>
      </c>
      <c r="D1642" s="201" t="s">
        <v>689</v>
      </c>
      <c r="E1642" s="201" t="s">
        <v>690</v>
      </c>
      <c r="F1642" s="201" t="s">
        <v>691</v>
      </c>
      <c r="G1642" s="201">
        <v>7</v>
      </c>
      <c r="H1642" s="201">
        <v>11</v>
      </c>
      <c r="I1642" s="201" t="s">
        <v>713</v>
      </c>
      <c r="J1642" s="201" t="s">
        <v>671</v>
      </c>
      <c r="K1642" s="202">
        <v>41.88</v>
      </c>
      <c r="L1642" s="202">
        <v>0.03</v>
      </c>
      <c r="M1642" s="202">
        <v>19.29</v>
      </c>
      <c r="N1642" s="202">
        <v>7.44</v>
      </c>
      <c r="O1642" s="202">
        <v>0.49</v>
      </c>
      <c r="P1642" s="202">
        <v>20.13</v>
      </c>
      <c r="Q1642" s="202">
        <v>5.94</v>
      </c>
      <c r="R1642" s="202">
        <v>0.01</v>
      </c>
      <c r="S1642" s="202">
        <v>5.5</v>
      </c>
      <c r="T1642" s="202">
        <v>100.71</v>
      </c>
      <c r="U1642" s="183">
        <f t="shared" si="50"/>
        <v>82.825658845836742</v>
      </c>
      <c r="V1642" s="183">
        <f t="shared" si="51"/>
        <v>16.0560517169516</v>
      </c>
      <c r="W1642" s="201" t="s">
        <v>713</v>
      </c>
      <c r="X1642" s="201">
        <v>10</v>
      </c>
    </row>
    <row r="1643" spans="1:24" s="171" customFormat="1" ht="11.25">
      <c r="A1643" s="172" t="s">
        <v>687</v>
      </c>
      <c r="B1643" s="201" t="s">
        <v>665</v>
      </c>
      <c r="C1643" s="201" t="s">
        <v>688</v>
      </c>
      <c r="D1643" s="201" t="s">
        <v>689</v>
      </c>
      <c r="E1643" s="201" t="s">
        <v>690</v>
      </c>
      <c r="F1643" s="201" t="s">
        <v>691</v>
      </c>
      <c r="G1643" s="201">
        <v>7</v>
      </c>
      <c r="H1643" s="201">
        <v>12</v>
      </c>
      <c r="I1643" s="201" t="s">
        <v>713</v>
      </c>
      <c r="J1643" s="201" t="s">
        <v>671</v>
      </c>
      <c r="K1643" s="202">
        <v>41.72</v>
      </c>
      <c r="L1643" s="202">
        <v>0.05</v>
      </c>
      <c r="M1643" s="202">
        <v>18.690000000000001</v>
      </c>
      <c r="N1643" s="202">
        <v>7.63</v>
      </c>
      <c r="O1643" s="202">
        <v>0.57999999999999996</v>
      </c>
      <c r="P1643" s="202">
        <v>19.170000000000002</v>
      </c>
      <c r="Q1643" s="202">
        <v>6.61</v>
      </c>
      <c r="R1643" s="202">
        <v>0.04</v>
      </c>
      <c r="S1643" s="202">
        <v>6.16</v>
      </c>
      <c r="T1643" s="202">
        <v>100.65</v>
      </c>
      <c r="U1643" s="183">
        <f t="shared" si="50"/>
        <v>81.746105980201676</v>
      </c>
      <c r="V1643" s="183">
        <f t="shared" si="51"/>
        <v>18.106678861302701</v>
      </c>
      <c r="W1643" s="201" t="s">
        <v>713</v>
      </c>
      <c r="X1643" s="201">
        <v>10</v>
      </c>
    </row>
    <row r="1644" spans="1:24" s="171" customFormat="1" ht="11.25">
      <c r="A1644" s="172" t="s">
        <v>687</v>
      </c>
      <c r="B1644" s="201" t="s">
        <v>665</v>
      </c>
      <c r="C1644" s="201" t="s">
        <v>688</v>
      </c>
      <c r="D1644" s="201" t="s">
        <v>689</v>
      </c>
      <c r="E1644" s="201" t="s">
        <v>690</v>
      </c>
      <c r="F1644" s="201" t="s">
        <v>691</v>
      </c>
      <c r="G1644" s="201">
        <v>7</v>
      </c>
      <c r="H1644" s="201">
        <v>13</v>
      </c>
      <c r="I1644" s="201" t="s">
        <v>713</v>
      </c>
      <c r="J1644" s="201" t="s">
        <v>671</v>
      </c>
      <c r="K1644" s="202">
        <v>42.22</v>
      </c>
      <c r="L1644" s="202">
        <v>0.22</v>
      </c>
      <c r="M1644" s="202">
        <v>17.78</v>
      </c>
      <c r="N1644" s="202">
        <v>7.29</v>
      </c>
      <c r="O1644" s="202">
        <v>0.36</v>
      </c>
      <c r="P1644" s="202">
        <v>20.66</v>
      </c>
      <c r="Q1644" s="202">
        <v>5.64</v>
      </c>
      <c r="R1644" s="202">
        <v>0.03</v>
      </c>
      <c r="S1644" s="202">
        <v>5.07</v>
      </c>
      <c r="T1644" s="202">
        <v>99.27</v>
      </c>
      <c r="U1644" s="183">
        <f t="shared" si="50"/>
        <v>83.475057287068651</v>
      </c>
      <c r="V1644" s="183">
        <f t="shared" si="51"/>
        <v>16.057471309087166</v>
      </c>
      <c r="W1644" s="201" t="s">
        <v>713</v>
      </c>
      <c r="X1644" s="201">
        <v>10</v>
      </c>
    </row>
    <row r="1645" spans="1:24" s="171" customFormat="1" ht="11.25">
      <c r="A1645" s="172" t="s">
        <v>687</v>
      </c>
      <c r="B1645" s="201" t="s">
        <v>665</v>
      </c>
      <c r="C1645" s="201" t="s">
        <v>688</v>
      </c>
      <c r="D1645" s="201" t="s">
        <v>689</v>
      </c>
      <c r="E1645" s="201" t="s">
        <v>690</v>
      </c>
      <c r="F1645" s="201" t="s">
        <v>691</v>
      </c>
      <c r="G1645" s="201">
        <v>7</v>
      </c>
      <c r="H1645" s="201">
        <v>14</v>
      </c>
      <c r="I1645" s="201" t="s">
        <v>713</v>
      </c>
      <c r="J1645" s="201" t="s">
        <v>671</v>
      </c>
      <c r="K1645" s="202">
        <v>42.5</v>
      </c>
      <c r="L1645" s="202">
        <v>0.3</v>
      </c>
      <c r="M1645" s="202">
        <v>17.75</v>
      </c>
      <c r="N1645" s="202">
        <v>7.26</v>
      </c>
      <c r="O1645" s="202">
        <v>0.41</v>
      </c>
      <c r="P1645" s="202">
        <v>21.41</v>
      </c>
      <c r="Q1645" s="202">
        <v>4.82</v>
      </c>
      <c r="R1645" s="202">
        <v>0.06</v>
      </c>
      <c r="S1645" s="202">
        <v>4.5199999999999996</v>
      </c>
      <c r="T1645" s="202">
        <v>99.03</v>
      </c>
      <c r="U1645" s="183">
        <f t="shared" si="50"/>
        <v>84.016540839170034</v>
      </c>
      <c r="V1645" s="183">
        <f t="shared" si="51"/>
        <v>14.590356132939148</v>
      </c>
      <c r="W1645" s="201" t="s">
        <v>713</v>
      </c>
      <c r="X1645" s="201">
        <v>10</v>
      </c>
    </row>
    <row r="1646" spans="1:24" s="171" customFormat="1" ht="11.25">
      <c r="A1646" s="172" t="s">
        <v>687</v>
      </c>
      <c r="B1646" s="201" t="s">
        <v>665</v>
      </c>
      <c r="C1646" s="201" t="s">
        <v>688</v>
      </c>
      <c r="D1646" s="201" t="s">
        <v>689</v>
      </c>
      <c r="E1646" s="201" t="s">
        <v>690</v>
      </c>
      <c r="F1646" s="201" t="s">
        <v>691</v>
      </c>
      <c r="G1646" s="201">
        <v>7</v>
      </c>
      <c r="H1646" s="201">
        <v>15</v>
      </c>
      <c r="I1646" s="201" t="s">
        <v>713</v>
      </c>
      <c r="J1646" s="201" t="s">
        <v>671</v>
      </c>
      <c r="K1646" s="202">
        <v>43.07</v>
      </c>
      <c r="L1646" s="202">
        <v>0.4</v>
      </c>
      <c r="M1646" s="202">
        <v>19.73</v>
      </c>
      <c r="N1646" s="202">
        <v>9.9</v>
      </c>
      <c r="O1646" s="202">
        <v>0.22</v>
      </c>
      <c r="P1646" s="202">
        <v>19.86</v>
      </c>
      <c r="Q1646" s="202">
        <v>4.25</v>
      </c>
      <c r="R1646" s="202">
        <v>0.02</v>
      </c>
      <c r="S1646" s="202">
        <v>0.96</v>
      </c>
      <c r="T1646" s="202">
        <v>98.41</v>
      </c>
      <c r="U1646" s="183">
        <f t="shared" si="50"/>
        <v>78.145300409088662</v>
      </c>
      <c r="V1646" s="183">
        <f t="shared" si="51"/>
        <v>3.1609214271456638</v>
      </c>
      <c r="W1646" s="201" t="s">
        <v>713</v>
      </c>
      <c r="X1646" s="201">
        <v>10</v>
      </c>
    </row>
    <row r="1647" spans="1:24" s="171" customFormat="1" ht="11.25">
      <c r="A1647" s="172" t="s">
        <v>687</v>
      </c>
      <c r="B1647" s="201" t="s">
        <v>665</v>
      </c>
      <c r="C1647" s="201" t="s">
        <v>688</v>
      </c>
      <c r="D1647" s="201" t="s">
        <v>689</v>
      </c>
      <c r="E1647" s="201" t="s">
        <v>690</v>
      </c>
      <c r="F1647" s="201" t="s">
        <v>691</v>
      </c>
      <c r="G1647" s="201">
        <v>7</v>
      </c>
      <c r="H1647" s="201">
        <v>16</v>
      </c>
      <c r="I1647" s="201" t="s">
        <v>713</v>
      </c>
      <c r="J1647" s="201" t="s">
        <v>671</v>
      </c>
      <c r="K1647" s="202">
        <v>42.23</v>
      </c>
      <c r="L1647" s="202">
        <v>0.27</v>
      </c>
      <c r="M1647" s="202">
        <v>16.920000000000002</v>
      </c>
      <c r="N1647" s="202">
        <v>7.05</v>
      </c>
      <c r="O1647" s="202">
        <v>0.36</v>
      </c>
      <c r="P1647" s="202">
        <v>20.41</v>
      </c>
      <c r="Q1647" s="202">
        <v>6.08</v>
      </c>
      <c r="R1647" s="202">
        <v>0</v>
      </c>
      <c r="S1647" s="202">
        <v>7.3</v>
      </c>
      <c r="T1647" s="202">
        <v>100.62</v>
      </c>
      <c r="U1647" s="183">
        <f t="shared" si="50"/>
        <v>83.766802388149728</v>
      </c>
      <c r="V1647" s="183">
        <f t="shared" si="51"/>
        <v>22.446266526939912</v>
      </c>
      <c r="W1647" s="201" t="s">
        <v>713</v>
      </c>
      <c r="X1647" s="201">
        <v>10</v>
      </c>
    </row>
    <row r="1648" spans="1:24" s="171" customFormat="1" ht="11.25">
      <c r="A1648" s="172" t="s">
        <v>687</v>
      </c>
      <c r="B1648" s="201" t="s">
        <v>665</v>
      </c>
      <c r="C1648" s="201" t="s">
        <v>688</v>
      </c>
      <c r="D1648" s="201" t="s">
        <v>689</v>
      </c>
      <c r="E1648" s="201" t="s">
        <v>690</v>
      </c>
      <c r="F1648" s="201" t="s">
        <v>691</v>
      </c>
      <c r="G1648" s="201">
        <v>7</v>
      </c>
      <c r="H1648" s="201">
        <v>17</v>
      </c>
      <c r="I1648" s="201" t="s">
        <v>713</v>
      </c>
      <c r="J1648" s="201" t="s">
        <v>671</v>
      </c>
      <c r="K1648" s="202">
        <v>42.56</v>
      </c>
      <c r="L1648" s="202">
        <v>0.55000000000000004</v>
      </c>
      <c r="M1648" s="202">
        <v>17.29</v>
      </c>
      <c r="N1648" s="202">
        <v>7.02</v>
      </c>
      <c r="O1648" s="202">
        <v>0.34</v>
      </c>
      <c r="P1648" s="202">
        <v>21.02</v>
      </c>
      <c r="Q1648" s="202">
        <v>4.95</v>
      </c>
      <c r="R1648" s="202">
        <v>0.1</v>
      </c>
      <c r="S1648" s="202">
        <v>5.28</v>
      </c>
      <c r="T1648" s="202">
        <v>99.11</v>
      </c>
      <c r="U1648" s="183">
        <f t="shared" si="50"/>
        <v>84.220040872973911</v>
      </c>
      <c r="V1648" s="183">
        <f t="shared" si="51"/>
        <v>17.002826916559716</v>
      </c>
      <c r="W1648" s="201" t="s">
        <v>713</v>
      </c>
      <c r="X1648" s="201">
        <v>10</v>
      </c>
    </row>
    <row r="1649" spans="1:24" s="171" customFormat="1" ht="11.25">
      <c r="A1649" s="172" t="s">
        <v>687</v>
      </c>
      <c r="B1649" s="201" t="s">
        <v>665</v>
      </c>
      <c r="C1649" s="201" t="s">
        <v>688</v>
      </c>
      <c r="D1649" s="201" t="s">
        <v>689</v>
      </c>
      <c r="E1649" s="201" t="s">
        <v>690</v>
      </c>
      <c r="F1649" s="201" t="s">
        <v>691</v>
      </c>
      <c r="G1649" s="201">
        <v>7</v>
      </c>
      <c r="H1649" s="201">
        <v>18</v>
      </c>
      <c r="I1649" s="201" t="s">
        <v>713</v>
      </c>
      <c r="J1649" s="201" t="s">
        <v>671</v>
      </c>
      <c r="K1649" s="202">
        <v>40.4</v>
      </c>
      <c r="L1649" s="202">
        <v>0.11</v>
      </c>
      <c r="M1649" s="202">
        <v>13.32</v>
      </c>
      <c r="N1649" s="202">
        <v>6.97</v>
      </c>
      <c r="O1649" s="202">
        <v>0.36</v>
      </c>
      <c r="P1649" s="202">
        <v>18.899999999999999</v>
      </c>
      <c r="Q1649" s="202">
        <v>8.1300000000000008</v>
      </c>
      <c r="R1649" s="202">
        <v>0.05</v>
      </c>
      <c r="S1649" s="202">
        <v>11.26</v>
      </c>
      <c r="T1649" s="202">
        <v>99.5</v>
      </c>
      <c r="U1649" s="183">
        <f t="shared" si="50"/>
        <v>82.857020302994826</v>
      </c>
      <c r="V1649" s="183">
        <f t="shared" si="51"/>
        <v>36.187513200123924</v>
      </c>
      <c r="W1649" s="201" t="s">
        <v>713</v>
      </c>
      <c r="X1649" s="201">
        <v>10</v>
      </c>
    </row>
    <row r="1650" spans="1:24" s="171" customFormat="1" ht="11.25">
      <c r="A1650" s="172" t="s">
        <v>687</v>
      </c>
      <c r="B1650" s="201" t="s">
        <v>665</v>
      </c>
      <c r="C1650" s="201" t="s">
        <v>688</v>
      </c>
      <c r="D1650" s="201" t="s">
        <v>689</v>
      </c>
      <c r="E1650" s="201" t="s">
        <v>690</v>
      </c>
      <c r="F1650" s="201" t="s">
        <v>691</v>
      </c>
      <c r="G1650" s="201">
        <v>7</v>
      </c>
      <c r="H1650" s="201">
        <v>19</v>
      </c>
      <c r="I1650" s="201" t="s">
        <v>713</v>
      </c>
      <c r="J1650" s="201" t="s">
        <v>671</v>
      </c>
      <c r="K1650" s="202">
        <v>41</v>
      </c>
      <c r="L1650" s="202">
        <v>0.26</v>
      </c>
      <c r="M1650" s="202">
        <v>12.52</v>
      </c>
      <c r="N1650" s="202">
        <v>6.61</v>
      </c>
      <c r="O1650" s="202">
        <v>0.49</v>
      </c>
      <c r="P1650" s="202">
        <v>19.260000000000002</v>
      </c>
      <c r="Q1650" s="202">
        <v>6.87</v>
      </c>
      <c r="R1650" s="202">
        <v>0.06</v>
      </c>
      <c r="S1650" s="202">
        <v>12.31</v>
      </c>
      <c r="T1650" s="202">
        <v>99.38</v>
      </c>
      <c r="U1650" s="183">
        <f t="shared" si="50"/>
        <v>83.854310550069656</v>
      </c>
      <c r="V1650" s="183">
        <f t="shared" si="51"/>
        <v>39.744074577548147</v>
      </c>
      <c r="W1650" s="201" t="s">
        <v>713</v>
      </c>
      <c r="X1650" s="201">
        <v>10</v>
      </c>
    </row>
    <row r="1651" spans="1:24" s="171" customFormat="1" ht="11.25">
      <c r="A1651" s="172" t="s">
        <v>687</v>
      </c>
      <c r="B1651" s="201" t="s">
        <v>665</v>
      </c>
      <c r="C1651" s="201" t="s">
        <v>688</v>
      </c>
      <c r="D1651" s="201" t="s">
        <v>689</v>
      </c>
      <c r="E1651" s="201" t="s">
        <v>690</v>
      </c>
      <c r="F1651" s="201" t="s">
        <v>691</v>
      </c>
      <c r="G1651" s="201">
        <v>7</v>
      </c>
      <c r="H1651" s="201">
        <v>20</v>
      </c>
      <c r="I1651" s="201" t="s">
        <v>713</v>
      </c>
      <c r="J1651" s="201" t="s">
        <v>671</v>
      </c>
      <c r="K1651" s="202">
        <v>42.63</v>
      </c>
      <c r="L1651" s="202">
        <v>0.47</v>
      </c>
      <c r="M1651" s="202">
        <v>17.97</v>
      </c>
      <c r="N1651" s="202">
        <v>7.17</v>
      </c>
      <c r="O1651" s="202">
        <v>0.42</v>
      </c>
      <c r="P1651" s="202">
        <v>20.96</v>
      </c>
      <c r="Q1651" s="202">
        <v>5.27</v>
      </c>
      <c r="R1651" s="202">
        <v>7.0000000000000007E-2</v>
      </c>
      <c r="S1651" s="202">
        <v>5</v>
      </c>
      <c r="T1651" s="202">
        <v>99.96</v>
      </c>
      <c r="U1651" s="183">
        <f t="shared" si="50"/>
        <v>83.898445163219336</v>
      </c>
      <c r="V1651" s="183">
        <f t="shared" si="51"/>
        <v>15.729545306533749</v>
      </c>
      <c r="W1651" s="201" t="s">
        <v>713</v>
      </c>
      <c r="X1651" s="201">
        <v>10</v>
      </c>
    </row>
    <row r="1652" spans="1:24" s="171" customFormat="1" ht="11.25">
      <c r="A1652" s="172" t="s">
        <v>687</v>
      </c>
      <c r="B1652" s="201" t="s">
        <v>665</v>
      </c>
      <c r="C1652" s="201" t="s">
        <v>688</v>
      </c>
      <c r="D1652" s="201" t="s">
        <v>689</v>
      </c>
      <c r="E1652" s="201" t="s">
        <v>690</v>
      </c>
      <c r="F1652" s="201" t="s">
        <v>691</v>
      </c>
      <c r="G1652" s="201">
        <v>7</v>
      </c>
      <c r="H1652" s="201">
        <v>21</v>
      </c>
      <c r="I1652" s="201" t="s">
        <v>713</v>
      </c>
      <c r="J1652" s="201" t="s">
        <v>671</v>
      </c>
      <c r="K1652" s="202">
        <v>42.79</v>
      </c>
      <c r="L1652" s="202">
        <v>0.22</v>
      </c>
      <c r="M1652" s="202">
        <v>18.920000000000002</v>
      </c>
      <c r="N1652" s="202">
        <v>7.67</v>
      </c>
      <c r="O1652" s="202">
        <v>0.35</v>
      </c>
      <c r="P1652" s="202">
        <v>20.92</v>
      </c>
      <c r="Q1652" s="202">
        <v>5.44</v>
      </c>
      <c r="R1652" s="202">
        <v>0.04</v>
      </c>
      <c r="S1652" s="202">
        <v>4.63</v>
      </c>
      <c r="T1652" s="202">
        <v>100.98</v>
      </c>
      <c r="U1652" s="183">
        <f t="shared" si="50"/>
        <v>82.939846426575329</v>
      </c>
      <c r="V1652" s="183">
        <f t="shared" si="51"/>
        <v>14.101472986623117</v>
      </c>
      <c r="W1652" s="201" t="s">
        <v>713</v>
      </c>
      <c r="X1652" s="201">
        <v>10</v>
      </c>
    </row>
    <row r="1653" spans="1:24" s="171" customFormat="1" ht="11.25">
      <c r="A1653" s="172" t="s">
        <v>687</v>
      </c>
      <c r="B1653" s="201" t="s">
        <v>665</v>
      </c>
      <c r="C1653" s="201" t="s">
        <v>688</v>
      </c>
      <c r="D1653" s="201" t="s">
        <v>689</v>
      </c>
      <c r="E1653" s="201" t="s">
        <v>690</v>
      </c>
      <c r="F1653" s="201" t="s">
        <v>691</v>
      </c>
      <c r="G1653" s="201">
        <v>7</v>
      </c>
      <c r="H1653" s="201">
        <v>22</v>
      </c>
      <c r="I1653" s="201" t="s">
        <v>713</v>
      </c>
      <c r="J1653" s="201" t="s">
        <v>671</v>
      </c>
      <c r="K1653" s="202">
        <v>42.76</v>
      </c>
      <c r="L1653" s="202">
        <v>0.05</v>
      </c>
      <c r="M1653" s="202">
        <v>19.25</v>
      </c>
      <c r="N1653" s="202">
        <v>6.89</v>
      </c>
      <c r="O1653" s="202">
        <v>0.42</v>
      </c>
      <c r="P1653" s="202">
        <v>20.34</v>
      </c>
      <c r="Q1653" s="202">
        <v>5.83</v>
      </c>
      <c r="R1653" s="202">
        <v>0.02</v>
      </c>
      <c r="S1653" s="202">
        <v>5.31</v>
      </c>
      <c r="T1653" s="202">
        <v>100.87</v>
      </c>
      <c r="U1653" s="183">
        <f t="shared" si="50"/>
        <v>84.030502225522156</v>
      </c>
      <c r="V1653" s="183">
        <f t="shared" si="51"/>
        <v>15.615180757889663</v>
      </c>
      <c r="W1653" s="201" t="s">
        <v>713</v>
      </c>
      <c r="X1653" s="201">
        <v>10</v>
      </c>
    </row>
    <row r="1654" spans="1:24" s="171" customFormat="1" ht="11.25">
      <c r="A1654" s="172" t="s">
        <v>687</v>
      </c>
      <c r="B1654" s="201" t="s">
        <v>665</v>
      </c>
      <c r="C1654" s="201" t="s">
        <v>688</v>
      </c>
      <c r="D1654" s="201" t="s">
        <v>689</v>
      </c>
      <c r="E1654" s="201" t="s">
        <v>690</v>
      </c>
      <c r="F1654" s="201" t="s">
        <v>691</v>
      </c>
      <c r="G1654" s="201">
        <v>7</v>
      </c>
      <c r="H1654" s="201">
        <v>23</v>
      </c>
      <c r="I1654" s="201" t="s">
        <v>713</v>
      </c>
      <c r="J1654" s="201" t="s">
        <v>671</v>
      </c>
      <c r="K1654" s="202">
        <v>42.81</v>
      </c>
      <c r="L1654" s="202">
        <v>0.1</v>
      </c>
      <c r="M1654" s="202">
        <v>19.739999999999998</v>
      </c>
      <c r="N1654" s="202">
        <v>7.26</v>
      </c>
      <c r="O1654" s="202">
        <v>0.37</v>
      </c>
      <c r="P1654" s="202">
        <v>20.22</v>
      </c>
      <c r="Q1654" s="202">
        <v>5.18</v>
      </c>
      <c r="R1654" s="202">
        <v>0.01</v>
      </c>
      <c r="S1654" s="202">
        <v>5.08</v>
      </c>
      <c r="T1654" s="202">
        <v>100.77</v>
      </c>
      <c r="U1654" s="183">
        <f t="shared" si="50"/>
        <v>83.233588716219757</v>
      </c>
      <c r="V1654" s="183">
        <f t="shared" si="51"/>
        <v>14.722163654971403</v>
      </c>
      <c r="W1654" s="201" t="s">
        <v>713</v>
      </c>
      <c r="X1654" s="201">
        <v>10</v>
      </c>
    </row>
    <row r="1655" spans="1:24" s="171" customFormat="1" ht="11.25">
      <c r="A1655" s="172" t="s">
        <v>687</v>
      </c>
      <c r="B1655" s="201" t="s">
        <v>665</v>
      </c>
      <c r="C1655" s="201" t="s">
        <v>688</v>
      </c>
      <c r="D1655" s="201" t="s">
        <v>689</v>
      </c>
      <c r="E1655" s="201" t="s">
        <v>690</v>
      </c>
      <c r="F1655" s="201" t="s">
        <v>691</v>
      </c>
      <c r="G1655" s="201">
        <v>7</v>
      </c>
      <c r="H1655" s="201">
        <v>24</v>
      </c>
      <c r="I1655" s="201" t="s">
        <v>713</v>
      </c>
      <c r="J1655" s="201" t="s">
        <v>671</v>
      </c>
      <c r="K1655" s="202">
        <v>42.15</v>
      </c>
      <c r="L1655" s="202">
        <v>0.3</v>
      </c>
      <c r="M1655" s="202">
        <v>17.57</v>
      </c>
      <c r="N1655" s="202">
        <v>7.11</v>
      </c>
      <c r="O1655" s="202">
        <v>0.45</v>
      </c>
      <c r="P1655" s="202">
        <v>20.66</v>
      </c>
      <c r="Q1655" s="202">
        <v>5.45</v>
      </c>
      <c r="R1655" s="202">
        <v>0.08</v>
      </c>
      <c r="S1655" s="202">
        <v>7.02</v>
      </c>
      <c r="T1655" s="202">
        <v>100.79</v>
      </c>
      <c r="U1655" s="183">
        <f t="shared" si="50"/>
        <v>83.81705036252734</v>
      </c>
      <c r="V1655" s="183">
        <f t="shared" si="51"/>
        <v>21.137545086999399</v>
      </c>
      <c r="W1655" s="201" t="s">
        <v>713</v>
      </c>
      <c r="X1655" s="201">
        <v>10</v>
      </c>
    </row>
    <row r="1656" spans="1:24" s="171" customFormat="1" ht="11.25">
      <c r="A1656" s="172" t="s">
        <v>687</v>
      </c>
      <c r="B1656" s="201" t="s">
        <v>665</v>
      </c>
      <c r="C1656" s="201" t="s">
        <v>688</v>
      </c>
      <c r="D1656" s="201" t="s">
        <v>689</v>
      </c>
      <c r="E1656" s="201" t="s">
        <v>690</v>
      </c>
      <c r="F1656" s="201" t="s">
        <v>691</v>
      </c>
      <c r="G1656" s="201">
        <v>7</v>
      </c>
      <c r="H1656" s="201">
        <v>25</v>
      </c>
      <c r="I1656" s="201" t="s">
        <v>713</v>
      </c>
      <c r="J1656" s="201" t="s">
        <v>671</v>
      </c>
      <c r="K1656" s="202">
        <v>42.17</v>
      </c>
      <c r="L1656" s="202">
        <v>0.75</v>
      </c>
      <c r="M1656" s="202">
        <v>19.8</v>
      </c>
      <c r="N1656" s="202">
        <v>7.61</v>
      </c>
      <c r="O1656" s="202">
        <v>0.36</v>
      </c>
      <c r="P1656" s="202">
        <v>20.52</v>
      </c>
      <c r="Q1656" s="202">
        <v>6.03</v>
      </c>
      <c r="R1656" s="202">
        <v>0.08</v>
      </c>
      <c r="S1656" s="202">
        <v>4.1100000000000003</v>
      </c>
      <c r="T1656" s="202">
        <v>101.43</v>
      </c>
      <c r="U1656" s="183">
        <f t="shared" si="50"/>
        <v>82.777190164105065</v>
      </c>
      <c r="V1656" s="183">
        <f t="shared" si="51"/>
        <v>12.22296189902848</v>
      </c>
      <c r="W1656" s="201" t="s">
        <v>713</v>
      </c>
      <c r="X1656" s="201">
        <v>10</v>
      </c>
    </row>
    <row r="1657" spans="1:24" s="171" customFormat="1" ht="11.25">
      <c r="A1657" s="172" t="s">
        <v>687</v>
      </c>
      <c r="B1657" s="201" t="s">
        <v>665</v>
      </c>
      <c r="C1657" s="201" t="s">
        <v>688</v>
      </c>
      <c r="D1657" s="201" t="s">
        <v>689</v>
      </c>
      <c r="E1657" s="201" t="s">
        <v>690</v>
      </c>
      <c r="F1657" s="201" t="s">
        <v>691</v>
      </c>
      <c r="G1657" s="201">
        <v>7</v>
      </c>
      <c r="H1657" s="201">
        <v>26</v>
      </c>
      <c r="I1657" s="201" t="s">
        <v>713</v>
      </c>
      <c r="J1657" s="201" t="s">
        <v>671</v>
      </c>
      <c r="K1657" s="202">
        <v>41.95</v>
      </c>
      <c r="L1657" s="202">
        <v>0.64</v>
      </c>
      <c r="M1657" s="202">
        <v>18.88</v>
      </c>
      <c r="N1657" s="202">
        <v>8.15</v>
      </c>
      <c r="O1657" s="202">
        <v>0.41</v>
      </c>
      <c r="P1657" s="202">
        <v>18.98</v>
      </c>
      <c r="Q1657" s="202">
        <v>7.12</v>
      </c>
      <c r="R1657" s="202">
        <v>0.1</v>
      </c>
      <c r="S1657" s="202">
        <v>4.18</v>
      </c>
      <c r="T1657" s="202">
        <v>100.41</v>
      </c>
      <c r="U1657" s="183">
        <f t="shared" si="50"/>
        <v>80.586288170202849</v>
      </c>
      <c r="V1657" s="183">
        <f t="shared" si="51"/>
        <v>12.931638817154148</v>
      </c>
      <c r="W1657" s="201" t="s">
        <v>713</v>
      </c>
      <c r="X1657" s="201">
        <v>10</v>
      </c>
    </row>
    <row r="1658" spans="1:24" s="171" customFormat="1" ht="11.25">
      <c r="A1658" s="172" t="s">
        <v>687</v>
      </c>
      <c r="B1658" s="201" t="s">
        <v>665</v>
      </c>
      <c r="C1658" s="201" t="s">
        <v>688</v>
      </c>
      <c r="D1658" s="201" t="s">
        <v>689</v>
      </c>
      <c r="E1658" s="201" t="s">
        <v>690</v>
      </c>
      <c r="F1658" s="201" t="s">
        <v>691</v>
      </c>
      <c r="G1658" s="201">
        <v>7</v>
      </c>
      <c r="H1658" s="201">
        <v>27</v>
      </c>
      <c r="I1658" s="201" t="s">
        <v>713</v>
      </c>
      <c r="J1658" s="201" t="s">
        <v>671</v>
      </c>
      <c r="K1658" s="202">
        <v>40.93</v>
      </c>
      <c r="L1658" s="202">
        <v>0.31</v>
      </c>
      <c r="M1658" s="202">
        <v>20.97</v>
      </c>
      <c r="N1658" s="202">
        <v>14.71</v>
      </c>
      <c r="O1658" s="202">
        <v>0.3</v>
      </c>
      <c r="P1658" s="202">
        <v>11.75</v>
      </c>
      <c r="Q1658" s="202">
        <v>10.06</v>
      </c>
      <c r="R1658" s="202">
        <v>0.13</v>
      </c>
      <c r="S1658" s="202">
        <v>0.14000000000000001</v>
      </c>
      <c r="T1658" s="202">
        <v>99.3</v>
      </c>
      <c r="U1658" s="183">
        <f t="shared" si="50"/>
        <v>58.741922474682674</v>
      </c>
      <c r="V1658" s="183">
        <f t="shared" si="51"/>
        <v>0.44586952849170486</v>
      </c>
      <c r="W1658" s="201" t="s">
        <v>713</v>
      </c>
      <c r="X1658" s="201">
        <v>10</v>
      </c>
    </row>
    <row r="1659" spans="1:24" s="171" customFormat="1" ht="11.25">
      <c r="A1659" s="172" t="s">
        <v>687</v>
      </c>
      <c r="B1659" s="201" t="s">
        <v>665</v>
      </c>
      <c r="C1659" s="201" t="s">
        <v>688</v>
      </c>
      <c r="D1659" s="201" t="s">
        <v>689</v>
      </c>
      <c r="E1659" s="201" t="s">
        <v>690</v>
      </c>
      <c r="F1659" s="201" t="s">
        <v>691</v>
      </c>
      <c r="G1659" s="201">
        <v>7</v>
      </c>
      <c r="H1659" s="201">
        <v>28</v>
      </c>
      <c r="I1659" s="201" t="s">
        <v>713</v>
      </c>
      <c r="J1659" s="201" t="s">
        <v>671</v>
      </c>
      <c r="K1659" s="202">
        <v>42.17</v>
      </c>
      <c r="L1659" s="202">
        <v>0.15</v>
      </c>
      <c r="M1659" s="202">
        <v>17.57</v>
      </c>
      <c r="N1659" s="202">
        <v>6.91</v>
      </c>
      <c r="O1659" s="202">
        <v>0.41</v>
      </c>
      <c r="P1659" s="202">
        <v>20.190000000000001</v>
      </c>
      <c r="Q1659" s="202">
        <v>5.78</v>
      </c>
      <c r="R1659" s="202">
        <v>0.04</v>
      </c>
      <c r="S1659" s="202">
        <v>7.33</v>
      </c>
      <c r="T1659" s="202">
        <v>100.55</v>
      </c>
      <c r="U1659" s="183">
        <f t="shared" si="50"/>
        <v>83.891792104712849</v>
      </c>
      <c r="V1659" s="183">
        <f t="shared" si="51"/>
        <v>21.866858856303203</v>
      </c>
      <c r="W1659" s="201" t="s">
        <v>713</v>
      </c>
      <c r="X1659" s="201">
        <v>10</v>
      </c>
    </row>
    <row r="1660" spans="1:24" s="171" customFormat="1" ht="11.25">
      <c r="A1660" s="172" t="s">
        <v>687</v>
      </c>
      <c r="B1660" s="201" t="s">
        <v>665</v>
      </c>
      <c r="C1660" s="201" t="s">
        <v>688</v>
      </c>
      <c r="D1660" s="201" t="s">
        <v>689</v>
      </c>
      <c r="E1660" s="201" t="s">
        <v>690</v>
      </c>
      <c r="F1660" s="201" t="s">
        <v>691</v>
      </c>
      <c r="G1660" s="201">
        <v>7</v>
      </c>
      <c r="H1660" s="201">
        <v>29</v>
      </c>
      <c r="I1660" s="201" t="s">
        <v>713</v>
      </c>
      <c r="J1660" s="201" t="s">
        <v>671</v>
      </c>
      <c r="K1660" s="202">
        <v>41.78</v>
      </c>
      <c r="L1660" s="202">
        <v>0.18</v>
      </c>
      <c r="M1660" s="202">
        <v>18.649999999999999</v>
      </c>
      <c r="N1660" s="202">
        <v>7.31</v>
      </c>
      <c r="O1660" s="202">
        <v>0.43</v>
      </c>
      <c r="P1660" s="202">
        <v>20.8</v>
      </c>
      <c r="Q1660" s="202">
        <v>5.6</v>
      </c>
      <c r="R1660" s="202">
        <v>0.09</v>
      </c>
      <c r="S1660" s="202">
        <v>5.34</v>
      </c>
      <c r="T1660" s="202">
        <v>100.18</v>
      </c>
      <c r="U1660" s="183">
        <f t="shared" si="50"/>
        <v>83.530350036813644</v>
      </c>
      <c r="V1660" s="183">
        <f t="shared" si="51"/>
        <v>16.112986967610237</v>
      </c>
      <c r="W1660" s="201" t="s">
        <v>713</v>
      </c>
      <c r="X1660" s="201">
        <v>10</v>
      </c>
    </row>
    <row r="1661" spans="1:24" s="171" customFormat="1" ht="11.25">
      <c r="A1661" s="172" t="s">
        <v>687</v>
      </c>
      <c r="B1661" s="201" t="s">
        <v>665</v>
      </c>
      <c r="C1661" s="201" t="s">
        <v>688</v>
      </c>
      <c r="D1661" s="201" t="s">
        <v>689</v>
      </c>
      <c r="E1661" s="201" t="s">
        <v>690</v>
      </c>
      <c r="F1661" s="201" t="s">
        <v>691</v>
      </c>
      <c r="G1661" s="201">
        <v>7</v>
      </c>
      <c r="H1661" s="201">
        <v>30</v>
      </c>
      <c r="I1661" s="201" t="s">
        <v>713</v>
      </c>
      <c r="J1661" s="201" t="s">
        <v>671</v>
      </c>
      <c r="K1661" s="202">
        <v>42.5</v>
      </c>
      <c r="L1661" s="202">
        <v>0.48</v>
      </c>
      <c r="M1661" s="202">
        <v>18.52</v>
      </c>
      <c r="N1661" s="202">
        <v>7</v>
      </c>
      <c r="O1661" s="202">
        <v>0.28000000000000003</v>
      </c>
      <c r="P1661" s="202">
        <v>21.24</v>
      </c>
      <c r="Q1661" s="202">
        <v>5</v>
      </c>
      <c r="R1661" s="202">
        <v>0.11</v>
      </c>
      <c r="S1661" s="202">
        <v>5.35</v>
      </c>
      <c r="T1661" s="202">
        <v>100.48</v>
      </c>
      <c r="U1661" s="183">
        <f t="shared" si="50"/>
        <v>84.395530741086461</v>
      </c>
      <c r="V1661" s="183">
        <f t="shared" si="51"/>
        <v>16.233184020903828</v>
      </c>
      <c r="W1661" s="201" t="s">
        <v>713</v>
      </c>
      <c r="X1661" s="201">
        <v>10</v>
      </c>
    </row>
    <row r="1662" spans="1:24" s="171" customFormat="1" ht="11.25">
      <c r="A1662" s="172" t="s">
        <v>687</v>
      </c>
      <c r="B1662" s="201" t="s">
        <v>665</v>
      </c>
      <c r="C1662" s="201" t="s">
        <v>688</v>
      </c>
      <c r="D1662" s="201" t="s">
        <v>689</v>
      </c>
      <c r="E1662" s="201" t="s">
        <v>690</v>
      </c>
      <c r="F1662" s="201" t="s">
        <v>691</v>
      </c>
      <c r="G1662" s="201">
        <v>7</v>
      </c>
      <c r="H1662" s="201">
        <v>31</v>
      </c>
      <c r="I1662" s="201" t="s">
        <v>713</v>
      </c>
      <c r="J1662" s="201" t="s">
        <v>671</v>
      </c>
      <c r="K1662" s="202">
        <v>41.74</v>
      </c>
      <c r="L1662" s="202">
        <v>0.87</v>
      </c>
      <c r="M1662" s="202">
        <v>17.7</v>
      </c>
      <c r="N1662" s="202">
        <v>6.9</v>
      </c>
      <c r="O1662" s="202">
        <v>0.36</v>
      </c>
      <c r="P1662" s="202">
        <v>20.36</v>
      </c>
      <c r="Q1662" s="202">
        <v>6.57</v>
      </c>
      <c r="R1662" s="202">
        <v>0.08</v>
      </c>
      <c r="S1662" s="202">
        <v>3.73</v>
      </c>
      <c r="T1662" s="202">
        <v>98.31</v>
      </c>
      <c r="U1662" s="183">
        <f t="shared" si="50"/>
        <v>84.024227385906414</v>
      </c>
      <c r="V1662" s="183">
        <f t="shared" si="51"/>
        <v>12.385922599481113</v>
      </c>
      <c r="W1662" s="201" t="s">
        <v>713</v>
      </c>
      <c r="X1662" s="201">
        <v>10</v>
      </c>
    </row>
    <row r="1663" spans="1:24" s="171" customFormat="1" ht="11.25">
      <c r="A1663" s="172" t="s">
        <v>687</v>
      </c>
      <c r="B1663" s="201" t="s">
        <v>665</v>
      </c>
      <c r="C1663" s="201" t="s">
        <v>688</v>
      </c>
      <c r="D1663" s="201" t="s">
        <v>689</v>
      </c>
      <c r="E1663" s="201" t="s">
        <v>690</v>
      </c>
      <c r="F1663" s="201" t="s">
        <v>691</v>
      </c>
      <c r="G1663" s="201">
        <v>7</v>
      </c>
      <c r="H1663" s="201">
        <v>32</v>
      </c>
      <c r="I1663" s="201" t="s">
        <v>713</v>
      </c>
      <c r="J1663" s="201" t="s">
        <v>671</v>
      </c>
      <c r="K1663" s="202">
        <v>42.64</v>
      </c>
      <c r="L1663" s="202">
        <v>0.12</v>
      </c>
      <c r="M1663" s="202">
        <v>18.25</v>
      </c>
      <c r="N1663" s="202">
        <v>7.36</v>
      </c>
      <c r="O1663" s="202">
        <v>0.37</v>
      </c>
      <c r="P1663" s="202">
        <v>21.17</v>
      </c>
      <c r="Q1663" s="202">
        <v>5.51</v>
      </c>
      <c r="R1663" s="202">
        <v>0.01</v>
      </c>
      <c r="S1663" s="202">
        <v>5.0599999999999996</v>
      </c>
      <c r="T1663" s="202">
        <v>100.49</v>
      </c>
      <c r="U1663" s="183">
        <f t="shared" si="50"/>
        <v>83.678600658254751</v>
      </c>
      <c r="V1663" s="183">
        <f t="shared" si="51"/>
        <v>15.682773338012682</v>
      </c>
      <c r="W1663" s="201" t="s">
        <v>713</v>
      </c>
      <c r="X1663" s="201">
        <v>10</v>
      </c>
    </row>
    <row r="1664" spans="1:24" s="171" customFormat="1" ht="11.25">
      <c r="A1664" s="172" t="s">
        <v>687</v>
      </c>
      <c r="B1664" s="201" t="s">
        <v>665</v>
      </c>
      <c r="C1664" s="201" t="s">
        <v>688</v>
      </c>
      <c r="D1664" s="201" t="s">
        <v>689</v>
      </c>
      <c r="E1664" s="201" t="s">
        <v>690</v>
      </c>
      <c r="F1664" s="201" t="s">
        <v>691</v>
      </c>
      <c r="G1664" s="201">
        <v>7</v>
      </c>
      <c r="H1664" s="201">
        <v>33</v>
      </c>
      <c r="I1664" s="201" t="s">
        <v>713</v>
      </c>
      <c r="J1664" s="201" t="s">
        <v>671</v>
      </c>
      <c r="K1664" s="202">
        <v>42.33</v>
      </c>
      <c r="L1664" s="202">
        <v>0.13</v>
      </c>
      <c r="M1664" s="202">
        <v>17.46</v>
      </c>
      <c r="N1664" s="202">
        <v>7.17</v>
      </c>
      <c r="O1664" s="202">
        <v>0.36</v>
      </c>
      <c r="P1664" s="202">
        <v>20.93</v>
      </c>
      <c r="Q1664" s="202">
        <v>5.53</v>
      </c>
      <c r="R1664" s="202">
        <v>0.05</v>
      </c>
      <c r="S1664" s="202">
        <v>5.44</v>
      </c>
      <c r="T1664" s="202">
        <v>99.4</v>
      </c>
      <c r="U1664" s="183">
        <f t="shared" si="50"/>
        <v>83.879086581581703</v>
      </c>
      <c r="V1664" s="183">
        <f t="shared" si="51"/>
        <v>17.287912188098563</v>
      </c>
      <c r="W1664" s="201" t="s">
        <v>713</v>
      </c>
      <c r="X1664" s="201">
        <v>10</v>
      </c>
    </row>
    <row r="1665" spans="1:24" s="171" customFormat="1" ht="11.25">
      <c r="A1665" s="172" t="s">
        <v>687</v>
      </c>
      <c r="B1665" s="201" t="s">
        <v>665</v>
      </c>
      <c r="C1665" s="201" t="s">
        <v>688</v>
      </c>
      <c r="D1665" s="201" t="s">
        <v>689</v>
      </c>
      <c r="E1665" s="201" t="s">
        <v>690</v>
      </c>
      <c r="F1665" s="201" t="s">
        <v>691</v>
      </c>
      <c r="G1665" s="201">
        <v>7</v>
      </c>
      <c r="H1665" s="201">
        <v>34</v>
      </c>
      <c r="I1665" s="201" t="s">
        <v>713</v>
      </c>
      <c r="J1665" s="201" t="s">
        <v>671</v>
      </c>
      <c r="K1665" s="202">
        <v>42.36</v>
      </c>
      <c r="L1665" s="202">
        <v>0.54</v>
      </c>
      <c r="M1665" s="202">
        <v>17.09</v>
      </c>
      <c r="N1665" s="202">
        <v>6.59</v>
      </c>
      <c r="O1665" s="202">
        <v>0.35</v>
      </c>
      <c r="P1665" s="202">
        <v>21.53</v>
      </c>
      <c r="Q1665" s="202">
        <v>5.69</v>
      </c>
      <c r="R1665" s="202">
        <v>0.03</v>
      </c>
      <c r="S1665" s="202">
        <v>5.88</v>
      </c>
      <c r="T1665" s="202">
        <v>100.06</v>
      </c>
      <c r="U1665" s="183">
        <f t="shared" si="50"/>
        <v>85.344433499906813</v>
      </c>
      <c r="V1665" s="183">
        <f t="shared" si="51"/>
        <v>18.75267540991107</v>
      </c>
      <c r="W1665" s="201" t="s">
        <v>713</v>
      </c>
      <c r="X1665" s="201">
        <v>10</v>
      </c>
    </row>
    <row r="1666" spans="1:24" s="171" customFormat="1" ht="11.25">
      <c r="A1666" s="172" t="s">
        <v>687</v>
      </c>
      <c r="B1666" s="201" t="s">
        <v>665</v>
      </c>
      <c r="C1666" s="201" t="s">
        <v>688</v>
      </c>
      <c r="D1666" s="201" t="s">
        <v>689</v>
      </c>
      <c r="E1666" s="201" t="s">
        <v>690</v>
      </c>
      <c r="F1666" s="201" t="s">
        <v>691</v>
      </c>
      <c r="G1666" s="201">
        <v>7</v>
      </c>
      <c r="H1666" s="201">
        <v>35</v>
      </c>
      <c r="I1666" s="201" t="s">
        <v>713</v>
      </c>
      <c r="J1666" s="201" t="s">
        <v>671</v>
      </c>
      <c r="K1666" s="202">
        <v>42.61</v>
      </c>
      <c r="L1666" s="202">
        <v>0.12</v>
      </c>
      <c r="M1666" s="202">
        <v>18.52</v>
      </c>
      <c r="N1666" s="202">
        <v>6.98</v>
      </c>
      <c r="O1666" s="202">
        <v>0.41</v>
      </c>
      <c r="P1666" s="202">
        <v>20.99</v>
      </c>
      <c r="Q1666" s="202">
        <v>5.24</v>
      </c>
      <c r="R1666" s="202">
        <v>7.0000000000000007E-2</v>
      </c>
      <c r="S1666" s="202">
        <v>4.8</v>
      </c>
      <c r="T1666" s="202">
        <v>99.74</v>
      </c>
      <c r="U1666" s="183">
        <f t="shared" si="50"/>
        <v>84.276918749102038</v>
      </c>
      <c r="V1666" s="183">
        <f t="shared" si="51"/>
        <v>14.811531598071873</v>
      </c>
      <c r="W1666" s="201" t="s">
        <v>713</v>
      </c>
      <c r="X1666" s="201">
        <v>10</v>
      </c>
    </row>
    <row r="1667" spans="1:24" s="171" customFormat="1" ht="11.25">
      <c r="A1667" s="172" t="s">
        <v>687</v>
      </c>
      <c r="B1667" s="201" t="s">
        <v>665</v>
      </c>
      <c r="C1667" s="201" t="s">
        <v>688</v>
      </c>
      <c r="D1667" s="201" t="s">
        <v>689</v>
      </c>
      <c r="E1667" s="201" t="s">
        <v>690</v>
      </c>
      <c r="F1667" s="201" t="s">
        <v>691</v>
      </c>
      <c r="G1667" s="201">
        <v>7</v>
      </c>
      <c r="H1667" s="201">
        <v>36</v>
      </c>
      <c r="I1667" s="201" t="s">
        <v>713</v>
      </c>
      <c r="J1667" s="201" t="s">
        <v>671</v>
      </c>
      <c r="K1667" s="202">
        <v>40.94</v>
      </c>
      <c r="L1667" s="202">
        <v>0.44</v>
      </c>
      <c r="M1667" s="202">
        <v>21.66</v>
      </c>
      <c r="N1667" s="202">
        <v>15.06</v>
      </c>
      <c r="O1667" s="202">
        <v>0.31</v>
      </c>
      <c r="P1667" s="202">
        <v>13.62</v>
      </c>
      <c r="Q1667" s="202">
        <v>7.31</v>
      </c>
      <c r="R1667" s="202">
        <v>0.18</v>
      </c>
      <c r="S1667" s="202">
        <v>0.18</v>
      </c>
      <c r="T1667" s="202">
        <v>99.7</v>
      </c>
      <c r="U1667" s="183">
        <f t="shared" si="50"/>
        <v>61.715219148350066</v>
      </c>
      <c r="V1667" s="183">
        <f t="shared" si="51"/>
        <v>0.55439404342509968</v>
      </c>
      <c r="W1667" s="201" t="s">
        <v>713</v>
      </c>
      <c r="X1667" s="201">
        <v>10</v>
      </c>
    </row>
    <row r="1668" spans="1:24" s="171" customFormat="1" ht="11.25">
      <c r="A1668" s="172" t="s">
        <v>687</v>
      </c>
      <c r="B1668" s="201" t="s">
        <v>665</v>
      </c>
      <c r="C1668" s="201" t="s">
        <v>688</v>
      </c>
      <c r="D1668" s="201" t="s">
        <v>689</v>
      </c>
      <c r="E1668" s="201" t="s">
        <v>690</v>
      </c>
      <c r="F1668" s="201" t="s">
        <v>691</v>
      </c>
      <c r="G1668" s="201">
        <v>7</v>
      </c>
      <c r="H1668" s="201">
        <v>37</v>
      </c>
      <c r="I1668" s="201" t="s">
        <v>713</v>
      </c>
      <c r="J1668" s="201" t="s">
        <v>671</v>
      </c>
      <c r="K1668" s="202">
        <v>40.86</v>
      </c>
      <c r="L1668" s="202">
        <v>0.31</v>
      </c>
      <c r="M1668" s="202">
        <v>21.37</v>
      </c>
      <c r="N1668" s="202">
        <v>14.43</v>
      </c>
      <c r="O1668" s="202">
        <v>0.27</v>
      </c>
      <c r="P1668" s="202">
        <v>9.7899999999999991</v>
      </c>
      <c r="Q1668" s="202">
        <v>12.2</v>
      </c>
      <c r="R1668" s="202">
        <v>0.16</v>
      </c>
      <c r="S1668" s="202">
        <v>0.1</v>
      </c>
      <c r="T1668" s="202">
        <v>99.49</v>
      </c>
      <c r="U1668" s="183">
        <f t="shared" si="50"/>
        <v>54.736582364058769</v>
      </c>
      <c r="V1668" s="183">
        <f t="shared" si="51"/>
        <v>0.31293431937105437</v>
      </c>
      <c r="W1668" s="201" t="s">
        <v>713</v>
      </c>
      <c r="X1668" s="201">
        <v>10</v>
      </c>
    </row>
    <row r="1669" spans="1:24" s="171" customFormat="1" ht="11.25">
      <c r="A1669" s="172" t="s">
        <v>687</v>
      </c>
      <c r="B1669" s="201" t="s">
        <v>665</v>
      </c>
      <c r="C1669" s="201" t="s">
        <v>688</v>
      </c>
      <c r="D1669" s="201" t="s">
        <v>689</v>
      </c>
      <c r="E1669" s="201" t="s">
        <v>690</v>
      </c>
      <c r="F1669" s="201" t="s">
        <v>691</v>
      </c>
      <c r="G1669" s="201">
        <v>7</v>
      </c>
      <c r="H1669" s="201">
        <v>38</v>
      </c>
      <c r="I1669" s="201" t="s">
        <v>713</v>
      </c>
      <c r="J1669" s="201" t="s">
        <v>671</v>
      </c>
      <c r="K1669" s="202">
        <v>41.94</v>
      </c>
      <c r="L1669" s="202">
        <v>0.46</v>
      </c>
      <c r="M1669" s="202">
        <v>17.5</v>
      </c>
      <c r="N1669" s="202">
        <v>7.06</v>
      </c>
      <c r="O1669" s="202">
        <v>0.36</v>
      </c>
      <c r="P1669" s="202">
        <v>20.76</v>
      </c>
      <c r="Q1669" s="202">
        <v>5.89</v>
      </c>
      <c r="R1669" s="202">
        <v>0.02</v>
      </c>
      <c r="S1669" s="202">
        <v>6.58</v>
      </c>
      <c r="T1669" s="202">
        <v>100.57</v>
      </c>
      <c r="U1669" s="183">
        <f t="shared" si="50"/>
        <v>83.977622722194965</v>
      </c>
      <c r="V1669" s="183">
        <f t="shared" si="51"/>
        <v>20.142836563415536</v>
      </c>
      <c r="W1669" s="201" t="s">
        <v>713</v>
      </c>
      <c r="X1669" s="201">
        <v>10</v>
      </c>
    </row>
    <row r="1670" spans="1:24" s="171" customFormat="1" ht="11.25">
      <c r="A1670" s="172" t="s">
        <v>687</v>
      </c>
      <c r="B1670" s="201" t="s">
        <v>665</v>
      </c>
      <c r="C1670" s="201" t="s">
        <v>688</v>
      </c>
      <c r="D1670" s="201" t="s">
        <v>689</v>
      </c>
      <c r="E1670" s="201" t="s">
        <v>690</v>
      </c>
      <c r="F1670" s="201" t="s">
        <v>691</v>
      </c>
      <c r="G1670" s="201">
        <v>7</v>
      </c>
      <c r="H1670" s="201">
        <v>39</v>
      </c>
      <c r="I1670" s="201" t="s">
        <v>713</v>
      </c>
      <c r="J1670" s="201" t="s">
        <v>671</v>
      </c>
      <c r="K1670" s="202">
        <v>41.74</v>
      </c>
      <c r="L1670" s="202">
        <v>0.13</v>
      </c>
      <c r="M1670" s="202">
        <v>13.77</v>
      </c>
      <c r="N1670" s="202">
        <v>6.76</v>
      </c>
      <c r="O1670" s="202">
        <v>0.44</v>
      </c>
      <c r="P1670" s="202">
        <v>18.95</v>
      </c>
      <c r="Q1670" s="202">
        <v>7.82</v>
      </c>
      <c r="R1670" s="202">
        <v>0.04</v>
      </c>
      <c r="S1670" s="202">
        <v>11.31</v>
      </c>
      <c r="T1670" s="202">
        <v>100.96</v>
      </c>
      <c r="U1670" s="183">
        <f t="shared" ref="U1670:U1733" si="52">((P1670/40.31)/(P1670/40.31+N1670/71.85))*100</f>
        <v>83.323944613550196</v>
      </c>
      <c r="V1670" s="183">
        <f t="shared" ref="V1670:V1733" si="53">((S1670/151.99061)/(S1670/151.99061+M1670/101.96137))*100</f>
        <v>35.525254898346262</v>
      </c>
      <c r="W1670" s="201" t="s">
        <v>713</v>
      </c>
      <c r="X1670" s="201">
        <v>10</v>
      </c>
    </row>
    <row r="1671" spans="1:24" s="171" customFormat="1" ht="11.25">
      <c r="A1671" s="172" t="s">
        <v>687</v>
      </c>
      <c r="B1671" s="201" t="s">
        <v>665</v>
      </c>
      <c r="C1671" s="201" t="s">
        <v>688</v>
      </c>
      <c r="D1671" s="201" t="s">
        <v>689</v>
      </c>
      <c r="E1671" s="201" t="s">
        <v>690</v>
      </c>
      <c r="F1671" s="201" t="s">
        <v>691</v>
      </c>
      <c r="G1671" s="201">
        <v>7</v>
      </c>
      <c r="H1671" s="201">
        <v>40</v>
      </c>
      <c r="I1671" s="201" t="s">
        <v>713</v>
      </c>
      <c r="J1671" s="201" t="s">
        <v>671</v>
      </c>
      <c r="K1671" s="202">
        <v>42.33</v>
      </c>
      <c r="L1671" s="202">
        <v>0.08</v>
      </c>
      <c r="M1671" s="202">
        <v>18.100000000000001</v>
      </c>
      <c r="N1671" s="202">
        <v>7.43</v>
      </c>
      <c r="O1671" s="202">
        <v>0.47</v>
      </c>
      <c r="P1671" s="202">
        <v>20.7</v>
      </c>
      <c r="Q1671" s="202">
        <v>5.35</v>
      </c>
      <c r="R1671" s="202">
        <v>0.1</v>
      </c>
      <c r="S1671" s="202">
        <v>6.26</v>
      </c>
      <c r="T1671" s="202">
        <v>100.82</v>
      </c>
      <c r="U1671" s="183">
        <f t="shared" si="52"/>
        <v>83.237990544316048</v>
      </c>
      <c r="V1671" s="183">
        <f t="shared" si="53"/>
        <v>18.832107772343551</v>
      </c>
      <c r="W1671" s="201" t="s">
        <v>713</v>
      </c>
      <c r="X1671" s="201">
        <v>10</v>
      </c>
    </row>
    <row r="1672" spans="1:24" s="171" customFormat="1" ht="11.25">
      <c r="A1672" s="172" t="s">
        <v>687</v>
      </c>
      <c r="B1672" s="201" t="s">
        <v>665</v>
      </c>
      <c r="C1672" s="201" t="s">
        <v>688</v>
      </c>
      <c r="D1672" s="201" t="s">
        <v>689</v>
      </c>
      <c r="E1672" s="201" t="s">
        <v>690</v>
      </c>
      <c r="F1672" s="201" t="s">
        <v>691</v>
      </c>
      <c r="G1672" s="201">
        <v>7</v>
      </c>
      <c r="H1672" s="201">
        <v>41</v>
      </c>
      <c r="I1672" s="201" t="s">
        <v>713</v>
      </c>
      <c r="J1672" s="201" t="s">
        <v>671</v>
      </c>
      <c r="K1672" s="202">
        <v>41.46</v>
      </c>
      <c r="L1672" s="202">
        <v>0.08</v>
      </c>
      <c r="M1672" s="202">
        <v>13.72</v>
      </c>
      <c r="N1672" s="202">
        <v>6.92</v>
      </c>
      <c r="O1672" s="202">
        <v>0.49</v>
      </c>
      <c r="P1672" s="202">
        <v>18.91</v>
      </c>
      <c r="Q1672" s="202">
        <v>7.21</v>
      </c>
      <c r="R1672" s="202">
        <v>0.01</v>
      </c>
      <c r="S1672" s="202">
        <v>11.05</v>
      </c>
      <c r="T1672" s="202">
        <v>99.85</v>
      </c>
      <c r="U1672" s="183">
        <f t="shared" si="52"/>
        <v>82.966517379672197</v>
      </c>
      <c r="V1672" s="183">
        <f t="shared" si="53"/>
        <v>35.077168210288519</v>
      </c>
      <c r="W1672" s="201" t="s">
        <v>713</v>
      </c>
      <c r="X1672" s="201">
        <v>10</v>
      </c>
    </row>
    <row r="1673" spans="1:24" s="171" customFormat="1" ht="11.25">
      <c r="A1673" s="172" t="s">
        <v>687</v>
      </c>
      <c r="B1673" s="201" t="s">
        <v>665</v>
      </c>
      <c r="C1673" s="201" t="s">
        <v>688</v>
      </c>
      <c r="D1673" s="201" t="s">
        <v>689</v>
      </c>
      <c r="E1673" s="201" t="s">
        <v>690</v>
      </c>
      <c r="F1673" s="201" t="s">
        <v>691</v>
      </c>
      <c r="G1673" s="201">
        <v>7</v>
      </c>
      <c r="H1673" s="201">
        <v>42</v>
      </c>
      <c r="I1673" s="201" t="s">
        <v>713</v>
      </c>
      <c r="J1673" s="201" t="s">
        <v>671</v>
      </c>
      <c r="K1673" s="202">
        <v>41.77</v>
      </c>
      <c r="L1673" s="202">
        <v>0.77</v>
      </c>
      <c r="M1673" s="202">
        <v>16.53</v>
      </c>
      <c r="N1673" s="202">
        <v>6.83</v>
      </c>
      <c r="O1673" s="202">
        <v>0.28999999999999998</v>
      </c>
      <c r="P1673" s="202">
        <v>21.2</v>
      </c>
      <c r="Q1673" s="202">
        <v>6.32</v>
      </c>
      <c r="R1673" s="202">
        <v>0.1</v>
      </c>
      <c r="S1673" s="202">
        <v>7.35</v>
      </c>
      <c r="T1673" s="202">
        <v>101.16</v>
      </c>
      <c r="U1673" s="183">
        <f t="shared" si="52"/>
        <v>84.692155119607477</v>
      </c>
      <c r="V1673" s="183">
        <f t="shared" si="53"/>
        <v>22.975390228948012</v>
      </c>
      <c r="W1673" s="201" t="s">
        <v>713</v>
      </c>
      <c r="X1673" s="201">
        <v>10</v>
      </c>
    </row>
    <row r="1674" spans="1:24" s="171" customFormat="1" ht="11.25">
      <c r="A1674" s="172" t="s">
        <v>687</v>
      </c>
      <c r="B1674" s="201" t="s">
        <v>665</v>
      </c>
      <c r="C1674" s="201" t="s">
        <v>688</v>
      </c>
      <c r="D1674" s="201" t="s">
        <v>689</v>
      </c>
      <c r="E1674" s="201" t="s">
        <v>690</v>
      </c>
      <c r="F1674" s="201" t="s">
        <v>691</v>
      </c>
      <c r="G1674" s="201">
        <v>7</v>
      </c>
      <c r="H1674" s="201">
        <v>43</v>
      </c>
      <c r="I1674" s="201" t="s">
        <v>713</v>
      </c>
      <c r="J1674" s="201" t="s">
        <v>671</v>
      </c>
      <c r="K1674" s="202">
        <v>42.14</v>
      </c>
      <c r="L1674" s="202">
        <v>0.16</v>
      </c>
      <c r="M1674" s="202">
        <v>18.52</v>
      </c>
      <c r="N1674" s="202">
        <v>7.41</v>
      </c>
      <c r="O1674" s="202">
        <v>0.39</v>
      </c>
      <c r="P1674" s="202">
        <v>20.149999999999999</v>
      </c>
      <c r="Q1674" s="202">
        <v>6.08</v>
      </c>
      <c r="R1674" s="202">
        <v>0.05</v>
      </c>
      <c r="S1674" s="202">
        <v>6.29</v>
      </c>
      <c r="T1674" s="202">
        <v>101.19</v>
      </c>
      <c r="U1674" s="183">
        <f t="shared" si="52"/>
        <v>82.897140330583667</v>
      </c>
      <c r="V1674" s="183">
        <f t="shared" si="53"/>
        <v>18.556114789937066</v>
      </c>
      <c r="W1674" s="201" t="s">
        <v>713</v>
      </c>
      <c r="X1674" s="201">
        <v>10</v>
      </c>
    </row>
    <row r="1675" spans="1:24" s="171" customFormat="1" ht="11.25">
      <c r="A1675" s="172" t="s">
        <v>687</v>
      </c>
      <c r="B1675" s="201" t="s">
        <v>665</v>
      </c>
      <c r="C1675" s="201" t="s">
        <v>688</v>
      </c>
      <c r="D1675" s="201" t="s">
        <v>689</v>
      </c>
      <c r="E1675" s="201" t="s">
        <v>690</v>
      </c>
      <c r="F1675" s="201" t="s">
        <v>691</v>
      </c>
      <c r="G1675" s="201">
        <v>7</v>
      </c>
      <c r="H1675" s="201">
        <v>44</v>
      </c>
      <c r="I1675" s="201" t="s">
        <v>713</v>
      </c>
      <c r="J1675" s="201" t="s">
        <v>671</v>
      </c>
      <c r="K1675" s="202">
        <v>42.01</v>
      </c>
      <c r="L1675" s="202">
        <v>0.1</v>
      </c>
      <c r="M1675" s="202">
        <v>15.8</v>
      </c>
      <c r="N1675" s="202">
        <v>7.02</v>
      </c>
      <c r="O1675" s="202">
        <v>0.49</v>
      </c>
      <c r="P1675" s="202">
        <v>19.72</v>
      </c>
      <c r="Q1675" s="202">
        <v>6.21</v>
      </c>
      <c r="R1675" s="202">
        <v>0.06</v>
      </c>
      <c r="S1675" s="202">
        <v>9.49</v>
      </c>
      <c r="T1675" s="202">
        <v>100.9</v>
      </c>
      <c r="U1675" s="183">
        <f t="shared" si="52"/>
        <v>83.352952616871221</v>
      </c>
      <c r="V1675" s="183">
        <f t="shared" si="53"/>
        <v>28.720531958060498</v>
      </c>
      <c r="W1675" s="201" t="s">
        <v>713</v>
      </c>
      <c r="X1675" s="201">
        <v>10</v>
      </c>
    </row>
    <row r="1676" spans="1:24" s="171" customFormat="1" ht="11.25">
      <c r="A1676" s="172" t="s">
        <v>687</v>
      </c>
      <c r="B1676" s="201" t="s">
        <v>665</v>
      </c>
      <c r="C1676" s="201" t="s">
        <v>688</v>
      </c>
      <c r="D1676" s="201" t="s">
        <v>689</v>
      </c>
      <c r="E1676" s="201" t="s">
        <v>690</v>
      </c>
      <c r="F1676" s="201" t="s">
        <v>691</v>
      </c>
      <c r="G1676" s="201">
        <v>7</v>
      </c>
      <c r="H1676" s="201">
        <v>45</v>
      </c>
      <c r="I1676" s="201" t="s">
        <v>713</v>
      </c>
      <c r="J1676" s="201" t="s">
        <v>671</v>
      </c>
      <c r="K1676" s="202">
        <v>42.03</v>
      </c>
      <c r="L1676" s="202">
        <v>0.82</v>
      </c>
      <c r="M1676" s="202">
        <v>20.84</v>
      </c>
      <c r="N1676" s="202">
        <v>10.01</v>
      </c>
      <c r="O1676" s="202">
        <v>0.42</v>
      </c>
      <c r="P1676" s="202">
        <v>16.3</v>
      </c>
      <c r="Q1676" s="202">
        <v>9.43</v>
      </c>
      <c r="R1676" s="202">
        <v>0.06</v>
      </c>
      <c r="S1676" s="202">
        <v>0.75</v>
      </c>
      <c r="T1676" s="202">
        <v>100.66</v>
      </c>
      <c r="U1676" s="183">
        <f t="shared" si="52"/>
        <v>74.375192938708409</v>
      </c>
      <c r="V1676" s="183">
        <f t="shared" si="53"/>
        <v>2.3573390964857532</v>
      </c>
      <c r="W1676" s="201" t="s">
        <v>713</v>
      </c>
      <c r="X1676" s="201">
        <v>10</v>
      </c>
    </row>
    <row r="1677" spans="1:24" s="171" customFormat="1" ht="11.25">
      <c r="A1677" s="172" t="s">
        <v>687</v>
      </c>
      <c r="B1677" s="201" t="s">
        <v>665</v>
      </c>
      <c r="C1677" s="201" t="s">
        <v>688</v>
      </c>
      <c r="D1677" s="201" t="s">
        <v>689</v>
      </c>
      <c r="E1677" s="201" t="s">
        <v>690</v>
      </c>
      <c r="F1677" s="201" t="s">
        <v>691</v>
      </c>
      <c r="G1677" s="201">
        <v>7</v>
      </c>
      <c r="H1677" s="201">
        <v>46</v>
      </c>
      <c r="I1677" s="201" t="s">
        <v>713</v>
      </c>
      <c r="J1677" s="201" t="s">
        <v>671</v>
      </c>
      <c r="K1677" s="202">
        <v>42.62</v>
      </c>
      <c r="L1677" s="202">
        <v>0.18</v>
      </c>
      <c r="M1677" s="202">
        <v>20.58</v>
      </c>
      <c r="N1677" s="202">
        <v>7.28</v>
      </c>
      <c r="O1677" s="202">
        <v>0.38</v>
      </c>
      <c r="P1677" s="202">
        <v>21.17</v>
      </c>
      <c r="Q1677" s="202">
        <v>4.71</v>
      </c>
      <c r="R1677" s="202">
        <v>0.03</v>
      </c>
      <c r="S1677" s="202">
        <v>4.58</v>
      </c>
      <c r="T1677" s="202">
        <v>101.53</v>
      </c>
      <c r="U1677" s="183">
        <f t="shared" si="52"/>
        <v>83.827315777444994</v>
      </c>
      <c r="V1677" s="183">
        <f t="shared" si="53"/>
        <v>12.989974739309218</v>
      </c>
      <c r="W1677" s="201" t="s">
        <v>713</v>
      </c>
      <c r="X1677" s="201">
        <v>10</v>
      </c>
    </row>
    <row r="1678" spans="1:24" s="171" customFormat="1" ht="11.25">
      <c r="A1678" s="172" t="s">
        <v>687</v>
      </c>
      <c r="B1678" s="201" t="s">
        <v>665</v>
      </c>
      <c r="C1678" s="201" t="s">
        <v>688</v>
      </c>
      <c r="D1678" s="201" t="s">
        <v>689</v>
      </c>
      <c r="E1678" s="201" t="s">
        <v>690</v>
      </c>
      <c r="F1678" s="201" t="s">
        <v>691</v>
      </c>
      <c r="G1678" s="201">
        <v>7</v>
      </c>
      <c r="H1678" s="201">
        <v>47</v>
      </c>
      <c r="I1678" s="201" t="s">
        <v>713</v>
      </c>
      <c r="J1678" s="201" t="s">
        <v>671</v>
      </c>
      <c r="K1678" s="202">
        <v>41.1</v>
      </c>
      <c r="L1678" s="202">
        <v>0.19</v>
      </c>
      <c r="M1678" s="202">
        <v>14.62</v>
      </c>
      <c r="N1678" s="202">
        <v>7</v>
      </c>
      <c r="O1678" s="202">
        <v>0.47</v>
      </c>
      <c r="P1678" s="202">
        <v>19.23</v>
      </c>
      <c r="Q1678" s="202">
        <v>6.84</v>
      </c>
      <c r="R1678" s="202">
        <v>0.05</v>
      </c>
      <c r="S1678" s="202">
        <v>11.41</v>
      </c>
      <c r="T1678" s="202">
        <v>100.91</v>
      </c>
      <c r="U1678" s="183">
        <f t="shared" si="52"/>
        <v>83.041093659236992</v>
      </c>
      <c r="V1678" s="183">
        <f t="shared" si="53"/>
        <v>34.363770030862632</v>
      </c>
      <c r="W1678" s="201" t="s">
        <v>713</v>
      </c>
      <c r="X1678" s="201">
        <v>10</v>
      </c>
    </row>
    <row r="1679" spans="1:24" s="171" customFormat="1" ht="11.25">
      <c r="A1679" s="172" t="s">
        <v>687</v>
      </c>
      <c r="B1679" s="201" t="s">
        <v>665</v>
      </c>
      <c r="C1679" s="201" t="s">
        <v>688</v>
      </c>
      <c r="D1679" s="201" t="s">
        <v>689</v>
      </c>
      <c r="E1679" s="201" t="s">
        <v>690</v>
      </c>
      <c r="F1679" s="201" t="s">
        <v>691</v>
      </c>
      <c r="G1679" s="201">
        <v>7</v>
      </c>
      <c r="H1679" s="201">
        <v>48</v>
      </c>
      <c r="I1679" s="201" t="s">
        <v>713</v>
      </c>
      <c r="J1679" s="201" t="s">
        <v>671</v>
      </c>
      <c r="K1679" s="202">
        <v>41.56</v>
      </c>
      <c r="L1679" s="202">
        <v>0.08</v>
      </c>
      <c r="M1679" s="202">
        <v>16.13</v>
      </c>
      <c r="N1679" s="202">
        <v>7.15</v>
      </c>
      <c r="O1679" s="202">
        <v>0.48</v>
      </c>
      <c r="P1679" s="202">
        <v>20.41</v>
      </c>
      <c r="Q1679" s="202">
        <v>5.65</v>
      </c>
      <c r="R1679" s="202">
        <v>0.06</v>
      </c>
      <c r="S1679" s="202">
        <v>9.67</v>
      </c>
      <c r="T1679" s="202">
        <v>101.19</v>
      </c>
      <c r="U1679" s="183">
        <f t="shared" si="52"/>
        <v>83.57436562326356</v>
      </c>
      <c r="V1679" s="183">
        <f t="shared" si="53"/>
        <v>28.68203461950068</v>
      </c>
      <c r="W1679" s="201" t="s">
        <v>713</v>
      </c>
      <c r="X1679" s="201">
        <v>10</v>
      </c>
    </row>
    <row r="1680" spans="1:24" s="171" customFormat="1" ht="11.25">
      <c r="A1680" s="172" t="s">
        <v>687</v>
      </c>
      <c r="B1680" s="201" t="s">
        <v>665</v>
      </c>
      <c r="C1680" s="201" t="s">
        <v>688</v>
      </c>
      <c r="D1680" s="201" t="s">
        <v>689</v>
      </c>
      <c r="E1680" s="201" t="s">
        <v>690</v>
      </c>
      <c r="F1680" s="201" t="s">
        <v>691</v>
      </c>
      <c r="G1680" s="201">
        <v>7</v>
      </c>
      <c r="H1680" s="201">
        <v>49</v>
      </c>
      <c r="I1680" s="201" t="s">
        <v>713</v>
      </c>
      <c r="J1680" s="201" t="s">
        <v>671</v>
      </c>
      <c r="K1680" s="202">
        <v>41.57</v>
      </c>
      <c r="L1680" s="202">
        <v>0.34</v>
      </c>
      <c r="M1680" s="202">
        <v>16.190000000000001</v>
      </c>
      <c r="N1680" s="202">
        <v>7.01</v>
      </c>
      <c r="O1680" s="202">
        <v>0.4</v>
      </c>
      <c r="P1680" s="202">
        <v>19.239999999999998</v>
      </c>
      <c r="Q1680" s="202">
        <v>6.83</v>
      </c>
      <c r="R1680" s="202">
        <v>0.04</v>
      </c>
      <c r="S1680" s="202">
        <v>8.9600000000000009</v>
      </c>
      <c r="T1680" s="202">
        <v>100.58</v>
      </c>
      <c r="U1680" s="183">
        <f t="shared" si="52"/>
        <v>83.028307286071893</v>
      </c>
      <c r="V1680" s="183">
        <f t="shared" si="53"/>
        <v>27.074456154602199</v>
      </c>
      <c r="W1680" s="201" t="s">
        <v>713</v>
      </c>
      <c r="X1680" s="201">
        <v>10</v>
      </c>
    </row>
    <row r="1681" spans="1:24" s="171" customFormat="1" ht="11.25">
      <c r="A1681" s="172" t="s">
        <v>687</v>
      </c>
      <c r="B1681" s="201" t="s">
        <v>665</v>
      </c>
      <c r="C1681" s="201" t="s">
        <v>688</v>
      </c>
      <c r="D1681" s="201" t="s">
        <v>689</v>
      </c>
      <c r="E1681" s="201" t="s">
        <v>690</v>
      </c>
      <c r="F1681" s="201" t="s">
        <v>691</v>
      </c>
      <c r="G1681" s="201">
        <v>7</v>
      </c>
      <c r="H1681" s="201">
        <v>50</v>
      </c>
      <c r="I1681" s="201" t="s">
        <v>713</v>
      </c>
      <c r="J1681" s="201" t="s">
        <v>671</v>
      </c>
      <c r="K1681" s="202">
        <v>41.2</v>
      </c>
      <c r="L1681" s="202">
        <v>0.12</v>
      </c>
      <c r="M1681" s="202">
        <v>14.65</v>
      </c>
      <c r="N1681" s="202">
        <v>6.89</v>
      </c>
      <c r="O1681" s="202">
        <v>0.47</v>
      </c>
      <c r="P1681" s="202">
        <v>19.28</v>
      </c>
      <c r="Q1681" s="202">
        <v>6.66</v>
      </c>
      <c r="R1681" s="202">
        <v>0.04</v>
      </c>
      <c r="S1681" s="202">
        <v>10.9</v>
      </c>
      <c r="T1681" s="202">
        <v>100.21</v>
      </c>
      <c r="U1681" s="183">
        <f t="shared" si="52"/>
        <v>83.299143195033992</v>
      </c>
      <c r="V1681" s="183">
        <f t="shared" si="53"/>
        <v>33.29434269912813</v>
      </c>
      <c r="W1681" s="201" t="s">
        <v>713</v>
      </c>
      <c r="X1681" s="201">
        <v>10</v>
      </c>
    </row>
    <row r="1682" spans="1:24" s="171" customFormat="1" ht="11.25">
      <c r="A1682" s="172" t="s">
        <v>687</v>
      </c>
      <c r="B1682" s="201" t="s">
        <v>665</v>
      </c>
      <c r="C1682" s="201" t="s">
        <v>688</v>
      </c>
      <c r="D1682" s="201" t="s">
        <v>689</v>
      </c>
      <c r="E1682" s="201" t="s">
        <v>690</v>
      </c>
      <c r="F1682" s="201" t="s">
        <v>691</v>
      </c>
      <c r="G1682" s="201">
        <v>7</v>
      </c>
      <c r="H1682" s="201">
        <v>51</v>
      </c>
      <c r="I1682" s="201" t="s">
        <v>713</v>
      </c>
      <c r="J1682" s="201" t="s">
        <v>671</v>
      </c>
      <c r="K1682" s="202">
        <v>41.29</v>
      </c>
      <c r="L1682" s="202">
        <v>0.17</v>
      </c>
      <c r="M1682" s="202">
        <v>15.37</v>
      </c>
      <c r="N1682" s="202">
        <v>6.99</v>
      </c>
      <c r="O1682" s="202">
        <v>0.46</v>
      </c>
      <c r="P1682" s="202">
        <v>18.78</v>
      </c>
      <c r="Q1682" s="202">
        <v>7.48</v>
      </c>
      <c r="R1682" s="202">
        <v>0.04</v>
      </c>
      <c r="S1682" s="202">
        <v>9.74</v>
      </c>
      <c r="T1682" s="202">
        <v>100.32</v>
      </c>
      <c r="U1682" s="183">
        <f t="shared" si="52"/>
        <v>82.72544970758868</v>
      </c>
      <c r="V1682" s="183">
        <f t="shared" si="53"/>
        <v>29.830106841396443</v>
      </c>
      <c r="W1682" s="201" t="s">
        <v>713</v>
      </c>
      <c r="X1682" s="201">
        <v>10</v>
      </c>
    </row>
    <row r="1683" spans="1:24" s="171" customFormat="1" ht="11.25">
      <c r="A1683" s="172" t="s">
        <v>687</v>
      </c>
      <c r="B1683" s="201" t="s">
        <v>665</v>
      </c>
      <c r="C1683" s="201" t="s">
        <v>688</v>
      </c>
      <c r="D1683" s="201" t="s">
        <v>689</v>
      </c>
      <c r="E1683" s="201" t="s">
        <v>690</v>
      </c>
      <c r="F1683" s="201" t="s">
        <v>691</v>
      </c>
      <c r="G1683" s="201">
        <v>7</v>
      </c>
      <c r="H1683" s="201">
        <v>52</v>
      </c>
      <c r="I1683" s="201" t="s">
        <v>713</v>
      </c>
      <c r="J1683" s="201" t="s">
        <v>671</v>
      </c>
      <c r="K1683" s="202">
        <v>41.14</v>
      </c>
      <c r="L1683" s="202">
        <v>0.9</v>
      </c>
      <c r="M1683" s="202">
        <v>15.06</v>
      </c>
      <c r="N1683" s="202">
        <v>8.2100000000000009</v>
      </c>
      <c r="O1683" s="202">
        <v>0.44</v>
      </c>
      <c r="P1683" s="202">
        <v>15.08</v>
      </c>
      <c r="Q1683" s="202">
        <v>12.31</v>
      </c>
      <c r="R1683" s="202">
        <v>0.12</v>
      </c>
      <c r="S1683" s="202">
        <v>7.07</v>
      </c>
      <c r="T1683" s="202">
        <v>100.33</v>
      </c>
      <c r="U1683" s="183">
        <f t="shared" si="52"/>
        <v>76.602445160218878</v>
      </c>
      <c r="V1683" s="183">
        <f t="shared" si="53"/>
        <v>23.950295537971343</v>
      </c>
      <c r="W1683" s="201" t="s">
        <v>713</v>
      </c>
      <c r="X1683" s="201">
        <v>10</v>
      </c>
    </row>
    <row r="1684" spans="1:24" s="171" customFormat="1" ht="11.25">
      <c r="A1684" s="172" t="s">
        <v>687</v>
      </c>
      <c r="B1684" s="201" t="s">
        <v>665</v>
      </c>
      <c r="C1684" s="201" t="s">
        <v>688</v>
      </c>
      <c r="D1684" s="201" t="s">
        <v>689</v>
      </c>
      <c r="E1684" s="201" t="s">
        <v>690</v>
      </c>
      <c r="F1684" s="201" t="s">
        <v>691</v>
      </c>
      <c r="G1684" s="201">
        <v>7</v>
      </c>
      <c r="H1684" s="201">
        <v>53</v>
      </c>
      <c r="I1684" s="201" t="s">
        <v>713</v>
      </c>
      <c r="J1684" s="201" t="s">
        <v>671</v>
      </c>
      <c r="K1684" s="202">
        <v>40.92</v>
      </c>
      <c r="L1684" s="202">
        <v>0.09</v>
      </c>
      <c r="M1684" s="202">
        <v>15.29</v>
      </c>
      <c r="N1684" s="202">
        <v>6.93</v>
      </c>
      <c r="O1684" s="202">
        <v>0.49</v>
      </c>
      <c r="P1684" s="202">
        <v>19.38</v>
      </c>
      <c r="Q1684" s="202">
        <v>6.4</v>
      </c>
      <c r="R1684" s="202">
        <v>0.04</v>
      </c>
      <c r="S1684" s="202">
        <v>10.15</v>
      </c>
      <c r="T1684" s="202">
        <v>99.69</v>
      </c>
      <c r="U1684" s="183">
        <f t="shared" si="52"/>
        <v>83.290580046803399</v>
      </c>
      <c r="V1684" s="183">
        <f t="shared" si="53"/>
        <v>30.811428071170116</v>
      </c>
      <c r="W1684" s="201" t="s">
        <v>713</v>
      </c>
      <c r="X1684" s="201">
        <v>10</v>
      </c>
    </row>
    <row r="1685" spans="1:24" s="171" customFormat="1" ht="11.25">
      <c r="A1685" s="172" t="s">
        <v>687</v>
      </c>
      <c r="B1685" s="201" t="s">
        <v>665</v>
      </c>
      <c r="C1685" s="201" t="s">
        <v>688</v>
      </c>
      <c r="D1685" s="201" t="s">
        <v>689</v>
      </c>
      <c r="E1685" s="201" t="s">
        <v>690</v>
      </c>
      <c r="F1685" s="201" t="s">
        <v>691</v>
      </c>
      <c r="G1685" s="201">
        <v>7</v>
      </c>
      <c r="H1685" s="201">
        <v>54</v>
      </c>
      <c r="I1685" s="201" t="s">
        <v>713</v>
      </c>
      <c r="J1685" s="201" t="s">
        <v>671</v>
      </c>
      <c r="K1685" s="202">
        <v>41.8</v>
      </c>
      <c r="L1685" s="202">
        <v>0.1</v>
      </c>
      <c r="M1685" s="202">
        <v>16.96</v>
      </c>
      <c r="N1685" s="202">
        <v>6.55</v>
      </c>
      <c r="O1685" s="202">
        <v>0.46</v>
      </c>
      <c r="P1685" s="202">
        <v>21.77</v>
      </c>
      <c r="Q1685" s="202">
        <v>4.66</v>
      </c>
      <c r="R1685" s="202">
        <v>0.05</v>
      </c>
      <c r="S1685" s="202">
        <v>7.88</v>
      </c>
      <c r="T1685" s="202">
        <v>100.23</v>
      </c>
      <c r="U1685" s="183">
        <f t="shared" si="52"/>
        <v>85.557937977415008</v>
      </c>
      <c r="V1685" s="183">
        <f t="shared" si="53"/>
        <v>23.76232439817359</v>
      </c>
      <c r="W1685" s="201" t="s">
        <v>713</v>
      </c>
      <c r="X1685" s="201">
        <v>10</v>
      </c>
    </row>
    <row r="1686" spans="1:24" s="171" customFormat="1" ht="11.25">
      <c r="A1686" s="172" t="s">
        <v>687</v>
      </c>
      <c r="B1686" s="201" t="s">
        <v>665</v>
      </c>
      <c r="C1686" s="201" t="s">
        <v>688</v>
      </c>
      <c r="D1686" s="201" t="s">
        <v>689</v>
      </c>
      <c r="E1686" s="201" t="s">
        <v>690</v>
      </c>
      <c r="F1686" s="201" t="s">
        <v>691</v>
      </c>
      <c r="G1686" s="201">
        <v>7</v>
      </c>
      <c r="H1686" s="201">
        <v>55</v>
      </c>
      <c r="I1686" s="201" t="s">
        <v>713</v>
      </c>
      <c r="J1686" s="201" t="s">
        <v>671</v>
      </c>
      <c r="K1686" s="202">
        <v>41.28</v>
      </c>
      <c r="L1686" s="202">
        <v>0.04</v>
      </c>
      <c r="M1686" s="202">
        <v>16.72</v>
      </c>
      <c r="N1686" s="202">
        <v>6.99</v>
      </c>
      <c r="O1686" s="202">
        <v>0.4</v>
      </c>
      <c r="P1686" s="202">
        <v>20.87</v>
      </c>
      <c r="Q1686" s="202">
        <v>5.77</v>
      </c>
      <c r="R1686" s="202">
        <v>0.05</v>
      </c>
      <c r="S1686" s="202">
        <v>6.18</v>
      </c>
      <c r="T1686" s="202">
        <v>98.3</v>
      </c>
      <c r="U1686" s="183">
        <f t="shared" si="52"/>
        <v>84.181741811658213</v>
      </c>
      <c r="V1686" s="183">
        <f t="shared" si="53"/>
        <v>19.868840860029849</v>
      </c>
      <c r="W1686" s="201" t="s">
        <v>713</v>
      </c>
      <c r="X1686" s="201">
        <v>10</v>
      </c>
    </row>
    <row r="1687" spans="1:24" s="171" customFormat="1" ht="11.25">
      <c r="A1687" s="172" t="s">
        <v>687</v>
      </c>
      <c r="B1687" s="201" t="s">
        <v>665</v>
      </c>
      <c r="C1687" s="201" t="s">
        <v>688</v>
      </c>
      <c r="D1687" s="201" t="s">
        <v>689</v>
      </c>
      <c r="E1687" s="201" t="s">
        <v>690</v>
      </c>
      <c r="F1687" s="201" t="s">
        <v>691</v>
      </c>
      <c r="G1687" s="201">
        <v>7</v>
      </c>
      <c r="H1687" s="201">
        <v>56</v>
      </c>
      <c r="I1687" s="201" t="s">
        <v>713</v>
      </c>
      <c r="J1687" s="201" t="s">
        <v>671</v>
      </c>
      <c r="K1687" s="202">
        <v>40.799999999999997</v>
      </c>
      <c r="L1687" s="202">
        <v>0.27</v>
      </c>
      <c r="M1687" s="202">
        <v>13.12</v>
      </c>
      <c r="N1687" s="202">
        <v>6.69</v>
      </c>
      <c r="O1687" s="202">
        <v>0.33</v>
      </c>
      <c r="P1687" s="202">
        <v>19.71</v>
      </c>
      <c r="Q1687" s="202">
        <v>6.79</v>
      </c>
      <c r="R1687" s="202">
        <v>0.06</v>
      </c>
      <c r="S1687" s="202">
        <v>11.89</v>
      </c>
      <c r="T1687" s="202">
        <v>99.66</v>
      </c>
      <c r="U1687" s="183">
        <f t="shared" si="52"/>
        <v>84.003564044788661</v>
      </c>
      <c r="V1687" s="183">
        <f t="shared" si="53"/>
        <v>37.808960634213896</v>
      </c>
      <c r="W1687" s="201" t="s">
        <v>713</v>
      </c>
      <c r="X1687" s="201">
        <v>10</v>
      </c>
    </row>
    <row r="1688" spans="1:24" s="171" customFormat="1" ht="11.25">
      <c r="A1688" s="172" t="s">
        <v>687</v>
      </c>
      <c r="B1688" s="201" t="s">
        <v>665</v>
      </c>
      <c r="C1688" s="201" t="s">
        <v>688</v>
      </c>
      <c r="D1688" s="201" t="s">
        <v>689</v>
      </c>
      <c r="E1688" s="201" t="s">
        <v>690</v>
      </c>
      <c r="F1688" s="201" t="s">
        <v>691</v>
      </c>
      <c r="G1688" s="201">
        <v>7</v>
      </c>
      <c r="H1688" s="201">
        <v>57</v>
      </c>
      <c r="I1688" s="201" t="s">
        <v>713</v>
      </c>
      <c r="J1688" s="201" t="s">
        <v>671</v>
      </c>
      <c r="K1688" s="202">
        <v>41.29</v>
      </c>
      <c r="L1688" s="202">
        <v>0.28000000000000003</v>
      </c>
      <c r="M1688" s="202">
        <v>14.49</v>
      </c>
      <c r="N1688" s="202">
        <v>6.46</v>
      </c>
      <c r="O1688" s="202">
        <v>0.44</v>
      </c>
      <c r="P1688" s="202">
        <v>20.07</v>
      </c>
      <c r="Q1688" s="202">
        <v>6.91</v>
      </c>
      <c r="R1688" s="202">
        <v>0.08</v>
      </c>
      <c r="S1688" s="202">
        <v>10.08</v>
      </c>
      <c r="T1688" s="202">
        <v>100.1</v>
      </c>
      <c r="U1688" s="183">
        <f t="shared" si="52"/>
        <v>84.704083058584246</v>
      </c>
      <c r="V1688" s="183">
        <f t="shared" si="53"/>
        <v>31.818395111630821</v>
      </c>
      <c r="W1688" s="201" t="s">
        <v>713</v>
      </c>
      <c r="X1688" s="201">
        <v>10</v>
      </c>
    </row>
    <row r="1689" spans="1:24" s="171" customFormat="1" ht="11.25">
      <c r="A1689" s="172" t="s">
        <v>687</v>
      </c>
      <c r="B1689" s="201" t="s">
        <v>665</v>
      </c>
      <c r="C1689" s="201" t="s">
        <v>688</v>
      </c>
      <c r="D1689" s="201" t="s">
        <v>689</v>
      </c>
      <c r="E1689" s="201" t="s">
        <v>690</v>
      </c>
      <c r="F1689" s="201" t="s">
        <v>691</v>
      </c>
      <c r="G1689" s="201">
        <v>7</v>
      </c>
      <c r="H1689" s="201">
        <v>58</v>
      </c>
      <c r="I1689" s="201" t="s">
        <v>713</v>
      </c>
      <c r="J1689" s="201" t="s">
        <v>671</v>
      </c>
      <c r="K1689" s="202">
        <v>40.71</v>
      </c>
      <c r="L1689" s="202">
        <v>0.33</v>
      </c>
      <c r="M1689" s="202">
        <v>21.79</v>
      </c>
      <c r="N1689" s="202">
        <v>14.9</v>
      </c>
      <c r="O1689" s="202">
        <v>0.31</v>
      </c>
      <c r="P1689" s="202">
        <v>11.18</v>
      </c>
      <c r="Q1689" s="202">
        <v>10.15</v>
      </c>
      <c r="R1689" s="202">
        <v>0.16</v>
      </c>
      <c r="S1689" s="202">
        <v>0.12</v>
      </c>
      <c r="T1689" s="202">
        <v>99.65</v>
      </c>
      <c r="U1689" s="183">
        <f t="shared" si="52"/>
        <v>57.217882729706204</v>
      </c>
      <c r="V1689" s="183">
        <f t="shared" si="53"/>
        <v>0.36807932397592358</v>
      </c>
      <c r="W1689" s="201" t="s">
        <v>713</v>
      </c>
      <c r="X1689" s="201">
        <v>10</v>
      </c>
    </row>
    <row r="1690" spans="1:24" s="171" customFormat="1" ht="11.25">
      <c r="A1690" s="172" t="s">
        <v>687</v>
      </c>
      <c r="B1690" s="201" t="s">
        <v>665</v>
      </c>
      <c r="C1690" s="201" t="s">
        <v>688</v>
      </c>
      <c r="D1690" s="201" t="s">
        <v>689</v>
      </c>
      <c r="E1690" s="201" t="s">
        <v>690</v>
      </c>
      <c r="F1690" s="201" t="s">
        <v>691</v>
      </c>
      <c r="G1690" s="201">
        <v>7</v>
      </c>
      <c r="H1690" s="201">
        <v>59</v>
      </c>
      <c r="I1690" s="201" t="s">
        <v>713</v>
      </c>
      <c r="J1690" s="201" t="s">
        <v>671</v>
      </c>
      <c r="K1690" s="202">
        <v>41.83</v>
      </c>
      <c r="L1690" s="202">
        <v>0.12</v>
      </c>
      <c r="M1690" s="202">
        <v>17.850000000000001</v>
      </c>
      <c r="N1690" s="202">
        <v>7.02</v>
      </c>
      <c r="O1690" s="202">
        <v>0.38</v>
      </c>
      <c r="P1690" s="202">
        <v>20.82</v>
      </c>
      <c r="Q1690" s="202">
        <v>5.49</v>
      </c>
      <c r="R1690" s="202">
        <v>0.04</v>
      </c>
      <c r="S1690" s="202">
        <v>5.07</v>
      </c>
      <c r="T1690" s="202">
        <v>98.62</v>
      </c>
      <c r="U1690" s="183">
        <f t="shared" si="52"/>
        <v>84.092569469600534</v>
      </c>
      <c r="V1690" s="183">
        <f t="shared" si="53"/>
        <v>16.00457899289437</v>
      </c>
      <c r="W1690" s="201" t="s">
        <v>713</v>
      </c>
      <c r="X1690" s="201">
        <v>10</v>
      </c>
    </row>
    <row r="1691" spans="1:24" s="171" customFormat="1" ht="11.25">
      <c r="A1691" s="172" t="s">
        <v>687</v>
      </c>
      <c r="B1691" s="201" t="s">
        <v>665</v>
      </c>
      <c r="C1691" s="201" t="s">
        <v>688</v>
      </c>
      <c r="D1691" s="201" t="s">
        <v>689</v>
      </c>
      <c r="E1691" s="201" t="s">
        <v>690</v>
      </c>
      <c r="F1691" s="201" t="s">
        <v>691</v>
      </c>
      <c r="G1691" s="201">
        <v>7</v>
      </c>
      <c r="H1691" s="201">
        <v>60</v>
      </c>
      <c r="I1691" s="201" t="s">
        <v>713</v>
      </c>
      <c r="J1691" s="201" t="s">
        <v>671</v>
      </c>
      <c r="K1691" s="202">
        <v>42.61</v>
      </c>
      <c r="L1691" s="202">
        <v>0.18</v>
      </c>
      <c r="M1691" s="202">
        <v>20.190000000000001</v>
      </c>
      <c r="N1691" s="202">
        <v>7.1</v>
      </c>
      <c r="O1691" s="202">
        <v>0.35</v>
      </c>
      <c r="P1691" s="202">
        <v>21.84</v>
      </c>
      <c r="Q1691" s="202">
        <v>4.63</v>
      </c>
      <c r="R1691" s="202">
        <v>7.0000000000000007E-2</v>
      </c>
      <c r="S1691" s="202">
        <v>3.61</v>
      </c>
      <c r="T1691" s="202">
        <v>100.58</v>
      </c>
      <c r="U1691" s="183">
        <f t="shared" si="52"/>
        <v>84.574742441677145</v>
      </c>
      <c r="V1691" s="183">
        <f t="shared" si="53"/>
        <v>10.710069126301011</v>
      </c>
      <c r="W1691" s="201" t="s">
        <v>713</v>
      </c>
      <c r="X1691" s="201">
        <v>10</v>
      </c>
    </row>
    <row r="1692" spans="1:24" s="171" customFormat="1" ht="11.25">
      <c r="A1692" s="172" t="s">
        <v>687</v>
      </c>
      <c r="B1692" s="201" t="s">
        <v>665</v>
      </c>
      <c r="C1692" s="201" t="s">
        <v>688</v>
      </c>
      <c r="D1692" s="201" t="s">
        <v>689</v>
      </c>
      <c r="E1692" s="201" t="s">
        <v>690</v>
      </c>
      <c r="F1692" s="201" t="s">
        <v>691</v>
      </c>
      <c r="G1692" s="201">
        <v>7</v>
      </c>
      <c r="H1692" s="201">
        <v>61</v>
      </c>
      <c r="I1692" s="201" t="s">
        <v>713</v>
      </c>
      <c r="J1692" s="201" t="s">
        <v>671</v>
      </c>
      <c r="K1692" s="202">
        <v>41.2</v>
      </c>
      <c r="L1692" s="202">
        <v>0.62</v>
      </c>
      <c r="M1692" s="202">
        <v>13.39</v>
      </c>
      <c r="N1692" s="202">
        <v>7.25</v>
      </c>
      <c r="O1692" s="202">
        <v>0.44</v>
      </c>
      <c r="P1692" s="202">
        <v>19.309999999999999</v>
      </c>
      <c r="Q1692" s="202">
        <v>6.42</v>
      </c>
      <c r="R1692" s="202">
        <v>0.22</v>
      </c>
      <c r="S1692" s="202">
        <v>11.23</v>
      </c>
      <c r="T1692" s="202">
        <v>100.08</v>
      </c>
      <c r="U1692" s="183">
        <f t="shared" si="52"/>
        <v>82.600908154037299</v>
      </c>
      <c r="V1692" s="183">
        <f t="shared" si="53"/>
        <v>36.005069587162822</v>
      </c>
      <c r="W1692" s="201" t="s">
        <v>713</v>
      </c>
      <c r="X1692" s="201">
        <v>10</v>
      </c>
    </row>
    <row r="1693" spans="1:24" s="171" customFormat="1" ht="11.25">
      <c r="A1693" s="172" t="s">
        <v>687</v>
      </c>
      <c r="B1693" s="201" t="s">
        <v>665</v>
      </c>
      <c r="C1693" s="201" t="s">
        <v>688</v>
      </c>
      <c r="D1693" s="201" t="s">
        <v>689</v>
      </c>
      <c r="E1693" s="201" t="s">
        <v>690</v>
      </c>
      <c r="F1693" s="201" t="s">
        <v>691</v>
      </c>
      <c r="G1693" s="201">
        <v>7</v>
      </c>
      <c r="H1693" s="201">
        <v>62</v>
      </c>
      <c r="I1693" s="201" t="s">
        <v>713</v>
      </c>
      <c r="J1693" s="201" t="s">
        <v>671</v>
      </c>
      <c r="K1693" s="202">
        <v>43.05</v>
      </c>
      <c r="L1693" s="202">
        <v>0.25</v>
      </c>
      <c r="M1693" s="202">
        <v>19.75</v>
      </c>
      <c r="N1693" s="202">
        <v>7.47</v>
      </c>
      <c r="O1693" s="202">
        <v>0.37</v>
      </c>
      <c r="P1693" s="202">
        <v>20.6</v>
      </c>
      <c r="Q1693" s="202">
        <v>5</v>
      </c>
      <c r="R1693" s="202">
        <v>7.0000000000000007E-2</v>
      </c>
      <c r="S1693" s="202">
        <v>4.46</v>
      </c>
      <c r="T1693" s="202">
        <v>101.02</v>
      </c>
      <c r="U1693" s="183">
        <f t="shared" si="52"/>
        <v>83.095028327965409</v>
      </c>
      <c r="V1693" s="183">
        <f t="shared" si="53"/>
        <v>13.156068842300837</v>
      </c>
      <c r="W1693" s="201" t="s">
        <v>713</v>
      </c>
      <c r="X1693" s="201">
        <v>10</v>
      </c>
    </row>
    <row r="1694" spans="1:24" s="171" customFormat="1" ht="11.25">
      <c r="A1694" s="172" t="s">
        <v>687</v>
      </c>
      <c r="B1694" s="201" t="s">
        <v>665</v>
      </c>
      <c r="C1694" s="201" t="s">
        <v>688</v>
      </c>
      <c r="D1694" s="201" t="s">
        <v>689</v>
      </c>
      <c r="E1694" s="201" t="s">
        <v>690</v>
      </c>
      <c r="F1694" s="201" t="s">
        <v>691</v>
      </c>
      <c r="G1694" s="201">
        <v>7</v>
      </c>
      <c r="H1694" s="201">
        <v>63</v>
      </c>
      <c r="I1694" s="201" t="s">
        <v>713</v>
      </c>
      <c r="J1694" s="201" t="s">
        <v>671</v>
      </c>
      <c r="K1694" s="202">
        <v>41.24</v>
      </c>
      <c r="L1694" s="202">
        <v>0.3</v>
      </c>
      <c r="M1694" s="202">
        <v>21.91</v>
      </c>
      <c r="N1694" s="202">
        <v>14.39</v>
      </c>
      <c r="O1694" s="202">
        <v>0.32</v>
      </c>
      <c r="P1694" s="202">
        <v>9.4700000000000006</v>
      </c>
      <c r="Q1694" s="202">
        <v>12.35</v>
      </c>
      <c r="R1694" s="202">
        <v>0.14000000000000001</v>
      </c>
      <c r="S1694" s="202">
        <v>0.12</v>
      </c>
      <c r="T1694" s="202">
        <v>100.24</v>
      </c>
      <c r="U1694" s="183">
        <f t="shared" si="52"/>
        <v>53.980966304593068</v>
      </c>
      <c r="V1694" s="183">
        <f t="shared" si="53"/>
        <v>0.36607075130647992</v>
      </c>
      <c r="W1694" s="201" t="s">
        <v>713</v>
      </c>
      <c r="X1694" s="201">
        <v>10</v>
      </c>
    </row>
    <row r="1695" spans="1:24" s="171" customFormat="1" ht="11.25">
      <c r="A1695" s="172" t="s">
        <v>687</v>
      </c>
      <c r="B1695" s="201" t="s">
        <v>665</v>
      </c>
      <c r="C1695" s="201" t="s">
        <v>688</v>
      </c>
      <c r="D1695" s="201" t="s">
        <v>689</v>
      </c>
      <c r="E1695" s="201" t="s">
        <v>690</v>
      </c>
      <c r="F1695" s="201" t="s">
        <v>691</v>
      </c>
      <c r="G1695" s="201">
        <v>7</v>
      </c>
      <c r="H1695" s="201">
        <v>64</v>
      </c>
      <c r="I1695" s="201" t="s">
        <v>713</v>
      </c>
      <c r="J1695" s="201" t="s">
        <v>671</v>
      </c>
      <c r="K1695" s="202">
        <v>40.86</v>
      </c>
      <c r="L1695" s="202">
        <v>0.35</v>
      </c>
      <c r="M1695" s="202">
        <v>21.97</v>
      </c>
      <c r="N1695" s="202">
        <v>14.37</v>
      </c>
      <c r="O1695" s="202">
        <v>0.28999999999999998</v>
      </c>
      <c r="P1695" s="202">
        <v>9.4600000000000009</v>
      </c>
      <c r="Q1695" s="202">
        <v>12.63</v>
      </c>
      <c r="R1695" s="202">
        <v>0.12</v>
      </c>
      <c r="S1695" s="202">
        <v>0.09</v>
      </c>
      <c r="T1695" s="202">
        <v>100.14</v>
      </c>
      <c r="U1695" s="183">
        <f t="shared" si="52"/>
        <v>53.989270631206487</v>
      </c>
      <c r="V1695" s="183">
        <f t="shared" si="53"/>
        <v>0.27405612464942225</v>
      </c>
      <c r="W1695" s="201" t="s">
        <v>713</v>
      </c>
      <c r="X1695" s="201">
        <v>10</v>
      </c>
    </row>
    <row r="1696" spans="1:24" s="171" customFormat="1" ht="11.25">
      <c r="A1696" s="172" t="s">
        <v>687</v>
      </c>
      <c r="B1696" s="201" t="s">
        <v>665</v>
      </c>
      <c r="C1696" s="201" t="s">
        <v>688</v>
      </c>
      <c r="D1696" s="201" t="s">
        <v>689</v>
      </c>
      <c r="E1696" s="201" t="s">
        <v>690</v>
      </c>
      <c r="F1696" s="201" t="s">
        <v>691</v>
      </c>
      <c r="G1696" s="201">
        <v>7</v>
      </c>
      <c r="H1696" s="201">
        <v>65</v>
      </c>
      <c r="I1696" s="201" t="s">
        <v>713</v>
      </c>
      <c r="J1696" s="201" t="s">
        <v>671</v>
      </c>
      <c r="K1696" s="202">
        <v>42.25</v>
      </c>
      <c r="L1696" s="202">
        <v>0.09</v>
      </c>
      <c r="M1696" s="202">
        <v>17.46</v>
      </c>
      <c r="N1696" s="202">
        <v>7.15</v>
      </c>
      <c r="O1696" s="202">
        <v>0.31</v>
      </c>
      <c r="P1696" s="202">
        <v>20.9</v>
      </c>
      <c r="Q1696" s="202">
        <v>5.43</v>
      </c>
      <c r="R1696" s="202">
        <v>0</v>
      </c>
      <c r="S1696" s="202">
        <v>4.8600000000000003</v>
      </c>
      <c r="T1696" s="202">
        <v>98.45</v>
      </c>
      <c r="U1696" s="183">
        <f t="shared" si="52"/>
        <v>83.89745354650573</v>
      </c>
      <c r="V1696" s="183">
        <f t="shared" si="53"/>
        <v>15.734737807756222</v>
      </c>
      <c r="W1696" s="201" t="s">
        <v>713</v>
      </c>
      <c r="X1696" s="201">
        <v>10</v>
      </c>
    </row>
    <row r="1697" spans="1:24" s="171" customFormat="1" ht="11.25">
      <c r="A1697" s="172" t="s">
        <v>687</v>
      </c>
      <c r="B1697" s="201" t="s">
        <v>665</v>
      </c>
      <c r="C1697" s="201" t="s">
        <v>688</v>
      </c>
      <c r="D1697" s="201" t="s">
        <v>689</v>
      </c>
      <c r="E1697" s="201" t="s">
        <v>690</v>
      </c>
      <c r="F1697" s="201" t="s">
        <v>691</v>
      </c>
      <c r="G1697" s="201">
        <v>7</v>
      </c>
      <c r="H1697" s="201">
        <v>66</v>
      </c>
      <c r="I1697" s="201" t="s">
        <v>713</v>
      </c>
      <c r="J1697" s="201" t="s">
        <v>671</v>
      </c>
      <c r="K1697" s="202">
        <v>41.32</v>
      </c>
      <c r="L1697" s="202">
        <v>0.18</v>
      </c>
      <c r="M1697" s="202">
        <v>13.44</v>
      </c>
      <c r="N1697" s="202">
        <v>6.8</v>
      </c>
      <c r="O1697" s="202">
        <v>0.44</v>
      </c>
      <c r="P1697" s="202">
        <v>19.350000000000001</v>
      </c>
      <c r="Q1697" s="202">
        <v>7.29</v>
      </c>
      <c r="R1697" s="202">
        <v>7.0000000000000007E-2</v>
      </c>
      <c r="S1697" s="202">
        <v>12.61</v>
      </c>
      <c r="T1697" s="202">
        <v>101.5</v>
      </c>
      <c r="U1697" s="183">
        <f t="shared" si="52"/>
        <v>83.531176747493333</v>
      </c>
      <c r="V1697" s="183">
        <f t="shared" si="53"/>
        <v>38.628151517165179</v>
      </c>
      <c r="W1697" s="201" t="s">
        <v>713</v>
      </c>
      <c r="X1697" s="201">
        <v>10</v>
      </c>
    </row>
    <row r="1698" spans="1:24" s="171" customFormat="1" ht="11.25">
      <c r="A1698" s="172" t="s">
        <v>687</v>
      </c>
      <c r="B1698" s="201" t="s">
        <v>665</v>
      </c>
      <c r="C1698" s="201" t="s">
        <v>688</v>
      </c>
      <c r="D1698" s="201" t="s">
        <v>689</v>
      </c>
      <c r="E1698" s="201" t="s">
        <v>690</v>
      </c>
      <c r="F1698" s="201" t="s">
        <v>691</v>
      </c>
      <c r="G1698" s="201">
        <v>7</v>
      </c>
      <c r="H1698" s="201">
        <v>67</v>
      </c>
      <c r="I1698" s="201" t="s">
        <v>713</v>
      </c>
      <c r="J1698" s="201" t="s">
        <v>671</v>
      </c>
      <c r="K1698" s="202">
        <v>42.09</v>
      </c>
      <c r="L1698" s="202">
        <v>0.09</v>
      </c>
      <c r="M1698" s="202">
        <v>15.61</v>
      </c>
      <c r="N1698" s="202">
        <v>6.87</v>
      </c>
      <c r="O1698" s="202">
        <v>0.42</v>
      </c>
      <c r="P1698" s="202">
        <v>20.329999999999998</v>
      </c>
      <c r="Q1698" s="202">
        <v>5.91</v>
      </c>
      <c r="R1698" s="202">
        <v>0.02</v>
      </c>
      <c r="S1698" s="202">
        <v>9.99</v>
      </c>
      <c r="T1698" s="202">
        <v>101.33</v>
      </c>
      <c r="U1698" s="183">
        <f t="shared" si="52"/>
        <v>84.062885976049586</v>
      </c>
      <c r="V1698" s="183">
        <f t="shared" si="53"/>
        <v>30.036678629908998</v>
      </c>
      <c r="W1698" s="201" t="s">
        <v>713</v>
      </c>
      <c r="X1698" s="201">
        <v>10</v>
      </c>
    </row>
    <row r="1699" spans="1:24" s="171" customFormat="1" ht="11.25">
      <c r="A1699" s="172" t="s">
        <v>687</v>
      </c>
      <c r="B1699" s="201" t="s">
        <v>665</v>
      </c>
      <c r="C1699" s="201" t="s">
        <v>688</v>
      </c>
      <c r="D1699" s="201" t="s">
        <v>689</v>
      </c>
      <c r="E1699" s="201" t="s">
        <v>690</v>
      </c>
      <c r="F1699" s="201" t="s">
        <v>691</v>
      </c>
      <c r="G1699" s="201">
        <v>7</v>
      </c>
      <c r="H1699" s="201">
        <v>68</v>
      </c>
      <c r="I1699" s="201" t="s">
        <v>713</v>
      </c>
      <c r="J1699" s="201" t="s">
        <v>671</v>
      </c>
      <c r="K1699" s="202">
        <v>42.57</v>
      </c>
      <c r="L1699" s="202">
        <v>0.53</v>
      </c>
      <c r="M1699" s="202">
        <v>20.25</v>
      </c>
      <c r="N1699" s="202">
        <v>8.18</v>
      </c>
      <c r="O1699" s="202">
        <v>0.47</v>
      </c>
      <c r="P1699" s="202">
        <v>20.69</v>
      </c>
      <c r="Q1699" s="202">
        <v>5.33</v>
      </c>
      <c r="R1699" s="202">
        <v>0.11</v>
      </c>
      <c r="S1699" s="202">
        <v>2.58</v>
      </c>
      <c r="T1699" s="202">
        <v>100.71</v>
      </c>
      <c r="U1699" s="183">
        <f t="shared" si="52"/>
        <v>81.845864282260266</v>
      </c>
      <c r="V1699" s="183">
        <f t="shared" si="53"/>
        <v>7.8740064674092043</v>
      </c>
      <c r="W1699" s="201" t="s">
        <v>713</v>
      </c>
      <c r="X1699" s="201">
        <v>10</v>
      </c>
    </row>
    <row r="1700" spans="1:24" s="171" customFormat="1" ht="11.25">
      <c r="A1700" s="172" t="s">
        <v>687</v>
      </c>
      <c r="B1700" s="201" t="s">
        <v>665</v>
      </c>
      <c r="C1700" s="201" t="s">
        <v>688</v>
      </c>
      <c r="D1700" s="201" t="s">
        <v>689</v>
      </c>
      <c r="E1700" s="201" t="s">
        <v>690</v>
      </c>
      <c r="F1700" s="201" t="s">
        <v>691</v>
      </c>
      <c r="G1700" s="201">
        <v>7</v>
      </c>
      <c r="H1700" s="201">
        <v>69</v>
      </c>
      <c r="I1700" s="201" t="s">
        <v>713</v>
      </c>
      <c r="J1700" s="201" t="s">
        <v>671</v>
      </c>
      <c r="K1700" s="202">
        <v>42.22</v>
      </c>
      <c r="L1700" s="202">
        <v>0.15</v>
      </c>
      <c r="M1700" s="202">
        <v>18.989999999999998</v>
      </c>
      <c r="N1700" s="202">
        <v>7.04</v>
      </c>
      <c r="O1700" s="202">
        <v>0.31</v>
      </c>
      <c r="P1700" s="202">
        <v>20.67</v>
      </c>
      <c r="Q1700" s="202">
        <v>5.67</v>
      </c>
      <c r="R1700" s="202">
        <v>7.0000000000000007E-2</v>
      </c>
      <c r="S1700" s="202">
        <v>5.62</v>
      </c>
      <c r="T1700" s="202">
        <v>100.74</v>
      </c>
      <c r="U1700" s="183">
        <f t="shared" si="52"/>
        <v>83.957324515005425</v>
      </c>
      <c r="V1700" s="183">
        <f t="shared" si="53"/>
        <v>16.564589000011342</v>
      </c>
      <c r="W1700" s="201" t="s">
        <v>713</v>
      </c>
      <c r="X1700" s="201">
        <v>10</v>
      </c>
    </row>
    <row r="1701" spans="1:24" s="171" customFormat="1" ht="11.25">
      <c r="A1701" s="172" t="s">
        <v>687</v>
      </c>
      <c r="B1701" s="201" t="s">
        <v>665</v>
      </c>
      <c r="C1701" s="201" t="s">
        <v>688</v>
      </c>
      <c r="D1701" s="201" t="s">
        <v>689</v>
      </c>
      <c r="E1701" s="201" t="s">
        <v>690</v>
      </c>
      <c r="F1701" s="201" t="s">
        <v>691</v>
      </c>
      <c r="G1701" s="201">
        <v>7</v>
      </c>
      <c r="H1701" s="201">
        <v>70</v>
      </c>
      <c r="I1701" s="201" t="s">
        <v>713</v>
      </c>
      <c r="J1701" s="201" t="s">
        <v>671</v>
      </c>
      <c r="K1701" s="202">
        <v>41.33</v>
      </c>
      <c r="L1701" s="202">
        <v>0.21</v>
      </c>
      <c r="M1701" s="202">
        <v>17.54</v>
      </c>
      <c r="N1701" s="202">
        <v>6.93</v>
      </c>
      <c r="O1701" s="202">
        <v>0.39</v>
      </c>
      <c r="P1701" s="202">
        <v>20.55</v>
      </c>
      <c r="Q1701" s="202">
        <v>5.62</v>
      </c>
      <c r="R1701" s="202">
        <v>7.0000000000000007E-2</v>
      </c>
      <c r="S1701" s="202">
        <v>8.0399999999999991</v>
      </c>
      <c r="T1701" s="202">
        <v>100.68</v>
      </c>
      <c r="U1701" s="183">
        <f t="shared" si="52"/>
        <v>84.09056660252736</v>
      </c>
      <c r="V1701" s="183">
        <f t="shared" si="53"/>
        <v>23.518174534272109</v>
      </c>
      <c r="W1701" s="201" t="s">
        <v>713</v>
      </c>
      <c r="X1701" s="201">
        <v>10</v>
      </c>
    </row>
    <row r="1702" spans="1:24" s="171" customFormat="1" ht="11.25">
      <c r="A1702" s="172" t="s">
        <v>687</v>
      </c>
      <c r="B1702" s="201" t="s">
        <v>665</v>
      </c>
      <c r="C1702" s="201" t="s">
        <v>688</v>
      </c>
      <c r="D1702" s="201" t="s">
        <v>689</v>
      </c>
      <c r="E1702" s="201" t="s">
        <v>690</v>
      </c>
      <c r="F1702" s="201" t="s">
        <v>691</v>
      </c>
      <c r="G1702" s="201">
        <v>7</v>
      </c>
      <c r="H1702" s="201">
        <v>71</v>
      </c>
      <c r="I1702" s="201" t="s">
        <v>713</v>
      </c>
      <c r="J1702" s="201" t="s">
        <v>671</v>
      </c>
      <c r="K1702" s="202">
        <v>42.48</v>
      </c>
      <c r="L1702" s="202">
        <v>0.1</v>
      </c>
      <c r="M1702" s="202">
        <v>18.98</v>
      </c>
      <c r="N1702" s="202">
        <v>7.26</v>
      </c>
      <c r="O1702" s="202">
        <v>0.37</v>
      </c>
      <c r="P1702" s="202">
        <v>20.51</v>
      </c>
      <c r="Q1702" s="202">
        <v>5.47</v>
      </c>
      <c r="R1702" s="202">
        <v>0.04</v>
      </c>
      <c r="S1702" s="202">
        <v>5.44</v>
      </c>
      <c r="T1702" s="202">
        <v>100.65</v>
      </c>
      <c r="U1702" s="183">
        <f t="shared" si="52"/>
        <v>83.431377594478747</v>
      </c>
      <c r="V1702" s="183">
        <f t="shared" si="53"/>
        <v>16.126694379570029</v>
      </c>
      <c r="W1702" s="201" t="s">
        <v>713</v>
      </c>
      <c r="X1702" s="201">
        <v>10</v>
      </c>
    </row>
    <row r="1703" spans="1:24" s="171" customFormat="1" ht="11.25">
      <c r="A1703" s="172" t="s">
        <v>687</v>
      </c>
      <c r="B1703" s="201" t="s">
        <v>665</v>
      </c>
      <c r="C1703" s="201" t="s">
        <v>688</v>
      </c>
      <c r="D1703" s="201" t="s">
        <v>689</v>
      </c>
      <c r="E1703" s="201" t="s">
        <v>690</v>
      </c>
      <c r="F1703" s="201" t="s">
        <v>691</v>
      </c>
      <c r="G1703" s="201">
        <v>7</v>
      </c>
      <c r="H1703" s="201">
        <v>72</v>
      </c>
      <c r="I1703" s="201" t="s">
        <v>713</v>
      </c>
      <c r="J1703" s="201" t="s">
        <v>671</v>
      </c>
      <c r="K1703" s="202">
        <v>41.2</v>
      </c>
      <c r="L1703" s="202">
        <v>0.19</v>
      </c>
      <c r="M1703" s="202">
        <v>14.86</v>
      </c>
      <c r="N1703" s="202">
        <v>6.9</v>
      </c>
      <c r="O1703" s="202">
        <v>0.49</v>
      </c>
      <c r="P1703" s="202">
        <v>19.62</v>
      </c>
      <c r="Q1703" s="202">
        <v>7.22</v>
      </c>
      <c r="R1703" s="202">
        <v>0.05</v>
      </c>
      <c r="S1703" s="202">
        <v>9.7100000000000009</v>
      </c>
      <c r="T1703" s="202">
        <v>100.24</v>
      </c>
      <c r="U1703" s="183">
        <f t="shared" si="52"/>
        <v>83.520970046852909</v>
      </c>
      <c r="V1703" s="183">
        <f t="shared" si="53"/>
        <v>30.475810250870722</v>
      </c>
      <c r="W1703" s="201" t="s">
        <v>713</v>
      </c>
      <c r="X1703" s="201">
        <v>10</v>
      </c>
    </row>
    <row r="1704" spans="1:24" s="171" customFormat="1" ht="11.25">
      <c r="A1704" s="172" t="s">
        <v>687</v>
      </c>
      <c r="B1704" s="201" t="s">
        <v>665</v>
      </c>
      <c r="C1704" s="201" t="s">
        <v>688</v>
      </c>
      <c r="D1704" s="201" t="s">
        <v>689</v>
      </c>
      <c r="E1704" s="201" t="s">
        <v>690</v>
      </c>
      <c r="F1704" s="201" t="s">
        <v>691</v>
      </c>
      <c r="G1704" s="201">
        <v>7</v>
      </c>
      <c r="H1704" s="201">
        <v>73</v>
      </c>
      <c r="I1704" s="201" t="s">
        <v>713</v>
      </c>
      <c r="J1704" s="201" t="s">
        <v>671</v>
      </c>
      <c r="K1704" s="202">
        <v>40.93</v>
      </c>
      <c r="L1704" s="202">
        <v>0.19</v>
      </c>
      <c r="M1704" s="202">
        <v>14.01</v>
      </c>
      <c r="N1704" s="202">
        <v>6.4</v>
      </c>
      <c r="O1704" s="202">
        <v>0.4</v>
      </c>
      <c r="P1704" s="202">
        <v>19.329999999999998</v>
      </c>
      <c r="Q1704" s="202">
        <v>7.38</v>
      </c>
      <c r="R1704" s="202">
        <v>0.04</v>
      </c>
      <c r="S1704" s="202">
        <v>10.029999999999999</v>
      </c>
      <c r="T1704" s="202">
        <v>98.71</v>
      </c>
      <c r="U1704" s="183">
        <f t="shared" si="52"/>
        <v>84.334647260260439</v>
      </c>
      <c r="V1704" s="183">
        <f t="shared" si="53"/>
        <v>32.444567070653285</v>
      </c>
      <c r="W1704" s="201" t="s">
        <v>713</v>
      </c>
      <c r="X1704" s="201">
        <v>10</v>
      </c>
    </row>
    <row r="1705" spans="1:24" s="171" customFormat="1" ht="11.25">
      <c r="A1705" s="172" t="s">
        <v>687</v>
      </c>
      <c r="B1705" s="201" t="s">
        <v>665</v>
      </c>
      <c r="C1705" s="201" t="s">
        <v>688</v>
      </c>
      <c r="D1705" s="201" t="s">
        <v>689</v>
      </c>
      <c r="E1705" s="201" t="s">
        <v>690</v>
      </c>
      <c r="F1705" s="201" t="s">
        <v>691</v>
      </c>
      <c r="G1705" s="201">
        <v>7</v>
      </c>
      <c r="H1705" s="201">
        <v>74</v>
      </c>
      <c r="I1705" s="201" t="s">
        <v>713</v>
      </c>
      <c r="J1705" s="201" t="s">
        <v>671</v>
      </c>
      <c r="K1705" s="202">
        <v>42.66</v>
      </c>
      <c r="L1705" s="202">
        <v>0.28000000000000003</v>
      </c>
      <c r="M1705" s="202">
        <v>19.82</v>
      </c>
      <c r="N1705" s="202">
        <v>7.28</v>
      </c>
      <c r="O1705" s="202">
        <v>0.39</v>
      </c>
      <c r="P1705" s="202">
        <v>20.85</v>
      </c>
      <c r="Q1705" s="202">
        <v>5.08</v>
      </c>
      <c r="R1705" s="202">
        <v>0.06</v>
      </c>
      <c r="S1705" s="202">
        <v>4.17</v>
      </c>
      <c r="T1705" s="202">
        <v>100.59</v>
      </c>
      <c r="U1705" s="183">
        <f t="shared" si="52"/>
        <v>83.619759944757817</v>
      </c>
      <c r="V1705" s="183">
        <f t="shared" si="53"/>
        <v>12.368363267786505</v>
      </c>
      <c r="W1705" s="201" t="s">
        <v>713</v>
      </c>
      <c r="X1705" s="201">
        <v>10</v>
      </c>
    </row>
    <row r="1706" spans="1:24" s="171" customFormat="1" ht="11.25">
      <c r="A1706" s="172" t="s">
        <v>687</v>
      </c>
      <c r="B1706" s="201" t="s">
        <v>665</v>
      </c>
      <c r="C1706" s="201" t="s">
        <v>688</v>
      </c>
      <c r="D1706" s="201" t="s">
        <v>689</v>
      </c>
      <c r="E1706" s="201" t="s">
        <v>690</v>
      </c>
      <c r="F1706" s="201" t="s">
        <v>691</v>
      </c>
      <c r="G1706" s="201">
        <v>7</v>
      </c>
      <c r="H1706" s="201">
        <v>75</v>
      </c>
      <c r="I1706" s="201" t="s">
        <v>713</v>
      </c>
      <c r="J1706" s="201" t="s">
        <v>671</v>
      </c>
      <c r="K1706" s="202">
        <v>41.56</v>
      </c>
      <c r="L1706" s="202">
        <v>0.68</v>
      </c>
      <c r="M1706" s="202">
        <v>17.93</v>
      </c>
      <c r="N1706" s="202">
        <v>8.77</v>
      </c>
      <c r="O1706" s="202">
        <v>0.43</v>
      </c>
      <c r="P1706" s="202">
        <v>17.46</v>
      </c>
      <c r="Q1706" s="202">
        <v>8.1300000000000008</v>
      </c>
      <c r="R1706" s="202">
        <v>7.0000000000000007E-2</v>
      </c>
      <c r="S1706" s="202">
        <v>4.88</v>
      </c>
      <c r="T1706" s="202">
        <v>99.91</v>
      </c>
      <c r="U1706" s="183">
        <f t="shared" si="52"/>
        <v>78.015275559124063</v>
      </c>
      <c r="V1706" s="183">
        <f t="shared" si="53"/>
        <v>15.439281964734064</v>
      </c>
      <c r="W1706" s="201" t="s">
        <v>713</v>
      </c>
      <c r="X1706" s="201">
        <v>10</v>
      </c>
    </row>
    <row r="1707" spans="1:24" s="171" customFormat="1" ht="11.25">
      <c r="A1707" s="172" t="s">
        <v>687</v>
      </c>
      <c r="B1707" s="201" t="s">
        <v>665</v>
      </c>
      <c r="C1707" s="201" t="s">
        <v>688</v>
      </c>
      <c r="D1707" s="201" t="s">
        <v>689</v>
      </c>
      <c r="E1707" s="201" t="s">
        <v>690</v>
      </c>
      <c r="F1707" s="201" t="s">
        <v>691</v>
      </c>
      <c r="G1707" s="201">
        <v>7</v>
      </c>
      <c r="H1707" s="201">
        <v>76</v>
      </c>
      <c r="I1707" s="201" t="s">
        <v>713</v>
      </c>
      <c r="J1707" s="201" t="s">
        <v>671</v>
      </c>
      <c r="K1707" s="202">
        <v>41.07</v>
      </c>
      <c r="L1707" s="202">
        <v>0.09</v>
      </c>
      <c r="M1707" s="202">
        <v>14.26</v>
      </c>
      <c r="N1707" s="202">
        <v>7</v>
      </c>
      <c r="O1707" s="202">
        <v>0.46</v>
      </c>
      <c r="P1707" s="202">
        <v>18.989999999999998</v>
      </c>
      <c r="Q1707" s="202">
        <v>6.99</v>
      </c>
      <c r="R1707" s="202">
        <v>7.0000000000000007E-2</v>
      </c>
      <c r="S1707" s="202">
        <v>11.21</v>
      </c>
      <c r="T1707" s="202">
        <v>100.14</v>
      </c>
      <c r="U1707" s="183">
        <f t="shared" si="52"/>
        <v>82.863491864910856</v>
      </c>
      <c r="V1707" s="183">
        <f t="shared" si="53"/>
        <v>34.527436583764228</v>
      </c>
      <c r="W1707" s="201" t="s">
        <v>713</v>
      </c>
      <c r="X1707" s="201">
        <v>10</v>
      </c>
    </row>
    <row r="1708" spans="1:24" s="171" customFormat="1" ht="11.25">
      <c r="A1708" s="172" t="s">
        <v>687</v>
      </c>
      <c r="B1708" s="201" t="s">
        <v>672</v>
      </c>
      <c r="C1708" s="201" t="s">
        <v>688</v>
      </c>
      <c r="D1708" s="201" t="s">
        <v>689</v>
      </c>
      <c r="E1708" s="201" t="s">
        <v>690</v>
      </c>
      <c r="F1708" s="201" t="s">
        <v>691</v>
      </c>
      <c r="G1708" s="201">
        <v>12</v>
      </c>
      <c r="H1708" s="201">
        <v>1</v>
      </c>
      <c r="I1708" s="201" t="s">
        <v>713</v>
      </c>
      <c r="J1708" s="201" t="s">
        <v>671</v>
      </c>
      <c r="K1708" s="202">
        <v>42.08</v>
      </c>
      <c r="L1708" s="202">
        <v>0.82</v>
      </c>
      <c r="M1708" s="202">
        <v>18.690000000000001</v>
      </c>
      <c r="N1708" s="202">
        <v>7.3</v>
      </c>
      <c r="O1708" s="202">
        <v>0.39</v>
      </c>
      <c r="P1708" s="202">
        <v>19.18</v>
      </c>
      <c r="Q1708" s="202">
        <v>6.4</v>
      </c>
      <c r="R1708" s="202">
        <v>0.12</v>
      </c>
      <c r="S1708" s="202">
        <v>4.08</v>
      </c>
      <c r="T1708" s="202">
        <v>99.06</v>
      </c>
      <c r="U1708" s="183">
        <f t="shared" si="52"/>
        <v>82.40417951787488</v>
      </c>
      <c r="V1708" s="183">
        <f t="shared" si="53"/>
        <v>12.773712943387771</v>
      </c>
      <c r="W1708" s="201" t="s">
        <v>713</v>
      </c>
      <c r="X1708" s="201">
        <v>10</v>
      </c>
    </row>
    <row r="1709" spans="1:24" s="171" customFormat="1" ht="11.25">
      <c r="A1709" s="172" t="s">
        <v>687</v>
      </c>
      <c r="B1709" s="201" t="s">
        <v>672</v>
      </c>
      <c r="C1709" s="201" t="s">
        <v>688</v>
      </c>
      <c r="D1709" s="201" t="s">
        <v>689</v>
      </c>
      <c r="E1709" s="201" t="s">
        <v>690</v>
      </c>
      <c r="F1709" s="201" t="s">
        <v>691</v>
      </c>
      <c r="G1709" s="201">
        <v>12</v>
      </c>
      <c r="H1709" s="201">
        <v>2</v>
      </c>
      <c r="I1709" s="201" t="s">
        <v>713</v>
      </c>
      <c r="J1709" s="201" t="s">
        <v>671</v>
      </c>
      <c r="K1709" s="202">
        <v>40.909999999999997</v>
      </c>
      <c r="L1709" s="202">
        <v>0.09</v>
      </c>
      <c r="M1709" s="202">
        <v>15.55</v>
      </c>
      <c r="N1709" s="202">
        <v>7.29</v>
      </c>
      <c r="O1709" s="202">
        <v>0.48</v>
      </c>
      <c r="P1709" s="202">
        <v>18.920000000000002</v>
      </c>
      <c r="Q1709" s="202">
        <v>6.58</v>
      </c>
      <c r="R1709" s="202">
        <v>7.0000000000000007E-2</v>
      </c>
      <c r="S1709" s="202">
        <v>10.24</v>
      </c>
      <c r="T1709" s="202">
        <v>100.13</v>
      </c>
      <c r="U1709" s="183">
        <f t="shared" si="52"/>
        <v>82.225447764809672</v>
      </c>
      <c r="V1709" s="183">
        <f t="shared" si="53"/>
        <v>30.64043018322019</v>
      </c>
      <c r="W1709" s="201" t="s">
        <v>713</v>
      </c>
      <c r="X1709" s="201">
        <v>10</v>
      </c>
    </row>
    <row r="1710" spans="1:24" s="171" customFormat="1" ht="11.25">
      <c r="A1710" s="172" t="s">
        <v>687</v>
      </c>
      <c r="B1710" s="201" t="s">
        <v>672</v>
      </c>
      <c r="C1710" s="201" t="s">
        <v>688</v>
      </c>
      <c r="D1710" s="201" t="s">
        <v>689</v>
      </c>
      <c r="E1710" s="201" t="s">
        <v>690</v>
      </c>
      <c r="F1710" s="201" t="s">
        <v>691</v>
      </c>
      <c r="G1710" s="201">
        <v>12</v>
      </c>
      <c r="H1710" s="201">
        <v>3</v>
      </c>
      <c r="I1710" s="201" t="s">
        <v>713</v>
      </c>
      <c r="J1710" s="201" t="s">
        <v>671</v>
      </c>
      <c r="K1710" s="202">
        <v>39.86</v>
      </c>
      <c r="L1710" s="202">
        <v>0.21</v>
      </c>
      <c r="M1710" s="202">
        <v>12.6</v>
      </c>
      <c r="N1710" s="202">
        <v>7.03</v>
      </c>
      <c r="O1710" s="202">
        <v>0.48</v>
      </c>
      <c r="P1710" s="202">
        <v>16.850000000000001</v>
      </c>
      <c r="Q1710" s="202">
        <v>8.7899999999999991</v>
      </c>
      <c r="R1710" s="202">
        <v>0.06</v>
      </c>
      <c r="S1710" s="202">
        <v>13.62</v>
      </c>
      <c r="T1710" s="202">
        <v>99.5</v>
      </c>
      <c r="U1710" s="183">
        <f t="shared" si="52"/>
        <v>81.032832998159762</v>
      </c>
      <c r="V1710" s="183">
        <f t="shared" si="53"/>
        <v>42.033892240503775</v>
      </c>
      <c r="W1710" s="201" t="s">
        <v>713</v>
      </c>
      <c r="X1710" s="201">
        <v>10</v>
      </c>
    </row>
    <row r="1711" spans="1:24" s="171" customFormat="1" ht="11.25">
      <c r="A1711" s="172" t="s">
        <v>687</v>
      </c>
      <c r="B1711" s="201" t="s">
        <v>672</v>
      </c>
      <c r="C1711" s="201" t="s">
        <v>688</v>
      </c>
      <c r="D1711" s="201" t="s">
        <v>689</v>
      </c>
      <c r="E1711" s="201" t="s">
        <v>690</v>
      </c>
      <c r="F1711" s="201" t="s">
        <v>691</v>
      </c>
      <c r="G1711" s="201">
        <v>12</v>
      </c>
      <c r="H1711" s="201">
        <v>4</v>
      </c>
      <c r="I1711" s="201" t="s">
        <v>713</v>
      </c>
      <c r="J1711" s="201" t="s">
        <v>671</v>
      </c>
      <c r="K1711" s="202">
        <v>41.58</v>
      </c>
      <c r="L1711" s="202">
        <v>0.09</v>
      </c>
      <c r="M1711" s="202">
        <v>16.09</v>
      </c>
      <c r="N1711" s="202">
        <v>7.02</v>
      </c>
      <c r="O1711" s="202">
        <v>0.42</v>
      </c>
      <c r="P1711" s="202">
        <v>18.78</v>
      </c>
      <c r="Q1711" s="202">
        <v>6.4</v>
      </c>
      <c r="R1711" s="202">
        <v>0.01</v>
      </c>
      <c r="S1711" s="202">
        <v>8.3699999999999992</v>
      </c>
      <c r="T1711" s="202">
        <v>98.76</v>
      </c>
      <c r="U1711" s="183">
        <f t="shared" si="52"/>
        <v>82.664162744639654</v>
      </c>
      <c r="V1711" s="183">
        <f t="shared" si="53"/>
        <v>25.869376918741143</v>
      </c>
      <c r="W1711" s="201" t="s">
        <v>713</v>
      </c>
      <c r="X1711" s="201">
        <v>10</v>
      </c>
    </row>
    <row r="1712" spans="1:24" s="171" customFormat="1" ht="11.25">
      <c r="A1712" s="172" t="s">
        <v>687</v>
      </c>
      <c r="B1712" s="201" t="s">
        <v>672</v>
      </c>
      <c r="C1712" s="201" t="s">
        <v>688</v>
      </c>
      <c r="D1712" s="201" t="s">
        <v>689</v>
      </c>
      <c r="E1712" s="201" t="s">
        <v>690</v>
      </c>
      <c r="F1712" s="201" t="s">
        <v>691</v>
      </c>
      <c r="G1712" s="201">
        <v>12</v>
      </c>
      <c r="H1712" s="201">
        <v>5</v>
      </c>
      <c r="I1712" s="201" t="s">
        <v>713</v>
      </c>
      <c r="J1712" s="201" t="s">
        <v>671</v>
      </c>
      <c r="K1712" s="202">
        <v>42.22</v>
      </c>
      <c r="L1712" s="202">
        <v>0.09</v>
      </c>
      <c r="M1712" s="202">
        <v>19.940000000000001</v>
      </c>
      <c r="N1712" s="202">
        <v>8.0299999999999994</v>
      </c>
      <c r="O1712" s="202">
        <v>0.42</v>
      </c>
      <c r="P1712" s="202">
        <v>19.55</v>
      </c>
      <c r="Q1712" s="202">
        <v>5.24</v>
      </c>
      <c r="R1712" s="202">
        <v>0.06</v>
      </c>
      <c r="S1712" s="202">
        <v>4.59</v>
      </c>
      <c r="T1712" s="202">
        <v>100.14</v>
      </c>
      <c r="U1712" s="183">
        <f t="shared" si="52"/>
        <v>81.271847340780567</v>
      </c>
      <c r="V1712" s="183">
        <f t="shared" si="53"/>
        <v>13.376491173948841</v>
      </c>
      <c r="W1712" s="201" t="s">
        <v>713</v>
      </c>
      <c r="X1712" s="201">
        <v>10</v>
      </c>
    </row>
    <row r="1713" spans="1:24" s="171" customFormat="1" ht="11.25">
      <c r="A1713" s="172" t="s">
        <v>687</v>
      </c>
      <c r="B1713" s="201" t="s">
        <v>672</v>
      </c>
      <c r="C1713" s="201" t="s">
        <v>688</v>
      </c>
      <c r="D1713" s="201" t="s">
        <v>689</v>
      </c>
      <c r="E1713" s="201" t="s">
        <v>690</v>
      </c>
      <c r="F1713" s="201" t="s">
        <v>691</v>
      </c>
      <c r="G1713" s="201">
        <v>12</v>
      </c>
      <c r="H1713" s="201">
        <v>6</v>
      </c>
      <c r="I1713" s="201" t="s">
        <v>713</v>
      </c>
      <c r="J1713" s="201" t="s">
        <v>671</v>
      </c>
      <c r="K1713" s="202">
        <v>41.54</v>
      </c>
      <c r="L1713" s="202">
        <v>0.04</v>
      </c>
      <c r="M1713" s="202">
        <v>17.45</v>
      </c>
      <c r="N1713" s="202">
        <v>7.63</v>
      </c>
      <c r="O1713" s="202">
        <v>0.52</v>
      </c>
      <c r="P1713" s="202">
        <v>18.89</v>
      </c>
      <c r="Q1713" s="202">
        <v>6.23</v>
      </c>
      <c r="R1713" s="202">
        <v>7.0000000000000007E-2</v>
      </c>
      <c r="S1713" s="202">
        <v>7.18</v>
      </c>
      <c r="T1713" s="202">
        <v>99.55</v>
      </c>
      <c r="U1713" s="183">
        <f t="shared" si="52"/>
        <v>81.525521383257853</v>
      </c>
      <c r="V1713" s="183">
        <f t="shared" si="53"/>
        <v>21.631609902955191</v>
      </c>
      <c r="W1713" s="201" t="s">
        <v>713</v>
      </c>
      <c r="X1713" s="201">
        <v>10</v>
      </c>
    </row>
    <row r="1714" spans="1:24" s="171" customFormat="1" ht="11.25">
      <c r="A1714" s="172" t="s">
        <v>687</v>
      </c>
      <c r="B1714" s="201" t="s">
        <v>672</v>
      </c>
      <c r="C1714" s="201" t="s">
        <v>688</v>
      </c>
      <c r="D1714" s="201" t="s">
        <v>689</v>
      </c>
      <c r="E1714" s="201" t="s">
        <v>690</v>
      </c>
      <c r="F1714" s="201" t="s">
        <v>691</v>
      </c>
      <c r="G1714" s="201">
        <v>12</v>
      </c>
      <c r="H1714" s="201">
        <v>7</v>
      </c>
      <c r="I1714" s="201" t="s">
        <v>713</v>
      </c>
      <c r="J1714" s="201" t="s">
        <v>671</v>
      </c>
      <c r="K1714" s="202">
        <v>41.95</v>
      </c>
      <c r="L1714" s="202">
        <v>0.08</v>
      </c>
      <c r="M1714" s="202">
        <v>16.87</v>
      </c>
      <c r="N1714" s="202">
        <v>7</v>
      </c>
      <c r="O1714" s="202">
        <v>0.37</v>
      </c>
      <c r="P1714" s="202">
        <v>20.440000000000001</v>
      </c>
      <c r="Q1714" s="202">
        <v>5.12</v>
      </c>
      <c r="R1714" s="202">
        <v>0.04</v>
      </c>
      <c r="S1714" s="202">
        <v>9.1199999999999992</v>
      </c>
      <c r="T1714" s="202">
        <v>100.99</v>
      </c>
      <c r="U1714" s="183">
        <f t="shared" si="52"/>
        <v>83.883220317297841</v>
      </c>
      <c r="V1714" s="183">
        <f t="shared" si="53"/>
        <v>26.614077529688014</v>
      </c>
      <c r="W1714" s="201" t="s">
        <v>713</v>
      </c>
      <c r="X1714" s="201">
        <v>10</v>
      </c>
    </row>
    <row r="1715" spans="1:24" s="171" customFormat="1" ht="11.25">
      <c r="A1715" s="172" t="s">
        <v>687</v>
      </c>
      <c r="B1715" s="201" t="s">
        <v>672</v>
      </c>
      <c r="C1715" s="201" t="s">
        <v>688</v>
      </c>
      <c r="D1715" s="201" t="s">
        <v>689</v>
      </c>
      <c r="E1715" s="201" t="s">
        <v>690</v>
      </c>
      <c r="F1715" s="201" t="s">
        <v>691</v>
      </c>
      <c r="G1715" s="201">
        <v>12</v>
      </c>
      <c r="H1715" s="201">
        <v>8</v>
      </c>
      <c r="I1715" s="201" t="s">
        <v>713</v>
      </c>
      <c r="J1715" s="201" t="s">
        <v>671</v>
      </c>
      <c r="K1715" s="202">
        <v>39.93</v>
      </c>
      <c r="L1715" s="202">
        <v>0.34</v>
      </c>
      <c r="M1715" s="202">
        <v>21.1</v>
      </c>
      <c r="N1715" s="202">
        <v>15.71</v>
      </c>
      <c r="O1715" s="202">
        <v>0.31</v>
      </c>
      <c r="P1715" s="202">
        <v>9.0500000000000007</v>
      </c>
      <c r="Q1715" s="202">
        <v>11.77</v>
      </c>
      <c r="R1715" s="202">
        <v>0.18</v>
      </c>
      <c r="S1715" s="202">
        <v>0.11</v>
      </c>
      <c r="T1715" s="202">
        <v>98.5</v>
      </c>
      <c r="U1715" s="183">
        <f t="shared" si="52"/>
        <v>50.661169979944098</v>
      </c>
      <c r="V1715" s="183">
        <f t="shared" si="53"/>
        <v>0.34850815011308534</v>
      </c>
      <c r="W1715" s="201" t="s">
        <v>713</v>
      </c>
      <c r="X1715" s="201">
        <v>10</v>
      </c>
    </row>
    <row r="1716" spans="1:24" s="171" customFormat="1" ht="11.25">
      <c r="A1716" s="172" t="s">
        <v>687</v>
      </c>
      <c r="B1716" s="201" t="s">
        <v>672</v>
      </c>
      <c r="C1716" s="201" t="s">
        <v>688</v>
      </c>
      <c r="D1716" s="201" t="s">
        <v>689</v>
      </c>
      <c r="E1716" s="201" t="s">
        <v>690</v>
      </c>
      <c r="F1716" s="201" t="s">
        <v>691</v>
      </c>
      <c r="G1716" s="201">
        <v>12</v>
      </c>
      <c r="H1716" s="201">
        <v>9</v>
      </c>
      <c r="I1716" s="201" t="s">
        <v>713</v>
      </c>
      <c r="J1716" s="201" t="s">
        <v>671</v>
      </c>
      <c r="K1716" s="202">
        <v>41.94</v>
      </c>
      <c r="L1716" s="202">
        <v>0.13</v>
      </c>
      <c r="M1716" s="202">
        <v>17.37</v>
      </c>
      <c r="N1716" s="202">
        <v>6.91</v>
      </c>
      <c r="O1716" s="202">
        <v>0.41</v>
      </c>
      <c r="P1716" s="202">
        <v>19.41</v>
      </c>
      <c r="Q1716" s="202">
        <v>6.36</v>
      </c>
      <c r="R1716" s="202">
        <v>7.0000000000000007E-2</v>
      </c>
      <c r="S1716" s="202">
        <v>7.69</v>
      </c>
      <c r="T1716" s="202">
        <v>100.29</v>
      </c>
      <c r="U1716" s="183">
        <f t="shared" si="52"/>
        <v>83.352239780447732</v>
      </c>
      <c r="V1716" s="183">
        <f t="shared" si="53"/>
        <v>22.898549542035092</v>
      </c>
      <c r="W1716" s="201" t="s">
        <v>713</v>
      </c>
      <c r="X1716" s="201">
        <v>10</v>
      </c>
    </row>
    <row r="1717" spans="1:24" s="171" customFormat="1" ht="11.25">
      <c r="A1717" s="172" t="s">
        <v>687</v>
      </c>
      <c r="B1717" s="201" t="s">
        <v>672</v>
      </c>
      <c r="C1717" s="201" t="s">
        <v>688</v>
      </c>
      <c r="D1717" s="201" t="s">
        <v>689</v>
      </c>
      <c r="E1717" s="201" t="s">
        <v>690</v>
      </c>
      <c r="F1717" s="201" t="s">
        <v>691</v>
      </c>
      <c r="G1717" s="201">
        <v>12</v>
      </c>
      <c r="H1717" s="201">
        <v>10</v>
      </c>
      <c r="I1717" s="201" t="s">
        <v>713</v>
      </c>
      <c r="J1717" s="201" t="s">
        <v>671</v>
      </c>
      <c r="K1717" s="202">
        <v>41.61</v>
      </c>
      <c r="L1717" s="202">
        <v>0.09</v>
      </c>
      <c r="M1717" s="202">
        <v>17.420000000000002</v>
      </c>
      <c r="N1717" s="202">
        <v>7.35</v>
      </c>
      <c r="O1717" s="202">
        <v>0.49</v>
      </c>
      <c r="P1717" s="202">
        <v>19.87</v>
      </c>
      <c r="Q1717" s="202">
        <v>5.42</v>
      </c>
      <c r="R1717" s="202">
        <v>0.06</v>
      </c>
      <c r="S1717" s="202">
        <v>8.74</v>
      </c>
      <c r="T1717" s="202">
        <v>101.05</v>
      </c>
      <c r="U1717" s="183">
        <f t="shared" si="52"/>
        <v>82.813854094520806</v>
      </c>
      <c r="V1717" s="183">
        <f t="shared" si="53"/>
        <v>25.181915892387597</v>
      </c>
      <c r="W1717" s="201" t="s">
        <v>713</v>
      </c>
      <c r="X1717" s="201">
        <v>10</v>
      </c>
    </row>
    <row r="1718" spans="1:24" s="171" customFormat="1" ht="11.25">
      <c r="A1718" s="172" t="s">
        <v>687</v>
      </c>
      <c r="B1718" s="201" t="s">
        <v>672</v>
      </c>
      <c r="C1718" s="201" t="s">
        <v>688</v>
      </c>
      <c r="D1718" s="201" t="s">
        <v>689</v>
      </c>
      <c r="E1718" s="201" t="s">
        <v>690</v>
      </c>
      <c r="F1718" s="201" t="s">
        <v>691</v>
      </c>
      <c r="G1718" s="201">
        <v>12</v>
      </c>
      <c r="H1718" s="201">
        <v>11</v>
      </c>
      <c r="I1718" s="201" t="s">
        <v>713</v>
      </c>
      <c r="J1718" s="201" t="s">
        <v>671</v>
      </c>
      <c r="K1718" s="202">
        <v>41.74</v>
      </c>
      <c r="L1718" s="202">
        <v>0.28999999999999998</v>
      </c>
      <c r="M1718" s="202">
        <v>16.760000000000002</v>
      </c>
      <c r="N1718" s="202">
        <v>7.04</v>
      </c>
      <c r="O1718" s="202">
        <v>0.35</v>
      </c>
      <c r="P1718" s="202">
        <v>20.8</v>
      </c>
      <c r="Q1718" s="202">
        <v>5.44</v>
      </c>
      <c r="R1718" s="202">
        <v>0.06</v>
      </c>
      <c r="S1718" s="202">
        <v>8.3000000000000007</v>
      </c>
      <c r="T1718" s="202">
        <v>100.78</v>
      </c>
      <c r="U1718" s="183">
        <f t="shared" si="52"/>
        <v>84.041590262494438</v>
      </c>
      <c r="V1718" s="183">
        <f t="shared" si="53"/>
        <v>24.937202343282202</v>
      </c>
      <c r="W1718" s="201" t="s">
        <v>713</v>
      </c>
      <c r="X1718" s="201">
        <v>10</v>
      </c>
    </row>
    <row r="1719" spans="1:24" s="171" customFormat="1" ht="11.25">
      <c r="A1719" s="172" t="s">
        <v>687</v>
      </c>
      <c r="B1719" s="201" t="s">
        <v>672</v>
      </c>
      <c r="C1719" s="201" t="s">
        <v>688</v>
      </c>
      <c r="D1719" s="201" t="s">
        <v>689</v>
      </c>
      <c r="E1719" s="201" t="s">
        <v>690</v>
      </c>
      <c r="F1719" s="201" t="s">
        <v>691</v>
      </c>
      <c r="G1719" s="201">
        <v>12</v>
      </c>
      <c r="H1719" s="201">
        <v>12</v>
      </c>
      <c r="I1719" s="201" t="s">
        <v>713</v>
      </c>
      <c r="J1719" s="201" t="s">
        <v>671</v>
      </c>
      <c r="K1719" s="202">
        <v>42.7</v>
      </c>
      <c r="L1719" s="202">
        <v>0.32</v>
      </c>
      <c r="M1719" s="202">
        <v>19.579999999999998</v>
      </c>
      <c r="N1719" s="202">
        <v>7.15</v>
      </c>
      <c r="O1719" s="202">
        <v>0.28999999999999998</v>
      </c>
      <c r="P1719" s="202">
        <v>22.28</v>
      </c>
      <c r="Q1719" s="202">
        <v>4.5199999999999996</v>
      </c>
      <c r="R1719" s="202">
        <v>7.0000000000000007E-2</v>
      </c>
      <c r="S1719" s="202">
        <v>3.17</v>
      </c>
      <c r="T1719" s="202">
        <v>100.08</v>
      </c>
      <c r="U1719" s="183">
        <f t="shared" si="52"/>
        <v>84.742655573521816</v>
      </c>
      <c r="V1719" s="183">
        <f t="shared" si="53"/>
        <v>9.7968647370714557</v>
      </c>
      <c r="W1719" s="201" t="s">
        <v>713</v>
      </c>
      <c r="X1719" s="201">
        <v>10</v>
      </c>
    </row>
    <row r="1720" spans="1:24" s="171" customFormat="1" ht="11.25">
      <c r="A1720" s="172" t="s">
        <v>687</v>
      </c>
      <c r="B1720" s="201" t="s">
        <v>672</v>
      </c>
      <c r="C1720" s="201" t="s">
        <v>688</v>
      </c>
      <c r="D1720" s="201" t="s">
        <v>689</v>
      </c>
      <c r="E1720" s="201" t="s">
        <v>690</v>
      </c>
      <c r="F1720" s="201" t="s">
        <v>691</v>
      </c>
      <c r="G1720" s="201">
        <v>12</v>
      </c>
      <c r="H1720" s="201">
        <v>13</v>
      </c>
      <c r="I1720" s="201" t="s">
        <v>713</v>
      </c>
      <c r="J1720" s="201" t="s">
        <v>671</v>
      </c>
      <c r="K1720" s="202">
        <v>41.66</v>
      </c>
      <c r="L1720" s="202">
        <v>0.37</v>
      </c>
      <c r="M1720" s="202">
        <v>17.149999999999999</v>
      </c>
      <c r="N1720" s="202">
        <v>7.34</v>
      </c>
      <c r="O1720" s="202">
        <v>0.39</v>
      </c>
      <c r="P1720" s="202">
        <v>19.25</v>
      </c>
      <c r="Q1720" s="202">
        <v>6.3</v>
      </c>
      <c r="R1720" s="202">
        <v>0.04</v>
      </c>
      <c r="S1720" s="202">
        <v>7.68</v>
      </c>
      <c r="T1720" s="202">
        <v>100.18</v>
      </c>
      <c r="U1720" s="183">
        <f t="shared" si="52"/>
        <v>82.377752692559596</v>
      </c>
      <c r="V1720" s="183">
        <f t="shared" si="53"/>
        <v>23.101241825988964</v>
      </c>
      <c r="W1720" s="201" t="s">
        <v>713</v>
      </c>
      <c r="X1720" s="201">
        <v>10</v>
      </c>
    </row>
    <row r="1721" spans="1:24" s="171" customFormat="1" ht="11.25">
      <c r="A1721" s="172" t="s">
        <v>687</v>
      </c>
      <c r="B1721" s="201" t="s">
        <v>672</v>
      </c>
      <c r="C1721" s="201" t="s">
        <v>688</v>
      </c>
      <c r="D1721" s="201" t="s">
        <v>689</v>
      </c>
      <c r="E1721" s="201" t="s">
        <v>690</v>
      </c>
      <c r="F1721" s="201" t="s">
        <v>691</v>
      </c>
      <c r="G1721" s="201">
        <v>12</v>
      </c>
      <c r="H1721" s="201">
        <v>14</v>
      </c>
      <c r="I1721" s="201" t="s">
        <v>713</v>
      </c>
      <c r="J1721" s="201" t="s">
        <v>671</v>
      </c>
      <c r="K1721" s="202">
        <v>42.31</v>
      </c>
      <c r="L1721" s="202">
        <v>0.56999999999999995</v>
      </c>
      <c r="M1721" s="202">
        <v>20.52</v>
      </c>
      <c r="N1721" s="202">
        <v>7.61</v>
      </c>
      <c r="O1721" s="202">
        <v>0.36</v>
      </c>
      <c r="P1721" s="202">
        <v>20.420000000000002</v>
      </c>
      <c r="Q1721" s="202">
        <v>5.57</v>
      </c>
      <c r="R1721" s="202">
        <v>0.04</v>
      </c>
      <c r="S1721" s="202">
        <v>3.78</v>
      </c>
      <c r="T1721" s="202">
        <v>101.18</v>
      </c>
      <c r="U1721" s="183">
        <f t="shared" si="52"/>
        <v>82.707432359034811</v>
      </c>
      <c r="V1721" s="183">
        <f t="shared" si="53"/>
        <v>10.998437218763748</v>
      </c>
      <c r="W1721" s="201" t="s">
        <v>713</v>
      </c>
      <c r="X1721" s="201">
        <v>10</v>
      </c>
    </row>
    <row r="1722" spans="1:24" s="171" customFormat="1" ht="11.25">
      <c r="A1722" s="172" t="s">
        <v>687</v>
      </c>
      <c r="B1722" s="201" t="s">
        <v>672</v>
      </c>
      <c r="C1722" s="201" t="s">
        <v>688</v>
      </c>
      <c r="D1722" s="201" t="s">
        <v>689</v>
      </c>
      <c r="E1722" s="201" t="s">
        <v>690</v>
      </c>
      <c r="F1722" s="201" t="s">
        <v>691</v>
      </c>
      <c r="G1722" s="201">
        <v>12</v>
      </c>
      <c r="H1722" s="201">
        <v>15</v>
      </c>
      <c r="I1722" s="201" t="s">
        <v>713</v>
      </c>
      <c r="J1722" s="201" t="s">
        <v>671</v>
      </c>
      <c r="K1722" s="202">
        <v>42.6</v>
      </c>
      <c r="L1722" s="202">
        <v>0.47</v>
      </c>
      <c r="M1722" s="202">
        <v>22.24</v>
      </c>
      <c r="N1722" s="202">
        <v>11.74</v>
      </c>
      <c r="O1722" s="202">
        <v>0.26</v>
      </c>
      <c r="P1722" s="202">
        <v>19</v>
      </c>
      <c r="Q1722" s="202">
        <v>4.17</v>
      </c>
      <c r="R1722" s="202">
        <v>0.06</v>
      </c>
      <c r="S1722" s="202">
        <v>0.37</v>
      </c>
      <c r="T1722" s="202">
        <v>100.91</v>
      </c>
      <c r="U1722" s="183">
        <f t="shared" si="52"/>
        <v>74.257934690006365</v>
      </c>
      <c r="V1722" s="183">
        <f t="shared" si="53"/>
        <v>1.1037373145276363</v>
      </c>
      <c r="W1722" s="201" t="s">
        <v>713</v>
      </c>
      <c r="X1722" s="201">
        <v>10</v>
      </c>
    </row>
    <row r="1723" spans="1:24" s="171" customFormat="1" ht="11.25">
      <c r="A1723" s="172" t="s">
        <v>687</v>
      </c>
      <c r="B1723" s="201" t="s">
        <v>672</v>
      </c>
      <c r="C1723" s="201" t="s">
        <v>688</v>
      </c>
      <c r="D1723" s="201" t="s">
        <v>689</v>
      </c>
      <c r="E1723" s="201" t="s">
        <v>690</v>
      </c>
      <c r="F1723" s="201" t="s">
        <v>691</v>
      </c>
      <c r="G1723" s="201">
        <v>12</v>
      </c>
      <c r="H1723" s="201">
        <v>16</v>
      </c>
      <c r="I1723" s="201" t="s">
        <v>713</v>
      </c>
      <c r="J1723" s="201" t="s">
        <v>671</v>
      </c>
      <c r="K1723" s="202">
        <v>42.17</v>
      </c>
      <c r="L1723" s="202">
        <v>0.49</v>
      </c>
      <c r="M1723" s="202">
        <v>21.24</v>
      </c>
      <c r="N1723" s="202">
        <v>8.02</v>
      </c>
      <c r="O1723" s="202">
        <v>0.36</v>
      </c>
      <c r="P1723" s="202">
        <v>21.09</v>
      </c>
      <c r="Q1723" s="202">
        <v>4.38</v>
      </c>
      <c r="R1723" s="202">
        <v>0.09</v>
      </c>
      <c r="S1723" s="202">
        <v>1.1100000000000001</v>
      </c>
      <c r="T1723" s="202">
        <v>98.95</v>
      </c>
      <c r="U1723" s="183">
        <f t="shared" si="52"/>
        <v>82.416745064064131</v>
      </c>
      <c r="V1723" s="183">
        <f t="shared" si="53"/>
        <v>3.3870583331231869</v>
      </c>
      <c r="W1723" s="201" t="s">
        <v>713</v>
      </c>
      <c r="X1723" s="201">
        <v>10</v>
      </c>
    </row>
    <row r="1724" spans="1:24" s="171" customFormat="1" ht="11.25">
      <c r="A1724" s="172" t="s">
        <v>687</v>
      </c>
      <c r="B1724" s="201" t="s">
        <v>672</v>
      </c>
      <c r="C1724" s="201" t="s">
        <v>688</v>
      </c>
      <c r="D1724" s="201" t="s">
        <v>689</v>
      </c>
      <c r="E1724" s="201" t="s">
        <v>690</v>
      </c>
      <c r="F1724" s="201" t="s">
        <v>691</v>
      </c>
      <c r="G1724" s="201">
        <v>12</v>
      </c>
      <c r="H1724" s="201">
        <v>17</v>
      </c>
      <c r="I1724" s="201" t="s">
        <v>713</v>
      </c>
      <c r="J1724" s="201" t="s">
        <v>671</v>
      </c>
      <c r="K1724" s="202">
        <v>41.78</v>
      </c>
      <c r="L1724" s="202">
        <v>0.86</v>
      </c>
      <c r="M1724" s="202">
        <v>17.52</v>
      </c>
      <c r="N1724" s="202">
        <v>7.57</v>
      </c>
      <c r="O1724" s="202">
        <v>0.33</v>
      </c>
      <c r="P1724" s="202">
        <v>20.11</v>
      </c>
      <c r="Q1724" s="202">
        <v>6</v>
      </c>
      <c r="R1724" s="202">
        <v>0.1</v>
      </c>
      <c r="S1724" s="202">
        <v>5.48</v>
      </c>
      <c r="T1724" s="202">
        <v>99.75</v>
      </c>
      <c r="U1724" s="183">
        <f t="shared" si="52"/>
        <v>82.563545891426429</v>
      </c>
      <c r="V1724" s="183">
        <f t="shared" si="53"/>
        <v>17.343685768086008</v>
      </c>
      <c r="W1724" s="201" t="s">
        <v>713</v>
      </c>
      <c r="X1724" s="201">
        <v>10</v>
      </c>
    </row>
    <row r="1725" spans="1:24" s="171" customFormat="1" ht="11.25">
      <c r="A1725" s="172" t="s">
        <v>687</v>
      </c>
      <c r="B1725" s="201" t="s">
        <v>672</v>
      </c>
      <c r="C1725" s="201" t="s">
        <v>688</v>
      </c>
      <c r="D1725" s="201" t="s">
        <v>689</v>
      </c>
      <c r="E1725" s="201" t="s">
        <v>690</v>
      </c>
      <c r="F1725" s="201" t="s">
        <v>691</v>
      </c>
      <c r="G1725" s="201">
        <v>12</v>
      </c>
      <c r="H1725" s="201">
        <v>18</v>
      </c>
      <c r="I1725" s="201" t="s">
        <v>713</v>
      </c>
      <c r="J1725" s="201" t="s">
        <v>671</v>
      </c>
      <c r="K1725" s="202">
        <v>41.49</v>
      </c>
      <c r="L1725" s="202">
        <v>0.37</v>
      </c>
      <c r="M1725" s="202">
        <v>21.71</v>
      </c>
      <c r="N1725" s="202">
        <v>9.74</v>
      </c>
      <c r="O1725" s="202">
        <v>0.22</v>
      </c>
      <c r="P1725" s="202">
        <v>12.45</v>
      </c>
      <c r="Q1725" s="202">
        <v>13.43</v>
      </c>
      <c r="R1725" s="202">
        <v>0.15</v>
      </c>
      <c r="S1725" s="202">
        <v>0.19</v>
      </c>
      <c r="T1725" s="202">
        <v>99.75</v>
      </c>
      <c r="U1725" s="183">
        <f t="shared" si="52"/>
        <v>69.497042268282399</v>
      </c>
      <c r="V1725" s="183">
        <f t="shared" si="53"/>
        <v>0.58367405777619086</v>
      </c>
      <c r="W1725" s="201" t="s">
        <v>713</v>
      </c>
      <c r="X1725" s="201">
        <v>10</v>
      </c>
    </row>
    <row r="1726" spans="1:24" s="171" customFormat="1" ht="11.25">
      <c r="A1726" s="172" t="s">
        <v>687</v>
      </c>
      <c r="B1726" s="201" t="s">
        <v>672</v>
      </c>
      <c r="C1726" s="201" t="s">
        <v>688</v>
      </c>
      <c r="D1726" s="201" t="s">
        <v>689</v>
      </c>
      <c r="E1726" s="201" t="s">
        <v>690</v>
      </c>
      <c r="F1726" s="201" t="s">
        <v>691</v>
      </c>
      <c r="G1726" s="201">
        <v>12</v>
      </c>
      <c r="H1726" s="201">
        <v>19</v>
      </c>
      <c r="I1726" s="201" t="s">
        <v>713</v>
      </c>
      <c r="J1726" s="201" t="s">
        <v>671</v>
      </c>
      <c r="K1726" s="202">
        <v>41.33</v>
      </c>
      <c r="L1726" s="202">
        <v>0.3</v>
      </c>
      <c r="M1726" s="202">
        <v>22.82</v>
      </c>
      <c r="N1726" s="202">
        <v>14.97</v>
      </c>
      <c r="O1726" s="202">
        <v>0.36</v>
      </c>
      <c r="P1726" s="202">
        <v>12.94</v>
      </c>
      <c r="Q1726" s="202">
        <v>8.1199999999999992</v>
      </c>
      <c r="R1726" s="202">
        <v>0.09</v>
      </c>
      <c r="S1726" s="202">
        <v>0.13</v>
      </c>
      <c r="T1726" s="202">
        <v>101.06</v>
      </c>
      <c r="U1726" s="183">
        <f t="shared" si="52"/>
        <v>60.641228161317287</v>
      </c>
      <c r="V1726" s="183">
        <f t="shared" si="53"/>
        <v>0.38070630964154778</v>
      </c>
      <c r="W1726" s="201" t="s">
        <v>713</v>
      </c>
      <c r="X1726" s="201">
        <v>10</v>
      </c>
    </row>
    <row r="1727" spans="1:24" s="171" customFormat="1" ht="11.25">
      <c r="A1727" s="172" t="s">
        <v>687</v>
      </c>
      <c r="B1727" s="201" t="s">
        <v>672</v>
      </c>
      <c r="C1727" s="201" t="s">
        <v>688</v>
      </c>
      <c r="D1727" s="201" t="s">
        <v>689</v>
      </c>
      <c r="E1727" s="201" t="s">
        <v>690</v>
      </c>
      <c r="F1727" s="201" t="s">
        <v>691</v>
      </c>
      <c r="G1727" s="201">
        <v>12</v>
      </c>
      <c r="H1727" s="201">
        <v>20</v>
      </c>
      <c r="I1727" s="201" t="s">
        <v>713</v>
      </c>
      <c r="J1727" s="201" t="s">
        <v>671</v>
      </c>
      <c r="K1727" s="202">
        <v>42.23</v>
      </c>
      <c r="L1727" s="202">
        <v>0.17</v>
      </c>
      <c r="M1727" s="202">
        <v>19.34</v>
      </c>
      <c r="N1727" s="202">
        <v>8.01</v>
      </c>
      <c r="O1727" s="202">
        <v>0.4</v>
      </c>
      <c r="P1727" s="202">
        <v>19.38</v>
      </c>
      <c r="Q1727" s="202">
        <v>5.5</v>
      </c>
      <c r="R1727" s="202">
        <v>7.0000000000000007E-2</v>
      </c>
      <c r="S1727" s="202">
        <v>4.75</v>
      </c>
      <c r="T1727" s="202">
        <v>99.85</v>
      </c>
      <c r="U1727" s="183">
        <f t="shared" si="52"/>
        <v>81.176686015061421</v>
      </c>
      <c r="V1727" s="183">
        <f t="shared" si="53"/>
        <v>14.145522493253631</v>
      </c>
      <c r="W1727" s="201" t="s">
        <v>713</v>
      </c>
      <c r="X1727" s="201">
        <v>10</v>
      </c>
    </row>
    <row r="1728" spans="1:24" s="171" customFormat="1" ht="11.25">
      <c r="A1728" s="172" t="s">
        <v>687</v>
      </c>
      <c r="B1728" s="201" t="s">
        <v>672</v>
      </c>
      <c r="C1728" s="201" t="s">
        <v>688</v>
      </c>
      <c r="D1728" s="201" t="s">
        <v>689</v>
      </c>
      <c r="E1728" s="201" t="s">
        <v>690</v>
      </c>
      <c r="F1728" s="201" t="s">
        <v>691</v>
      </c>
      <c r="G1728" s="201">
        <v>12</v>
      </c>
      <c r="H1728" s="201">
        <v>21</v>
      </c>
      <c r="I1728" s="201" t="s">
        <v>713</v>
      </c>
      <c r="J1728" s="201" t="s">
        <v>671</v>
      </c>
      <c r="K1728" s="202">
        <v>42.01</v>
      </c>
      <c r="L1728" s="202">
        <v>0.75</v>
      </c>
      <c r="M1728" s="202">
        <v>18.34</v>
      </c>
      <c r="N1728" s="202">
        <v>7.48</v>
      </c>
      <c r="O1728" s="202">
        <v>0.44</v>
      </c>
      <c r="P1728" s="202">
        <v>20.03</v>
      </c>
      <c r="Q1728" s="202">
        <v>6.32</v>
      </c>
      <c r="R1728" s="202">
        <v>0.13</v>
      </c>
      <c r="S1728" s="202">
        <v>4.17</v>
      </c>
      <c r="T1728" s="202">
        <v>99.67</v>
      </c>
      <c r="U1728" s="183">
        <f t="shared" si="52"/>
        <v>82.67804608823144</v>
      </c>
      <c r="V1728" s="183">
        <f t="shared" si="53"/>
        <v>13.234372117900476</v>
      </c>
      <c r="W1728" s="201" t="s">
        <v>713</v>
      </c>
      <c r="X1728" s="201">
        <v>10</v>
      </c>
    </row>
    <row r="1729" spans="1:24" s="171" customFormat="1" ht="11.25">
      <c r="A1729" s="172" t="s">
        <v>687</v>
      </c>
      <c r="B1729" s="201" t="s">
        <v>672</v>
      </c>
      <c r="C1729" s="201" t="s">
        <v>688</v>
      </c>
      <c r="D1729" s="201" t="s">
        <v>689</v>
      </c>
      <c r="E1729" s="201" t="s">
        <v>690</v>
      </c>
      <c r="F1729" s="201" t="s">
        <v>691</v>
      </c>
      <c r="G1729" s="201">
        <v>12</v>
      </c>
      <c r="H1729" s="201">
        <v>22</v>
      </c>
      <c r="I1729" s="201" t="s">
        <v>713</v>
      </c>
      <c r="J1729" s="201" t="s">
        <v>671</v>
      </c>
      <c r="K1729" s="202">
        <v>42.03</v>
      </c>
      <c r="L1729" s="202">
        <v>0.71</v>
      </c>
      <c r="M1729" s="202">
        <v>19.2</v>
      </c>
      <c r="N1729" s="202">
        <v>7.78</v>
      </c>
      <c r="O1729" s="202">
        <v>0.49</v>
      </c>
      <c r="P1729" s="202">
        <v>19.399999999999999</v>
      </c>
      <c r="Q1729" s="202">
        <v>6.47</v>
      </c>
      <c r="R1729" s="202">
        <v>0.12</v>
      </c>
      <c r="S1729" s="202">
        <v>3.88</v>
      </c>
      <c r="T1729" s="202">
        <v>100.08</v>
      </c>
      <c r="U1729" s="183">
        <f t="shared" si="52"/>
        <v>81.633296082030469</v>
      </c>
      <c r="V1729" s="183">
        <f t="shared" si="53"/>
        <v>11.938154225816589</v>
      </c>
      <c r="W1729" s="201" t="s">
        <v>713</v>
      </c>
      <c r="X1729" s="201">
        <v>10</v>
      </c>
    </row>
    <row r="1730" spans="1:24" s="171" customFormat="1" ht="11.25">
      <c r="A1730" s="172" t="s">
        <v>687</v>
      </c>
      <c r="B1730" s="201" t="s">
        <v>672</v>
      </c>
      <c r="C1730" s="201" t="s">
        <v>688</v>
      </c>
      <c r="D1730" s="201" t="s">
        <v>689</v>
      </c>
      <c r="E1730" s="201" t="s">
        <v>690</v>
      </c>
      <c r="F1730" s="201" t="s">
        <v>691</v>
      </c>
      <c r="G1730" s="201">
        <v>12</v>
      </c>
      <c r="H1730" s="201">
        <v>23</v>
      </c>
      <c r="I1730" s="201" t="s">
        <v>713</v>
      </c>
      <c r="J1730" s="201" t="s">
        <v>671</v>
      </c>
      <c r="K1730" s="202">
        <v>41.38</v>
      </c>
      <c r="L1730" s="202">
        <v>0.34</v>
      </c>
      <c r="M1730" s="202">
        <v>20.93</v>
      </c>
      <c r="N1730" s="202">
        <v>14.26</v>
      </c>
      <c r="O1730" s="202">
        <v>0.3</v>
      </c>
      <c r="P1730" s="202">
        <v>9.7200000000000006</v>
      </c>
      <c r="Q1730" s="202">
        <v>12.35</v>
      </c>
      <c r="R1730" s="202">
        <v>7.0000000000000007E-2</v>
      </c>
      <c r="S1730" s="202">
        <v>0.1</v>
      </c>
      <c r="T1730" s="202">
        <v>99.45</v>
      </c>
      <c r="U1730" s="183">
        <f t="shared" si="52"/>
        <v>54.852385629749733</v>
      </c>
      <c r="V1730" s="183">
        <f t="shared" si="53"/>
        <v>0.3194919490195291</v>
      </c>
      <c r="W1730" s="201" t="s">
        <v>713</v>
      </c>
      <c r="X1730" s="201">
        <v>10</v>
      </c>
    </row>
    <row r="1731" spans="1:24" s="171" customFormat="1" ht="11.25">
      <c r="A1731" s="172" t="s">
        <v>687</v>
      </c>
      <c r="B1731" s="201" t="s">
        <v>672</v>
      </c>
      <c r="C1731" s="201" t="s">
        <v>688</v>
      </c>
      <c r="D1731" s="201" t="s">
        <v>689</v>
      </c>
      <c r="E1731" s="201" t="s">
        <v>690</v>
      </c>
      <c r="F1731" s="201" t="s">
        <v>691</v>
      </c>
      <c r="G1731" s="201">
        <v>12</v>
      </c>
      <c r="H1731" s="201">
        <v>24</v>
      </c>
      <c r="I1731" s="201" t="s">
        <v>713</v>
      </c>
      <c r="J1731" s="201" t="s">
        <v>671</v>
      </c>
      <c r="K1731" s="202">
        <v>41.73</v>
      </c>
      <c r="L1731" s="202">
        <v>0.25</v>
      </c>
      <c r="M1731" s="202">
        <v>22.23</v>
      </c>
      <c r="N1731" s="202">
        <v>11.06</v>
      </c>
      <c r="O1731" s="202">
        <v>0.22</v>
      </c>
      <c r="P1731" s="202">
        <v>12.72</v>
      </c>
      <c r="Q1731" s="202">
        <v>11.51</v>
      </c>
      <c r="R1731" s="202">
        <v>0.12</v>
      </c>
      <c r="S1731" s="202">
        <v>0.11</v>
      </c>
      <c r="T1731" s="202">
        <v>99.95</v>
      </c>
      <c r="U1731" s="183">
        <f t="shared" si="52"/>
        <v>67.212713767408758</v>
      </c>
      <c r="V1731" s="183">
        <f t="shared" si="53"/>
        <v>0.330851322847873</v>
      </c>
      <c r="W1731" s="201" t="s">
        <v>713</v>
      </c>
      <c r="X1731" s="201">
        <v>10</v>
      </c>
    </row>
    <row r="1732" spans="1:24" s="171" customFormat="1" ht="11.25">
      <c r="A1732" s="172" t="s">
        <v>687</v>
      </c>
      <c r="B1732" s="201" t="s">
        <v>672</v>
      </c>
      <c r="C1732" s="201" t="s">
        <v>688</v>
      </c>
      <c r="D1732" s="201" t="s">
        <v>689</v>
      </c>
      <c r="E1732" s="201" t="s">
        <v>690</v>
      </c>
      <c r="F1732" s="201" t="s">
        <v>691</v>
      </c>
      <c r="G1732" s="201">
        <v>12</v>
      </c>
      <c r="H1732" s="201">
        <v>25</v>
      </c>
      <c r="I1732" s="201" t="s">
        <v>713</v>
      </c>
      <c r="J1732" s="201" t="s">
        <v>671</v>
      </c>
      <c r="K1732" s="202">
        <v>42.29</v>
      </c>
      <c r="L1732" s="202">
        <v>0.17</v>
      </c>
      <c r="M1732" s="202">
        <v>19.41</v>
      </c>
      <c r="N1732" s="202">
        <v>7.47</v>
      </c>
      <c r="O1732" s="202">
        <v>0.36</v>
      </c>
      <c r="P1732" s="202">
        <v>20.59</v>
      </c>
      <c r="Q1732" s="202">
        <v>4.79</v>
      </c>
      <c r="R1732" s="202">
        <v>0.09</v>
      </c>
      <c r="S1732" s="202">
        <v>4.21</v>
      </c>
      <c r="T1732" s="202">
        <v>99.38</v>
      </c>
      <c r="U1732" s="183">
        <f t="shared" si="52"/>
        <v>83.088206551481505</v>
      </c>
      <c r="V1732" s="183">
        <f t="shared" si="53"/>
        <v>12.702195333988286</v>
      </c>
      <c r="W1732" s="201" t="s">
        <v>713</v>
      </c>
      <c r="X1732" s="201">
        <v>10</v>
      </c>
    </row>
    <row r="1733" spans="1:24" s="171" customFormat="1" ht="11.25">
      <c r="A1733" s="172" t="s">
        <v>687</v>
      </c>
      <c r="B1733" s="201" t="s">
        <v>672</v>
      </c>
      <c r="C1733" s="201" t="s">
        <v>688</v>
      </c>
      <c r="D1733" s="201" t="s">
        <v>689</v>
      </c>
      <c r="E1733" s="201" t="s">
        <v>690</v>
      </c>
      <c r="F1733" s="201" t="s">
        <v>691</v>
      </c>
      <c r="G1733" s="201">
        <v>12</v>
      </c>
      <c r="H1733" s="201">
        <v>26</v>
      </c>
      <c r="I1733" s="201" t="s">
        <v>713</v>
      </c>
      <c r="J1733" s="201" t="s">
        <v>671</v>
      </c>
      <c r="K1733" s="202">
        <v>41.73</v>
      </c>
      <c r="L1733" s="202">
        <v>0.12</v>
      </c>
      <c r="M1733" s="202">
        <v>17.21</v>
      </c>
      <c r="N1733" s="202">
        <v>7.73</v>
      </c>
      <c r="O1733" s="202">
        <v>0.51</v>
      </c>
      <c r="P1733" s="202">
        <v>18.64</v>
      </c>
      <c r="Q1733" s="202">
        <v>6.76</v>
      </c>
      <c r="R1733" s="202">
        <v>7.0000000000000007E-2</v>
      </c>
      <c r="S1733" s="202">
        <v>8.6300000000000008</v>
      </c>
      <c r="T1733" s="202">
        <v>101.4</v>
      </c>
      <c r="U1733" s="183">
        <f t="shared" si="52"/>
        <v>81.125445618316476</v>
      </c>
      <c r="V1733" s="183">
        <f t="shared" si="53"/>
        <v>25.171793733233393</v>
      </c>
      <c r="W1733" s="201" t="s">
        <v>713</v>
      </c>
      <c r="X1733" s="201">
        <v>10</v>
      </c>
    </row>
    <row r="1734" spans="1:24" s="171" customFormat="1" ht="11.25">
      <c r="A1734" s="172" t="s">
        <v>687</v>
      </c>
      <c r="B1734" s="201" t="s">
        <v>672</v>
      </c>
      <c r="C1734" s="201" t="s">
        <v>688</v>
      </c>
      <c r="D1734" s="201" t="s">
        <v>689</v>
      </c>
      <c r="E1734" s="201" t="s">
        <v>690</v>
      </c>
      <c r="F1734" s="201" t="s">
        <v>691</v>
      </c>
      <c r="G1734" s="201">
        <v>12</v>
      </c>
      <c r="H1734" s="201">
        <v>27</v>
      </c>
      <c r="I1734" s="201" t="s">
        <v>713</v>
      </c>
      <c r="J1734" s="201" t="s">
        <v>671</v>
      </c>
      <c r="K1734" s="202">
        <v>42.08</v>
      </c>
      <c r="L1734" s="202">
        <v>0.13</v>
      </c>
      <c r="M1734" s="202">
        <v>16.809999999999999</v>
      </c>
      <c r="N1734" s="202">
        <v>6.96</v>
      </c>
      <c r="O1734" s="202">
        <v>0.45</v>
      </c>
      <c r="P1734" s="202">
        <v>21.38</v>
      </c>
      <c r="Q1734" s="202">
        <v>4.0599999999999996</v>
      </c>
      <c r="R1734" s="202">
        <v>7.0000000000000007E-2</v>
      </c>
      <c r="S1734" s="202">
        <v>8.99</v>
      </c>
      <c r="T1734" s="202">
        <v>100.93</v>
      </c>
      <c r="U1734" s="183">
        <f t="shared" ref="U1734:U1797" si="54">((P1734/40.31)/(P1734/40.31+N1734/71.85))*100</f>
        <v>84.55683585486868</v>
      </c>
      <c r="V1734" s="183">
        <f t="shared" ref="V1734:V1797" si="55">((S1734/151.99061)/(S1734/151.99061+M1734/101.96137))*100</f>
        <v>26.403792796086972</v>
      </c>
      <c r="W1734" s="201" t="s">
        <v>713</v>
      </c>
      <c r="X1734" s="201">
        <v>10</v>
      </c>
    </row>
    <row r="1735" spans="1:24" s="171" customFormat="1" ht="11.25">
      <c r="A1735" s="172" t="s">
        <v>687</v>
      </c>
      <c r="B1735" s="201" t="s">
        <v>672</v>
      </c>
      <c r="C1735" s="201" t="s">
        <v>688</v>
      </c>
      <c r="D1735" s="201" t="s">
        <v>689</v>
      </c>
      <c r="E1735" s="201" t="s">
        <v>690</v>
      </c>
      <c r="F1735" s="201" t="s">
        <v>691</v>
      </c>
      <c r="G1735" s="201">
        <v>12</v>
      </c>
      <c r="H1735" s="201">
        <v>28</v>
      </c>
      <c r="I1735" s="201" t="s">
        <v>713</v>
      </c>
      <c r="J1735" s="201" t="s">
        <v>671</v>
      </c>
      <c r="K1735" s="202">
        <v>42.52</v>
      </c>
      <c r="L1735" s="202">
        <v>0.35</v>
      </c>
      <c r="M1735" s="202">
        <v>19.45</v>
      </c>
      <c r="N1735" s="202">
        <v>6.85</v>
      </c>
      <c r="O1735" s="202">
        <v>0.31</v>
      </c>
      <c r="P1735" s="202">
        <v>21.21</v>
      </c>
      <c r="Q1735" s="202">
        <v>5.04</v>
      </c>
      <c r="R1735" s="202">
        <v>0.1</v>
      </c>
      <c r="S1735" s="202">
        <v>4.9800000000000004</v>
      </c>
      <c r="T1735" s="202">
        <v>100.81</v>
      </c>
      <c r="U1735" s="183">
        <f t="shared" si="54"/>
        <v>84.66033392183158</v>
      </c>
      <c r="V1735" s="183">
        <f t="shared" si="55"/>
        <v>14.658482195821987</v>
      </c>
      <c r="W1735" s="201" t="s">
        <v>713</v>
      </c>
      <c r="X1735" s="201">
        <v>10</v>
      </c>
    </row>
    <row r="1736" spans="1:24" s="171" customFormat="1" ht="11.25">
      <c r="A1736" s="172" t="s">
        <v>687</v>
      </c>
      <c r="B1736" s="201" t="s">
        <v>672</v>
      </c>
      <c r="C1736" s="201" t="s">
        <v>688</v>
      </c>
      <c r="D1736" s="201" t="s">
        <v>689</v>
      </c>
      <c r="E1736" s="201" t="s">
        <v>690</v>
      </c>
      <c r="F1736" s="201" t="s">
        <v>691</v>
      </c>
      <c r="G1736" s="201">
        <v>12</v>
      </c>
      <c r="H1736" s="201">
        <v>29</v>
      </c>
      <c r="I1736" s="201" t="s">
        <v>713</v>
      </c>
      <c r="J1736" s="201" t="s">
        <v>671</v>
      </c>
      <c r="K1736" s="202">
        <v>41.16</v>
      </c>
      <c r="L1736" s="202">
        <v>0.26</v>
      </c>
      <c r="M1736" s="202">
        <v>13.4</v>
      </c>
      <c r="N1736" s="202">
        <v>7.22</v>
      </c>
      <c r="O1736" s="202">
        <v>0.53</v>
      </c>
      <c r="P1736" s="202">
        <v>18.190000000000001</v>
      </c>
      <c r="Q1736" s="202">
        <v>7.05</v>
      </c>
      <c r="R1736" s="202">
        <v>0.08</v>
      </c>
      <c r="S1736" s="202">
        <v>12.95</v>
      </c>
      <c r="T1736" s="202">
        <v>100.84</v>
      </c>
      <c r="U1736" s="183">
        <f t="shared" si="54"/>
        <v>81.787229291903458</v>
      </c>
      <c r="V1736" s="183">
        <f t="shared" si="55"/>
        <v>39.331863841411447</v>
      </c>
      <c r="W1736" s="201" t="s">
        <v>713</v>
      </c>
      <c r="X1736" s="201">
        <v>10</v>
      </c>
    </row>
    <row r="1737" spans="1:24" s="171" customFormat="1" ht="11.25">
      <c r="A1737" s="172" t="s">
        <v>687</v>
      </c>
      <c r="B1737" s="201" t="s">
        <v>672</v>
      </c>
      <c r="C1737" s="201" t="s">
        <v>688</v>
      </c>
      <c r="D1737" s="201" t="s">
        <v>689</v>
      </c>
      <c r="E1737" s="201" t="s">
        <v>690</v>
      </c>
      <c r="F1737" s="201" t="s">
        <v>691</v>
      </c>
      <c r="G1737" s="201">
        <v>12</v>
      </c>
      <c r="H1737" s="201">
        <v>30</v>
      </c>
      <c r="I1737" s="201" t="s">
        <v>713</v>
      </c>
      <c r="J1737" s="201" t="s">
        <v>671</v>
      </c>
      <c r="K1737" s="202">
        <v>41.89</v>
      </c>
      <c r="L1737" s="202">
        <v>0.16</v>
      </c>
      <c r="M1737" s="202">
        <v>17.510000000000002</v>
      </c>
      <c r="N1737" s="202">
        <v>7.68</v>
      </c>
      <c r="O1737" s="202">
        <v>0.42</v>
      </c>
      <c r="P1737" s="202">
        <v>19.66</v>
      </c>
      <c r="Q1737" s="202">
        <v>5.79</v>
      </c>
      <c r="R1737" s="202">
        <v>0.03</v>
      </c>
      <c r="S1737" s="202">
        <v>5.67</v>
      </c>
      <c r="T1737" s="202">
        <v>98.81</v>
      </c>
      <c r="U1737" s="183">
        <f t="shared" si="54"/>
        <v>82.023605584594804</v>
      </c>
      <c r="V1737" s="183">
        <f t="shared" si="55"/>
        <v>17.846122950896532</v>
      </c>
      <c r="W1737" s="201" t="s">
        <v>713</v>
      </c>
      <c r="X1737" s="201">
        <v>10</v>
      </c>
    </row>
    <row r="1738" spans="1:24" s="171" customFormat="1" ht="11.25">
      <c r="A1738" s="172" t="s">
        <v>687</v>
      </c>
      <c r="B1738" s="201" t="s">
        <v>672</v>
      </c>
      <c r="C1738" s="201" t="s">
        <v>688</v>
      </c>
      <c r="D1738" s="201" t="s">
        <v>689</v>
      </c>
      <c r="E1738" s="201" t="s">
        <v>690</v>
      </c>
      <c r="F1738" s="201" t="s">
        <v>691</v>
      </c>
      <c r="G1738" s="201">
        <v>12</v>
      </c>
      <c r="H1738" s="201">
        <v>31</v>
      </c>
      <c r="I1738" s="201" t="s">
        <v>713</v>
      </c>
      <c r="J1738" s="201" t="s">
        <v>671</v>
      </c>
      <c r="K1738" s="202">
        <v>42.5</v>
      </c>
      <c r="L1738" s="202">
        <v>0.18</v>
      </c>
      <c r="M1738" s="202">
        <v>19.829999999999998</v>
      </c>
      <c r="N1738" s="202">
        <v>7.6</v>
      </c>
      <c r="O1738" s="202">
        <v>0.36</v>
      </c>
      <c r="P1738" s="202">
        <v>20.36</v>
      </c>
      <c r="Q1738" s="202">
        <v>4.8099999999999996</v>
      </c>
      <c r="R1738" s="202">
        <v>0.06</v>
      </c>
      <c r="S1738" s="202">
        <v>4.8</v>
      </c>
      <c r="T1738" s="202">
        <v>100.5</v>
      </c>
      <c r="U1738" s="183">
        <f t="shared" si="54"/>
        <v>82.684140260521289</v>
      </c>
      <c r="V1738" s="183">
        <f t="shared" si="55"/>
        <v>13.969749396601891</v>
      </c>
      <c r="W1738" s="201" t="s">
        <v>713</v>
      </c>
      <c r="X1738" s="201">
        <v>10</v>
      </c>
    </row>
    <row r="1739" spans="1:24" s="171" customFormat="1" ht="11.25">
      <c r="A1739" s="172" t="s">
        <v>687</v>
      </c>
      <c r="B1739" s="201" t="s">
        <v>672</v>
      </c>
      <c r="C1739" s="201" t="s">
        <v>688</v>
      </c>
      <c r="D1739" s="201" t="s">
        <v>689</v>
      </c>
      <c r="E1739" s="201" t="s">
        <v>690</v>
      </c>
      <c r="F1739" s="201" t="s">
        <v>691</v>
      </c>
      <c r="G1739" s="201">
        <v>12</v>
      </c>
      <c r="H1739" s="201">
        <v>32</v>
      </c>
      <c r="I1739" s="201" t="s">
        <v>713</v>
      </c>
      <c r="J1739" s="201" t="s">
        <v>671</v>
      </c>
      <c r="K1739" s="202">
        <v>42.16</v>
      </c>
      <c r="L1739" s="202">
        <v>0.63</v>
      </c>
      <c r="M1739" s="202">
        <v>20.25</v>
      </c>
      <c r="N1739" s="202">
        <v>8.1</v>
      </c>
      <c r="O1739" s="202">
        <v>0.43</v>
      </c>
      <c r="P1739" s="202">
        <v>20.37</v>
      </c>
      <c r="Q1739" s="202">
        <v>5.1100000000000003</v>
      </c>
      <c r="R1739" s="202">
        <v>0.12</v>
      </c>
      <c r="S1739" s="202">
        <v>2.95</v>
      </c>
      <c r="T1739" s="202">
        <v>100.12</v>
      </c>
      <c r="U1739" s="183">
        <f t="shared" si="54"/>
        <v>81.760135143627807</v>
      </c>
      <c r="V1739" s="183">
        <f t="shared" si="55"/>
        <v>8.9026936318179288</v>
      </c>
      <c r="W1739" s="201" t="s">
        <v>713</v>
      </c>
      <c r="X1739" s="201">
        <v>10</v>
      </c>
    </row>
    <row r="1740" spans="1:24" s="171" customFormat="1" ht="11.25">
      <c r="A1740" s="172" t="s">
        <v>687</v>
      </c>
      <c r="B1740" s="201" t="s">
        <v>672</v>
      </c>
      <c r="C1740" s="201" t="s">
        <v>688</v>
      </c>
      <c r="D1740" s="201" t="s">
        <v>689</v>
      </c>
      <c r="E1740" s="201" t="s">
        <v>690</v>
      </c>
      <c r="F1740" s="201" t="s">
        <v>691</v>
      </c>
      <c r="G1740" s="201">
        <v>12</v>
      </c>
      <c r="H1740" s="201">
        <v>33</v>
      </c>
      <c r="I1740" s="201" t="s">
        <v>713</v>
      </c>
      <c r="J1740" s="201" t="s">
        <v>671</v>
      </c>
      <c r="K1740" s="202">
        <v>42.42</v>
      </c>
      <c r="L1740" s="202">
        <v>0.09</v>
      </c>
      <c r="M1740" s="202">
        <v>20.25</v>
      </c>
      <c r="N1740" s="202">
        <v>8.2899999999999991</v>
      </c>
      <c r="O1740" s="202">
        <v>0.39</v>
      </c>
      <c r="P1740" s="202">
        <v>19.54</v>
      </c>
      <c r="Q1740" s="202">
        <v>5.4</v>
      </c>
      <c r="R1740" s="202">
        <v>0.03</v>
      </c>
      <c r="S1740" s="202">
        <v>4.8499999999999996</v>
      </c>
      <c r="T1740" s="202">
        <v>101.26</v>
      </c>
      <c r="U1740" s="183">
        <f t="shared" si="54"/>
        <v>80.774048311654624</v>
      </c>
      <c r="V1740" s="183">
        <f t="shared" si="55"/>
        <v>13.842889182465653</v>
      </c>
      <c r="W1740" s="201" t="s">
        <v>713</v>
      </c>
      <c r="X1740" s="201">
        <v>10</v>
      </c>
    </row>
    <row r="1741" spans="1:24" s="171" customFormat="1" ht="11.25">
      <c r="A1741" s="172" t="s">
        <v>687</v>
      </c>
      <c r="B1741" s="201" t="s">
        <v>672</v>
      </c>
      <c r="C1741" s="201" t="s">
        <v>688</v>
      </c>
      <c r="D1741" s="201" t="s">
        <v>689</v>
      </c>
      <c r="E1741" s="201" t="s">
        <v>690</v>
      </c>
      <c r="F1741" s="201" t="s">
        <v>691</v>
      </c>
      <c r="G1741" s="201">
        <v>12</v>
      </c>
      <c r="H1741" s="201">
        <v>34</v>
      </c>
      <c r="I1741" s="201" t="s">
        <v>713</v>
      </c>
      <c r="J1741" s="201" t="s">
        <v>671</v>
      </c>
      <c r="K1741" s="202">
        <v>42.24</v>
      </c>
      <c r="L1741" s="202">
        <v>0.43</v>
      </c>
      <c r="M1741" s="202">
        <v>19.59</v>
      </c>
      <c r="N1741" s="202">
        <v>8.5500000000000007</v>
      </c>
      <c r="O1741" s="202">
        <v>0.41</v>
      </c>
      <c r="P1741" s="202">
        <v>19.649999999999999</v>
      </c>
      <c r="Q1741" s="202">
        <v>4.83</v>
      </c>
      <c r="R1741" s="202">
        <v>0.1</v>
      </c>
      <c r="S1741" s="202">
        <v>4.8499999999999996</v>
      </c>
      <c r="T1741" s="202">
        <v>100.65</v>
      </c>
      <c r="U1741" s="183">
        <f t="shared" si="54"/>
        <v>80.378598840992595</v>
      </c>
      <c r="V1741" s="183">
        <f t="shared" si="55"/>
        <v>14.242840039473373</v>
      </c>
      <c r="W1741" s="201" t="s">
        <v>713</v>
      </c>
      <c r="X1741" s="201">
        <v>10</v>
      </c>
    </row>
    <row r="1742" spans="1:24" s="171" customFormat="1" ht="11.25">
      <c r="A1742" s="172" t="s">
        <v>687</v>
      </c>
      <c r="B1742" s="201" t="s">
        <v>672</v>
      </c>
      <c r="C1742" s="201" t="s">
        <v>688</v>
      </c>
      <c r="D1742" s="201" t="s">
        <v>689</v>
      </c>
      <c r="E1742" s="201" t="s">
        <v>690</v>
      </c>
      <c r="F1742" s="201" t="s">
        <v>691</v>
      </c>
      <c r="G1742" s="201">
        <v>12</v>
      </c>
      <c r="H1742" s="201">
        <v>35</v>
      </c>
      <c r="I1742" s="201" t="s">
        <v>713</v>
      </c>
      <c r="J1742" s="201" t="s">
        <v>671</v>
      </c>
      <c r="K1742" s="202">
        <v>41.81</v>
      </c>
      <c r="L1742" s="202">
        <v>7.0000000000000007E-2</v>
      </c>
      <c r="M1742" s="202">
        <v>17.079999999999998</v>
      </c>
      <c r="N1742" s="202">
        <v>7.43</v>
      </c>
      <c r="O1742" s="202">
        <v>0.51</v>
      </c>
      <c r="P1742" s="202">
        <v>19.739999999999998</v>
      </c>
      <c r="Q1742" s="202">
        <v>5.46</v>
      </c>
      <c r="R1742" s="202">
        <v>0</v>
      </c>
      <c r="S1742" s="202">
        <v>9.1199999999999992</v>
      </c>
      <c r="T1742" s="202">
        <v>101.22</v>
      </c>
      <c r="U1742" s="183">
        <f t="shared" si="54"/>
        <v>82.564942834890431</v>
      </c>
      <c r="V1742" s="183">
        <f t="shared" si="55"/>
        <v>26.373154097090502</v>
      </c>
      <c r="W1742" s="201" t="s">
        <v>713</v>
      </c>
      <c r="X1742" s="201">
        <v>10</v>
      </c>
    </row>
    <row r="1743" spans="1:24" s="171" customFormat="1" ht="11.25">
      <c r="A1743" s="172" t="s">
        <v>687</v>
      </c>
      <c r="B1743" s="201" t="s">
        <v>672</v>
      </c>
      <c r="C1743" s="201" t="s">
        <v>688</v>
      </c>
      <c r="D1743" s="201" t="s">
        <v>689</v>
      </c>
      <c r="E1743" s="201" t="s">
        <v>690</v>
      </c>
      <c r="F1743" s="201" t="s">
        <v>691</v>
      </c>
      <c r="G1743" s="201">
        <v>12</v>
      </c>
      <c r="H1743" s="201">
        <v>36</v>
      </c>
      <c r="I1743" s="201" t="s">
        <v>713</v>
      </c>
      <c r="J1743" s="201" t="s">
        <v>671</v>
      </c>
      <c r="K1743" s="202">
        <v>40.840000000000003</v>
      </c>
      <c r="L1743" s="202">
        <v>0.33</v>
      </c>
      <c r="M1743" s="202">
        <v>22.28</v>
      </c>
      <c r="N1743" s="202">
        <v>13.89</v>
      </c>
      <c r="O1743" s="202">
        <v>0.26</v>
      </c>
      <c r="P1743" s="202">
        <v>11.04</v>
      </c>
      <c r="Q1743" s="202">
        <v>11.45</v>
      </c>
      <c r="R1743" s="202">
        <v>0.15</v>
      </c>
      <c r="S1743" s="202">
        <v>0.13</v>
      </c>
      <c r="T1743" s="202">
        <v>100.37</v>
      </c>
      <c r="U1743" s="183">
        <f t="shared" si="54"/>
        <v>58.62142282126792</v>
      </c>
      <c r="V1743" s="183">
        <f t="shared" si="55"/>
        <v>0.38989750580076443</v>
      </c>
      <c r="W1743" s="201" t="s">
        <v>713</v>
      </c>
      <c r="X1743" s="201">
        <v>10</v>
      </c>
    </row>
    <row r="1744" spans="1:24" s="171" customFormat="1" ht="11.25">
      <c r="A1744" s="172" t="s">
        <v>687</v>
      </c>
      <c r="B1744" s="201" t="s">
        <v>672</v>
      </c>
      <c r="C1744" s="201" t="s">
        <v>688</v>
      </c>
      <c r="D1744" s="201" t="s">
        <v>689</v>
      </c>
      <c r="E1744" s="201" t="s">
        <v>690</v>
      </c>
      <c r="F1744" s="201" t="s">
        <v>691</v>
      </c>
      <c r="G1744" s="201">
        <v>12</v>
      </c>
      <c r="H1744" s="201">
        <v>37</v>
      </c>
      <c r="I1744" s="201" t="s">
        <v>713</v>
      </c>
      <c r="J1744" s="201" t="s">
        <v>671</v>
      </c>
      <c r="K1744" s="202">
        <v>40.47</v>
      </c>
      <c r="L1744" s="202">
        <v>0.25</v>
      </c>
      <c r="M1744" s="202">
        <v>22.85</v>
      </c>
      <c r="N1744" s="202">
        <v>14.54</v>
      </c>
      <c r="O1744" s="202">
        <v>0.28999999999999998</v>
      </c>
      <c r="P1744" s="202">
        <v>10.53</v>
      </c>
      <c r="Q1744" s="202">
        <v>12.05</v>
      </c>
      <c r="R1744" s="202">
        <v>0.14000000000000001</v>
      </c>
      <c r="S1744" s="202">
        <v>0.11</v>
      </c>
      <c r="T1744" s="202">
        <v>101.23</v>
      </c>
      <c r="U1744" s="183">
        <f t="shared" si="54"/>
        <v>56.348202735721372</v>
      </c>
      <c r="V1744" s="183">
        <f t="shared" si="55"/>
        <v>0.32190307307068067</v>
      </c>
      <c r="W1744" s="201" t="s">
        <v>713</v>
      </c>
      <c r="X1744" s="201">
        <v>10</v>
      </c>
    </row>
    <row r="1745" spans="1:24" s="171" customFormat="1" ht="11.25">
      <c r="A1745" s="172" t="s">
        <v>687</v>
      </c>
      <c r="B1745" s="201" t="s">
        <v>672</v>
      </c>
      <c r="C1745" s="201" t="s">
        <v>688</v>
      </c>
      <c r="D1745" s="201" t="s">
        <v>689</v>
      </c>
      <c r="E1745" s="201" t="s">
        <v>690</v>
      </c>
      <c r="F1745" s="201" t="s">
        <v>691</v>
      </c>
      <c r="G1745" s="201">
        <v>12</v>
      </c>
      <c r="H1745" s="201">
        <v>38</v>
      </c>
      <c r="I1745" s="201" t="s">
        <v>713</v>
      </c>
      <c r="J1745" s="201" t="s">
        <v>671</v>
      </c>
      <c r="K1745" s="202">
        <v>41.49</v>
      </c>
      <c r="L1745" s="202">
        <v>0.15</v>
      </c>
      <c r="M1745" s="202">
        <v>15.6</v>
      </c>
      <c r="N1745" s="202">
        <v>6.54</v>
      </c>
      <c r="O1745" s="202">
        <v>0.28999999999999998</v>
      </c>
      <c r="P1745" s="202">
        <v>20.04</v>
      </c>
      <c r="Q1745" s="202">
        <v>6.19</v>
      </c>
      <c r="R1745" s="202">
        <v>0.08</v>
      </c>
      <c r="S1745" s="202">
        <v>9.74</v>
      </c>
      <c r="T1745" s="202">
        <v>100.12</v>
      </c>
      <c r="U1745" s="183">
        <f t="shared" si="54"/>
        <v>84.524380197163325</v>
      </c>
      <c r="V1745" s="183">
        <f t="shared" si="55"/>
        <v>29.52013437858848</v>
      </c>
      <c r="W1745" s="201" t="s">
        <v>713</v>
      </c>
      <c r="X1745" s="201">
        <v>10</v>
      </c>
    </row>
    <row r="1746" spans="1:24" s="171" customFormat="1" ht="11.25">
      <c r="A1746" s="172" t="s">
        <v>687</v>
      </c>
      <c r="B1746" s="201" t="s">
        <v>672</v>
      </c>
      <c r="C1746" s="201" t="s">
        <v>688</v>
      </c>
      <c r="D1746" s="201" t="s">
        <v>689</v>
      </c>
      <c r="E1746" s="201" t="s">
        <v>690</v>
      </c>
      <c r="F1746" s="201" t="s">
        <v>691</v>
      </c>
      <c r="G1746" s="201">
        <v>12</v>
      </c>
      <c r="H1746" s="201">
        <v>39</v>
      </c>
      <c r="I1746" s="201" t="s">
        <v>713</v>
      </c>
      <c r="J1746" s="201" t="s">
        <v>671</v>
      </c>
      <c r="K1746" s="202">
        <v>41.2</v>
      </c>
      <c r="L1746" s="202">
        <v>0.52</v>
      </c>
      <c r="M1746" s="202">
        <v>15.74</v>
      </c>
      <c r="N1746" s="202">
        <v>7.44</v>
      </c>
      <c r="O1746" s="202">
        <v>0.38</v>
      </c>
      <c r="P1746" s="202">
        <v>19.22</v>
      </c>
      <c r="Q1746" s="202">
        <v>6.03</v>
      </c>
      <c r="R1746" s="202">
        <v>0.05</v>
      </c>
      <c r="S1746" s="202">
        <v>9.4700000000000006</v>
      </c>
      <c r="T1746" s="202">
        <v>100.05</v>
      </c>
      <c r="U1746" s="183">
        <f t="shared" si="54"/>
        <v>82.157598291449503</v>
      </c>
      <c r="V1746" s="183">
        <f t="shared" si="55"/>
        <v>28.755244071202974</v>
      </c>
      <c r="W1746" s="201" t="s">
        <v>713</v>
      </c>
      <c r="X1746" s="201">
        <v>10</v>
      </c>
    </row>
    <row r="1747" spans="1:24" s="171" customFormat="1" ht="11.25">
      <c r="A1747" s="172" t="s">
        <v>687</v>
      </c>
      <c r="B1747" s="201" t="s">
        <v>672</v>
      </c>
      <c r="C1747" s="201" t="s">
        <v>688</v>
      </c>
      <c r="D1747" s="201" t="s">
        <v>689</v>
      </c>
      <c r="E1747" s="201" t="s">
        <v>690</v>
      </c>
      <c r="F1747" s="201" t="s">
        <v>691</v>
      </c>
      <c r="G1747" s="201">
        <v>12</v>
      </c>
      <c r="H1747" s="201">
        <v>40</v>
      </c>
      <c r="I1747" s="201" t="s">
        <v>713</v>
      </c>
      <c r="J1747" s="201" t="s">
        <v>671</v>
      </c>
      <c r="K1747" s="202">
        <v>41.63</v>
      </c>
      <c r="L1747" s="202">
        <v>0.46</v>
      </c>
      <c r="M1747" s="202">
        <v>17.53</v>
      </c>
      <c r="N1747" s="202">
        <v>8.51</v>
      </c>
      <c r="O1747" s="202">
        <v>0.36</v>
      </c>
      <c r="P1747" s="202">
        <v>19.62</v>
      </c>
      <c r="Q1747" s="202">
        <v>5.69</v>
      </c>
      <c r="R1747" s="202">
        <v>0.06</v>
      </c>
      <c r="S1747" s="202">
        <v>7.24</v>
      </c>
      <c r="T1747" s="202">
        <v>101.1</v>
      </c>
      <c r="U1747" s="183">
        <f t="shared" si="54"/>
        <v>80.428411572290642</v>
      </c>
      <c r="V1747" s="183">
        <f t="shared" si="55"/>
        <v>21.695210987743252</v>
      </c>
      <c r="W1747" s="201" t="s">
        <v>713</v>
      </c>
      <c r="X1747" s="201">
        <v>10</v>
      </c>
    </row>
    <row r="1748" spans="1:24" s="171" customFormat="1" ht="11.25">
      <c r="A1748" s="172" t="s">
        <v>687</v>
      </c>
      <c r="B1748" s="201" t="s">
        <v>672</v>
      </c>
      <c r="C1748" s="201" t="s">
        <v>688</v>
      </c>
      <c r="D1748" s="201" t="s">
        <v>689</v>
      </c>
      <c r="E1748" s="201" t="s">
        <v>690</v>
      </c>
      <c r="F1748" s="201" t="s">
        <v>691</v>
      </c>
      <c r="G1748" s="201">
        <v>12</v>
      </c>
      <c r="H1748" s="201">
        <v>41</v>
      </c>
      <c r="I1748" s="201" t="s">
        <v>713</v>
      </c>
      <c r="J1748" s="201" t="s">
        <v>671</v>
      </c>
      <c r="K1748" s="202">
        <v>42.34</v>
      </c>
      <c r="L1748" s="202">
        <v>0.2</v>
      </c>
      <c r="M1748" s="202">
        <v>20.09</v>
      </c>
      <c r="N1748" s="202">
        <v>7.1</v>
      </c>
      <c r="O1748" s="202">
        <v>0.33</v>
      </c>
      <c r="P1748" s="202">
        <v>21.59</v>
      </c>
      <c r="Q1748" s="202">
        <v>4.43</v>
      </c>
      <c r="R1748" s="202">
        <v>0.09</v>
      </c>
      <c r="S1748" s="202">
        <v>3.62</v>
      </c>
      <c r="T1748" s="202">
        <v>99.79</v>
      </c>
      <c r="U1748" s="183">
        <f t="shared" si="54"/>
        <v>84.423947960276308</v>
      </c>
      <c r="V1748" s="183">
        <f t="shared" si="55"/>
        <v>10.784230541618975</v>
      </c>
      <c r="W1748" s="201" t="s">
        <v>713</v>
      </c>
      <c r="X1748" s="201">
        <v>10</v>
      </c>
    </row>
    <row r="1749" spans="1:24" s="171" customFormat="1" ht="11.25">
      <c r="A1749" s="172" t="s">
        <v>687</v>
      </c>
      <c r="B1749" s="201" t="s">
        <v>672</v>
      </c>
      <c r="C1749" s="201" t="s">
        <v>688</v>
      </c>
      <c r="D1749" s="201" t="s">
        <v>689</v>
      </c>
      <c r="E1749" s="201" t="s">
        <v>690</v>
      </c>
      <c r="F1749" s="201" t="s">
        <v>691</v>
      </c>
      <c r="G1749" s="201">
        <v>12</v>
      </c>
      <c r="H1749" s="201">
        <v>42</v>
      </c>
      <c r="I1749" s="201" t="s">
        <v>713</v>
      </c>
      <c r="J1749" s="201" t="s">
        <v>671</v>
      </c>
      <c r="K1749" s="202">
        <v>41.59</v>
      </c>
      <c r="L1749" s="202">
        <v>0.7</v>
      </c>
      <c r="M1749" s="202">
        <v>14.78</v>
      </c>
      <c r="N1749" s="202">
        <v>8.42</v>
      </c>
      <c r="O1749" s="202">
        <v>0.43</v>
      </c>
      <c r="P1749" s="202">
        <v>17.84</v>
      </c>
      <c r="Q1749" s="202">
        <v>6.67</v>
      </c>
      <c r="R1749" s="202">
        <v>0.16</v>
      </c>
      <c r="S1749" s="202">
        <v>9.07</v>
      </c>
      <c r="T1749" s="202">
        <v>99.66</v>
      </c>
      <c r="U1749" s="183">
        <f t="shared" si="54"/>
        <v>79.064444414562857</v>
      </c>
      <c r="V1749" s="183">
        <f t="shared" si="55"/>
        <v>29.162035325416753</v>
      </c>
      <c r="W1749" s="201" t="s">
        <v>713</v>
      </c>
      <c r="X1749" s="201">
        <v>10</v>
      </c>
    </row>
    <row r="1750" spans="1:24" s="171" customFormat="1" ht="11.25">
      <c r="A1750" s="172" t="s">
        <v>687</v>
      </c>
      <c r="B1750" s="201" t="s">
        <v>672</v>
      </c>
      <c r="C1750" s="201" t="s">
        <v>688</v>
      </c>
      <c r="D1750" s="201" t="s">
        <v>689</v>
      </c>
      <c r="E1750" s="201" t="s">
        <v>690</v>
      </c>
      <c r="F1750" s="201" t="s">
        <v>691</v>
      </c>
      <c r="G1750" s="201">
        <v>12</v>
      </c>
      <c r="H1750" s="201">
        <v>43</v>
      </c>
      <c r="I1750" s="201" t="s">
        <v>713</v>
      </c>
      <c r="J1750" s="201" t="s">
        <v>671</v>
      </c>
      <c r="K1750" s="202">
        <v>41.57</v>
      </c>
      <c r="L1750" s="202">
        <v>0.34</v>
      </c>
      <c r="M1750" s="202">
        <v>21.75</v>
      </c>
      <c r="N1750" s="202">
        <v>12.46</v>
      </c>
      <c r="O1750" s="202">
        <v>0.37</v>
      </c>
      <c r="P1750" s="202">
        <v>17.489999999999998</v>
      </c>
      <c r="Q1750" s="202">
        <v>4.67</v>
      </c>
      <c r="R1750" s="202">
        <v>0.13</v>
      </c>
      <c r="S1750" s="202">
        <v>0.17</v>
      </c>
      <c r="T1750" s="202">
        <v>98.95</v>
      </c>
      <c r="U1750" s="183">
        <f t="shared" si="54"/>
        <v>71.444815170862597</v>
      </c>
      <c r="V1750" s="183">
        <f t="shared" si="55"/>
        <v>0.52159972889147987</v>
      </c>
      <c r="W1750" s="201" t="s">
        <v>713</v>
      </c>
      <c r="X1750" s="201">
        <v>10</v>
      </c>
    </row>
    <row r="1751" spans="1:24" s="171" customFormat="1" ht="11.25">
      <c r="A1751" s="172" t="s">
        <v>687</v>
      </c>
      <c r="B1751" s="201" t="s">
        <v>672</v>
      </c>
      <c r="C1751" s="201" t="s">
        <v>688</v>
      </c>
      <c r="D1751" s="201" t="s">
        <v>689</v>
      </c>
      <c r="E1751" s="201" t="s">
        <v>690</v>
      </c>
      <c r="F1751" s="201" t="s">
        <v>691</v>
      </c>
      <c r="G1751" s="201">
        <v>12</v>
      </c>
      <c r="H1751" s="201">
        <v>44</v>
      </c>
      <c r="I1751" s="201" t="s">
        <v>713</v>
      </c>
      <c r="J1751" s="201" t="s">
        <v>671</v>
      </c>
      <c r="K1751" s="202">
        <v>42.58</v>
      </c>
      <c r="L1751" s="202">
        <v>0.63</v>
      </c>
      <c r="M1751" s="202">
        <v>18.45</v>
      </c>
      <c r="N1751" s="202">
        <v>6.85</v>
      </c>
      <c r="O1751" s="202">
        <v>0.32</v>
      </c>
      <c r="P1751" s="202">
        <v>20.9</v>
      </c>
      <c r="Q1751" s="202">
        <v>5.1100000000000003</v>
      </c>
      <c r="R1751" s="202">
        <v>0.08</v>
      </c>
      <c r="S1751" s="202">
        <v>5.82</v>
      </c>
      <c r="T1751" s="202">
        <v>100.74</v>
      </c>
      <c r="U1751" s="183">
        <f t="shared" si="54"/>
        <v>84.468146801489596</v>
      </c>
      <c r="V1751" s="183">
        <f t="shared" si="55"/>
        <v>17.465500661712625</v>
      </c>
      <c r="W1751" s="201" t="s">
        <v>713</v>
      </c>
      <c r="X1751" s="201">
        <v>10</v>
      </c>
    </row>
    <row r="1752" spans="1:24" s="171" customFormat="1" ht="11.25">
      <c r="A1752" s="172" t="s">
        <v>687</v>
      </c>
      <c r="B1752" s="201" t="s">
        <v>672</v>
      </c>
      <c r="C1752" s="201" t="s">
        <v>688</v>
      </c>
      <c r="D1752" s="201" t="s">
        <v>689</v>
      </c>
      <c r="E1752" s="201" t="s">
        <v>690</v>
      </c>
      <c r="F1752" s="201" t="s">
        <v>691</v>
      </c>
      <c r="G1752" s="201">
        <v>12</v>
      </c>
      <c r="H1752" s="201">
        <v>45</v>
      </c>
      <c r="I1752" s="201" t="s">
        <v>713</v>
      </c>
      <c r="J1752" s="201" t="s">
        <v>671</v>
      </c>
      <c r="K1752" s="202">
        <v>41.2</v>
      </c>
      <c r="L1752" s="202">
        <v>0.45</v>
      </c>
      <c r="M1752" s="202">
        <v>17.05</v>
      </c>
      <c r="N1752" s="202">
        <v>8.3000000000000007</v>
      </c>
      <c r="O1752" s="202">
        <v>0.4</v>
      </c>
      <c r="P1752" s="202">
        <v>18.61</v>
      </c>
      <c r="Q1752" s="202">
        <v>6.19</v>
      </c>
      <c r="R1752" s="202">
        <v>0.06</v>
      </c>
      <c r="S1752" s="202">
        <v>6.21</v>
      </c>
      <c r="T1752" s="202">
        <v>98.47</v>
      </c>
      <c r="U1752" s="183">
        <f t="shared" si="54"/>
        <v>79.986080050774618</v>
      </c>
      <c r="V1752" s="183">
        <f t="shared" si="55"/>
        <v>19.635805337989094</v>
      </c>
      <c r="W1752" s="201" t="s">
        <v>713</v>
      </c>
      <c r="X1752" s="201">
        <v>10</v>
      </c>
    </row>
    <row r="1753" spans="1:24" s="171" customFormat="1" ht="11.25">
      <c r="A1753" s="172" t="s">
        <v>687</v>
      </c>
      <c r="B1753" s="201" t="s">
        <v>672</v>
      </c>
      <c r="C1753" s="201" t="s">
        <v>688</v>
      </c>
      <c r="D1753" s="201" t="s">
        <v>689</v>
      </c>
      <c r="E1753" s="201" t="s">
        <v>690</v>
      </c>
      <c r="F1753" s="201" t="s">
        <v>691</v>
      </c>
      <c r="G1753" s="201">
        <v>12</v>
      </c>
      <c r="H1753" s="201">
        <v>46</v>
      </c>
      <c r="I1753" s="201" t="s">
        <v>713</v>
      </c>
      <c r="J1753" s="201" t="s">
        <v>671</v>
      </c>
      <c r="K1753" s="202">
        <v>42.85</v>
      </c>
      <c r="L1753" s="202">
        <v>0.22</v>
      </c>
      <c r="M1753" s="202">
        <v>20.37</v>
      </c>
      <c r="N1753" s="202">
        <v>7.46</v>
      </c>
      <c r="O1753" s="202">
        <v>0.37</v>
      </c>
      <c r="P1753" s="202">
        <v>21.31</v>
      </c>
      <c r="Q1753" s="202">
        <v>4.5</v>
      </c>
      <c r="R1753" s="202">
        <v>0.05</v>
      </c>
      <c r="S1753" s="202">
        <v>3.15</v>
      </c>
      <c r="T1753" s="202">
        <v>100.28</v>
      </c>
      <c r="U1753" s="183">
        <f t="shared" si="54"/>
        <v>83.584088117927138</v>
      </c>
      <c r="V1753" s="183">
        <f t="shared" si="55"/>
        <v>9.3987994250219433</v>
      </c>
      <c r="W1753" s="201" t="s">
        <v>713</v>
      </c>
      <c r="X1753" s="201">
        <v>10</v>
      </c>
    </row>
    <row r="1754" spans="1:24" s="171" customFormat="1" ht="11.25">
      <c r="A1754" s="172" t="s">
        <v>687</v>
      </c>
      <c r="B1754" s="201" t="s">
        <v>672</v>
      </c>
      <c r="C1754" s="201" t="s">
        <v>688</v>
      </c>
      <c r="D1754" s="201" t="s">
        <v>689</v>
      </c>
      <c r="E1754" s="201" t="s">
        <v>690</v>
      </c>
      <c r="F1754" s="201" t="s">
        <v>691</v>
      </c>
      <c r="G1754" s="201">
        <v>12</v>
      </c>
      <c r="H1754" s="201">
        <v>47</v>
      </c>
      <c r="I1754" s="201" t="s">
        <v>713</v>
      </c>
      <c r="J1754" s="201" t="s">
        <v>671</v>
      </c>
      <c r="K1754" s="202">
        <v>41.71</v>
      </c>
      <c r="L1754" s="202">
        <v>0.19</v>
      </c>
      <c r="M1754" s="202">
        <v>17.05</v>
      </c>
      <c r="N1754" s="202">
        <v>6.25</v>
      </c>
      <c r="O1754" s="202">
        <v>0.33</v>
      </c>
      <c r="P1754" s="202">
        <v>20.41</v>
      </c>
      <c r="Q1754" s="202">
        <v>5.75</v>
      </c>
      <c r="R1754" s="202">
        <v>0.05</v>
      </c>
      <c r="S1754" s="202">
        <v>7.72</v>
      </c>
      <c r="T1754" s="202">
        <v>99.46</v>
      </c>
      <c r="U1754" s="183">
        <f t="shared" si="54"/>
        <v>85.338798507445318</v>
      </c>
      <c r="V1754" s="183">
        <f t="shared" si="55"/>
        <v>23.297994592874186</v>
      </c>
      <c r="W1754" s="201" t="s">
        <v>713</v>
      </c>
      <c r="X1754" s="201">
        <v>10</v>
      </c>
    </row>
    <row r="1755" spans="1:24" s="171" customFormat="1" ht="11.25">
      <c r="A1755" s="172" t="s">
        <v>687</v>
      </c>
      <c r="B1755" s="201" t="s">
        <v>672</v>
      </c>
      <c r="C1755" s="201" t="s">
        <v>688</v>
      </c>
      <c r="D1755" s="201" t="s">
        <v>689</v>
      </c>
      <c r="E1755" s="201" t="s">
        <v>690</v>
      </c>
      <c r="F1755" s="201" t="s">
        <v>691</v>
      </c>
      <c r="G1755" s="201">
        <v>12</v>
      </c>
      <c r="H1755" s="201">
        <v>48</v>
      </c>
      <c r="I1755" s="201" t="s">
        <v>713</v>
      </c>
      <c r="J1755" s="201" t="s">
        <v>671</v>
      </c>
      <c r="K1755" s="202">
        <v>42.76</v>
      </c>
      <c r="L1755" s="202">
        <v>0.41</v>
      </c>
      <c r="M1755" s="202">
        <v>19.899999999999999</v>
      </c>
      <c r="N1755" s="202">
        <v>6.74</v>
      </c>
      <c r="O1755" s="202">
        <v>0.31</v>
      </c>
      <c r="P1755" s="202">
        <v>21.53</v>
      </c>
      <c r="Q1755" s="202">
        <v>4.93</v>
      </c>
      <c r="R1755" s="202">
        <v>0.08</v>
      </c>
      <c r="S1755" s="202">
        <v>4.72</v>
      </c>
      <c r="T1755" s="202">
        <v>101.38</v>
      </c>
      <c r="U1755" s="183">
        <f t="shared" si="54"/>
        <v>85.060682553842071</v>
      </c>
      <c r="V1755" s="183">
        <f t="shared" si="55"/>
        <v>13.727193416789104</v>
      </c>
      <c r="W1755" s="201" t="s">
        <v>713</v>
      </c>
      <c r="X1755" s="201">
        <v>10</v>
      </c>
    </row>
    <row r="1756" spans="1:24" s="171" customFormat="1" ht="11.25">
      <c r="A1756" s="172" t="s">
        <v>687</v>
      </c>
      <c r="B1756" s="201" t="s">
        <v>672</v>
      </c>
      <c r="C1756" s="201" t="s">
        <v>688</v>
      </c>
      <c r="D1756" s="201" t="s">
        <v>689</v>
      </c>
      <c r="E1756" s="201" t="s">
        <v>690</v>
      </c>
      <c r="F1756" s="201" t="s">
        <v>691</v>
      </c>
      <c r="G1756" s="201">
        <v>12</v>
      </c>
      <c r="H1756" s="201">
        <v>49</v>
      </c>
      <c r="I1756" s="201" t="s">
        <v>713</v>
      </c>
      <c r="J1756" s="201" t="s">
        <v>671</v>
      </c>
      <c r="K1756" s="202">
        <v>40.67</v>
      </c>
      <c r="L1756" s="202">
        <v>0.28999999999999998</v>
      </c>
      <c r="M1756" s="202">
        <v>21.16</v>
      </c>
      <c r="N1756" s="202">
        <v>15.43</v>
      </c>
      <c r="O1756" s="202">
        <v>0.35</v>
      </c>
      <c r="P1756" s="202">
        <v>11.18</v>
      </c>
      <c r="Q1756" s="202">
        <v>9.89</v>
      </c>
      <c r="R1756" s="202">
        <v>0.08</v>
      </c>
      <c r="S1756" s="202">
        <v>0.13</v>
      </c>
      <c r="T1756" s="202">
        <v>99.18</v>
      </c>
      <c r="U1756" s="183">
        <f t="shared" si="54"/>
        <v>56.360204405310078</v>
      </c>
      <c r="V1756" s="183">
        <f t="shared" si="55"/>
        <v>0.41045009708823232</v>
      </c>
      <c r="W1756" s="201" t="s">
        <v>713</v>
      </c>
      <c r="X1756" s="201">
        <v>10</v>
      </c>
    </row>
    <row r="1757" spans="1:24" s="171" customFormat="1" ht="11.25">
      <c r="A1757" s="172" t="s">
        <v>687</v>
      </c>
      <c r="B1757" s="201" t="s">
        <v>672</v>
      </c>
      <c r="C1757" s="201" t="s">
        <v>688</v>
      </c>
      <c r="D1757" s="201" t="s">
        <v>689</v>
      </c>
      <c r="E1757" s="201" t="s">
        <v>690</v>
      </c>
      <c r="F1757" s="201" t="s">
        <v>691</v>
      </c>
      <c r="G1757" s="201">
        <v>12</v>
      </c>
      <c r="H1757" s="201">
        <v>50</v>
      </c>
      <c r="I1757" s="201" t="s">
        <v>713</v>
      </c>
      <c r="J1757" s="201" t="s">
        <v>671</v>
      </c>
      <c r="K1757" s="202">
        <v>42.52</v>
      </c>
      <c r="L1757" s="202">
        <v>0.09</v>
      </c>
      <c r="M1757" s="202">
        <v>18.75</v>
      </c>
      <c r="N1757" s="202">
        <v>7.26</v>
      </c>
      <c r="O1757" s="202">
        <v>0.35</v>
      </c>
      <c r="P1757" s="202">
        <v>20.82</v>
      </c>
      <c r="Q1757" s="202">
        <v>4.92</v>
      </c>
      <c r="R1757" s="202">
        <v>0.01</v>
      </c>
      <c r="S1757" s="202">
        <v>4.3899999999999997</v>
      </c>
      <c r="T1757" s="202">
        <v>99.11</v>
      </c>
      <c r="U1757" s="183">
        <f t="shared" si="54"/>
        <v>83.63771098168165</v>
      </c>
      <c r="V1757" s="183">
        <f t="shared" si="55"/>
        <v>13.574505707919821</v>
      </c>
      <c r="W1757" s="201" t="s">
        <v>713</v>
      </c>
      <c r="X1757" s="201">
        <v>10</v>
      </c>
    </row>
    <row r="1758" spans="1:24" s="171" customFormat="1" ht="11.25">
      <c r="A1758" s="172" t="s">
        <v>687</v>
      </c>
      <c r="B1758" s="201" t="s">
        <v>672</v>
      </c>
      <c r="C1758" s="201" t="s">
        <v>688</v>
      </c>
      <c r="D1758" s="201" t="s">
        <v>689</v>
      </c>
      <c r="E1758" s="201" t="s">
        <v>690</v>
      </c>
      <c r="F1758" s="201" t="s">
        <v>691</v>
      </c>
      <c r="G1758" s="201">
        <v>12</v>
      </c>
      <c r="H1758" s="201">
        <v>51</v>
      </c>
      <c r="I1758" s="201" t="s">
        <v>713</v>
      </c>
      <c r="J1758" s="201" t="s">
        <v>671</v>
      </c>
      <c r="K1758" s="202">
        <v>42.17</v>
      </c>
      <c r="L1758" s="202">
        <v>0.34</v>
      </c>
      <c r="M1758" s="202">
        <v>17.329999999999998</v>
      </c>
      <c r="N1758" s="202">
        <v>7.34</v>
      </c>
      <c r="O1758" s="202">
        <v>0.4</v>
      </c>
      <c r="P1758" s="202">
        <v>19.690000000000001</v>
      </c>
      <c r="Q1758" s="202">
        <v>6.03</v>
      </c>
      <c r="R1758" s="202">
        <v>0.12</v>
      </c>
      <c r="S1758" s="202">
        <v>6.77</v>
      </c>
      <c r="T1758" s="202">
        <v>100.19</v>
      </c>
      <c r="U1758" s="183">
        <f t="shared" si="54"/>
        <v>82.703433218447842</v>
      </c>
      <c r="V1758" s="183">
        <f t="shared" si="55"/>
        <v>20.764777882492496</v>
      </c>
      <c r="W1758" s="201" t="s">
        <v>713</v>
      </c>
      <c r="X1758" s="201">
        <v>10</v>
      </c>
    </row>
    <row r="1759" spans="1:24" s="171" customFormat="1" ht="11.25">
      <c r="A1759" s="172" t="s">
        <v>687</v>
      </c>
      <c r="B1759" s="201" t="s">
        <v>672</v>
      </c>
      <c r="C1759" s="201" t="s">
        <v>688</v>
      </c>
      <c r="D1759" s="201" t="s">
        <v>689</v>
      </c>
      <c r="E1759" s="201" t="s">
        <v>690</v>
      </c>
      <c r="F1759" s="201" t="s">
        <v>691</v>
      </c>
      <c r="G1759" s="201">
        <v>12</v>
      </c>
      <c r="H1759" s="201">
        <v>52</v>
      </c>
      <c r="I1759" s="201" t="s">
        <v>713</v>
      </c>
      <c r="J1759" s="201" t="s">
        <v>671</v>
      </c>
      <c r="K1759" s="202">
        <v>42.85</v>
      </c>
      <c r="L1759" s="202">
        <v>0.34</v>
      </c>
      <c r="M1759" s="202">
        <v>20.350000000000001</v>
      </c>
      <c r="N1759" s="202">
        <v>7.62</v>
      </c>
      <c r="O1759" s="202">
        <v>0.36</v>
      </c>
      <c r="P1759" s="202">
        <v>21.43</v>
      </c>
      <c r="Q1759" s="202">
        <v>4.49</v>
      </c>
      <c r="R1759" s="202">
        <v>7.0000000000000007E-2</v>
      </c>
      <c r="S1759" s="202">
        <v>3.09</v>
      </c>
      <c r="T1759" s="202">
        <v>100.6</v>
      </c>
      <c r="U1759" s="183">
        <f t="shared" si="54"/>
        <v>83.368838626857197</v>
      </c>
      <c r="V1759" s="183">
        <f t="shared" si="55"/>
        <v>9.2445482398041285</v>
      </c>
      <c r="W1759" s="201" t="s">
        <v>713</v>
      </c>
      <c r="X1759" s="201">
        <v>10</v>
      </c>
    </row>
    <row r="1760" spans="1:24" s="171" customFormat="1" ht="11.25">
      <c r="A1760" s="172" t="s">
        <v>687</v>
      </c>
      <c r="B1760" s="201" t="s">
        <v>672</v>
      </c>
      <c r="C1760" s="201" t="s">
        <v>688</v>
      </c>
      <c r="D1760" s="201" t="s">
        <v>689</v>
      </c>
      <c r="E1760" s="201" t="s">
        <v>690</v>
      </c>
      <c r="F1760" s="201" t="s">
        <v>691</v>
      </c>
      <c r="G1760" s="201">
        <v>12</v>
      </c>
      <c r="H1760" s="201">
        <v>53</v>
      </c>
      <c r="I1760" s="201" t="s">
        <v>713</v>
      </c>
      <c r="J1760" s="201" t="s">
        <v>671</v>
      </c>
      <c r="K1760" s="202">
        <v>42.12</v>
      </c>
      <c r="L1760" s="202">
        <v>0.13</v>
      </c>
      <c r="M1760" s="202">
        <v>17.2</v>
      </c>
      <c r="N1760" s="202">
        <v>7.32</v>
      </c>
      <c r="O1760" s="202">
        <v>0.46</v>
      </c>
      <c r="P1760" s="202">
        <v>19.02</v>
      </c>
      <c r="Q1760" s="202">
        <v>6.61</v>
      </c>
      <c r="R1760" s="202">
        <v>0.04</v>
      </c>
      <c r="S1760" s="202">
        <v>8.58</v>
      </c>
      <c r="T1760" s="202">
        <v>101.48</v>
      </c>
      <c r="U1760" s="183">
        <f t="shared" si="54"/>
        <v>82.242463874296021</v>
      </c>
      <c r="V1760" s="183">
        <f t="shared" si="55"/>
        <v>25.073423437147657</v>
      </c>
      <c r="W1760" s="201" t="s">
        <v>713</v>
      </c>
      <c r="X1760" s="201">
        <v>10</v>
      </c>
    </row>
    <row r="1761" spans="1:24" s="171" customFormat="1" ht="11.25">
      <c r="A1761" s="172" t="s">
        <v>687</v>
      </c>
      <c r="B1761" s="201" t="s">
        <v>672</v>
      </c>
      <c r="C1761" s="201" t="s">
        <v>688</v>
      </c>
      <c r="D1761" s="201" t="s">
        <v>689</v>
      </c>
      <c r="E1761" s="201" t="s">
        <v>690</v>
      </c>
      <c r="F1761" s="201" t="s">
        <v>691</v>
      </c>
      <c r="G1761" s="201">
        <v>12</v>
      </c>
      <c r="H1761" s="201">
        <v>54</v>
      </c>
      <c r="I1761" s="201" t="s">
        <v>713</v>
      </c>
      <c r="J1761" s="201" t="s">
        <v>671</v>
      </c>
      <c r="K1761" s="202">
        <v>40.47</v>
      </c>
      <c r="L1761" s="202">
        <v>0.47</v>
      </c>
      <c r="M1761" s="202">
        <v>13.53</v>
      </c>
      <c r="N1761" s="202">
        <v>7.51</v>
      </c>
      <c r="O1761" s="202">
        <v>0.5</v>
      </c>
      <c r="P1761" s="202">
        <v>18.61</v>
      </c>
      <c r="Q1761" s="202">
        <v>6.43</v>
      </c>
      <c r="R1761" s="202">
        <v>0.13</v>
      </c>
      <c r="S1761" s="202">
        <v>11.61</v>
      </c>
      <c r="T1761" s="202">
        <v>99.26</v>
      </c>
      <c r="U1761" s="183">
        <f t="shared" si="54"/>
        <v>81.539355331435686</v>
      </c>
      <c r="V1761" s="183">
        <f t="shared" si="55"/>
        <v>36.533852128125844</v>
      </c>
      <c r="W1761" s="201" t="s">
        <v>713</v>
      </c>
      <c r="X1761" s="201">
        <v>10</v>
      </c>
    </row>
    <row r="1762" spans="1:24" s="171" customFormat="1" ht="11.25">
      <c r="A1762" s="172" t="s">
        <v>687</v>
      </c>
      <c r="B1762" s="201" t="s">
        <v>672</v>
      </c>
      <c r="C1762" s="201" t="s">
        <v>688</v>
      </c>
      <c r="D1762" s="201" t="s">
        <v>689</v>
      </c>
      <c r="E1762" s="201" t="s">
        <v>690</v>
      </c>
      <c r="F1762" s="201" t="s">
        <v>691</v>
      </c>
      <c r="G1762" s="201">
        <v>12</v>
      </c>
      <c r="H1762" s="201">
        <v>55</v>
      </c>
      <c r="I1762" s="201" t="s">
        <v>713</v>
      </c>
      <c r="J1762" s="201" t="s">
        <v>671</v>
      </c>
      <c r="K1762" s="202">
        <v>41.87</v>
      </c>
      <c r="L1762" s="202">
        <v>0.34</v>
      </c>
      <c r="M1762" s="202">
        <v>20.07</v>
      </c>
      <c r="N1762" s="202">
        <v>7.5</v>
      </c>
      <c r="O1762" s="202">
        <v>0.46</v>
      </c>
      <c r="P1762" s="202">
        <v>20.81</v>
      </c>
      <c r="Q1762" s="202">
        <v>4.68</v>
      </c>
      <c r="R1762" s="202">
        <v>0.1</v>
      </c>
      <c r="S1762" s="202">
        <v>4.97</v>
      </c>
      <c r="T1762" s="202">
        <v>100.8</v>
      </c>
      <c r="U1762" s="183">
        <f t="shared" si="54"/>
        <v>83.181026562378733</v>
      </c>
      <c r="V1762" s="183">
        <f t="shared" si="55"/>
        <v>14.245700910202485</v>
      </c>
      <c r="W1762" s="201" t="s">
        <v>713</v>
      </c>
      <c r="X1762" s="201">
        <v>10</v>
      </c>
    </row>
    <row r="1763" spans="1:24" s="171" customFormat="1" ht="11.25">
      <c r="A1763" s="172" t="s">
        <v>687</v>
      </c>
      <c r="B1763" s="201" t="s">
        <v>672</v>
      </c>
      <c r="C1763" s="201" t="s">
        <v>688</v>
      </c>
      <c r="D1763" s="201" t="s">
        <v>689</v>
      </c>
      <c r="E1763" s="201" t="s">
        <v>690</v>
      </c>
      <c r="F1763" s="201" t="s">
        <v>691</v>
      </c>
      <c r="G1763" s="201">
        <v>12</v>
      </c>
      <c r="H1763" s="201">
        <v>56</v>
      </c>
      <c r="I1763" s="201" t="s">
        <v>713</v>
      </c>
      <c r="J1763" s="201" t="s">
        <v>671</v>
      </c>
      <c r="K1763" s="202">
        <v>42.24</v>
      </c>
      <c r="L1763" s="202">
        <v>0.16</v>
      </c>
      <c r="M1763" s="202">
        <v>20.21</v>
      </c>
      <c r="N1763" s="202">
        <v>7.81</v>
      </c>
      <c r="O1763" s="202">
        <v>0.38</v>
      </c>
      <c r="P1763" s="202">
        <v>20.95</v>
      </c>
      <c r="Q1763" s="202">
        <v>4.66</v>
      </c>
      <c r="R1763" s="202">
        <v>0.04</v>
      </c>
      <c r="S1763" s="202">
        <v>4.17</v>
      </c>
      <c r="T1763" s="202">
        <v>100.62</v>
      </c>
      <c r="U1763" s="183">
        <f t="shared" si="54"/>
        <v>82.702884369938758</v>
      </c>
      <c r="V1763" s="183">
        <f t="shared" si="55"/>
        <v>12.158706324820695</v>
      </c>
      <c r="W1763" s="201" t="s">
        <v>713</v>
      </c>
      <c r="X1763" s="201">
        <v>10</v>
      </c>
    </row>
    <row r="1764" spans="1:24" s="171" customFormat="1" ht="11.25">
      <c r="A1764" s="172" t="s">
        <v>687</v>
      </c>
      <c r="B1764" s="201" t="s">
        <v>672</v>
      </c>
      <c r="C1764" s="201" t="s">
        <v>688</v>
      </c>
      <c r="D1764" s="201" t="s">
        <v>689</v>
      </c>
      <c r="E1764" s="201" t="s">
        <v>690</v>
      </c>
      <c r="F1764" s="201" t="s">
        <v>691</v>
      </c>
      <c r="G1764" s="201">
        <v>12</v>
      </c>
      <c r="H1764" s="201">
        <v>57</v>
      </c>
      <c r="I1764" s="201" t="s">
        <v>713</v>
      </c>
      <c r="J1764" s="201" t="s">
        <v>671</v>
      </c>
      <c r="K1764" s="202">
        <v>41.74</v>
      </c>
      <c r="L1764" s="202">
        <v>0.11</v>
      </c>
      <c r="M1764" s="202">
        <v>15.46</v>
      </c>
      <c r="N1764" s="202">
        <v>7.16</v>
      </c>
      <c r="O1764" s="202">
        <v>0.42</v>
      </c>
      <c r="P1764" s="202">
        <v>19.739999999999998</v>
      </c>
      <c r="Q1764" s="202">
        <v>5.6</v>
      </c>
      <c r="R1764" s="202">
        <v>0.05</v>
      </c>
      <c r="S1764" s="202">
        <v>10.36</v>
      </c>
      <c r="T1764" s="202">
        <v>100.64</v>
      </c>
      <c r="U1764" s="183">
        <f t="shared" si="54"/>
        <v>83.091389461811929</v>
      </c>
      <c r="V1764" s="183">
        <f t="shared" si="55"/>
        <v>31.012637929052005</v>
      </c>
      <c r="W1764" s="201" t="s">
        <v>713</v>
      </c>
      <c r="X1764" s="201">
        <v>10</v>
      </c>
    </row>
    <row r="1765" spans="1:24" s="171" customFormat="1" ht="11.25">
      <c r="A1765" s="172" t="s">
        <v>687</v>
      </c>
      <c r="B1765" s="201" t="s">
        <v>672</v>
      </c>
      <c r="C1765" s="201" t="s">
        <v>688</v>
      </c>
      <c r="D1765" s="201" t="s">
        <v>689</v>
      </c>
      <c r="E1765" s="201" t="s">
        <v>690</v>
      </c>
      <c r="F1765" s="201" t="s">
        <v>691</v>
      </c>
      <c r="G1765" s="201">
        <v>12</v>
      </c>
      <c r="H1765" s="201">
        <v>58</v>
      </c>
      <c r="I1765" s="201" t="s">
        <v>713</v>
      </c>
      <c r="J1765" s="201" t="s">
        <v>671</v>
      </c>
      <c r="K1765" s="202">
        <v>41.6</v>
      </c>
      <c r="L1765" s="202">
        <v>0.12</v>
      </c>
      <c r="M1765" s="202">
        <v>19.489999999999998</v>
      </c>
      <c r="N1765" s="202">
        <v>7.61</v>
      </c>
      <c r="O1765" s="202">
        <v>0.44</v>
      </c>
      <c r="P1765" s="202">
        <v>20.36</v>
      </c>
      <c r="Q1765" s="202">
        <v>5.46</v>
      </c>
      <c r="R1765" s="202">
        <v>0.04</v>
      </c>
      <c r="S1765" s="202">
        <v>5.28</v>
      </c>
      <c r="T1765" s="202">
        <v>100.4</v>
      </c>
      <c r="U1765" s="183">
        <f t="shared" si="54"/>
        <v>82.66530577578267</v>
      </c>
      <c r="V1765" s="183">
        <f t="shared" si="55"/>
        <v>15.378731629207049</v>
      </c>
      <c r="W1765" s="201" t="s">
        <v>713</v>
      </c>
      <c r="X1765" s="201">
        <v>10</v>
      </c>
    </row>
    <row r="1766" spans="1:24" s="171" customFormat="1" ht="11.25">
      <c r="A1766" s="172" t="s">
        <v>687</v>
      </c>
      <c r="B1766" s="201" t="s">
        <v>672</v>
      </c>
      <c r="C1766" s="201" t="s">
        <v>688</v>
      </c>
      <c r="D1766" s="201" t="s">
        <v>689</v>
      </c>
      <c r="E1766" s="201" t="s">
        <v>690</v>
      </c>
      <c r="F1766" s="201" t="s">
        <v>691</v>
      </c>
      <c r="G1766" s="201">
        <v>12</v>
      </c>
      <c r="H1766" s="201">
        <v>59</v>
      </c>
      <c r="I1766" s="201" t="s">
        <v>713</v>
      </c>
      <c r="J1766" s="201" t="s">
        <v>671</v>
      </c>
      <c r="K1766" s="202">
        <v>41.02</v>
      </c>
      <c r="L1766" s="202">
        <v>0.33</v>
      </c>
      <c r="M1766" s="202">
        <v>22.01</v>
      </c>
      <c r="N1766" s="202">
        <v>15.67</v>
      </c>
      <c r="O1766" s="202">
        <v>0.34</v>
      </c>
      <c r="P1766" s="202">
        <v>10.039999999999999</v>
      </c>
      <c r="Q1766" s="202">
        <v>10.95</v>
      </c>
      <c r="R1766" s="202">
        <v>0.14000000000000001</v>
      </c>
      <c r="S1766" s="202">
        <v>0.12</v>
      </c>
      <c r="T1766" s="202">
        <v>100.62</v>
      </c>
      <c r="U1766" s="183">
        <f t="shared" si="54"/>
        <v>53.315380563515248</v>
      </c>
      <c r="V1766" s="183">
        <f t="shared" si="55"/>
        <v>0.3644136102811939</v>
      </c>
      <c r="W1766" s="201" t="s">
        <v>713</v>
      </c>
      <c r="X1766" s="201">
        <v>10</v>
      </c>
    </row>
    <row r="1767" spans="1:24" s="171" customFormat="1" ht="11.25">
      <c r="A1767" s="172" t="s">
        <v>687</v>
      </c>
      <c r="B1767" s="201" t="s">
        <v>672</v>
      </c>
      <c r="C1767" s="201" t="s">
        <v>688</v>
      </c>
      <c r="D1767" s="201" t="s">
        <v>689</v>
      </c>
      <c r="E1767" s="201" t="s">
        <v>690</v>
      </c>
      <c r="F1767" s="201" t="s">
        <v>691</v>
      </c>
      <c r="G1767" s="201">
        <v>12</v>
      </c>
      <c r="H1767" s="201">
        <v>60</v>
      </c>
      <c r="I1767" s="201" t="s">
        <v>713</v>
      </c>
      <c r="J1767" s="201" t="s">
        <v>671</v>
      </c>
      <c r="K1767" s="202">
        <v>42.66</v>
      </c>
      <c r="L1767" s="202">
        <v>0.67</v>
      </c>
      <c r="M1767" s="202">
        <v>20.03</v>
      </c>
      <c r="N1767" s="202">
        <v>7.79</v>
      </c>
      <c r="O1767" s="202">
        <v>0.46</v>
      </c>
      <c r="P1767" s="202">
        <v>19.54</v>
      </c>
      <c r="Q1767" s="202">
        <v>6.35</v>
      </c>
      <c r="R1767" s="202">
        <v>0.09</v>
      </c>
      <c r="S1767" s="202">
        <v>3.9</v>
      </c>
      <c r="T1767" s="202">
        <v>101.49</v>
      </c>
      <c r="U1767" s="183">
        <f t="shared" si="54"/>
        <v>81.721682277491396</v>
      </c>
      <c r="V1767" s="183">
        <f t="shared" si="55"/>
        <v>11.552785785228235</v>
      </c>
      <c r="W1767" s="201" t="s">
        <v>713</v>
      </c>
      <c r="X1767" s="201">
        <v>10</v>
      </c>
    </row>
    <row r="1768" spans="1:24" s="171" customFormat="1" ht="11.25">
      <c r="A1768" s="172" t="s">
        <v>687</v>
      </c>
      <c r="B1768" s="201" t="s">
        <v>672</v>
      </c>
      <c r="C1768" s="201" t="s">
        <v>688</v>
      </c>
      <c r="D1768" s="201" t="s">
        <v>689</v>
      </c>
      <c r="E1768" s="201" t="s">
        <v>690</v>
      </c>
      <c r="F1768" s="201" t="s">
        <v>691</v>
      </c>
      <c r="G1768" s="201">
        <v>12</v>
      </c>
      <c r="H1768" s="201">
        <v>61</v>
      </c>
      <c r="I1768" s="201" t="s">
        <v>713</v>
      </c>
      <c r="J1768" s="201" t="s">
        <v>671</v>
      </c>
      <c r="K1768" s="202">
        <v>41.24</v>
      </c>
      <c r="L1768" s="202">
        <v>0.33</v>
      </c>
      <c r="M1768" s="202">
        <v>15.75</v>
      </c>
      <c r="N1768" s="202">
        <v>7.2</v>
      </c>
      <c r="O1768" s="202">
        <v>0.45</v>
      </c>
      <c r="P1768" s="202">
        <v>19.21</v>
      </c>
      <c r="Q1768" s="202">
        <v>6.5</v>
      </c>
      <c r="R1768" s="202">
        <v>0.08</v>
      </c>
      <c r="S1768" s="202">
        <v>9.25</v>
      </c>
      <c r="T1768" s="202">
        <v>100.01</v>
      </c>
      <c r="U1768" s="183">
        <f t="shared" si="54"/>
        <v>82.625733288914716</v>
      </c>
      <c r="V1768" s="183">
        <f t="shared" si="55"/>
        <v>28.263234876861265</v>
      </c>
      <c r="W1768" s="201" t="s">
        <v>713</v>
      </c>
      <c r="X1768" s="201">
        <v>10</v>
      </c>
    </row>
    <row r="1769" spans="1:24" s="171" customFormat="1" ht="11.25">
      <c r="A1769" s="172" t="s">
        <v>687</v>
      </c>
      <c r="B1769" s="201" t="s">
        <v>672</v>
      </c>
      <c r="C1769" s="201" t="s">
        <v>688</v>
      </c>
      <c r="D1769" s="201" t="s">
        <v>689</v>
      </c>
      <c r="E1769" s="201" t="s">
        <v>690</v>
      </c>
      <c r="F1769" s="201" t="s">
        <v>691</v>
      </c>
      <c r="G1769" s="201">
        <v>12</v>
      </c>
      <c r="H1769" s="201">
        <v>62</v>
      </c>
      <c r="I1769" s="201" t="s">
        <v>713</v>
      </c>
      <c r="J1769" s="201" t="s">
        <v>671</v>
      </c>
      <c r="K1769" s="202">
        <v>41.61</v>
      </c>
      <c r="L1769" s="202">
        <v>0.2</v>
      </c>
      <c r="M1769" s="202">
        <v>17.940000000000001</v>
      </c>
      <c r="N1769" s="202">
        <v>7.74</v>
      </c>
      <c r="O1769" s="202">
        <v>0.42</v>
      </c>
      <c r="P1769" s="202">
        <v>19.41</v>
      </c>
      <c r="Q1769" s="202">
        <v>6.08</v>
      </c>
      <c r="R1769" s="202">
        <v>0.02</v>
      </c>
      <c r="S1769" s="202">
        <v>7.01</v>
      </c>
      <c r="T1769" s="202">
        <v>100.43</v>
      </c>
      <c r="U1769" s="183">
        <f t="shared" si="54"/>
        <v>81.718155646648526</v>
      </c>
      <c r="V1769" s="183">
        <f t="shared" si="55"/>
        <v>20.768773966179747</v>
      </c>
      <c r="W1769" s="201" t="s">
        <v>713</v>
      </c>
      <c r="X1769" s="201">
        <v>10</v>
      </c>
    </row>
    <row r="1770" spans="1:24" s="171" customFormat="1" ht="11.25">
      <c r="A1770" s="172" t="s">
        <v>687</v>
      </c>
      <c r="B1770" s="201" t="s">
        <v>672</v>
      </c>
      <c r="C1770" s="201" t="s">
        <v>688</v>
      </c>
      <c r="D1770" s="201" t="s">
        <v>689</v>
      </c>
      <c r="E1770" s="201" t="s">
        <v>690</v>
      </c>
      <c r="F1770" s="201" t="s">
        <v>691</v>
      </c>
      <c r="G1770" s="201">
        <v>12</v>
      </c>
      <c r="H1770" s="201">
        <v>63</v>
      </c>
      <c r="I1770" s="201" t="s">
        <v>713</v>
      </c>
      <c r="J1770" s="201" t="s">
        <v>671</v>
      </c>
      <c r="K1770" s="202">
        <v>41.76</v>
      </c>
      <c r="L1770" s="202">
        <v>0.12</v>
      </c>
      <c r="M1770" s="202">
        <v>18.43</v>
      </c>
      <c r="N1770" s="202">
        <v>7.81</v>
      </c>
      <c r="O1770" s="202">
        <v>0.41</v>
      </c>
      <c r="P1770" s="202">
        <v>19.57</v>
      </c>
      <c r="Q1770" s="202">
        <v>5.47</v>
      </c>
      <c r="R1770" s="202">
        <v>0.01</v>
      </c>
      <c r="S1770" s="202">
        <v>5.09</v>
      </c>
      <c r="T1770" s="202">
        <v>98.67</v>
      </c>
      <c r="U1770" s="183">
        <f t="shared" si="54"/>
        <v>81.706292241802899</v>
      </c>
      <c r="V1770" s="183">
        <f t="shared" si="55"/>
        <v>15.631227436180865</v>
      </c>
      <c r="W1770" s="201" t="s">
        <v>713</v>
      </c>
      <c r="X1770" s="201">
        <v>10</v>
      </c>
    </row>
    <row r="1771" spans="1:24" s="171" customFormat="1" ht="11.25">
      <c r="A1771" s="172" t="s">
        <v>687</v>
      </c>
      <c r="B1771" s="201" t="s">
        <v>672</v>
      </c>
      <c r="C1771" s="201" t="s">
        <v>688</v>
      </c>
      <c r="D1771" s="201" t="s">
        <v>689</v>
      </c>
      <c r="E1771" s="201" t="s">
        <v>690</v>
      </c>
      <c r="F1771" s="201" t="s">
        <v>691</v>
      </c>
      <c r="G1771" s="201">
        <v>12</v>
      </c>
      <c r="H1771" s="201">
        <v>64</v>
      </c>
      <c r="I1771" s="201" t="s">
        <v>713</v>
      </c>
      <c r="J1771" s="201" t="s">
        <v>671</v>
      </c>
      <c r="K1771" s="202">
        <v>41.67</v>
      </c>
      <c r="L1771" s="202">
        <v>0.32</v>
      </c>
      <c r="M1771" s="202">
        <v>17.940000000000001</v>
      </c>
      <c r="N1771" s="202">
        <v>7.22</v>
      </c>
      <c r="O1771" s="202">
        <v>0.35</v>
      </c>
      <c r="P1771" s="202">
        <v>20.84</v>
      </c>
      <c r="Q1771" s="202">
        <v>5.15</v>
      </c>
      <c r="R1771" s="202">
        <v>0.08</v>
      </c>
      <c r="S1771" s="202">
        <v>5.93</v>
      </c>
      <c r="T1771" s="202">
        <v>99.5</v>
      </c>
      <c r="U1771" s="183">
        <f t="shared" si="54"/>
        <v>83.726265413145953</v>
      </c>
      <c r="V1771" s="183">
        <f t="shared" si="55"/>
        <v>18.149767848807937</v>
      </c>
      <c r="W1771" s="201" t="s">
        <v>713</v>
      </c>
      <c r="X1771" s="201">
        <v>10</v>
      </c>
    </row>
    <row r="1772" spans="1:24" s="171" customFormat="1" ht="11.25">
      <c r="A1772" s="172" t="s">
        <v>687</v>
      </c>
      <c r="B1772" s="201" t="s">
        <v>672</v>
      </c>
      <c r="C1772" s="201" t="s">
        <v>688</v>
      </c>
      <c r="D1772" s="201" t="s">
        <v>689</v>
      </c>
      <c r="E1772" s="201" t="s">
        <v>690</v>
      </c>
      <c r="F1772" s="201" t="s">
        <v>691</v>
      </c>
      <c r="G1772" s="201">
        <v>12</v>
      </c>
      <c r="H1772" s="201">
        <v>65</v>
      </c>
      <c r="I1772" s="201" t="s">
        <v>713</v>
      </c>
      <c r="J1772" s="201" t="s">
        <v>671</v>
      </c>
      <c r="K1772" s="202">
        <v>41.81</v>
      </c>
      <c r="L1772" s="202">
        <v>0.04</v>
      </c>
      <c r="M1772" s="202">
        <v>20.14</v>
      </c>
      <c r="N1772" s="202">
        <v>8.11</v>
      </c>
      <c r="O1772" s="202">
        <v>0.49</v>
      </c>
      <c r="P1772" s="202">
        <v>19.59</v>
      </c>
      <c r="Q1772" s="202">
        <v>5.47</v>
      </c>
      <c r="R1772" s="202">
        <v>0.01</v>
      </c>
      <c r="S1772" s="202">
        <v>4.12</v>
      </c>
      <c r="T1772" s="202">
        <v>99.78</v>
      </c>
      <c r="U1772" s="183">
        <f t="shared" si="54"/>
        <v>81.151774654825402</v>
      </c>
      <c r="V1772" s="183">
        <f t="shared" si="55"/>
        <v>12.067225549488604</v>
      </c>
      <c r="W1772" s="201" t="s">
        <v>713</v>
      </c>
      <c r="X1772" s="201">
        <v>10</v>
      </c>
    </row>
    <row r="1773" spans="1:24" s="171" customFormat="1" ht="11.25">
      <c r="A1773" s="172" t="s">
        <v>687</v>
      </c>
      <c r="B1773" s="201" t="s">
        <v>672</v>
      </c>
      <c r="C1773" s="201" t="s">
        <v>688</v>
      </c>
      <c r="D1773" s="201" t="s">
        <v>689</v>
      </c>
      <c r="E1773" s="201" t="s">
        <v>690</v>
      </c>
      <c r="F1773" s="201" t="s">
        <v>691</v>
      </c>
      <c r="G1773" s="201">
        <v>12</v>
      </c>
      <c r="H1773" s="201">
        <v>66</v>
      </c>
      <c r="I1773" s="201" t="s">
        <v>713</v>
      </c>
      <c r="J1773" s="201" t="s">
        <v>671</v>
      </c>
      <c r="K1773" s="202">
        <v>41.99</v>
      </c>
      <c r="L1773" s="202">
        <v>0.12</v>
      </c>
      <c r="M1773" s="202">
        <v>18.420000000000002</v>
      </c>
      <c r="N1773" s="202">
        <v>7.46</v>
      </c>
      <c r="O1773" s="202">
        <v>0.45</v>
      </c>
      <c r="P1773" s="202">
        <v>19.829999999999998</v>
      </c>
      <c r="Q1773" s="202">
        <v>5.57</v>
      </c>
      <c r="R1773" s="202">
        <v>0.03</v>
      </c>
      <c r="S1773" s="202">
        <v>5.8</v>
      </c>
      <c r="T1773" s="202">
        <v>99.67</v>
      </c>
      <c r="U1773" s="183">
        <f t="shared" si="54"/>
        <v>82.57241778475445</v>
      </c>
      <c r="V1773" s="183">
        <f t="shared" si="55"/>
        <v>17.439352703702212</v>
      </c>
      <c r="W1773" s="201" t="s">
        <v>713</v>
      </c>
      <c r="X1773" s="201">
        <v>10</v>
      </c>
    </row>
    <row r="1774" spans="1:24" s="171" customFormat="1" ht="11.25">
      <c r="A1774" s="172" t="s">
        <v>687</v>
      </c>
      <c r="B1774" s="201" t="s">
        <v>672</v>
      </c>
      <c r="C1774" s="201" t="s">
        <v>688</v>
      </c>
      <c r="D1774" s="201" t="s">
        <v>689</v>
      </c>
      <c r="E1774" s="201" t="s">
        <v>690</v>
      </c>
      <c r="F1774" s="201" t="s">
        <v>691</v>
      </c>
      <c r="G1774" s="201">
        <v>12</v>
      </c>
      <c r="H1774" s="201">
        <v>67</v>
      </c>
      <c r="I1774" s="201" t="s">
        <v>713</v>
      </c>
      <c r="J1774" s="201" t="s">
        <v>671</v>
      </c>
      <c r="K1774" s="202">
        <v>41.42</v>
      </c>
      <c r="L1774" s="202">
        <v>0.06</v>
      </c>
      <c r="M1774" s="202">
        <v>15.43</v>
      </c>
      <c r="N1774" s="202">
        <v>7.35</v>
      </c>
      <c r="O1774" s="202">
        <v>0.52</v>
      </c>
      <c r="P1774" s="202">
        <v>19.149999999999999</v>
      </c>
      <c r="Q1774" s="202">
        <v>6.12</v>
      </c>
      <c r="R1774" s="202">
        <v>0.03</v>
      </c>
      <c r="S1774" s="202">
        <v>10.58</v>
      </c>
      <c r="T1774" s="202">
        <v>100.66</v>
      </c>
      <c r="U1774" s="183">
        <f t="shared" si="54"/>
        <v>82.282176956666831</v>
      </c>
      <c r="V1774" s="183">
        <f t="shared" si="55"/>
        <v>31.505895981517028</v>
      </c>
      <c r="W1774" s="201" t="s">
        <v>713</v>
      </c>
      <c r="X1774" s="201">
        <v>10</v>
      </c>
    </row>
    <row r="1775" spans="1:24" s="171" customFormat="1" ht="11.25">
      <c r="A1775" s="172" t="s">
        <v>687</v>
      </c>
      <c r="B1775" s="201" t="s">
        <v>672</v>
      </c>
      <c r="C1775" s="201" t="s">
        <v>688</v>
      </c>
      <c r="D1775" s="201" t="s">
        <v>689</v>
      </c>
      <c r="E1775" s="201" t="s">
        <v>690</v>
      </c>
      <c r="F1775" s="201" t="s">
        <v>691</v>
      </c>
      <c r="G1775" s="201">
        <v>12</v>
      </c>
      <c r="H1775" s="201">
        <v>68</v>
      </c>
      <c r="I1775" s="201" t="s">
        <v>713</v>
      </c>
      <c r="J1775" s="201" t="s">
        <v>671</v>
      </c>
      <c r="K1775" s="202">
        <v>40.98</v>
      </c>
      <c r="L1775" s="202">
        <v>0.27</v>
      </c>
      <c r="M1775" s="202">
        <v>21.42</v>
      </c>
      <c r="N1775" s="202">
        <v>12.81</v>
      </c>
      <c r="O1775" s="202">
        <v>0.3</v>
      </c>
      <c r="P1775" s="202">
        <v>11.33</v>
      </c>
      <c r="Q1775" s="202">
        <v>11.8</v>
      </c>
      <c r="R1775" s="202">
        <v>0.09</v>
      </c>
      <c r="S1775" s="202">
        <v>0.09</v>
      </c>
      <c r="T1775" s="202">
        <v>99.09</v>
      </c>
      <c r="U1775" s="183">
        <f t="shared" si="54"/>
        <v>61.187700292145799</v>
      </c>
      <c r="V1775" s="183">
        <f t="shared" si="55"/>
        <v>0.28107326771102259</v>
      </c>
      <c r="W1775" s="201" t="s">
        <v>713</v>
      </c>
      <c r="X1775" s="201">
        <v>10</v>
      </c>
    </row>
    <row r="1776" spans="1:24" s="171" customFormat="1" ht="11.25">
      <c r="A1776" s="172" t="s">
        <v>687</v>
      </c>
      <c r="B1776" s="201" t="s">
        <v>672</v>
      </c>
      <c r="C1776" s="201" t="s">
        <v>688</v>
      </c>
      <c r="D1776" s="201" t="s">
        <v>689</v>
      </c>
      <c r="E1776" s="201" t="s">
        <v>690</v>
      </c>
      <c r="F1776" s="201" t="s">
        <v>691</v>
      </c>
      <c r="G1776" s="201">
        <v>12</v>
      </c>
      <c r="H1776" s="201">
        <v>69</v>
      </c>
      <c r="I1776" s="201" t="s">
        <v>713</v>
      </c>
      <c r="J1776" s="201" t="s">
        <v>671</v>
      </c>
      <c r="K1776" s="202">
        <v>41.86</v>
      </c>
      <c r="L1776" s="202">
        <v>0.33</v>
      </c>
      <c r="M1776" s="202">
        <v>19.04</v>
      </c>
      <c r="N1776" s="202">
        <v>8.0399999999999991</v>
      </c>
      <c r="O1776" s="202">
        <v>0.38</v>
      </c>
      <c r="P1776" s="202">
        <v>20.57</v>
      </c>
      <c r="Q1776" s="202">
        <v>5.05</v>
      </c>
      <c r="R1776" s="202">
        <v>7.0000000000000007E-2</v>
      </c>
      <c r="S1776" s="202">
        <v>4.75</v>
      </c>
      <c r="T1776" s="202">
        <v>100.09</v>
      </c>
      <c r="U1776" s="183">
        <f t="shared" si="54"/>
        <v>82.015318247266492</v>
      </c>
      <c r="V1776" s="183">
        <f t="shared" si="55"/>
        <v>14.336450382114727</v>
      </c>
      <c r="W1776" s="201" t="s">
        <v>713</v>
      </c>
      <c r="X1776" s="201">
        <v>10</v>
      </c>
    </row>
    <row r="1777" spans="1:24" s="171" customFormat="1" ht="11.25">
      <c r="A1777" s="172" t="s">
        <v>687</v>
      </c>
      <c r="B1777" s="201" t="s">
        <v>672</v>
      </c>
      <c r="C1777" s="201" t="s">
        <v>688</v>
      </c>
      <c r="D1777" s="201" t="s">
        <v>689</v>
      </c>
      <c r="E1777" s="201" t="s">
        <v>690</v>
      </c>
      <c r="F1777" s="201" t="s">
        <v>691</v>
      </c>
      <c r="G1777" s="201">
        <v>12</v>
      </c>
      <c r="H1777" s="201">
        <v>70</v>
      </c>
      <c r="I1777" s="201" t="s">
        <v>713</v>
      </c>
      <c r="J1777" s="201" t="s">
        <v>671</v>
      </c>
      <c r="K1777" s="202">
        <v>41.52</v>
      </c>
      <c r="L1777" s="202">
        <v>0.91</v>
      </c>
      <c r="M1777" s="202">
        <v>17.989999999999998</v>
      </c>
      <c r="N1777" s="202">
        <v>7.37</v>
      </c>
      <c r="O1777" s="202">
        <v>0.31</v>
      </c>
      <c r="P1777" s="202">
        <v>19.39</v>
      </c>
      <c r="Q1777" s="202">
        <v>6.83</v>
      </c>
      <c r="R1777" s="202">
        <v>0.14000000000000001</v>
      </c>
      <c r="S1777" s="202">
        <v>5.45</v>
      </c>
      <c r="T1777" s="202">
        <v>99.91</v>
      </c>
      <c r="U1777" s="183">
        <f t="shared" si="54"/>
        <v>82.4236881959078</v>
      </c>
      <c r="V1777" s="183">
        <f t="shared" si="55"/>
        <v>16.890254566111381</v>
      </c>
      <c r="W1777" s="201" t="s">
        <v>713</v>
      </c>
      <c r="X1777" s="201">
        <v>10</v>
      </c>
    </row>
    <row r="1778" spans="1:24" s="171" customFormat="1" ht="11.25">
      <c r="A1778" s="172" t="s">
        <v>687</v>
      </c>
      <c r="B1778" s="201" t="s">
        <v>672</v>
      </c>
      <c r="C1778" s="201" t="s">
        <v>688</v>
      </c>
      <c r="D1778" s="201" t="s">
        <v>689</v>
      </c>
      <c r="E1778" s="201" t="s">
        <v>690</v>
      </c>
      <c r="F1778" s="201" t="s">
        <v>691</v>
      </c>
      <c r="G1778" s="201">
        <v>12</v>
      </c>
      <c r="H1778" s="201">
        <v>71</v>
      </c>
      <c r="I1778" s="201" t="s">
        <v>713</v>
      </c>
      <c r="J1778" s="201" t="s">
        <v>671</v>
      </c>
      <c r="K1778" s="202">
        <v>41.88</v>
      </c>
      <c r="L1778" s="202">
        <v>0.14000000000000001</v>
      </c>
      <c r="M1778" s="202">
        <v>18.3</v>
      </c>
      <c r="N1778" s="202">
        <v>7.76</v>
      </c>
      <c r="O1778" s="202">
        <v>0.38</v>
      </c>
      <c r="P1778" s="202">
        <v>19.86</v>
      </c>
      <c r="Q1778" s="202">
        <v>5.4</v>
      </c>
      <c r="R1778" s="202">
        <v>0.06</v>
      </c>
      <c r="S1778" s="202">
        <v>5.38</v>
      </c>
      <c r="T1778" s="202">
        <v>99.16</v>
      </c>
      <c r="U1778" s="183">
        <f t="shared" si="54"/>
        <v>82.020048207020494</v>
      </c>
      <c r="V1778" s="183">
        <f t="shared" si="55"/>
        <v>16.473135443624891</v>
      </c>
      <c r="W1778" s="201" t="s">
        <v>713</v>
      </c>
      <c r="X1778" s="201">
        <v>10</v>
      </c>
    </row>
    <row r="1779" spans="1:24" s="171" customFormat="1" ht="11.25">
      <c r="A1779" s="172" t="s">
        <v>687</v>
      </c>
      <c r="B1779" s="201" t="s">
        <v>672</v>
      </c>
      <c r="C1779" s="201" t="s">
        <v>688</v>
      </c>
      <c r="D1779" s="201" t="s">
        <v>689</v>
      </c>
      <c r="E1779" s="201" t="s">
        <v>690</v>
      </c>
      <c r="F1779" s="201" t="s">
        <v>691</v>
      </c>
      <c r="G1779" s="201">
        <v>12</v>
      </c>
      <c r="H1779" s="201">
        <v>72</v>
      </c>
      <c r="I1779" s="201" t="s">
        <v>713</v>
      </c>
      <c r="J1779" s="201" t="s">
        <v>671</v>
      </c>
      <c r="K1779" s="202">
        <v>41.6</v>
      </c>
      <c r="L1779" s="202">
        <v>0.16</v>
      </c>
      <c r="M1779" s="202">
        <v>16.059999999999999</v>
      </c>
      <c r="N1779" s="202">
        <v>7.15</v>
      </c>
      <c r="O1779" s="202">
        <v>0.42</v>
      </c>
      <c r="P1779" s="202">
        <v>18.52</v>
      </c>
      <c r="Q1779" s="202">
        <v>7.14</v>
      </c>
      <c r="R1779" s="202">
        <v>0.11</v>
      </c>
      <c r="S1779" s="202">
        <v>9.94</v>
      </c>
      <c r="T1779" s="202">
        <v>101.1</v>
      </c>
      <c r="U1779" s="183">
        <f t="shared" si="54"/>
        <v>82.196532970201289</v>
      </c>
      <c r="V1779" s="183">
        <f t="shared" si="55"/>
        <v>29.338724083114915</v>
      </c>
      <c r="W1779" s="201" t="s">
        <v>713</v>
      </c>
      <c r="X1779" s="201">
        <v>10</v>
      </c>
    </row>
    <row r="1780" spans="1:24" s="171" customFormat="1" ht="11.25">
      <c r="A1780" s="172" t="s">
        <v>687</v>
      </c>
      <c r="B1780" s="201" t="s">
        <v>672</v>
      </c>
      <c r="C1780" s="201" t="s">
        <v>688</v>
      </c>
      <c r="D1780" s="201" t="s">
        <v>689</v>
      </c>
      <c r="E1780" s="201" t="s">
        <v>690</v>
      </c>
      <c r="F1780" s="201" t="s">
        <v>691</v>
      </c>
      <c r="G1780" s="201">
        <v>12</v>
      </c>
      <c r="H1780" s="201">
        <v>73</v>
      </c>
      <c r="I1780" s="201" t="s">
        <v>713</v>
      </c>
      <c r="J1780" s="201" t="s">
        <v>671</v>
      </c>
      <c r="K1780" s="202">
        <v>41.35</v>
      </c>
      <c r="L1780" s="202">
        <v>0.17</v>
      </c>
      <c r="M1780" s="202">
        <v>15.26</v>
      </c>
      <c r="N1780" s="202">
        <v>7.29</v>
      </c>
      <c r="O1780" s="202">
        <v>0.47</v>
      </c>
      <c r="P1780" s="202">
        <v>18.170000000000002</v>
      </c>
      <c r="Q1780" s="202">
        <v>7.52</v>
      </c>
      <c r="R1780" s="202">
        <v>0.03</v>
      </c>
      <c r="S1780" s="202">
        <v>11.01</v>
      </c>
      <c r="T1780" s="202">
        <v>101.27</v>
      </c>
      <c r="U1780" s="183">
        <f t="shared" si="54"/>
        <v>81.626572239745741</v>
      </c>
      <c r="V1780" s="183">
        <f t="shared" si="55"/>
        <v>32.614875481282191</v>
      </c>
      <c r="W1780" s="201" t="s">
        <v>713</v>
      </c>
      <c r="X1780" s="201">
        <v>10</v>
      </c>
    </row>
    <row r="1781" spans="1:24" s="171" customFormat="1" ht="11.25">
      <c r="A1781" s="172" t="s">
        <v>687</v>
      </c>
      <c r="B1781" s="201" t="s">
        <v>672</v>
      </c>
      <c r="C1781" s="201" t="s">
        <v>688</v>
      </c>
      <c r="D1781" s="201" t="s">
        <v>689</v>
      </c>
      <c r="E1781" s="201" t="s">
        <v>690</v>
      </c>
      <c r="F1781" s="201" t="s">
        <v>691</v>
      </c>
      <c r="G1781" s="201">
        <v>12</v>
      </c>
      <c r="H1781" s="201">
        <v>74</v>
      </c>
      <c r="I1781" s="201" t="s">
        <v>713</v>
      </c>
      <c r="J1781" s="201" t="s">
        <v>671</v>
      </c>
      <c r="K1781" s="202">
        <v>41.9</v>
      </c>
      <c r="L1781" s="202">
        <v>0.19</v>
      </c>
      <c r="M1781" s="202">
        <v>22.61</v>
      </c>
      <c r="N1781" s="202">
        <v>14.33</v>
      </c>
      <c r="O1781" s="202">
        <v>0.31</v>
      </c>
      <c r="P1781" s="202">
        <v>16.53</v>
      </c>
      <c r="Q1781" s="202">
        <v>4.4400000000000004</v>
      </c>
      <c r="R1781" s="202">
        <v>0.1</v>
      </c>
      <c r="S1781" s="202">
        <v>0.31</v>
      </c>
      <c r="T1781" s="202">
        <v>100.72</v>
      </c>
      <c r="U1781" s="183">
        <f t="shared" si="54"/>
        <v>67.278375377013205</v>
      </c>
      <c r="V1781" s="183">
        <f t="shared" si="55"/>
        <v>0.91138898701928117</v>
      </c>
      <c r="W1781" s="201" t="s">
        <v>713</v>
      </c>
      <c r="X1781" s="201">
        <v>10</v>
      </c>
    </row>
    <row r="1782" spans="1:24" s="171" customFormat="1" ht="11.25">
      <c r="A1782" s="172" t="s">
        <v>687</v>
      </c>
      <c r="B1782" s="201" t="s">
        <v>672</v>
      </c>
      <c r="C1782" s="201" t="s">
        <v>688</v>
      </c>
      <c r="D1782" s="201" t="s">
        <v>689</v>
      </c>
      <c r="E1782" s="201" t="s">
        <v>690</v>
      </c>
      <c r="F1782" s="201" t="s">
        <v>691</v>
      </c>
      <c r="G1782" s="201">
        <v>12</v>
      </c>
      <c r="H1782" s="201">
        <v>75</v>
      </c>
      <c r="I1782" s="201" t="s">
        <v>713</v>
      </c>
      <c r="J1782" s="201" t="s">
        <v>671</v>
      </c>
      <c r="K1782" s="202">
        <v>41.81</v>
      </c>
      <c r="L1782" s="202">
        <v>0.76</v>
      </c>
      <c r="M1782" s="202">
        <v>19.61</v>
      </c>
      <c r="N1782" s="202">
        <v>7.92</v>
      </c>
      <c r="O1782" s="202">
        <v>0.39</v>
      </c>
      <c r="P1782" s="202">
        <v>19.96</v>
      </c>
      <c r="Q1782" s="202">
        <v>6.19</v>
      </c>
      <c r="R1782" s="202">
        <v>0.05</v>
      </c>
      <c r="S1782" s="202">
        <v>4.2300000000000004</v>
      </c>
      <c r="T1782" s="202">
        <v>100.92</v>
      </c>
      <c r="U1782" s="183">
        <f t="shared" si="54"/>
        <v>81.792025601734522</v>
      </c>
      <c r="V1782" s="183">
        <f t="shared" si="55"/>
        <v>12.641200894546669</v>
      </c>
      <c r="W1782" s="201" t="s">
        <v>713</v>
      </c>
      <c r="X1782" s="201">
        <v>10</v>
      </c>
    </row>
    <row r="1783" spans="1:24" s="171" customFormat="1" ht="11.25">
      <c r="A1783" s="172" t="s">
        <v>687</v>
      </c>
      <c r="B1783" s="201" t="s">
        <v>672</v>
      </c>
      <c r="C1783" s="201" t="s">
        <v>688</v>
      </c>
      <c r="D1783" s="201" t="s">
        <v>689</v>
      </c>
      <c r="E1783" s="201" t="s">
        <v>690</v>
      </c>
      <c r="F1783" s="201" t="s">
        <v>691</v>
      </c>
      <c r="G1783" s="201">
        <v>12</v>
      </c>
      <c r="H1783" s="201">
        <v>76</v>
      </c>
      <c r="I1783" s="201" t="s">
        <v>713</v>
      </c>
      <c r="J1783" s="201" t="s">
        <v>671</v>
      </c>
      <c r="K1783" s="202">
        <v>42.53</v>
      </c>
      <c r="L1783" s="202">
        <v>0.27</v>
      </c>
      <c r="M1783" s="202">
        <v>18.920000000000002</v>
      </c>
      <c r="N1783" s="202">
        <v>7.95</v>
      </c>
      <c r="O1783" s="202">
        <v>0.44</v>
      </c>
      <c r="P1783" s="202">
        <v>19.96</v>
      </c>
      <c r="Q1783" s="202">
        <v>5.53</v>
      </c>
      <c r="R1783" s="202">
        <v>0.05</v>
      </c>
      <c r="S1783" s="202">
        <v>5.83</v>
      </c>
      <c r="T1783" s="202">
        <v>101.48</v>
      </c>
      <c r="U1783" s="183">
        <f t="shared" si="54"/>
        <v>81.735652848912608</v>
      </c>
      <c r="V1783" s="183">
        <f t="shared" si="55"/>
        <v>17.130206017928192</v>
      </c>
      <c r="W1783" s="201" t="s">
        <v>713</v>
      </c>
      <c r="X1783" s="201">
        <v>10</v>
      </c>
    </row>
    <row r="1784" spans="1:24" s="171" customFormat="1" ht="11.25">
      <c r="A1784" s="172" t="s">
        <v>687</v>
      </c>
      <c r="B1784" s="201" t="s">
        <v>672</v>
      </c>
      <c r="C1784" s="201" t="s">
        <v>688</v>
      </c>
      <c r="D1784" s="201" t="s">
        <v>689</v>
      </c>
      <c r="E1784" s="201" t="s">
        <v>690</v>
      </c>
      <c r="F1784" s="201" t="s">
        <v>691</v>
      </c>
      <c r="G1784" s="201">
        <v>12</v>
      </c>
      <c r="H1784" s="201">
        <v>77</v>
      </c>
      <c r="I1784" s="201" t="s">
        <v>713</v>
      </c>
      <c r="J1784" s="201" t="s">
        <v>671</v>
      </c>
      <c r="K1784" s="202">
        <v>42.03</v>
      </c>
      <c r="L1784" s="202">
        <v>0.19</v>
      </c>
      <c r="M1784" s="202">
        <v>19.100000000000001</v>
      </c>
      <c r="N1784" s="202">
        <v>7.82</v>
      </c>
      <c r="O1784" s="202">
        <v>0.46</v>
      </c>
      <c r="P1784" s="202">
        <v>19.46</v>
      </c>
      <c r="Q1784" s="202">
        <v>5.76</v>
      </c>
      <c r="R1784" s="202">
        <v>0.08</v>
      </c>
      <c r="S1784" s="202">
        <v>5.74</v>
      </c>
      <c r="T1784" s="202">
        <v>100.64</v>
      </c>
      <c r="U1784" s="183">
        <f t="shared" si="54"/>
        <v>81.602686828698438</v>
      </c>
      <c r="V1784" s="183">
        <f t="shared" si="55"/>
        <v>16.777851716985069</v>
      </c>
      <c r="W1784" s="201" t="s">
        <v>713</v>
      </c>
      <c r="X1784" s="201">
        <v>10</v>
      </c>
    </row>
    <row r="1785" spans="1:24" s="171" customFormat="1" ht="11.25">
      <c r="A1785" s="172" t="s">
        <v>687</v>
      </c>
      <c r="B1785" s="201" t="s">
        <v>672</v>
      </c>
      <c r="C1785" s="201" t="s">
        <v>688</v>
      </c>
      <c r="D1785" s="201" t="s">
        <v>689</v>
      </c>
      <c r="E1785" s="201" t="s">
        <v>690</v>
      </c>
      <c r="F1785" s="201" t="s">
        <v>691</v>
      </c>
      <c r="G1785" s="201">
        <v>12</v>
      </c>
      <c r="H1785" s="201">
        <v>78</v>
      </c>
      <c r="I1785" s="201" t="s">
        <v>713</v>
      </c>
      <c r="J1785" s="201" t="s">
        <v>671</v>
      </c>
      <c r="K1785" s="202">
        <v>40.880000000000003</v>
      </c>
      <c r="L1785" s="202">
        <v>0.09</v>
      </c>
      <c r="M1785" s="202">
        <v>13.96</v>
      </c>
      <c r="N1785" s="202">
        <v>7.26</v>
      </c>
      <c r="O1785" s="202">
        <v>0.41</v>
      </c>
      <c r="P1785" s="202">
        <v>18.89</v>
      </c>
      <c r="Q1785" s="202">
        <v>6.58</v>
      </c>
      <c r="R1785" s="202">
        <v>7.0000000000000007E-2</v>
      </c>
      <c r="S1785" s="202">
        <v>12.27</v>
      </c>
      <c r="T1785" s="202">
        <v>100.41</v>
      </c>
      <c r="U1785" s="183">
        <f t="shared" si="54"/>
        <v>82.262493824614879</v>
      </c>
      <c r="V1785" s="183">
        <f t="shared" si="55"/>
        <v>37.092197486511779</v>
      </c>
      <c r="W1785" s="201" t="s">
        <v>713</v>
      </c>
      <c r="X1785" s="201">
        <v>10</v>
      </c>
    </row>
    <row r="1786" spans="1:24" s="171" customFormat="1" ht="11.25">
      <c r="A1786" s="172" t="s">
        <v>687</v>
      </c>
      <c r="B1786" s="201" t="s">
        <v>672</v>
      </c>
      <c r="C1786" s="201" t="s">
        <v>688</v>
      </c>
      <c r="D1786" s="201" t="s">
        <v>689</v>
      </c>
      <c r="E1786" s="201" t="s">
        <v>690</v>
      </c>
      <c r="F1786" s="201" t="s">
        <v>691</v>
      </c>
      <c r="G1786" s="201">
        <v>12</v>
      </c>
      <c r="H1786" s="201">
        <v>79</v>
      </c>
      <c r="I1786" s="201" t="s">
        <v>713</v>
      </c>
      <c r="J1786" s="201" t="s">
        <v>671</v>
      </c>
      <c r="K1786" s="202">
        <v>41.15</v>
      </c>
      <c r="L1786" s="202">
        <v>0.19</v>
      </c>
      <c r="M1786" s="202">
        <v>15.98</v>
      </c>
      <c r="N1786" s="202">
        <v>7.34</v>
      </c>
      <c r="O1786" s="202">
        <v>0.42</v>
      </c>
      <c r="P1786" s="202">
        <v>18.940000000000001</v>
      </c>
      <c r="Q1786" s="202">
        <v>6.3</v>
      </c>
      <c r="R1786" s="202">
        <v>0.06</v>
      </c>
      <c r="S1786" s="202">
        <v>10.130000000000001</v>
      </c>
      <c r="T1786" s="202">
        <v>100.51</v>
      </c>
      <c r="U1786" s="183">
        <f t="shared" si="54"/>
        <v>82.140832481446395</v>
      </c>
      <c r="V1786" s="183">
        <f t="shared" si="55"/>
        <v>29.837220311907636</v>
      </c>
      <c r="W1786" s="201" t="s">
        <v>713</v>
      </c>
      <c r="X1786" s="201">
        <v>10</v>
      </c>
    </row>
    <row r="1787" spans="1:24" s="171" customFormat="1" ht="11.25">
      <c r="A1787" s="172" t="s">
        <v>687</v>
      </c>
      <c r="B1787" s="201" t="s">
        <v>672</v>
      </c>
      <c r="C1787" s="201" t="s">
        <v>688</v>
      </c>
      <c r="D1787" s="201" t="s">
        <v>689</v>
      </c>
      <c r="E1787" s="201" t="s">
        <v>690</v>
      </c>
      <c r="F1787" s="201" t="s">
        <v>691</v>
      </c>
      <c r="G1787" s="201">
        <v>12</v>
      </c>
      <c r="H1787" s="201">
        <v>80</v>
      </c>
      <c r="I1787" s="201" t="s">
        <v>713</v>
      </c>
      <c r="J1787" s="201" t="s">
        <v>671</v>
      </c>
      <c r="K1787" s="202">
        <v>40.950000000000003</v>
      </c>
      <c r="L1787" s="202">
        <v>0.62</v>
      </c>
      <c r="M1787" s="202">
        <v>17.96</v>
      </c>
      <c r="N1787" s="202">
        <v>8.69</v>
      </c>
      <c r="O1787" s="202">
        <v>0.41</v>
      </c>
      <c r="P1787" s="202">
        <v>16.04</v>
      </c>
      <c r="Q1787" s="202">
        <v>9.48</v>
      </c>
      <c r="R1787" s="202">
        <v>0.1</v>
      </c>
      <c r="S1787" s="202">
        <v>5.04</v>
      </c>
      <c r="T1787" s="202">
        <v>99.29</v>
      </c>
      <c r="U1787" s="183">
        <f t="shared" si="54"/>
        <v>76.690086340012982</v>
      </c>
      <c r="V1787" s="183">
        <f t="shared" si="55"/>
        <v>15.842875099846371</v>
      </c>
      <c r="W1787" s="201" t="s">
        <v>713</v>
      </c>
      <c r="X1787" s="201">
        <v>10</v>
      </c>
    </row>
    <row r="1788" spans="1:24" s="171" customFormat="1" ht="11.25">
      <c r="A1788" s="172" t="s">
        <v>687</v>
      </c>
      <c r="B1788" s="201" t="s">
        <v>672</v>
      </c>
      <c r="C1788" s="201" t="s">
        <v>688</v>
      </c>
      <c r="D1788" s="201" t="s">
        <v>689</v>
      </c>
      <c r="E1788" s="201" t="s">
        <v>690</v>
      </c>
      <c r="F1788" s="201" t="s">
        <v>691</v>
      </c>
      <c r="G1788" s="201">
        <v>12</v>
      </c>
      <c r="H1788" s="201">
        <v>81</v>
      </c>
      <c r="I1788" s="201" t="s">
        <v>713</v>
      </c>
      <c r="J1788" s="201" t="s">
        <v>671</v>
      </c>
      <c r="K1788" s="202">
        <v>41.11</v>
      </c>
      <c r="L1788" s="202">
        <v>0.63</v>
      </c>
      <c r="M1788" s="202">
        <v>17.670000000000002</v>
      </c>
      <c r="N1788" s="202">
        <v>8.6999999999999993</v>
      </c>
      <c r="O1788" s="202">
        <v>0.42</v>
      </c>
      <c r="P1788" s="202">
        <v>16.3</v>
      </c>
      <c r="Q1788" s="202">
        <v>9.56</v>
      </c>
      <c r="R1788" s="202">
        <v>0.08</v>
      </c>
      <c r="S1788" s="202">
        <v>5.27</v>
      </c>
      <c r="T1788" s="202">
        <v>99.74</v>
      </c>
      <c r="U1788" s="183">
        <f t="shared" si="54"/>
        <v>76.955906356202831</v>
      </c>
      <c r="V1788" s="183">
        <f t="shared" si="55"/>
        <v>16.671879292152671</v>
      </c>
      <c r="W1788" s="201" t="s">
        <v>713</v>
      </c>
      <c r="X1788" s="201">
        <v>10</v>
      </c>
    </row>
    <row r="1789" spans="1:24" s="171" customFormat="1" ht="11.25">
      <c r="A1789" s="172" t="s">
        <v>687</v>
      </c>
      <c r="B1789" s="201" t="s">
        <v>672</v>
      </c>
      <c r="C1789" s="201" t="s">
        <v>688</v>
      </c>
      <c r="D1789" s="201" t="s">
        <v>689</v>
      </c>
      <c r="E1789" s="201" t="s">
        <v>690</v>
      </c>
      <c r="F1789" s="201" t="s">
        <v>691</v>
      </c>
      <c r="G1789" s="201">
        <v>12</v>
      </c>
      <c r="H1789" s="201">
        <v>82</v>
      </c>
      <c r="I1789" s="201" t="s">
        <v>713</v>
      </c>
      <c r="J1789" s="201" t="s">
        <v>671</v>
      </c>
      <c r="K1789" s="202">
        <v>41.01</v>
      </c>
      <c r="L1789" s="202">
        <v>0.17</v>
      </c>
      <c r="M1789" s="202">
        <v>14.69</v>
      </c>
      <c r="N1789" s="202">
        <v>7.17</v>
      </c>
      <c r="O1789" s="202">
        <v>0.46</v>
      </c>
      <c r="P1789" s="202">
        <v>19.07</v>
      </c>
      <c r="Q1789" s="202">
        <v>6.17</v>
      </c>
      <c r="R1789" s="202">
        <v>0.06</v>
      </c>
      <c r="S1789" s="202">
        <v>10.29</v>
      </c>
      <c r="T1789" s="202">
        <v>99.09</v>
      </c>
      <c r="U1789" s="183">
        <f t="shared" si="54"/>
        <v>82.580622180949376</v>
      </c>
      <c r="V1789" s="183">
        <f t="shared" si="55"/>
        <v>31.968513556430832</v>
      </c>
      <c r="W1789" s="201" t="s">
        <v>713</v>
      </c>
      <c r="X1789" s="201">
        <v>10</v>
      </c>
    </row>
    <row r="1790" spans="1:24" s="171" customFormat="1" ht="11.25">
      <c r="A1790" s="172" t="s">
        <v>687</v>
      </c>
      <c r="B1790" s="201" t="s">
        <v>672</v>
      </c>
      <c r="C1790" s="201" t="s">
        <v>688</v>
      </c>
      <c r="D1790" s="201" t="s">
        <v>689</v>
      </c>
      <c r="E1790" s="201" t="s">
        <v>690</v>
      </c>
      <c r="F1790" s="201" t="s">
        <v>691</v>
      </c>
      <c r="G1790" s="201">
        <v>12</v>
      </c>
      <c r="H1790" s="201">
        <v>83</v>
      </c>
      <c r="I1790" s="201" t="s">
        <v>713</v>
      </c>
      <c r="J1790" s="201" t="s">
        <v>671</v>
      </c>
      <c r="K1790" s="202">
        <v>41.28</v>
      </c>
      <c r="L1790" s="202">
        <v>0.14000000000000001</v>
      </c>
      <c r="M1790" s="202">
        <v>13.61</v>
      </c>
      <c r="N1790" s="202">
        <v>7.17</v>
      </c>
      <c r="O1790" s="202">
        <v>0.41</v>
      </c>
      <c r="P1790" s="202">
        <v>18.55</v>
      </c>
      <c r="Q1790" s="202">
        <v>6.57</v>
      </c>
      <c r="R1790" s="202">
        <v>0.09</v>
      </c>
      <c r="S1790" s="202">
        <v>11.9</v>
      </c>
      <c r="T1790" s="202">
        <v>99.72</v>
      </c>
      <c r="U1790" s="183">
        <f t="shared" si="54"/>
        <v>82.179335547361575</v>
      </c>
      <c r="V1790" s="183">
        <f t="shared" si="55"/>
        <v>36.970300306740462</v>
      </c>
      <c r="W1790" s="201" t="s">
        <v>713</v>
      </c>
      <c r="X1790" s="201">
        <v>10</v>
      </c>
    </row>
    <row r="1791" spans="1:24" s="171" customFormat="1" ht="11.25">
      <c r="A1791" s="172" t="s">
        <v>687</v>
      </c>
      <c r="B1791" s="201" t="s">
        <v>672</v>
      </c>
      <c r="C1791" s="201" t="s">
        <v>688</v>
      </c>
      <c r="D1791" s="201" t="s">
        <v>689</v>
      </c>
      <c r="E1791" s="201" t="s">
        <v>690</v>
      </c>
      <c r="F1791" s="201" t="s">
        <v>691</v>
      </c>
      <c r="G1791" s="201">
        <v>12</v>
      </c>
      <c r="H1791" s="201">
        <v>84</v>
      </c>
      <c r="I1791" s="201" t="s">
        <v>713</v>
      </c>
      <c r="J1791" s="201" t="s">
        <v>671</v>
      </c>
      <c r="K1791" s="202">
        <v>41.89</v>
      </c>
      <c r="L1791" s="202">
        <v>0.17</v>
      </c>
      <c r="M1791" s="202">
        <v>17.77</v>
      </c>
      <c r="N1791" s="202">
        <v>7.88</v>
      </c>
      <c r="O1791" s="202">
        <v>0.37</v>
      </c>
      <c r="P1791" s="202">
        <v>19.66</v>
      </c>
      <c r="Q1791" s="202">
        <v>5.8</v>
      </c>
      <c r="R1791" s="202">
        <v>0.03</v>
      </c>
      <c r="S1791" s="202">
        <v>5.8</v>
      </c>
      <c r="T1791" s="202">
        <v>99.37</v>
      </c>
      <c r="U1791" s="183">
        <f t="shared" si="54"/>
        <v>81.641413332849382</v>
      </c>
      <c r="V1791" s="183">
        <f t="shared" si="55"/>
        <v>17.962673254847644</v>
      </c>
      <c r="W1791" s="201" t="s">
        <v>713</v>
      </c>
      <c r="X1791" s="201">
        <v>10</v>
      </c>
    </row>
    <row r="1792" spans="1:24" s="171" customFormat="1" ht="11.25">
      <c r="A1792" s="172" t="s">
        <v>687</v>
      </c>
      <c r="B1792" s="201" t="s">
        <v>672</v>
      </c>
      <c r="C1792" s="201" t="s">
        <v>688</v>
      </c>
      <c r="D1792" s="201" t="s">
        <v>689</v>
      </c>
      <c r="E1792" s="201" t="s">
        <v>690</v>
      </c>
      <c r="F1792" s="201" t="s">
        <v>691</v>
      </c>
      <c r="G1792" s="201">
        <v>12</v>
      </c>
      <c r="H1792" s="201">
        <v>85</v>
      </c>
      <c r="I1792" s="201" t="s">
        <v>713</v>
      </c>
      <c r="J1792" s="201" t="s">
        <v>671</v>
      </c>
      <c r="K1792" s="202">
        <v>41.68</v>
      </c>
      <c r="L1792" s="202">
        <v>0.32</v>
      </c>
      <c r="M1792" s="202">
        <v>18.010000000000002</v>
      </c>
      <c r="N1792" s="202">
        <v>7.82</v>
      </c>
      <c r="O1792" s="202">
        <v>0.48</v>
      </c>
      <c r="P1792" s="202">
        <v>19.579999999999998</v>
      </c>
      <c r="Q1792" s="202">
        <v>5.53</v>
      </c>
      <c r="R1792" s="202">
        <v>0.1</v>
      </c>
      <c r="S1792" s="202">
        <v>5.73</v>
      </c>
      <c r="T1792" s="202">
        <v>99.25</v>
      </c>
      <c r="U1792" s="183">
        <f t="shared" si="54"/>
        <v>81.69479907403236</v>
      </c>
      <c r="V1792" s="183">
        <f t="shared" si="55"/>
        <v>17.589128449880263</v>
      </c>
      <c r="W1792" s="201" t="s">
        <v>713</v>
      </c>
      <c r="X1792" s="201">
        <v>10</v>
      </c>
    </row>
    <row r="1793" spans="1:24" s="171" customFormat="1" ht="11.25">
      <c r="A1793" s="172" t="s">
        <v>687</v>
      </c>
      <c r="B1793" s="201" t="s">
        <v>672</v>
      </c>
      <c r="C1793" s="201" t="s">
        <v>688</v>
      </c>
      <c r="D1793" s="201" t="s">
        <v>689</v>
      </c>
      <c r="E1793" s="201" t="s">
        <v>690</v>
      </c>
      <c r="F1793" s="201" t="s">
        <v>691</v>
      </c>
      <c r="G1793" s="201">
        <v>12</v>
      </c>
      <c r="H1793" s="201">
        <v>86</v>
      </c>
      <c r="I1793" s="201" t="s">
        <v>713</v>
      </c>
      <c r="J1793" s="201" t="s">
        <v>671</v>
      </c>
      <c r="K1793" s="202">
        <v>42.7</v>
      </c>
      <c r="L1793" s="202">
        <v>0.77</v>
      </c>
      <c r="M1793" s="202">
        <v>19.329999999999998</v>
      </c>
      <c r="N1793" s="202">
        <v>7.71</v>
      </c>
      <c r="O1793" s="202">
        <v>0.39</v>
      </c>
      <c r="P1793" s="202">
        <v>19.86</v>
      </c>
      <c r="Q1793" s="202">
        <v>6.11</v>
      </c>
      <c r="R1793" s="202">
        <v>0.12</v>
      </c>
      <c r="S1793" s="202">
        <v>4.24</v>
      </c>
      <c r="T1793" s="202">
        <v>101.23</v>
      </c>
      <c r="U1793" s="183">
        <f t="shared" si="54"/>
        <v>82.115178809886061</v>
      </c>
      <c r="V1793" s="183">
        <f t="shared" si="55"/>
        <v>12.827252429503355</v>
      </c>
      <c r="W1793" s="201" t="s">
        <v>713</v>
      </c>
      <c r="X1793" s="201">
        <v>10</v>
      </c>
    </row>
    <row r="1794" spans="1:24" s="171" customFormat="1" ht="11.25">
      <c r="A1794" s="172" t="s">
        <v>687</v>
      </c>
      <c r="B1794" s="201" t="s">
        <v>672</v>
      </c>
      <c r="C1794" s="201" t="s">
        <v>688</v>
      </c>
      <c r="D1794" s="201" t="s">
        <v>689</v>
      </c>
      <c r="E1794" s="201" t="s">
        <v>690</v>
      </c>
      <c r="F1794" s="201" t="s">
        <v>691</v>
      </c>
      <c r="G1794" s="201">
        <v>12</v>
      </c>
      <c r="H1794" s="201">
        <v>87</v>
      </c>
      <c r="I1794" s="201" t="s">
        <v>713</v>
      </c>
      <c r="J1794" s="201" t="s">
        <v>671</v>
      </c>
      <c r="K1794" s="202">
        <v>41.52</v>
      </c>
      <c r="L1794" s="202">
        <v>0.23</v>
      </c>
      <c r="M1794" s="202">
        <v>21.89</v>
      </c>
      <c r="N1794" s="202">
        <v>14.13</v>
      </c>
      <c r="O1794" s="202">
        <v>0.36</v>
      </c>
      <c r="P1794" s="202">
        <v>16.82</v>
      </c>
      <c r="Q1794" s="202">
        <v>4.45</v>
      </c>
      <c r="R1794" s="202">
        <v>0.08</v>
      </c>
      <c r="S1794" s="202">
        <v>0.28999999999999998</v>
      </c>
      <c r="T1794" s="202">
        <v>99.77</v>
      </c>
      <c r="U1794" s="183">
        <f t="shared" si="54"/>
        <v>67.966865480308627</v>
      </c>
      <c r="V1794" s="183">
        <f t="shared" si="55"/>
        <v>0.88090378083039333</v>
      </c>
      <c r="W1794" s="201" t="s">
        <v>713</v>
      </c>
      <c r="X1794" s="201">
        <v>10</v>
      </c>
    </row>
    <row r="1795" spans="1:24" s="171" customFormat="1" ht="11.25">
      <c r="A1795" s="172" t="s">
        <v>687</v>
      </c>
      <c r="B1795" s="201" t="s">
        <v>672</v>
      </c>
      <c r="C1795" s="201" t="s">
        <v>688</v>
      </c>
      <c r="D1795" s="201" t="s">
        <v>689</v>
      </c>
      <c r="E1795" s="201" t="s">
        <v>690</v>
      </c>
      <c r="F1795" s="201" t="s">
        <v>691</v>
      </c>
      <c r="G1795" s="201">
        <v>12</v>
      </c>
      <c r="H1795" s="201">
        <v>88</v>
      </c>
      <c r="I1795" s="201" t="s">
        <v>713</v>
      </c>
      <c r="J1795" s="201" t="s">
        <v>671</v>
      </c>
      <c r="K1795" s="202">
        <v>40.44</v>
      </c>
      <c r="L1795" s="202">
        <v>0.16</v>
      </c>
      <c r="M1795" s="202">
        <v>14.41</v>
      </c>
      <c r="N1795" s="202">
        <v>7.13</v>
      </c>
      <c r="O1795" s="202">
        <v>0.42</v>
      </c>
      <c r="P1795" s="202">
        <v>17.899999999999999</v>
      </c>
      <c r="Q1795" s="202">
        <v>7.44</v>
      </c>
      <c r="R1795" s="202">
        <v>0.01</v>
      </c>
      <c r="S1795" s="202">
        <v>10.73</v>
      </c>
      <c r="T1795" s="202">
        <v>98.64</v>
      </c>
      <c r="U1795" s="183">
        <f t="shared" si="54"/>
        <v>81.734624794402734</v>
      </c>
      <c r="V1795" s="183">
        <f t="shared" si="55"/>
        <v>33.312083402819454</v>
      </c>
      <c r="W1795" s="201" t="s">
        <v>713</v>
      </c>
      <c r="X1795" s="201">
        <v>10</v>
      </c>
    </row>
    <row r="1796" spans="1:24" s="171" customFormat="1" ht="11.25">
      <c r="A1796" s="172" t="s">
        <v>687</v>
      </c>
      <c r="B1796" s="201" t="s">
        <v>672</v>
      </c>
      <c r="C1796" s="201" t="s">
        <v>688</v>
      </c>
      <c r="D1796" s="201" t="s">
        <v>689</v>
      </c>
      <c r="E1796" s="201" t="s">
        <v>690</v>
      </c>
      <c r="F1796" s="201" t="s">
        <v>691</v>
      </c>
      <c r="G1796" s="201">
        <v>12</v>
      </c>
      <c r="H1796" s="201">
        <v>89</v>
      </c>
      <c r="I1796" s="201" t="s">
        <v>713</v>
      </c>
      <c r="J1796" s="201" t="s">
        <v>671</v>
      </c>
      <c r="K1796" s="202">
        <v>40.950000000000003</v>
      </c>
      <c r="L1796" s="202">
        <v>0.21</v>
      </c>
      <c r="M1796" s="202">
        <v>15.6</v>
      </c>
      <c r="N1796" s="202">
        <v>6.99</v>
      </c>
      <c r="O1796" s="202">
        <v>0.46</v>
      </c>
      <c r="P1796" s="202">
        <v>18.27</v>
      </c>
      <c r="Q1796" s="202">
        <v>7.03</v>
      </c>
      <c r="R1796" s="202">
        <v>0.11</v>
      </c>
      <c r="S1796" s="202">
        <v>9.74</v>
      </c>
      <c r="T1796" s="202">
        <v>99.36</v>
      </c>
      <c r="U1796" s="183">
        <f t="shared" si="54"/>
        <v>82.328451700205164</v>
      </c>
      <c r="V1796" s="183">
        <f t="shared" si="55"/>
        <v>29.52013437858848</v>
      </c>
      <c r="W1796" s="201" t="s">
        <v>713</v>
      </c>
      <c r="X1796" s="201">
        <v>10</v>
      </c>
    </row>
    <row r="1797" spans="1:24" s="171" customFormat="1" ht="11.25">
      <c r="A1797" s="172" t="s">
        <v>687</v>
      </c>
      <c r="B1797" s="201" t="s">
        <v>672</v>
      </c>
      <c r="C1797" s="201" t="s">
        <v>688</v>
      </c>
      <c r="D1797" s="201" t="s">
        <v>689</v>
      </c>
      <c r="E1797" s="201" t="s">
        <v>690</v>
      </c>
      <c r="F1797" s="201" t="s">
        <v>691</v>
      </c>
      <c r="G1797" s="201">
        <v>12</v>
      </c>
      <c r="H1797" s="201">
        <v>90</v>
      </c>
      <c r="I1797" s="201" t="s">
        <v>713</v>
      </c>
      <c r="J1797" s="201" t="s">
        <v>671</v>
      </c>
      <c r="K1797" s="202">
        <v>42.09</v>
      </c>
      <c r="L1797" s="202">
        <v>0.14000000000000001</v>
      </c>
      <c r="M1797" s="202">
        <v>18.43</v>
      </c>
      <c r="N1797" s="202">
        <v>7.67</v>
      </c>
      <c r="O1797" s="202">
        <v>0.4</v>
      </c>
      <c r="P1797" s="202">
        <v>19.600000000000001</v>
      </c>
      <c r="Q1797" s="202">
        <v>5.39</v>
      </c>
      <c r="R1797" s="202">
        <v>0.06</v>
      </c>
      <c r="S1797" s="202">
        <v>5.35</v>
      </c>
      <c r="T1797" s="202">
        <v>99.13</v>
      </c>
      <c r="U1797" s="183">
        <f t="shared" si="54"/>
        <v>81.997734182730468</v>
      </c>
      <c r="V1797" s="183">
        <f t="shared" si="55"/>
        <v>16.299535216927321</v>
      </c>
      <c r="W1797" s="201" t="s">
        <v>713</v>
      </c>
      <c r="X1797" s="201">
        <v>10</v>
      </c>
    </row>
    <row r="1798" spans="1:24" s="171" customFormat="1" ht="11.25">
      <c r="A1798" s="172" t="s">
        <v>687</v>
      </c>
      <c r="B1798" s="201" t="s">
        <v>672</v>
      </c>
      <c r="C1798" s="201" t="s">
        <v>688</v>
      </c>
      <c r="D1798" s="201" t="s">
        <v>689</v>
      </c>
      <c r="E1798" s="201" t="s">
        <v>690</v>
      </c>
      <c r="F1798" s="201" t="s">
        <v>691</v>
      </c>
      <c r="G1798" s="201">
        <v>12</v>
      </c>
      <c r="H1798" s="201">
        <v>91</v>
      </c>
      <c r="I1798" s="201" t="s">
        <v>713</v>
      </c>
      <c r="J1798" s="201" t="s">
        <v>671</v>
      </c>
      <c r="K1798" s="202">
        <v>41.52</v>
      </c>
      <c r="L1798" s="202">
        <v>0.76</v>
      </c>
      <c r="M1798" s="202">
        <v>19.09</v>
      </c>
      <c r="N1798" s="202">
        <v>7.43</v>
      </c>
      <c r="O1798" s="202">
        <v>0.4</v>
      </c>
      <c r="P1798" s="202">
        <v>19.97</v>
      </c>
      <c r="Q1798" s="202">
        <v>6.27</v>
      </c>
      <c r="R1798" s="202">
        <v>0.11</v>
      </c>
      <c r="S1798" s="202">
        <v>4.1500000000000004</v>
      </c>
      <c r="T1798" s="202">
        <v>99.7</v>
      </c>
      <c r="U1798" s="183">
        <f t="shared" ref="U1798:U1861" si="56">((P1798/40.31)/(P1798/40.31+N1798/71.85))*100</f>
        <v>82.731070434661376</v>
      </c>
      <c r="V1798" s="183">
        <f t="shared" ref="V1798:V1861" si="57">((S1798/151.99061)/(S1798/151.99061+M1798/101.96137))*100</f>
        <v>12.727381933723597</v>
      </c>
      <c r="W1798" s="201" t="s">
        <v>713</v>
      </c>
      <c r="X1798" s="201">
        <v>10</v>
      </c>
    </row>
    <row r="1799" spans="1:24" s="171" customFormat="1" ht="11.25">
      <c r="A1799" s="172" t="s">
        <v>687</v>
      </c>
      <c r="B1799" s="201" t="s">
        <v>672</v>
      </c>
      <c r="C1799" s="201" t="s">
        <v>688</v>
      </c>
      <c r="D1799" s="201" t="s">
        <v>689</v>
      </c>
      <c r="E1799" s="201" t="s">
        <v>690</v>
      </c>
      <c r="F1799" s="201" t="s">
        <v>691</v>
      </c>
      <c r="G1799" s="201">
        <v>12</v>
      </c>
      <c r="H1799" s="201">
        <v>92</v>
      </c>
      <c r="I1799" s="201" t="s">
        <v>713</v>
      </c>
      <c r="J1799" s="201" t="s">
        <v>671</v>
      </c>
      <c r="K1799" s="202">
        <v>41.69</v>
      </c>
      <c r="L1799" s="202">
        <v>0.03</v>
      </c>
      <c r="M1799" s="202">
        <v>20.329999999999998</v>
      </c>
      <c r="N1799" s="202">
        <v>7.94</v>
      </c>
      <c r="O1799" s="202">
        <v>0.56000000000000005</v>
      </c>
      <c r="P1799" s="202">
        <v>19.18</v>
      </c>
      <c r="Q1799" s="202">
        <v>5.55</v>
      </c>
      <c r="R1799" s="202">
        <v>0</v>
      </c>
      <c r="S1799" s="202">
        <v>4.74</v>
      </c>
      <c r="T1799" s="202">
        <v>100.02</v>
      </c>
      <c r="U1799" s="183">
        <f t="shared" si="56"/>
        <v>81.152285989342246</v>
      </c>
      <c r="V1799" s="183">
        <f t="shared" si="57"/>
        <v>13.525354520563045</v>
      </c>
      <c r="W1799" s="201" t="s">
        <v>713</v>
      </c>
      <c r="X1799" s="201">
        <v>10</v>
      </c>
    </row>
    <row r="1800" spans="1:24" s="171" customFormat="1" ht="11.25">
      <c r="A1800" s="172" t="s">
        <v>687</v>
      </c>
      <c r="B1800" s="201" t="s">
        <v>672</v>
      </c>
      <c r="C1800" s="201" t="s">
        <v>688</v>
      </c>
      <c r="D1800" s="201" t="s">
        <v>689</v>
      </c>
      <c r="E1800" s="201" t="s">
        <v>690</v>
      </c>
      <c r="F1800" s="201" t="s">
        <v>691</v>
      </c>
      <c r="G1800" s="201">
        <v>12</v>
      </c>
      <c r="H1800" s="201">
        <v>93</v>
      </c>
      <c r="I1800" s="201" t="s">
        <v>713</v>
      </c>
      <c r="J1800" s="201" t="s">
        <v>671</v>
      </c>
      <c r="K1800" s="202">
        <v>41.94</v>
      </c>
      <c r="L1800" s="202">
        <v>0.13</v>
      </c>
      <c r="M1800" s="202">
        <v>15.18</v>
      </c>
      <c r="N1800" s="202">
        <v>6.88</v>
      </c>
      <c r="O1800" s="202">
        <v>0.43</v>
      </c>
      <c r="P1800" s="202">
        <v>19.579999999999998</v>
      </c>
      <c r="Q1800" s="202">
        <v>6.39</v>
      </c>
      <c r="R1800" s="202">
        <v>0.01</v>
      </c>
      <c r="S1800" s="202">
        <v>10.01</v>
      </c>
      <c r="T1800" s="202">
        <v>100.55</v>
      </c>
      <c r="U1800" s="183">
        <f t="shared" si="56"/>
        <v>83.532829919892208</v>
      </c>
      <c r="V1800" s="183">
        <f t="shared" si="57"/>
        <v>30.669443528760436</v>
      </c>
      <c r="W1800" s="201" t="s">
        <v>713</v>
      </c>
      <c r="X1800" s="201">
        <v>10</v>
      </c>
    </row>
    <row r="1801" spans="1:24" s="171" customFormat="1" ht="11.25">
      <c r="A1801" s="172" t="s">
        <v>687</v>
      </c>
      <c r="B1801" s="201" t="s">
        <v>672</v>
      </c>
      <c r="C1801" s="201" t="s">
        <v>688</v>
      </c>
      <c r="D1801" s="201" t="s">
        <v>689</v>
      </c>
      <c r="E1801" s="201" t="s">
        <v>690</v>
      </c>
      <c r="F1801" s="201" t="s">
        <v>691</v>
      </c>
      <c r="G1801" s="201">
        <v>12</v>
      </c>
      <c r="H1801" s="201">
        <v>94</v>
      </c>
      <c r="I1801" s="201" t="s">
        <v>713</v>
      </c>
      <c r="J1801" s="201" t="s">
        <v>671</v>
      </c>
      <c r="K1801" s="202">
        <v>41.87</v>
      </c>
      <c r="L1801" s="202">
        <v>0.08</v>
      </c>
      <c r="M1801" s="202">
        <v>17.32</v>
      </c>
      <c r="N1801" s="202">
        <v>7.31</v>
      </c>
      <c r="O1801" s="202">
        <v>0.47</v>
      </c>
      <c r="P1801" s="202">
        <v>19.420000000000002</v>
      </c>
      <c r="Q1801" s="202">
        <v>6.36</v>
      </c>
      <c r="R1801" s="202">
        <v>0.02</v>
      </c>
      <c r="S1801" s="202">
        <v>7.96</v>
      </c>
      <c r="T1801" s="202">
        <v>100.81</v>
      </c>
      <c r="U1801" s="183">
        <f t="shared" si="56"/>
        <v>82.564064906537197</v>
      </c>
      <c r="V1801" s="183">
        <f t="shared" si="57"/>
        <v>23.565369538563711</v>
      </c>
      <c r="W1801" s="201" t="s">
        <v>713</v>
      </c>
      <c r="X1801" s="201">
        <v>10</v>
      </c>
    </row>
    <row r="1802" spans="1:24" s="171" customFormat="1" ht="11.25">
      <c r="A1802" s="172" t="s">
        <v>687</v>
      </c>
      <c r="B1802" s="201" t="s">
        <v>672</v>
      </c>
      <c r="C1802" s="201" t="s">
        <v>688</v>
      </c>
      <c r="D1802" s="201" t="s">
        <v>689</v>
      </c>
      <c r="E1802" s="201" t="s">
        <v>690</v>
      </c>
      <c r="F1802" s="201" t="s">
        <v>691</v>
      </c>
      <c r="G1802" s="201">
        <v>12</v>
      </c>
      <c r="H1802" s="201">
        <v>95</v>
      </c>
      <c r="I1802" s="201" t="s">
        <v>713</v>
      </c>
      <c r="J1802" s="201" t="s">
        <v>671</v>
      </c>
      <c r="K1802" s="202">
        <v>40.83</v>
      </c>
      <c r="L1802" s="202">
        <v>0.32</v>
      </c>
      <c r="M1802" s="202">
        <v>22.18</v>
      </c>
      <c r="N1802" s="202">
        <v>14.99</v>
      </c>
      <c r="O1802" s="202">
        <v>0.36</v>
      </c>
      <c r="P1802" s="202">
        <v>9.9600000000000009</v>
      </c>
      <c r="Q1802" s="202">
        <v>12.09</v>
      </c>
      <c r="R1802" s="202">
        <v>0.15</v>
      </c>
      <c r="S1802" s="202">
        <v>0.09</v>
      </c>
      <c r="T1802" s="202">
        <v>100.97</v>
      </c>
      <c r="U1802" s="183">
        <f t="shared" si="56"/>
        <v>54.219311571591476</v>
      </c>
      <c r="V1802" s="183">
        <f t="shared" si="57"/>
        <v>0.27146840818149776</v>
      </c>
      <c r="W1802" s="201" t="s">
        <v>713</v>
      </c>
      <c r="X1802" s="201">
        <v>10</v>
      </c>
    </row>
    <row r="1803" spans="1:24" s="171" customFormat="1" ht="11.25">
      <c r="A1803" s="172" t="s">
        <v>687</v>
      </c>
      <c r="B1803" s="201" t="s">
        <v>672</v>
      </c>
      <c r="C1803" s="201" t="s">
        <v>688</v>
      </c>
      <c r="D1803" s="201" t="s">
        <v>689</v>
      </c>
      <c r="E1803" s="201" t="s">
        <v>690</v>
      </c>
      <c r="F1803" s="201" t="s">
        <v>691</v>
      </c>
      <c r="G1803" s="201">
        <v>12</v>
      </c>
      <c r="H1803" s="201">
        <v>96</v>
      </c>
      <c r="I1803" s="201" t="s">
        <v>713</v>
      </c>
      <c r="J1803" s="201" t="s">
        <v>671</v>
      </c>
      <c r="K1803" s="202">
        <v>41.7</v>
      </c>
      <c r="L1803" s="202">
        <v>0.04</v>
      </c>
      <c r="M1803" s="202">
        <v>20.11</v>
      </c>
      <c r="N1803" s="202">
        <v>8.1999999999999993</v>
      </c>
      <c r="O1803" s="202">
        <v>0.62</v>
      </c>
      <c r="P1803" s="202">
        <v>18.98</v>
      </c>
      <c r="Q1803" s="202">
        <v>6.09</v>
      </c>
      <c r="R1803" s="202">
        <v>0.03</v>
      </c>
      <c r="S1803" s="202">
        <v>5.63</v>
      </c>
      <c r="T1803" s="202">
        <v>101.4</v>
      </c>
      <c r="U1803" s="183">
        <f t="shared" si="56"/>
        <v>80.490422043907202</v>
      </c>
      <c r="V1803" s="183">
        <f t="shared" si="57"/>
        <v>15.811344532976873</v>
      </c>
      <c r="W1803" s="201" t="s">
        <v>713</v>
      </c>
      <c r="X1803" s="201">
        <v>10</v>
      </c>
    </row>
    <row r="1804" spans="1:24" s="171" customFormat="1" ht="11.25">
      <c r="A1804" s="172" t="s">
        <v>687</v>
      </c>
      <c r="B1804" s="201" t="s">
        <v>672</v>
      </c>
      <c r="C1804" s="201" t="s">
        <v>688</v>
      </c>
      <c r="D1804" s="201" t="s">
        <v>689</v>
      </c>
      <c r="E1804" s="201" t="s">
        <v>690</v>
      </c>
      <c r="F1804" s="201" t="s">
        <v>691</v>
      </c>
      <c r="G1804" s="201">
        <v>12</v>
      </c>
      <c r="H1804" s="201">
        <v>97</v>
      </c>
      <c r="I1804" s="201" t="s">
        <v>713</v>
      </c>
      <c r="J1804" s="201" t="s">
        <v>671</v>
      </c>
      <c r="K1804" s="202">
        <v>41.73</v>
      </c>
      <c r="L1804" s="202">
        <v>0.88</v>
      </c>
      <c r="M1804" s="202">
        <v>15.64</v>
      </c>
      <c r="N1804" s="202">
        <v>7.42</v>
      </c>
      <c r="O1804" s="202">
        <v>0.39</v>
      </c>
      <c r="P1804" s="202">
        <v>18.46</v>
      </c>
      <c r="Q1804" s="202">
        <v>7.48</v>
      </c>
      <c r="R1804" s="202">
        <v>7.0000000000000007E-2</v>
      </c>
      <c r="S1804" s="202">
        <v>9.19</v>
      </c>
      <c r="T1804" s="202">
        <v>101.26</v>
      </c>
      <c r="U1804" s="183">
        <f t="shared" si="56"/>
        <v>81.598943111918715</v>
      </c>
      <c r="V1804" s="183">
        <f t="shared" si="57"/>
        <v>28.273394127457831</v>
      </c>
      <c r="W1804" s="201" t="s">
        <v>713</v>
      </c>
      <c r="X1804" s="201">
        <v>10</v>
      </c>
    </row>
    <row r="1805" spans="1:24" s="171" customFormat="1" ht="11.25">
      <c r="A1805" s="172" t="s">
        <v>687</v>
      </c>
      <c r="B1805" s="201" t="s">
        <v>672</v>
      </c>
      <c r="C1805" s="201" t="s">
        <v>688</v>
      </c>
      <c r="D1805" s="201" t="s">
        <v>689</v>
      </c>
      <c r="E1805" s="201" t="s">
        <v>690</v>
      </c>
      <c r="F1805" s="201" t="s">
        <v>691</v>
      </c>
      <c r="G1805" s="201">
        <v>12</v>
      </c>
      <c r="H1805" s="201">
        <v>98</v>
      </c>
      <c r="I1805" s="201" t="s">
        <v>713</v>
      </c>
      <c r="J1805" s="201" t="s">
        <v>671</v>
      </c>
      <c r="K1805" s="202">
        <v>42.41</v>
      </c>
      <c r="L1805" s="202">
        <v>0.77</v>
      </c>
      <c r="M1805" s="202">
        <v>19.22</v>
      </c>
      <c r="N1805" s="202">
        <v>7.65</v>
      </c>
      <c r="O1805" s="202">
        <v>0.45</v>
      </c>
      <c r="P1805" s="202">
        <v>19.98</v>
      </c>
      <c r="Q1805" s="202">
        <v>6.14</v>
      </c>
      <c r="R1805" s="202">
        <v>0.1</v>
      </c>
      <c r="S1805" s="202">
        <v>4.33</v>
      </c>
      <c r="T1805" s="202">
        <v>101.05</v>
      </c>
      <c r="U1805" s="183">
        <f t="shared" si="56"/>
        <v>82.317483827517606</v>
      </c>
      <c r="V1805" s="183">
        <f t="shared" si="57"/>
        <v>13.128910441525351</v>
      </c>
      <c r="W1805" s="201" t="s">
        <v>713</v>
      </c>
      <c r="X1805" s="201">
        <v>10</v>
      </c>
    </row>
    <row r="1806" spans="1:24" s="171" customFormat="1" ht="11.25">
      <c r="A1806" s="172" t="s">
        <v>687</v>
      </c>
      <c r="B1806" s="201" t="s">
        <v>672</v>
      </c>
      <c r="C1806" s="201" t="s">
        <v>688</v>
      </c>
      <c r="D1806" s="201" t="s">
        <v>689</v>
      </c>
      <c r="E1806" s="201" t="s">
        <v>690</v>
      </c>
      <c r="F1806" s="201" t="s">
        <v>691</v>
      </c>
      <c r="G1806" s="201">
        <v>12</v>
      </c>
      <c r="H1806" s="201">
        <v>100</v>
      </c>
      <c r="I1806" s="201" t="s">
        <v>713</v>
      </c>
      <c r="J1806" s="201" t="s">
        <v>671</v>
      </c>
      <c r="K1806" s="202">
        <v>40.46</v>
      </c>
      <c r="L1806" s="202">
        <v>0.32</v>
      </c>
      <c r="M1806" s="202">
        <v>21.83</v>
      </c>
      <c r="N1806" s="202">
        <v>15.54</v>
      </c>
      <c r="O1806" s="202">
        <v>0.31</v>
      </c>
      <c r="P1806" s="202">
        <v>9.68</v>
      </c>
      <c r="Q1806" s="202">
        <v>11.73</v>
      </c>
      <c r="R1806" s="202">
        <v>0.14000000000000001</v>
      </c>
      <c r="S1806" s="202">
        <v>0.11</v>
      </c>
      <c r="T1806" s="202">
        <v>100.12</v>
      </c>
      <c r="U1806" s="183">
        <f t="shared" si="56"/>
        <v>52.613256391018737</v>
      </c>
      <c r="V1806" s="183">
        <f t="shared" si="57"/>
        <v>0.33689322311654202</v>
      </c>
      <c r="W1806" s="201" t="s">
        <v>713</v>
      </c>
      <c r="X1806" s="201">
        <v>10</v>
      </c>
    </row>
    <row r="1807" spans="1:24" s="171" customFormat="1" ht="11.25">
      <c r="A1807" s="172" t="s">
        <v>687</v>
      </c>
      <c r="B1807" s="201" t="s">
        <v>672</v>
      </c>
      <c r="C1807" s="201" t="s">
        <v>688</v>
      </c>
      <c r="D1807" s="201" t="s">
        <v>689</v>
      </c>
      <c r="E1807" s="201" t="s">
        <v>690</v>
      </c>
      <c r="F1807" s="201" t="s">
        <v>691</v>
      </c>
      <c r="G1807" s="201">
        <v>13</v>
      </c>
      <c r="H1807" s="201">
        <v>1</v>
      </c>
      <c r="I1807" s="201" t="s">
        <v>713</v>
      </c>
      <c r="J1807" s="201" t="s">
        <v>671</v>
      </c>
      <c r="K1807" s="202">
        <v>42.48</v>
      </c>
      <c r="L1807" s="202">
        <v>0.03</v>
      </c>
      <c r="M1807" s="202">
        <v>19.45</v>
      </c>
      <c r="N1807" s="202">
        <v>7.28</v>
      </c>
      <c r="O1807" s="202">
        <v>0.52</v>
      </c>
      <c r="P1807" s="202">
        <v>19.78</v>
      </c>
      <c r="Q1807" s="202">
        <v>5.41</v>
      </c>
      <c r="R1807" s="202">
        <v>0.01</v>
      </c>
      <c r="S1807" s="202">
        <v>4.74</v>
      </c>
      <c r="T1807" s="202">
        <v>99.7</v>
      </c>
      <c r="U1807" s="183">
        <f t="shared" si="56"/>
        <v>82.885321539127105</v>
      </c>
      <c r="V1807" s="183">
        <f t="shared" si="57"/>
        <v>14.051312409411912</v>
      </c>
      <c r="W1807" s="201" t="s">
        <v>713</v>
      </c>
      <c r="X1807" s="201">
        <v>10</v>
      </c>
    </row>
    <row r="1808" spans="1:24" s="171" customFormat="1" ht="11.25">
      <c r="A1808" s="172" t="s">
        <v>687</v>
      </c>
      <c r="B1808" s="201" t="s">
        <v>672</v>
      </c>
      <c r="C1808" s="201" t="s">
        <v>688</v>
      </c>
      <c r="D1808" s="201" t="s">
        <v>689</v>
      </c>
      <c r="E1808" s="201" t="s">
        <v>690</v>
      </c>
      <c r="F1808" s="201" t="s">
        <v>691</v>
      </c>
      <c r="G1808" s="201">
        <v>13</v>
      </c>
      <c r="H1808" s="201">
        <v>2</v>
      </c>
      <c r="I1808" s="201" t="s">
        <v>713</v>
      </c>
      <c r="J1808" s="201" t="s">
        <v>671</v>
      </c>
      <c r="K1808" s="202">
        <v>42.41</v>
      </c>
      <c r="L1808" s="202">
        <v>0.78</v>
      </c>
      <c r="M1808" s="202">
        <v>18.350000000000001</v>
      </c>
      <c r="N1808" s="202">
        <v>7.48</v>
      </c>
      <c r="O1808" s="202">
        <v>0.42</v>
      </c>
      <c r="P1808" s="202">
        <v>20.190000000000001</v>
      </c>
      <c r="Q1808" s="202">
        <v>6.13</v>
      </c>
      <c r="R1808" s="202">
        <v>0.11</v>
      </c>
      <c r="S1808" s="202">
        <v>4.04</v>
      </c>
      <c r="T1808" s="202">
        <v>99.91</v>
      </c>
      <c r="U1808" s="183">
        <f t="shared" si="56"/>
        <v>82.791695533248117</v>
      </c>
      <c r="V1808" s="183">
        <f t="shared" si="57"/>
        <v>12.868795990483918</v>
      </c>
      <c r="W1808" s="201" t="s">
        <v>713</v>
      </c>
      <c r="X1808" s="201">
        <v>10</v>
      </c>
    </row>
    <row r="1809" spans="1:24" s="171" customFormat="1" ht="11.25">
      <c r="A1809" s="172" t="s">
        <v>687</v>
      </c>
      <c r="B1809" s="201" t="s">
        <v>672</v>
      </c>
      <c r="C1809" s="201" t="s">
        <v>688</v>
      </c>
      <c r="D1809" s="201" t="s">
        <v>689</v>
      </c>
      <c r="E1809" s="201" t="s">
        <v>690</v>
      </c>
      <c r="F1809" s="201" t="s">
        <v>691</v>
      </c>
      <c r="G1809" s="201">
        <v>13</v>
      </c>
      <c r="H1809" s="201">
        <v>3</v>
      </c>
      <c r="I1809" s="201" t="s">
        <v>713</v>
      </c>
      <c r="J1809" s="201" t="s">
        <v>671</v>
      </c>
      <c r="K1809" s="202">
        <v>42.94</v>
      </c>
      <c r="L1809" s="202">
        <v>0.26</v>
      </c>
      <c r="M1809" s="202">
        <v>20.149999999999999</v>
      </c>
      <c r="N1809" s="202">
        <v>7.44</v>
      </c>
      <c r="O1809" s="202">
        <v>0.33</v>
      </c>
      <c r="P1809" s="202">
        <v>21.17</v>
      </c>
      <c r="Q1809" s="202">
        <v>4.3600000000000003</v>
      </c>
      <c r="R1809" s="202">
        <v>0.11</v>
      </c>
      <c r="S1809" s="202">
        <v>2.68</v>
      </c>
      <c r="T1809" s="202">
        <v>99.44</v>
      </c>
      <c r="U1809" s="183">
        <f t="shared" si="56"/>
        <v>83.530412265237189</v>
      </c>
      <c r="V1809" s="183">
        <f t="shared" si="57"/>
        <v>8.1914671672536681</v>
      </c>
      <c r="W1809" s="201" t="s">
        <v>713</v>
      </c>
      <c r="X1809" s="201">
        <v>10</v>
      </c>
    </row>
    <row r="1810" spans="1:24" s="171" customFormat="1" ht="11.25">
      <c r="A1810" s="172" t="s">
        <v>687</v>
      </c>
      <c r="B1810" s="201" t="s">
        <v>672</v>
      </c>
      <c r="C1810" s="201" t="s">
        <v>688</v>
      </c>
      <c r="D1810" s="201" t="s">
        <v>689</v>
      </c>
      <c r="E1810" s="201" t="s">
        <v>690</v>
      </c>
      <c r="F1810" s="201" t="s">
        <v>691</v>
      </c>
      <c r="G1810" s="201">
        <v>13</v>
      </c>
      <c r="H1810" s="201">
        <v>4</v>
      </c>
      <c r="I1810" s="201" t="s">
        <v>713</v>
      </c>
      <c r="J1810" s="201" t="s">
        <v>671</v>
      </c>
      <c r="K1810" s="202">
        <v>41.93</v>
      </c>
      <c r="L1810" s="202">
        <v>0.14000000000000001</v>
      </c>
      <c r="M1810" s="202">
        <v>15.58</v>
      </c>
      <c r="N1810" s="202">
        <v>7.16</v>
      </c>
      <c r="O1810" s="202">
        <v>0.45</v>
      </c>
      <c r="P1810" s="202">
        <v>19.84</v>
      </c>
      <c r="Q1810" s="202">
        <v>4.9000000000000004</v>
      </c>
      <c r="R1810" s="202">
        <v>0.09</v>
      </c>
      <c r="S1810" s="202">
        <v>8.42</v>
      </c>
      <c r="T1810" s="202">
        <v>98.51</v>
      </c>
      <c r="U1810" s="183">
        <f t="shared" si="56"/>
        <v>83.162264378134694</v>
      </c>
      <c r="V1810" s="183">
        <f t="shared" si="57"/>
        <v>26.608001496892559</v>
      </c>
      <c r="W1810" s="201" t="s">
        <v>713</v>
      </c>
      <c r="X1810" s="201">
        <v>10</v>
      </c>
    </row>
    <row r="1811" spans="1:24" s="171" customFormat="1" ht="11.25">
      <c r="A1811" s="172" t="s">
        <v>687</v>
      </c>
      <c r="B1811" s="201" t="s">
        <v>672</v>
      </c>
      <c r="C1811" s="201" t="s">
        <v>688</v>
      </c>
      <c r="D1811" s="201" t="s">
        <v>689</v>
      </c>
      <c r="E1811" s="201" t="s">
        <v>690</v>
      </c>
      <c r="F1811" s="201" t="s">
        <v>691</v>
      </c>
      <c r="G1811" s="201">
        <v>13</v>
      </c>
      <c r="H1811" s="201">
        <v>5</v>
      </c>
      <c r="I1811" s="201" t="s">
        <v>713</v>
      </c>
      <c r="J1811" s="201" t="s">
        <v>671</v>
      </c>
      <c r="K1811" s="202">
        <v>43.1</v>
      </c>
      <c r="L1811" s="202">
        <v>0.1</v>
      </c>
      <c r="M1811" s="202">
        <v>17.559999999999999</v>
      </c>
      <c r="N1811" s="202">
        <v>7.5</v>
      </c>
      <c r="O1811" s="202">
        <v>0.44</v>
      </c>
      <c r="P1811" s="202">
        <v>19.87</v>
      </c>
      <c r="Q1811" s="202">
        <v>5.39</v>
      </c>
      <c r="R1811" s="202">
        <v>0.05</v>
      </c>
      <c r="S1811" s="202">
        <v>4.75</v>
      </c>
      <c r="T1811" s="202">
        <v>98.76</v>
      </c>
      <c r="U1811" s="183">
        <f t="shared" si="56"/>
        <v>82.524409900782331</v>
      </c>
      <c r="V1811" s="183">
        <f t="shared" si="57"/>
        <v>15.359175041134979</v>
      </c>
      <c r="W1811" s="201" t="s">
        <v>713</v>
      </c>
      <c r="X1811" s="201">
        <v>10</v>
      </c>
    </row>
    <row r="1812" spans="1:24" s="171" customFormat="1" ht="11.25">
      <c r="A1812" s="172" t="s">
        <v>687</v>
      </c>
      <c r="B1812" s="201" t="s">
        <v>672</v>
      </c>
      <c r="C1812" s="201" t="s">
        <v>688</v>
      </c>
      <c r="D1812" s="201" t="s">
        <v>689</v>
      </c>
      <c r="E1812" s="201" t="s">
        <v>690</v>
      </c>
      <c r="F1812" s="201" t="s">
        <v>691</v>
      </c>
      <c r="G1812" s="201">
        <v>13</v>
      </c>
      <c r="H1812" s="201">
        <v>6</v>
      </c>
      <c r="I1812" s="201" t="s">
        <v>713</v>
      </c>
      <c r="J1812" s="201" t="s">
        <v>671</v>
      </c>
      <c r="K1812" s="202">
        <v>42.36</v>
      </c>
      <c r="L1812" s="202">
        <v>0.84</v>
      </c>
      <c r="M1812" s="202">
        <v>17.760000000000002</v>
      </c>
      <c r="N1812" s="202">
        <v>7.28</v>
      </c>
      <c r="O1812" s="202">
        <v>0.41</v>
      </c>
      <c r="P1812" s="202">
        <v>19.84</v>
      </c>
      <c r="Q1812" s="202">
        <v>6.34</v>
      </c>
      <c r="R1812" s="202">
        <v>0.1</v>
      </c>
      <c r="S1812" s="202">
        <v>4.04</v>
      </c>
      <c r="T1812" s="202">
        <v>98.97</v>
      </c>
      <c r="U1812" s="183">
        <f t="shared" si="56"/>
        <v>82.928243622542169</v>
      </c>
      <c r="V1812" s="183">
        <f t="shared" si="57"/>
        <v>13.239705513341818</v>
      </c>
      <c r="W1812" s="201" t="s">
        <v>713</v>
      </c>
      <c r="X1812" s="201">
        <v>10</v>
      </c>
    </row>
    <row r="1813" spans="1:24" s="171" customFormat="1" ht="11.25">
      <c r="A1813" s="172" t="s">
        <v>687</v>
      </c>
      <c r="B1813" s="201" t="s">
        <v>672</v>
      </c>
      <c r="C1813" s="201" t="s">
        <v>688</v>
      </c>
      <c r="D1813" s="201" t="s">
        <v>689</v>
      </c>
      <c r="E1813" s="201" t="s">
        <v>690</v>
      </c>
      <c r="F1813" s="201" t="s">
        <v>691</v>
      </c>
      <c r="G1813" s="201">
        <v>13</v>
      </c>
      <c r="H1813" s="201">
        <v>7</v>
      </c>
      <c r="I1813" s="201" t="s">
        <v>713</v>
      </c>
      <c r="J1813" s="201" t="s">
        <v>671</v>
      </c>
      <c r="K1813" s="202">
        <v>41.36</v>
      </c>
      <c r="L1813" s="202">
        <v>7.0000000000000007E-2</v>
      </c>
      <c r="M1813" s="202">
        <v>16.190000000000001</v>
      </c>
      <c r="N1813" s="202">
        <v>6.86</v>
      </c>
      <c r="O1813" s="202">
        <v>0.43</v>
      </c>
      <c r="P1813" s="202">
        <v>19.739999999999998</v>
      </c>
      <c r="Q1813" s="202">
        <v>6</v>
      </c>
      <c r="R1813" s="202">
        <v>0.04</v>
      </c>
      <c r="S1813" s="202">
        <v>7.57</v>
      </c>
      <c r="T1813" s="202">
        <v>98.26</v>
      </c>
      <c r="U1813" s="183">
        <f t="shared" si="56"/>
        <v>83.684260088352573</v>
      </c>
      <c r="V1813" s="183">
        <f t="shared" si="57"/>
        <v>23.877170377783422</v>
      </c>
      <c r="W1813" s="201" t="s">
        <v>713</v>
      </c>
      <c r="X1813" s="201">
        <v>10</v>
      </c>
    </row>
    <row r="1814" spans="1:24" s="171" customFormat="1" ht="11.25">
      <c r="A1814" s="172" t="s">
        <v>687</v>
      </c>
      <c r="B1814" s="201" t="s">
        <v>672</v>
      </c>
      <c r="C1814" s="201" t="s">
        <v>688</v>
      </c>
      <c r="D1814" s="201" t="s">
        <v>689</v>
      </c>
      <c r="E1814" s="201" t="s">
        <v>690</v>
      </c>
      <c r="F1814" s="201" t="s">
        <v>691</v>
      </c>
      <c r="G1814" s="201">
        <v>13</v>
      </c>
      <c r="H1814" s="201">
        <v>8</v>
      </c>
      <c r="I1814" s="201" t="s">
        <v>713</v>
      </c>
      <c r="J1814" s="201" t="s">
        <v>671</v>
      </c>
      <c r="K1814" s="202">
        <v>42.05</v>
      </c>
      <c r="L1814" s="202">
        <v>0.14000000000000001</v>
      </c>
      <c r="M1814" s="202">
        <v>16.27</v>
      </c>
      <c r="N1814" s="202">
        <v>7.51</v>
      </c>
      <c r="O1814" s="202">
        <v>0.4</v>
      </c>
      <c r="P1814" s="202">
        <v>19.07</v>
      </c>
      <c r="Q1814" s="202">
        <v>6.27</v>
      </c>
      <c r="R1814" s="202">
        <v>0.02</v>
      </c>
      <c r="S1814" s="202">
        <v>7.47</v>
      </c>
      <c r="T1814" s="202">
        <v>99.2</v>
      </c>
      <c r="U1814" s="183">
        <f t="shared" si="56"/>
        <v>81.904075275884935</v>
      </c>
      <c r="V1814" s="183">
        <f t="shared" si="57"/>
        <v>23.547451871534108</v>
      </c>
      <c r="W1814" s="201" t="s">
        <v>713</v>
      </c>
      <c r="X1814" s="201">
        <v>10</v>
      </c>
    </row>
    <row r="1815" spans="1:24" s="171" customFormat="1" ht="11.25">
      <c r="A1815" s="172" t="s">
        <v>687</v>
      </c>
      <c r="B1815" s="201" t="s">
        <v>672</v>
      </c>
      <c r="C1815" s="201" t="s">
        <v>688</v>
      </c>
      <c r="D1815" s="201" t="s">
        <v>689</v>
      </c>
      <c r="E1815" s="201" t="s">
        <v>690</v>
      </c>
      <c r="F1815" s="201" t="s">
        <v>691</v>
      </c>
      <c r="G1815" s="201">
        <v>13</v>
      </c>
      <c r="H1815" s="201">
        <v>9</v>
      </c>
      <c r="I1815" s="201" t="s">
        <v>713</v>
      </c>
      <c r="J1815" s="201" t="s">
        <v>671</v>
      </c>
      <c r="K1815" s="202">
        <v>40.42</v>
      </c>
      <c r="L1815" s="202">
        <v>0.41</v>
      </c>
      <c r="M1815" s="202">
        <v>19.57</v>
      </c>
      <c r="N1815" s="202">
        <v>19.350000000000001</v>
      </c>
      <c r="O1815" s="202">
        <v>0.33</v>
      </c>
      <c r="P1815" s="202">
        <v>7.81</v>
      </c>
      <c r="Q1815" s="202">
        <v>10.199999999999999</v>
      </c>
      <c r="R1815" s="202">
        <v>0.15</v>
      </c>
      <c r="S1815" s="202">
        <v>0.06</v>
      </c>
      <c r="T1815" s="202">
        <v>98.3</v>
      </c>
      <c r="U1815" s="183">
        <f t="shared" si="56"/>
        <v>41.84093913642576</v>
      </c>
      <c r="V1815" s="183">
        <f t="shared" si="57"/>
        <v>0.20525181942829493</v>
      </c>
      <c r="W1815" s="201" t="s">
        <v>713</v>
      </c>
      <c r="X1815" s="201">
        <v>10</v>
      </c>
    </row>
    <row r="1816" spans="1:24" s="171" customFormat="1" ht="11.25">
      <c r="A1816" s="172" t="s">
        <v>687</v>
      </c>
      <c r="B1816" s="201" t="s">
        <v>672</v>
      </c>
      <c r="C1816" s="201" t="s">
        <v>688</v>
      </c>
      <c r="D1816" s="201" t="s">
        <v>689</v>
      </c>
      <c r="E1816" s="201" t="s">
        <v>690</v>
      </c>
      <c r="F1816" s="201" t="s">
        <v>691</v>
      </c>
      <c r="G1816" s="201">
        <v>13</v>
      </c>
      <c r="H1816" s="201">
        <v>10</v>
      </c>
      <c r="I1816" s="201" t="s">
        <v>713</v>
      </c>
      <c r="J1816" s="201" t="s">
        <v>671</v>
      </c>
      <c r="K1816" s="202">
        <v>42.29</v>
      </c>
      <c r="L1816" s="202">
        <v>0.37</v>
      </c>
      <c r="M1816" s="202">
        <v>16.940000000000001</v>
      </c>
      <c r="N1816" s="202">
        <v>7.44</v>
      </c>
      <c r="O1816" s="202">
        <v>0.39</v>
      </c>
      <c r="P1816" s="202">
        <v>19.63</v>
      </c>
      <c r="Q1816" s="202">
        <v>6.11</v>
      </c>
      <c r="R1816" s="202">
        <v>0.04</v>
      </c>
      <c r="S1816" s="202">
        <v>6.86</v>
      </c>
      <c r="T1816" s="202">
        <v>100.07</v>
      </c>
      <c r="U1816" s="183">
        <f t="shared" si="56"/>
        <v>82.464914937942368</v>
      </c>
      <c r="V1816" s="183">
        <f t="shared" si="57"/>
        <v>21.362779912018823</v>
      </c>
      <c r="W1816" s="201" t="s">
        <v>713</v>
      </c>
      <c r="X1816" s="201">
        <v>10</v>
      </c>
    </row>
    <row r="1817" spans="1:24" s="171" customFormat="1" ht="11.25">
      <c r="A1817" s="172" t="s">
        <v>687</v>
      </c>
      <c r="B1817" s="201" t="s">
        <v>672</v>
      </c>
      <c r="C1817" s="201" t="s">
        <v>688</v>
      </c>
      <c r="D1817" s="201" t="s">
        <v>689</v>
      </c>
      <c r="E1817" s="201" t="s">
        <v>690</v>
      </c>
      <c r="F1817" s="201" t="s">
        <v>691</v>
      </c>
      <c r="G1817" s="201">
        <v>13</v>
      </c>
      <c r="H1817" s="201">
        <v>11</v>
      </c>
      <c r="I1817" s="201" t="s">
        <v>713</v>
      </c>
      <c r="J1817" s="201" t="s">
        <v>671</v>
      </c>
      <c r="K1817" s="202">
        <v>42.45</v>
      </c>
      <c r="L1817" s="202">
        <v>0.77</v>
      </c>
      <c r="M1817" s="202">
        <v>18.850000000000001</v>
      </c>
      <c r="N1817" s="202">
        <v>7.64</v>
      </c>
      <c r="O1817" s="202">
        <v>0.37</v>
      </c>
      <c r="P1817" s="202">
        <v>19.989999999999998</v>
      </c>
      <c r="Q1817" s="202">
        <v>6.2</v>
      </c>
      <c r="R1817" s="202">
        <v>0.12</v>
      </c>
      <c r="S1817" s="202">
        <v>4.05</v>
      </c>
      <c r="T1817" s="202">
        <v>100.44</v>
      </c>
      <c r="U1817" s="183">
        <f t="shared" si="56"/>
        <v>82.343791448690922</v>
      </c>
      <c r="V1817" s="183">
        <f t="shared" si="57"/>
        <v>12.597552250126732</v>
      </c>
      <c r="W1817" s="201" t="s">
        <v>713</v>
      </c>
      <c r="X1817" s="201">
        <v>10</v>
      </c>
    </row>
    <row r="1818" spans="1:24" s="171" customFormat="1" ht="11.25">
      <c r="A1818" s="172" t="s">
        <v>687</v>
      </c>
      <c r="B1818" s="201" t="s">
        <v>672</v>
      </c>
      <c r="C1818" s="201" t="s">
        <v>688</v>
      </c>
      <c r="D1818" s="201" t="s">
        <v>689</v>
      </c>
      <c r="E1818" s="201" t="s">
        <v>690</v>
      </c>
      <c r="F1818" s="201" t="s">
        <v>691</v>
      </c>
      <c r="G1818" s="201">
        <v>13</v>
      </c>
      <c r="H1818" s="201">
        <v>12</v>
      </c>
      <c r="I1818" s="201" t="s">
        <v>713</v>
      </c>
      <c r="J1818" s="201" t="s">
        <v>671</v>
      </c>
      <c r="K1818" s="202">
        <v>42.83</v>
      </c>
      <c r="L1818" s="202">
        <v>0.71</v>
      </c>
      <c r="M1818" s="202">
        <v>20.18</v>
      </c>
      <c r="N1818" s="202">
        <v>7.88</v>
      </c>
      <c r="O1818" s="202">
        <v>0.39</v>
      </c>
      <c r="P1818" s="202">
        <v>19.8</v>
      </c>
      <c r="Q1818" s="202">
        <v>6.27</v>
      </c>
      <c r="R1818" s="202">
        <v>0.12</v>
      </c>
      <c r="S1818" s="202">
        <v>3.26</v>
      </c>
      <c r="T1818" s="202">
        <v>101.44</v>
      </c>
      <c r="U1818" s="183">
        <f t="shared" si="56"/>
        <v>81.747528318548675</v>
      </c>
      <c r="V1818" s="183">
        <f t="shared" si="57"/>
        <v>9.7775482350478526</v>
      </c>
      <c r="W1818" s="201" t="s">
        <v>713</v>
      </c>
      <c r="X1818" s="201">
        <v>10</v>
      </c>
    </row>
    <row r="1819" spans="1:24" s="171" customFormat="1" ht="11.25">
      <c r="A1819" s="172" t="s">
        <v>687</v>
      </c>
      <c r="B1819" s="201" t="s">
        <v>672</v>
      </c>
      <c r="C1819" s="201" t="s">
        <v>688</v>
      </c>
      <c r="D1819" s="201" t="s">
        <v>689</v>
      </c>
      <c r="E1819" s="201" t="s">
        <v>690</v>
      </c>
      <c r="F1819" s="201" t="s">
        <v>691</v>
      </c>
      <c r="G1819" s="201">
        <v>13</v>
      </c>
      <c r="H1819" s="201">
        <v>13</v>
      </c>
      <c r="I1819" s="201" t="s">
        <v>713</v>
      </c>
      <c r="J1819" s="201" t="s">
        <v>671</v>
      </c>
      <c r="K1819" s="202">
        <v>42.53</v>
      </c>
      <c r="L1819" s="202">
        <v>7.0000000000000007E-2</v>
      </c>
      <c r="M1819" s="202">
        <v>13.32</v>
      </c>
      <c r="N1819" s="202">
        <v>6.42</v>
      </c>
      <c r="O1819" s="202">
        <v>0.38</v>
      </c>
      <c r="P1819" s="202">
        <v>21.62</v>
      </c>
      <c r="Q1819" s="202">
        <v>3.92</v>
      </c>
      <c r="R1819" s="202">
        <v>0</v>
      </c>
      <c r="S1819" s="202">
        <v>12.16</v>
      </c>
      <c r="T1819" s="202">
        <v>100.42</v>
      </c>
      <c r="U1819" s="183">
        <f t="shared" si="56"/>
        <v>85.71945547347427</v>
      </c>
      <c r="V1819" s="183">
        <f t="shared" si="57"/>
        <v>37.981358982907061</v>
      </c>
      <c r="W1819" s="201" t="s">
        <v>713</v>
      </c>
      <c r="X1819" s="201">
        <v>10</v>
      </c>
    </row>
    <row r="1820" spans="1:24" s="171" customFormat="1" ht="11.25">
      <c r="A1820" s="172" t="s">
        <v>687</v>
      </c>
      <c r="B1820" s="201" t="s">
        <v>672</v>
      </c>
      <c r="C1820" s="201" t="s">
        <v>688</v>
      </c>
      <c r="D1820" s="201" t="s">
        <v>689</v>
      </c>
      <c r="E1820" s="201" t="s">
        <v>690</v>
      </c>
      <c r="F1820" s="201" t="s">
        <v>691</v>
      </c>
      <c r="G1820" s="201">
        <v>13</v>
      </c>
      <c r="H1820" s="201">
        <v>14</v>
      </c>
      <c r="I1820" s="201" t="s">
        <v>713</v>
      </c>
      <c r="J1820" s="201" t="s">
        <v>671</v>
      </c>
      <c r="K1820" s="202">
        <v>41.83</v>
      </c>
      <c r="L1820" s="202">
        <v>0.21</v>
      </c>
      <c r="M1820" s="202">
        <v>13.56</v>
      </c>
      <c r="N1820" s="202">
        <v>6.48</v>
      </c>
      <c r="O1820" s="202">
        <v>0.36</v>
      </c>
      <c r="P1820" s="202">
        <v>21.05</v>
      </c>
      <c r="Q1820" s="202">
        <v>4.83</v>
      </c>
      <c r="R1820" s="202">
        <v>0.08</v>
      </c>
      <c r="S1820" s="202">
        <v>12.11</v>
      </c>
      <c r="T1820" s="202">
        <v>100.51</v>
      </c>
      <c r="U1820" s="183">
        <f t="shared" si="56"/>
        <v>85.272821100742846</v>
      </c>
      <c r="V1820" s="183">
        <f t="shared" si="57"/>
        <v>37.465041812681569</v>
      </c>
      <c r="W1820" s="201" t="s">
        <v>713</v>
      </c>
      <c r="X1820" s="201">
        <v>10</v>
      </c>
    </row>
    <row r="1821" spans="1:24" s="171" customFormat="1" ht="11.25">
      <c r="A1821" s="172" t="s">
        <v>687</v>
      </c>
      <c r="B1821" s="201" t="s">
        <v>672</v>
      </c>
      <c r="C1821" s="201" t="s">
        <v>688</v>
      </c>
      <c r="D1821" s="201" t="s">
        <v>689</v>
      </c>
      <c r="E1821" s="201" t="s">
        <v>690</v>
      </c>
      <c r="F1821" s="201" t="s">
        <v>691</v>
      </c>
      <c r="G1821" s="201">
        <v>13</v>
      </c>
      <c r="H1821" s="201">
        <v>15</v>
      </c>
      <c r="I1821" s="201" t="s">
        <v>713</v>
      </c>
      <c r="J1821" s="201" t="s">
        <v>671</v>
      </c>
      <c r="K1821" s="202">
        <v>43</v>
      </c>
      <c r="L1821" s="202">
        <v>0.32</v>
      </c>
      <c r="M1821" s="202">
        <v>19.510000000000002</v>
      </c>
      <c r="N1821" s="202">
        <v>7.25</v>
      </c>
      <c r="O1821" s="202">
        <v>0.4</v>
      </c>
      <c r="P1821" s="202">
        <v>20.69</v>
      </c>
      <c r="Q1821" s="202">
        <v>5.34</v>
      </c>
      <c r="R1821" s="202">
        <v>0.08</v>
      </c>
      <c r="S1821" s="202">
        <v>4.88</v>
      </c>
      <c r="T1821" s="202">
        <v>101.47</v>
      </c>
      <c r="U1821" s="183">
        <f t="shared" si="56"/>
        <v>83.570746740543171</v>
      </c>
      <c r="V1821" s="183">
        <f t="shared" si="57"/>
        <v>14.368601314421866</v>
      </c>
      <c r="W1821" s="201" t="s">
        <v>713</v>
      </c>
      <c r="X1821" s="201">
        <v>10</v>
      </c>
    </row>
    <row r="1822" spans="1:24" s="171" customFormat="1" ht="11.25">
      <c r="A1822" s="172" t="s">
        <v>687</v>
      </c>
      <c r="B1822" s="201" t="s">
        <v>672</v>
      </c>
      <c r="C1822" s="201" t="s">
        <v>688</v>
      </c>
      <c r="D1822" s="201" t="s">
        <v>689</v>
      </c>
      <c r="E1822" s="201" t="s">
        <v>690</v>
      </c>
      <c r="F1822" s="201" t="s">
        <v>691</v>
      </c>
      <c r="G1822" s="201">
        <v>13</v>
      </c>
      <c r="H1822" s="201">
        <v>16</v>
      </c>
      <c r="I1822" s="201" t="s">
        <v>713</v>
      </c>
      <c r="J1822" s="201" t="s">
        <v>671</v>
      </c>
      <c r="K1822" s="202">
        <v>43.73</v>
      </c>
      <c r="L1822" s="202">
        <v>0.37</v>
      </c>
      <c r="M1822" s="202">
        <v>19.8</v>
      </c>
      <c r="N1822" s="202">
        <v>6.77</v>
      </c>
      <c r="O1822" s="202">
        <v>0.28999999999999998</v>
      </c>
      <c r="P1822" s="202">
        <v>21.61</v>
      </c>
      <c r="Q1822" s="202">
        <v>4.66</v>
      </c>
      <c r="R1822" s="202">
        <v>0.04</v>
      </c>
      <c r="S1822" s="202">
        <v>3.38</v>
      </c>
      <c r="T1822" s="202">
        <v>100.65</v>
      </c>
      <c r="U1822" s="183">
        <f t="shared" si="56"/>
        <v>85.051374436534374</v>
      </c>
      <c r="V1822" s="183">
        <f t="shared" si="57"/>
        <v>10.275043532272203</v>
      </c>
      <c r="W1822" s="201" t="s">
        <v>713</v>
      </c>
      <c r="X1822" s="201">
        <v>10</v>
      </c>
    </row>
    <row r="1823" spans="1:24" s="171" customFormat="1" ht="11.25">
      <c r="A1823" s="172" t="s">
        <v>687</v>
      </c>
      <c r="B1823" s="201" t="s">
        <v>672</v>
      </c>
      <c r="C1823" s="201" t="s">
        <v>688</v>
      </c>
      <c r="D1823" s="201" t="s">
        <v>689</v>
      </c>
      <c r="E1823" s="201" t="s">
        <v>690</v>
      </c>
      <c r="F1823" s="201" t="s">
        <v>691</v>
      </c>
      <c r="G1823" s="201">
        <v>13</v>
      </c>
      <c r="H1823" s="201">
        <v>17</v>
      </c>
      <c r="I1823" s="201" t="s">
        <v>713</v>
      </c>
      <c r="J1823" s="201" t="s">
        <v>671</v>
      </c>
      <c r="K1823" s="202">
        <v>42.59</v>
      </c>
      <c r="L1823" s="202">
        <v>0.67</v>
      </c>
      <c r="M1823" s="202">
        <v>18.420000000000002</v>
      </c>
      <c r="N1823" s="202">
        <v>7.47</v>
      </c>
      <c r="O1823" s="202">
        <v>0.33</v>
      </c>
      <c r="P1823" s="202">
        <v>20.61</v>
      </c>
      <c r="Q1823" s="202">
        <v>5.76</v>
      </c>
      <c r="R1823" s="202">
        <v>0.13</v>
      </c>
      <c r="S1823" s="202">
        <v>4.79</v>
      </c>
      <c r="T1823" s="202">
        <v>100.77</v>
      </c>
      <c r="U1823" s="183">
        <f t="shared" si="56"/>
        <v>83.101844603214829</v>
      </c>
      <c r="V1823" s="183">
        <f t="shared" si="57"/>
        <v>14.853581304817357</v>
      </c>
      <c r="W1823" s="201" t="s">
        <v>713</v>
      </c>
      <c r="X1823" s="201">
        <v>10</v>
      </c>
    </row>
    <row r="1824" spans="1:24" s="171" customFormat="1" ht="11.25">
      <c r="A1824" s="172" t="s">
        <v>687</v>
      </c>
      <c r="B1824" s="201" t="s">
        <v>672</v>
      </c>
      <c r="C1824" s="201" t="s">
        <v>688</v>
      </c>
      <c r="D1824" s="201" t="s">
        <v>689</v>
      </c>
      <c r="E1824" s="201" t="s">
        <v>690</v>
      </c>
      <c r="F1824" s="201" t="s">
        <v>691</v>
      </c>
      <c r="G1824" s="201">
        <v>13</v>
      </c>
      <c r="H1824" s="201">
        <v>18</v>
      </c>
      <c r="I1824" s="201" t="s">
        <v>713</v>
      </c>
      <c r="J1824" s="201" t="s">
        <v>671</v>
      </c>
      <c r="K1824" s="202">
        <v>40.94</v>
      </c>
      <c r="L1824" s="202">
        <v>0.3</v>
      </c>
      <c r="M1824" s="202">
        <v>21.4</v>
      </c>
      <c r="N1824" s="202">
        <v>15.03</v>
      </c>
      <c r="O1824" s="202">
        <v>0.32</v>
      </c>
      <c r="P1824" s="202">
        <v>8.3699999999999992</v>
      </c>
      <c r="Q1824" s="202">
        <v>13.48</v>
      </c>
      <c r="R1824" s="202">
        <v>0.13</v>
      </c>
      <c r="S1824" s="202">
        <v>0.09</v>
      </c>
      <c r="T1824" s="202">
        <v>100.06</v>
      </c>
      <c r="U1824" s="183">
        <f t="shared" si="56"/>
        <v>49.81466875207807</v>
      </c>
      <c r="V1824" s="183">
        <f t="shared" si="57"/>
        <v>0.28133521398170658</v>
      </c>
      <c r="W1824" s="201" t="s">
        <v>713</v>
      </c>
      <c r="X1824" s="201">
        <v>10</v>
      </c>
    </row>
    <row r="1825" spans="1:24" s="171" customFormat="1" ht="11.25">
      <c r="A1825" s="172" t="s">
        <v>687</v>
      </c>
      <c r="B1825" s="201" t="s">
        <v>672</v>
      </c>
      <c r="C1825" s="201" t="s">
        <v>688</v>
      </c>
      <c r="D1825" s="201" t="s">
        <v>689</v>
      </c>
      <c r="E1825" s="201" t="s">
        <v>690</v>
      </c>
      <c r="F1825" s="201" t="s">
        <v>691</v>
      </c>
      <c r="G1825" s="201">
        <v>13</v>
      </c>
      <c r="H1825" s="201">
        <v>19</v>
      </c>
      <c r="I1825" s="201" t="s">
        <v>713</v>
      </c>
      <c r="J1825" s="201" t="s">
        <v>671</v>
      </c>
      <c r="K1825" s="202">
        <v>41.95</v>
      </c>
      <c r="L1825" s="202">
        <v>0.31</v>
      </c>
      <c r="M1825" s="202">
        <v>21.87</v>
      </c>
      <c r="N1825" s="202">
        <v>14.87</v>
      </c>
      <c r="O1825" s="202">
        <v>0.31</v>
      </c>
      <c r="P1825" s="202">
        <v>10.49</v>
      </c>
      <c r="Q1825" s="202">
        <v>11.71</v>
      </c>
      <c r="R1825" s="202">
        <v>0.16</v>
      </c>
      <c r="S1825" s="202">
        <v>0.1</v>
      </c>
      <c r="T1825" s="202">
        <v>101.77</v>
      </c>
      <c r="U1825" s="183">
        <f t="shared" si="56"/>
        <v>55.70153546310361</v>
      </c>
      <c r="V1825" s="183">
        <f t="shared" si="57"/>
        <v>0.30580177797511193</v>
      </c>
      <c r="W1825" s="201" t="s">
        <v>713</v>
      </c>
      <c r="X1825" s="201">
        <v>10</v>
      </c>
    </row>
    <row r="1826" spans="1:24" s="171" customFormat="1" ht="11.25">
      <c r="A1826" s="172" t="s">
        <v>687</v>
      </c>
      <c r="B1826" s="201" t="s">
        <v>672</v>
      </c>
      <c r="C1826" s="201" t="s">
        <v>688</v>
      </c>
      <c r="D1826" s="201" t="s">
        <v>689</v>
      </c>
      <c r="E1826" s="201" t="s">
        <v>690</v>
      </c>
      <c r="F1826" s="201" t="s">
        <v>691</v>
      </c>
      <c r="G1826" s="201">
        <v>13</v>
      </c>
      <c r="H1826" s="201">
        <v>20</v>
      </c>
      <c r="I1826" s="201" t="s">
        <v>713</v>
      </c>
      <c r="J1826" s="201" t="s">
        <v>671</v>
      </c>
      <c r="K1826" s="202">
        <v>42.9</v>
      </c>
      <c r="L1826" s="202">
        <v>0.03</v>
      </c>
      <c r="M1826" s="202">
        <v>19.829999999999998</v>
      </c>
      <c r="N1826" s="202">
        <v>7.72</v>
      </c>
      <c r="O1826" s="202">
        <v>0.6</v>
      </c>
      <c r="P1826" s="202">
        <v>20.190000000000001</v>
      </c>
      <c r="Q1826" s="202">
        <v>5.41</v>
      </c>
      <c r="R1826" s="202">
        <v>0.02</v>
      </c>
      <c r="S1826" s="202">
        <v>4.78</v>
      </c>
      <c r="T1826" s="202">
        <v>101.48</v>
      </c>
      <c r="U1826" s="183">
        <f t="shared" si="56"/>
        <v>82.337081128660216</v>
      </c>
      <c r="V1826" s="183">
        <f t="shared" si="57"/>
        <v>13.919644355088151</v>
      </c>
      <c r="W1826" s="201" t="s">
        <v>713</v>
      </c>
      <c r="X1826" s="201">
        <v>10</v>
      </c>
    </row>
    <row r="1827" spans="1:24" s="171" customFormat="1" ht="11.25">
      <c r="A1827" s="172" t="s">
        <v>687</v>
      </c>
      <c r="B1827" s="201" t="s">
        <v>672</v>
      </c>
      <c r="C1827" s="201" t="s">
        <v>688</v>
      </c>
      <c r="D1827" s="201" t="s">
        <v>689</v>
      </c>
      <c r="E1827" s="201" t="s">
        <v>690</v>
      </c>
      <c r="F1827" s="201" t="s">
        <v>691</v>
      </c>
      <c r="G1827" s="201">
        <v>13</v>
      </c>
      <c r="H1827" s="201">
        <v>21</v>
      </c>
      <c r="I1827" s="201" t="s">
        <v>713</v>
      </c>
      <c r="J1827" s="201" t="s">
        <v>671</v>
      </c>
      <c r="K1827" s="202">
        <v>41.89</v>
      </c>
      <c r="L1827" s="202">
        <v>0.11</v>
      </c>
      <c r="M1827" s="202">
        <v>15.16</v>
      </c>
      <c r="N1827" s="202">
        <v>7.05</v>
      </c>
      <c r="O1827" s="202">
        <v>0.4</v>
      </c>
      <c r="P1827" s="202">
        <v>18.43</v>
      </c>
      <c r="Q1827" s="202">
        <v>6.79</v>
      </c>
      <c r="R1827" s="202">
        <v>0.04</v>
      </c>
      <c r="S1827" s="202">
        <v>9.8800000000000008</v>
      </c>
      <c r="T1827" s="202">
        <v>99.75</v>
      </c>
      <c r="U1827" s="183">
        <f t="shared" si="56"/>
        <v>82.330958895933222</v>
      </c>
      <c r="V1827" s="183">
        <f t="shared" si="57"/>
        <v>30.420090758259118</v>
      </c>
      <c r="W1827" s="201" t="s">
        <v>713</v>
      </c>
      <c r="X1827" s="201">
        <v>10</v>
      </c>
    </row>
    <row r="1828" spans="1:24" s="171" customFormat="1" ht="11.25">
      <c r="A1828" s="172" t="s">
        <v>687</v>
      </c>
      <c r="B1828" s="201" t="s">
        <v>672</v>
      </c>
      <c r="C1828" s="201" t="s">
        <v>688</v>
      </c>
      <c r="D1828" s="201" t="s">
        <v>689</v>
      </c>
      <c r="E1828" s="201" t="s">
        <v>690</v>
      </c>
      <c r="F1828" s="201" t="s">
        <v>691</v>
      </c>
      <c r="G1828" s="201">
        <v>13</v>
      </c>
      <c r="H1828" s="201">
        <v>22</v>
      </c>
      <c r="I1828" s="201" t="s">
        <v>713</v>
      </c>
      <c r="J1828" s="201" t="s">
        <v>671</v>
      </c>
      <c r="K1828" s="202">
        <v>41.6</v>
      </c>
      <c r="L1828" s="202">
        <v>0.31</v>
      </c>
      <c r="M1828" s="202">
        <v>21.1</v>
      </c>
      <c r="N1828" s="202">
        <v>15.18</v>
      </c>
      <c r="O1828" s="202">
        <v>0.3</v>
      </c>
      <c r="P1828" s="202">
        <v>11</v>
      </c>
      <c r="Q1828" s="202">
        <v>10.029999999999999</v>
      </c>
      <c r="R1828" s="202">
        <v>0.14000000000000001</v>
      </c>
      <c r="S1828" s="202">
        <v>0.11</v>
      </c>
      <c r="T1828" s="202">
        <v>99.77</v>
      </c>
      <c r="U1828" s="183">
        <f t="shared" si="56"/>
        <v>56.36275492674018</v>
      </c>
      <c r="V1828" s="183">
        <f t="shared" si="57"/>
        <v>0.34850815011308534</v>
      </c>
      <c r="W1828" s="201" t="s">
        <v>713</v>
      </c>
      <c r="X1828" s="201">
        <v>10</v>
      </c>
    </row>
    <row r="1829" spans="1:24" s="171" customFormat="1" ht="11.25">
      <c r="A1829" s="172" t="s">
        <v>687</v>
      </c>
      <c r="B1829" s="201" t="s">
        <v>672</v>
      </c>
      <c r="C1829" s="201" t="s">
        <v>688</v>
      </c>
      <c r="D1829" s="201" t="s">
        <v>689</v>
      </c>
      <c r="E1829" s="201" t="s">
        <v>690</v>
      </c>
      <c r="F1829" s="201" t="s">
        <v>691</v>
      </c>
      <c r="G1829" s="201">
        <v>13</v>
      </c>
      <c r="H1829" s="201">
        <v>23</v>
      </c>
      <c r="I1829" s="201" t="s">
        <v>713</v>
      </c>
      <c r="J1829" s="201" t="s">
        <v>671</v>
      </c>
      <c r="K1829" s="202">
        <v>42.76</v>
      </c>
      <c r="L1829" s="202">
        <v>0.1</v>
      </c>
      <c r="M1829" s="202">
        <v>16.920000000000002</v>
      </c>
      <c r="N1829" s="202">
        <v>6.79</v>
      </c>
      <c r="O1829" s="202">
        <v>0.36</v>
      </c>
      <c r="P1829" s="202">
        <v>20.100000000000001</v>
      </c>
      <c r="Q1829" s="202">
        <v>6.26</v>
      </c>
      <c r="R1829" s="202">
        <v>0.01</v>
      </c>
      <c r="S1829" s="202">
        <v>7.5</v>
      </c>
      <c r="T1829" s="202">
        <v>100.8</v>
      </c>
      <c r="U1829" s="183">
        <f t="shared" si="56"/>
        <v>84.067378241178332</v>
      </c>
      <c r="V1829" s="183">
        <f t="shared" si="57"/>
        <v>22.920280752161467</v>
      </c>
      <c r="W1829" s="201" t="s">
        <v>713</v>
      </c>
      <c r="X1829" s="201">
        <v>10</v>
      </c>
    </row>
    <row r="1830" spans="1:24" s="171" customFormat="1" ht="11.25">
      <c r="A1830" s="172" t="s">
        <v>687</v>
      </c>
      <c r="B1830" s="201" t="s">
        <v>672</v>
      </c>
      <c r="C1830" s="201" t="s">
        <v>688</v>
      </c>
      <c r="D1830" s="201" t="s">
        <v>689</v>
      </c>
      <c r="E1830" s="201" t="s">
        <v>690</v>
      </c>
      <c r="F1830" s="201" t="s">
        <v>691</v>
      </c>
      <c r="G1830" s="201">
        <v>13</v>
      </c>
      <c r="H1830" s="201">
        <v>24</v>
      </c>
      <c r="I1830" s="201" t="s">
        <v>713</v>
      </c>
      <c r="J1830" s="201" t="s">
        <v>671</v>
      </c>
      <c r="K1830" s="202">
        <v>41.99</v>
      </c>
      <c r="L1830" s="202">
        <v>0.11</v>
      </c>
      <c r="M1830" s="202">
        <v>13.83</v>
      </c>
      <c r="N1830" s="202">
        <v>7.13</v>
      </c>
      <c r="O1830" s="202">
        <v>0.36</v>
      </c>
      <c r="P1830" s="202">
        <v>18.41</v>
      </c>
      <c r="Q1830" s="202">
        <v>7</v>
      </c>
      <c r="R1830" s="202">
        <v>0.02</v>
      </c>
      <c r="S1830" s="202">
        <v>11.01</v>
      </c>
      <c r="T1830" s="202">
        <v>99.86</v>
      </c>
      <c r="U1830" s="183">
        <f t="shared" si="56"/>
        <v>82.15030001823412</v>
      </c>
      <c r="V1830" s="183">
        <f t="shared" si="57"/>
        <v>34.813187467185713</v>
      </c>
      <c r="W1830" s="201" t="s">
        <v>713</v>
      </c>
      <c r="X1830" s="201">
        <v>10</v>
      </c>
    </row>
    <row r="1831" spans="1:24" s="171" customFormat="1" ht="11.25">
      <c r="A1831" s="172" t="s">
        <v>687</v>
      </c>
      <c r="B1831" s="201" t="s">
        <v>672</v>
      </c>
      <c r="C1831" s="201" t="s">
        <v>688</v>
      </c>
      <c r="D1831" s="201" t="s">
        <v>689</v>
      </c>
      <c r="E1831" s="201" t="s">
        <v>690</v>
      </c>
      <c r="F1831" s="201" t="s">
        <v>691</v>
      </c>
      <c r="G1831" s="201">
        <v>13</v>
      </c>
      <c r="H1831" s="201">
        <v>25</v>
      </c>
      <c r="I1831" s="201" t="s">
        <v>713</v>
      </c>
      <c r="J1831" s="201" t="s">
        <v>671</v>
      </c>
      <c r="K1831" s="202">
        <v>41.95</v>
      </c>
      <c r="L1831" s="202">
        <v>0.15</v>
      </c>
      <c r="M1831" s="202">
        <v>14.41</v>
      </c>
      <c r="N1831" s="202">
        <v>7.24</v>
      </c>
      <c r="O1831" s="202">
        <v>0.48</v>
      </c>
      <c r="P1831" s="202">
        <v>19.02</v>
      </c>
      <c r="Q1831" s="202">
        <v>6.63</v>
      </c>
      <c r="R1831" s="202">
        <v>0.04</v>
      </c>
      <c r="S1831" s="202">
        <v>10.26</v>
      </c>
      <c r="T1831" s="202">
        <v>100.18</v>
      </c>
      <c r="U1831" s="183">
        <f t="shared" si="56"/>
        <v>82.402383360565892</v>
      </c>
      <c r="V1831" s="183">
        <f t="shared" si="57"/>
        <v>32.324597790442624</v>
      </c>
      <c r="W1831" s="201" t="s">
        <v>713</v>
      </c>
      <c r="X1831" s="201">
        <v>10</v>
      </c>
    </row>
    <row r="1832" spans="1:24" s="171" customFormat="1" ht="11.25">
      <c r="A1832" s="172" t="s">
        <v>687</v>
      </c>
      <c r="B1832" s="201" t="s">
        <v>672</v>
      </c>
      <c r="C1832" s="201" t="s">
        <v>688</v>
      </c>
      <c r="D1832" s="201" t="s">
        <v>689</v>
      </c>
      <c r="E1832" s="201" t="s">
        <v>690</v>
      </c>
      <c r="F1832" s="201" t="s">
        <v>691</v>
      </c>
      <c r="G1832" s="201">
        <v>13</v>
      </c>
      <c r="H1832" s="201">
        <v>26</v>
      </c>
      <c r="I1832" s="201" t="s">
        <v>713</v>
      </c>
      <c r="J1832" s="201" t="s">
        <v>671</v>
      </c>
      <c r="K1832" s="202">
        <v>43.05</v>
      </c>
      <c r="L1832" s="202">
        <v>0.65</v>
      </c>
      <c r="M1832" s="202">
        <v>20.76</v>
      </c>
      <c r="N1832" s="202">
        <v>9.15</v>
      </c>
      <c r="O1832" s="202">
        <v>0.33</v>
      </c>
      <c r="P1832" s="202">
        <v>20.29</v>
      </c>
      <c r="Q1832" s="202">
        <v>4.76</v>
      </c>
      <c r="R1832" s="202">
        <v>0.14000000000000001</v>
      </c>
      <c r="S1832" s="202">
        <v>0.44</v>
      </c>
      <c r="T1832" s="202">
        <v>99.57</v>
      </c>
      <c r="U1832" s="183">
        <f t="shared" si="56"/>
        <v>79.808290810670542</v>
      </c>
      <c r="V1832" s="183">
        <f t="shared" si="57"/>
        <v>1.4018864475820607</v>
      </c>
      <c r="W1832" s="201" t="s">
        <v>713</v>
      </c>
      <c r="X1832" s="201">
        <v>10</v>
      </c>
    </row>
    <row r="1833" spans="1:24" s="171" customFormat="1" ht="11.25">
      <c r="A1833" s="172" t="s">
        <v>687</v>
      </c>
      <c r="B1833" s="201" t="s">
        <v>672</v>
      </c>
      <c r="C1833" s="201" t="s">
        <v>688</v>
      </c>
      <c r="D1833" s="201" t="s">
        <v>689</v>
      </c>
      <c r="E1833" s="201" t="s">
        <v>690</v>
      </c>
      <c r="F1833" s="201" t="s">
        <v>691</v>
      </c>
      <c r="G1833" s="201">
        <v>13</v>
      </c>
      <c r="H1833" s="201">
        <v>27</v>
      </c>
      <c r="I1833" s="201" t="s">
        <v>713</v>
      </c>
      <c r="J1833" s="201" t="s">
        <v>671</v>
      </c>
      <c r="K1833" s="202">
        <v>40.82</v>
      </c>
      <c r="L1833" s="202">
        <v>0.09</v>
      </c>
      <c r="M1833" s="202">
        <v>14.13</v>
      </c>
      <c r="N1833" s="202">
        <v>7.28</v>
      </c>
      <c r="O1833" s="202">
        <v>0.38</v>
      </c>
      <c r="P1833" s="202">
        <v>18.850000000000001</v>
      </c>
      <c r="Q1833" s="202">
        <v>6.53</v>
      </c>
      <c r="R1833" s="202">
        <v>0.08</v>
      </c>
      <c r="S1833" s="202">
        <v>10.65</v>
      </c>
      <c r="T1833" s="202">
        <v>98.81</v>
      </c>
      <c r="U1833" s="183">
        <f t="shared" si="56"/>
        <v>82.191310714040583</v>
      </c>
      <c r="V1833" s="183">
        <f t="shared" si="57"/>
        <v>33.582286922075625</v>
      </c>
      <c r="W1833" s="201" t="s">
        <v>713</v>
      </c>
      <c r="X1833" s="201">
        <v>10</v>
      </c>
    </row>
    <row r="1834" spans="1:24" s="171" customFormat="1" ht="11.25">
      <c r="A1834" s="172" t="s">
        <v>687</v>
      </c>
      <c r="B1834" s="201" t="s">
        <v>672</v>
      </c>
      <c r="C1834" s="201" t="s">
        <v>688</v>
      </c>
      <c r="D1834" s="201" t="s">
        <v>689</v>
      </c>
      <c r="E1834" s="201" t="s">
        <v>690</v>
      </c>
      <c r="F1834" s="201" t="s">
        <v>691</v>
      </c>
      <c r="G1834" s="201">
        <v>13</v>
      </c>
      <c r="H1834" s="201">
        <v>28</v>
      </c>
      <c r="I1834" s="201" t="s">
        <v>713</v>
      </c>
      <c r="J1834" s="201" t="s">
        <v>671</v>
      </c>
      <c r="K1834" s="202">
        <v>42.13</v>
      </c>
      <c r="L1834" s="202">
        <v>0.3</v>
      </c>
      <c r="M1834" s="202">
        <v>16.239999999999998</v>
      </c>
      <c r="N1834" s="202">
        <v>7.38</v>
      </c>
      <c r="O1834" s="202">
        <v>0.46</v>
      </c>
      <c r="P1834" s="202">
        <v>18.66</v>
      </c>
      <c r="Q1834" s="202">
        <v>6.72</v>
      </c>
      <c r="R1834" s="202">
        <v>0.02</v>
      </c>
      <c r="S1834" s="202">
        <v>8.7100000000000009</v>
      </c>
      <c r="T1834" s="202">
        <v>100.62</v>
      </c>
      <c r="U1834" s="183">
        <f t="shared" si="56"/>
        <v>81.840666464494632</v>
      </c>
      <c r="V1834" s="183">
        <f t="shared" si="57"/>
        <v>26.45931986143551</v>
      </c>
      <c r="W1834" s="201" t="s">
        <v>713</v>
      </c>
      <c r="X1834" s="201">
        <v>10</v>
      </c>
    </row>
    <row r="1835" spans="1:24" s="171" customFormat="1" ht="11.25">
      <c r="A1835" s="172" t="s">
        <v>687</v>
      </c>
      <c r="B1835" s="201" t="s">
        <v>672</v>
      </c>
      <c r="C1835" s="201" t="s">
        <v>688</v>
      </c>
      <c r="D1835" s="201" t="s">
        <v>689</v>
      </c>
      <c r="E1835" s="201" t="s">
        <v>690</v>
      </c>
      <c r="F1835" s="201" t="s">
        <v>691</v>
      </c>
      <c r="G1835" s="201">
        <v>13</v>
      </c>
      <c r="H1835" s="201">
        <v>29</v>
      </c>
      <c r="I1835" s="201" t="s">
        <v>713</v>
      </c>
      <c r="J1835" s="201" t="s">
        <v>671</v>
      </c>
      <c r="K1835" s="202">
        <v>41.51</v>
      </c>
      <c r="L1835" s="202">
        <v>0.22</v>
      </c>
      <c r="M1835" s="202">
        <v>14.14</v>
      </c>
      <c r="N1835" s="202">
        <v>7.13</v>
      </c>
      <c r="O1835" s="202">
        <v>0.44</v>
      </c>
      <c r="P1835" s="202">
        <v>18.91</v>
      </c>
      <c r="Q1835" s="202">
        <v>6.29</v>
      </c>
      <c r="R1835" s="202">
        <v>0.08</v>
      </c>
      <c r="S1835" s="202">
        <v>10.11</v>
      </c>
      <c r="T1835" s="202">
        <v>98.83</v>
      </c>
      <c r="U1835" s="183">
        <f t="shared" si="56"/>
        <v>82.539858907189853</v>
      </c>
      <c r="V1835" s="183">
        <f t="shared" si="57"/>
        <v>32.416258221246899</v>
      </c>
      <c r="W1835" s="201" t="s">
        <v>713</v>
      </c>
      <c r="X1835" s="201">
        <v>10</v>
      </c>
    </row>
    <row r="1836" spans="1:24" s="171" customFormat="1" ht="11.25">
      <c r="A1836" s="172" t="s">
        <v>687</v>
      </c>
      <c r="B1836" s="201" t="s">
        <v>672</v>
      </c>
      <c r="C1836" s="201" t="s">
        <v>688</v>
      </c>
      <c r="D1836" s="201" t="s">
        <v>689</v>
      </c>
      <c r="E1836" s="201" t="s">
        <v>690</v>
      </c>
      <c r="F1836" s="201" t="s">
        <v>691</v>
      </c>
      <c r="G1836" s="201">
        <v>13</v>
      </c>
      <c r="H1836" s="201">
        <v>30</v>
      </c>
      <c r="I1836" s="201" t="s">
        <v>713</v>
      </c>
      <c r="J1836" s="201" t="s">
        <v>671</v>
      </c>
      <c r="K1836" s="202">
        <v>41.8</v>
      </c>
      <c r="L1836" s="202">
        <v>0.17</v>
      </c>
      <c r="M1836" s="202">
        <v>17.53</v>
      </c>
      <c r="N1836" s="202">
        <v>7.64</v>
      </c>
      <c r="O1836" s="202">
        <v>0.37</v>
      </c>
      <c r="P1836" s="202">
        <v>20.51</v>
      </c>
      <c r="Q1836" s="202">
        <v>5.69</v>
      </c>
      <c r="R1836" s="202">
        <v>0.01</v>
      </c>
      <c r="S1836" s="202">
        <v>5.58</v>
      </c>
      <c r="T1836" s="202">
        <v>99.3</v>
      </c>
      <c r="U1836" s="183">
        <f t="shared" si="56"/>
        <v>82.714057983110692</v>
      </c>
      <c r="V1836" s="183">
        <f t="shared" si="57"/>
        <v>17.596184537457091</v>
      </c>
      <c r="W1836" s="201" t="s">
        <v>713</v>
      </c>
      <c r="X1836" s="201">
        <v>10</v>
      </c>
    </row>
    <row r="1837" spans="1:24" s="171" customFormat="1" ht="11.25">
      <c r="A1837" s="172" t="s">
        <v>687</v>
      </c>
      <c r="B1837" s="201" t="s">
        <v>672</v>
      </c>
      <c r="C1837" s="201" t="s">
        <v>688</v>
      </c>
      <c r="D1837" s="201" t="s">
        <v>689</v>
      </c>
      <c r="E1837" s="201" t="s">
        <v>690</v>
      </c>
      <c r="F1837" s="201" t="s">
        <v>691</v>
      </c>
      <c r="G1837" s="201">
        <v>13</v>
      </c>
      <c r="H1837" s="201">
        <v>31</v>
      </c>
      <c r="I1837" s="201" t="s">
        <v>713</v>
      </c>
      <c r="J1837" s="201" t="s">
        <v>671</v>
      </c>
      <c r="K1837" s="202">
        <v>43.21</v>
      </c>
      <c r="L1837" s="202">
        <v>0.38</v>
      </c>
      <c r="M1837" s="202">
        <v>19.309999999999999</v>
      </c>
      <c r="N1837" s="202">
        <v>7.84</v>
      </c>
      <c r="O1837" s="202">
        <v>0.4</v>
      </c>
      <c r="P1837" s="202">
        <v>20.82</v>
      </c>
      <c r="Q1837" s="202">
        <v>5.05</v>
      </c>
      <c r="R1837" s="202">
        <v>0.04</v>
      </c>
      <c r="S1837" s="202">
        <v>3.95</v>
      </c>
      <c r="T1837" s="202">
        <v>101</v>
      </c>
      <c r="U1837" s="183">
        <f t="shared" si="56"/>
        <v>82.558522394193119</v>
      </c>
      <c r="V1837" s="183">
        <f t="shared" si="57"/>
        <v>12.066665365393906</v>
      </c>
      <c r="W1837" s="201" t="s">
        <v>713</v>
      </c>
      <c r="X1837" s="201">
        <v>10</v>
      </c>
    </row>
    <row r="1838" spans="1:24" s="171" customFormat="1" ht="11.25">
      <c r="A1838" s="172" t="s">
        <v>687</v>
      </c>
      <c r="B1838" s="201" t="s">
        <v>672</v>
      </c>
      <c r="C1838" s="201" t="s">
        <v>688</v>
      </c>
      <c r="D1838" s="201" t="s">
        <v>689</v>
      </c>
      <c r="E1838" s="201" t="s">
        <v>690</v>
      </c>
      <c r="F1838" s="201" t="s">
        <v>691</v>
      </c>
      <c r="G1838" s="201">
        <v>13</v>
      </c>
      <c r="H1838" s="201">
        <v>32</v>
      </c>
      <c r="I1838" s="201" t="s">
        <v>713</v>
      </c>
      <c r="J1838" s="201" t="s">
        <v>671</v>
      </c>
      <c r="K1838" s="202">
        <v>42.26</v>
      </c>
      <c r="L1838" s="202">
        <v>0.33</v>
      </c>
      <c r="M1838" s="202">
        <v>17.079999999999998</v>
      </c>
      <c r="N1838" s="202">
        <v>6.51</v>
      </c>
      <c r="O1838" s="202">
        <v>0.35</v>
      </c>
      <c r="P1838" s="202">
        <v>20.61</v>
      </c>
      <c r="Q1838" s="202">
        <v>5.44</v>
      </c>
      <c r="R1838" s="202">
        <v>0.08</v>
      </c>
      <c r="S1838" s="202">
        <v>7.37</v>
      </c>
      <c r="T1838" s="202">
        <v>100.03</v>
      </c>
      <c r="U1838" s="183">
        <f t="shared" si="56"/>
        <v>84.946587591222041</v>
      </c>
      <c r="V1838" s="183">
        <f t="shared" si="57"/>
        <v>22.448556166524508</v>
      </c>
      <c r="W1838" s="201" t="s">
        <v>713</v>
      </c>
      <c r="X1838" s="201">
        <v>10</v>
      </c>
    </row>
    <row r="1839" spans="1:24" s="171" customFormat="1" ht="11.25">
      <c r="A1839" s="172" t="s">
        <v>687</v>
      </c>
      <c r="B1839" s="201" t="s">
        <v>672</v>
      </c>
      <c r="C1839" s="201" t="s">
        <v>688</v>
      </c>
      <c r="D1839" s="201" t="s">
        <v>689</v>
      </c>
      <c r="E1839" s="201" t="s">
        <v>690</v>
      </c>
      <c r="F1839" s="201" t="s">
        <v>691</v>
      </c>
      <c r="G1839" s="201">
        <v>13</v>
      </c>
      <c r="H1839" s="201">
        <v>33</v>
      </c>
      <c r="I1839" s="201" t="s">
        <v>713</v>
      </c>
      <c r="J1839" s="201" t="s">
        <v>671</v>
      </c>
      <c r="K1839" s="202">
        <v>41.01</v>
      </c>
      <c r="L1839" s="202">
        <v>0.83</v>
      </c>
      <c r="M1839" s="202">
        <v>16.79</v>
      </c>
      <c r="N1839" s="202">
        <v>9.73</v>
      </c>
      <c r="O1839" s="202">
        <v>0.56000000000000005</v>
      </c>
      <c r="P1839" s="202">
        <v>15.13</v>
      </c>
      <c r="Q1839" s="202">
        <v>11.25</v>
      </c>
      <c r="R1839" s="202">
        <v>0.14000000000000001</v>
      </c>
      <c r="S1839" s="202">
        <v>5.55</v>
      </c>
      <c r="T1839" s="202">
        <v>100.99</v>
      </c>
      <c r="U1839" s="183">
        <f t="shared" si="56"/>
        <v>73.486480289281431</v>
      </c>
      <c r="V1839" s="183">
        <f t="shared" si="57"/>
        <v>18.150111020626049</v>
      </c>
      <c r="W1839" s="201" t="s">
        <v>713</v>
      </c>
      <c r="X1839" s="201">
        <v>10</v>
      </c>
    </row>
    <row r="1840" spans="1:24" s="171" customFormat="1" ht="11.25">
      <c r="A1840" s="172" t="s">
        <v>687</v>
      </c>
      <c r="B1840" s="201" t="s">
        <v>672</v>
      </c>
      <c r="C1840" s="201" t="s">
        <v>688</v>
      </c>
      <c r="D1840" s="201" t="s">
        <v>689</v>
      </c>
      <c r="E1840" s="201" t="s">
        <v>690</v>
      </c>
      <c r="F1840" s="201" t="s">
        <v>691</v>
      </c>
      <c r="G1840" s="201">
        <v>13</v>
      </c>
      <c r="H1840" s="201">
        <v>34</v>
      </c>
      <c r="I1840" s="201" t="s">
        <v>713</v>
      </c>
      <c r="J1840" s="201" t="s">
        <v>671</v>
      </c>
      <c r="K1840" s="202">
        <v>43.35</v>
      </c>
      <c r="L1840" s="202">
        <v>0.31</v>
      </c>
      <c r="M1840" s="202">
        <v>20.76</v>
      </c>
      <c r="N1840" s="202">
        <v>11.14</v>
      </c>
      <c r="O1840" s="202">
        <v>0.36</v>
      </c>
      <c r="P1840" s="202">
        <v>18.579999999999998</v>
      </c>
      <c r="Q1840" s="202">
        <v>4.72</v>
      </c>
      <c r="R1840" s="202">
        <v>0.12</v>
      </c>
      <c r="S1840" s="202">
        <v>0.28999999999999998</v>
      </c>
      <c r="T1840" s="202">
        <v>99.63</v>
      </c>
      <c r="U1840" s="183">
        <f t="shared" si="56"/>
        <v>74.829217773907388</v>
      </c>
      <c r="V1840" s="183">
        <f t="shared" si="57"/>
        <v>0.92840762020384338</v>
      </c>
      <c r="W1840" s="201" t="s">
        <v>713</v>
      </c>
      <c r="X1840" s="201">
        <v>10</v>
      </c>
    </row>
    <row r="1841" spans="1:24" s="171" customFormat="1" ht="11.25">
      <c r="A1841" s="172" t="s">
        <v>687</v>
      </c>
      <c r="B1841" s="201" t="s">
        <v>672</v>
      </c>
      <c r="C1841" s="201" t="s">
        <v>688</v>
      </c>
      <c r="D1841" s="201" t="s">
        <v>689</v>
      </c>
      <c r="E1841" s="201" t="s">
        <v>690</v>
      </c>
      <c r="F1841" s="201" t="s">
        <v>691</v>
      </c>
      <c r="G1841" s="201">
        <v>13</v>
      </c>
      <c r="H1841" s="201">
        <v>35</v>
      </c>
      <c r="I1841" s="201" t="s">
        <v>713</v>
      </c>
      <c r="J1841" s="201" t="s">
        <v>671</v>
      </c>
      <c r="K1841" s="202">
        <v>42.55</v>
      </c>
      <c r="L1841" s="202">
        <v>0.53</v>
      </c>
      <c r="M1841" s="202">
        <v>17.98</v>
      </c>
      <c r="N1841" s="202">
        <v>8.32</v>
      </c>
      <c r="O1841" s="202">
        <v>0.4</v>
      </c>
      <c r="P1841" s="202">
        <v>19.43</v>
      </c>
      <c r="Q1841" s="202">
        <v>5.61</v>
      </c>
      <c r="R1841" s="202">
        <v>0.14000000000000001</v>
      </c>
      <c r="S1841" s="202">
        <v>4.91</v>
      </c>
      <c r="T1841" s="202">
        <v>99.87</v>
      </c>
      <c r="U1841" s="183">
        <f t="shared" si="56"/>
        <v>80.629870880321846</v>
      </c>
      <c r="V1841" s="183">
        <f t="shared" si="57"/>
        <v>15.482990001506591</v>
      </c>
      <c r="W1841" s="201" t="s">
        <v>713</v>
      </c>
      <c r="X1841" s="201">
        <v>10</v>
      </c>
    </row>
    <row r="1842" spans="1:24" s="171" customFormat="1" ht="11.25">
      <c r="A1842" s="172" t="s">
        <v>687</v>
      </c>
      <c r="B1842" s="201" t="s">
        <v>672</v>
      </c>
      <c r="C1842" s="201" t="s">
        <v>688</v>
      </c>
      <c r="D1842" s="201" t="s">
        <v>689</v>
      </c>
      <c r="E1842" s="201" t="s">
        <v>690</v>
      </c>
      <c r="F1842" s="201" t="s">
        <v>691</v>
      </c>
      <c r="G1842" s="201">
        <v>13</v>
      </c>
      <c r="H1842" s="201">
        <v>36</v>
      </c>
      <c r="I1842" s="201" t="s">
        <v>713</v>
      </c>
      <c r="J1842" s="201" t="s">
        <v>671</v>
      </c>
      <c r="K1842" s="202">
        <v>42.27</v>
      </c>
      <c r="L1842" s="202">
        <v>0.53</v>
      </c>
      <c r="M1842" s="202">
        <v>17</v>
      </c>
      <c r="N1842" s="202">
        <v>7.48</v>
      </c>
      <c r="O1842" s="202">
        <v>0.38</v>
      </c>
      <c r="P1842" s="202">
        <v>20.239999999999998</v>
      </c>
      <c r="Q1842" s="202">
        <v>5.72</v>
      </c>
      <c r="R1842" s="202">
        <v>0.1</v>
      </c>
      <c r="S1842" s="202">
        <v>6.24</v>
      </c>
      <c r="T1842" s="202">
        <v>99.96</v>
      </c>
      <c r="U1842" s="183">
        <f t="shared" si="56"/>
        <v>82.826905775654893</v>
      </c>
      <c r="V1842" s="183">
        <f t="shared" si="57"/>
        <v>19.758486851097253</v>
      </c>
      <c r="W1842" s="201" t="s">
        <v>713</v>
      </c>
      <c r="X1842" s="201">
        <v>10</v>
      </c>
    </row>
    <row r="1843" spans="1:24" s="171" customFormat="1" ht="11.25">
      <c r="A1843" s="172" t="s">
        <v>687</v>
      </c>
      <c r="B1843" s="201" t="s">
        <v>672</v>
      </c>
      <c r="C1843" s="201" t="s">
        <v>688</v>
      </c>
      <c r="D1843" s="201" t="s">
        <v>689</v>
      </c>
      <c r="E1843" s="201" t="s">
        <v>690</v>
      </c>
      <c r="F1843" s="201" t="s">
        <v>691</v>
      </c>
      <c r="G1843" s="201">
        <v>13</v>
      </c>
      <c r="H1843" s="201">
        <v>37</v>
      </c>
      <c r="I1843" s="201" t="s">
        <v>713</v>
      </c>
      <c r="J1843" s="201" t="s">
        <v>671</v>
      </c>
      <c r="K1843" s="202">
        <v>42.87</v>
      </c>
      <c r="L1843" s="202">
        <v>0.35</v>
      </c>
      <c r="M1843" s="202">
        <v>18.73</v>
      </c>
      <c r="N1843" s="202">
        <v>8.07</v>
      </c>
      <c r="O1843" s="202">
        <v>0.44</v>
      </c>
      <c r="P1843" s="202">
        <v>19.75</v>
      </c>
      <c r="Q1843" s="202">
        <v>5.72</v>
      </c>
      <c r="R1843" s="202">
        <v>0.05</v>
      </c>
      <c r="S1843" s="202">
        <v>5.18</v>
      </c>
      <c r="T1843" s="202">
        <v>101.16</v>
      </c>
      <c r="U1843" s="183">
        <f t="shared" si="56"/>
        <v>81.351006730800975</v>
      </c>
      <c r="V1843" s="183">
        <f t="shared" si="57"/>
        <v>15.64944168474417</v>
      </c>
      <c r="W1843" s="201" t="s">
        <v>713</v>
      </c>
      <c r="X1843" s="201">
        <v>10</v>
      </c>
    </row>
    <row r="1844" spans="1:24" s="171" customFormat="1" ht="11.25">
      <c r="A1844" s="172" t="s">
        <v>687</v>
      </c>
      <c r="B1844" s="201" t="s">
        <v>672</v>
      </c>
      <c r="C1844" s="201" t="s">
        <v>688</v>
      </c>
      <c r="D1844" s="201" t="s">
        <v>689</v>
      </c>
      <c r="E1844" s="201" t="s">
        <v>690</v>
      </c>
      <c r="F1844" s="201" t="s">
        <v>691</v>
      </c>
      <c r="G1844" s="201">
        <v>13</v>
      </c>
      <c r="H1844" s="201">
        <v>38</v>
      </c>
      <c r="I1844" s="201" t="s">
        <v>713</v>
      </c>
      <c r="J1844" s="201" t="s">
        <v>671</v>
      </c>
      <c r="K1844" s="202">
        <v>41.44</v>
      </c>
      <c r="L1844" s="202">
        <v>0.28000000000000003</v>
      </c>
      <c r="M1844" s="202">
        <v>20.84</v>
      </c>
      <c r="N1844" s="202">
        <v>15.44</v>
      </c>
      <c r="O1844" s="202">
        <v>0.35</v>
      </c>
      <c r="P1844" s="202">
        <v>10.79</v>
      </c>
      <c r="Q1844" s="202">
        <v>10.18</v>
      </c>
      <c r="R1844" s="202">
        <v>0.14000000000000001</v>
      </c>
      <c r="S1844" s="202">
        <v>0.13</v>
      </c>
      <c r="T1844" s="202">
        <v>99.59</v>
      </c>
      <c r="U1844" s="183">
        <f t="shared" si="56"/>
        <v>55.469013333043314</v>
      </c>
      <c r="V1844" s="183">
        <f t="shared" si="57"/>
        <v>0.41672632961742578</v>
      </c>
      <c r="W1844" s="201" t="s">
        <v>713</v>
      </c>
      <c r="X1844" s="201">
        <v>10</v>
      </c>
    </row>
    <row r="1845" spans="1:24" s="171" customFormat="1" ht="11.25">
      <c r="A1845" s="172" t="s">
        <v>687</v>
      </c>
      <c r="B1845" s="201" t="s">
        <v>672</v>
      </c>
      <c r="C1845" s="201" t="s">
        <v>688</v>
      </c>
      <c r="D1845" s="201" t="s">
        <v>689</v>
      </c>
      <c r="E1845" s="201" t="s">
        <v>690</v>
      </c>
      <c r="F1845" s="201" t="s">
        <v>691</v>
      </c>
      <c r="G1845" s="201">
        <v>13</v>
      </c>
      <c r="H1845" s="201">
        <v>39</v>
      </c>
      <c r="I1845" s="201" t="s">
        <v>713</v>
      </c>
      <c r="J1845" s="201" t="s">
        <v>671</v>
      </c>
      <c r="K1845" s="202">
        <v>41.31</v>
      </c>
      <c r="L1845" s="202">
        <v>0.3</v>
      </c>
      <c r="M1845" s="202">
        <v>21.63</v>
      </c>
      <c r="N1845" s="202">
        <v>15.4</v>
      </c>
      <c r="O1845" s="202">
        <v>0.32</v>
      </c>
      <c r="P1845" s="202">
        <v>11.22</v>
      </c>
      <c r="Q1845" s="202">
        <v>10.029999999999999</v>
      </c>
      <c r="R1845" s="202">
        <v>0.11</v>
      </c>
      <c r="S1845" s="202">
        <v>0.1</v>
      </c>
      <c r="T1845" s="202">
        <v>100.42</v>
      </c>
      <c r="U1845" s="183">
        <f t="shared" si="56"/>
        <v>56.49586420086186</v>
      </c>
      <c r="V1845" s="183">
        <f t="shared" si="57"/>
        <v>0.30918437200194476</v>
      </c>
      <c r="W1845" s="201" t="s">
        <v>713</v>
      </c>
      <c r="X1845" s="201">
        <v>10</v>
      </c>
    </row>
    <row r="1846" spans="1:24" s="171" customFormat="1" ht="11.25">
      <c r="A1846" s="172" t="s">
        <v>687</v>
      </c>
      <c r="B1846" s="201" t="s">
        <v>672</v>
      </c>
      <c r="C1846" s="201" t="s">
        <v>688</v>
      </c>
      <c r="D1846" s="201" t="s">
        <v>689</v>
      </c>
      <c r="E1846" s="201" t="s">
        <v>690</v>
      </c>
      <c r="F1846" s="201" t="s">
        <v>691</v>
      </c>
      <c r="G1846" s="201">
        <v>13</v>
      </c>
      <c r="H1846" s="201">
        <v>40</v>
      </c>
      <c r="I1846" s="201" t="s">
        <v>713</v>
      </c>
      <c r="J1846" s="201" t="s">
        <v>671</v>
      </c>
      <c r="K1846" s="202">
        <v>41.57</v>
      </c>
      <c r="L1846" s="202">
        <v>0.75</v>
      </c>
      <c r="M1846" s="202">
        <v>13.15</v>
      </c>
      <c r="N1846" s="202">
        <v>7.33</v>
      </c>
      <c r="O1846" s="202">
        <v>0.43</v>
      </c>
      <c r="P1846" s="202">
        <v>18.72</v>
      </c>
      <c r="Q1846" s="202">
        <v>7.15</v>
      </c>
      <c r="R1846" s="202">
        <v>0.14000000000000001</v>
      </c>
      <c r="S1846" s="202">
        <v>12.13</v>
      </c>
      <c r="T1846" s="202">
        <v>101.37</v>
      </c>
      <c r="U1846" s="183">
        <f t="shared" si="56"/>
        <v>81.988934744029621</v>
      </c>
      <c r="V1846" s="183">
        <f t="shared" si="57"/>
        <v>38.226044615138548</v>
      </c>
      <c r="W1846" s="201" t="s">
        <v>713</v>
      </c>
      <c r="X1846" s="201">
        <v>10</v>
      </c>
    </row>
    <row r="1847" spans="1:24" s="171" customFormat="1" ht="11.25">
      <c r="A1847" s="172" t="s">
        <v>687</v>
      </c>
      <c r="B1847" s="201" t="s">
        <v>672</v>
      </c>
      <c r="C1847" s="201" t="s">
        <v>688</v>
      </c>
      <c r="D1847" s="201" t="s">
        <v>689</v>
      </c>
      <c r="E1847" s="201" t="s">
        <v>690</v>
      </c>
      <c r="F1847" s="201" t="s">
        <v>691</v>
      </c>
      <c r="G1847" s="201">
        <v>13</v>
      </c>
      <c r="H1847" s="201">
        <v>41</v>
      </c>
      <c r="I1847" s="201" t="s">
        <v>713</v>
      </c>
      <c r="J1847" s="201" t="s">
        <v>671</v>
      </c>
      <c r="K1847" s="202">
        <v>42.9</v>
      </c>
      <c r="L1847" s="202">
        <v>0.2</v>
      </c>
      <c r="M1847" s="202">
        <v>19.39</v>
      </c>
      <c r="N1847" s="202">
        <v>7.92</v>
      </c>
      <c r="O1847" s="202">
        <v>0.45</v>
      </c>
      <c r="P1847" s="202">
        <v>20.2</v>
      </c>
      <c r="Q1847" s="202">
        <v>5.38</v>
      </c>
      <c r="R1847" s="202">
        <v>0.05</v>
      </c>
      <c r="S1847" s="202">
        <v>4.49</v>
      </c>
      <c r="T1847" s="202">
        <v>100.98</v>
      </c>
      <c r="U1847" s="183">
        <f t="shared" si="56"/>
        <v>81.969351842501723</v>
      </c>
      <c r="V1847" s="183">
        <f t="shared" si="57"/>
        <v>13.445503511087162</v>
      </c>
      <c r="W1847" s="201" t="s">
        <v>713</v>
      </c>
      <c r="X1847" s="201">
        <v>10</v>
      </c>
    </row>
    <row r="1848" spans="1:24" s="171" customFormat="1" ht="11.25">
      <c r="A1848" s="172" t="s">
        <v>687</v>
      </c>
      <c r="B1848" s="201" t="s">
        <v>672</v>
      </c>
      <c r="C1848" s="201" t="s">
        <v>688</v>
      </c>
      <c r="D1848" s="201" t="s">
        <v>689</v>
      </c>
      <c r="E1848" s="201" t="s">
        <v>690</v>
      </c>
      <c r="F1848" s="201" t="s">
        <v>691</v>
      </c>
      <c r="G1848" s="201">
        <v>13</v>
      </c>
      <c r="H1848" s="201">
        <v>42</v>
      </c>
      <c r="I1848" s="201" t="s">
        <v>713</v>
      </c>
      <c r="J1848" s="201" t="s">
        <v>671</v>
      </c>
      <c r="K1848" s="202">
        <v>41.34</v>
      </c>
      <c r="L1848" s="202">
        <v>0.3</v>
      </c>
      <c r="M1848" s="202">
        <v>21.05</v>
      </c>
      <c r="N1848" s="202">
        <v>15.07</v>
      </c>
      <c r="O1848" s="202">
        <v>0.33</v>
      </c>
      <c r="P1848" s="202">
        <v>10.199999999999999</v>
      </c>
      <c r="Q1848" s="202">
        <v>11.55</v>
      </c>
      <c r="R1848" s="202">
        <v>0.13</v>
      </c>
      <c r="S1848" s="202">
        <v>0.12</v>
      </c>
      <c r="T1848" s="202">
        <v>100.09</v>
      </c>
      <c r="U1848" s="183">
        <f t="shared" si="56"/>
        <v>54.677848193486781</v>
      </c>
      <c r="V1848" s="183">
        <f t="shared" si="57"/>
        <v>0.38096963369599524</v>
      </c>
      <c r="W1848" s="201" t="s">
        <v>713</v>
      </c>
      <c r="X1848" s="201">
        <v>10</v>
      </c>
    </row>
    <row r="1849" spans="1:24" s="171" customFormat="1" ht="11.25">
      <c r="A1849" s="172" t="s">
        <v>687</v>
      </c>
      <c r="B1849" s="201" t="s">
        <v>672</v>
      </c>
      <c r="C1849" s="201" t="s">
        <v>688</v>
      </c>
      <c r="D1849" s="201" t="s">
        <v>689</v>
      </c>
      <c r="E1849" s="201" t="s">
        <v>690</v>
      </c>
      <c r="F1849" s="201" t="s">
        <v>691</v>
      </c>
      <c r="G1849" s="201">
        <v>13</v>
      </c>
      <c r="H1849" s="201">
        <v>43</v>
      </c>
      <c r="I1849" s="201" t="s">
        <v>713</v>
      </c>
      <c r="J1849" s="201" t="s">
        <v>671</v>
      </c>
      <c r="K1849" s="202">
        <v>42.49</v>
      </c>
      <c r="L1849" s="202">
        <v>0.16</v>
      </c>
      <c r="M1849" s="202">
        <v>16.309999999999999</v>
      </c>
      <c r="N1849" s="202">
        <v>7.11</v>
      </c>
      <c r="O1849" s="202">
        <v>0.4</v>
      </c>
      <c r="P1849" s="202">
        <v>19.91</v>
      </c>
      <c r="Q1849" s="202">
        <v>5.87</v>
      </c>
      <c r="R1849" s="202">
        <v>0.1</v>
      </c>
      <c r="S1849" s="202">
        <v>7.64</v>
      </c>
      <c r="T1849" s="202">
        <v>99.99</v>
      </c>
      <c r="U1849" s="183">
        <f t="shared" si="56"/>
        <v>83.30919432432205</v>
      </c>
      <c r="V1849" s="183">
        <f t="shared" si="57"/>
        <v>23.910264323386624</v>
      </c>
      <c r="W1849" s="201" t="s">
        <v>713</v>
      </c>
      <c r="X1849" s="201">
        <v>10</v>
      </c>
    </row>
    <row r="1850" spans="1:24" s="171" customFormat="1" ht="11.25">
      <c r="A1850" s="172" t="s">
        <v>687</v>
      </c>
      <c r="B1850" s="201" t="s">
        <v>672</v>
      </c>
      <c r="C1850" s="201" t="s">
        <v>688</v>
      </c>
      <c r="D1850" s="201" t="s">
        <v>689</v>
      </c>
      <c r="E1850" s="201" t="s">
        <v>690</v>
      </c>
      <c r="F1850" s="201" t="s">
        <v>691</v>
      </c>
      <c r="G1850" s="201">
        <v>13</v>
      </c>
      <c r="H1850" s="201">
        <v>44</v>
      </c>
      <c r="I1850" s="201" t="s">
        <v>713</v>
      </c>
      <c r="J1850" s="201" t="s">
        <v>671</v>
      </c>
      <c r="K1850" s="202">
        <v>42.11</v>
      </c>
      <c r="L1850" s="202">
        <v>0.16</v>
      </c>
      <c r="M1850" s="202">
        <v>14.28</v>
      </c>
      <c r="N1850" s="202">
        <v>6.25</v>
      </c>
      <c r="O1850" s="202">
        <v>0.38</v>
      </c>
      <c r="P1850" s="202">
        <v>20.07</v>
      </c>
      <c r="Q1850" s="202">
        <v>6.46</v>
      </c>
      <c r="R1850" s="202">
        <v>0.09</v>
      </c>
      <c r="S1850" s="202">
        <v>10.23</v>
      </c>
      <c r="T1850" s="202">
        <v>100.03</v>
      </c>
      <c r="U1850" s="183">
        <f t="shared" si="56"/>
        <v>85.127366707852033</v>
      </c>
      <c r="V1850" s="183">
        <f t="shared" si="57"/>
        <v>32.45893341758034</v>
      </c>
      <c r="W1850" s="201" t="s">
        <v>713</v>
      </c>
      <c r="X1850" s="201">
        <v>10</v>
      </c>
    </row>
    <row r="1851" spans="1:24" s="171" customFormat="1" ht="11.25">
      <c r="A1851" s="172" t="s">
        <v>687</v>
      </c>
      <c r="B1851" s="201" t="s">
        <v>672</v>
      </c>
      <c r="C1851" s="201" t="s">
        <v>688</v>
      </c>
      <c r="D1851" s="201" t="s">
        <v>689</v>
      </c>
      <c r="E1851" s="201" t="s">
        <v>690</v>
      </c>
      <c r="F1851" s="201" t="s">
        <v>691</v>
      </c>
      <c r="G1851" s="201">
        <v>13</v>
      </c>
      <c r="H1851" s="201">
        <v>45</v>
      </c>
      <c r="I1851" s="201" t="s">
        <v>713</v>
      </c>
      <c r="J1851" s="201" t="s">
        <v>671</v>
      </c>
      <c r="K1851" s="202">
        <v>42.72</v>
      </c>
      <c r="L1851" s="202">
        <v>0.2</v>
      </c>
      <c r="M1851" s="202">
        <v>19.96</v>
      </c>
      <c r="N1851" s="202">
        <v>10.39</v>
      </c>
      <c r="O1851" s="202">
        <v>0.42</v>
      </c>
      <c r="P1851" s="202">
        <v>19.41</v>
      </c>
      <c r="Q1851" s="202">
        <v>4.4400000000000004</v>
      </c>
      <c r="R1851" s="202">
        <v>0.04</v>
      </c>
      <c r="S1851" s="202">
        <v>1.07</v>
      </c>
      <c r="T1851" s="202">
        <v>98.65</v>
      </c>
      <c r="U1851" s="183">
        <f t="shared" si="56"/>
        <v>76.904482744131087</v>
      </c>
      <c r="V1851" s="183">
        <f t="shared" si="57"/>
        <v>3.4713497963043585</v>
      </c>
      <c r="W1851" s="201" t="s">
        <v>713</v>
      </c>
      <c r="X1851" s="201">
        <v>10</v>
      </c>
    </row>
    <row r="1852" spans="1:24" s="171" customFormat="1" ht="11.25">
      <c r="A1852" s="172" t="s">
        <v>687</v>
      </c>
      <c r="B1852" s="201" t="s">
        <v>672</v>
      </c>
      <c r="C1852" s="201" t="s">
        <v>688</v>
      </c>
      <c r="D1852" s="201" t="s">
        <v>689</v>
      </c>
      <c r="E1852" s="201" t="s">
        <v>690</v>
      </c>
      <c r="F1852" s="201" t="s">
        <v>691</v>
      </c>
      <c r="G1852" s="201">
        <v>13</v>
      </c>
      <c r="H1852" s="201">
        <v>46</v>
      </c>
      <c r="I1852" s="201" t="s">
        <v>713</v>
      </c>
      <c r="J1852" s="201" t="s">
        <v>671</v>
      </c>
      <c r="K1852" s="202">
        <v>41.08</v>
      </c>
      <c r="L1852" s="202">
        <v>0.47</v>
      </c>
      <c r="M1852" s="202">
        <v>14.57</v>
      </c>
      <c r="N1852" s="202">
        <v>6.68</v>
      </c>
      <c r="O1852" s="202">
        <v>0.45</v>
      </c>
      <c r="P1852" s="202">
        <v>19.739999999999998</v>
      </c>
      <c r="Q1852" s="202">
        <v>6.31</v>
      </c>
      <c r="R1852" s="202">
        <v>7.0000000000000007E-2</v>
      </c>
      <c r="S1852" s="202">
        <v>10.32</v>
      </c>
      <c r="T1852" s="202">
        <v>99.69</v>
      </c>
      <c r="U1852" s="183">
        <f t="shared" si="56"/>
        <v>84.044060944193916</v>
      </c>
      <c r="V1852" s="183">
        <f t="shared" si="57"/>
        <v>32.210701816227342</v>
      </c>
      <c r="W1852" s="201" t="s">
        <v>713</v>
      </c>
      <c r="X1852" s="201">
        <v>10</v>
      </c>
    </row>
    <row r="1853" spans="1:24" s="171" customFormat="1" ht="11.25">
      <c r="A1853" s="172" t="s">
        <v>687</v>
      </c>
      <c r="B1853" s="201" t="s">
        <v>672</v>
      </c>
      <c r="C1853" s="201" t="s">
        <v>688</v>
      </c>
      <c r="D1853" s="201" t="s">
        <v>689</v>
      </c>
      <c r="E1853" s="201" t="s">
        <v>690</v>
      </c>
      <c r="F1853" s="201" t="s">
        <v>691</v>
      </c>
      <c r="G1853" s="201">
        <v>13</v>
      </c>
      <c r="H1853" s="201">
        <v>47</v>
      </c>
      <c r="I1853" s="201" t="s">
        <v>713</v>
      </c>
      <c r="J1853" s="201" t="s">
        <v>671</v>
      </c>
      <c r="K1853" s="202">
        <v>41.05</v>
      </c>
      <c r="L1853" s="202">
        <v>0.25</v>
      </c>
      <c r="M1853" s="202">
        <v>12.66</v>
      </c>
      <c r="N1853" s="202">
        <v>7.06</v>
      </c>
      <c r="O1853" s="202">
        <v>0.39</v>
      </c>
      <c r="P1853" s="202">
        <v>18.45</v>
      </c>
      <c r="Q1853" s="202">
        <v>6.97</v>
      </c>
      <c r="R1853" s="202">
        <v>0.1</v>
      </c>
      <c r="S1853" s="202">
        <v>12.65</v>
      </c>
      <c r="T1853" s="202">
        <v>99.58</v>
      </c>
      <c r="U1853" s="183">
        <f t="shared" si="56"/>
        <v>82.326116581132851</v>
      </c>
      <c r="V1853" s="183">
        <f t="shared" si="57"/>
        <v>40.130875325512285</v>
      </c>
      <c r="W1853" s="201" t="s">
        <v>713</v>
      </c>
      <c r="X1853" s="201">
        <v>10</v>
      </c>
    </row>
    <row r="1854" spans="1:24" s="171" customFormat="1" ht="11.25">
      <c r="A1854" s="172" t="s">
        <v>687</v>
      </c>
      <c r="B1854" s="201" t="s">
        <v>672</v>
      </c>
      <c r="C1854" s="201" t="s">
        <v>688</v>
      </c>
      <c r="D1854" s="201" t="s">
        <v>689</v>
      </c>
      <c r="E1854" s="201" t="s">
        <v>690</v>
      </c>
      <c r="F1854" s="201" t="s">
        <v>691</v>
      </c>
      <c r="G1854" s="201">
        <v>13</v>
      </c>
      <c r="H1854" s="201">
        <v>48</v>
      </c>
      <c r="I1854" s="201" t="s">
        <v>713</v>
      </c>
      <c r="J1854" s="201" t="s">
        <v>671</v>
      </c>
      <c r="K1854" s="202">
        <v>41.16</v>
      </c>
      <c r="L1854" s="202">
        <v>0.27</v>
      </c>
      <c r="M1854" s="202">
        <v>20.82</v>
      </c>
      <c r="N1854" s="202">
        <v>13.89</v>
      </c>
      <c r="O1854" s="202">
        <v>0.28999999999999998</v>
      </c>
      <c r="P1854" s="202">
        <v>10.54</v>
      </c>
      <c r="Q1854" s="202">
        <v>12.22</v>
      </c>
      <c r="R1854" s="202">
        <v>0.1</v>
      </c>
      <c r="S1854" s="202">
        <v>0.12</v>
      </c>
      <c r="T1854" s="202">
        <v>99.41</v>
      </c>
      <c r="U1854" s="183">
        <f t="shared" si="56"/>
        <v>57.492877531809974</v>
      </c>
      <c r="V1854" s="183">
        <f t="shared" si="57"/>
        <v>0.38516202203273153</v>
      </c>
      <c r="W1854" s="201" t="s">
        <v>713</v>
      </c>
      <c r="X1854" s="201">
        <v>10</v>
      </c>
    </row>
    <row r="1855" spans="1:24" s="171" customFormat="1" ht="11.25">
      <c r="A1855" s="172" t="s">
        <v>687</v>
      </c>
      <c r="B1855" s="201" t="s">
        <v>672</v>
      </c>
      <c r="C1855" s="201" t="s">
        <v>688</v>
      </c>
      <c r="D1855" s="201" t="s">
        <v>689</v>
      </c>
      <c r="E1855" s="201" t="s">
        <v>690</v>
      </c>
      <c r="F1855" s="201" t="s">
        <v>691</v>
      </c>
      <c r="G1855" s="201">
        <v>13</v>
      </c>
      <c r="H1855" s="201">
        <v>49</v>
      </c>
      <c r="I1855" s="201" t="s">
        <v>713</v>
      </c>
      <c r="J1855" s="201" t="s">
        <v>671</v>
      </c>
      <c r="K1855" s="202">
        <v>42.42</v>
      </c>
      <c r="L1855" s="202">
        <v>0.05</v>
      </c>
      <c r="M1855" s="202">
        <v>18.329999999999998</v>
      </c>
      <c r="N1855" s="202">
        <v>7.59</v>
      </c>
      <c r="O1855" s="202">
        <v>0.52</v>
      </c>
      <c r="P1855" s="202">
        <v>19.420000000000002</v>
      </c>
      <c r="Q1855" s="202">
        <v>5.5</v>
      </c>
      <c r="R1855" s="202">
        <v>0.02</v>
      </c>
      <c r="S1855" s="202">
        <v>5.19</v>
      </c>
      <c r="T1855" s="202">
        <v>99.04</v>
      </c>
      <c r="U1855" s="183">
        <f t="shared" si="56"/>
        <v>82.016310190933311</v>
      </c>
      <c r="V1855" s="183">
        <f t="shared" si="57"/>
        <v>15.96237679101332</v>
      </c>
      <c r="W1855" s="201" t="s">
        <v>713</v>
      </c>
      <c r="X1855" s="201">
        <v>10</v>
      </c>
    </row>
    <row r="1856" spans="1:24" s="171" customFormat="1" ht="11.25">
      <c r="A1856" s="172" t="s">
        <v>687</v>
      </c>
      <c r="B1856" s="201" t="s">
        <v>672</v>
      </c>
      <c r="C1856" s="201" t="s">
        <v>688</v>
      </c>
      <c r="D1856" s="201" t="s">
        <v>689</v>
      </c>
      <c r="E1856" s="201" t="s">
        <v>690</v>
      </c>
      <c r="F1856" s="201" t="s">
        <v>691</v>
      </c>
      <c r="G1856" s="201">
        <v>13</v>
      </c>
      <c r="H1856" s="201">
        <v>50</v>
      </c>
      <c r="I1856" s="201" t="s">
        <v>713</v>
      </c>
      <c r="J1856" s="201" t="s">
        <v>671</v>
      </c>
      <c r="K1856" s="202">
        <v>41.76</v>
      </c>
      <c r="L1856" s="202">
        <v>0.05</v>
      </c>
      <c r="M1856" s="202">
        <v>17.12</v>
      </c>
      <c r="N1856" s="202">
        <v>7.32</v>
      </c>
      <c r="O1856" s="202">
        <v>0.41</v>
      </c>
      <c r="P1856" s="202">
        <v>19.3</v>
      </c>
      <c r="Q1856" s="202">
        <v>6.12</v>
      </c>
      <c r="R1856" s="202">
        <v>0.03</v>
      </c>
      <c r="S1856" s="202">
        <v>6.92</v>
      </c>
      <c r="T1856" s="202">
        <v>99.03</v>
      </c>
      <c r="U1856" s="183">
        <f t="shared" si="56"/>
        <v>82.454886036425108</v>
      </c>
      <c r="V1856" s="183">
        <f t="shared" si="57"/>
        <v>21.331527521555685</v>
      </c>
      <c r="W1856" s="201" t="s">
        <v>713</v>
      </c>
      <c r="X1856" s="201">
        <v>10</v>
      </c>
    </row>
    <row r="1857" spans="1:24" s="171" customFormat="1" ht="11.25">
      <c r="A1857" s="172" t="s">
        <v>687</v>
      </c>
      <c r="B1857" s="201" t="s">
        <v>672</v>
      </c>
      <c r="C1857" s="201" t="s">
        <v>688</v>
      </c>
      <c r="D1857" s="201" t="s">
        <v>689</v>
      </c>
      <c r="E1857" s="201" t="s">
        <v>690</v>
      </c>
      <c r="F1857" s="201" t="s">
        <v>691</v>
      </c>
      <c r="G1857" s="201">
        <v>13</v>
      </c>
      <c r="H1857" s="201">
        <v>51</v>
      </c>
      <c r="I1857" s="201" t="s">
        <v>713</v>
      </c>
      <c r="J1857" s="201" t="s">
        <v>671</v>
      </c>
      <c r="K1857" s="202">
        <v>40.950000000000003</v>
      </c>
      <c r="L1857" s="202">
        <v>0.2</v>
      </c>
      <c r="M1857" s="202">
        <v>12.48</v>
      </c>
      <c r="N1857" s="202">
        <v>7.07</v>
      </c>
      <c r="O1857" s="202">
        <v>0.49</v>
      </c>
      <c r="P1857" s="202">
        <v>17.600000000000001</v>
      </c>
      <c r="Q1857" s="202">
        <v>8.92</v>
      </c>
      <c r="R1857" s="202">
        <v>0.06</v>
      </c>
      <c r="S1857" s="202">
        <v>13.15</v>
      </c>
      <c r="T1857" s="202">
        <v>100.92</v>
      </c>
      <c r="U1857" s="183">
        <f t="shared" si="56"/>
        <v>81.608119303150701</v>
      </c>
      <c r="V1857" s="183">
        <f t="shared" si="57"/>
        <v>41.412700523857907</v>
      </c>
      <c r="W1857" s="201" t="s">
        <v>713</v>
      </c>
      <c r="X1857" s="201">
        <v>10</v>
      </c>
    </row>
    <row r="1858" spans="1:24" s="171" customFormat="1" ht="11.25">
      <c r="A1858" s="172" t="s">
        <v>687</v>
      </c>
      <c r="B1858" s="201" t="s">
        <v>672</v>
      </c>
      <c r="C1858" s="201" t="s">
        <v>688</v>
      </c>
      <c r="D1858" s="201" t="s">
        <v>689</v>
      </c>
      <c r="E1858" s="201" t="s">
        <v>690</v>
      </c>
      <c r="F1858" s="201" t="s">
        <v>691</v>
      </c>
      <c r="G1858" s="201">
        <v>13</v>
      </c>
      <c r="H1858" s="201">
        <v>52</v>
      </c>
      <c r="I1858" s="201" t="s">
        <v>713</v>
      </c>
      <c r="J1858" s="201" t="s">
        <v>671</v>
      </c>
      <c r="K1858" s="202">
        <v>41.61</v>
      </c>
      <c r="L1858" s="202">
        <v>0.54</v>
      </c>
      <c r="M1858" s="202">
        <v>18.18</v>
      </c>
      <c r="N1858" s="202">
        <v>9.16</v>
      </c>
      <c r="O1858" s="202">
        <v>0.43</v>
      </c>
      <c r="P1858" s="202">
        <v>17.95</v>
      </c>
      <c r="Q1858" s="202">
        <v>7.41</v>
      </c>
      <c r="R1858" s="202">
        <v>0.1</v>
      </c>
      <c r="S1858" s="202">
        <v>5.09</v>
      </c>
      <c r="T1858" s="202">
        <v>100.47</v>
      </c>
      <c r="U1858" s="183">
        <f t="shared" si="56"/>
        <v>77.742533200727138</v>
      </c>
      <c r="V1858" s="183">
        <f t="shared" si="57"/>
        <v>15.812189868458113</v>
      </c>
      <c r="W1858" s="201" t="s">
        <v>713</v>
      </c>
      <c r="X1858" s="201">
        <v>10</v>
      </c>
    </row>
    <row r="1859" spans="1:24" s="171" customFormat="1" ht="11.25">
      <c r="A1859" s="172" t="s">
        <v>687</v>
      </c>
      <c r="B1859" s="201" t="s">
        <v>672</v>
      </c>
      <c r="C1859" s="201" t="s">
        <v>688</v>
      </c>
      <c r="D1859" s="201" t="s">
        <v>689</v>
      </c>
      <c r="E1859" s="201" t="s">
        <v>690</v>
      </c>
      <c r="F1859" s="201" t="s">
        <v>691</v>
      </c>
      <c r="G1859" s="201">
        <v>13</v>
      </c>
      <c r="H1859" s="201">
        <v>53</v>
      </c>
      <c r="I1859" s="201" t="s">
        <v>713</v>
      </c>
      <c r="J1859" s="201" t="s">
        <v>671</v>
      </c>
      <c r="K1859" s="202">
        <v>43.18</v>
      </c>
      <c r="L1859" s="202">
        <v>0.1</v>
      </c>
      <c r="M1859" s="202">
        <v>18.670000000000002</v>
      </c>
      <c r="N1859" s="202">
        <v>7.67</v>
      </c>
      <c r="O1859" s="202">
        <v>0.44</v>
      </c>
      <c r="P1859" s="202">
        <v>20.76</v>
      </c>
      <c r="Q1859" s="202">
        <v>5.51</v>
      </c>
      <c r="R1859" s="202">
        <v>0.01</v>
      </c>
      <c r="S1859" s="202">
        <v>4.96</v>
      </c>
      <c r="T1859" s="202">
        <v>101.3</v>
      </c>
      <c r="U1859" s="183">
        <f t="shared" si="56"/>
        <v>82.830936330665367</v>
      </c>
      <c r="V1859" s="183">
        <f t="shared" si="57"/>
        <v>15.126202109925948</v>
      </c>
      <c r="W1859" s="201" t="s">
        <v>713</v>
      </c>
      <c r="X1859" s="201">
        <v>10</v>
      </c>
    </row>
    <row r="1860" spans="1:24" s="171" customFormat="1" ht="11.25">
      <c r="A1860" s="172" t="s">
        <v>687</v>
      </c>
      <c r="B1860" s="201" t="s">
        <v>672</v>
      </c>
      <c r="C1860" s="201" t="s">
        <v>688</v>
      </c>
      <c r="D1860" s="201" t="s">
        <v>689</v>
      </c>
      <c r="E1860" s="201" t="s">
        <v>690</v>
      </c>
      <c r="F1860" s="201" t="s">
        <v>691</v>
      </c>
      <c r="G1860" s="201">
        <v>13</v>
      </c>
      <c r="H1860" s="201">
        <v>54</v>
      </c>
      <c r="I1860" s="201" t="s">
        <v>713</v>
      </c>
      <c r="J1860" s="201" t="s">
        <v>671</v>
      </c>
      <c r="K1860" s="202">
        <v>41.06</v>
      </c>
      <c r="L1860" s="202">
        <v>0.32</v>
      </c>
      <c r="M1860" s="202">
        <v>21.11</v>
      </c>
      <c r="N1860" s="202">
        <v>14.33</v>
      </c>
      <c r="O1860" s="202">
        <v>0.34</v>
      </c>
      <c r="P1860" s="202">
        <v>10.050000000000001</v>
      </c>
      <c r="Q1860" s="202">
        <v>12.05</v>
      </c>
      <c r="R1860" s="202">
        <v>0.13</v>
      </c>
      <c r="S1860" s="202">
        <v>0.09</v>
      </c>
      <c r="T1860" s="202">
        <v>99.48</v>
      </c>
      <c r="U1860" s="183">
        <f t="shared" si="56"/>
        <v>55.556910532825619</v>
      </c>
      <c r="V1860" s="183">
        <f t="shared" si="57"/>
        <v>0.28518905264857319</v>
      </c>
      <c r="W1860" s="201" t="s">
        <v>713</v>
      </c>
      <c r="X1860" s="201">
        <v>10</v>
      </c>
    </row>
    <row r="1861" spans="1:24" s="171" customFormat="1" ht="11.25">
      <c r="A1861" s="172" t="s">
        <v>687</v>
      </c>
      <c r="B1861" s="201" t="s">
        <v>672</v>
      </c>
      <c r="C1861" s="201" t="s">
        <v>688</v>
      </c>
      <c r="D1861" s="201" t="s">
        <v>689</v>
      </c>
      <c r="E1861" s="201" t="s">
        <v>690</v>
      </c>
      <c r="F1861" s="201" t="s">
        <v>691</v>
      </c>
      <c r="G1861" s="201">
        <v>13</v>
      </c>
      <c r="H1861" s="201">
        <v>55</v>
      </c>
      <c r="I1861" s="201" t="s">
        <v>713</v>
      </c>
      <c r="J1861" s="201" t="s">
        <v>671</v>
      </c>
      <c r="K1861" s="202">
        <v>41.53</v>
      </c>
      <c r="L1861" s="202">
        <v>0.32</v>
      </c>
      <c r="M1861" s="202">
        <v>21.4</v>
      </c>
      <c r="N1861" s="202">
        <v>14.41</v>
      </c>
      <c r="O1861" s="202">
        <v>0.33</v>
      </c>
      <c r="P1861" s="202">
        <v>10.46</v>
      </c>
      <c r="Q1861" s="202">
        <v>11.6</v>
      </c>
      <c r="R1861" s="202">
        <v>0.09</v>
      </c>
      <c r="S1861" s="202">
        <v>0.11</v>
      </c>
      <c r="T1861" s="202">
        <v>100.25</v>
      </c>
      <c r="U1861" s="183">
        <f t="shared" si="56"/>
        <v>56.405042831525634</v>
      </c>
      <c r="V1861" s="183">
        <f t="shared" si="57"/>
        <v>0.34363931077979526</v>
      </c>
      <c r="W1861" s="201" t="s">
        <v>713</v>
      </c>
      <c r="X1861" s="201">
        <v>10</v>
      </c>
    </row>
    <row r="1862" spans="1:24" s="171" customFormat="1" ht="11.25">
      <c r="A1862" s="172" t="s">
        <v>687</v>
      </c>
      <c r="B1862" s="201" t="s">
        <v>672</v>
      </c>
      <c r="C1862" s="201" t="s">
        <v>688</v>
      </c>
      <c r="D1862" s="201" t="s">
        <v>689</v>
      </c>
      <c r="E1862" s="201" t="s">
        <v>690</v>
      </c>
      <c r="F1862" s="201" t="s">
        <v>691</v>
      </c>
      <c r="G1862" s="201">
        <v>13</v>
      </c>
      <c r="H1862" s="201">
        <v>56</v>
      </c>
      <c r="I1862" s="201" t="s">
        <v>713</v>
      </c>
      <c r="J1862" s="201" t="s">
        <v>671</v>
      </c>
      <c r="K1862" s="202">
        <v>42.7</v>
      </c>
      <c r="L1862" s="202">
        <v>0.84</v>
      </c>
      <c r="M1862" s="202">
        <v>18.98</v>
      </c>
      <c r="N1862" s="202">
        <v>7.54</v>
      </c>
      <c r="O1862" s="202">
        <v>0.41</v>
      </c>
      <c r="P1862" s="202">
        <v>20.29</v>
      </c>
      <c r="Q1862" s="202">
        <v>6.32</v>
      </c>
      <c r="R1862" s="202">
        <v>0.12</v>
      </c>
      <c r="S1862" s="202">
        <v>4.12</v>
      </c>
      <c r="T1862" s="202">
        <v>101.32</v>
      </c>
      <c r="U1862" s="183">
        <f t="shared" ref="U1862:U1925" si="58">((P1862/40.31)/(P1862/40.31+N1862/71.85))*100</f>
        <v>82.748217577749344</v>
      </c>
      <c r="V1862" s="183">
        <f t="shared" ref="V1862:V1925" si="59">((S1862/151.99061)/(S1862/151.99061+M1862/101.96137))*100</f>
        <v>12.71099263183164</v>
      </c>
      <c r="W1862" s="201" t="s">
        <v>713</v>
      </c>
      <c r="X1862" s="201">
        <v>10</v>
      </c>
    </row>
    <row r="1863" spans="1:24" s="171" customFormat="1" ht="11.25">
      <c r="A1863" s="172" t="s">
        <v>687</v>
      </c>
      <c r="B1863" s="201" t="s">
        <v>672</v>
      </c>
      <c r="C1863" s="201" t="s">
        <v>688</v>
      </c>
      <c r="D1863" s="201" t="s">
        <v>689</v>
      </c>
      <c r="E1863" s="201" t="s">
        <v>690</v>
      </c>
      <c r="F1863" s="201" t="s">
        <v>691</v>
      </c>
      <c r="G1863" s="201">
        <v>13</v>
      </c>
      <c r="H1863" s="201">
        <v>57</v>
      </c>
      <c r="I1863" s="201" t="s">
        <v>713</v>
      </c>
      <c r="J1863" s="201" t="s">
        <v>671</v>
      </c>
      <c r="K1863" s="202">
        <v>41.45</v>
      </c>
      <c r="L1863" s="202">
        <v>0.28000000000000003</v>
      </c>
      <c r="M1863" s="202">
        <v>12.98</v>
      </c>
      <c r="N1863" s="202">
        <v>7.14</v>
      </c>
      <c r="O1863" s="202">
        <v>0.39</v>
      </c>
      <c r="P1863" s="202">
        <v>18.54</v>
      </c>
      <c r="Q1863" s="202">
        <v>6.96</v>
      </c>
      <c r="R1863" s="202">
        <v>0.06</v>
      </c>
      <c r="S1863" s="202">
        <v>12.32</v>
      </c>
      <c r="T1863" s="202">
        <v>100.12</v>
      </c>
      <c r="U1863" s="183">
        <f t="shared" si="58"/>
        <v>82.232779994770084</v>
      </c>
      <c r="V1863" s="183">
        <f t="shared" si="59"/>
        <v>38.902546423731046</v>
      </c>
      <c r="W1863" s="201" t="s">
        <v>713</v>
      </c>
      <c r="X1863" s="201">
        <v>10</v>
      </c>
    </row>
    <row r="1864" spans="1:24" s="171" customFormat="1" ht="11.25">
      <c r="A1864" s="172" t="s">
        <v>687</v>
      </c>
      <c r="B1864" s="201" t="s">
        <v>672</v>
      </c>
      <c r="C1864" s="201" t="s">
        <v>688</v>
      </c>
      <c r="D1864" s="201" t="s">
        <v>689</v>
      </c>
      <c r="E1864" s="201" t="s">
        <v>690</v>
      </c>
      <c r="F1864" s="201" t="s">
        <v>691</v>
      </c>
      <c r="G1864" s="201">
        <v>13</v>
      </c>
      <c r="H1864" s="201">
        <v>58</v>
      </c>
      <c r="I1864" s="201" t="s">
        <v>713</v>
      </c>
      <c r="J1864" s="201" t="s">
        <v>671</v>
      </c>
      <c r="K1864" s="202">
        <v>42.47</v>
      </c>
      <c r="L1864" s="202">
        <v>0.05</v>
      </c>
      <c r="M1864" s="202">
        <v>16.02</v>
      </c>
      <c r="N1864" s="202">
        <v>7.29</v>
      </c>
      <c r="O1864" s="202">
        <v>0.45</v>
      </c>
      <c r="P1864" s="202">
        <v>19.89</v>
      </c>
      <c r="Q1864" s="202">
        <v>5.68</v>
      </c>
      <c r="R1864" s="202">
        <v>0.02</v>
      </c>
      <c r="S1864" s="202">
        <v>9.25</v>
      </c>
      <c r="T1864" s="202">
        <v>101.12</v>
      </c>
      <c r="U1864" s="183">
        <f t="shared" si="58"/>
        <v>82.944437827910207</v>
      </c>
      <c r="V1864" s="183">
        <f t="shared" si="59"/>
        <v>27.91988365356055</v>
      </c>
      <c r="W1864" s="201" t="s">
        <v>713</v>
      </c>
      <c r="X1864" s="201">
        <v>10</v>
      </c>
    </row>
    <row r="1865" spans="1:24" s="171" customFormat="1" ht="11.25">
      <c r="A1865" s="172" t="s">
        <v>687</v>
      </c>
      <c r="B1865" s="201" t="s">
        <v>672</v>
      </c>
      <c r="C1865" s="201" t="s">
        <v>688</v>
      </c>
      <c r="D1865" s="201" t="s">
        <v>689</v>
      </c>
      <c r="E1865" s="201" t="s">
        <v>690</v>
      </c>
      <c r="F1865" s="201" t="s">
        <v>691</v>
      </c>
      <c r="G1865" s="201">
        <v>13</v>
      </c>
      <c r="H1865" s="201">
        <v>59</v>
      </c>
      <c r="I1865" s="201" t="s">
        <v>713</v>
      </c>
      <c r="J1865" s="201" t="s">
        <v>671</v>
      </c>
      <c r="K1865" s="202">
        <v>42.35</v>
      </c>
      <c r="L1865" s="202">
        <v>0.23</v>
      </c>
      <c r="M1865" s="202">
        <v>18.829999999999998</v>
      </c>
      <c r="N1865" s="202">
        <v>7.55</v>
      </c>
      <c r="O1865" s="202">
        <v>0.41</v>
      </c>
      <c r="P1865" s="202">
        <v>20.55</v>
      </c>
      <c r="Q1865" s="202">
        <v>5.34</v>
      </c>
      <c r="R1865" s="202">
        <v>7.0000000000000007E-2</v>
      </c>
      <c r="S1865" s="202">
        <v>5.17</v>
      </c>
      <c r="T1865" s="202">
        <v>100.5</v>
      </c>
      <c r="U1865" s="183">
        <f t="shared" si="58"/>
        <v>82.910456645055348</v>
      </c>
      <c r="V1865" s="183">
        <f t="shared" si="59"/>
        <v>15.553882521265331</v>
      </c>
      <c r="W1865" s="201" t="s">
        <v>713</v>
      </c>
      <c r="X1865" s="201">
        <v>10</v>
      </c>
    </row>
    <row r="1866" spans="1:24" s="171" customFormat="1" ht="11.25">
      <c r="A1866" s="172" t="s">
        <v>687</v>
      </c>
      <c r="B1866" s="201" t="s">
        <v>672</v>
      </c>
      <c r="C1866" s="201" t="s">
        <v>688</v>
      </c>
      <c r="D1866" s="201" t="s">
        <v>689</v>
      </c>
      <c r="E1866" s="201" t="s">
        <v>690</v>
      </c>
      <c r="F1866" s="201" t="s">
        <v>691</v>
      </c>
      <c r="G1866" s="201">
        <v>13</v>
      </c>
      <c r="H1866" s="201">
        <v>60</v>
      </c>
      <c r="I1866" s="201" t="s">
        <v>713</v>
      </c>
      <c r="J1866" s="201" t="s">
        <v>671</v>
      </c>
      <c r="K1866" s="202">
        <v>42.2</v>
      </c>
      <c r="L1866" s="202">
        <v>0.19</v>
      </c>
      <c r="M1866" s="202">
        <v>17.64</v>
      </c>
      <c r="N1866" s="202">
        <v>7.35</v>
      </c>
      <c r="O1866" s="202">
        <v>0.33</v>
      </c>
      <c r="P1866" s="202">
        <v>20.93</v>
      </c>
      <c r="Q1866" s="202">
        <v>5.3</v>
      </c>
      <c r="R1866" s="202">
        <v>0.03</v>
      </c>
      <c r="S1866" s="202">
        <v>5.05</v>
      </c>
      <c r="T1866" s="202">
        <v>99.02</v>
      </c>
      <c r="U1866" s="183">
        <f t="shared" si="58"/>
        <v>83.540988578961489</v>
      </c>
      <c r="V1866" s="183">
        <f t="shared" si="59"/>
        <v>16.11082016617932</v>
      </c>
      <c r="W1866" s="201" t="s">
        <v>713</v>
      </c>
      <c r="X1866" s="201">
        <v>10</v>
      </c>
    </row>
    <row r="1867" spans="1:24" s="171" customFormat="1" ht="11.25">
      <c r="A1867" s="172" t="s">
        <v>687</v>
      </c>
      <c r="B1867" s="201" t="s">
        <v>672</v>
      </c>
      <c r="C1867" s="201" t="s">
        <v>688</v>
      </c>
      <c r="D1867" s="201" t="s">
        <v>689</v>
      </c>
      <c r="E1867" s="201" t="s">
        <v>690</v>
      </c>
      <c r="F1867" s="201" t="s">
        <v>691</v>
      </c>
      <c r="G1867" s="201">
        <v>13</v>
      </c>
      <c r="H1867" s="201">
        <v>61</v>
      </c>
      <c r="I1867" s="201" t="s">
        <v>713</v>
      </c>
      <c r="J1867" s="201" t="s">
        <v>671</v>
      </c>
      <c r="K1867" s="202">
        <v>40.700000000000003</v>
      </c>
      <c r="L1867" s="202">
        <v>0.17</v>
      </c>
      <c r="M1867" s="202">
        <v>12.03</v>
      </c>
      <c r="N1867" s="202">
        <v>7.26</v>
      </c>
      <c r="O1867" s="202">
        <v>0.51</v>
      </c>
      <c r="P1867" s="202">
        <v>16.22</v>
      </c>
      <c r="Q1867" s="202">
        <v>8.94</v>
      </c>
      <c r="R1867" s="202">
        <v>0.04</v>
      </c>
      <c r="S1867" s="202">
        <v>12.84</v>
      </c>
      <c r="T1867" s="202">
        <v>98.71</v>
      </c>
      <c r="U1867" s="183">
        <f t="shared" si="58"/>
        <v>79.928735325682595</v>
      </c>
      <c r="V1867" s="183">
        <f t="shared" si="59"/>
        <v>41.725237246124742</v>
      </c>
      <c r="W1867" s="201" t="s">
        <v>713</v>
      </c>
      <c r="X1867" s="201">
        <v>10</v>
      </c>
    </row>
    <row r="1868" spans="1:24" s="171" customFormat="1" ht="11.25">
      <c r="A1868" s="172" t="s">
        <v>687</v>
      </c>
      <c r="B1868" s="201" t="s">
        <v>672</v>
      </c>
      <c r="C1868" s="201" t="s">
        <v>688</v>
      </c>
      <c r="D1868" s="201" t="s">
        <v>689</v>
      </c>
      <c r="E1868" s="201" t="s">
        <v>690</v>
      </c>
      <c r="F1868" s="201" t="s">
        <v>691</v>
      </c>
      <c r="G1868" s="201">
        <v>13</v>
      </c>
      <c r="H1868" s="201">
        <v>62</v>
      </c>
      <c r="I1868" s="201" t="s">
        <v>713</v>
      </c>
      <c r="J1868" s="201" t="s">
        <v>671</v>
      </c>
      <c r="K1868" s="202">
        <v>42.63</v>
      </c>
      <c r="L1868" s="202">
        <v>0.06</v>
      </c>
      <c r="M1868" s="202">
        <v>17.100000000000001</v>
      </c>
      <c r="N1868" s="202">
        <v>6.71</v>
      </c>
      <c r="O1868" s="202">
        <v>0.42</v>
      </c>
      <c r="P1868" s="202">
        <v>19.52</v>
      </c>
      <c r="Q1868" s="202">
        <v>5.93</v>
      </c>
      <c r="R1868" s="202">
        <v>0.01</v>
      </c>
      <c r="S1868" s="202">
        <v>7.54</v>
      </c>
      <c r="T1868" s="202">
        <v>99.92</v>
      </c>
      <c r="U1868" s="183">
        <f t="shared" si="58"/>
        <v>83.832553662387284</v>
      </c>
      <c r="V1868" s="183">
        <f t="shared" si="59"/>
        <v>22.827433381202574</v>
      </c>
      <c r="W1868" s="201" t="s">
        <v>713</v>
      </c>
      <c r="X1868" s="201">
        <v>10</v>
      </c>
    </row>
    <row r="1869" spans="1:24" s="171" customFormat="1" ht="11.25">
      <c r="A1869" s="172" t="s">
        <v>687</v>
      </c>
      <c r="B1869" s="201" t="s">
        <v>672</v>
      </c>
      <c r="C1869" s="201" t="s">
        <v>688</v>
      </c>
      <c r="D1869" s="201" t="s">
        <v>689</v>
      </c>
      <c r="E1869" s="201" t="s">
        <v>690</v>
      </c>
      <c r="F1869" s="201" t="s">
        <v>691</v>
      </c>
      <c r="G1869" s="201">
        <v>13</v>
      </c>
      <c r="H1869" s="201">
        <v>63</v>
      </c>
      <c r="I1869" s="201" t="s">
        <v>713</v>
      </c>
      <c r="J1869" s="201" t="s">
        <v>671</v>
      </c>
      <c r="K1869" s="202">
        <v>43.46</v>
      </c>
      <c r="L1869" s="202">
        <v>0.1</v>
      </c>
      <c r="M1869" s="202">
        <v>17.98</v>
      </c>
      <c r="N1869" s="202">
        <v>7.12</v>
      </c>
      <c r="O1869" s="202">
        <v>0.31</v>
      </c>
      <c r="P1869" s="202">
        <v>20.81</v>
      </c>
      <c r="Q1869" s="202">
        <v>4.88</v>
      </c>
      <c r="R1869" s="202">
        <v>0.02</v>
      </c>
      <c r="S1869" s="202">
        <v>4.3600000000000003</v>
      </c>
      <c r="T1869" s="202">
        <v>99.04</v>
      </c>
      <c r="U1869" s="183">
        <f t="shared" si="58"/>
        <v>83.895955444424843</v>
      </c>
      <c r="V1869" s="183">
        <f t="shared" si="59"/>
        <v>13.99130057527527</v>
      </c>
      <c r="W1869" s="201" t="s">
        <v>713</v>
      </c>
      <c r="X1869" s="201">
        <v>10</v>
      </c>
    </row>
    <row r="1870" spans="1:24" s="171" customFormat="1" ht="11.25">
      <c r="A1870" s="172" t="s">
        <v>687</v>
      </c>
      <c r="B1870" s="201" t="s">
        <v>672</v>
      </c>
      <c r="C1870" s="201" t="s">
        <v>688</v>
      </c>
      <c r="D1870" s="201" t="s">
        <v>689</v>
      </c>
      <c r="E1870" s="201" t="s">
        <v>690</v>
      </c>
      <c r="F1870" s="201" t="s">
        <v>691</v>
      </c>
      <c r="G1870" s="201">
        <v>13</v>
      </c>
      <c r="H1870" s="201">
        <v>64</v>
      </c>
      <c r="I1870" s="201" t="s">
        <v>713</v>
      </c>
      <c r="J1870" s="201" t="s">
        <v>671</v>
      </c>
      <c r="K1870" s="202">
        <v>42.34</v>
      </c>
      <c r="L1870" s="202">
        <v>0.84</v>
      </c>
      <c r="M1870" s="202">
        <v>17.53</v>
      </c>
      <c r="N1870" s="202">
        <v>7.35</v>
      </c>
      <c r="O1870" s="202">
        <v>0.32</v>
      </c>
      <c r="P1870" s="202">
        <v>20.07</v>
      </c>
      <c r="Q1870" s="202">
        <v>5.99</v>
      </c>
      <c r="R1870" s="202">
        <v>0.06</v>
      </c>
      <c r="S1870" s="202">
        <v>4.2300000000000004</v>
      </c>
      <c r="T1870" s="202">
        <v>98.73</v>
      </c>
      <c r="U1870" s="183">
        <f t="shared" si="58"/>
        <v>82.955926107456222</v>
      </c>
      <c r="V1870" s="183">
        <f t="shared" si="59"/>
        <v>13.932154643166372</v>
      </c>
      <c r="W1870" s="201" t="s">
        <v>713</v>
      </c>
      <c r="X1870" s="201">
        <v>10</v>
      </c>
    </row>
    <row r="1871" spans="1:24" s="171" customFormat="1" ht="11.25">
      <c r="A1871" s="172" t="s">
        <v>687</v>
      </c>
      <c r="B1871" s="201" t="s">
        <v>672</v>
      </c>
      <c r="C1871" s="201" t="s">
        <v>688</v>
      </c>
      <c r="D1871" s="201" t="s">
        <v>689</v>
      </c>
      <c r="E1871" s="201" t="s">
        <v>690</v>
      </c>
      <c r="F1871" s="201" t="s">
        <v>691</v>
      </c>
      <c r="G1871" s="201">
        <v>13</v>
      </c>
      <c r="H1871" s="201">
        <v>65</v>
      </c>
      <c r="I1871" s="201" t="s">
        <v>713</v>
      </c>
      <c r="J1871" s="201" t="s">
        <v>671</v>
      </c>
      <c r="K1871" s="202">
        <v>42.15</v>
      </c>
      <c r="L1871" s="202">
        <v>0.19</v>
      </c>
      <c r="M1871" s="202">
        <v>14.15</v>
      </c>
      <c r="N1871" s="202">
        <v>6.88</v>
      </c>
      <c r="O1871" s="202">
        <v>0.42</v>
      </c>
      <c r="P1871" s="202">
        <v>18.96</v>
      </c>
      <c r="Q1871" s="202">
        <v>6.87</v>
      </c>
      <c r="R1871" s="202">
        <v>0.06</v>
      </c>
      <c r="S1871" s="202">
        <v>10.18</v>
      </c>
      <c r="T1871" s="202">
        <v>99.86</v>
      </c>
      <c r="U1871" s="183">
        <f t="shared" si="58"/>
        <v>83.085428670546293</v>
      </c>
      <c r="V1871" s="183">
        <f t="shared" si="59"/>
        <v>32.552083001090409</v>
      </c>
      <c r="W1871" s="201" t="s">
        <v>713</v>
      </c>
      <c r="X1871" s="201">
        <v>10</v>
      </c>
    </row>
    <row r="1872" spans="1:24" s="171" customFormat="1" ht="11.25">
      <c r="A1872" s="172" t="s">
        <v>687</v>
      </c>
      <c r="B1872" s="201" t="s">
        <v>672</v>
      </c>
      <c r="C1872" s="201" t="s">
        <v>688</v>
      </c>
      <c r="D1872" s="201" t="s">
        <v>689</v>
      </c>
      <c r="E1872" s="201" t="s">
        <v>690</v>
      </c>
      <c r="F1872" s="201" t="s">
        <v>691</v>
      </c>
      <c r="G1872" s="201">
        <v>13</v>
      </c>
      <c r="H1872" s="201">
        <v>66</v>
      </c>
      <c r="I1872" s="201" t="s">
        <v>713</v>
      </c>
      <c r="J1872" s="201" t="s">
        <v>671</v>
      </c>
      <c r="K1872" s="202">
        <v>42.86</v>
      </c>
      <c r="L1872" s="202">
        <v>0.26</v>
      </c>
      <c r="M1872" s="202">
        <v>17.64</v>
      </c>
      <c r="N1872" s="202">
        <v>6.55</v>
      </c>
      <c r="O1872" s="202">
        <v>0.35</v>
      </c>
      <c r="P1872" s="202">
        <v>21.33</v>
      </c>
      <c r="Q1872" s="202">
        <v>5.09</v>
      </c>
      <c r="R1872" s="202">
        <v>0.05</v>
      </c>
      <c r="S1872" s="202">
        <v>5.62</v>
      </c>
      <c r="T1872" s="202">
        <v>99.75</v>
      </c>
      <c r="U1872" s="183">
        <f t="shared" si="58"/>
        <v>85.303805930231206</v>
      </c>
      <c r="V1872" s="183">
        <f t="shared" si="59"/>
        <v>17.609057444467417</v>
      </c>
      <c r="W1872" s="201" t="s">
        <v>713</v>
      </c>
      <c r="X1872" s="201">
        <v>10</v>
      </c>
    </row>
    <row r="1873" spans="1:24" s="171" customFormat="1" ht="11.25">
      <c r="A1873" s="172" t="s">
        <v>687</v>
      </c>
      <c r="B1873" s="201" t="s">
        <v>672</v>
      </c>
      <c r="C1873" s="201" t="s">
        <v>688</v>
      </c>
      <c r="D1873" s="201" t="s">
        <v>689</v>
      </c>
      <c r="E1873" s="201" t="s">
        <v>690</v>
      </c>
      <c r="F1873" s="201" t="s">
        <v>691</v>
      </c>
      <c r="G1873" s="201">
        <v>13</v>
      </c>
      <c r="H1873" s="201">
        <v>67</v>
      </c>
      <c r="I1873" s="201" t="s">
        <v>713</v>
      </c>
      <c r="J1873" s="201" t="s">
        <v>671</v>
      </c>
      <c r="K1873" s="202">
        <v>42.81</v>
      </c>
      <c r="L1873" s="202">
        <v>0.12</v>
      </c>
      <c r="M1873" s="202">
        <v>19.61</v>
      </c>
      <c r="N1873" s="202">
        <v>7.27</v>
      </c>
      <c r="O1873" s="202">
        <v>0.38</v>
      </c>
      <c r="P1873" s="202">
        <v>21.09</v>
      </c>
      <c r="Q1873" s="202">
        <v>4.91</v>
      </c>
      <c r="R1873" s="202">
        <v>0.08</v>
      </c>
      <c r="S1873" s="202">
        <v>4.4000000000000004</v>
      </c>
      <c r="T1873" s="202">
        <v>100.67</v>
      </c>
      <c r="U1873" s="183">
        <f t="shared" si="58"/>
        <v>83.794595818931313</v>
      </c>
      <c r="V1873" s="183">
        <f t="shared" si="59"/>
        <v>13.082774131610101</v>
      </c>
      <c r="W1873" s="201" t="s">
        <v>713</v>
      </c>
      <c r="X1873" s="201">
        <v>10</v>
      </c>
    </row>
    <row r="1874" spans="1:24" s="171" customFormat="1" ht="11.25">
      <c r="A1874" s="172" t="s">
        <v>687</v>
      </c>
      <c r="B1874" s="201" t="s">
        <v>672</v>
      </c>
      <c r="C1874" s="201" t="s">
        <v>688</v>
      </c>
      <c r="D1874" s="201" t="s">
        <v>689</v>
      </c>
      <c r="E1874" s="201" t="s">
        <v>690</v>
      </c>
      <c r="F1874" s="201" t="s">
        <v>691</v>
      </c>
      <c r="G1874" s="201">
        <v>13</v>
      </c>
      <c r="H1874" s="201">
        <v>68</v>
      </c>
      <c r="I1874" s="201" t="s">
        <v>713</v>
      </c>
      <c r="J1874" s="201" t="s">
        <v>671</v>
      </c>
      <c r="K1874" s="202">
        <v>42.84</v>
      </c>
      <c r="L1874" s="202">
        <v>0.15</v>
      </c>
      <c r="M1874" s="202">
        <v>17.98</v>
      </c>
      <c r="N1874" s="202">
        <v>7.12</v>
      </c>
      <c r="O1874" s="202">
        <v>0.43</v>
      </c>
      <c r="P1874" s="202">
        <v>20.71</v>
      </c>
      <c r="Q1874" s="202">
        <v>5.5</v>
      </c>
      <c r="R1874" s="202">
        <v>7.0000000000000007E-2</v>
      </c>
      <c r="S1874" s="202">
        <v>5.65</v>
      </c>
      <c r="T1874" s="202">
        <v>100.45</v>
      </c>
      <c r="U1874" s="183">
        <f t="shared" si="58"/>
        <v>83.830768846808382</v>
      </c>
      <c r="V1874" s="183">
        <f t="shared" si="59"/>
        <v>17.41021056006571</v>
      </c>
      <c r="W1874" s="201" t="s">
        <v>713</v>
      </c>
      <c r="X1874" s="201">
        <v>10</v>
      </c>
    </row>
    <row r="1875" spans="1:24" s="171" customFormat="1" ht="11.25">
      <c r="A1875" s="172" t="s">
        <v>687</v>
      </c>
      <c r="B1875" s="201" t="s">
        <v>672</v>
      </c>
      <c r="C1875" s="201" t="s">
        <v>688</v>
      </c>
      <c r="D1875" s="201" t="s">
        <v>689</v>
      </c>
      <c r="E1875" s="201" t="s">
        <v>690</v>
      </c>
      <c r="F1875" s="201" t="s">
        <v>691</v>
      </c>
      <c r="G1875" s="201">
        <v>13</v>
      </c>
      <c r="H1875" s="201">
        <v>69</v>
      </c>
      <c r="I1875" s="201" t="s">
        <v>713</v>
      </c>
      <c r="J1875" s="201" t="s">
        <v>671</v>
      </c>
      <c r="K1875" s="202">
        <v>41.93</v>
      </c>
      <c r="L1875" s="202">
        <v>0.21</v>
      </c>
      <c r="M1875" s="202">
        <v>14.82</v>
      </c>
      <c r="N1875" s="202">
        <v>7.02</v>
      </c>
      <c r="O1875" s="202">
        <v>0.35</v>
      </c>
      <c r="P1875" s="202">
        <v>18.75</v>
      </c>
      <c r="Q1875" s="202">
        <v>6.63</v>
      </c>
      <c r="R1875" s="202">
        <v>0.02</v>
      </c>
      <c r="S1875" s="202">
        <v>9.07</v>
      </c>
      <c r="T1875" s="202">
        <v>98.8</v>
      </c>
      <c r="U1875" s="183">
        <f t="shared" si="58"/>
        <v>82.641240263171113</v>
      </c>
      <c r="V1875" s="183">
        <f t="shared" si="59"/>
        <v>29.106234880537791</v>
      </c>
      <c r="W1875" s="201" t="s">
        <v>713</v>
      </c>
      <c r="X1875" s="201">
        <v>10</v>
      </c>
    </row>
    <row r="1876" spans="1:24" s="171" customFormat="1" ht="11.25">
      <c r="A1876" s="172" t="s">
        <v>687</v>
      </c>
      <c r="B1876" s="201" t="s">
        <v>672</v>
      </c>
      <c r="C1876" s="201" t="s">
        <v>688</v>
      </c>
      <c r="D1876" s="201" t="s">
        <v>689</v>
      </c>
      <c r="E1876" s="201" t="s">
        <v>690</v>
      </c>
      <c r="F1876" s="201" t="s">
        <v>691</v>
      </c>
      <c r="G1876" s="201">
        <v>13</v>
      </c>
      <c r="H1876" s="201">
        <v>70</v>
      </c>
      <c r="I1876" s="201" t="s">
        <v>713</v>
      </c>
      <c r="J1876" s="201" t="s">
        <v>671</v>
      </c>
      <c r="K1876" s="202">
        <v>41.04</v>
      </c>
      <c r="L1876" s="202">
        <v>7.0000000000000007E-2</v>
      </c>
      <c r="M1876" s="202">
        <v>15.06</v>
      </c>
      <c r="N1876" s="202">
        <v>7.15</v>
      </c>
      <c r="O1876" s="202">
        <v>0.54</v>
      </c>
      <c r="P1876" s="202">
        <v>18.28</v>
      </c>
      <c r="Q1876" s="202">
        <v>6.31</v>
      </c>
      <c r="R1876" s="202">
        <v>0.05</v>
      </c>
      <c r="S1876" s="202">
        <v>10.039999999999999</v>
      </c>
      <c r="T1876" s="202">
        <v>98.54</v>
      </c>
      <c r="U1876" s="183">
        <f t="shared" si="58"/>
        <v>82.004851918462037</v>
      </c>
      <c r="V1876" s="183">
        <f t="shared" si="59"/>
        <v>30.902321260197674</v>
      </c>
      <c r="W1876" s="201" t="s">
        <v>713</v>
      </c>
      <c r="X1876" s="201">
        <v>10</v>
      </c>
    </row>
    <row r="1877" spans="1:24" s="171" customFormat="1" ht="11.25">
      <c r="A1877" s="172" t="s">
        <v>687</v>
      </c>
      <c r="B1877" s="201" t="s">
        <v>672</v>
      </c>
      <c r="C1877" s="201" t="s">
        <v>688</v>
      </c>
      <c r="D1877" s="201" t="s">
        <v>689</v>
      </c>
      <c r="E1877" s="201" t="s">
        <v>690</v>
      </c>
      <c r="F1877" s="201" t="s">
        <v>691</v>
      </c>
      <c r="G1877" s="201">
        <v>13</v>
      </c>
      <c r="H1877" s="201">
        <v>71</v>
      </c>
      <c r="I1877" s="201" t="s">
        <v>713</v>
      </c>
      <c r="J1877" s="201" t="s">
        <v>671</v>
      </c>
      <c r="K1877" s="202">
        <v>41.64</v>
      </c>
      <c r="L1877" s="202">
        <v>0.43</v>
      </c>
      <c r="M1877" s="202">
        <v>17.14</v>
      </c>
      <c r="N1877" s="202">
        <v>7.82</v>
      </c>
      <c r="O1877" s="202">
        <v>0.37</v>
      </c>
      <c r="P1877" s="202">
        <v>19.440000000000001</v>
      </c>
      <c r="Q1877" s="202">
        <v>5.96</v>
      </c>
      <c r="R1877" s="202">
        <v>0.02</v>
      </c>
      <c r="S1877" s="202">
        <v>5.73</v>
      </c>
      <c r="T1877" s="202">
        <v>98.55</v>
      </c>
      <c r="U1877" s="183">
        <f t="shared" si="58"/>
        <v>81.587244584980198</v>
      </c>
      <c r="V1877" s="183">
        <f t="shared" si="59"/>
        <v>18.318379562520981</v>
      </c>
      <c r="W1877" s="201" t="s">
        <v>713</v>
      </c>
      <c r="X1877" s="201">
        <v>10</v>
      </c>
    </row>
    <row r="1878" spans="1:24" s="171" customFormat="1" ht="11.25">
      <c r="A1878" s="172" t="s">
        <v>687</v>
      </c>
      <c r="B1878" s="201" t="s">
        <v>672</v>
      </c>
      <c r="C1878" s="201" t="s">
        <v>688</v>
      </c>
      <c r="D1878" s="201" t="s">
        <v>689</v>
      </c>
      <c r="E1878" s="201" t="s">
        <v>690</v>
      </c>
      <c r="F1878" s="201" t="s">
        <v>691</v>
      </c>
      <c r="G1878" s="201">
        <v>13</v>
      </c>
      <c r="H1878" s="201">
        <v>72</v>
      </c>
      <c r="I1878" s="201" t="s">
        <v>713</v>
      </c>
      <c r="J1878" s="201" t="s">
        <v>671</v>
      </c>
      <c r="K1878" s="202">
        <v>41.79</v>
      </c>
      <c r="L1878" s="202">
        <v>0.77</v>
      </c>
      <c r="M1878" s="202">
        <v>17.55</v>
      </c>
      <c r="N1878" s="202">
        <v>8.5299999999999994</v>
      </c>
      <c r="O1878" s="202">
        <v>0.44</v>
      </c>
      <c r="P1878" s="202">
        <v>17.82</v>
      </c>
      <c r="Q1878" s="202">
        <v>8.42</v>
      </c>
      <c r="R1878" s="202">
        <v>0.08</v>
      </c>
      <c r="S1878" s="202">
        <v>5.63</v>
      </c>
      <c r="T1878" s="202">
        <v>101.03</v>
      </c>
      <c r="U1878" s="183">
        <f t="shared" si="58"/>
        <v>78.830075865129118</v>
      </c>
      <c r="V1878" s="183">
        <f t="shared" si="59"/>
        <v>17.709284558893405</v>
      </c>
      <c r="W1878" s="201" t="s">
        <v>713</v>
      </c>
      <c r="X1878" s="201">
        <v>10</v>
      </c>
    </row>
    <row r="1879" spans="1:24" s="171" customFormat="1" ht="11.25">
      <c r="A1879" s="172" t="s">
        <v>687</v>
      </c>
      <c r="B1879" s="201" t="s">
        <v>672</v>
      </c>
      <c r="C1879" s="201" t="s">
        <v>688</v>
      </c>
      <c r="D1879" s="201" t="s">
        <v>689</v>
      </c>
      <c r="E1879" s="201" t="s">
        <v>690</v>
      </c>
      <c r="F1879" s="201" t="s">
        <v>691</v>
      </c>
      <c r="G1879" s="201">
        <v>13</v>
      </c>
      <c r="H1879" s="201">
        <v>73</v>
      </c>
      <c r="I1879" s="201" t="s">
        <v>713</v>
      </c>
      <c r="J1879" s="201" t="s">
        <v>671</v>
      </c>
      <c r="K1879" s="202">
        <v>42.42</v>
      </c>
      <c r="L1879" s="202">
        <v>0.79</v>
      </c>
      <c r="M1879" s="202">
        <v>17.95</v>
      </c>
      <c r="N1879" s="202">
        <v>7.49</v>
      </c>
      <c r="O1879" s="202">
        <v>0.37</v>
      </c>
      <c r="P1879" s="202">
        <v>20.04</v>
      </c>
      <c r="Q1879" s="202">
        <v>6.35</v>
      </c>
      <c r="R1879" s="202">
        <v>0.16</v>
      </c>
      <c r="S1879" s="202">
        <v>4.25</v>
      </c>
      <c r="T1879" s="202">
        <v>99.82</v>
      </c>
      <c r="U1879" s="183">
        <f t="shared" si="58"/>
        <v>82.666057486987995</v>
      </c>
      <c r="V1879" s="183">
        <f t="shared" si="59"/>
        <v>13.706360966530148</v>
      </c>
      <c r="W1879" s="201" t="s">
        <v>713</v>
      </c>
      <c r="X1879" s="201">
        <v>10</v>
      </c>
    </row>
    <row r="1880" spans="1:24" s="171" customFormat="1" ht="11.25">
      <c r="A1880" s="172" t="s">
        <v>687</v>
      </c>
      <c r="B1880" s="201" t="s">
        <v>672</v>
      </c>
      <c r="C1880" s="201" t="s">
        <v>688</v>
      </c>
      <c r="D1880" s="201" t="s">
        <v>689</v>
      </c>
      <c r="E1880" s="201" t="s">
        <v>690</v>
      </c>
      <c r="F1880" s="201" t="s">
        <v>691</v>
      </c>
      <c r="G1880" s="201">
        <v>13</v>
      </c>
      <c r="H1880" s="201">
        <v>74</v>
      </c>
      <c r="I1880" s="201" t="s">
        <v>713</v>
      </c>
      <c r="J1880" s="201" t="s">
        <v>671</v>
      </c>
      <c r="K1880" s="202">
        <v>42.9</v>
      </c>
      <c r="L1880" s="202">
        <v>0.12</v>
      </c>
      <c r="M1880" s="202">
        <v>19.2</v>
      </c>
      <c r="N1880" s="202">
        <v>7.84</v>
      </c>
      <c r="O1880" s="202">
        <v>0.39</v>
      </c>
      <c r="P1880" s="202">
        <v>20.66</v>
      </c>
      <c r="Q1880" s="202">
        <v>5.3</v>
      </c>
      <c r="R1880" s="202">
        <v>0.04</v>
      </c>
      <c r="S1880" s="202">
        <v>4.8499999999999996</v>
      </c>
      <c r="T1880" s="202">
        <v>101.3</v>
      </c>
      <c r="U1880" s="183">
        <f t="shared" si="58"/>
        <v>82.447157418411848</v>
      </c>
      <c r="V1880" s="183">
        <f t="shared" si="59"/>
        <v>14.490226388780099</v>
      </c>
      <c r="W1880" s="201" t="s">
        <v>713</v>
      </c>
      <c r="X1880" s="201">
        <v>10</v>
      </c>
    </row>
    <row r="1881" spans="1:24" s="171" customFormat="1" ht="11.25">
      <c r="A1881" s="172" t="s">
        <v>687</v>
      </c>
      <c r="B1881" s="201" t="s">
        <v>672</v>
      </c>
      <c r="C1881" s="201" t="s">
        <v>688</v>
      </c>
      <c r="D1881" s="201" t="s">
        <v>689</v>
      </c>
      <c r="E1881" s="201" t="s">
        <v>690</v>
      </c>
      <c r="F1881" s="201" t="s">
        <v>691</v>
      </c>
      <c r="G1881" s="201">
        <v>13</v>
      </c>
      <c r="H1881" s="201">
        <v>75</v>
      </c>
      <c r="I1881" s="201" t="s">
        <v>713</v>
      </c>
      <c r="J1881" s="201" t="s">
        <v>671</v>
      </c>
      <c r="K1881" s="202">
        <v>42.24</v>
      </c>
      <c r="L1881" s="202">
        <v>0.23</v>
      </c>
      <c r="M1881" s="202">
        <v>16.12</v>
      </c>
      <c r="N1881" s="202">
        <v>7.83</v>
      </c>
      <c r="O1881" s="202">
        <v>0.57999999999999996</v>
      </c>
      <c r="P1881" s="202">
        <v>20.09</v>
      </c>
      <c r="Q1881" s="202">
        <v>5.38</v>
      </c>
      <c r="R1881" s="202">
        <v>0.09</v>
      </c>
      <c r="S1881" s="202">
        <v>8.42</v>
      </c>
      <c r="T1881" s="202">
        <v>100.98</v>
      </c>
      <c r="U1881" s="183">
        <f t="shared" si="58"/>
        <v>82.057392277773928</v>
      </c>
      <c r="V1881" s="183">
        <f t="shared" si="59"/>
        <v>25.947949625744087</v>
      </c>
      <c r="W1881" s="201" t="s">
        <v>713</v>
      </c>
      <c r="X1881" s="201">
        <v>10</v>
      </c>
    </row>
    <row r="1882" spans="1:24" s="171" customFormat="1" ht="11.25">
      <c r="A1882" s="172" t="s">
        <v>687</v>
      </c>
      <c r="B1882" s="201" t="s">
        <v>672</v>
      </c>
      <c r="C1882" s="201" t="s">
        <v>688</v>
      </c>
      <c r="D1882" s="201" t="s">
        <v>689</v>
      </c>
      <c r="E1882" s="201" t="s">
        <v>690</v>
      </c>
      <c r="F1882" s="201" t="s">
        <v>691</v>
      </c>
      <c r="G1882" s="201">
        <v>13</v>
      </c>
      <c r="H1882" s="201">
        <v>76</v>
      </c>
      <c r="I1882" s="201" t="s">
        <v>713</v>
      </c>
      <c r="J1882" s="201" t="s">
        <v>671</v>
      </c>
      <c r="K1882" s="202">
        <v>41.56</v>
      </c>
      <c r="L1882" s="202">
        <v>0.31</v>
      </c>
      <c r="M1882" s="202">
        <v>21.56</v>
      </c>
      <c r="N1882" s="202">
        <v>16.66</v>
      </c>
      <c r="O1882" s="202">
        <v>0.35</v>
      </c>
      <c r="P1882" s="202">
        <v>11.37</v>
      </c>
      <c r="Q1882" s="202">
        <v>9.1300000000000008</v>
      </c>
      <c r="R1882" s="202">
        <v>0.1</v>
      </c>
      <c r="S1882" s="202">
        <v>0.14000000000000001</v>
      </c>
      <c r="T1882" s="202">
        <v>101.18</v>
      </c>
      <c r="U1882" s="183">
        <f t="shared" si="58"/>
        <v>54.88310338917907</v>
      </c>
      <c r="V1882" s="183">
        <f t="shared" si="59"/>
        <v>0.43372100983607381</v>
      </c>
      <c r="W1882" s="201" t="s">
        <v>713</v>
      </c>
      <c r="X1882" s="201">
        <v>10</v>
      </c>
    </row>
    <row r="1883" spans="1:24" s="171" customFormat="1" ht="11.25">
      <c r="A1883" s="172" t="s">
        <v>687</v>
      </c>
      <c r="B1883" s="201" t="s">
        <v>672</v>
      </c>
      <c r="C1883" s="201" t="s">
        <v>688</v>
      </c>
      <c r="D1883" s="201" t="s">
        <v>689</v>
      </c>
      <c r="E1883" s="201" t="s">
        <v>690</v>
      </c>
      <c r="F1883" s="201" t="s">
        <v>691</v>
      </c>
      <c r="G1883" s="201">
        <v>13</v>
      </c>
      <c r="H1883" s="201">
        <v>77</v>
      </c>
      <c r="I1883" s="201" t="s">
        <v>713</v>
      </c>
      <c r="J1883" s="201" t="s">
        <v>671</v>
      </c>
      <c r="K1883" s="202">
        <v>42.04</v>
      </c>
      <c r="L1883" s="202">
        <v>0.95</v>
      </c>
      <c r="M1883" s="202">
        <v>15.52</v>
      </c>
      <c r="N1883" s="202">
        <v>7.2</v>
      </c>
      <c r="O1883" s="202">
        <v>0.36</v>
      </c>
      <c r="P1883" s="202">
        <v>19.84</v>
      </c>
      <c r="Q1883" s="202">
        <v>6.78</v>
      </c>
      <c r="R1883" s="202">
        <v>0.08</v>
      </c>
      <c r="S1883" s="202">
        <v>8.41</v>
      </c>
      <c r="T1883" s="202">
        <v>101.18</v>
      </c>
      <c r="U1883" s="183">
        <f t="shared" si="58"/>
        <v>83.08411084222746</v>
      </c>
      <c r="V1883" s="183">
        <f t="shared" si="59"/>
        <v>26.660177547509633</v>
      </c>
      <c r="W1883" s="201" t="s">
        <v>713</v>
      </c>
      <c r="X1883" s="201">
        <v>10</v>
      </c>
    </row>
    <row r="1884" spans="1:24" s="171" customFormat="1" ht="11.25">
      <c r="A1884" s="172" t="s">
        <v>687</v>
      </c>
      <c r="B1884" s="201" t="s">
        <v>672</v>
      </c>
      <c r="C1884" s="201" t="s">
        <v>688</v>
      </c>
      <c r="D1884" s="201" t="s">
        <v>689</v>
      </c>
      <c r="E1884" s="201" t="s">
        <v>690</v>
      </c>
      <c r="F1884" s="201" t="s">
        <v>691</v>
      </c>
      <c r="G1884" s="201">
        <v>13</v>
      </c>
      <c r="H1884" s="201">
        <v>78</v>
      </c>
      <c r="I1884" s="201" t="s">
        <v>713</v>
      </c>
      <c r="J1884" s="201" t="s">
        <v>671</v>
      </c>
      <c r="K1884" s="202">
        <v>42.44</v>
      </c>
      <c r="L1884" s="202">
        <v>0.45</v>
      </c>
      <c r="M1884" s="202">
        <v>20.89</v>
      </c>
      <c r="N1884" s="202">
        <v>9.6</v>
      </c>
      <c r="O1884" s="202">
        <v>0.46</v>
      </c>
      <c r="P1884" s="202">
        <v>20.260000000000002</v>
      </c>
      <c r="Q1884" s="202">
        <v>4.8899999999999997</v>
      </c>
      <c r="R1884" s="202">
        <v>0.11</v>
      </c>
      <c r="S1884" s="202">
        <v>1.93</v>
      </c>
      <c r="T1884" s="202">
        <v>101.03</v>
      </c>
      <c r="U1884" s="183">
        <f t="shared" si="58"/>
        <v>78.999021521639662</v>
      </c>
      <c r="V1884" s="183">
        <f t="shared" si="59"/>
        <v>5.8360934944510499</v>
      </c>
      <c r="W1884" s="201" t="s">
        <v>713</v>
      </c>
      <c r="X1884" s="201">
        <v>10</v>
      </c>
    </row>
    <row r="1885" spans="1:24" s="171" customFormat="1" ht="11.25">
      <c r="A1885" s="172" t="s">
        <v>687</v>
      </c>
      <c r="B1885" s="201" t="s">
        <v>672</v>
      </c>
      <c r="C1885" s="201" t="s">
        <v>688</v>
      </c>
      <c r="D1885" s="201" t="s">
        <v>689</v>
      </c>
      <c r="E1885" s="201" t="s">
        <v>690</v>
      </c>
      <c r="F1885" s="201" t="s">
        <v>691</v>
      </c>
      <c r="G1885" s="201">
        <v>13</v>
      </c>
      <c r="H1885" s="201">
        <v>79</v>
      </c>
      <c r="I1885" s="201" t="s">
        <v>713</v>
      </c>
      <c r="J1885" s="201" t="s">
        <v>671</v>
      </c>
      <c r="K1885" s="202">
        <v>42.77</v>
      </c>
      <c r="L1885" s="202">
        <v>0.43</v>
      </c>
      <c r="M1885" s="202">
        <v>19.77</v>
      </c>
      <c r="N1885" s="202">
        <v>7.03</v>
      </c>
      <c r="O1885" s="202">
        <v>0.35</v>
      </c>
      <c r="P1885" s="202">
        <v>21.88</v>
      </c>
      <c r="Q1885" s="202">
        <v>4.74</v>
      </c>
      <c r="R1885" s="202">
        <v>0.04</v>
      </c>
      <c r="S1885" s="202">
        <v>3.44</v>
      </c>
      <c r="T1885" s="202">
        <v>100.45</v>
      </c>
      <c r="U1885" s="183">
        <f t="shared" si="58"/>
        <v>84.727252952681795</v>
      </c>
      <c r="V1885" s="183">
        <f t="shared" si="59"/>
        <v>10.45258549546068</v>
      </c>
      <c r="W1885" s="201" t="s">
        <v>713</v>
      </c>
      <c r="X1885" s="201">
        <v>10</v>
      </c>
    </row>
    <row r="1886" spans="1:24" s="171" customFormat="1" ht="11.25">
      <c r="A1886" s="172" t="s">
        <v>687</v>
      </c>
      <c r="B1886" s="201" t="s">
        <v>672</v>
      </c>
      <c r="C1886" s="201" t="s">
        <v>688</v>
      </c>
      <c r="D1886" s="201" t="s">
        <v>689</v>
      </c>
      <c r="E1886" s="201" t="s">
        <v>690</v>
      </c>
      <c r="F1886" s="201" t="s">
        <v>691</v>
      </c>
      <c r="G1886" s="201">
        <v>13</v>
      </c>
      <c r="H1886" s="201">
        <v>80</v>
      </c>
      <c r="I1886" s="201" t="s">
        <v>713</v>
      </c>
      <c r="J1886" s="201" t="s">
        <v>671</v>
      </c>
      <c r="K1886" s="202">
        <v>41.77</v>
      </c>
      <c r="L1886" s="202">
        <v>0.11</v>
      </c>
      <c r="M1886" s="202">
        <v>16.440000000000001</v>
      </c>
      <c r="N1886" s="202">
        <v>6.99</v>
      </c>
      <c r="O1886" s="202">
        <v>0.43</v>
      </c>
      <c r="P1886" s="202">
        <v>19.38</v>
      </c>
      <c r="Q1886" s="202">
        <v>6.46</v>
      </c>
      <c r="R1886" s="202">
        <v>0.04</v>
      </c>
      <c r="S1886" s="202">
        <v>8.77</v>
      </c>
      <c r="T1886" s="202">
        <v>100.39</v>
      </c>
      <c r="U1886" s="183">
        <f t="shared" si="58"/>
        <v>83.170257383752272</v>
      </c>
      <c r="V1886" s="183">
        <f t="shared" si="59"/>
        <v>26.354862813083507</v>
      </c>
      <c r="W1886" s="201" t="s">
        <v>713</v>
      </c>
      <c r="X1886" s="201">
        <v>10</v>
      </c>
    </row>
    <row r="1887" spans="1:24" s="171" customFormat="1" ht="11.25">
      <c r="A1887" s="172" t="s">
        <v>687</v>
      </c>
      <c r="B1887" s="201" t="s">
        <v>672</v>
      </c>
      <c r="C1887" s="201" t="s">
        <v>688</v>
      </c>
      <c r="D1887" s="201" t="s">
        <v>689</v>
      </c>
      <c r="E1887" s="201" t="s">
        <v>690</v>
      </c>
      <c r="F1887" s="201" t="s">
        <v>691</v>
      </c>
      <c r="G1887" s="201">
        <v>13</v>
      </c>
      <c r="H1887" s="201">
        <v>81</v>
      </c>
      <c r="I1887" s="201" t="s">
        <v>713</v>
      </c>
      <c r="J1887" s="201" t="s">
        <v>671</v>
      </c>
      <c r="K1887" s="202">
        <v>42.45</v>
      </c>
      <c r="L1887" s="202">
        <v>0.16</v>
      </c>
      <c r="M1887" s="202">
        <v>15.55</v>
      </c>
      <c r="N1887" s="202">
        <v>6.82</v>
      </c>
      <c r="O1887" s="202">
        <v>0.34</v>
      </c>
      <c r="P1887" s="202">
        <v>20.29</v>
      </c>
      <c r="Q1887" s="202">
        <v>6.73</v>
      </c>
      <c r="R1887" s="202">
        <v>0.03</v>
      </c>
      <c r="S1887" s="202">
        <v>8.33</v>
      </c>
      <c r="T1887" s="202">
        <v>100.7</v>
      </c>
      <c r="U1887" s="183">
        <f t="shared" si="58"/>
        <v>84.13423235090886</v>
      </c>
      <c r="V1887" s="183">
        <f t="shared" si="59"/>
        <v>26.4361390299213</v>
      </c>
      <c r="W1887" s="201" t="s">
        <v>713</v>
      </c>
      <c r="X1887" s="201">
        <v>10</v>
      </c>
    </row>
    <row r="1888" spans="1:24" s="171" customFormat="1" ht="11.25">
      <c r="A1888" s="172" t="s">
        <v>687</v>
      </c>
      <c r="B1888" s="201" t="s">
        <v>672</v>
      </c>
      <c r="C1888" s="201" t="s">
        <v>688</v>
      </c>
      <c r="D1888" s="201" t="s">
        <v>689</v>
      </c>
      <c r="E1888" s="201" t="s">
        <v>690</v>
      </c>
      <c r="F1888" s="201" t="s">
        <v>691</v>
      </c>
      <c r="G1888" s="201">
        <v>13</v>
      </c>
      <c r="H1888" s="201">
        <v>82</v>
      </c>
      <c r="I1888" s="201" t="s">
        <v>713</v>
      </c>
      <c r="J1888" s="201" t="s">
        <v>671</v>
      </c>
      <c r="K1888" s="202">
        <v>41.49</v>
      </c>
      <c r="L1888" s="202">
        <v>0.27</v>
      </c>
      <c r="M1888" s="202">
        <v>20.61</v>
      </c>
      <c r="N1888" s="202">
        <v>15.18</v>
      </c>
      <c r="O1888" s="202">
        <v>0.31</v>
      </c>
      <c r="P1888" s="202">
        <v>9.85</v>
      </c>
      <c r="Q1888" s="202">
        <v>11.69</v>
      </c>
      <c r="R1888" s="202">
        <v>0.13</v>
      </c>
      <c r="S1888" s="202">
        <v>7.0000000000000007E-2</v>
      </c>
      <c r="T1888" s="202">
        <v>99.6</v>
      </c>
      <c r="U1888" s="183">
        <f t="shared" si="58"/>
        <v>53.630442754221022</v>
      </c>
      <c r="V1888" s="183">
        <f t="shared" si="59"/>
        <v>0.22732675940476693</v>
      </c>
      <c r="W1888" s="201" t="s">
        <v>713</v>
      </c>
      <c r="X1888" s="201">
        <v>10</v>
      </c>
    </row>
    <row r="1889" spans="1:24" s="171" customFormat="1" ht="11.25">
      <c r="A1889" s="172" t="s">
        <v>687</v>
      </c>
      <c r="B1889" s="201" t="s">
        <v>672</v>
      </c>
      <c r="C1889" s="201" t="s">
        <v>688</v>
      </c>
      <c r="D1889" s="201" t="s">
        <v>689</v>
      </c>
      <c r="E1889" s="201" t="s">
        <v>690</v>
      </c>
      <c r="F1889" s="201" t="s">
        <v>691</v>
      </c>
      <c r="G1889" s="201">
        <v>13</v>
      </c>
      <c r="H1889" s="201">
        <v>83</v>
      </c>
      <c r="I1889" s="201" t="s">
        <v>713</v>
      </c>
      <c r="J1889" s="201" t="s">
        <v>671</v>
      </c>
      <c r="K1889" s="202">
        <v>42.3</v>
      </c>
      <c r="L1889" s="202">
        <v>0.1</v>
      </c>
      <c r="M1889" s="202">
        <v>16.739999999999998</v>
      </c>
      <c r="N1889" s="202">
        <v>7.26</v>
      </c>
      <c r="O1889" s="202">
        <v>0.5</v>
      </c>
      <c r="P1889" s="202">
        <v>19.23</v>
      </c>
      <c r="Q1889" s="202">
        <v>5.94</v>
      </c>
      <c r="R1889" s="202">
        <v>0.02</v>
      </c>
      <c r="S1889" s="202">
        <v>6.91</v>
      </c>
      <c r="T1889" s="202">
        <v>99</v>
      </c>
      <c r="U1889" s="183">
        <f t="shared" si="58"/>
        <v>82.521290207445247</v>
      </c>
      <c r="V1889" s="183">
        <f t="shared" si="59"/>
        <v>21.68605675117497</v>
      </c>
      <c r="W1889" s="201" t="s">
        <v>713</v>
      </c>
      <c r="X1889" s="201">
        <v>10</v>
      </c>
    </row>
    <row r="1890" spans="1:24" s="171" customFormat="1" ht="11.25">
      <c r="A1890" s="172" t="s">
        <v>687</v>
      </c>
      <c r="B1890" s="201" t="s">
        <v>672</v>
      </c>
      <c r="C1890" s="201" t="s">
        <v>688</v>
      </c>
      <c r="D1890" s="201" t="s">
        <v>689</v>
      </c>
      <c r="E1890" s="201" t="s">
        <v>690</v>
      </c>
      <c r="F1890" s="201" t="s">
        <v>691</v>
      </c>
      <c r="G1890" s="201">
        <v>13</v>
      </c>
      <c r="H1890" s="201">
        <v>84</v>
      </c>
      <c r="I1890" s="201" t="s">
        <v>713</v>
      </c>
      <c r="J1890" s="201" t="s">
        <v>671</v>
      </c>
      <c r="K1890" s="202">
        <v>42.91</v>
      </c>
      <c r="L1890" s="202">
        <v>0.23</v>
      </c>
      <c r="M1890" s="202">
        <v>18.45</v>
      </c>
      <c r="N1890" s="202">
        <v>7.47</v>
      </c>
      <c r="O1890" s="202">
        <v>0.4</v>
      </c>
      <c r="P1890" s="202">
        <v>20.53</v>
      </c>
      <c r="Q1890" s="202">
        <v>5.17</v>
      </c>
      <c r="R1890" s="202">
        <v>0.05</v>
      </c>
      <c r="S1890" s="202">
        <v>4.51</v>
      </c>
      <c r="T1890" s="202">
        <v>99.72</v>
      </c>
      <c r="U1890" s="183">
        <f t="shared" si="58"/>
        <v>83.047159992798086</v>
      </c>
      <c r="V1890" s="183">
        <f t="shared" si="59"/>
        <v>14.088099269325394</v>
      </c>
      <c r="W1890" s="201" t="s">
        <v>713</v>
      </c>
      <c r="X1890" s="201">
        <v>10</v>
      </c>
    </row>
    <row r="1891" spans="1:24" s="171" customFormat="1" ht="11.25">
      <c r="A1891" s="172" t="s">
        <v>687</v>
      </c>
      <c r="B1891" s="201" t="s">
        <v>672</v>
      </c>
      <c r="C1891" s="201" t="s">
        <v>688</v>
      </c>
      <c r="D1891" s="201" t="s">
        <v>689</v>
      </c>
      <c r="E1891" s="201" t="s">
        <v>690</v>
      </c>
      <c r="F1891" s="201" t="s">
        <v>691</v>
      </c>
      <c r="G1891" s="201">
        <v>13</v>
      </c>
      <c r="H1891" s="201">
        <v>85</v>
      </c>
      <c r="I1891" s="201" t="s">
        <v>713</v>
      </c>
      <c r="J1891" s="201" t="s">
        <v>671</v>
      </c>
      <c r="K1891" s="202">
        <v>42.42</v>
      </c>
      <c r="L1891" s="202">
        <v>0.73</v>
      </c>
      <c r="M1891" s="202">
        <v>18.239999999999998</v>
      </c>
      <c r="N1891" s="202">
        <v>7.71</v>
      </c>
      <c r="O1891" s="202">
        <v>0.38</v>
      </c>
      <c r="P1891" s="202">
        <v>19.670000000000002</v>
      </c>
      <c r="Q1891" s="202">
        <v>6.33</v>
      </c>
      <c r="R1891" s="202">
        <v>0.06</v>
      </c>
      <c r="S1891" s="202">
        <v>3.83</v>
      </c>
      <c r="T1891" s="202">
        <v>99.37</v>
      </c>
      <c r="U1891" s="183">
        <f t="shared" si="58"/>
        <v>81.973564329628402</v>
      </c>
      <c r="V1891" s="183">
        <f t="shared" si="59"/>
        <v>12.346954666920837</v>
      </c>
      <c r="W1891" s="201" t="s">
        <v>713</v>
      </c>
      <c r="X1891" s="201">
        <v>10</v>
      </c>
    </row>
    <row r="1892" spans="1:24" s="171" customFormat="1" ht="11.25">
      <c r="A1892" s="172" t="s">
        <v>687</v>
      </c>
      <c r="B1892" s="201" t="s">
        <v>672</v>
      </c>
      <c r="C1892" s="201" t="s">
        <v>688</v>
      </c>
      <c r="D1892" s="201" t="s">
        <v>689</v>
      </c>
      <c r="E1892" s="201" t="s">
        <v>690</v>
      </c>
      <c r="F1892" s="201" t="s">
        <v>691</v>
      </c>
      <c r="G1892" s="201">
        <v>13</v>
      </c>
      <c r="H1892" s="201">
        <v>86</v>
      </c>
      <c r="I1892" s="201" t="s">
        <v>713</v>
      </c>
      <c r="J1892" s="201" t="s">
        <v>671</v>
      </c>
      <c r="K1892" s="202">
        <v>43.13</v>
      </c>
      <c r="L1892" s="202">
        <v>0.12</v>
      </c>
      <c r="M1892" s="202">
        <v>18.75</v>
      </c>
      <c r="N1892" s="202">
        <v>7.82</v>
      </c>
      <c r="O1892" s="202">
        <v>0.41</v>
      </c>
      <c r="P1892" s="202">
        <v>20.86</v>
      </c>
      <c r="Q1892" s="202">
        <v>5.35</v>
      </c>
      <c r="R1892" s="202">
        <v>0.05</v>
      </c>
      <c r="S1892" s="202">
        <v>4.8899999999999997</v>
      </c>
      <c r="T1892" s="202">
        <v>101.38</v>
      </c>
      <c r="U1892" s="183">
        <f t="shared" si="58"/>
        <v>82.622846820688167</v>
      </c>
      <c r="V1892" s="183">
        <f t="shared" si="59"/>
        <v>14.890361374571162</v>
      </c>
      <c r="W1892" s="201" t="s">
        <v>713</v>
      </c>
      <c r="X1892" s="201">
        <v>10</v>
      </c>
    </row>
    <row r="1893" spans="1:24" s="171" customFormat="1" ht="11.25">
      <c r="A1893" s="172" t="s">
        <v>687</v>
      </c>
      <c r="B1893" s="201" t="s">
        <v>672</v>
      </c>
      <c r="C1893" s="201" t="s">
        <v>688</v>
      </c>
      <c r="D1893" s="201" t="s">
        <v>689</v>
      </c>
      <c r="E1893" s="201" t="s">
        <v>690</v>
      </c>
      <c r="F1893" s="201" t="s">
        <v>691</v>
      </c>
      <c r="G1893" s="201">
        <v>13</v>
      </c>
      <c r="H1893" s="201">
        <v>87</v>
      </c>
      <c r="I1893" s="201" t="s">
        <v>713</v>
      </c>
      <c r="J1893" s="201" t="s">
        <v>671</v>
      </c>
      <c r="K1893" s="202">
        <v>40.92</v>
      </c>
      <c r="L1893" s="202">
        <v>0.3</v>
      </c>
      <c r="M1893" s="202">
        <v>20.71</v>
      </c>
      <c r="N1893" s="202">
        <v>14.97</v>
      </c>
      <c r="O1893" s="202">
        <v>0.34</v>
      </c>
      <c r="P1893" s="202">
        <v>11.34</v>
      </c>
      <c r="Q1893" s="202">
        <v>9.9700000000000006</v>
      </c>
      <c r="R1893" s="202">
        <v>0.1</v>
      </c>
      <c r="S1893" s="202">
        <v>0.11</v>
      </c>
      <c r="T1893" s="202">
        <v>98.76</v>
      </c>
      <c r="U1893" s="183">
        <f t="shared" si="58"/>
        <v>57.450830784539228</v>
      </c>
      <c r="V1893" s="183">
        <f t="shared" si="59"/>
        <v>0.35504777368030677</v>
      </c>
      <c r="W1893" s="201" t="s">
        <v>713</v>
      </c>
      <c r="X1893" s="201">
        <v>10</v>
      </c>
    </row>
    <row r="1894" spans="1:24" s="171" customFormat="1" ht="11.25">
      <c r="A1894" s="172" t="s">
        <v>687</v>
      </c>
      <c r="B1894" s="201" t="s">
        <v>672</v>
      </c>
      <c r="C1894" s="201" t="s">
        <v>688</v>
      </c>
      <c r="D1894" s="201" t="s">
        <v>689</v>
      </c>
      <c r="E1894" s="201" t="s">
        <v>690</v>
      </c>
      <c r="F1894" s="201" t="s">
        <v>691</v>
      </c>
      <c r="G1894" s="201">
        <v>13</v>
      </c>
      <c r="H1894" s="201">
        <v>88</v>
      </c>
      <c r="I1894" s="201" t="s">
        <v>713</v>
      </c>
      <c r="J1894" s="201" t="s">
        <v>671</v>
      </c>
      <c r="K1894" s="202">
        <v>42.43</v>
      </c>
      <c r="L1894" s="202">
        <v>0.04</v>
      </c>
      <c r="M1894" s="202">
        <v>14.89</v>
      </c>
      <c r="N1894" s="202">
        <v>7.04</v>
      </c>
      <c r="O1894" s="202">
        <v>0.45</v>
      </c>
      <c r="P1894" s="202">
        <v>19.55</v>
      </c>
      <c r="Q1894" s="202">
        <v>6.58</v>
      </c>
      <c r="R1894" s="202">
        <v>0.02</v>
      </c>
      <c r="S1894" s="202">
        <v>10.19</v>
      </c>
      <c r="T1894" s="202">
        <v>101.19</v>
      </c>
      <c r="U1894" s="183">
        <f t="shared" si="58"/>
        <v>83.192726061934081</v>
      </c>
      <c r="V1894" s="183">
        <f t="shared" si="59"/>
        <v>31.464159435063532</v>
      </c>
      <c r="W1894" s="201" t="s">
        <v>713</v>
      </c>
      <c r="X1894" s="201">
        <v>10</v>
      </c>
    </row>
    <row r="1895" spans="1:24" s="171" customFormat="1" ht="11.25">
      <c r="A1895" s="172" t="s">
        <v>687</v>
      </c>
      <c r="B1895" s="201" t="s">
        <v>672</v>
      </c>
      <c r="C1895" s="201" t="s">
        <v>688</v>
      </c>
      <c r="D1895" s="201" t="s">
        <v>689</v>
      </c>
      <c r="E1895" s="201" t="s">
        <v>690</v>
      </c>
      <c r="F1895" s="201" t="s">
        <v>691</v>
      </c>
      <c r="G1895" s="201">
        <v>13</v>
      </c>
      <c r="H1895" s="201">
        <v>89</v>
      </c>
      <c r="I1895" s="201" t="s">
        <v>713</v>
      </c>
      <c r="J1895" s="201" t="s">
        <v>671</v>
      </c>
      <c r="K1895" s="202">
        <v>42.68</v>
      </c>
      <c r="L1895" s="202">
        <v>0.13</v>
      </c>
      <c r="M1895" s="202">
        <v>17.77</v>
      </c>
      <c r="N1895" s="202">
        <v>7.47</v>
      </c>
      <c r="O1895" s="202">
        <v>0.39</v>
      </c>
      <c r="P1895" s="202">
        <v>19.760000000000002</v>
      </c>
      <c r="Q1895" s="202">
        <v>5.56</v>
      </c>
      <c r="R1895" s="202">
        <v>0.04</v>
      </c>
      <c r="S1895" s="202">
        <v>5.25</v>
      </c>
      <c r="T1895" s="202">
        <v>99.05</v>
      </c>
      <c r="U1895" s="183">
        <f t="shared" si="58"/>
        <v>82.502141211340742</v>
      </c>
      <c r="V1895" s="183">
        <f t="shared" si="59"/>
        <v>16.54106976921998</v>
      </c>
      <c r="W1895" s="201" t="s">
        <v>713</v>
      </c>
      <c r="X1895" s="201">
        <v>10</v>
      </c>
    </row>
    <row r="1896" spans="1:24" s="171" customFormat="1" ht="11.25">
      <c r="A1896" s="172" t="s">
        <v>687</v>
      </c>
      <c r="B1896" s="201" t="s">
        <v>672</v>
      </c>
      <c r="C1896" s="201" t="s">
        <v>688</v>
      </c>
      <c r="D1896" s="201" t="s">
        <v>689</v>
      </c>
      <c r="E1896" s="201" t="s">
        <v>690</v>
      </c>
      <c r="F1896" s="201" t="s">
        <v>691</v>
      </c>
      <c r="G1896" s="201">
        <v>13</v>
      </c>
      <c r="H1896" s="201">
        <v>90</v>
      </c>
      <c r="I1896" s="201" t="s">
        <v>713</v>
      </c>
      <c r="J1896" s="201" t="s">
        <v>671</v>
      </c>
      <c r="K1896" s="202">
        <v>41.97</v>
      </c>
      <c r="L1896" s="202">
        <v>0.22</v>
      </c>
      <c r="M1896" s="202">
        <v>14.08</v>
      </c>
      <c r="N1896" s="202">
        <v>7.13</v>
      </c>
      <c r="O1896" s="202">
        <v>0.42</v>
      </c>
      <c r="P1896" s="202">
        <v>19.02</v>
      </c>
      <c r="Q1896" s="202">
        <v>6.23</v>
      </c>
      <c r="R1896" s="202">
        <v>0.06</v>
      </c>
      <c r="S1896" s="202">
        <v>9.92</v>
      </c>
      <c r="T1896" s="202">
        <v>99.05</v>
      </c>
      <c r="U1896" s="183">
        <f t="shared" si="58"/>
        <v>82.623290860269222</v>
      </c>
      <c r="V1896" s="183">
        <f t="shared" si="59"/>
        <v>32.094613347489613</v>
      </c>
      <c r="W1896" s="201" t="s">
        <v>713</v>
      </c>
      <c r="X1896" s="201">
        <v>10</v>
      </c>
    </row>
    <row r="1897" spans="1:24" s="171" customFormat="1" ht="11.25">
      <c r="A1897" s="172" t="s">
        <v>687</v>
      </c>
      <c r="B1897" s="201" t="s">
        <v>672</v>
      </c>
      <c r="C1897" s="201" t="s">
        <v>688</v>
      </c>
      <c r="D1897" s="201" t="s">
        <v>689</v>
      </c>
      <c r="E1897" s="201" t="s">
        <v>690</v>
      </c>
      <c r="F1897" s="201" t="s">
        <v>691</v>
      </c>
      <c r="G1897" s="201">
        <v>13</v>
      </c>
      <c r="H1897" s="201">
        <v>91</v>
      </c>
      <c r="I1897" s="201" t="s">
        <v>713</v>
      </c>
      <c r="J1897" s="201" t="s">
        <v>671</v>
      </c>
      <c r="K1897" s="202">
        <v>40.9</v>
      </c>
      <c r="L1897" s="202">
        <v>0.33</v>
      </c>
      <c r="M1897" s="202">
        <v>20.89</v>
      </c>
      <c r="N1897" s="202">
        <v>14.56</v>
      </c>
      <c r="O1897" s="202">
        <v>0.28000000000000003</v>
      </c>
      <c r="P1897" s="202">
        <v>10.039999999999999</v>
      </c>
      <c r="Q1897" s="202">
        <v>12.39</v>
      </c>
      <c r="R1897" s="202">
        <v>0.17</v>
      </c>
      <c r="S1897" s="202">
        <v>0.06</v>
      </c>
      <c r="T1897" s="202">
        <v>99.62</v>
      </c>
      <c r="U1897" s="183">
        <f t="shared" si="58"/>
        <v>55.138793641398109</v>
      </c>
      <c r="V1897" s="183">
        <f t="shared" si="59"/>
        <v>0.19230728238154268</v>
      </c>
      <c r="W1897" s="201" t="s">
        <v>713</v>
      </c>
      <c r="X1897" s="201">
        <v>10</v>
      </c>
    </row>
    <row r="1898" spans="1:24" s="171" customFormat="1" ht="11.25">
      <c r="A1898" s="172" t="s">
        <v>687</v>
      </c>
      <c r="B1898" s="201" t="s">
        <v>672</v>
      </c>
      <c r="C1898" s="201" t="s">
        <v>688</v>
      </c>
      <c r="D1898" s="201" t="s">
        <v>689</v>
      </c>
      <c r="E1898" s="201" t="s">
        <v>690</v>
      </c>
      <c r="F1898" s="201" t="s">
        <v>691</v>
      </c>
      <c r="G1898" s="201">
        <v>13</v>
      </c>
      <c r="H1898" s="201">
        <v>92</v>
      </c>
      <c r="I1898" s="201" t="s">
        <v>713</v>
      </c>
      <c r="J1898" s="201" t="s">
        <v>671</v>
      </c>
      <c r="K1898" s="202">
        <v>42.46</v>
      </c>
      <c r="L1898" s="202">
        <v>0.14000000000000001</v>
      </c>
      <c r="M1898" s="202">
        <v>16.86</v>
      </c>
      <c r="N1898" s="202">
        <v>7.25</v>
      </c>
      <c r="O1898" s="202">
        <v>0.48</v>
      </c>
      <c r="P1898" s="202">
        <v>20.05</v>
      </c>
      <c r="Q1898" s="202">
        <v>6</v>
      </c>
      <c r="R1898" s="202">
        <v>7.0000000000000007E-2</v>
      </c>
      <c r="S1898" s="202">
        <v>7.93</v>
      </c>
      <c r="T1898" s="202">
        <v>101.24</v>
      </c>
      <c r="U1898" s="183">
        <f t="shared" si="58"/>
        <v>83.134767202973151</v>
      </c>
      <c r="V1898" s="183">
        <f t="shared" si="59"/>
        <v>23.984752239694256</v>
      </c>
      <c r="W1898" s="201" t="s">
        <v>713</v>
      </c>
      <c r="X1898" s="201">
        <v>10</v>
      </c>
    </row>
    <row r="1899" spans="1:24" s="171" customFormat="1" ht="11.25">
      <c r="A1899" s="172" t="s">
        <v>687</v>
      </c>
      <c r="B1899" s="201" t="s">
        <v>672</v>
      </c>
      <c r="C1899" s="201" t="s">
        <v>688</v>
      </c>
      <c r="D1899" s="201" t="s">
        <v>689</v>
      </c>
      <c r="E1899" s="201" t="s">
        <v>690</v>
      </c>
      <c r="F1899" s="201" t="s">
        <v>691</v>
      </c>
      <c r="G1899" s="201">
        <v>13</v>
      </c>
      <c r="H1899" s="201">
        <v>93</v>
      </c>
      <c r="I1899" s="201" t="s">
        <v>713</v>
      </c>
      <c r="J1899" s="201" t="s">
        <v>671</v>
      </c>
      <c r="K1899" s="202">
        <v>42.75</v>
      </c>
      <c r="L1899" s="202">
        <v>0.14000000000000001</v>
      </c>
      <c r="M1899" s="202">
        <v>18.809999999999999</v>
      </c>
      <c r="N1899" s="202">
        <v>7.28</v>
      </c>
      <c r="O1899" s="202">
        <v>0.42</v>
      </c>
      <c r="P1899" s="202">
        <v>20.68</v>
      </c>
      <c r="Q1899" s="202">
        <v>5.24</v>
      </c>
      <c r="R1899" s="202">
        <v>0.05</v>
      </c>
      <c r="S1899" s="202">
        <v>5</v>
      </c>
      <c r="T1899" s="202">
        <v>100.37</v>
      </c>
      <c r="U1899" s="183">
        <f t="shared" si="58"/>
        <v>83.507314163856776</v>
      </c>
      <c r="V1899" s="183">
        <f t="shared" si="59"/>
        <v>15.133411980290132</v>
      </c>
      <c r="W1899" s="201" t="s">
        <v>713</v>
      </c>
      <c r="X1899" s="201">
        <v>10</v>
      </c>
    </row>
    <row r="1900" spans="1:24" s="171" customFormat="1" ht="11.25">
      <c r="A1900" s="172" t="s">
        <v>687</v>
      </c>
      <c r="B1900" s="201" t="s">
        <v>672</v>
      </c>
      <c r="C1900" s="201" t="s">
        <v>688</v>
      </c>
      <c r="D1900" s="201" t="s">
        <v>689</v>
      </c>
      <c r="E1900" s="201" t="s">
        <v>690</v>
      </c>
      <c r="F1900" s="201" t="s">
        <v>691</v>
      </c>
      <c r="G1900" s="201">
        <v>13</v>
      </c>
      <c r="H1900" s="201">
        <v>94</v>
      </c>
      <c r="I1900" s="201" t="s">
        <v>713</v>
      </c>
      <c r="J1900" s="201" t="s">
        <v>671</v>
      </c>
      <c r="K1900" s="202">
        <v>43.26</v>
      </c>
      <c r="L1900" s="202">
        <v>0.05</v>
      </c>
      <c r="M1900" s="202">
        <v>19.829999999999998</v>
      </c>
      <c r="N1900" s="202">
        <v>7.76</v>
      </c>
      <c r="O1900" s="202">
        <v>0.62</v>
      </c>
      <c r="P1900" s="202">
        <v>20.66</v>
      </c>
      <c r="Q1900" s="202">
        <v>4.3899999999999997</v>
      </c>
      <c r="R1900" s="202">
        <v>0.01</v>
      </c>
      <c r="S1900" s="202">
        <v>4.28</v>
      </c>
      <c r="T1900" s="202">
        <v>100.86</v>
      </c>
      <c r="U1900" s="183">
        <f t="shared" si="58"/>
        <v>82.595094018750899</v>
      </c>
      <c r="V1900" s="183">
        <f t="shared" si="59"/>
        <v>12.647769902598977</v>
      </c>
      <c r="W1900" s="201" t="s">
        <v>713</v>
      </c>
      <c r="X1900" s="201">
        <v>10</v>
      </c>
    </row>
    <row r="1901" spans="1:24" s="171" customFormat="1" ht="11.25">
      <c r="A1901" s="172" t="s">
        <v>687</v>
      </c>
      <c r="B1901" s="201" t="s">
        <v>672</v>
      </c>
      <c r="C1901" s="201" t="s">
        <v>688</v>
      </c>
      <c r="D1901" s="201" t="s">
        <v>689</v>
      </c>
      <c r="E1901" s="201" t="s">
        <v>690</v>
      </c>
      <c r="F1901" s="201" t="s">
        <v>691</v>
      </c>
      <c r="G1901" s="201">
        <v>13</v>
      </c>
      <c r="H1901" s="201">
        <v>95</v>
      </c>
      <c r="I1901" s="201" t="s">
        <v>713</v>
      </c>
      <c r="J1901" s="201" t="s">
        <v>671</v>
      </c>
      <c r="K1901" s="202">
        <v>41.99</v>
      </c>
      <c r="L1901" s="202">
        <v>0.27</v>
      </c>
      <c r="M1901" s="202">
        <v>14.56</v>
      </c>
      <c r="N1901" s="202">
        <v>7.98</v>
      </c>
      <c r="O1901" s="202">
        <v>0.62</v>
      </c>
      <c r="P1901" s="202">
        <v>18.84</v>
      </c>
      <c r="Q1901" s="202">
        <v>6.14</v>
      </c>
      <c r="R1901" s="202">
        <v>0.08</v>
      </c>
      <c r="S1901" s="202">
        <v>10.42</v>
      </c>
      <c r="T1901" s="202">
        <v>100.9</v>
      </c>
      <c r="U1901" s="183">
        <f t="shared" si="58"/>
        <v>80.799351625395346</v>
      </c>
      <c r="V1901" s="183">
        <f t="shared" si="59"/>
        <v>32.436671628505529</v>
      </c>
      <c r="W1901" s="201" t="s">
        <v>713</v>
      </c>
      <c r="X1901" s="201">
        <v>10</v>
      </c>
    </row>
    <row r="1902" spans="1:24" s="171" customFormat="1" ht="11.25">
      <c r="A1902" s="172" t="s">
        <v>687</v>
      </c>
      <c r="B1902" s="201" t="s">
        <v>672</v>
      </c>
      <c r="C1902" s="201" t="s">
        <v>688</v>
      </c>
      <c r="D1902" s="201" t="s">
        <v>689</v>
      </c>
      <c r="E1902" s="201" t="s">
        <v>690</v>
      </c>
      <c r="F1902" s="201" t="s">
        <v>691</v>
      </c>
      <c r="G1902" s="201">
        <v>13</v>
      </c>
      <c r="H1902" s="201">
        <v>96</v>
      </c>
      <c r="I1902" s="201" t="s">
        <v>713</v>
      </c>
      <c r="J1902" s="201" t="s">
        <v>671</v>
      </c>
      <c r="K1902" s="202">
        <v>41.71</v>
      </c>
      <c r="L1902" s="202">
        <v>0.27</v>
      </c>
      <c r="M1902" s="202">
        <v>13.36</v>
      </c>
      <c r="N1902" s="202">
        <v>7.22</v>
      </c>
      <c r="O1902" s="202">
        <v>0.51</v>
      </c>
      <c r="P1902" s="202">
        <v>18.690000000000001</v>
      </c>
      <c r="Q1902" s="202">
        <v>6.93</v>
      </c>
      <c r="R1902" s="202">
        <v>0.04</v>
      </c>
      <c r="S1902" s="202">
        <v>12.39</v>
      </c>
      <c r="T1902" s="202">
        <v>101.12</v>
      </c>
      <c r="U1902" s="183">
        <f t="shared" si="58"/>
        <v>82.187674791101401</v>
      </c>
      <c r="V1902" s="183">
        <f t="shared" si="59"/>
        <v>38.352801772930356</v>
      </c>
      <c r="W1902" s="201" t="s">
        <v>713</v>
      </c>
      <c r="X1902" s="201">
        <v>10</v>
      </c>
    </row>
    <row r="1903" spans="1:24" s="171" customFormat="1" ht="11.25">
      <c r="A1903" s="172" t="s">
        <v>687</v>
      </c>
      <c r="B1903" s="201" t="s">
        <v>672</v>
      </c>
      <c r="C1903" s="201" t="s">
        <v>688</v>
      </c>
      <c r="D1903" s="201" t="s">
        <v>689</v>
      </c>
      <c r="E1903" s="201" t="s">
        <v>690</v>
      </c>
      <c r="F1903" s="201" t="s">
        <v>691</v>
      </c>
      <c r="G1903" s="201">
        <v>13</v>
      </c>
      <c r="H1903" s="201">
        <v>97</v>
      </c>
      <c r="I1903" s="201" t="s">
        <v>713</v>
      </c>
      <c r="J1903" s="201" t="s">
        <v>671</v>
      </c>
      <c r="K1903" s="202">
        <v>42.67</v>
      </c>
      <c r="L1903" s="202">
        <v>0.05</v>
      </c>
      <c r="M1903" s="202">
        <v>18.18</v>
      </c>
      <c r="N1903" s="202">
        <v>7.68</v>
      </c>
      <c r="O1903" s="202">
        <v>0.46</v>
      </c>
      <c r="P1903" s="202">
        <v>19.53</v>
      </c>
      <c r="Q1903" s="202">
        <v>6.2</v>
      </c>
      <c r="R1903" s="202">
        <v>0</v>
      </c>
      <c r="S1903" s="202">
        <v>6.76</v>
      </c>
      <c r="T1903" s="202">
        <v>101.53</v>
      </c>
      <c r="U1903" s="183">
        <f t="shared" si="58"/>
        <v>81.925574638607301</v>
      </c>
      <c r="V1903" s="183">
        <f t="shared" si="59"/>
        <v>19.964350833200971</v>
      </c>
      <c r="W1903" s="201" t="s">
        <v>713</v>
      </c>
      <c r="X1903" s="201">
        <v>10</v>
      </c>
    </row>
    <row r="1904" spans="1:24" s="171" customFormat="1" ht="11.25">
      <c r="A1904" s="172" t="s">
        <v>687</v>
      </c>
      <c r="B1904" s="201" t="s">
        <v>672</v>
      </c>
      <c r="C1904" s="201" t="s">
        <v>688</v>
      </c>
      <c r="D1904" s="201" t="s">
        <v>689</v>
      </c>
      <c r="E1904" s="201" t="s">
        <v>690</v>
      </c>
      <c r="F1904" s="201" t="s">
        <v>691</v>
      </c>
      <c r="G1904" s="201">
        <v>13</v>
      </c>
      <c r="H1904" s="201">
        <v>98</v>
      </c>
      <c r="I1904" s="201" t="s">
        <v>713</v>
      </c>
      <c r="J1904" s="201" t="s">
        <v>671</v>
      </c>
      <c r="K1904" s="202">
        <v>42.47</v>
      </c>
      <c r="L1904" s="202">
        <v>0.08</v>
      </c>
      <c r="M1904" s="202">
        <v>17.739999999999998</v>
      </c>
      <c r="N1904" s="202">
        <v>7.08</v>
      </c>
      <c r="O1904" s="202">
        <v>0.52</v>
      </c>
      <c r="P1904" s="202">
        <v>20.329999999999998</v>
      </c>
      <c r="Q1904" s="202">
        <v>5.82</v>
      </c>
      <c r="R1904" s="202">
        <v>0.03</v>
      </c>
      <c r="S1904" s="202">
        <v>6.78</v>
      </c>
      <c r="T1904" s="202">
        <v>100.85</v>
      </c>
      <c r="U1904" s="183">
        <f t="shared" si="58"/>
        <v>83.655349995215062</v>
      </c>
      <c r="V1904" s="183">
        <f t="shared" si="59"/>
        <v>20.406651900884587</v>
      </c>
      <c r="W1904" s="201" t="s">
        <v>713</v>
      </c>
      <c r="X1904" s="201">
        <v>10</v>
      </c>
    </row>
    <row r="1905" spans="1:24" s="171" customFormat="1" ht="11.25">
      <c r="A1905" s="172" t="s">
        <v>687</v>
      </c>
      <c r="B1905" s="201" t="s">
        <v>672</v>
      </c>
      <c r="C1905" s="201" t="s">
        <v>688</v>
      </c>
      <c r="D1905" s="201" t="s">
        <v>689</v>
      </c>
      <c r="E1905" s="201" t="s">
        <v>690</v>
      </c>
      <c r="F1905" s="201" t="s">
        <v>691</v>
      </c>
      <c r="G1905" s="201">
        <v>13</v>
      </c>
      <c r="H1905" s="201">
        <v>99</v>
      </c>
      <c r="I1905" s="201" t="s">
        <v>713</v>
      </c>
      <c r="J1905" s="201" t="s">
        <v>671</v>
      </c>
      <c r="K1905" s="202">
        <v>41.89</v>
      </c>
      <c r="L1905" s="202">
        <v>0.09</v>
      </c>
      <c r="M1905" s="202">
        <v>14.61</v>
      </c>
      <c r="N1905" s="202">
        <v>6.97</v>
      </c>
      <c r="O1905" s="202">
        <v>0.47</v>
      </c>
      <c r="P1905" s="202">
        <v>17.87</v>
      </c>
      <c r="Q1905" s="202">
        <v>7.72</v>
      </c>
      <c r="R1905" s="202">
        <v>0.05</v>
      </c>
      <c r="S1905" s="202">
        <v>10.73</v>
      </c>
      <c r="T1905" s="202">
        <v>100.4</v>
      </c>
      <c r="U1905" s="183">
        <f t="shared" si="58"/>
        <v>82.046324151225093</v>
      </c>
      <c r="V1905" s="183">
        <f t="shared" si="59"/>
        <v>33.006581645163564</v>
      </c>
      <c r="W1905" s="201" t="s">
        <v>713</v>
      </c>
      <c r="X1905" s="201">
        <v>10</v>
      </c>
    </row>
    <row r="1906" spans="1:24" s="171" customFormat="1" ht="11.25">
      <c r="A1906" s="172" t="s">
        <v>687</v>
      </c>
      <c r="B1906" s="201" t="s">
        <v>672</v>
      </c>
      <c r="C1906" s="201" t="s">
        <v>688</v>
      </c>
      <c r="D1906" s="201" t="s">
        <v>689</v>
      </c>
      <c r="E1906" s="201" t="s">
        <v>690</v>
      </c>
      <c r="F1906" s="201" t="s">
        <v>691</v>
      </c>
      <c r="G1906" s="201">
        <v>13</v>
      </c>
      <c r="H1906" s="201">
        <v>100</v>
      </c>
      <c r="I1906" s="201" t="s">
        <v>713</v>
      </c>
      <c r="J1906" s="201" t="s">
        <v>671</v>
      </c>
      <c r="K1906" s="202">
        <v>42.97</v>
      </c>
      <c r="L1906" s="202">
        <v>0.06</v>
      </c>
      <c r="M1906" s="202">
        <v>17.41</v>
      </c>
      <c r="N1906" s="202">
        <v>7.15</v>
      </c>
      <c r="O1906" s="202">
        <v>0.39</v>
      </c>
      <c r="P1906" s="202">
        <v>20.399999999999999</v>
      </c>
      <c r="Q1906" s="202">
        <v>5.84</v>
      </c>
      <c r="R1906" s="202">
        <v>0.08</v>
      </c>
      <c r="S1906" s="202">
        <v>6.83</v>
      </c>
      <c r="T1906" s="202">
        <v>101.13</v>
      </c>
      <c r="U1906" s="183">
        <f t="shared" si="58"/>
        <v>83.567636939684647</v>
      </c>
      <c r="V1906" s="183">
        <f t="shared" si="59"/>
        <v>20.83426124740566</v>
      </c>
      <c r="W1906" s="201" t="s">
        <v>713</v>
      </c>
      <c r="X1906" s="201">
        <v>10</v>
      </c>
    </row>
    <row r="1907" spans="1:24" s="171" customFormat="1" ht="11.25">
      <c r="A1907" s="172" t="s">
        <v>687</v>
      </c>
      <c r="B1907" s="201" t="s">
        <v>672</v>
      </c>
      <c r="C1907" s="201" t="s">
        <v>688</v>
      </c>
      <c r="D1907" s="201" t="s">
        <v>689</v>
      </c>
      <c r="E1907" s="201" t="s">
        <v>690</v>
      </c>
      <c r="F1907" s="201" t="s">
        <v>691</v>
      </c>
      <c r="G1907" s="201">
        <v>14</v>
      </c>
      <c r="H1907" s="201">
        <v>1</v>
      </c>
      <c r="I1907" s="201" t="s">
        <v>713</v>
      </c>
      <c r="J1907" s="201" t="s">
        <v>671</v>
      </c>
      <c r="K1907" s="202">
        <v>42.86</v>
      </c>
      <c r="L1907" s="202">
        <v>0.22</v>
      </c>
      <c r="M1907" s="202">
        <v>17.98</v>
      </c>
      <c r="N1907" s="202">
        <v>7.24</v>
      </c>
      <c r="O1907" s="202">
        <v>0.26</v>
      </c>
      <c r="P1907" s="202">
        <v>21.07</v>
      </c>
      <c r="Q1907" s="202">
        <v>4.76</v>
      </c>
      <c r="R1907" s="202">
        <v>7.0000000000000007E-2</v>
      </c>
      <c r="S1907" s="202">
        <v>4.3499999999999996</v>
      </c>
      <c r="T1907" s="202">
        <v>98.81</v>
      </c>
      <c r="U1907" s="183">
        <f t="shared" si="58"/>
        <v>83.83781706605312</v>
      </c>
      <c r="V1907" s="183">
        <f t="shared" si="59"/>
        <v>13.963691404313124</v>
      </c>
      <c r="W1907" s="201" t="s">
        <v>713</v>
      </c>
      <c r="X1907" s="201">
        <v>10</v>
      </c>
    </row>
    <row r="1908" spans="1:24" s="171" customFormat="1" ht="11.25">
      <c r="A1908" s="172" t="s">
        <v>687</v>
      </c>
      <c r="B1908" s="201" t="s">
        <v>672</v>
      </c>
      <c r="C1908" s="201" t="s">
        <v>688</v>
      </c>
      <c r="D1908" s="201" t="s">
        <v>689</v>
      </c>
      <c r="E1908" s="201" t="s">
        <v>690</v>
      </c>
      <c r="F1908" s="201" t="s">
        <v>691</v>
      </c>
      <c r="G1908" s="201">
        <v>14</v>
      </c>
      <c r="H1908" s="201">
        <v>2</v>
      </c>
      <c r="I1908" s="201" t="s">
        <v>713</v>
      </c>
      <c r="J1908" s="201" t="s">
        <v>671</v>
      </c>
      <c r="K1908" s="202">
        <v>40.6</v>
      </c>
      <c r="L1908" s="202">
        <v>0.34</v>
      </c>
      <c r="M1908" s="202">
        <v>19.66</v>
      </c>
      <c r="N1908" s="202">
        <v>17.149999999999999</v>
      </c>
      <c r="O1908" s="202">
        <v>0.39</v>
      </c>
      <c r="P1908" s="202">
        <v>9.02</v>
      </c>
      <c r="Q1908" s="202">
        <v>10.97</v>
      </c>
      <c r="R1908" s="202">
        <v>0.09</v>
      </c>
      <c r="S1908" s="202">
        <v>0.11</v>
      </c>
      <c r="T1908" s="202">
        <v>98.33</v>
      </c>
      <c r="U1908" s="183">
        <f t="shared" si="58"/>
        <v>48.386240591427452</v>
      </c>
      <c r="V1908" s="183">
        <f t="shared" si="59"/>
        <v>0.37393923432586179</v>
      </c>
      <c r="W1908" s="201" t="s">
        <v>713</v>
      </c>
      <c r="X1908" s="201">
        <v>10</v>
      </c>
    </row>
    <row r="1909" spans="1:24" s="171" customFormat="1" ht="11.25">
      <c r="A1909" s="172" t="s">
        <v>687</v>
      </c>
      <c r="B1909" s="201" t="s">
        <v>672</v>
      </c>
      <c r="C1909" s="201" t="s">
        <v>688</v>
      </c>
      <c r="D1909" s="201" t="s">
        <v>689</v>
      </c>
      <c r="E1909" s="201" t="s">
        <v>690</v>
      </c>
      <c r="F1909" s="201" t="s">
        <v>691</v>
      </c>
      <c r="G1909" s="201">
        <v>14</v>
      </c>
      <c r="H1909" s="201">
        <v>3</v>
      </c>
      <c r="I1909" s="201" t="s">
        <v>713</v>
      </c>
      <c r="J1909" s="201" t="s">
        <v>671</v>
      </c>
      <c r="K1909" s="202">
        <v>42.65</v>
      </c>
      <c r="L1909" s="202">
        <v>0.43</v>
      </c>
      <c r="M1909" s="202">
        <v>18</v>
      </c>
      <c r="N1909" s="202">
        <v>6.91</v>
      </c>
      <c r="O1909" s="202">
        <v>0.35</v>
      </c>
      <c r="P1909" s="202">
        <v>20.95</v>
      </c>
      <c r="Q1909" s="202">
        <v>4.99</v>
      </c>
      <c r="R1909" s="202">
        <v>0.1</v>
      </c>
      <c r="S1909" s="202">
        <v>5.07</v>
      </c>
      <c r="T1909" s="202">
        <v>99.45</v>
      </c>
      <c r="U1909" s="183">
        <f t="shared" si="58"/>
        <v>84.384899514497022</v>
      </c>
      <c r="V1909" s="183">
        <f t="shared" si="59"/>
        <v>15.892403436802857</v>
      </c>
      <c r="W1909" s="201" t="s">
        <v>713</v>
      </c>
      <c r="X1909" s="201">
        <v>10</v>
      </c>
    </row>
    <row r="1910" spans="1:24" s="171" customFormat="1" ht="11.25">
      <c r="A1910" s="172" t="s">
        <v>687</v>
      </c>
      <c r="B1910" s="201" t="s">
        <v>672</v>
      </c>
      <c r="C1910" s="201" t="s">
        <v>688</v>
      </c>
      <c r="D1910" s="201" t="s">
        <v>689</v>
      </c>
      <c r="E1910" s="201" t="s">
        <v>690</v>
      </c>
      <c r="F1910" s="201" t="s">
        <v>691</v>
      </c>
      <c r="G1910" s="201">
        <v>14</v>
      </c>
      <c r="H1910" s="201">
        <v>4</v>
      </c>
      <c r="I1910" s="201" t="s">
        <v>713</v>
      </c>
      <c r="J1910" s="201" t="s">
        <v>671</v>
      </c>
      <c r="K1910" s="202">
        <v>42.79</v>
      </c>
      <c r="L1910" s="202">
        <v>0.25</v>
      </c>
      <c r="M1910" s="202">
        <v>18.34</v>
      </c>
      <c r="N1910" s="202">
        <v>7.59</v>
      </c>
      <c r="O1910" s="202">
        <v>0.45</v>
      </c>
      <c r="P1910" s="202">
        <v>19.989999999999998</v>
      </c>
      <c r="Q1910" s="202">
        <v>5.56</v>
      </c>
      <c r="R1910" s="202">
        <v>0.05</v>
      </c>
      <c r="S1910" s="202">
        <v>5.3</v>
      </c>
      <c r="T1910" s="202">
        <v>100.32</v>
      </c>
      <c r="U1910" s="183">
        <f t="shared" si="58"/>
        <v>82.439050681125337</v>
      </c>
      <c r="V1910" s="183">
        <f t="shared" si="59"/>
        <v>16.238311427366035</v>
      </c>
      <c r="W1910" s="201" t="s">
        <v>713</v>
      </c>
      <c r="X1910" s="201">
        <v>10</v>
      </c>
    </row>
    <row r="1911" spans="1:24" s="171" customFormat="1" ht="11.25">
      <c r="A1911" s="172" t="s">
        <v>687</v>
      </c>
      <c r="B1911" s="201" t="s">
        <v>672</v>
      </c>
      <c r="C1911" s="201" t="s">
        <v>688</v>
      </c>
      <c r="D1911" s="201" t="s">
        <v>689</v>
      </c>
      <c r="E1911" s="201" t="s">
        <v>690</v>
      </c>
      <c r="F1911" s="201" t="s">
        <v>691</v>
      </c>
      <c r="G1911" s="201">
        <v>14</v>
      </c>
      <c r="H1911" s="201">
        <v>5</v>
      </c>
      <c r="I1911" s="201" t="s">
        <v>713</v>
      </c>
      <c r="J1911" s="201" t="s">
        <v>671</v>
      </c>
      <c r="K1911" s="202">
        <v>42.16</v>
      </c>
      <c r="L1911" s="202">
        <v>0.5</v>
      </c>
      <c r="M1911" s="202">
        <v>18.18</v>
      </c>
      <c r="N1911" s="202">
        <v>7.49</v>
      </c>
      <c r="O1911" s="202">
        <v>0.41</v>
      </c>
      <c r="P1911" s="202">
        <v>20.51</v>
      </c>
      <c r="Q1911" s="202">
        <v>5.18</v>
      </c>
      <c r="R1911" s="202">
        <v>0.03</v>
      </c>
      <c r="S1911" s="202">
        <v>4.6399999999999997</v>
      </c>
      <c r="T1911" s="202">
        <v>99.1</v>
      </c>
      <c r="U1911" s="183">
        <f t="shared" si="58"/>
        <v>82.995731951073154</v>
      </c>
      <c r="V1911" s="183">
        <f t="shared" si="59"/>
        <v>14.618614215281259</v>
      </c>
      <c r="W1911" s="201" t="s">
        <v>713</v>
      </c>
      <c r="X1911" s="201">
        <v>10</v>
      </c>
    </row>
    <row r="1912" spans="1:24" s="171" customFormat="1" ht="11.25">
      <c r="A1912" s="172" t="s">
        <v>687</v>
      </c>
      <c r="B1912" s="201" t="s">
        <v>672</v>
      </c>
      <c r="C1912" s="201" t="s">
        <v>688</v>
      </c>
      <c r="D1912" s="201" t="s">
        <v>689</v>
      </c>
      <c r="E1912" s="201" t="s">
        <v>690</v>
      </c>
      <c r="F1912" s="201" t="s">
        <v>691</v>
      </c>
      <c r="G1912" s="201">
        <v>14</v>
      </c>
      <c r="H1912" s="201">
        <v>6</v>
      </c>
      <c r="I1912" s="201" t="s">
        <v>713</v>
      </c>
      <c r="J1912" s="201" t="s">
        <v>671</v>
      </c>
      <c r="K1912" s="202">
        <v>42.73</v>
      </c>
      <c r="L1912" s="202">
        <v>0.38</v>
      </c>
      <c r="M1912" s="202">
        <v>18.79</v>
      </c>
      <c r="N1912" s="202">
        <v>7.51</v>
      </c>
      <c r="O1912" s="202">
        <v>0.36</v>
      </c>
      <c r="P1912" s="202">
        <v>20.7</v>
      </c>
      <c r="Q1912" s="202">
        <v>5.08</v>
      </c>
      <c r="R1912" s="202">
        <v>0</v>
      </c>
      <c r="S1912" s="202">
        <v>4.16</v>
      </c>
      <c r="T1912" s="202">
        <v>99.71</v>
      </c>
      <c r="U1912" s="183">
        <f t="shared" si="58"/>
        <v>83.088033891853129</v>
      </c>
      <c r="V1912" s="183">
        <f t="shared" si="59"/>
        <v>12.931438120602184</v>
      </c>
      <c r="W1912" s="201" t="s">
        <v>713</v>
      </c>
      <c r="X1912" s="201">
        <v>10</v>
      </c>
    </row>
    <row r="1913" spans="1:24" s="171" customFormat="1" ht="11.25">
      <c r="A1913" s="172" t="s">
        <v>687</v>
      </c>
      <c r="B1913" s="201" t="s">
        <v>672</v>
      </c>
      <c r="C1913" s="201" t="s">
        <v>688</v>
      </c>
      <c r="D1913" s="201" t="s">
        <v>689</v>
      </c>
      <c r="E1913" s="201" t="s">
        <v>690</v>
      </c>
      <c r="F1913" s="201" t="s">
        <v>691</v>
      </c>
      <c r="G1913" s="201">
        <v>14</v>
      </c>
      <c r="H1913" s="201">
        <v>7</v>
      </c>
      <c r="I1913" s="201" t="s">
        <v>713</v>
      </c>
      <c r="J1913" s="201" t="s">
        <v>671</v>
      </c>
      <c r="K1913" s="202">
        <v>42.77</v>
      </c>
      <c r="L1913" s="202">
        <v>0.35</v>
      </c>
      <c r="M1913" s="202">
        <v>18.84</v>
      </c>
      <c r="N1913" s="202">
        <v>7.52</v>
      </c>
      <c r="O1913" s="202">
        <v>0.38</v>
      </c>
      <c r="P1913" s="202">
        <v>20.63</v>
      </c>
      <c r="Q1913" s="202">
        <v>5.12</v>
      </c>
      <c r="R1913" s="202">
        <v>0.08</v>
      </c>
      <c r="S1913" s="202">
        <v>4.4400000000000004</v>
      </c>
      <c r="T1913" s="202">
        <v>100.13</v>
      </c>
      <c r="U1913" s="183">
        <f t="shared" si="58"/>
        <v>83.021633231426932</v>
      </c>
      <c r="V1913" s="183">
        <f t="shared" si="59"/>
        <v>13.651375147036488</v>
      </c>
      <c r="W1913" s="201" t="s">
        <v>713</v>
      </c>
      <c r="X1913" s="201">
        <v>10</v>
      </c>
    </row>
    <row r="1914" spans="1:24" s="171" customFormat="1" ht="11.25">
      <c r="A1914" s="172" t="s">
        <v>687</v>
      </c>
      <c r="B1914" s="201" t="s">
        <v>672</v>
      </c>
      <c r="C1914" s="201" t="s">
        <v>688</v>
      </c>
      <c r="D1914" s="201" t="s">
        <v>689</v>
      </c>
      <c r="E1914" s="201" t="s">
        <v>690</v>
      </c>
      <c r="F1914" s="201" t="s">
        <v>691</v>
      </c>
      <c r="G1914" s="201">
        <v>14</v>
      </c>
      <c r="H1914" s="201">
        <v>8</v>
      </c>
      <c r="I1914" s="201" t="s">
        <v>713</v>
      </c>
      <c r="J1914" s="201" t="s">
        <v>671</v>
      </c>
      <c r="K1914" s="202">
        <v>40.94</v>
      </c>
      <c r="L1914" s="202">
        <v>0.34</v>
      </c>
      <c r="M1914" s="202">
        <v>20.76</v>
      </c>
      <c r="N1914" s="202">
        <v>14.9</v>
      </c>
      <c r="O1914" s="202">
        <v>0.33</v>
      </c>
      <c r="P1914" s="202">
        <v>9.83</v>
      </c>
      <c r="Q1914" s="202">
        <v>12.15</v>
      </c>
      <c r="R1914" s="202">
        <v>0.15</v>
      </c>
      <c r="S1914" s="202">
        <v>7.0000000000000007E-2</v>
      </c>
      <c r="T1914" s="202">
        <v>99.47</v>
      </c>
      <c r="U1914" s="183">
        <f t="shared" si="58"/>
        <v>54.042625149733581</v>
      </c>
      <c r="V1914" s="183">
        <f t="shared" si="59"/>
        <v>0.22568793201789883</v>
      </c>
      <c r="W1914" s="201" t="s">
        <v>713</v>
      </c>
      <c r="X1914" s="201">
        <v>10</v>
      </c>
    </row>
    <row r="1915" spans="1:24" s="171" customFormat="1" ht="11.25">
      <c r="A1915" s="172" t="s">
        <v>687</v>
      </c>
      <c r="B1915" s="201" t="s">
        <v>672</v>
      </c>
      <c r="C1915" s="201" t="s">
        <v>688</v>
      </c>
      <c r="D1915" s="201" t="s">
        <v>689</v>
      </c>
      <c r="E1915" s="201" t="s">
        <v>690</v>
      </c>
      <c r="F1915" s="201" t="s">
        <v>691</v>
      </c>
      <c r="G1915" s="201">
        <v>14</v>
      </c>
      <c r="H1915" s="201">
        <v>9</v>
      </c>
      <c r="I1915" s="201" t="s">
        <v>713</v>
      </c>
      <c r="J1915" s="201" t="s">
        <v>671</v>
      </c>
      <c r="K1915" s="202">
        <v>42.51</v>
      </c>
      <c r="L1915" s="202">
        <v>0.22</v>
      </c>
      <c r="M1915" s="202">
        <v>17.48</v>
      </c>
      <c r="N1915" s="202">
        <v>7.52</v>
      </c>
      <c r="O1915" s="202">
        <v>0.36</v>
      </c>
      <c r="P1915" s="202">
        <v>19.649999999999999</v>
      </c>
      <c r="Q1915" s="202">
        <v>5.51</v>
      </c>
      <c r="R1915" s="202">
        <v>0.08</v>
      </c>
      <c r="S1915" s="202">
        <v>4.96</v>
      </c>
      <c r="T1915" s="202">
        <v>98.29</v>
      </c>
      <c r="U1915" s="183">
        <f t="shared" si="58"/>
        <v>82.324543376126556</v>
      </c>
      <c r="V1915" s="183">
        <f t="shared" si="59"/>
        <v>15.991289044525015</v>
      </c>
      <c r="W1915" s="201" t="s">
        <v>713</v>
      </c>
      <c r="X1915" s="201">
        <v>10</v>
      </c>
    </row>
    <row r="1916" spans="1:24" s="171" customFormat="1" ht="11.25">
      <c r="A1916" s="172" t="s">
        <v>687</v>
      </c>
      <c r="B1916" s="201" t="s">
        <v>672</v>
      </c>
      <c r="C1916" s="201" t="s">
        <v>688</v>
      </c>
      <c r="D1916" s="201" t="s">
        <v>689</v>
      </c>
      <c r="E1916" s="201" t="s">
        <v>690</v>
      </c>
      <c r="F1916" s="201" t="s">
        <v>691</v>
      </c>
      <c r="G1916" s="201">
        <v>14</v>
      </c>
      <c r="H1916" s="201">
        <v>10</v>
      </c>
      <c r="I1916" s="201" t="s">
        <v>713</v>
      </c>
      <c r="J1916" s="201" t="s">
        <v>671</v>
      </c>
      <c r="K1916" s="202">
        <v>42.24</v>
      </c>
      <c r="L1916" s="202">
        <v>0.09</v>
      </c>
      <c r="M1916" s="202">
        <v>15.91</v>
      </c>
      <c r="N1916" s="202">
        <v>7.06</v>
      </c>
      <c r="O1916" s="202">
        <v>0.41</v>
      </c>
      <c r="P1916" s="202">
        <v>19.59</v>
      </c>
      <c r="Q1916" s="202">
        <v>6.09</v>
      </c>
      <c r="R1916" s="202">
        <v>0.04</v>
      </c>
      <c r="S1916" s="202">
        <v>9.0299999999999994</v>
      </c>
      <c r="T1916" s="202">
        <v>100.46</v>
      </c>
      <c r="U1916" s="183">
        <f t="shared" si="58"/>
        <v>83.181635974680674</v>
      </c>
      <c r="V1916" s="183">
        <f t="shared" si="59"/>
        <v>27.575434915454434</v>
      </c>
      <c r="W1916" s="201" t="s">
        <v>713</v>
      </c>
      <c r="X1916" s="201">
        <v>10</v>
      </c>
    </row>
    <row r="1917" spans="1:24" s="171" customFormat="1" ht="11.25">
      <c r="A1917" s="172" t="s">
        <v>687</v>
      </c>
      <c r="B1917" s="201" t="s">
        <v>672</v>
      </c>
      <c r="C1917" s="201" t="s">
        <v>688</v>
      </c>
      <c r="D1917" s="201" t="s">
        <v>689</v>
      </c>
      <c r="E1917" s="201" t="s">
        <v>690</v>
      </c>
      <c r="F1917" s="201" t="s">
        <v>691</v>
      </c>
      <c r="G1917" s="201">
        <v>14</v>
      </c>
      <c r="H1917" s="201">
        <v>11</v>
      </c>
      <c r="I1917" s="201" t="s">
        <v>713</v>
      </c>
      <c r="J1917" s="201" t="s">
        <v>671</v>
      </c>
      <c r="K1917" s="202">
        <v>43.06</v>
      </c>
      <c r="L1917" s="202">
        <v>0.26</v>
      </c>
      <c r="M1917" s="202">
        <v>18.18</v>
      </c>
      <c r="N1917" s="202">
        <v>7.45</v>
      </c>
      <c r="O1917" s="202">
        <v>0.34</v>
      </c>
      <c r="P1917" s="202">
        <v>20.58</v>
      </c>
      <c r="Q1917" s="202">
        <v>5.61</v>
      </c>
      <c r="R1917" s="202">
        <v>0.04</v>
      </c>
      <c r="S1917" s="202">
        <v>5.73</v>
      </c>
      <c r="T1917" s="202">
        <v>101.25</v>
      </c>
      <c r="U1917" s="183">
        <f t="shared" si="58"/>
        <v>83.119030119745418</v>
      </c>
      <c r="V1917" s="183">
        <f t="shared" si="59"/>
        <v>17.453360030132671</v>
      </c>
      <c r="W1917" s="201" t="s">
        <v>713</v>
      </c>
      <c r="X1917" s="201">
        <v>10</v>
      </c>
    </row>
    <row r="1918" spans="1:24" s="171" customFormat="1" ht="11.25">
      <c r="A1918" s="172" t="s">
        <v>687</v>
      </c>
      <c r="B1918" s="201" t="s">
        <v>672</v>
      </c>
      <c r="C1918" s="201" t="s">
        <v>688</v>
      </c>
      <c r="D1918" s="201" t="s">
        <v>689</v>
      </c>
      <c r="E1918" s="201" t="s">
        <v>690</v>
      </c>
      <c r="F1918" s="201" t="s">
        <v>691</v>
      </c>
      <c r="G1918" s="201">
        <v>14</v>
      </c>
      <c r="H1918" s="201">
        <v>12</v>
      </c>
      <c r="I1918" s="201" t="s">
        <v>713</v>
      </c>
      <c r="J1918" s="201" t="s">
        <v>671</v>
      </c>
      <c r="K1918" s="202">
        <v>42.73</v>
      </c>
      <c r="L1918" s="202">
        <v>0.06</v>
      </c>
      <c r="M1918" s="202">
        <v>19.66</v>
      </c>
      <c r="N1918" s="202">
        <v>8.09</v>
      </c>
      <c r="O1918" s="202">
        <v>0.52</v>
      </c>
      <c r="P1918" s="202">
        <v>19.14</v>
      </c>
      <c r="Q1918" s="202">
        <v>5.9</v>
      </c>
      <c r="R1918" s="202">
        <v>0.04</v>
      </c>
      <c r="S1918" s="202">
        <v>4.92</v>
      </c>
      <c r="T1918" s="202">
        <v>101.06</v>
      </c>
      <c r="U1918" s="183">
        <f t="shared" si="58"/>
        <v>80.832030763933517</v>
      </c>
      <c r="V1918" s="183">
        <f t="shared" si="59"/>
        <v>14.374807976190207</v>
      </c>
      <c r="W1918" s="201" t="s">
        <v>713</v>
      </c>
      <c r="X1918" s="201">
        <v>10</v>
      </c>
    </row>
    <row r="1919" spans="1:24" s="171" customFormat="1" ht="11.25">
      <c r="A1919" s="172" t="s">
        <v>687</v>
      </c>
      <c r="B1919" s="201" t="s">
        <v>672</v>
      </c>
      <c r="C1919" s="201" t="s">
        <v>688</v>
      </c>
      <c r="D1919" s="201" t="s">
        <v>689</v>
      </c>
      <c r="E1919" s="201" t="s">
        <v>690</v>
      </c>
      <c r="F1919" s="201" t="s">
        <v>691</v>
      </c>
      <c r="G1919" s="201">
        <v>14</v>
      </c>
      <c r="H1919" s="201">
        <v>13</v>
      </c>
      <c r="I1919" s="201" t="s">
        <v>713</v>
      </c>
      <c r="J1919" s="201" t="s">
        <v>671</v>
      </c>
      <c r="K1919" s="202">
        <v>42.4</v>
      </c>
      <c r="L1919" s="202">
        <v>0.11</v>
      </c>
      <c r="M1919" s="202">
        <v>19.73</v>
      </c>
      <c r="N1919" s="202">
        <v>8.02</v>
      </c>
      <c r="O1919" s="202">
        <v>0.41</v>
      </c>
      <c r="P1919" s="202">
        <v>20.27</v>
      </c>
      <c r="Q1919" s="202">
        <v>5.27</v>
      </c>
      <c r="R1919" s="202">
        <v>0.06</v>
      </c>
      <c r="S1919" s="202">
        <v>4.5599999999999996</v>
      </c>
      <c r="T1919" s="202">
        <v>100.83</v>
      </c>
      <c r="U1919" s="183">
        <f t="shared" si="58"/>
        <v>81.834646420994446</v>
      </c>
      <c r="V1919" s="183">
        <f t="shared" si="59"/>
        <v>13.423257003298994</v>
      </c>
      <c r="W1919" s="201" t="s">
        <v>713</v>
      </c>
      <c r="X1919" s="201">
        <v>10</v>
      </c>
    </row>
    <row r="1920" spans="1:24" s="171" customFormat="1" ht="11.25">
      <c r="A1920" s="172" t="s">
        <v>687</v>
      </c>
      <c r="B1920" s="201" t="s">
        <v>672</v>
      </c>
      <c r="C1920" s="201" t="s">
        <v>688</v>
      </c>
      <c r="D1920" s="201" t="s">
        <v>689</v>
      </c>
      <c r="E1920" s="201" t="s">
        <v>690</v>
      </c>
      <c r="F1920" s="201" t="s">
        <v>691</v>
      </c>
      <c r="G1920" s="201">
        <v>14</v>
      </c>
      <c r="H1920" s="201">
        <v>14</v>
      </c>
      <c r="I1920" s="201" t="s">
        <v>713</v>
      </c>
      <c r="J1920" s="201" t="s">
        <v>671</v>
      </c>
      <c r="K1920" s="202">
        <v>41.96</v>
      </c>
      <c r="L1920" s="202">
        <v>0.1</v>
      </c>
      <c r="M1920" s="202">
        <v>15.49</v>
      </c>
      <c r="N1920" s="202">
        <v>7.61</v>
      </c>
      <c r="O1920" s="202">
        <v>0.5</v>
      </c>
      <c r="P1920" s="202">
        <v>19.010000000000002</v>
      </c>
      <c r="Q1920" s="202">
        <v>5.97</v>
      </c>
      <c r="R1920" s="202">
        <v>0.06</v>
      </c>
      <c r="S1920" s="202">
        <v>10.63</v>
      </c>
      <c r="T1920" s="202">
        <v>101.33</v>
      </c>
      <c r="U1920" s="183">
        <f t="shared" si="58"/>
        <v>81.660047938943478</v>
      </c>
      <c r="V1920" s="183">
        <f t="shared" si="59"/>
        <v>31.52389141596333</v>
      </c>
      <c r="W1920" s="201" t="s">
        <v>713</v>
      </c>
      <c r="X1920" s="201">
        <v>10</v>
      </c>
    </row>
    <row r="1921" spans="1:24" s="171" customFormat="1" ht="11.25">
      <c r="A1921" s="172" t="s">
        <v>687</v>
      </c>
      <c r="B1921" s="201" t="s">
        <v>672</v>
      </c>
      <c r="C1921" s="201" t="s">
        <v>688</v>
      </c>
      <c r="D1921" s="201" t="s">
        <v>689</v>
      </c>
      <c r="E1921" s="201" t="s">
        <v>690</v>
      </c>
      <c r="F1921" s="201" t="s">
        <v>691</v>
      </c>
      <c r="G1921" s="201">
        <v>14</v>
      </c>
      <c r="H1921" s="201">
        <v>15</v>
      </c>
      <c r="I1921" s="201" t="s">
        <v>713</v>
      </c>
      <c r="J1921" s="201" t="s">
        <v>671</v>
      </c>
      <c r="K1921" s="202">
        <v>42.51</v>
      </c>
      <c r="L1921" s="202">
        <v>0.13</v>
      </c>
      <c r="M1921" s="202">
        <v>17.82</v>
      </c>
      <c r="N1921" s="202">
        <v>7.61</v>
      </c>
      <c r="O1921" s="202">
        <v>0.42</v>
      </c>
      <c r="P1921" s="202">
        <v>20.48</v>
      </c>
      <c r="Q1921" s="202">
        <v>5.74</v>
      </c>
      <c r="R1921" s="202">
        <v>0</v>
      </c>
      <c r="S1921" s="202">
        <v>5.72</v>
      </c>
      <c r="T1921" s="202">
        <v>100.43</v>
      </c>
      <c r="U1921" s="183">
        <f t="shared" si="58"/>
        <v>82.749354687545946</v>
      </c>
      <c r="V1921" s="183">
        <f t="shared" si="59"/>
        <v>17.71791189407616</v>
      </c>
      <c r="W1921" s="201" t="s">
        <v>713</v>
      </c>
      <c r="X1921" s="201">
        <v>10</v>
      </c>
    </row>
    <row r="1922" spans="1:24" s="171" customFormat="1" ht="11.25">
      <c r="A1922" s="172" t="s">
        <v>687</v>
      </c>
      <c r="B1922" s="201" t="s">
        <v>672</v>
      </c>
      <c r="C1922" s="201" t="s">
        <v>688</v>
      </c>
      <c r="D1922" s="201" t="s">
        <v>689</v>
      </c>
      <c r="E1922" s="201" t="s">
        <v>690</v>
      </c>
      <c r="F1922" s="201" t="s">
        <v>691</v>
      </c>
      <c r="G1922" s="201">
        <v>14</v>
      </c>
      <c r="H1922" s="201">
        <v>16</v>
      </c>
      <c r="I1922" s="201" t="s">
        <v>713</v>
      </c>
      <c r="J1922" s="201" t="s">
        <v>671</v>
      </c>
      <c r="K1922" s="202">
        <v>41.4</v>
      </c>
      <c r="L1922" s="202">
        <v>0.26</v>
      </c>
      <c r="M1922" s="202">
        <v>21.62</v>
      </c>
      <c r="N1922" s="202">
        <v>14.12</v>
      </c>
      <c r="O1922" s="202">
        <v>0.32</v>
      </c>
      <c r="P1922" s="202">
        <v>10.5</v>
      </c>
      <c r="Q1922" s="202">
        <v>12.27</v>
      </c>
      <c r="R1922" s="202">
        <v>0.11</v>
      </c>
      <c r="S1922" s="202">
        <v>0.1</v>
      </c>
      <c r="T1922" s="202">
        <v>100.7</v>
      </c>
      <c r="U1922" s="183">
        <f t="shared" si="58"/>
        <v>56.997865370728448</v>
      </c>
      <c r="V1922" s="183">
        <f t="shared" si="59"/>
        <v>0.30932693813582574</v>
      </c>
      <c r="W1922" s="201" t="s">
        <v>713</v>
      </c>
      <c r="X1922" s="201">
        <v>10</v>
      </c>
    </row>
    <row r="1923" spans="1:24" s="171" customFormat="1" ht="11.25">
      <c r="A1923" s="172" t="s">
        <v>687</v>
      </c>
      <c r="B1923" s="201" t="s">
        <v>672</v>
      </c>
      <c r="C1923" s="201" t="s">
        <v>688</v>
      </c>
      <c r="D1923" s="201" t="s">
        <v>689</v>
      </c>
      <c r="E1923" s="201" t="s">
        <v>690</v>
      </c>
      <c r="F1923" s="201" t="s">
        <v>691</v>
      </c>
      <c r="G1923" s="201">
        <v>14</v>
      </c>
      <c r="H1923" s="201">
        <v>17</v>
      </c>
      <c r="I1923" s="201" t="s">
        <v>713</v>
      </c>
      <c r="J1923" s="201" t="s">
        <v>671</v>
      </c>
      <c r="K1923" s="202">
        <v>41.42</v>
      </c>
      <c r="L1923" s="202">
        <v>0.16</v>
      </c>
      <c r="M1923" s="202">
        <v>13.86</v>
      </c>
      <c r="N1923" s="202">
        <v>7.11</v>
      </c>
      <c r="O1923" s="202">
        <v>0.45</v>
      </c>
      <c r="P1923" s="202">
        <v>18.399999999999999</v>
      </c>
      <c r="Q1923" s="202">
        <v>7.6</v>
      </c>
      <c r="R1923" s="202">
        <v>0.08</v>
      </c>
      <c r="S1923" s="202">
        <v>11.55</v>
      </c>
      <c r="T1923" s="202">
        <v>100.63</v>
      </c>
      <c r="U1923" s="183">
        <f t="shared" si="58"/>
        <v>82.183498512815859</v>
      </c>
      <c r="V1923" s="183">
        <f t="shared" si="59"/>
        <v>35.857687154970677</v>
      </c>
      <c r="W1923" s="201" t="s">
        <v>713</v>
      </c>
      <c r="X1923" s="201">
        <v>10</v>
      </c>
    </row>
    <row r="1924" spans="1:24" s="171" customFormat="1" ht="11.25">
      <c r="A1924" s="172" t="s">
        <v>687</v>
      </c>
      <c r="B1924" s="201" t="s">
        <v>672</v>
      </c>
      <c r="C1924" s="201" t="s">
        <v>688</v>
      </c>
      <c r="D1924" s="201" t="s">
        <v>689</v>
      </c>
      <c r="E1924" s="201" t="s">
        <v>690</v>
      </c>
      <c r="F1924" s="201" t="s">
        <v>691</v>
      </c>
      <c r="G1924" s="201">
        <v>14</v>
      </c>
      <c r="H1924" s="201">
        <v>18</v>
      </c>
      <c r="I1924" s="201" t="s">
        <v>713</v>
      </c>
      <c r="J1924" s="201" t="s">
        <v>671</v>
      </c>
      <c r="K1924" s="202">
        <v>42.73</v>
      </c>
      <c r="L1924" s="202">
        <v>0.86</v>
      </c>
      <c r="M1924" s="202">
        <v>18.61</v>
      </c>
      <c r="N1924" s="202">
        <v>7.66</v>
      </c>
      <c r="O1924" s="202">
        <v>0.43</v>
      </c>
      <c r="P1924" s="202">
        <v>20.55</v>
      </c>
      <c r="Q1924" s="202">
        <v>6.17</v>
      </c>
      <c r="R1924" s="202">
        <v>7.0000000000000007E-2</v>
      </c>
      <c r="S1924" s="202">
        <v>4.09</v>
      </c>
      <c r="T1924" s="202">
        <v>101.17</v>
      </c>
      <c r="U1924" s="183">
        <f t="shared" si="58"/>
        <v>82.704533336589563</v>
      </c>
      <c r="V1924" s="183">
        <f t="shared" si="59"/>
        <v>12.848971242427822</v>
      </c>
      <c r="W1924" s="201" t="s">
        <v>713</v>
      </c>
      <c r="X1924" s="201">
        <v>10</v>
      </c>
    </row>
    <row r="1925" spans="1:24" s="171" customFormat="1" ht="11.25">
      <c r="A1925" s="172" t="s">
        <v>687</v>
      </c>
      <c r="B1925" s="201" t="s">
        <v>672</v>
      </c>
      <c r="C1925" s="201" t="s">
        <v>688</v>
      </c>
      <c r="D1925" s="201" t="s">
        <v>689</v>
      </c>
      <c r="E1925" s="201" t="s">
        <v>690</v>
      </c>
      <c r="F1925" s="201" t="s">
        <v>691</v>
      </c>
      <c r="G1925" s="201">
        <v>14</v>
      </c>
      <c r="H1925" s="201">
        <v>19</v>
      </c>
      <c r="I1925" s="201" t="s">
        <v>713</v>
      </c>
      <c r="J1925" s="201" t="s">
        <v>671</v>
      </c>
      <c r="K1925" s="202">
        <v>42.4</v>
      </c>
      <c r="L1925" s="202">
        <v>1.02</v>
      </c>
      <c r="M1925" s="202">
        <v>17.010000000000002</v>
      </c>
      <c r="N1925" s="202">
        <v>6.75</v>
      </c>
      <c r="O1925" s="202">
        <v>0.35</v>
      </c>
      <c r="P1925" s="202">
        <v>20.91</v>
      </c>
      <c r="Q1925" s="202">
        <v>5.74</v>
      </c>
      <c r="R1925" s="202">
        <v>0.1</v>
      </c>
      <c r="S1925" s="202">
        <v>6.68</v>
      </c>
      <c r="T1925" s="202">
        <v>100.96</v>
      </c>
      <c r="U1925" s="183">
        <f t="shared" si="58"/>
        <v>84.666318394838811</v>
      </c>
      <c r="V1925" s="183">
        <f t="shared" si="59"/>
        <v>20.851364691260528</v>
      </c>
      <c r="W1925" s="201" t="s">
        <v>713</v>
      </c>
      <c r="X1925" s="201">
        <v>10</v>
      </c>
    </row>
    <row r="1926" spans="1:24" s="171" customFormat="1" ht="11.25">
      <c r="A1926" s="172" t="s">
        <v>687</v>
      </c>
      <c r="B1926" s="201" t="s">
        <v>672</v>
      </c>
      <c r="C1926" s="201" t="s">
        <v>688</v>
      </c>
      <c r="D1926" s="201" t="s">
        <v>689</v>
      </c>
      <c r="E1926" s="201" t="s">
        <v>690</v>
      </c>
      <c r="F1926" s="201" t="s">
        <v>691</v>
      </c>
      <c r="G1926" s="201">
        <v>14</v>
      </c>
      <c r="H1926" s="201">
        <v>20</v>
      </c>
      <c r="I1926" s="201" t="s">
        <v>713</v>
      </c>
      <c r="J1926" s="201" t="s">
        <v>671</v>
      </c>
      <c r="K1926" s="202">
        <v>42.86</v>
      </c>
      <c r="L1926" s="202">
        <v>0.98</v>
      </c>
      <c r="M1926" s="202">
        <v>16.77</v>
      </c>
      <c r="N1926" s="202">
        <v>6.92</v>
      </c>
      <c r="O1926" s="202">
        <v>0.4</v>
      </c>
      <c r="P1926" s="202">
        <v>20.78</v>
      </c>
      <c r="Q1926" s="202">
        <v>5.63</v>
      </c>
      <c r="R1926" s="202">
        <v>0.13</v>
      </c>
      <c r="S1926" s="202">
        <v>6.89</v>
      </c>
      <c r="T1926" s="202">
        <v>101.36</v>
      </c>
      <c r="U1926" s="183">
        <f t="shared" ref="U1926:U1989" si="60">((P1926/40.31)/(P1926/40.31+N1926/71.85))*100</f>
        <v>84.258066729789732</v>
      </c>
      <c r="V1926" s="183">
        <f t="shared" ref="V1926:V1989" si="61">((S1926/151.99061)/(S1926/151.99061+M1926/101.96137))*100</f>
        <v>21.60652715239592</v>
      </c>
      <c r="W1926" s="201" t="s">
        <v>713</v>
      </c>
      <c r="X1926" s="201">
        <v>10</v>
      </c>
    </row>
    <row r="1927" spans="1:24" s="171" customFormat="1" ht="11.25">
      <c r="A1927" s="172" t="s">
        <v>687</v>
      </c>
      <c r="B1927" s="201" t="s">
        <v>672</v>
      </c>
      <c r="C1927" s="201" t="s">
        <v>688</v>
      </c>
      <c r="D1927" s="201" t="s">
        <v>689</v>
      </c>
      <c r="E1927" s="201" t="s">
        <v>690</v>
      </c>
      <c r="F1927" s="201" t="s">
        <v>691</v>
      </c>
      <c r="G1927" s="201">
        <v>14</v>
      </c>
      <c r="H1927" s="201">
        <v>21</v>
      </c>
      <c r="I1927" s="201" t="s">
        <v>713</v>
      </c>
      <c r="J1927" s="201" t="s">
        <v>671</v>
      </c>
      <c r="K1927" s="202">
        <v>41.39</v>
      </c>
      <c r="L1927" s="202">
        <v>0.4</v>
      </c>
      <c r="M1927" s="202">
        <v>21.43</v>
      </c>
      <c r="N1927" s="202">
        <v>16.079999999999998</v>
      </c>
      <c r="O1927" s="202">
        <v>0.36</v>
      </c>
      <c r="P1927" s="202">
        <v>12.78</v>
      </c>
      <c r="Q1927" s="202">
        <v>8.3800000000000008</v>
      </c>
      <c r="R1927" s="202">
        <v>0.19</v>
      </c>
      <c r="S1927" s="202">
        <v>7.0000000000000007E-2</v>
      </c>
      <c r="T1927" s="202">
        <v>101.08</v>
      </c>
      <c r="U1927" s="183">
        <f t="shared" si="60"/>
        <v>58.62019302772844</v>
      </c>
      <c r="V1927" s="183">
        <f t="shared" si="61"/>
        <v>0.21864732091950384</v>
      </c>
      <c r="W1927" s="201" t="s">
        <v>713</v>
      </c>
      <c r="X1927" s="201">
        <v>10</v>
      </c>
    </row>
    <row r="1928" spans="1:24" s="171" customFormat="1" ht="11.25">
      <c r="A1928" s="172" t="s">
        <v>687</v>
      </c>
      <c r="B1928" s="201" t="s">
        <v>672</v>
      </c>
      <c r="C1928" s="201" t="s">
        <v>688</v>
      </c>
      <c r="D1928" s="201" t="s">
        <v>689</v>
      </c>
      <c r="E1928" s="201" t="s">
        <v>690</v>
      </c>
      <c r="F1928" s="201" t="s">
        <v>691</v>
      </c>
      <c r="G1928" s="201">
        <v>14</v>
      </c>
      <c r="H1928" s="201">
        <v>22</v>
      </c>
      <c r="I1928" s="201" t="s">
        <v>713</v>
      </c>
      <c r="J1928" s="201" t="s">
        <v>671</v>
      </c>
      <c r="K1928" s="202">
        <v>42.28</v>
      </c>
      <c r="L1928" s="202">
        <v>0.09</v>
      </c>
      <c r="M1928" s="202">
        <v>18.55</v>
      </c>
      <c r="N1928" s="202">
        <v>7.55</v>
      </c>
      <c r="O1928" s="202">
        <v>0.39</v>
      </c>
      <c r="P1928" s="202">
        <v>20.010000000000002</v>
      </c>
      <c r="Q1928" s="202">
        <v>5.45</v>
      </c>
      <c r="R1928" s="202">
        <v>0.05</v>
      </c>
      <c r="S1928" s="202">
        <v>5.54</v>
      </c>
      <c r="T1928" s="202">
        <v>99.91</v>
      </c>
      <c r="U1928" s="183">
        <f t="shared" si="60"/>
        <v>82.529839689700523</v>
      </c>
      <c r="V1928" s="183">
        <f t="shared" si="61"/>
        <v>16.690818117852206</v>
      </c>
      <c r="W1928" s="201" t="s">
        <v>713</v>
      </c>
      <c r="X1928" s="201">
        <v>10</v>
      </c>
    </row>
    <row r="1929" spans="1:24" s="171" customFormat="1" ht="11.25">
      <c r="A1929" s="172" t="s">
        <v>687</v>
      </c>
      <c r="B1929" s="201" t="s">
        <v>672</v>
      </c>
      <c r="C1929" s="201" t="s">
        <v>688</v>
      </c>
      <c r="D1929" s="201" t="s">
        <v>689</v>
      </c>
      <c r="E1929" s="201" t="s">
        <v>690</v>
      </c>
      <c r="F1929" s="201" t="s">
        <v>691</v>
      </c>
      <c r="G1929" s="201">
        <v>14</v>
      </c>
      <c r="H1929" s="201">
        <v>23</v>
      </c>
      <c r="I1929" s="201" t="s">
        <v>713</v>
      </c>
      <c r="J1929" s="201" t="s">
        <v>671</v>
      </c>
      <c r="K1929" s="202">
        <v>42.96</v>
      </c>
      <c r="L1929" s="202">
        <v>0.16</v>
      </c>
      <c r="M1929" s="202">
        <v>17.79</v>
      </c>
      <c r="N1929" s="202">
        <v>7.12</v>
      </c>
      <c r="O1929" s="202">
        <v>0.32</v>
      </c>
      <c r="P1929" s="202">
        <v>20.43</v>
      </c>
      <c r="Q1929" s="202">
        <v>5.4</v>
      </c>
      <c r="R1929" s="202">
        <v>0.05</v>
      </c>
      <c r="S1929" s="202">
        <v>5.68</v>
      </c>
      <c r="T1929" s="202">
        <v>99.91</v>
      </c>
      <c r="U1929" s="183">
        <f t="shared" si="60"/>
        <v>83.645406665566128</v>
      </c>
      <c r="V1929" s="183">
        <f t="shared" si="61"/>
        <v>17.640302714850627</v>
      </c>
      <c r="W1929" s="201" t="s">
        <v>713</v>
      </c>
      <c r="X1929" s="201">
        <v>10</v>
      </c>
    </row>
    <row r="1930" spans="1:24" s="171" customFormat="1" ht="11.25">
      <c r="A1930" s="172" t="s">
        <v>687</v>
      </c>
      <c r="B1930" s="201" t="s">
        <v>672</v>
      </c>
      <c r="C1930" s="201" t="s">
        <v>688</v>
      </c>
      <c r="D1930" s="201" t="s">
        <v>689</v>
      </c>
      <c r="E1930" s="201" t="s">
        <v>690</v>
      </c>
      <c r="F1930" s="201" t="s">
        <v>691</v>
      </c>
      <c r="G1930" s="201">
        <v>14</v>
      </c>
      <c r="H1930" s="201">
        <v>24</v>
      </c>
      <c r="I1930" s="201" t="s">
        <v>713</v>
      </c>
      <c r="J1930" s="201" t="s">
        <v>671</v>
      </c>
      <c r="K1930" s="202">
        <v>42.5</v>
      </c>
      <c r="L1930" s="202">
        <v>0.09</v>
      </c>
      <c r="M1930" s="202">
        <v>15.64</v>
      </c>
      <c r="N1930" s="202">
        <v>6.91</v>
      </c>
      <c r="O1930" s="202">
        <v>0.44</v>
      </c>
      <c r="P1930" s="202">
        <v>18.899999999999999</v>
      </c>
      <c r="Q1930" s="202">
        <v>6.6</v>
      </c>
      <c r="R1930" s="202">
        <v>0.02</v>
      </c>
      <c r="S1930" s="202">
        <v>8.44</v>
      </c>
      <c r="T1930" s="202">
        <v>99.54</v>
      </c>
      <c r="U1930" s="183">
        <f t="shared" si="60"/>
        <v>82.979475005027481</v>
      </c>
      <c r="V1930" s="183">
        <f t="shared" si="61"/>
        <v>26.579281300823137</v>
      </c>
      <c r="W1930" s="201" t="s">
        <v>713</v>
      </c>
      <c r="X1930" s="201">
        <v>10</v>
      </c>
    </row>
    <row r="1931" spans="1:24" s="171" customFormat="1" ht="11.25">
      <c r="A1931" s="172" t="s">
        <v>687</v>
      </c>
      <c r="B1931" s="201" t="s">
        <v>672</v>
      </c>
      <c r="C1931" s="201" t="s">
        <v>688</v>
      </c>
      <c r="D1931" s="201" t="s">
        <v>689</v>
      </c>
      <c r="E1931" s="201" t="s">
        <v>690</v>
      </c>
      <c r="F1931" s="201" t="s">
        <v>691</v>
      </c>
      <c r="G1931" s="201">
        <v>14</v>
      </c>
      <c r="H1931" s="201">
        <v>25</v>
      </c>
      <c r="I1931" s="201" t="s">
        <v>713</v>
      </c>
      <c r="J1931" s="201" t="s">
        <v>671</v>
      </c>
      <c r="K1931" s="202">
        <v>42.95</v>
      </c>
      <c r="L1931" s="202">
        <v>0.21</v>
      </c>
      <c r="M1931" s="202">
        <v>17.73</v>
      </c>
      <c r="N1931" s="202">
        <v>7.5</v>
      </c>
      <c r="O1931" s="202">
        <v>0.38</v>
      </c>
      <c r="P1931" s="202">
        <v>19.920000000000002</v>
      </c>
      <c r="Q1931" s="202">
        <v>5.69</v>
      </c>
      <c r="R1931" s="202">
        <v>0.05</v>
      </c>
      <c r="S1931" s="202">
        <v>5.45</v>
      </c>
      <c r="T1931" s="202">
        <v>99.88</v>
      </c>
      <c r="U1931" s="183">
        <f t="shared" si="60"/>
        <v>82.560624650650055</v>
      </c>
      <c r="V1931" s="183">
        <f t="shared" si="61"/>
        <v>17.095596857802324</v>
      </c>
      <c r="W1931" s="201" t="s">
        <v>713</v>
      </c>
      <c r="X1931" s="201">
        <v>10</v>
      </c>
    </row>
    <row r="1932" spans="1:24" s="171" customFormat="1" ht="11.25">
      <c r="A1932" s="172" t="s">
        <v>687</v>
      </c>
      <c r="B1932" s="201" t="s">
        <v>672</v>
      </c>
      <c r="C1932" s="201" t="s">
        <v>688</v>
      </c>
      <c r="D1932" s="201" t="s">
        <v>689</v>
      </c>
      <c r="E1932" s="201" t="s">
        <v>690</v>
      </c>
      <c r="F1932" s="201" t="s">
        <v>691</v>
      </c>
      <c r="G1932" s="201">
        <v>14</v>
      </c>
      <c r="H1932" s="201">
        <v>26</v>
      </c>
      <c r="I1932" s="201" t="s">
        <v>713</v>
      </c>
      <c r="J1932" s="201" t="s">
        <v>671</v>
      </c>
      <c r="K1932" s="202">
        <v>42.49</v>
      </c>
      <c r="L1932" s="202">
        <v>0.17</v>
      </c>
      <c r="M1932" s="202">
        <v>18.600000000000001</v>
      </c>
      <c r="N1932" s="202">
        <v>7.15</v>
      </c>
      <c r="O1932" s="202">
        <v>0.35</v>
      </c>
      <c r="P1932" s="202">
        <v>20.61</v>
      </c>
      <c r="Q1932" s="202">
        <v>4.91</v>
      </c>
      <c r="R1932" s="202">
        <v>7.0000000000000007E-2</v>
      </c>
      <c r="S1932" s="202">
        <v>4.66</v>
      </c>
      <c r="T1932" s="202">
        <v>99.01</v>
      </c>
      <c r="U1932" s="183">
        <f t="shared" si="60"/>
        <v>83.707791492019695</v>
      </c>
      <c r="V1932" s="183">
        <f t="shared" si="61"/>
        <v>14.388740014153759</v>
      </c>
      <c r="W1932" s="201" t="s">
        <v>713</v>
      </c>
      <c r="X1932" s="201">
        <v>10</v>
      </c>
    </row>
    <row r="1933" spans="1:24" s="171" customFormat="1" ht="11.25">
      <c r="A1933" s="172" t="s">
        <v>687</v>
      </c>
      <c r="B1933" s="201" t="s">
        <v>672</v>
      </c>
      <c r="C1933" s="201" t="s">
        <v>688</v>
      </c>
      <c r="D1933" s="201" t="s">
        <v>689</v>
      </c>
      <c r="E1933" s="201" t="s">
        <v>690</v>
      </c>
      <c r="F1933" s="201" t="s">
        <v>691</v>
      </c>
      <c r="G1933" s="201">
        <v>14</v>
      </c>
      <c r="H1933" s="201">
        <v>27</v>
      </c>
      <c r="I1933" s="201" t="s">
        <v>713</v>
      </c>
      <c r="J1933" s="201" t="s">
        <v>671</v>
      </c>
      <c r="K1933" s="202">
        <v>42.98</v>
      </c>
      <c r="L1933" s="202">
        <v>0.48</v>
      </c>
      <c r="M1933" s="202">
        <v>18.07</v>
      </c>
      <c r="N1933" s="202">
        <v>6.72</v>
      </c>
      <c r="O1933" s="202">
        <v>0.39</v>
      </c>
      <c r="P1933" s="202">
        <v>21.78</v>
      </c>
      <c r="Q1933" s="202">
        <v>4.9400000000000004</v>
      </c>
      <c r="R1933" s="202">
        <v>0.09</v>
      </c>
      <c r="S1933" s="202">
        <v>4.9000000000000004</v>
      </c>
      <c r="T1933" s="202">
        <v>100.35</v>
      </c>
      <c r="U1933" s="183">
        <f t="shared" si="60"/>
        <v>85.244214409142032</v>
      </c>
      <c r="V1933" s="183">
        <f t="shared" si="61"/>
        <v>15.391196569196605</v>
      </c>
      <c r="W1933" s="201" t="s">
        <v>713</v>
      </c>
      <c r="X1933" s="201">
        <v>10</v>
      </c>
    </row>
    <row r="1934" spans="1:24" s="171" customFormat="1" ht="11.25">
      <c r="A1934" s="172" t="s">
        <v>687</v>
      </c>
      <c r="B1934" s="201" t="s">
        <v>672</v>
      </c>
      <c r="C1934" s="201" t="s">
        <v>688</v>
      </c>
      <c r="D1934" s="201" t="s">
        <v>689</v>
      </c>
      <c r="E1934" s="201" t="s">
        <v>690</v>
      </c>
      <c r="F1934" s="201" t="s">
        <v>691</v>
      </c>
      <c r="G1934" s="201">
        <v>14</v>
      </c>
      <c r="H1934" s="201">
        <v>28</v>
      </c>
      <c r="I1934" s="201" t="s">
        <v>713</v>
      </c>
      <c r="J1934" s="201" t="s">
        <v>671</v>
      </c>
      <c r="K1934" s="202">
        <v>41.95</v>
      </c>
      <c r="L1934" s="202">
        <v>0.25</v>
      </c>
      <c r="M1934" s="202">
        <v>18.03</v>
      </c>
      <c r="N1934" s="202">
        <v>7.84</v>
      </c>
      <c r="O1934" s="202">
        <v>0.48</v>
      </c>
      <c r="P1934" s="202">
        <v>19.760000000000002</v>
      </c>
      <c r="Q1934" s="202">
        <v>5.79</v>
      </c>
      <c r="R1934" s="202">
        <v>0.06</v>
      </c>
      <c r="S1934" s="202">
        <v>5.44</v>
      </c>
      <c r="T1934" s="202">
        <v>99.6</v>
      </c>
      <c r="U1934" s="183">
        <f t="shared" si="60"/>
        <v>81.793243684822045</v>
      </c>
      <c r="V1934" s="183">
        <f t="shared" si="61"/>
        <v>16.833373596574209</v>
      </c>
      <c r="W1934" s="201" t="s">
        <v>713</v>
      </c>
      <c r="X1934" s="201">
        <v>10</v>
      </c>
    </row>
    <row r="1935" spans="1:24" s="171" customFormat="1" ht="11.25">
      <c r="A1935" s="172" t="s">
        <v>687</v>
      </c>
      <c r="B1935" s="201" t="s">
        <v>672</v>
      </c>
      <c r="C1935" s="201" t="s">
        <v>688</v>
      </c>
      <c r="D1935" s="201" t="s">
        <v>689</v>
      </c>
      <c r="E1935" s="201" t="s">
        <v>690</v>
      </c>
      <c r="F1935" s="201" t="s">
        <v>691</v>
      </c>
      <c r="G1935" s="201">
        <v>14</v>
      </c>
      <c r="H1935" s="201">
        <v>29</v>
      </c>
      <c r="I1935" s="201" t="s">
        <v>713</v>
      </c>
      <c r="J1935" s="201" t="s">
        <v>671</v>
      </c>
      <c r="K1935" s="202">
        <v>42.4</v>
      </c>
      <c r="L1935" s="202">
        <v>0.26</v>
      </c>
      <c r="M1935" s="202">
        <v>18.760000000000002</v>
      </c>
      <c r="N1935" s="202">
        <v>7.52</v>
      </c>
      <c r="O1935" s="202">
        <v>0.33</v>
      </c>
      <c r="P1935" s="202">
        <v>20.48</v>
      </c>
      <c r="Q1935" s="202">
        <v>5.13</v>
      </c>
      <c r="R1935" s="202">
        <v>0.06</v>
      </c>
      <c r="S1935" s="202">
        <v>4.3600000000000003</v>
      </c>
      <c r="T1935" s="202">
        <v>99.3</v>
      </c>
      <c r="U1935" s="183">
        <f t="shared" si="60"/>
        <v>82.9185213368592</v>
      </c>
      <c r="V1935" s="183">
        <f t="shared" si="61"/>
        <v>13.48803639017215</v>
      </c>
      <c r="W1935" s="201" t="s">
        <v>713</v>
      </c>
      <c r="X1935" s="201">
        <v>10</v>
      </c>
    </row>
    <row r="1936" spans="1:24" s="171" customFormat="1" ht="11.25">
      <c r="A1936" s="172" t="s">
        <v>687</v>
      </c>
      <c r="B1936" s="201" t="s">
        <v>672</v>
      </c>
      <c r="C1936" s="201" t="s">
        <v>688</v>
      </c>
      <c r="D1936" s="201" t="s">
        <v>689</v>
      </c>
      <c r="E1936" s="201" t="s">
        <v>690</v>
      </c>
      <c r="F1936" s="201" t="s">
        <v>691</v>
      </c>
      <c r="G1936" s="201">
        <v>14</v>
      </c>
      <c r="H1936" s="201">
        <v>30</v>
      </c>
      <c r="I1936" s="201" t="s">
        <v>713</v>
      </c>
      <c r="J1936" s="201" t="s">
        <v>671</v>
      </c>
      <c r="K1936" s="202">
        <v>43.04</v>
      </c>
      <c r="L1936" s="202">
        <v>0.03</v>
      </c>
      <c r="M1936" s="202">
        <v>18.829999999999998</v>
      </c>
      <c r="N1936" s="202">
        <v>7.39</v>
      </c>
      <c r="O1936" s="202">
        <v>0.5</v>
      </c>
      <c r="P1936" s="202">
        <v>19.649999999999999</v>
      </c>
      <c r="Q1936" s="202">
        <v>5.57</v>
      </c>
      <c r="R1936" s="202">
        <v>0.03</v>
      </c>
      <c r="S1936" s="202">
        <v>5.24</v>
      </c>
      <c r="T1936" s="202">
        <v>100.28</v>
      </c>
      <c r="U1936" s="183">
        <f t="shared" si="60"/>
        <v>82.576865043023403</v>
      </c>
      <c r="V1936" s="183">
        <f t="shared" si="61"/>
        <v>15.731347377393403</v>
      </c>
      <c r="W1936" s="201" t="s">
        <v>713</v>
      </c>
      <c r="X1936" s="201">
        <v>10</v>
      </c>
    </row>
    <row r="1937" spans="1:24" s="171" customFormat="1" ht="11.25">
      <c r="A1937" s="172" t="s">
        <v>687</v>
      </c>
      <c r="B1937" s="201" t="s">
        <v>672</v>
      </c>
      <c r="C1937" s="201" t="s">
        <v>688</v>
      </c>
      <c r="D1937" s="201" t="s">
        <v>689</v>
      </c>
      <c r="E1937" s="201" t="s">
        <v>690</v>
      </c>
      <c r="F1937" s="201" t="s">
        <v>691</v>
      </c>
      <c r="G1937" s="201">
        <v>14</v>
      </c>
      <c r="H1937" s="201">
        <v>31</v>
      </c>
      <c r="I1937" s="201" t="s">
        <v>713</v>
      </c>
      <c r="J1937" s="201" t="s">
        <v>671</v>
      </c>
      <c r="K1937" s="202">
        <v>40.770000000000003</v>
      </c>
      <c r="L1937" s="202">
        <v>0.3</v>
      </c>
      <c r="M1937" s="202">
        <v>21.03</v>
      </c>
      <c r="N1937" s="202">
        <v>14.96</v>
      </c>
      <c r="O1937" s="202">
        <v>0.37</v>
      </c>
      <c r="P1937" s="202">
        <v>10.32</v>
      </c>
      <c r="Q1937" s="202">
        <v>11.8</v>
      </c>
      <c r="R1937" s="202">
        <v>0.14000000000000001</v>
      </c>
      <c r="S1937" s="202">
        <v>7.0000000000000007E-2</v>
      </c>
      <c r="T1937" s="202">
        <v>99.76</v>
      </c>
      <c r="U1937" s="183">
        <f t="shared" si="60"/>
        <v>55.148804459195247</v>
      </c>
      <c r="V1937" s="183">
        <f t="shared" si="61"/>
        <v>0.22279682508746113</v>
      </c>
      <c r="W1937" s="201" t="s">
        <v>713</v>
      </c>
      <c r="X1937" s="201">
        <v>10</v>
      </c>
    </row>
    <row r="1938" spans="1:24" s="171" customFormat="1" ht="11.25">
      <c r="A1938" s="172" t="s">
        <v>687</v>
      </c>
      <c r="B1938" s="201" t="s">
        <v>672</v>
      </c>
      <c r="C1938" s="201" t="s">
        <v>688</v>
      </c>
      <c r="D1938" s="201" t="s">
        <v>689</v>
      </c>
      <c r="E1938" s="201" t="s">
        <v>690</v>
      </c>
      <c r="F1938" s="201" t="s">
        <v>691</v>
      </c>
      <c r="G1938" s="201">
        <v>14</v>
      </c>
      <c r="H1938" s="201">
        <v>32</v>
      </c>
      <c r="I1938" s="201" t="s">
        <v>713</v>
      </c>
      <c r="J1938" s="201" t="s">
        <v>671</v>
      </c>
      <c r="K1938" s="202">
        <v>41.51</v>
      </c>
      <c r="L1938" s="202">
        <v>0.54</v>
      </c>
      <c r="M1938" s="202">
        <v>14.99</v>
      </c>
      <c r="N1938" s="202">
        <v>9.4</v>
      </c>
      <c r="O1938" s="202">
        <v>0.5</v>
      </c>
      <c r="P1938" s="202">
        <v>15.4</v>
      </c>
      <c r="Q1938" s="202">
        <v>9.66</v>
      </c>
      <c r="R1938" s="202">
        <v>7.0000000000000007E-2</v>
      </c>
      <c r="S1938" s="202">
        <v>9.1</v>
      </c>
      <c r="T1938" s="202">
        <v>101.17</v>
      </c>
      <c r="U1938" s="183">
        <f t="shared" si="60"/>
        <v>74.490845588136281</v>
      </c>
      <c r="V1938" s="183">
        <f t="shared" si="61"/>
        <v>28.93930582559517</v>
      </c>
      <c r="W1938" s="201" t="s">
        <v>713</v>
      </c>
      <c r="X1938" s="201">
        <v>10</v>
      </c>
    </row>
    <row r="1939" spans="1:24" s="171" customFormat="1" ht="11.25">
      <c r="A1939" s="172" t="s">
        <v>687</v>
      </c>
      <c r="B1939" s="201" t="s">
        <v>672</v>
      </c>
      <c r="C1939" s="201" t="s">
        <v>688</v>
      </c>
      <c r="D1939" s="201" t="s">
        <v>689</v>
      </c>
      <c r="E1939" s="201" t="s">
        <v>690</v>
      </c>
      <c r="F1939" s="201" t="s">
        <v>691</v>
      </c>
      <c r="G1939" s="201">
        <v>14</v>
      </c>
      <c r="H1939" s="201">
        <v>33</v>
      </c>
      <c r="I1939" s="201" t="s">
        <v>713</v>
      </c>
      <c r="J1939" s="201" t="s">
        <v>671</v>
      </c>
      <c r="K1939" s="202">
        <v>42.64</v>
      </c>
      <c r="L1939" s="202">
        <v>0.4</v>
      </c>
      <c r="M1939" s="202">
        <v>22.08</v>
      </c>
      <c r="N1939" s="202">
        <v>10.75</v>
      </c>
      <c r="O1939" s="202">
        <v>0.32</v>
      </c>
      <c r="P1939" s="202">
        <v>18.670000000000002</v>
      </c>
      <c r="Q1939" s="202">
        <v>5.34</v>
      </c>
      <c r="R1939" s="202">
        <v>0.09</v>
      </c>
      <c r="S1939" s="202">
        <v>0.2</v>
      </c>
      <c r="T1939" s="202">
        <v>100.49</v>
      </c>
      <c r="U1939" s="183">
        <f t="shared" si="60"/>
        <v>75.583765125886586</v>
      </c>
      <c r="V1939" s="183">
        <f t="shared" si="61"/>
        <v>0.60397484100332188</v>
      </c>
      <c r="W1939" s="201" t="s">
        <v>713</v>
      </c>
      <c r="X1939" s="201">
        <v>10</v>
      </c>
    </row>
    <row r="1940" spans="1:24" s="171" customFormat="1" ht="11.25">
      <c r="A1940" s="172" t="s">
        <v>687</v>
      </c>
      <c r="B1940" s="201" t="s">
        <v>672</v>
      </c>
      <c r="C1940" s="201" t="s">
        <v>688</v>
      </c>
      <c r="D1940" s="201" t="s">
        <v>689</v>
      </c>
      <c r="E1940" s="201" t="s">
        <v>690</v>
      </c>
      <c r="F1940" s="201" t="s">
        <v>691</v>
      </c>
      <c r="G1940" s="201">
        <v>14</v>
      </c>
      <c r="H1940" s="201">
        <v>34</v>
      </c>
      <c r="I1940" s="201" t="s">
        <v>713</v>
      </c>
      <c r="J1940" s="201" t="s">
        <v>671</v>
      </c>
      <c r="K1940" s="202">
        <v>41.72</v>
      </c>
      <c r="L1940" s="202">
        <v>0.06</v>
      </c>
      <c r="M1940" s="202">
        <v>15.54</v>
      </c>
      <c r="N1940" s="202">
        <v>7.07</v>
      </c>
      <c r="O1940" s="202">
        <v>0.41</v>
      </c>
      <c r="P1940" s="202">
        <v>19.329999999999998</v>
      </c>
      <c r="Q1940" s="202">
        <v>6.23</v>
      </c>
      <c r="R1940" s="202">
        <v>0.03</v>
      </c>
      <c r="S1940" s="202">
        <v>9.15</v>
      </c>
      <c r="T1940" s="202">
        <v>99.54</v>
      </c>
      <c r="U1940" s="183">
        <f t="shared" si="60"/>
        <v>82.973902952721872</v>
      </c>
      <c r="V1940" s="183">
        <f t="shared" si="61"/>
        <v>28.315033063142259</v>
      </c>
      <c r="W1940" s="201" t="s">
        <v>713</v>
      </c>
      <c r="X1940" s="201">
        <v>10</v>
      </c>
    </row>
    <row r="1941" spans="1:24" s="171" customFormat="1" ht="11.25">
      <c r="A1941" s="172" t="s">
        <v>687</v>
      </c>
      <c r="B1941" s="201" t="s">
        <v>672</v>
      </c>
      <c r="C1941" s="201" t="s">
        <v>688</v>
      </c>
      <c r="D1941" s="201" t="s">
        <v>689</v>
      </c>
      <c r="E1941" s="201" t="s">
        <v>690</v>
      </c>
      <c r="F1941" s="201" t="s">
        <v>691</v>
      </c>
      <c r="G1941" s="201">
        <v>14</v>
      </c>
      <c r="H1941" s="201">
        <v>35</v>
      </c>
      <c r="I1941" s="201" t="s">
        <v>713</v>
      </c>
      <c r="J1941" s="201" t="s">
        <v>671</v>
      </c>
      <c r="K1941" s="202">
        <v>42.67</v>
      </c>
      <c r="L1941" s="202">
        <v>0.36</v>
      </c>
      <c r="M1941" s="202">
        <v>19.920000000000002</v>
      </c>
      <c r="N1941" s="202">
        <v>7.91</v>
      </c>
      <c r="O1941" s="202">
        <v>0.36</v>
      </c>
      <c r="P1941" s="202">
        <v>21.08</v>
      </c>
      <c r="Q1941" s="202">
        <v>4.49</v>
      </c>
      <c r="R1941" s="202">
        <v>0.06</v>
      </c>
      <c r="S1941" s="202">
        <v>3.31</v>
      </c>
      <c r="T1941" s="202">
        <v>100.16</v>
      </c>
      <c r="U1941" s="183">
        <f t="shared" si="60"/>
        <v>82.609174910187093</v>
      </c>
      <c r="V1941" s="183">
        <f t="shared" si="61"/>
        <v>10.029051529281642</v>
      </c>
      <c r="W1941" s="201" t="s">
        <v>713</v>
      </c>
      <c r="X1941" s="201">
        <v>10</v>
      </c>
    </row>
    <row r="1942" spans="1:24" s="171" customFormat="1" ht="11.25">
      <c r="A1942" s="172" t="s">
        <v>687</v>
      </c>
      <c r="B1942" s="201" t="s">
        <v>672</v>
      </c>
      <c r="C1942" s="201" t="s">
        <v>688</v>
      </c>
      <c r="D1942" s="201" t="s">
        <v>689</v>
      </c>
      <c r="E1942" s="201" t="s">
        <v>690</v>
      </c>
      <c r="F1942" s="201" t="s">
        <v>691</v>
      </c>
      <c r="G1942" s="201">
        <v>14</v>
      </c>
      <c r="H1942" s="201">
        <v>36</v>
      </c>
      <c r="I1942" s="201" t="s">
        <v>713</v>
      </c>
      <c r="J1942" s="201" t="s">
        <v>671</v>
      </c>
      <c r="K1942" s="202">
        <v>41.89</v>
      </c>
      <c r="L1942" s="202">
        <v>0.19</v>
      </c>
      <c r="M1942" s="202">
        <v>14.36</v>
      </c>
      <c r="N1942" s="202">
        <v>7.34</v>
      </c>
      <c r="O1942" s="202">
        <v>0.56000000000000005</v>
      </c>
      <c r="P1942" s="202">
        <v>18</v>
      </c>
      <c r="Q1942" s="202">
        <v>7.29</v>
      </c>
      <c r="R1942" s="202">
        <v>0.06</v>
      </c>
      <c r="S1942" s="202">
        <v>11.3</v>
      </c>
      <c r="T1942" s="202">
        <v>100.99</v>
      </c>
      <c r="U1942" s="183">
        <f t="shared" si="60"/>
        <v>81.381828588587524</v>
      </c>
      <c r="V1942" s="183">
        <f t="shared" si="61"/>
        <v>34.550234670541727</v>
      </c>
      <c r="W1942" s="201" t="s">
        <v>713</v>
      </c>
      <c r="X1942" s="201">
        <v>10</v>
      </c>
    </row>
    <row r="1943" spans="1:24" s="171" customFormat="1" ht="11.25">
      <c r="A1943" s="172" t="s">
        <v>687</v>
      </c>
      <c r="B1943" s="201" t="s">
        <v>672</v>
      </c>
      <c r="C1943" s="201" t="s">
        <v>688</v>
      </c>
      <c r="D1943" s="201" t="s">
        <v>689</v>
      </c>
      <c r="E1943" s="201" t="s">
        <v>690</v>
      </c>
      <c r="F1943" s="201" t="s">
        <v>691</v>
      </c>
      <c r="G1943" s="201">
        <v>14</v>
      </c>
      <c r="H1943" s="201">
        <v>37</v>
      </c>
      <c r="I1943" s="201" t="s">
        <v>713</v>
      </c>
      <c r="J1943" s="201" t="s">
        <v>671</v>
      </c>
      <c r="K1943" s="202">
        <v>42.43</v>
      </c>
      <c r="L1943" s="202">
        <v>0.09</v>
      </c>
      <c r="M1943" s="202">
        <v>16.89</v>
      </c>
      <c r="N1943" s="202">
        <v>7.24</v>
      </c>
      <c r="O1943" s="202">
        <v>0.45</v>
      </c>
      <c r="P1943" s="202">
        <v>20.329999999999998</v>
      </c>
      <c r="Q1943" s="202">
        <v>5.42</v>
      </c>
      <c r="R1943" s="202">
        <v>0.02</v>
      </c>
      <c r="S1943" s="202">
        <v>8.66</v>
      </c>
      <c r="T1943" s="202">
        <v>101.53</v>
      </c>
      <c r="U1943" s="183">
        <f t="shared" si="60"/>
        <v>83.347488857553046</v>
      </c>
      <c r="V1943" s="183">
        <f t="shared" si="61"/>
        <v>25.592988803335142</v>
      </c>
      <c r="W1943" s="201" t="s">
        <v>713</v>
      </c>
      <c r="X1943" s="201">
        <v>10</v>
      </c>
    </row>
    <row r="1944" spans="1:24" s="171" customFormat="1" ht="11.25">
      <c r="A1944" s="172" t="s">
        <v>687</v>
      </c>
      <c r="B1944" s="201" t="s">
        <v>672</v>
      </c>
      <c r="C1944" s="201" t="s">
        <v>688</v>
      </c>
      <c r="D1944" s="201" t="s">
        <v>689</v>
      </c>
      <c r="E1944" s="201" t="s">
        <v>690</v>
      </c>
      <c r="F1944" s="201" t="s">
        <v>691</v>
      </c>
      <c r="G1944" s="201">
        <v>14</v>
      </c>
      <c r="H1944" s="201">
        <v>38</v>
      </c>
      <c r="I1944" s="201" t="s">
        <v>713</v>
      </c>
      <c r="J1944" s="201" t="s">
        <v>671</v>
      </c>
      <c r="K1944" s="202">
        <v>42.88</v>
      </c>
      <c r="L1944" s="202">
        <v>0.61</v>
      </c>
      <c r="M1944" s="202">
        <v>20.41</v>
      </c>
      <c r="N1944" s="202">
        <v>9.25</v>
      </c>
      <c r="O1944" s="202">
        <v>0.44</v>
      </c>
      <c r="P1944" s="202">
        <v>18.97</v>
      </c>
      <c r="Q1944" s="202">
        <v>6.38</v>
      </c>
      <c r="R1944" s="202">
        <v>0.08</v>
      </c>
      <c r="S1944" s="202">
        <v>0.9</v>
      </c>
      <c r="T1944" s="202">
        <v>99.92</v>
      </c>
      <c r="U1944" s="183">
        <f t="shared" si="60"/>
        <v>78.519749841865305</v>
      </c>
      <c r="V1944" s="183">
        <f t="shared" si="61"/>
        <v>2.8731462277128363</v>
      </c>
      <c r="W1944" s="201" t="s">
        <v>713</v>
      </c>
      <c r="X1944" s="201">
        <v>10</v>
      </c>
    </row>
    <row r="1945" spans="1:24" s="171" customFormat="1" ht="11.25">
      <c r="A1945" s="172" t="s">
        <v>687</v>
      </c>
      <c r="B1945" s="201" t="s">
        <v>672</v>
      </c>
      <c r="C1945" s="201" t="s">
        <v>688</v>
      </c>
      <c r="D1945" s="201" t="s">
        <v>689</v>
      </c>
      <c r="E1945" s="201" t="s">
        <v>690</v>
      </c>
      <c r="F1945" s="201" t="s">
        <v>691</v>
      </c>
      <c r="G1945" s="201">
        <v>14</v>
      </c>
      <c r="H1945" s="201">
        <v>39</v>
      </c>
      <c r="I1945" s="201" t="s">
        <v>713</v>
      </c>
      <c r="J1945" s="201" t="s">
        <v>671</v>
      </c>
      <c r="K1945" s="202">
        <v>43.13</v>
      </c>
      <c r="L1945" s="202">
        <v>0.64</v>
      </c>
      <c r="M1945" s="202">
        <v>20.23</v>
      </c>
      <c r="N1945" s="202">
        <v>8.58</v>
      </c>
      <c r="O1945" s="202">
        <v>0.4</v>
      </c>
      <c r="P1945" s="202">
        <v>20.65</v>
      </c>
      <c r="Q1945" s="202">
        <v>5.0199999999999996</v>
      </c>
      <c r="R1945" s="202">
        <v>0.09</v>
      </c>
      <c r="S1945" s="202">
        <v>1.93</v>
      </c>
      <c r="T1945" s="202">
        <v>100.67</v>
      </c>
      <c r="U1945" s="183">
        <f t="shared" si="60"/>
        <v>81.09603592072267</v>
      </c>
      <c r="V1945" s="183">
        <f t="shared" si="61"/>
        <v>6.0150422341405054</v>
      </c>
      <c r="W1945" s="201" t="s">
        <v>713</v>
      </c>
      <c r="X1945" s="201">
        <v>10</v>
      </c>
    </row>
    <row r="1946" spans="1:24" s="171" customFormat="1" ht="11.25">
      <c r="A1946" s="172" t="s">
        <v>687</v>
      </c>
      <c r="B1946" s="201" t="s">
        <v>672</v>
      </c>
      <c r="C1946" s="201" t="s">
        <v>688</v>
      </c>
      <c r="D1946" s="201" t="s">
        <v>689</v>
      </c>
      <c r="E1946" s="201" t="s">
        <v>690</v>
      </c>
      <c r="F1946" s="201" t="s">
        <v>691</v>
      </c>
      <c r="G1946" s="201">
        <v>14</v>
      </c>
      <c r="H1946" s="201">
        <v>40</v>
      </c>
      <c r="I1946" s="201" t="s">
        <v>713</v>
      </c>
      <c r="J1946" s="201" t="s">
        <v>671</v>
      </c>
      <c r="K1946" s="202">
        <v>41.97</v>
      </c>
      <c r="L1946" s="202">
        <v>0.24</v>
      </c>
      <c r="M1946" s="202">
        <v>21.79</v>
      </c>
      <c r="N1946" s="202">
        <v>11.02</v>
      </c>
      <c r="O1946" s="202">
        <v>0.19</v>
      </c>
      <c r="P1946" s="202">
        <v>12.51</v>
      </c>
      <c r="Q1946" s="202">
        <v>12.54</v>
      </c>
      <c r="R1946" s="202">
        <v>0.11</v>
      </c>
      <c r="S1946" s="202">
        <v>0.11</v>
      </c>
      <c r="T1946" s="202">
        <v>100.48</v>
      </c>
      <c r="U1946" s="183">
        <f t="shared" si="60"/>
        <v>66.92505925090299</v>
      </c>
      <c r="V1946" s="183">
        <f t="shared" si="61"/>
        <v>0.33750957222391298</v>
      </c>
      <c r="W1946" s="201" t="s">
        <v>713</v>
      </c>
      <c r="X1946" s="201">
        <v>10</v>
      </c>
    </row>
    <row r="1947" spans="1:24" s="171" customFormat="1" ht="11.25">
      <c r="A1947" s="172" t="s">
        <v>687</v>
      </c>
      <c r="B1947" s="201" t="s">
        <v>672</v>
      </c>
      <c r="C1947" s="201" t="s">
        <v>688</v>
      </c>
      <c r="D1947" s="201" t="s">
        <v>689</v>
      </c>
      <c r="E1947" s="201" t="s">
        <v>690</v>
      </c>
      <c r="F1947" s="201" t="s">
        <v>691</v>
      </c>
      <c r="G1947" s="201">
        <v>14</v>
      </c>
      <c r="H1947" s="201">
        <v>41</v>
      </c>
      <c r="I1947" s="201" t="s">
        <v>713</v>
      </c>
      <c r="J1947" s="201" t="s">
        <v>671</v>
      </c>
      <c r="K1947" s="202">
        <v>41.32</v>
      </c>
      <c r="L1947" s="202">
        <v>0.26</v>
      </c>
      <c r="M1947" s="202">
        <v>21.4</v>
      </c>
      <c r="N1947" s="202">
        <v>15.24</v>
      </c>
      <c r="O1947" s="202">
        <v>0.33</v>
      </c>
      <c r="P1947" s="202">
        <v>11.49</v>
      </c>
      <c r="Q1947" s="202">
        <v>9.8800000000000008</v>
      </c>
      <c r="R1947" s="202">
        <v>0.11</v>
      </c>
      <c r="S1947" s="202">
        <v>0.13</v>
      </c>
      <c r="T1947" s="202">
        <v>100.16</v>
      </c>
      <c r="U1947" s="183">
        <f t="shared" si="60"/>
        <v>57.335054586806443</v>
      </c>
      <c r="V1947" s="183">
        <f t="shared" si="61"/>
        <v>0.40586560114803488</v>
      </c>
      <c r="W1947" s="201" t="s">
        <v>713</v>
      </c>
      <c r="X1947" s="201">
        <v>10</v>
      </c>
    </row>
    <row r="1948" spans="1:24" s="171" customFormat="1" ht="11.25">
      <c r="A1948" s="172" t="s">
        <v>687</v>
      </c>
      <c r="B1948" s="201" t="s">
        <v>672</v>
      </c>
      <c r="C1948" s="201" t="s">
        <v>688</v>
      </c>
      <c r="D1948" s="201" t="s">
        <v>689</v>
      </c>
      <c r="E1948" s="201" t="s">
        <v>690</v>
      </c>
      <c r="F1948" s="201" t="s">
        <v>691</v>
      </c>
      <c r="G1948" s="201">
        <v>14</v>
      </c>
      <c r="H1948" s="201">
        <v>42</v>
      </c>
      <c r="I1948" s="201" t="s">
        <v>713</v>
      </c>
      <c r="J1948" s="201" t="s">
        <v>671</v>
      </c>
      <c r="K1948" s="202">
        <v>43.03</v>
      </c>
      <c r="L1948" s="202">
        <v>0.81</v>
      </c>
      <c r="M1948" s="202">
        <v>17.809999999999999</v>
      </c>
      <c r="N1948" s="202">
        <v>7.44</v>
      </c>
      <c r="O1948" s="202">
        <v>0.31</v>
      </c>
      <c r="P1948" s="202">
        <v>19.64</v>
      </c>
      <c r="Q1948" s="202">
        <v>6.23</v>
      </c>
      <c r="R1948" s="202">
        <v>0.12</v>
      </c>
      <c r="S1948" s="202">
        <v>4.12</v>
      </c>
      <c r="T1948" s="202">
        <v>99.51</v>
      </c>
      <c r="U1948" s="183">
        <f t="shared" si="60"/>
        <v>82.472278269992913</v>
      </c>
      <c r="V1948" s="183">
        <f t="shared" si="61"/>
        <v>13.433844882834748</v>
      </c>
      <c r="W1948" s="201" t="s">
        <v>713</v>
      </c>
      <c r="X1948" s="201">
        <v>10</v>
      </c>
    </row>
    <row r="1949" spans="1:24" s="171" customFormat="1" ht="11.25">
      <c r="A1949" s="172" t="s">
        <v>687</v>
      </c>
      <c r="B1949" s="201" t="s">
        <v>672</v>
      </c>
      <c r="C1949" s="201" t="s">
        <v>688</v>
      </c>
      <c r="D1949" s="201" t="s">
        <v>689</v>
      </c>
      <c r="E1949" s="201" t="s">
        <v>690</v>
      </c>
      <c r="F1949" s="201" t="s">
        <v>691</v>
      </c>
      <c r="G1949" s="201">
        <v>14</v>
      </c>
      <c r="H1949" s="201">
        <v>43</v>
      </c>
      <c r="I1949" s="201" t="s">
        <v>713</v>
      </c>
      <c r="J1949" s="201" t="s">
        <v>671</v>
      </c>
      <c r="K1949" s="202">
        <v>43.2</v>
      </c>
      <c r="L1949" s="202">
        <v>0.05</v>
      </c>
      <c r="M1949" s="202">
        <v>18.670000000000002</v>
      </c>
      <c r="N1949" s="202">
        <v>7.4</v>
      </c>
      <c r="O1949" s="202">
        <v>0.54</v>
      </c>
      <c r="P1949" s="202">
        <v>19.53</v>
      </c>
      <c r="Q1949" s="202">
        <v>5.46</v>
      </c>
      <c r="R1949" s="202">
        <v>0.02</v>
      </c>
      <c r="S1949" s="202">
        <v>5.09</v>
      </c>
      <c r="T1949" s="202">
        <v>99.96</v>
      </c>
      <c r="U1949" s="183">
        <f t="shared" si="60"/>
        <v>82.469015285997941</v>
      </c>
      <c r="V1949" s="183">
        <f t="shared" si="61"/>
        <v>15.461357989099781</v>
      </c>
      <c r="W1949" s="201" t="s">
        <v>713</v>
      </c>
      <c r="X1949" s="201">
        <v>10</v>
      </c>
    </row>
    <row r="1950" spans="1:24" s="171" customFormat="1" ht="11.25">
      <c r="A1950" s="172" t="s">
        <v>687</v>
      </c>
      <c r="B1950" s="201" t="s">
        <v>672</v>
      </c>
      <c r="C1950" s="201" t="s">
        <v>688</v>
      </c>
      <c r="D1950" s="201" t="s">
        <v>689</v>
      </c>
      <c r="E1950" s="201" t="s">
        <v>690</v>
      </c>
      <c r="F1950" s="201" t="s">
        <v>691</v>
      </c>
      <c r="G1950" s="201">
        <v>14</v>
      </c>
      <c r="H1950" s="201">
        <v>44</v>
      </c>
      <c r="I1950" s="201" t="s">
        <v>713</v>
      </c>
      <c r="J1950" s="201" t="s">
        <v>671</v>
      </c>
      <c r="K1950" s="202">
        <v>42.86</v>
      </c>
      <c r="L1950" s="202">
        <v>0.77</v>
      </c>
      <c r="M1950" s="202">
        <v>18.88</v>
      </c>
      <c r="N1950" s="202">
        <v>7.65</v>
      </c>
      <c r="O1950" s="202">
        <v>0.37</v>
      </c>
      <c r="P1950" s="202">
        <v>19.899999999999999</v>
      </c>
      <c r="Q1950" s="202">
        <v>6.32</v>
      </c>
      <c r="R1950" s="202">
        <v>0.1</v>
      </c>
      <c r="S1950" s="202">
        <v>3.09</v>
      </c>
      <c r="T1950" s="202">
        <v>99.94</v>
      </c>
      <c r="U1950" s="183">
        <f t="shared" si="60"/>
        <v>82.259009605701124</v>
      </c>
      <c r="V1950" s="183">
        <f t="shared" si="61"/>
        <v>9.8931214162523684</v>
      </c>
      <c r="W1950" s="201" t="s">
        <v>713</v>
      </c>
      <c r="X1950" s="201">
        <v>10</v>
      </c>
    </row>
    <row r="1951" spans="1:24" s="171" customFormat="1" ht="11.25">
      <c r="A1951" s="172" t="s">
        <v>687</v>
      </c>
      <c r="B1951" s="201" t="s">
        <v>672</v>
      </c>
      <c r="C1951" s="201" t="s">
        <v>688</v>
      </c>
      <c r="D1951" s="201" t="s">
        <v>689</v>
      </c>
      <c r="E1951" s="201" t="s">
        <v>690</v>
      </c>
      <c r="F1951" s="201" t="s">
        <v>691</v>
      </c>
      <c r="G1951" s="201">
        <v>14</v>
      </c>
      <c r="H1951" s="201">
        <v>45</v>
      </c>
      <c r="I1951" s="201" t="s">
        <v>713</v>
      </c>
      <c r="J1951" s="201" t="s">
        <v>671</v>
      </c>
      <c r="K1951" s="202">
        <v>41.04</v>
      </c>
      <c r="L1951" s="202">
        <v>0.37</v>
      </c>
      <c r="M1951" s="202">
        <v>20.5</v>
      </c>
      <c r="N1951" s="202">
        <v>14.68</v>
      </c>
      <c r="O1951" s="202">
        <v>0.34</v>
      </c>
      <c r="P1951" s="202">
        <v>10.3</v>
      </c>
      <c r="Q1951" s="202">
        <v>11.6</v>
      </c>
      <c r="R1951" s="202">
        <v>0.12</v>
      </c>
      <c r="S1951" s="202">
        <v>0.09</v>
      </c>
      <c r="T1951" s="202">
        <v>99.04</v>
      </c>
      <c r="U1951" s="183">
        <f t="shared" si="60"/>
        <v>55.567786234299319</v>
      </c>
      <c r="V1951" s="183">
        <f t="shared" si="61"/>
        <v>0.29365024642996507</v>
      </c>
      <c r="W1951" s="201" t="s">
        <v>713</v>
      </c>
      <c r="X1951" s="201">
        <v>10</v>
      </c>
    </row>
    <row r="1952" spans="1:24" s="171" customFormat="1" ht="11.25">
      <c r="A1952" s="172" t="s">
        <v>687</v>
      </c>
      <c r="B1952" s="201" t="s">
        <v>672</v>
      </c>
      <c r="C1952" s="201" t="s">
        <v>688</v>
      </c>
      <c r="D1952" s="201" t="s">
        <v>689</v>
      </c>
      <c r="E1952" s="201" t="s">
        <v>690</v>
      </c>
      <c r="F1952" s="201" t="s">
        <v>691</v>
      </c>
      <c r="G1952" s="201">
        <v>14</v>
      </c>
      <c r="H1952" s="201">
        <v>46</v>
      </c>
      <c r="I1952" s="201" t="s">
        <v>713</v>
      </c>
      <c r="J1952" s="201" t="s">
        <v>671</v>
      </c>
      <c r="K1952" s="202">
        <v>41.13</v>
      </c>
      <c r="L1952" s="202">
        <v>0.31</v>
      </c>
      <c r="M1952" s="202">
        <v>21.52</v>
      </c>
      <c r="N1952" s="202">
        <v>12.96</v>
      </c>
      <c r="O1952" s="202">
        <v>0.31</v>
      </c>
      <c r="P1952" s="202">
        <v>10.7</v>
      </c>
      <c r="Q1952" s="202">
        <v>12.89</v>
      </c>
      <c r="R1952" s="202">
        <v>0.1</v>
      </c>
      <c r="S1952" s="202">
        <v>0.08</v>
      </c>
      <c r="T1952" s="202">
        <v>100</v>
      </c>
      <c r="U1952" s="183">
        <f t="shared" si="60"/>
        <v>59.540543517000991</v>
      </c>
      <c r="V1952" s="183">
        <f t="shared" si="61"/>
        <v>0.24876250210751782</v>
      </c>
      <c r="W1952" s="201" t="s">
        <v>713</v>
      </c>
      <c r="X1952" s="201">
        <v>10</v>
      </c>
    </row>
    <row r="1953" spans="1:24" s="171" customFormat="1" ht="11.25">
      <c r="A1953" s="172" t="s">
        <v>687</v>
      </c>
      <c r="B1953" s="201" t="s">
        <v>672</v>
      </c>
      <c r="C1953" s="201" t="s">
        <v>688</v>
      </c>
      <c r="D1953" s="201" t="s">
        <v>689</v>
      </c>
      <c r="E1953" s="201" t="s">
        <v>690</v>
      </c>
      <c r="F1953" s="201" t="s">
        <v>691</v>
      </c>
      <c r="G1953" s="201">
        <v>14</v>
      </c>
      <c r="H1953" s="201">
        <v>47</v>
      </c>
      <c r="I1953" s="201" t="s">
        <v>713</v>
      </c>
      <c r="J1953" s="201" t="s">
        <v>671</v>
      </c>
      <c r="K1953" s="202">
        <v>41.95</v>
      </c>
      <c r="L1953" s="202">
        <v>0.05</v>
      </c>
      <c r="M1953" s="202">
        <v>18.27</v>
      </c>
      <c r="N1953" s="202">
        <v>7.3</v>
      </c>
      <c r="O1953" s="202">
        <v>0.53</v>
      </c>
      <c r="P1953" s="202">
        <v>20.03</v>
      </c>
      <c r="Q1953" s="202">
        <v>5.47</v>
      </c>
      <c r="R1953" s="202">
        <v>0.06</v>
      </c>
      <c r="S1953" s="202">
        <v>5.0999999999999996</v>
      </c>
      <c r="T1953" s="202">
        <v>98.76</v>
      </c>
      <c r="U1953" s="183">
        <f t="shared" si="60"/>
        <v>83.024122564747046</v>
      </c>
      <c r="V1953" s="183">
        <f t="shared" si="61"/>
        <v>15.772619520436242</v>
      </c>
      <c r="W1953" s="201" t="s">
        <v>713</v>
      </c>
      <c r="X1953" s="201">
        <v>10</v>
      </c>
    </row>
    <row r="1954" spans="1:24" s="171" customFormat="1" ht="11.25">
      <c r="A1954" s="172" t="s">
        <v>687</v>
      </c>
      <c r="B1954" s="201" t="s">
        <v>672</v>
      </c>
      <c r="C1954" s="201" t="s">
        <v>688</v>
      </c>
      <c r="D1954" s="201" t="s">
        <v>689</v>
      </c>
      <c r="E1954" s="201" t="s">
        <v>690</v>
      </c>
      <c r="F1954" s="201" t="s">
        <v>691</v>
      </c>
      <c r="G1954" s="201">
        <v>14</v>
      </c>
      <c r="H1954" s="201">
        <v>48</v>
      </c>
      <c r="I1954" s="201" t="s">
        <v>713</v>
      </c>
      <c r="J1954" s="201" t="s">
        <v>671</v>
      </c>
      <c r="K1954" s="202">
        <v>40.72</v>
      </c>
      <c r="L1954" s="202">
        <v>0.28000000000000003</v>
      </c>
      <c r="M1954" s="202">
        <v>20.83</v>
      </c>
      <c r="N1954" s="202">
        <v>15.27</v>
      </c>
      <c r="O1954" s="202">
        <v>0.28999999999999998</v>
      </c>
      <c r="P1954" s="202">
        <v>9.56</v>
      </c>
      <c r="Q1954" s="202">
        <v>11.91</v>
      </c>
      <c r="R1954" s="202">
        <v>0.13</v>
      </c>
      <c r="S1954" s="202">
        <v>0.09</v>
      </c>
      <c r="T1954" s="202">
        <v>99.08</v>
      </c>
      <c r="U1954" s="183">
        <f t="shared" si="60"/>
        <v>52.739220698212719</v>
      </c>
      <c r="V1954" s="183">
        <f t="shared" si="61"/>
        <v>0.28901152747119313</v>
      </c>
      <c r="W1954" s="201" t="s">
        <v>713</v>
      </c>
      <c r="X1954" s="201">
        <v>10</v>
      </c>
    </row>
    <row r="1955" spans="1:24" s="171" customFormat="1" ht="11.25">
      <c r="A1955" s="172" t="s">
        <v>687</v>
      </c>
      <c r="B1955" s="201" t="s">
        <v>672</v>
      </c>
      <c r="C1955" s="201" t="s">
        <v>688</v>
      </c>
      <c r="D1955" s="201" t="s">
        <v>689</v>
      </c>
      <c r="E1955" s="201" t="s">
        <v>690</v>
      </c>
      <c r="F1955" s="201" t="s">
        <v>691</v>
      </c>
      <c r="G1955" s="201">
        <v>14</v>
      </c>
      <c r="H1955" s="201">
        <v>49</v>
      </c>
      <c r="I1955" s="201" t="s">
        <v>713</v>
      </c>
      <c r="J1955" s="201" t="s">
        <v>671</v>
      </c>
      <c r="K1955" s="202">
        <v>42.94</v>
      </c>
      <c r="L1955" s="202">
        <v>0.99</v>
      </c>
      <c r="M1955" s="202">
        <v>16.78</v>
      </c>
      <c r="N1955" s="202">
        <v>7.08</v>
      </c>
      <c r="O1955" s="202">
        <v>0.4</v>
      </c>
      <c r="P1955" s="202">
        <v>20.29</v>
      </c>
      <c r="Q1955" s="202">
        <v>5.68</v>
      </c>
      <c r="R1955" s="202">
        <v>0.11</v>
      </c>
      <c r="S1955" s="202">
        <v>4.8899999999999997</v>
      </c>
      <c r="T1955" s="202">
        <v>99.16</v>
      </c>
      <c r="U1955" s="183">
        <f t="shared" si="60"/>
        <v>83.62840318436227</v>
      </c>
      <c r="V1955" s="183">
        <f t="shared" si="61"/>
        <v>16.352645342150499</v>
      </c>
      <c r="W1955" s="201" t="s">
        <v>713</v>
      </c>
      <c r="X1955" s="201">
        <v>10</v>
      </c>
    </row>
    <row r="1956" spans="1:24" s="171" customFormat="1" ht="11.25">
      <c r="A1956" s="172" t="s">
        <v>687</v>
      </c>
      <c r="B1956" s="201" t="s">
        <v>672</v>
      </c>
      <c r="C1956" s="201" t="s">
        <v>688</v>
      </c>
      <c r="D1956" s="201" t="s">
        <v>689</v>
      </c>
      <c r="E1956" s="201" t="s">
        <v>690</v>
      </c>
      <c r="F1956" s="201" t="s">
        <v>691</v>
      </c>
      <c r="G1956" s="201">
        <v>14</v>
      </c>
      <c r="H1956" s="201">
        <v>50</v>
      </c>
      <c r="I1956" s="201" t="s">
        <v>713</v>
      </c>
      <c r="J1956" s="201" t="s">
        <v>671</v>
      </c>
      <c r="K1956" s="202">
        <v>40.700000000000003</v>
      </c>
      <c r="L1956" s="202">
        <v>0.28999999999999998</v>
      </c>
      <c r="M1956" s="202">
        <v>21.01</v>
      </c>
      <c r="N1956" s="202">
        <v>15.1</v>
      </c>
      <c r="O1956" s="202">
        <v>0.26</v>
      </c>
      <c r="P1956" s="202">
        <v>8.7799999999999994</v>
      </c>
      <c r="Q1956" s="202">
        <v>13.46</v>
      </c>
      <c r="R1956" s="202">
        <v>0.13</v>
      </c>
      <c r="S1956" s="202">
        <v>7.0000000000000007E-2</v>
      </c>
      <c r="T1956" s="202">
        <v>99.8</v>
      </c>
      <c r="U1956" s="183">
        <f t="shared" si="60"/>
        <v>50.893972202232462</v>
      </c>
      <c r="V1956" s="183">
        <f t="shared" si="61"/>
        <v>0.2230084385756731</v>
      </c>
      <c r="W1956" s="201" t="s">
        <v>713</v>
      </c>
      <c r="X1956" s="201">
        <v>10</v>
      </c>
    </row>
    <row r="1957" spans="1:24" s="171" customFormat="1" ht="11.25">
      <c r="A1957" s="172" t="s">
        <v>687</v>
      </c>
      <c r="B1957" s="201" t="s">
        <v>672</v>
      </c>
      <c r="C1957" s="201" t="s">
        <v>688</v>
      </c>
      <c r="D1957" s="201" t="s">
        <v>689</v>
      </c>
      <c r="E1957" s="201" t="s">
        <v>690</v>
      </c>
      <c r="F1957" s="201" t="s">
        <v>691</v>
      </c>
      <c r="G1957" s="201">
        <v>14</v>
      </c>
      <c r="H1957" s="201">
        <v>51</v>
      </c>
      <c r="I1957" s="201" t="s">
        <v>713</v>
      </c>
      <c r="J1957" s="201" t="s">
        <v>671</v>
      </c>
      <c r="K1957" s="202">
        <v>41.87</v>
      </c>
      <c r="L1957" s="202">
        <v>0.26</v>
      </c>
      <c r="M1957" s="202">
        <v>21.52</v>
      </c>
      <c r="N1957" s="202">
        <v>11.07</v>
      </c>
      <c r="O1957" s="202">
        <v>0.27</v>
      </c>
      <c r="P1957" s="202">
        <v>13.61</v>
      </c>
      <c r="Q1957" s="202">
        <v>10.59</v>
      </c>
      <c r="R1957" s="202">
        <v>0.11</v>
      </c>
      <c r="S1957" s="202">
        <v>0.14000000000000001</v>
      </c>
      <c r="T1957" s="202">
        <v>99.44</v>
      </c>
      <c r="U1957" s="183">
        <f t="shared" si="60"/>
        <v>68.665929083297058</v>
      </c>
      <c r="V1957" s="183">
        <f t="shared" si="61"/>
        <v>0.43452367970474381</v>
      </c>
      <c r="W1957" s="201" t="s">
        <v>713</v>
      </c>
      <c r="X1957" s="201">
        <v>10</v>
      </c>
    </row>
    <row r="1958" spans="1:24" s="171" customFormat="1" ht="11.25">
      <c r="A1958" s="172" t="s">
        <v>687</v>
      </c>
      <c r="B1958" s="201" t="s">
        <v>672</v>
      </c>
      <c r="C1958" s="201" t="s">
        <v>688</v>
      </c>
      <c r="D1958" s="201" t="s">
        <v>689</v>
      </c>
      <c r="E1958" s="201" t="s">
        <v>690</v>
      </c>
      <c r="F1958" s="201" t="s">
        <v>691</v>
      </c>
      <c r="G1958" s="201">
        <v>14</v>
      </c>
      <c r="H1958" s="201">
        <v>52</v>
      </c>
      <c r="I1958" s="201" t="s">
        <v>713</v>
      </c>
      <c r="J1958" s="201" t="s">
        <v>671</v>
      </c>
      <c r="K1958" s="202">
        <v>42.99</v>
      </c>
      <c r="L1958" s="202">
        <v>0.8</v>
      </c>
      <c r="M1958" s="202">
        <v>18.68</v>
      </c>
      <c r="N1958" s="202">
        <v>7.61</v>
      </c>
      <c r="O1958" s="202">
        <v>0.35</v>
      </c>
      <c r="P1958" s="202">
        <v>20.170000000000002</v>
      </c>
      <c r="Q1958" s="202">
        <v>6.44</v>
      </c>
      <c r="R1958" s="202">
        <v>0.14000000000000001</v>
      </c>
      <c r="S1958" s="202">
        <v>4.13</v>
      </c>
      <c r="T1958" s="202">
        <v>101.31</v>
      </c>
      <c r="U1958" s="183">
        <f t="shared" si="60"/>
        <v>82.530540322474096</v>
      </c>
      <c r="V1958" s="183">
        <f t="shared" si="61"/>
        <v>12.916062591687623</v>
      </c>
      <c r="W1958" s="201" t="s">
        <v>713</v>
      </c>
      <c r="X1958" s="201">
        <v>10</v>
      </c>
    </row>
    <row r="1959" spans="1:24" s="171" customFormat="1" ht="11.25">
      <c r="A1959" s="172" t="s">
        <v>687</v>
      </c>
      <c r="B1959" s="201" t="s">
        <v>672</v>
      </c>
      <c r="C1959" s="201" t="s">
        <v>688</v>
      </c>
      <c r="D1959" s="201" t="s">
        <v>689</v>
      </c>
      <c r="E1959" s="201" t="s">
        <v>690</v>
      </c>
      <c r="F1959" s="201" t="s">
        <v>691</v>
      </c>
      <c r="G1959" s="201">
        <v>14</v>
      </c>
      <c r="H1959" s="201">
        <v>53</v>
      </c>
      <c r="I1959" s="201" t="s">
        <v>713</v>
      </c>
      <c r="J1959" s="201" t="s">
        <v>671</v>
      </c>
      <c r="K1959" s="202">
        <v>41.58</v>
      </c>
      <c r="L1959" s="202">
        <v>0.28999999999999998</v>
      </c>
      <c r="M1959" s="202">
        <v>21.04</v>
      </c>
      <c r="N1959" s="202">
        <v>14.29</v>
      </c>
      <c r="O1959" s="202">
        <v>0.32</v>
      </c>
      <c r="P1959" s="202">
        <v>10.25</v>
      </c>
      <c r="Q1959" s="202">
        <v>12.47</v>
      </c>
      <c r="R1959" s="202">
        <v>0.14000000000000001</v>
      </c>
      <c r="S1959" s="202">
        <v>0.11</v>
      </c>
      <c r="T1959" s="202">
        <v>100.49</v>
      </c>
      <c r="U1959" s="183">
        <f t="shared" si="60"/>
        <v>56.111753485201135</v>
      </c>
      <c r="V1959" s="183">
        <f t="shared" si="61"/>
        <v>0.34949852117567737</v>
      </c>
      <c r="W1959" s="201" t="s">
        <v>713</v>
      </c>
      <c r="X1959" s="201">
        <v>10</v>
      </c>
    </row>
    <row r="1960" spans="1:24" s="171" customFormat="1" ht="11.25">
      <c r="A1960" s="172" t="s">
        <v>687</v>
      </c>
      <c r="B1960" s="201" t="s">
        <v>672</v>
      </c>
      <c r="C1960" s="201" t="s">
        <v>688</v>
      </c>
      <c r="D1960" s="201" t="s">
        <v>689</v>
      </c>
      <c r="E1960" s="201" t="s">
        <v>690</v>
      </c>
      <c r="F1960" s="201" t="s">
        <v>691</v>
      </c>
      <c r="G1960" s="201">
        <v>14</v>
      </c>
      <c r="H1960" s="201">
        <v>54</v>
      </c>
      <c r="I1960" s="201" t="s">
        <v>713</v>
      </c>
      <c r="J1960" s="201" t="s">
        <v>671</v>
      </c>
      <c r="K1960" s="202">
        <v>42.57</v>
      </c>
      <c r="L1960" s="202">
        <v>0.04</v>
      </c>
      <c r="M1960" s="202">
        <v>20.350000000000001</v>
      </c>
      <c r="N1960" s="202">
        <v>7.94</v>
      </c>
      <c r="O1960" s="202">
        <v>0.56000000000000005</v>
      </c>
      <c r="P1960" s="202">
        <v>19.84</v>
      </c>
      <c r="Q1960" s="202">
        <v>5.26</v>
      </c>
      <c r="R1960" s="202">
        <v>0.03</v>
      </c>
      <c r="S1960" s="202">
        <v>4.42</v>
      </c>
      <c r="T1960" s="202">
        <v>101.01</v>
      </c>
      <c r="U1960" s="183">
        <f t="shared" si="60"/>
        <v>81.66431346542501</v>
      </c>
      <c r="V1960" s="183">
        <f t="shared" si="61"/>
        <v>12.717555994648722</v>
      </c>
      <c r="W1960" s="201" t="s">
        <v>713</v>
      </c>
      <c r="X1960" s="201">
        <v>10</v>
      </c>
    </row>
    <row r="1961" spans="1:24" s="171" customFormat="1" ht="11.25">
      <c r="A1961" s="172" t="s">
        <v>693</v>
      </c>
      <c r="B1961" s="201" t="s">
        <v>673</v>
      </c>
      <c r="C1961" s="201" t="s">
        <v>694</v>
      </c>
      <c r="D1961" s="201" t="s">
        <v>695</v>
      </c>
      <c r="E1961" s="201" t="s">
        <v>696</v>
      </c>
      <c r="F1961" s="201" t="s">
        <v>697</v>
      </c>
      <c r="G1961" s="201">
        <v>1</v>
      </c>
      <c r="H1961" s="201">
        <v>1</v>
      </c>
      <c r="I1961" s="201" t="s">
        <v>713</v>
      </c>
      <c r="J1961" s="201" t="s">
        <v>671</v>
      </c>
      <c r="K1961" s="202">
        <v>41.24</v>
      </c>
      <c r="L1961" s="202">
        <v>0.55000000000000004</v>
      </c>
      <c r="M1961" s="202">
        <v>19.78</v>
      </c>
      <c r="N1961" s="202">
        <v>9.77</v>
      </c>
      <c r="O1961" s="202">
        <v>0.46</v>
      </c>
      <c r="P1961" s="202">
        <v>17.7</v>
      </c>
      <c r="Q1961" s="202">
        <v>7.15</v>
      </c>
      <c r="R1961" s="202">
        <v>0.01</v>
      </c>
      <c r="S1961" s="202">
        <v>1.94</v>
      </c>
      <c r="T1961" s="202">
        <v>98.6</v>
      </c>
      <c r="U1961" s="183">
        <f t="shared" si="60"/>
        <v>76.354771932337783</v>
      </c>
      <c r="V1961" s="183">
        <f t="shared" si="61"/>
        <v>6.1733454286746827</v>
      </c>
      <c r="W1961" s="201" t="s">
        <v>713</v>
      </c>
      <c r="X1961" s="201">
        <v>10</v>
      </c>
    </row>
    <row r="1962" spans="1:24" s="171" customFormat="1" ht="11.25">
      <c r="A1962" s="172" t="s">
        <v>693</v>
      </c>
      <c r="B1962" s="201" t="s">
        <v>673</v>
      </c>
      <c r="C1962" s="201" t="s">
        <v>694</v>
      </c>
      <c r="D1962" s="201" t="s">
        <v>695</v>
      </c>
      <c r="E1962" s="201" t="s">
        <v>696</v>
      </c>
      <c r="F1962" s="201" t="s">
        <v>697</v>
      </c>
      <c r="G1962" s="201">
        <v>1</v>
      </c>
      <c r="H1962" s="201">
        <v>2</v>
      </c>
      <c r="I1962" s="201" t="s">
        <v>713</v>
      </c>
      <c r="J1962" s="201" t="s">
        <v>671</v>
      </c>
      <c r="K1962" s="202">
        <v>42.28</v>
      </c>
      <c r="L1962" s="202">
        <v>2.0499999999999998</v>
      </c>
      <c r="M1962" s="202">
        <v>19.71</v>
      </c>
      <c r="N1962" s="202">
        <v>9.2100000000000009</v>
      </c>
      <c r="O1962" s="202">
        <v>0.34</v>
      </c>
      <c r="P1962" s="202">
        <v>18.61</v>
      </c>
      <c r="Q1962" s="202">
        <v>6.68</v>
      </c>
      <c r="R1962" s="202">
        <v>0.12</v>
      </c>
      <c r="S1962" s="202">
        <v>0.41</v>
      </c>
      <c r="T1962" s="202">
        <v>99.41</v>
      </c>
      <c r="U1962" s="183">
        <f t="shared" si="60"/>
        <v>78.268633578547579</v>
      </c>
      <c r="V1962" s="183">
        <f t="shared" si="61"/>
        <v>1.3762509891375605</v>
      </c>
      <c r="W1962" s="201" t="s">
        <v>713</v>
      </c>
      <c r="X1962" s="201">
        <v>10</v>
      </c>
    </row>
    <row r="1963" spans="1:24" s="171" customFormat="1" ht="11.25">
      <c r="A1963" s="172" t="s">
        <v>693</v>
      </c>
      <c r="B1963" s="201" t="s">
        <v>673</v>
      </c>
      <c r="C1963" s="201" t="s">
        <v>694</v>
      </c>
      <c r="D1963" s="201" t="s">
        <v>695</v>
      </c>
      <c r="E1963" s="201" t="s">
        <v>696</v>
      </c>
      <c r="F1963" s="201" t="s">
        <v>697</v>
      </c>
      <c r="G1963" s="201">
        <v>1</v>
      </c>
      <c r="H1963" s="201">
        <v>3</v>
      </c>
      <c r="I1963" s="201" t="s">
        <v>713</v>
      </c>
      <c r="J1963" s="201" t="s">
        <v>671</v>
      </c>
      <c r="K1963" s="202">
        <v>42.46</v>
      </c>
      <c r="L1963" s="202">
        <v>0.22</v>
      </c>
      <c r="M1963" s="202">
        <v>18</v>
      </c>
      <c r="N1963" s="202">
        <v>7.16</v>
      </c>
      <c r="O1963" s="202">
        <v>0.42</v>
      </c>
      <c r="P1963" s="202">
        <v>19.41</v>
      </c>
      <c r="Q1963" s="202">
        <v>5.81</v>
      </c>
      <c r="R1963" s="202">
        <v>0</v>
      </c>
      <c r="S1963" s="202">
        <v>6.54</v>
      </c>
      <c r="T1963" s="202">
        <v>100.02</v>
      </c>
      <c r="U1963" s="183">
        <f t="shared" si="60"/>
        <v>82.853209259042188</v>
      </c>
      <c r="V1963" s="183">
        <f t="shared" si="61"/>
        <v>19.597247011264567</v>
      </c>
      <c r="W1963" s="201" t="s">
        <v>713</v>
      </c>
      <c r="X1963" s="201">
        <v>10</v>
      </c>
    </row>
    <row r="1964" spans="1:24" s="171" customFormat="1" ht="11.25">
      <c r="A1964" s="172" t="s">
        <v>693</v>
      </c>
      <c r="B1964" s="201" t="s">
        <v>673</v>
      </c>
      <c r="C1964" s="201" t="s">
        <v>694</v>
      </c>
      <c r="D1964" s="201" t="s">
        <v>695</v>
      </c>
      <c r="E1964" s="201" t="s">
        <v>696</v>
      </c>
      <c r="F1964" s="201" t="s">
        <v>697</v>
      </c>
      <c r="G1964" s="201">
        <v>1</v>
      </c>
      <c r="H1964" s="201">
        <v>4</v>
      </c>
      <c r="I1964" s="201" t="s">
        <v>713</v>
      </c>
      <c r="J1964" s="201" t="s">
        <v>671</v>
      </c>
      <c r="K1964" s="202">
        <v>42.38</v>
      </c>
      <c r="L1964" s="202">
        <v>1.0900000000000001</v>
      </c>
      <c r="M1964" s="202">
        <v>18.34</v>
      </c>
      <c r="N1964" s="202">
        <v>7.48</v>
      </c>
      <c r="O1964" s="202">
        <v>0.33</v>
      </c>
      <c r="P1964" s="202">
        <v>20.02</v>
      </c>
      <c r="Q1964" s="202">
        <v>6.01</v>
      </c>
      <c r="R1964" s="202">
        <v>0.09</v>
      </c>
      <c r="S1964" s="202">
        <v>5.34</v>
      </c>
      <c r="T1964" s="202">
        <v>101.08</v>
      </c>
      <c r="U1964" s="183">
        <f t="shared" si="60"/>
        <v>82.67089313418191</v>
      </c>
      <c r="V1964" s="183">
        <f t="shared" si="61"/>
        <v>16.340838485360532</v>
      </c>
      <c r="W1964" s="201" t="s">
        <v>713</v>
      </c>
      <c r="X1964" s="201">
        <v>10</v>
      </c>
    </row>
    <row r="1965" spans="1:24" s="171" customFormat="1" ht="11.25">
      <c r="A1965" s="172" t="s">
        <v>693</v>
      </c>
      <c r="B1965" s="201" t="s">
        <v>673</v>
      </c>
      <c r="C1965" s="201" t="s">
        <v>694</v>
      </c>
      <c r="D1965" s="201" t="s">
        <v>695</v>
      </c>
      <c r="E1965" s="201" t="s">
        <v>696</v>
      </c>
      <c r="F1965" s="201" t="s">
        <v>697</v>
      </c>
      <c r="G1965" s="201">
        <v>1</v>
      </c>
      <c r="H1965" s="201">
        <v>5</v>
      </c>
      <c r="I1965" s="201" t="s">
        <v>713</v>
      </c>
      <c r="J1965" s="201" t="s">
        <v>671</v>
      </c>
      <c r="K1965" s="202">
        <v>42.79</v>
      </c>
      <c r="L1965" s="202">
        <v>1.01</v>
      </c>
      <c r="M1965" s="202">
        <v>18.77</v>
      </c>
      <c r="N1965" s="202">
        <v>8.0399999999999991</v>
      </c>
      <c r="O1965" s="202">
        <v>0.41</v>
      </c>
      <c r="P1965" s="202">
        <v>19.87</v>
      </c>
      <c r="Q1965" s="202">
        <v>5.44</v>
      </c>
      <c r="R1965" s="202">
        <v>0.06</v>
      </c>
      <c r="S1965" s="202">
        <v>4.01</v>
      </c>
      <c r="T1965" s="202">
        <v>100.4</v>
      </c>
      <c r="U1965" s="183">
        <f t="shared" si="60"/>
        <v>81.498955417145552</v>
      </c>
      <c r="V1965" s="183">
        <f t="shared" si="61"/>
        <v>12.535226357866167</v>
      </c>
      <c r="W1965" s="201" t="s">
        <v>713</v>
      </c>
      <c r="X1965" s="201">
        <v>10</v>
      </c>
    </row>
    <row r="1966" spans="1:24" s="171" customFormat="1" ht="11.25">
      <c r="A1966" s="172" t="s">
        <v>693</v>
      </c>
      <c r="B1966" s="201" t="s">
        <v>673</v>
      </c>
      <c r="C1966" s="201" t="s">
        <v>694</v>
      </c>
      <c r="D1966" s="201" t="s">
        <v>695</v>
      </c>
      <c r="E1966" s="201" t="s">
        <v>696</v>
      </c>
      <c r="F1966" s="201" t="s">
        <v>697</v>
      </c>
      <c r="G1966" s="201">
        <v>1</v>
      </c>
      <c r="H1966" s="201">
        <v>6</v>
      </c>
      <c r="I1966" s="201" t="s">
        <v>713</v>
      </c>
      <c r="J1966" s="201" t="s">
        <v>671</v>
      </c>
      <c r="K1966" s="202">
        <v>42.69</v>
      </c>
      <c r="L1966" s="202">
        <v>0.98</v>
      </c>
      <c r="M1966" s="202">
        <v>18.98</v>
      </c>
      <c r="N1966" s="202">
        <v>8.1199999999999992</v>
      </c>
      <c r="O1966" s="202">
        <v>0.36</v>
      </c>
      <c r="P1966" s="202">
        <v>19.88</v>
      </c>
      <c r="Q1966" s="202">
        <v>5.69</v>
      </c>
      <c r="R1966" s="202">
        <v>0.08</v>
      </c>
      <c r="S1966" s="202">
        <v>4.26</v>
      </c>
      <c r="T1966" s="202">
        <v>101.04</v>
      </c>
      <c r="U1966" s="183">
        <f t="shared" si="60"/>
        <v>81.356832324881907</v>
      </c>
      <c r="V1966" s="183">
        <f t="shared" si="61"/>
        <v>13.086395897340566</v>
      </c>
      <c r="W1966" s="201" t="s">
        <v>713</v>
      </c>
      <c r="X1966" s="201">
        <v>10</v>
      </c>
    </row>
    <row r="1967" spans="1:24" s="171" customFormat="1" ht="11.25">
      <c r="A1967" s="172" t="s">
        <v>693</v>
      </c>
      <c r="B1967" s="201" t="s">
        <v>673</v>
      </c>
      <c r="C1967" s="201" t="s">
        <v>694</v>
      </c>
      <c r="D1967" s="201" t="s">
        <v>695</v>
      </c>
      <c r="E1967" s="201" t="s">
        <v>696</v>
      </c>
      <c r="F1967" s="201" t="s">
        <v>697</v>
      </c>
      <c r="G1967" s="201">
        <v>1</v>
      </c>
      <c r="H1967" s="201">
        <v>7</v>
      </c>
      <c r="I1967" s="201" t="s">
        <v>713</v>
      </c>
      <c r="J1967" s="201" t="s">
        <v>671</v>
      </c>
      <c r="K1967" s="202">
        <v>42.57</v>
      </c>
      <c r="L1967" s="202">
        <v>1.32</v>
      </c>
      <c r="M1967" s="202">
        <v>18.54</v>
      </c>
      <c r="N1967" s="202">
        <v>8.6199999999999992</v>
      </c>
      <c r="O1967" s="202">
        <v>0.36</v>
      </c>
      <c r="P1967" s="202">
        <v>20.149999999999999</v>
      </c>
      <c r="Q1967" s="202">
        <v>5.91</v>
      </c>
      <c r="R1967" s="202">
        <v>0.12</v>
      </c>
      <c r="S1967" s="202">
        <v>3.9</v>
      </c>
      <c r="T1967" s="202">
        <v>101.49</v>
      </c>
      <c r="U1967" s="183">
        <f t="shared" si="60"/>
        <v>80.644909730384583</v>
      </c>
      <c r="V1967" s="183">
        <f t="shared" si="61"/>
        <v>12.366428557033991</v>
      </c>
      <c r="W1967" s="201" t="s">
        <v>713</v>
      </c>
      <c r="X1967" s="201">
        <v>10</v>
      </c>
    </row>
    <row r="1968" spans="1:24" s="171" customFormat="1" ht="11.25">
      <c r="A1968" s="172" t="s">
        <v>693</v>
      </c>
      <c r="B1968" s="201" t="s">
        <v>673</v>
      </c>
      <c r="C1968" s="201" t="s">
        <v>694</v>
      </c>
      <c r="D1968" s="201" t="s">
        <v>695</v>
      </c>
      <c r="E1968" s="201" t="s">
        <v>696</v>
      </c>
      <c r="F1968" s="201" t="s">
        <v>697</v>
      </c>
      <c r="G1968" s="201">
        <v>1</v>
      </c>
      <c r="H1968" s="201">
        <v>8</v>
      </c>
      <c r="I1968" s="201" t="s">
        <v>713</v>
      </c>
      <c r="J1968" s="201" t="s">
        <v>671</v>
      </c>
      <c r="K1968" s="202">
        <v>42.3</v>
      </c>
      <c r="L1968" s="202">
        <v>0.35</v>
      </c>
      <c r="M1968" s="202">
        <v>17.59</v>
      </c>
      <c r="N1968" s="202">
        <v>7.55</v>
      </c>
      <c r="O1968" s="202">
        <v>0.4</v>
      </c>
      <c r="P1968" s="202">
        <v>19.79</v>
      </c>
      <c r="Q1968" s="202">
        <v>6.09</v>
      </c>
      <c r="R1968" s="202">
        <v>0.05</v>
      </c>
      <c r="S1968" s="202">
        <v>7.11</v>
      </c>
      <c r="T1968" s="202">
        <v>101.23</v>
      </c>
      <c r="U1968" s="183">
        <f t="shared" si="60"/>
        <v>82.36986836220899</v>
      </c>
      <c r="V1968" s="183">
        <f t="shared" si="61"/>
        <v>21.331582667099806</v>
      </c>
      <c r="W1968" s="201" t="s">
        <v>713</v>
      </c>
      <c r="X1968" s="201">
        <v>10</v>
      </c>
    </row>
    <row r="1969" spans="1:24" s="171" customFormat="1" ht="11.25">
      <c r="A1969" s="172" t="s">
        <v>693</v>
      </c>
      <c r="B1969" s="201" t="s">
        <v>673</v>
      </c>
      <c r="C1969" s="201" t="s">
        <v>694</v>
      </c>
      <c r="D1969" s="201" t="s">
        <v>695</v>
      </c>
      <c r="E1969" s="201" t="s">
        <v>696</v>
      </c>
      <c r="F1969" s="201" t="s">
        <v>697</v>
      </c>
      <c r="G1969" s="201">
        <v>1</v>
      </c>
      <c r="H1969" s="201">
        <v>9</v>
      </c>
      <c r="I1969" s="201" t="s">
        <v>713</v>
      </c>
      <c r="J1969" s="201" t="s">
        <v>671</v>
      </c>
      <c r="K1969" s="202">
        <v>42.17</v>
      </c>
      <c r="L1969" s="202">
        <v>0.38</v>
      </c>
      <c r="M1969" s="202">
        <v>18.690000000000001</v>
      </c>
      <c r="N1969" s="202">
        <v>7.77</v>
      </c>
      <c r="O1969" s="202">
        <v>0.41</v>
      </c>
      <c r="P1969" s="202">
        <v>19.329999999999998</v>
      </c>
      <c r="Q1969" s="202">
        <v>5.33</v>
      </c>
      <c r="R1969" s="202">
        <v>7.0000000000000007E-2</v>
      </c>
      <c r="S1969" s="202">
        <v>5.42</v>
      </c>
      <c r="T1969" s="202">
        <v>99.57</v>
      </c>
      <c r="U1969" s="183">
        <f t="shared" si="60"/>
        <v>81.598356870566718</v>
      </c>
      <c r="V1969" s="183">
        <f t="shared" si="61"/>
        <v>16.285766210264448</v>
      </c>
      <c r="W1969" s="201" t="s">
        <v>713</v>
      </c>
      <c r="X1969" s="201">
        <v>10</v>
      </c>
    </row>
    <row r="1970" spans="1:24" s="171" customFormat="1" ht="11.25">
      <c r="A1970" s="172" t="s">
        <v>693</v>
      </c>
      <c r="B1970" s="201" t="s">
        <v>673</v>
      </c>
      <c r="C1970" s="201" t="s">
        <v>694</v>
      </c>
      <c r="D1970" s="201" t="s">
        <v>695</v>
      </c>
      <c r="E1970" s="201" t="s">
        <v>696</v>
      </c>
      <c r="F1970" s="201" t="s">
        <v>697</v>
      </c>
      <c r="G1970" s="201">
        <v>1</v>
      </c>
      <c r="H1970" s="201">
        <v>10</v>
      </c>
      <c r="I1970" s="201" t="s">
        <v>713</v>
      </c>
      <c r="J1970" s="201" t="s">
        <v>671</v>
      </c>
      <c r="K1970" s="202">
        <v>41.6</v>
      </c>
      <c r="L1970" s="202">
        <v>0</v>
      </c>
      <c r="M1970" s="202">
        <v>17.8</v>
      </c>
      <c r="N1970" s="202">
        <v>7.85</v>
      </c>
      <c r="O1970" s="202">
        <v>0.56999999999999995</v>
      </c>
      <c r="P1970" s="202">
        <v>17.34</v>
      </c>
      <c r="Q1970" s="202">
        <v>7.14</v>
      </c>
      <c r="R1970" s="202">
        <v>0</v>
      </c>
      <c r="S1970" s="202">
        <v>6.99</v>
      </c>
      <c r="T1970" s="202">
        <v>99.29</v>
      </c>
      <c r="U1970" s="183">
        <f t="shared" si="60"/>
        <v>79.74582549905989</v>
      </c>
      <c r="V1970" s="183">
        <f t="shared" si="61"/>
        <v>20.850795617672176</v>
      </c>
      <c r="W1970" s="201" t="s">
        <v>713</v>
      </c>
      <c r="X1970" s="201">
        <v>10</v>
      </c>
    </row>
    <row r="1971" spans="1:24" s="171" customFormat="1" ht="11.25">
      <c r="A1971" s="172" t="s">
        <v>693</v>
      </c>
      <c r="B1971" s="201" t="s">
        <v>673</v>
      </c>
      <c r="C1971" s="201" t="s">
        <v>694</v>
      </c>
      <c r="D1971" s="201" t="s">
        <v>695</v>
      </c>
      <c r="E1971" s="201" t="s">
        <v>696</v>
      </c>
      <c r="F1971" s="201" t="s">
        <v>697</v>
      </c>
      <c r="G1971" s="201">
        <v>1</v>
      </c>
      <c r="H1971" s="201">
        <v>11</v>
      </c>
      <c r="I1971" s="201" t="s">
        <v>713</v>
      </c>
      <c r="J1971" s="201" t="s">
        <v>671</v>
      </c>
      <c r="K1971" s="202">
        <v>41.73</v>
      </c>
      <c r="L1971" s="202">
        <v>1.1299999999999999</v>
      </c>
      <c r="M1971" s="202">
        <v>18.21</v>
      </c>
      <c r="N1971" s="202">
        <v>8.33</v>
      </c>
      <c r="O1971" s="202">
        <v>0.36</v>
      </c>
      <c r="P1971" s="202">
        <v>19.57</v>
      </c>
      <c r="Q1971" s="202">
        <v>5.69</v>
      </c>
      <c r="R1971" s="202">
        <v>7.0000000000000007E-2</v>
      </c>
      <c r="S1971" s="202">
        <v>4.09</v>
      </c>
      <c r="T1971" s="202">
        <v>99.18</v>
      </c>
      <c r="U1971" s="183">
        <f t="shared" si="60"/>
        <v>80.723069949206803</v>
      </c>
      <c r="V1971" s="183">
        <f t="shared" si="61"/>
        <v>13.09425392931721</v>
      </c>
      <c r="W1971" s="201" t="s">
        <v>713</v>
      </c>
      <c r="X1971" s="201">
        <v>10</v>
      </c>
    </row>
    <row r="1972" spans="1:24" s="171" customFormat="1" ht="11.25">
      <c r="A1972" s="172" t="s">
        <v>693</v>
      </c>
      <c r="B1972" s="201" t="s">
        <v>673</v>
      </c>
      <c r="C1972" s="201" t="s">
        <v>694</v>
      </c>
      <c r="D1972" s="201" t="s">
        <v>695</v>
      </c>
      <c r="E1972" s="201" t="s">
        <v>696</v>
      </c>
      <c r="F1972" s="201" t="s">
        <v>697</v>
      </c>
      <c r="G1972" s="201">
        <v>1</v>
      </c>
      <c r="H1972" s="201">
        <v>12</v>
      </c>
      <c r="I1972" s="201" t="s">
        <v>713</v>
      </c>
      <c r="J1972" s="201" t="s">
        <v>671</v>
      </c>
      <c r="K1972" s="202">
        <v>41.89</v>
      </c>
      <c r="L1972" s="202">
        <v>0.98</v>
      </c>
      <c r="M1972" s="202">
        <v>18.16</v>
      </c>
      <c r="N1972" s="202">
        <v>8.27</v>
      </c>
      <c r="O1972" s="202">
        <v>0.34</v>
      </c>
      <c r="P1972" s="202">
        <v>19.22</v>
      </c>
      <c r="Q1972" s="202">
        <v>5.72</v>
      </c>
      <c r="R1972" s="202">
        <v>0.04</v>
      </c>
      <c r="S1972" s="202">
        <v>4.16</v>
      </c>
      <c r="T1972" s="202">
        <v>98.78</v>
      </c>
      <c r="U1972" s="183">
        <f t="shared" si="60"/>
        <v>80.554181023422274</v>
      </c>
      <c r="V1972" s="183">
        <f t="shared" si="61"/>
        <v>13.320294259473462</v>
      </c>
      <c r="W1972" s="201" t="s">
        <v>713</v>
      </c>
      <c r="X1972" s="201">
        <v>10</v>
      </c>
    </row>
    <row r="1973" spans="1:24" s="171" customFormat="1" ht="11.25">
      <c r="A1973" s="172" t="s">
        <v>693</v>
      </c>
      <c r="B1973" s="201" t="s">
        <v>673</v>
      </c>
      <c r="C1973" s="201" t="s">
        <v>694</v>
      </c>
      <c r="D1973" s="201" t="s">
        <v>695</v>
      </c>
      <c r="E1973" s="201" t="s">
        <v>696</v>
      </c>
      <c r="F1973" s="201" t="s">
        <v>697</v>
      </c>
      <c r="G1973" s="201">
        <v>1</v>
      </c>
      <c r="H1973" s="201">
        <v>13</v>
      </c>
      <c r="I1973" s="201" t="s">
        <v>713</v>
      </c>
      <c r="J1973" s="201" t="s">
        <v>671</v>
      </c>
      <c r="K1973" s="202">
        <v>41.18</v>
      </c>
      <c r="L1973" s="202">
        <v>0.01</v>
      </c>
      <c r="M1973" s="202">
        <v>18.41</v>
      </c>
      <c r="N1973" s="202">
        <v>8.32</v>
      </c>
      <c r="O1973" s="202">
        <v>0.6</v>
      </c>
      <c r="P1973" s="202">
        <v>17.2</v>
      </c>
      <c r="Q1973" s="202">
        <v>6.96</v>
      </c>
      <c r="R1973" s="202">
        <v>0</v>
      </c>
      <c r="S1973" s="202">
        <v>6.91</v>
      </c>
      <c r="T1973" s="202">
        <v>99.59</v>
      </c>
      <c r="U1973" s="183">
        <f t="shared" si="60"/>
        <v>78.65457161638065</v>
      </c>
      <c r="V1973" s="183">
        <f t="shared" si="61"/>
        <v>20.114569535344941</v>
      </c>
      <c r="W1973" s="201" t="s">
        <v>713</v>
      </c>
      <c r="X1973" s="201">
        <v>10</v>
      </c>
    </row>
    <row r="1974" spans="1:24" s="171" customFormat="1" ht="11.25">
      <c r="A1974" s="172" t="s">
        <v>693</v>
      </c>
      <c r="B1974" s="201" t="s">
        <v>673</v>
      </c>
      <c r="C1974" s="201" t="s">
        <v>694</v>
      </c>
      <c r="D1974" s="201" t="s">
        <v>695</v>
      </c>
      <c r="E1974" s="201" t="s">
        <v>696</v>
      </c>
      <c r="F1974" s="201" t="s">
        <v>697</v>
      </c>
      <c r="G1974" s="201">
        <v>1</v>
      </c>
      <c r="H1974" s="201">
        <v>14</v>
      </c>
      <c r="I1974" s="201" t="s">
        <v>713</v>
      </c>
      <c r="J1974" s="201" t="s">
        <v>671</v>
      </c>
      <c r="K1974" s="202">
        <v>41.92</v>
      </c>
      <c r="L1974" s="202">
        <v>0.02</v>
      </c>
      <c r="M1974" s="202">
        <v>16.54</v>
      </c>
      <c r="N1974" s="202">
        <v>7.45</v>
      </c>
      <c r="O1974" s="202">
        <v>0.61</v>
      </c>
      <c r="P1974" s="202">
        <v>16.5</v>
      </c>
      <c r="Q1974" s="202">
        <v>8.23</v>
      </c>
      <c r="R1974" s="202">
        <v>0.02</v>
      </c>
      <c r="S1974" s="202">
        <v>9.08</v>
      </c>
      <c r="T1974" s="202">
        <v>100.37</v>
      </c>
      <c r="U1974" s="183">
        <f t="shared" si="60"/>
        <v>79.788495959677874</v>
      </c>
      <c r="V1974" s="183">
        <f t="shared" si="61"/>
        <v>26.915141075145645</v>
      </c>
      <c r="W1974" s="201" t="s">
        <v>713</v>
      </c>
      <c r="X1974" s="201">
        <v>10</v>
      </c>
    </row>
    <row r="1975" spans="1:24" s="171" customFormat="1" ht="11.25">
      <c r="A1975" s="172" t="s">
        <v>693</v>
      </c>
      <c r="B1975" s="201" t="s">
        <v>673</v>
      </c>
      <c r="C1975" s="201" t="s">
        <v>694</v>
      </c>
      <c r="D1975" s="201" t="s">
        <v>695</v>
      </c>
      <c r="E1975" s="201" t="s">
        <v>696</v>
      </c>
      <c r="F1975" s="201" t="s">
        <v>697</v>
      </c>
      <c r="G1975" s="201">
        <v>1</v>
      </c>
      <c r="H1975" s="201">
        <v>15</v>
      </c>
      <c r="I1975" s="201" t="s">
        <v>713</v>
      </c>
      <c r="J1975" s="201" t="s">
        <v>671</v>
      </c>
      <c r="K1975" s="202">
        <v>41.48</v>
      </c>
      <c r="L1975" s="202">
        <v>0.04</v>
      </c>
      <c r="M1975" s="202">
        <v>16.89</v>
      </c>
      <c r="N1975" s="202">
        <v>7.49</v>
      </c>
      <c r="O1975" s="202">
        <v>0.6</v>
      </c>
      <c r="P1975" s="202">
        <v>17.440000000000001</v>
      </c>
      <c r="Q1975" s="202">
        <v>8.3800000000000008</v>
      </c>
      <c r="R1975" s="202">
        <v>0.01</v>
      </c>
      <c r="S1975" s="202">
        <v>8.99</v>
      </c>
      <c r="T1975" s="202">
        <v>101.32</v>
      </c>
      <c r="U1975" s="183">
        <f t="shared" si="60"/>
        <v>80.583624584634507</v>
      </c>
      <c r="V1975" s="183">
        <f t="shared" si="61"/>
        <v>26.31163638237744</v>
      </c>
      <c r="W1975" s="201" t="s">
        <v>713</v>
      </c>
      <c r="X1975" s="201">
        <v>10</v>
      </c>
    </row>
    <row r="1976" spans="1:24" s="171" customFormat="1" ht="11.25">
      <c r="A1976" s="172" t="s">
        <v>693</v>
      </c>
      <c r="B1976" s="201" t="s">
        <v>673</v>
      </c>
      <c r="C1976" s="201" t="s">
        <v>694</v>
      </c>
      <c r="D1976" s="201" t="s">
        <v>695</v>
      </c>
      <c r="E1976" s="201" t="s">
        <v>696</v>
      </c>
      <c r="F1976" s="201" t="s">
        <v>697</v>
      </c>
      <c r="G1976" s="201">
        <v>1</v>
      </c>
      <c r="H1976" s="201">
        <v>16</v>
      </c>
      <c r="I1976" s="201" t="s">
        <v>713</v>
      </c>
      <c r="J1976" s="201" t="s">
        <v>671</v>
      </c>
      <c r="K1976" s="202">
        <v>42.29</v>
      </c>
      <c r="L1976" s="202">
        <v>0</v>
      </c>
      <c r="M1976" s="202">
        <v>19.36</v>
      </c>
      <c r="N1976" s="202">
        <v>7.98</v>
      </c>
      <c r="O1976" s="202">
        <v>0.56999999999999995</v>
      </c>
      <c r="P1976" s="202">
        <v>18.63</v>
      </c>
      <c r="Q1976" s="202">
        <v>5.82</v>
      </c>
      <c r="R1976" s="202">
        <v>0.04</v>
      </c>
      <c r="S1976" s="202">
        <v>5.21</v>
      </c>
      <c r="T1976" s="202">
        <v>99.9</v>
      </c>
      <c r="U1976" s="183">
        <f t="shared" si="60"/>
        <v>80.624853296750643</v>
      </c>
      <c r="V1976" s="183">
        <f t="shared" si="61"/>
        <v>15.292340418718506</v>
      </c>
      <c r="W1976" s="201" t="s">
        <v>713</v>
      </c>
      <c r="X1976" s="201">
        <v>10</v>
      </c>
    </row>
    <row r="1977" spans="1:24" s="171" customFormat="1" ht="11.25">
      <c r="A1977" s="172" t="s">
        <v>693</v>
      </c>
      <c r="B1977" s="201" t="s">
        <v>673</v>
      </c>
      <c r="C1977" s="201" t="s">
        <v>694</v>
      </c>
      <c r="D1977" s="201" t="s">
        <v>695</v>
      </c>
      <c r="E1977" s="201" t="s">
        <v>696</v>
      </c>
      <c r="F1977" s="201" t="s">
        <v>697</v>
      </c>
      <c r="G1977" s="201">
        <v>1</v>
      </c>
      <c r="H1977" s="201">
        <v>17</v>
      </c>
      <c r="I1977" s="201" t="s">
        <v>713</v>
      </c>
      <c r="J1977" s="201" t="s">
        <v>671</v>
      </c>
      <c r="K1977" s="202">
        <v>41.79</v>
      </c>
      <c r="L1977" s="202">
        <v>0.2</v>
      </c>
      <c r="M1977" s="202">
        <v>18.09</v>
      </c>
      <c r="N1977" s="202">
        <v>7.34</v>
      </c>
      <c r="O1977" s="202">
        <v>0.37</v>
      </c>
      <c r="P1977" s="202">
        <v>20.61</v>
      </c>
      <c r="Q1977" s="202">
        <v>5.58</v>
      </c>
      <c r="R1977" s="202">
        <v>0.09</v>
      </c>
      <c r="S1977" s="202">
        <v>6.88</v>
      </c>
      <c r="T1977" s="202">
        <v>100.95</v>
      </c>
      <c r="U1977" s="183">
        <f t="shared" si="60"/>
        <v>83.346949370685792</v>
      </c>
      <c r="V1977" s="183">
        <f t="shared" si="61"/>
        <v>20.327248311513689</v>
      </c>
      <c r="W1977" s="201" t="s">
        <v>713</v>
      </c>
      <c r="X1977" s="201">
        <v>10</v>
      </c>
    </row>
    <row r="1978" spans="1:24" s="171" customFormat="1" ht="11.25">
      <c r="A1978" s="172" t="s">
        <v>693</v>
      </c>
      <c r="B1978" s="201" t="s">
        <v>673</v>
      </c>
      <c r="C1978" s="201" t="s">
        <v>694</v>
      </c>
      <c r="D1978" s="201" t="s">
        <v>695</v>
      </c>
      <c r="E1978" s="201" t="s">
        <v>696</v>
      </c>
      <c r="F1978" s="201" t="s">
        <v>697</v>
      </c>
      <c r="G1978" s="201">
        <v>1</v>
      </c>
      <c r="H1978" s="201">
        <v>18</v>
      </c>
      <c r="I1978" s="201" t="s">
        <v>713</v>
      </c>
      <c r="J1978" s="201" t="s">
        <v>671</v>
      </c>
      <c r="K1978" s="202">
        <v>42.12</v>
      </c>
      <c r="L1978" s="202">
        <v>1.04</v>
      </c>
      <c r="M1978" s="202">
        <v>19.12</v>
      </c>
      <c r="N1978" s="202">
        <v>9.24</v>
      </c>
      <c r="O1978" s="202">
        <v>0.37</v>
      </c>
      <c r="P1978" s="202">
        <v>19.93</v>
      </c>
      <c r="Q1978" s="202">
        <v>5.45</v>
      </c>
      <c r="R1978" s="202">
        <v>0.18</v>
      </c>
      <c r="S1978" s="202">
        <v>3.25</v>
      </c>
      <c r="T1978" s="202">
        <v>100.7</v>
      </c>
      <c r="U1978" s="183">
        <f t="shared" si="60"/>
        <v>79.358390818089362</v>
      </c>
      <c r="V1978" s="183">
        <f t="shared" si="61"/>
        <v>10.235710095452221</v>
      </c>
      <c r="W1978" s="201" t="s">
        <v>713</v>
      </c>
      <c r="X1978" s="201">
        <v>10</v>
      </c>
    </row>
    <row r="1979" spans="1:24" s="171" customFormat="1" ht="11.25">
      <c r="A1979" s="172" t="s">
        <v>693</v>
      </c>
      <c r="B1979" s="201" t="s">
        <v>673</v>
      </c>
      <c r="C1979" s="201" t="s">
        <v>694</v>
      </c>
      <c r="D1979" s="201" t="s">
        <v>695</v>
      </c>
      <c r="E1979" s="201" t="s">
        <v>696</v>
      </c>
      <c r="F1979" s="201" t="s">
        <v>697</v>
      </c>
      <c r="G1979" s="201">
        <v>1</v>
      </c>
      <c r="H1979" s="201">
        <v>19</v>
      </c>
      <c r="I1979" s="201" t="s">
        <v>713</v>
      </c>
      <c r="J1979" s="201" t="s">
        <v>671</v>
      </c>
      <c r="K1979" s="202">
        <v>42.67</v>
      </c>
      <c r="L1979" s="202">
        <v>0.97</v>
      </c>
      <c r="M1979" s="202">
        <v>19.53</v>
      </c>
      <c r="N1979" s="202">
        <v>7.55</v>
      </c>
      <c r="O1979" s="202">
        <v>0.28999999999999998</v>
      </c>
      <c r="P1979" s="202">
        <v>21.32</v>
      </c>
      <c r="Q1979" s="202">
        <v>5.15</v>
      </c>
      <c r="R1979" s="202">
        <v>7.0000000000000007E-2</v>
      </c>
      <c r="S1979" s="202">
        <v>3.14</v>
      </c>
      <c r="T1979" s="202">
        <v>100.69</v>
      </c>
      <c r="U1979" s="183">
        <f t="shared" si="60"/>
        <v>83.425367576479999</v>
      </c>
      <c r="V1979" s="183">
        <f t="shared" si="61"/>
        <v>9.7356017534591821</v>
      </c>
      <c r="W1979" s="201" t="s">
        <v>713</v>
      </c>
      <c r="X1979" s="201">
        <v>10</v>
      </c>
    </row>
    <row r="1980" spans="1:24" s="171" customFormat="1" ht="11.25">
      <c r="A1980" s="172" t="s">
        <v>693</v>
      </c>
      <c r="B1980" s="201" t="s">
        <v>673</v>
      </c>
      <c r="C1980" s="201" t="s">
        <v>694</v>
      </c>
      <c r="D1980" s="201" t="s">
        <v>695</v>
      </c>
      <c r="E1980" s="201" t="s">
        <v>696</v>
      </c>
      <c r="F1980" s="201" t="s">
        <v>697</v>
      </c>
      <c r="G1980" s="201">
        <v>1</v>
      </c>
      <c r="H1980" s="201">
        <v>20</v>
      </c>
      <c r="I1980" s="201" t="s">
        <v>713</v>
      </c>
      <c r="J1980" s="201" t="s">
        <v>671</v>
      </c>
      <c r="K1980" s="202">
        <v>41.79</v>
      </c>
      <c r="L1980" s="202">
        <v>0.43</v>
      </c>
      <c r="M1980" s="202">
        <v>20.99</v>
      </c>
      <c r="N1980" s="202">
        <v>10.64</v>
      </c>
      <c r="O1980" s="202">
        <v>0.56000000000000005</v>
      </c>
      <c r="P1980" s="202">
        <v>16.29</v>
      </c>
      <c r="Q1980" s="202">
        <v>8.56</v>
      </c>
      <c r="R1980" s="202">
        <v>0.04</v>
      </c>
      <c r="S1980" s="202">
        <v>0.67</v>
      </c>
      <c r="T1980" s="202">
        <v>99.97</v>
      </c>
      <c r="U1980" s="183">
        <f t="shared" si="60"/>
        <v>73.182702384597491</v>
      </c>
      <c r="V1980" s="183">
        <f t="shared" si="61"/>
        <v>2.096427310372496</v>
      </c>
      <c r="W1980" s="201" t="s">
        <v>713</v>
      </c>
      <c r="X1980" s="201">
        <v>10</v>
      </c>
    </row>
    <row r="1981" spans="1:24" s="171" customFormat="1" ht="11.25">
      <c r="A1981" s="172" t="s">
        <v>693</v>
      </c>
      <c r="B1981" s="201" t="s">
        <v>673</v>
      </c>
      <c r="C1981" s="201" t="s">
        <v>694</v>
      </c>
      <c r="D1981" s="201" t="s">
        <v>695</v>
      </c>
      <c r="E1981" s="201" t="s">
        <v>696</v>
      </c>
      <c r="F1981" s="201" t="s">
        <v>697</v>
      </c>
      <c r="G1981" s="201">
        <v>1</v>
      </c>
      <c r="H1981" s="201">
        <v>21</v>
      </c>
      <c r="I1981" s="201" t="s">
        <v>713</v>
      </c>
      <c r="J1981" s="201" t="s">
        <v>671</v>
      </c>
      <c r="K1981" s="202">
        <v>42.27</v>
      </c>
      <c r="L1981" s="202">
        <v>1.5</v>
      </c>
      <c r="M1981" s="202">
        <v>18.05</v>
      </c>
      <c r="N1981" s="202">
        <v>8.73</v>
      </c>
      <c r="O1981" s="202">
        <v>0.4</v>
      </c>
      <c r="P1981" s="202">
        <v>19.059999999999999</v>
      </c>
      <c r="Q1981" s="202">
        <v>6.39</v>
      </c>
      <c r="R1981" s="202">
        <v>0.11</v>
      </c>
      <c r="S1981" s="202">
        <v>4.3</v>
      </c>
      <c r="T1981" s="202">
        <v>100.81</v>
      </c>
      <c r="U1981" s="183">
        <f t="shared" si="60"/>
        <v>79.556582723512875</v>
      </c>
      <c r="V1981" s="183">
        <f t="shared" si="61"/>
        <v>13.779150701497924</v>
      </c>
      <c r="W1981" s="201" t="s">
        <v>713</v>
      </c>
      <c r="X1981" s="201">
        <v>10</v>
      </c>
    </row>
    <row r="1982" spans="1:24" s="171" customFormat="1" ht="11.25">
      <c r="A1982" s="172" t="s">
        <v>693</v>
      </c>
      <c r="B1982" s="201" t="s">
        <v>673</v>
      </c>
      <c r="C1982" s="201" t="s">
        <v>694</v>
      </c>
      <c r="D1982" s="201" t="s">
        <v>695</v>
      </c>
      <c r="E1982" s="201" t="s">
        <v>696</v>
      </c>
      <c r="F1982" s="201" t="s">
        <v>697</v>
      </c>
      <c r="G1982" s="201">
        <v>1</v>
      </c>
      <c r="H1982" s="201">
        <v>22</v>
      </c>
      <c r="I1982" s="201" t="s">
        <v>713</v>
      </c>
      <c r="J1982" s="201" t="s">
        <v>671</v>
      </c>
      <c r="K1982" s="202">
        <v>42.7</v>
      </c>
      <c r="L1982" s="202">
        <v>0.16</v>
      </c>
      <c r="M1982" s="202">
        <v>20.88</v>
      </c>
      <c r="N1982" s="202">
        <v>7.92</v>
      </c>
      <c r="O1982" s="202">
        <v>0.38</v>
      </c>
      <c r="P1982" s="202">
        <v>20.32</v>
      </c>
      <c r="Q1982" s="202">
        <v>4.53</v>
      </c>
      <c r="R1982" s="202">
        <v>0.06</v>
      </c>
      <c r="S1982" s="202">
        <v>3.17</v>
      </c>
      <c r="T1982" s="202">
        <v>100.12</v>
      </c>
      <c r="U1982" s="183">
        <f t="shared" si="60"/>
        <v>82.05672601311386</v>
      </c>
      <c r="V1982" s="183">
        <f t="shared" si="61"/>
        <v>9.2432868561100321</v>
      </c>
      <c r="W1982" s="201" t="s">
        <v>713</v>
      </c>
      <c r="X1982" s="201">
        <v>10</v>
      </c>
    </row>
    <row r="1983" spans="1:24" s="171" customFormat="1" ht="11.25">
      <c r="A1983" s="172" t="s">
        <v>693</v>
      </c>
      <c r="B1983" s="201" t="s">
        <v>673</v>
      </c>
      <c r="C1983" s="201" t="s">
        <v>694</v>
      </c>
      <c r="D1983" s="201" t="s">
        <v>695</v>
      </c>
      <c r="E1983" s="201" t="s">
        <v>696</v>
      </c>
      <c r="F1983" s="201" t="s">
        <v>697</v>
      </c>
      <c r="G1983" s="201">
        <v>1</v>
      </c>
      <c r="H1983" s="201">
        <v>23</v>
      </c>
      <c r="I1983" s="201" t="s">
        <v>713</v>
      </c>
      <c r="J1983" s="201" t="s">
        <v>671</v>
      </c>
      <c r="K1983" s="202">
        <v>41.85</v>
      </c>
      <c r="L1983" s="202">
        <v>2.66</v>
      </c>
      <c r="M1983" s="202">
        <v>18.600000000000001</v>
      </c>
      <c r="N1983" s="202">
        <v>9.32</v>
      </c>
      <c r="O1983" s="202">
        <v>0.41</v>
      </c>
      <c r="P1983" s="202">
        <v>18.399999999999999</v>
      </c>
      <c r="Q1983" s="202">
        <v>7.23</v>
      </c>
      <c r="R1983" s="202">
        <v>7.0000000000000007E-2</v>
      </c>
      <c r="S1983" s="202">
        <v>0.99</v>
      </c>
      <c r="T1983" s="202">
        <v>99.53</v>
      </c>
      <c r="U1983" s="183">
        <f t="shared" si="60"/>
        <v>77.87107625880499</v>
      </c>
      <c r="V1983" s="183">
        <f t="shared" si="61"/>
        <v>3.4475030891128329</v>
      </c>
      <c r="W1983" s="201" t="s">
        <v>713</v>
      </c>
      <c r="X1983" s="201">
        <v>10</v>
      </c>
    </row>
    <row r="1984" spans="1:24" s="171" customFormat="1" ht="11.25">
      <c r="A1984" s="172" t="s">
        <v>693</v>
      </c>
      <c r="B1984" s="201" t="s">
        <v>673</v>
      </c>
      <c r="C1984" s="201" t="s">
        <v>694</v>
      </c>
      <c r="D1984" s="201" t="s">
        <v>695</v>
      </c>
      <c r="E1984" s="201" t="s">
        <v>696</v>
      </c>
      <c r="F1984" s="201" t="s">
        <v>697</v>
      </c>
      <c r="G1984" s="201">
        <v>1</v>
      </c>
      <c r="H1984" s="201">
        <v>24</v>
      </c>
      <c r="I1984" s="201" t="s">
        <v>713</v>
      </c>
      <c r="J1984" s="201" t="s">
        <v>671</v>
      </c>
      <c r="K1984" s="202">
        <v>42.08</v>
      </c>
      <c r="L1984" s="202">
        <v>0.1</v>
      </c>
      <c r="M1984" s="202">
        <v>18.41</v>
      </c>
      <c r="N1984" s="202">
        <v>7.44</v>
      </c>
      <c r="O1984" s="202">
        <v>0.34</v>
      </c>
      <c r="P1984" s="202">
        <v>19.55</v>
      </c>
      <c r="Q1984" s="202">
        <v>6.16</v>
      </c>
      <c r="R1984" s="202">
        <v>0</v>
      </c>
      <c r="S1984" s="202">
        <v>6.76</v>
      </c>
      <c r="T1984" s="202">
        <v>100.84</v>
      </c>
      <c r="U1984" s="183">
        <f t="shared" si="60"/>
        <v>82.405784812263036</v>
      </c>
      <c r="V1984" s="183">
        <f t="shared" si="61"/>
        <v>19.764227707341441</v>
      </c>
      <c r="W1984" s="201" t="s">
        <v>713</v>
      </c>
      <c r="X1984" s="201">
        <v>10</v>
      </c>
    </row>
    <row r="1985" spans="1:24" s="171" customFormat="1" ht="11.25">
      <c r="A1985" s="172" t="s">
        <v>693</v>
      </c>
      <c r="B1985" s="201" t="s">
        <v>673</v>
      </c>
      <c r="C1985" s="201" t="s">
        <v>694</v>
      </c>
      <c r="D1985" s="201" t="s">
        <v>695</v>
      </c>
      <c r="E1985" s="201" t="s">
        <v>696</v>
      </c>
      <c r="F1985" s="201" t="s">
        <v>697</v>
      </c>
      <c r="G1985" s="201">
        <v>1</v>
      </c>
      <c r="H1985" s="201">
        <v>25</v>
      </c>
      <c r="I1985" s="201" t="s">
        <v>713</v>
      </c>
      <c r="J1985" s="201" t="s">
        <v>671</v>
      </c>
      <c r="K1985" s="202">
        <v>41.76</v>
      </c>
      <c r="L1985" s="202">
        <v>1.58</v>
      </c>
      <c r="M1985" s="202">
        <v>19.77</v>
      </c>
      <c r="N1985" s="202">
        <v>10.130000000000001</v>
      </c>
      <c r="O1985" s="202">
        <v>0.43</v>
      </c>
      <c r="P1985" s="202">
        <v>17.28</v>
      </c>
      <c r="Q1985" s="202">
        <v>8.23</v>
      </c>
      <c r="R1985" s="202">
        <v>7.0000000000000007E-2</v>
      </c>
      <c r="S1985" s="202">
        <v>0.62</v>
      </c>
      <c r="T1985" s="202">
        <v>99.87</v>
      </c>
      <c r="U1985" s="183">
        <f t="shared" si="60"/>
        <v>75.25072757073832</v>
      </c>
      <c r="V1985" s="183">
        <f t="shared" si="61"/>
        <v>2.0604497606214989</v>
      </c>
      <c r="W1985" s="201" t="s">
        <v>713</v>
      </c>
      <c r="X1985" s="201">
        <v>10</v>
      </c>
    </row>
    <row r="1986" spans="1:24" s="171" customFormat="1" ht="11.25">
      <c r="A1986" s="172" t="s">
        <v>693</v>
      </c>
      <c r="B1986" s="201" t="s">
        <v>673</v>
      </c>
      <c r="C1986" s="201" t="s">
        <v>694</v>
      </c>
      <c r="D1986" s="201" t="s">
        <v>695</v>
      </c>
      <c r="E1986" s="201" t="s">
        <v>696</v>
      </c>
      <c r="F1986" s="201" t="s">
        <v>697</v>
      </c>
      <c r="G1986" s="201">
        <v>1</v>
      </c>
      <c r="H1986" s="201">
        <v>26</v>
      </c>
      <c r="I1986" s="201" t="s">
        <v>713</v>
      </c>
      <c r="J1986" s="201" t="s">
        <v>671</v>
      </c>
      <c r="K1986" s="202">
        <v>41.52</v>
      </c>
      <c r="L1986" s="202">
        <v>1.1399999999999999</v>
      </c>
      <c r="M1986" s="202">
        <v>19.77</v>
      </c>
      <c r="N1986" s="202">
        <v>10.06</v>
      </c>
      <c r="O1986" s="202">
        <v>0.46</v>
      </c>
      <c r="P1986" s="202">
        <v>17.07</v>
      </c>
      <c r="Q1986" s="202">
        <v>8.09</v>
      </c>
      <c r="R1986" s="202">
        <v>0.09</v>
      </c>
      <c r="S1986" s="202">
        <v>1.91</v>
      </c>
      <c r="T1986" s="202">
        <v>100.11</v>
      </c>
      <c r="U1986" s="183">
        <f t="shared" si="60"/>
        <v>75.152017640216613</v>
      </c>
      <c r="V1986" s="183">
        <f t="shared" si="61"/>
        <v>6.086578997904696</v>
      </c>
      <c r="W1986" s="201" t="s">
        <v>713</v>
      </c>
      <c r="X1986" s="201">
        <v>10</v>
      </c>
    </row>
    <row r="1987" spans="1:24" s="171" customFormat="1" ht="11.25">
      <c r="A1987" s="172" t="s">
        <v>693</v>
      </c>
      <c r="B1987" s="201" t="s">
        <v>673</v>
      </c>
      <c r="C1987" s="201" t="s">
        <v>694</v>
      </c>
      <c r="D1987" s="201" t="s">
        <v>695</v>
      </c>
      <c r="E1987" s="201" t="s">
        <v>696</v>
      </c>
      <c r="F1987" s="201" t="s">
        <v>697</v>
      </c>
      <c r="G1987" s="201">
        <v>1</v>
      </c>
      <c r="H1987" s="201">
        <v>27</v>
      </c>
      <c r="I1987" s="201" t="s">
        <v>713</v>
      </c>
      <c r="J1987" s="201" t="s">
        <v>671</v>
      </c>
      <c r="K1987" s="202">
        <v>41.83</v>
      </c>
      <c r="L1987" s="202">
        <v>1.48</v>
      </c>
      <c r="M1987" s="202">
        <v>19.46</v>
      </c>
      <c r="N1987" s="202">
        <v>8.58</v>
      </c>
      <c r="O1987" s="202">
        <v>0.37</v>
      </c>
      <c r="P1987" s="202">
        <v>20.440000000000001</v>
      </c>
      <c r="Q1987" s="202">
        <v>5.12</v>
      </c>
      <c r="R1987" s="202">
        <v>7.0000000000000007E-2</v>
      </c>
      <c r="S1987" s="202">
        <v>2.94</v>
      </c>
      <c r="T1987" s="202">
        <v>100.29</v>
      </c>
      <c r="U1987" s="183">
        <f t="shared" si="60"/>
        <v>80.938837474533926</v>
      </c>
      <c r="V1987" s="183">
        <f t="shared" si="61"/>
        <v>9.2023357624194659</v>
      </c>
      <c r="W1987" s="201" t="s">
        <v>713</v>
      </c>
      <c r="X1987" s="201">
        <v>10</v>
      </c>
    </row>
    <row r="1988" spans="1:24" s="171" customFormat="1" ht="11.25">
      <c r="A1988" s="172" t="s">
        <v>693</v>
      </c>
      <c r="B1988" s="201" t="s">
        <v>673</v>
      </c>
      <c r="C1988" s="201" t="s">
        <v>694</v>
      </c>
      <c r="D1988" s="201" t="s">
        <v>695</v>
      </c>
      <c r="E1988" s="201" t="s">
        <v>696</v>
      </c>
      <c r="F1988" s="201" t="s">
        <v>697</v>
      </c>
      <c r="G1988" s="201">
        <v>1</v>
      </c>
      <c r="H1988" s="201">
        <v>28</v>
      </c>
      <c r="I1988" s="201" t="s">
        <v>713</v>
      </c>
      <c r="J1988" s="201" t="s">
        <v>671</v>
      </c>
      <c r="K1988" s="202">
        <v>41.92</v>
      </c>
      <c r="L1988" s="202">
        <v>2.8</v>
      </c>
      <c r="M1988" s="202">
        <v>19.02</v>
      </c>
      <c r="N1988" s="202">
        <v>9.01</v>
      </c>
      <c r="O1988" s="202">
        <v>0.35</v>
      </c>
      <c r="P1988" s="202">
        <v>19.989999999999998</v>
      </c>
      <c r="Q1988" s="202">
        <v>6.63</v>
      </c>
      <c r="R1988" s="202">
        <v>0.17</v>
      </c>
      <c r="S1988" s="202">
        <v>1.1100000000000001</v>
      </c>
      <c r="T1988" s="202">
        <v>101</v>
      </c>
      <c r="U1988" s="183">
        <f t="shared" si="60"/>
        <v>79.81671427871224</v>
      </c>
      <c r="V1988" s="183">
        <f t="shared" si="61"/>
        <v>3.7674989796982543</v>
      </c>
      <c r="W1988" s="201" t="s">
        <v>713</v>
      </c>
      <c r="X1988" s="201">
        <v>10</v>
      </c>
    </row>
    <row r="1989" spans="1:24" s="171" customFormat="1" ht="11.25">
      <c r="A1989" s="172" t="s">
        <v>693</v>
      </c>
      <c r="B1989" s="201" t="s">
        <v>673</v>
      </c>
      <c r="C1989" s="201" t="s">
        <v>694</v>
      </c>
      <c r="D1989" s="201" t="s">
        <v>695</v>
      </c>
      <c r="E1989" s="201" t="s">
        <v>696</v>
      </c>
      <c r="F1989" s="201" t="s">
        <v>697</v>
      </c>
      <c r="G1989" s="201">
        <v>1</v>
      </c>
      <c r="H1989" s="201">
        <v>29</v>
      </c>
      <c r="I1989" s="201" t="s">
        <v>713</v>
      </c>
      <c r="J1989" s="201" t="s">
        <v>671</v>
      </c>
      <c r="K1989" s="202">
        <v>42.12</v>
      </c>
      <c r="L1989" s="202">
        <v>1.89</v>
      </c>
      <c r="M1989" s="202">
        <v>20.03</v>
      </c>
      <c r="N1989" s="202">
        <v>9.18</v>
      </c>
      <c r="O1989" s="202">
        <v>0.39</v>
      </c>
      <c r="P1989" s="202">
        <v>19.41</v>
      </c>
      <c r="Q1989" s="202">
        <v>6.37</v>
      </c>
      <c r="R1989" s="202">
        <v>0.18</v>
      </c>
      <c r="S1989" s="202">
        <v>0.71</v>
      </c>
      <c r="T1989" s="202">
        <v>100.28</v>
      </c>
      <c r="U1989" s="183">
        <f t="shared" si="60"/>
        <v>79.030125050555228</v>
      </c>
      <c r="V1989" s="183">
        <f t="shared" si="61"/>
        <v>2.3226834401200831</v>
      </c>
      <c r="W1989" s="201" t="s">
        <v>713</v>
      </c>
      <c r="X1989" s="201">
        <v>10</v>
      </c>
    </row>
    <row r="1990" spans="1:24" s="171" customFormat="1" ht="11.25">
      <c r="A1990" s="172" t="s">
        <v>693</v>
      </c>
      <c r="B1990" s="201" t="s">
        <v>673</v>
      </c>
      <c r="C1990" s="201" t="s">
        <v>694</v>
      </c>
      <c r="D1990" s="201" t="s">
        <v>695</v>
      </c>
      <c r="E1990" s="201" t="s">
        <v>696</v>
      </c>
      <c r="F1990" s="201" t="s">
        <v>697</v>
      </c>
      <c r="G1990" s="201">
        <v>1</v>
      </c>
      <c r="H1990" s="201">
        <v>30</v>
      </c>
      <c r="I1990" s="201" t="s">
        <v>713</v>
      </c>
      <c r="J1990" s="201" t="s">
        <v>671</v>
      </c>
      <c r="K1990" s="202">
        <v>41.12</v>
      </c>
      <c r="L1990" s="202">
        <v>0.02</v>
      </c>
      <c r="M1990" s="202">
        <v>19.27</v>
      </c>
      <c r="N1990" s="202">
        <v>7.91</v>
      </c>
      <c r="O1990" s="202">
        <v>0.54</v>
      </c>
      <c r="P1990" s="202">
        <v>18.32</v>
      </c>
      <c r="Q1990" s="202">
        <v>6.57</v>
      </c>
      <c r="R1990" s="202">
        <v>0.01</v>
      </c>
      <c r="S1990" s="202">
        <v>6.23</v>
      </c>
      <c r="T1990" s="202">
        <v>99.99</v>
      </c>
      <c r="U1990" s="183">
        <f t="shared" ref="U1990:U2053" si="62">((P1990/40.31)/(P1990/40.31+N1990/71.85))*100</f>
        <v>80.500061126111149</v>
      </c>
      <c r="V1990" s="183">
        <f t="shared" ref="V1990:V2053" si="63">((S1990/151.99061)/(S1990/151.99061+M1990/101.96137))*100</f>
        <v>17.822821656165807</v>
      </c>
      <c r="W1990" s="201" t="s">
        <v>713</v>
      </c>
      <c r="X1990" s="201">
        <v>10</v>
      </c>
    </row>
    <row r="1991" spans="1:24" s="171" customFormat="1" ht="11.25">
      <c r="A1991" s="172" t="s">
        <v>693</v>
      </c>
      <c r="B1991" s="201" t="s">
        <v>673</v>
      </c>
      <c r="C1991" s="201" t="s">
        <v>694</v>
      </c>
      <c r="D1991" s="201" t="s">
        <v>695</v>
      </c>
      <c r="E1991" s="201" t="s">
        <v>696</v>
      </c>
      <c r="F1991" s="201" t="s">
        <v>697</v>
      </c>
      <c r="G1991" s="201">
        <v>1</v>
      </c>
      <c r="H1991" s="201">
        <v>31</v>
      </c>
      <c r="I1991" s="201" t="s">
        <v>713</v>
      </c>
      <c r="J1991" s="201" t="s">
        <v>671</v>
      </c>
      <c r="K1991" s="202">
        <v>42.53</v>
      </c>
      <c r="L1991" s="202">
        <v>0.21</v>
      </c>
      <c r="M1991" s="202">
        <v>20.059999999999999</v>
      </c>
      <c r="N1991" s="202">
        <v>7.57</v>
      </c>
      <c r="O1991" s="202">
        <v>0.39</v>
      </c>
      <c r="P1991" s="202">
        <v>21.18</v>
      </c>
      <c r="Q1991" s="202">
        <v>5.15</v>
      </c>
      <c r="R1991" s="202">
        <v>7.0000000000000007E-2</v>
      </c>
      <c r="S1991" s="202">
        <v>4.3099999999999996</v>
      </c>
      <c r="T1991" s="202">
        <v>101.47</v>
      </c>
      <c r="U1991" s="183">
        <f t="shared" si="62"/>
        <v>83.297293814863266</v>
      </c>
      <c r="V1991" s="183">
        <f t="shared" si="63"/>
        <v>12.597620013260089</v>
      </c>
      <c r="W1991" s="201" t="s">
        <v>713</v>
      </c>
      <c r="X1991" s="201">
        <v>10</v>
      </c>
    </row>
    <row r="1992" spans="1:24" s="171" customFormat="1" ht="11.25">
      <c r="A1992" s="172" t="s">
        <v>693</v>
      </c>
      <c r="B1992" s="201" t="s">
        <v>673</v>
      </c>
      <c r="C1992" s="201" t="s">
        <v>694</v>
      </c>
      <c r="D1992" s="201" t="s">
        <v>695</v>
      </c>
      <c r="E1992" s="201" t="s">
        <v>696</v>
      </c>
      <c r="F1992" s="201" t="s">
        <v>697</v>
      </c>
      <c r="G1992" s="201">
        <v>1</v>
      </c>
      <c r="H1992" s="201">
        <v>32</v>
      </c>
      <c r="I1992" s="201" t="s">
        <v>713</v>
      </c>
      <c r="J1992" s="201" t="s">
        <v>671</v>
      </c>
      <c r="K1992" s="202">
        <v>42.82</v>
      </c>
      <c r="L1992" s="202">
        <v>0.33</v>
      </c>
      <c r="M1992" s="202">
        <v>20.43</v>
      </c>
      <c r="N1992" s="202">
        <v>7.84</v>
      </c>
      <c r="O1992" s="202">
        <v>0.33</v>
      </c>
      <c r="P1992" s="202">
        <v>21.05</v>
      </c>
      <c r="Q1992" s="202">
        <v>4.84</v>
      </c>
      <c r="R1992" s="202">
        <v>0.08</v>
      </c>
      <c r="S1992" s="202">
        <v>3</v>
      </c>
      <c r="T1992" s="202">
        <v>100.72</v>
      </c>
      <c r="U1992" s="183">
        <f t="shared" si="62"/>
        <v>82.716156197885127</v>
      </c>
      <c r="V1992" s="183">
        <f t="shared" si="63"/>
        <v>8.9674412932332128</v>
      </c>
      <c r="W1992" s="201" t="s">
        <v>713</v>
      </c>
      <c r="X1992" s="201">
        <v>10</v>
      </c>
    </row>
    <row r="1993" spans="1:24" s="171" customFormat="1" ht="11.25">
      <c r="A1993" s="172" t="s">
        <v>693</v>
      </c>
      <c r="B1993" s="201" t="s">
        <v>673</v>
      </c>
      <c r="C1993" s="201" t="s">
        <v>694</v>
      </c>
      <c r="D1993" s="201" t="s">
        <v>695</v>
      </c>
      <c r="E1993" s="201" t="s">
        <v>696</v>
      </c>
      <c r="F1993" s="201" t="s">
        <v>697</v>
      </c>
      <c r="G1993" s="201">
        <v>1</v>
      </c>
      <c r="H1993" s="201">
        <v>33</v>
      </c>
      <c r="I1993" s="201" t="s">
        <v>713</v>
      </c>
      <c r="J1993" s="201" t="s">
        <v>671</v>
      </c>
      <c r="K1993" s="202">
        <v>41.47</v>
      </c>
      <c r="L1993" s="202">
        <v>0.45</v>
      </c>
      <c r="M1993" s="202">
        <v>20.16</v>
      </c>
      <c r="N1993" s="202">
        <v>9.35</v>
      </c>
      <c r="O1993" s="202">
        <v>0.48</v>
      </c>
      <c r="P1993" s="202">
        <v>18.43</v>
      </c>
      <c r="Q1993" s="202">
        <v>6.5</v>
      </c>
      <c r="R1993" s="202">
        <v>0.11</v>
      </c>
      <c r="S1993" s="202">
        <v>4.01</v>
      </c>
      <c r="T1993" s="202">
        <v>100.96</v>
      </c>
      <c r="U1993" s="183">
        <f t="shared" si="62"/>
        <v>77.843758193256804</v>
      </c>
      <c r="V1993" s="183">
        <f t="shared" si="63"/>
        <v>11.772691885323448</v>
      </c>
      <c r="W1993" s="201" t="s">
        <v>713</v>
      </c>
      <c r="X1993" s="201">
        <v>10</v>
      </c>
    </row>
    <row r="1994" spans="1:24" s="171" customFormat="1" ht="11.25">
      <c r="A1994" s="172" t="s">
        <v>693</v>
      </c>
      <c r="B1994" s="201" t="s">
        <v>673</v>
      </c>
      <c r="C1994" s="201" t="s">
        <v>694</v>
      </c>
      <c r="D1994" s="201" t="s">
        <v>695</v>
      </c>
      <c r="E1994" s="201" t="s">
        <v>696</v>
      </c>
      <c r="F1994" s="201" t="s">
        <v>697</v>
      </c>
      <c r="G1994" s="201">
        <v>1</v>
      </c>
      <c r="H1994" s="201">
        <v>34</v>
      </c>
      <c r="I1994" s="201" t="s">
        <v>713</v>
      </c>
      <c r="J1994" s="201" t="s">
        <v>671</v>
      </c>
      <c r="K1994" s="202">
        <v>42.82</v>
      </c>
      <c r="L1994" s="202">
        <v>1.03</v>
      </c>
      <c r="M1994" s="202">
        <v>19.989999999999998</v>
      </c>
      <c r="N1994" s="202">
        <v>7.61</v>
      </c>
      <c r="O1994" s="202">
        <v>0.32</v>
      </c>
      <c r="P1994" s="202">
        <v>20.170000000000002</v>
      </c>
      <c r="Q1994" s="202">
        <v>5.42</v>
      </c>
      <c r="R1994" s="202">
        <v>0.09</v>
      </c>
      <c r="S1994" s="202">
        <v>3.51</v>
      </c>
      <c r="T1994" s="202">
        <v>100.96</v>
      </c>
      <c r="U1994" s="183">
        <f t="shared" si="62"/>
        <v>82.530540322474096</v>
      </c>
      <c r="V1994" s="183">
        <f t="shared" si="63"/>
        <v>10.53786183816689</v>
      </c>
      <c r="W1994" s="201" t="s">
        <v>713</v>
      </c>
      <c r="X1994" s="201">
        <v>10</v>
      </c>
    </row>
    <row r="1995" spans="1:24" s="171" customFormat="1" ht="11.25">
      <c r="A1995" s="172" t="s">
        <v>693</v>
      </c>
      <c r="B1995" s="201" t="s">
        <v>673</v>
      </c>
      <c r="C1995" s="201" t="s">
        <v>694</v>
      </c>
      <c r="D1995" s="201" t="s">
        <v>695</v>
      </c>
      <c r="E1995" s="201" t="s">
        <v>696</v>
      </c>
      <c r="F1995" s="201" t="s">
        <v>697</v>
      </c>
      <c r="G1995" s="201">
        <v>1</v>
      </c>
      <c r="H1995" s="201">
        <v>35</v>
      </c>
      <c r="I1995" s="201" t="s">
        <v>713</v>
      </c>
      <c r="J1995" s="201" t="s">
        <v>671</v>
      </c>
      <c r="K1995" s="202">
        <v>42.88</v>
      </c>
      <c r="L1995" s="202">
        <v>0.02</v>
      </c>
      <c r="M1995" s="202">
        <v>20.43</v>
      </c>
      <c r="N1995" s="202">
        <v>7.68</v>
      </c>
      <c r="O1995" s="202">
        <v>0.51</v>
      </c>
      <c r="P1995" s="202">
        <v>19.12</v>
      </c>
      <c r="Q1995" s="202">
        <v>5.16</v>
      </c>
      <c r="R1995" s="202">
        <v>0.02</v>
      </c>
      <c r="S1995" s="202">
        <v>5.37</v>
      </c>
      <c r="T1995" s="202">
        <v>101.19</v>
      </c>
      <c r="U1995" s="183">
        <f t="shared" si="62"/>
        <v>81.60927406304846</v>
      </c>
      <c r="V1995" s="183">
        <f t="shared" si="63"/>
        <v>14.989800670554759</v>
      </c>
      <c r="W1995" s="201" t="s">
        <v>713</v>
      </c>
      <c r="X1995" s="201">
        <v>10</v>
      </c>
    </row>
    <row r="1996" spans="1:24" s="171" customFormat="1" ht="11.25">
      <c r="A1996" s="172" t="s">
        <v>693</v>
      </c>
      <c r="B1996" s="201" t="s">
        <v>673</v>
      </c>
      <c r="C1996" s="201" t="s">
        <v>694</v>
      </c>
      <c r="D1996" s="201" t="s">
        <v>695</v>
      </c>
      <c r="E1996" s="201" t="s">
        <v>696</v>
      </c>
      <c r="F1996" s="201" t="s">
        <v>697</v>
      </c>
      <c r="G1996" s="201">
        <v>1</v>
      </c>
      <c r="H1996" s="201">
        <v>36</v>
      </c>
      <c r="I1996" s="201" t="s">
        <v>713</v>
      </c>
      <c r="J1996" s="201" t="s">
        <v>671</v>
      </c>
      <c r="K1996" s="202">
        <v>41.65</v>
      </c>
      <c r="L1996" s="202">
        <v>1.98</v>
      </c>
      <c r="M1996" s="202">
        <v>19.04</v>
      </c>
      <c r="N1996" s="202">
        <v>10.16</v>
      </c>
      <c r="O1996" s="202">
        <v>0.42</v>
      </c>
      <c r="P1996" s="202">
        <v>16.71</v>
      </c>
      <c r="Q1996" s="202">
        <v>8.4</v>
      </c>
      <c r="R1996" s="202">
        <v>0.11</v>
      </c>
      <c r="S1996" s="202">
        <v>1.95</v>
      </c>
      <c r="T1996" s="202">
        <v>100.42</v>
      </c>
      <c r="U1996" s="183">
        <f t="shared" si="62"/>
        <v>74.564713351088457</v>
      </c>
      <c r="V1996" s="183">
        <f t="shared" si="63"/>
        <v>6.4287841481994432</v>
      </c>
      <c r="W1996" s="201" t="s">
        <v>713</v>
      </c>
      <c r="X1996" s="201">
        <v>10</v>
      </c>
    </row>
    <row r="1997" spans="1:24" s="171" customFormat="1" ht="11.25">
      <c r="A1997" s="172" t="s">
        <v>693</v>
      </c>
      <c r="B1997" s="201" t="s">
        <v>673</v>
      </c>
      <c r="C1997" s="201" t="s">
        <v>694</v>
      </c>
      <c r="D1997" s="201" t="s">
        <v>695</v>
      </c>
      <c r="E1997" s="201" t="s">
        <v>696</v>
      </c>
      <c r="F1997" s="201" t="s">
        <v>697</v>
      </c>
      <c r="G1997" s="201">
        <v>1</v>
      </c>
      <c r="H1997" s="201">
        <v>37</v>
      </c>
      <c r="I1997" s="201" t="s">
        <v>713</v>
      </c>
      <c r="J1997" s="201" t="s">
        <v>671</v>
      </c>
      <c r="K1997" s="202">
        <v>42.13</v>
      </c>
      <c r="L1997" s="202">
        <v>0.56000000000000005</v>
      </c>
      <c r="M1997" s="202">
        <v>18.86</v>
      </c>
      <c r="N1997" s="202">
        <v>9.5399999999999991</v>
      </c>
      <c r="O1997" s="202">
        <v>0.45</v>
      </c>
      <c r="P1997" s="202">
        <v>17.82</v>
      </c>
      <c r="Q1997" s="202">
        <v>6.82</v>
      </c>
      <c r="R1997" s="202">
        <v>0.05</v>
      </c>
      <c r="S1997" s="202">
        <v>5.16</v>
      </c>
      <c r="T1997" s="202">
        <v>101.39</v>
      </c>
      <c r="U1997" s="183">
        <f t="shared" si="62"/>
        <v>76.902410704053594</v>
      </c>
      <c r="V1997" s="183">
        <f t="shared" si="63"/>
        <v>15.507599199136365</v>
      </c>
      <c r="W1997" s="201" t="s">
        <v>713</v>
      </c>
      <c r="X1997" s="201">
        <v>10</v>
      </c>
    </row>
    <row r="1998" spans="1:24" s="171" customFormat="1" ht="11.25">
      <c r="A1998" s="172" t="s">
        <v>693</v>
      </c>
      <c r="B1998" s="201" t="s">
        <v>673</v>
      </c>
      <c r="C1998" s="201" t="s">
        <v>694</v>
      </c>
      <c r="D1998" s="201" t="s">
        <v>695</v>
      </c>
      <c r="E1998" s="201" t="s">
        <v>696</v>
      </c>
      <c r="F1998" s="201" t="s">
        <v>697</v>
      </c>
      <c r="G1998" s="201">
        <v>1</v>
      </c>
      <c r="H1998" s="201">
        <v>38</v>
      </c>
      <c r="I1998" s="201" t="s">
        <v>713</v>
      </c>
      <c r="J1998" s="201" t="s">
        <v>671</v>
      </c>
      <c r="K1998" s="202">
        <v>42.27</v>
      </c>
      <c r="L1998" s="202">
        <v>2.29</v>
      </c>
      <c r="M1998" s="202">
        <v>19.28</v>
      </c>
      <c r="N1998" s="202">
        <v>9.35</v>
      </c>
      <c r="O1998" s="202">
        <v>0.31</v>
      </c>
      <c r="P1998" s="202">
        <v>18.72</v>
      </c>
      <c r="Q1998" s="202">
        <v>6.83</v>
      </c>
      <c r="R1998" s="202">
        <v>0.17</v>
      </c>
      <c r="S1998" s="202">
        <v>0.48</v>
      </c>
      <c r="T1998" s="202">
        <v>99.7</v>
      </c>
      <c r="U1998" s="183">
        <f t="shared" si="62"/>
        <v>78.111863399829446</v>
      </c>
      <c r="V1998" s="183">
        <f t="shared" si="63"/>
        <v>1.6427054068351359</v>
      </c>
      <c r="W1998" s="201" t="s">
        <v>713</v>
      </c>
      <c r="X1998" s="201">
        <v>10</v>
      </c>
    </row>
    <row r="1999" spans="1:24" s="171" customFormat="1" ht="11.25">
      <c r="A1999" s="172" t="s">
        <v>693</v>
      </c>
      <c r="B1999" s="201" t="s">
        <v>673</v>
      </c>
      <c r="C1999" s="201" t="s">
        <v>694</v>
      </c>
      <c r="D1999" s="201" t="s">
        <v>695</v>
      </c>
      <c r="E1999" s="201" t="s">
        <v>696</v>
      </c>
      <c r="F1999" s="201" t="s">
        <v>697</v>
      </c>
      <c r="G1999" s="201">
        <v>1</v>
      </c>
      <c r="H1999" s="201">
        <v>39</v>
      </c>
      <c r="I1999" s="201" t="s">
        <v>713</v>
      </c>
      <c r="J1999" s="201" t="s">
        <v>671</v>
      </c>
      <c r="K1999" s="202">
        <v>41.69</v>
      </c>
      <c r="L1999" s="202">
        <v>0.02</v>
      </c>
      <c r="M1999" s="202">
        <v>18.57</v>
      </c>
      <c r="N1999" s="202">
        <v>7.97</v>
      </c>
      <c r="O1999" s="202">
        <v>0.56999999999999995</v>
      </c>
      <c r="P1999" s="202">
        <v>18.84</v>
      </c>
      <c r="Q1999" s="202">
        <v>6.23</v>
      </c>
      <c r="R1999" s="202">
        <v>0</v>
      </c>
      <c r="S1999" s="202">
        <v>6.06</v>
      </c>
      <c r="T1999" s="202">
        <v>99.95</v>
      </c>
      <c r="U1999" s="183">
        <f t="shared" si="62"/>
        <v>80.818797406235646</v>
      </c>
      <c r="V1999" s="183">
        <f t="shared" si="63"/>
        <v>17.95996417313669</v>
      </c>
      <c r="W1999" s="201" t="s">
        <v>713</v>
      </c>
      <c r="X1999" s="201">
        <v>10</v>
      </c>
    </row>
    <row r="2000" spans="1:24" s="171" customFormat="1" ht="11.25">
      <c r="A2000" s="172" t="s">
        <v>693</v>
      </c>
      <c r="B2000" s="201" t="s">
        <v>673</v>
      </c>
      <c r="C2000" s="201" t="s">
        <v>694</v>
      </c>
      <c r="D2000" s="201" t="s">
        <v>695</v>
      </c>
      <c r="E2000" s="201" t="s">
        <v>696</v>
      </c>
      <c r="F2000" s="201" t="s">
        <v>697</v>
      </c>
      <c r="G2000" s="201">
        <v>1</v>
      </c>
      <c r="H2000" s="201">
        <v>40</v>
      </c>
      <c r="I2000" s="201" t="s">
        <v>713</v>
      </c>
      <c r="J2000" s="201" t="s">
        <v>671</v>
      </c>
      <c r="K2000" s="202">
        <v>41.55</v>
      </c>
      <c r="L2000" s="202">
        <v>0.42</v>
      </c>
      <c r="M2000" s="202">
        <v>21.92</v>
      </c>
      <c r="N2000" s="202">
        <v>10.67</v>
      </c>
      <c r="O2000" s="202">
        <v>0.52</v>
      </c>
      <c r="P2000" s="202">
        <v>15.89</v>
      </c>
      <c r="Q2000" s="202">
        <v>8.4600000000000009</v>
      </c>
      <c r="R2000" s="202">
        <v>0.06</v>
      </c>
      <c r="S2000" s="202">
        <v>0.37</v>
      </c>
      <c r="T2000" s="202">
        <v>99.86</v>
      </c>
      <c r="U2000" s="183">
        <f t="shared" si="62"/>
        <v>72.636050978868738</v>
      </c>
      <c r="V2000" s="183">
        <f t="shared" si="63"/>
        <v>1.1196698561411529</v>
      </c>
      <c r="W2000" s="201" t="s">
        <v>713</v>
      </c>
      <c r="X2000" s="201">
        <v>10</v>
      </c>
    </row>
    <row r="2001" spans="1:24" s="171" customFormat="1" ht="11.25">
      <c r="A2001" s="172" t="s">
        <v>693</v>
      </c>
      <c r="B2001" s="201" t="s">
        <v>673</v>
      </c>
      <c r="C2001" s="201" t="s">
        <v>694</v>
      </c>
      <c r="D2001" s="201" t="s">
        <v>695</v>
      </c>
      <c r="E2001" s="201" t="s">
        <v>696</v>
      </c>
      <c r="F2001" s="201" t="s">
        <v>697</v>
      </c>
      <c r="G2001" s="201">
        <v>1</v>
      </c>
      <c r="H2001" s="201">
        <v>41</v>
      </c>
      <c r="I2001" s="201" t="s">
        <v>713</v>
      </c>
      <c r="J2001" s="201" t="s">
        <v>671</v>
      </c>
      <c r="K2001" s="202">
        <v>41.4</v>
      </c>
      <c r="L2001" s="202">
        <v>0.14000000000000001</v>
      </c>
      <c r="M2001" s="202">
        <v>14.88</v>
      </c>
      <c r="N2001" s="202">
        <v>6.97</v>
      </c>
      <c r="O2001" s="202">
        <v>0.41</v>
      </c>
      <c r="P2001" s="202">
        <v>18.170000000000002</v>
      </c>
      <c r="Q2001" s="202">
        <v>7.72</v>
      </c>
      <c r="R2001" s="202">
        <v>0.03</v>
      </c>
      <c r="S2001" s="202">
        <v>10.57</v>
      </c>
      <c r="T2001" s="202">
        <v>100.29</v>
      </c>
      <c r="U2001" s="183">
        <f t="shared" si="62"/>
        <v>82.290255782126309</v>
      </c>
      <c r="V2001" s="183">
        <f t="shared" si="63"/>
        <v>32.273677484486974</v>
      </c>
      <c r="W2001" s="201" t="s">
        <v>713</v>
      </c>
      <c r="X2001" s="201">
        <v>10</v>
      </c>
    </row>
    <row r="2002" spans="1:24" s="171" customFormat="1" ht="11.25">
      <c r="A2002" s="172" t="s">
        <v>693</v>
      </c>
      <c r="B2002" s="201" t="s">
        <v>673</v>
      </c>
      <c r="C2002" s="201" t="s">
        <v>694</v>
      </c>
      <c r="D2002" s="201" t="s">
        <v>695</v>
      </c>
      <c r="E2002" s="201" t="s">
        <v>696</v>
      </c>
      <c r="F2002" s="201" t="s">
        <v>697</v>
      </c>
      <c r="G2002" s="201">
        <v>1</v>
      </c>
      <c r="H2002" s="201">
        <v>42</v>
      </c>
      <c r="I2002" s="201" t="s">
        <v>713</v>
      </c>
      <c r="J2002" s="201" t="s">
        <v>671</v>
      </c>
      <c r="K2002" s="202">
        <v>41.14</v>
      </c>
      <c r="L2002" s="202">
        <v>0.16</v>
      </c>
      <c r="M2002" s="202">
        <v>14.74</v>
      </c>
      <c r="N2002" s="202">
        <v>7.01</v>
      </c>
      <c r="O2002" s="202">
        <v>0.42</v>
      </c>
      <c r="P2002" s="202">
        <v>18.579999999999998</v>
      </c>
      <c r="Q2002" s="202">
        <v>7.52</v>
      </c>
      <c r="R2002" s="202">
        <v>0.02</v>
      </c>
      <c r="S2002" s="202">
        <v>10.53</v>
      </c>
      <c r="T2002" s="202">
        <v>100.12</v>
      </c>
      <c r="U2002" s="183">
        <f t="shared" si="62"/>
        <v>82.530754455777185</v>
      </c>
      <c r="V2002" s="183">
        <f t="shared" si="63"/>
        <v>32.397552960264996</v>
      </c>
      <c r="W2002" s="201" t="s">
        <v>713</v>
      </c>
      <c r="X2002" s="201">
        <v>10</v>
      </c>
    </row>
    <row r="2003" spans="1:24" s="171" customFormat="1" ht="11.25">
      <c r="A2003" s="172" t="s">
        <v>693</v>
      </c>
      <c r="B2003" s="201" t="s">
        <v>673</v>
      </c>
      <c r="C2003" s="201" t="s">
        <v>694</v>
      </c>
      <c r="D2003" s="201" t="s">
        <v>695</v>
      </c>
      <c r="E2003" s="201" t="s">
        <v>696</v>
      </c>
      <c r="F2003" s="201" t="s">
        <v>697</v>
      </c>
      <c r="G2003" s="201">
        <v>1</v>
      </c>
      <c r="H2003" s="201">
        <v>43</v>
      </c>
      <c r="I2003" s="201" t="s">
        <v>713</v>
      </c>
      <c r="J2003" s="201" t="s">
        <v>671</v>
      </c>
      <c r="K2003" s="202">
        <v>42.14</v>
      </c>
      <c r="L2003" s="202">
        <v>0.34</v>
      </c>
      <c r="M2003" s="202">
        <v>19.940000000000001</v>
      </c>
      <c r="N2003" s="202">
        <v>8.89</v>
      </c>
      <c r="O2003" s="202">
        <v>0.48</v>
      </c>
      <c r="P2003" s="202">
        <v>19.329999999999998</v>
      </c>
      <c r="Q2003" s="202">
        <v>5.86</v>
      </c>
      <c r="R2003" s="202">
        <v>0.05</v>
      </c>
      <c r="S2003" s="202">
        <v>4.2699999999999996</v>
      </c>
      <c r="T2003" s="202">
        <v>101.3</v>
      </c>
      <c r="U2003" s="183">
        <f t="shared" si="62"/>
        <v>79.489896042642457</v>
      </c>
      <c r="V2003" s="183">
        <f t="shared" si="63"/>
        <v>12.56106554607438</v>
      </c>
      <c r="W2003" s="201" t="s">
        <v>713</v>
      </c>
      <c r="X2003" s="201">
        <v>10</v>
      </c>
    </row>
    <row r="2004" spans="1:24" s="171" customFormat="1" ht="11.25">
      <c r="A2004" s="172" t="s">
        <v>693</v>
      </c>
      <c r="B2004" s="201" t="s">
        <v>673</v>
      </c>
      <c r="C2004" s="201" t="s">
        <v>694</v>
      </c>
      <c r="D2004" s="201" t="s">
        <v>695</v>
      </c>
      <c r="E2004" s="201" t="s">
        <v>696</v>
      </c>
      <c r="F2004" s="201" t="s">
        <v>697</v>
      </c>
      <c r="G2004" s="201">
        <v>1</v>
      </c>
      <c r="H2004" s="201">
        <v>44</v>
      </c>
      <c r="I2004" s="201" t="s">
        <v>713</v>
      </c>
      <c r="J2004" s="201" t="s">
        <v>671</v>
      </c>
      <c r="K2004" s="202">
        <v>41.9</v>
      </c>
      <c r="L2004" s="202">
        <v>0.53</v>
      </c>
      <c r="M2004" s="202">
        <v>20.45</v>
      </c>
      <c r="N2004" s="202">
        <v>9.8699999999999992</v>
      </c>
      <c r="O2004" s="202">
        <v>0.48</v>
      </c>
      <c r="P2004" s="202">
        <v>18.420000000000002</v>
      </c>
      <c r="Q2004" s="202">
        <v>5.46</v>
      </c>
      <c r="R2004" s="202">
        <v>0.12</v>
      </c>
      <c r="S2004" s="202">
        <v>3.28</v>
      </c>
      <c r="T2004" s="202">
        <v>100.51</v>
      </c>
      <c r="U2004" s="183">
        <f t="shared" si="62"/>
        <v>76.886584710591492</v>
      </c>
      <c r="V2004" s="183">
        <f t="shared" si="63"/>
        <v>9.7144392213881261</v>
      </c>
      <c r="W2004" s="201" t="s">
        <v>713</v>
      </c>
      <c r="X2004" s="201">
        <v>10</v>
      </c>
    </row>
    <row r="2005" spans="1:24" s="171" customFormat="1" ht="11.25">
      <c r="A2005" s="172" t="s">
        <v>693</v>
      </c>
      <c r="B2005" s="201" t="s">
        <v>673</v>
      </c>
      <c r="C2005" s="201" t="s">
        <v>694</v>
      </c>
      <c r="D2005" s="201" t="s">
        <v>695</v>
      </c>
      <c r="E2005" s="201" t="s">
        <v>696</v>
      </c>
      <c r="F2005" s="201" t="s">
        <v>697</v>
      </c>
      <c r="G2005" s="201">
        <v>1</v>
      </c>
      <c r="H2005" s="201">
        <v>45</v>
      </c>
      <c r="I2005" s="201" t="s">
        <v>713</v>
      </c>
      <c r="J2005" s="201" t="s">
        <v>671</v>
      </c>
      <c r="K2005" s="202">
        <v>41.5</v>
      </c>
      <c r="L2005" s="202">
        <v>0.02</v>
      </c>
      <c r="M2005" s="202">
        <v>17.489999999999998</v>
      </c>
      <c r="N2005" s="202">
        <v>7.75</v>
      </c>
      <c r="O2005" s="202">
        <v>0.56000000000000005</v>
      </c>
      <c r="P2005" s="202">
        <v>18.05</v>
      </c>
      <c r="Q2005" s="202">
        <v>7.07</v>
      </c>
      <c r="R2005" s="202">
        <v>0.02</v>
      </c>
      <c r="S2005" s="202">
        <v>7.26</v>
      </c>
      <c r="T2005" s="202">
        <v>99.72</v>
      </c>
      <c r="U2005" s="183">
        <f t="shared" si="62"/>
        <v>80.587617559241778</v>
      </c>
      <c r="V2005" s="183">
        <f t="shared" si="63"/>
        <v>21.781006267900597</v>
      </c>
      <c r="W2005" s="201" t="s">
        <v>713</v>
      </c>
      <c r="X2005" s="201">
        <v>10</v>
      </c>
    </row>
    <row r="2006" spans="1:24" s="171" customFormat="1" ht="11.25">
      <c r="A2006" s="172" t="s">
        <v>693</v>
      </c>
      <c r="B2006" s="201" t="s">
        <v>673</v>
      </c>
      <c r="C2006" s="201" t="s">
        <v>694</v>
      </c>
      <c r="D2006" s="201" t="s">
        <v>695</v>
      </c>
      <c r="E2006" s="201" t="s">
        <v>696</v>
      </c>
      <c r="F2006" s="201" t="s">
        <v>697</v>
      </c>
      <c r="G2006" s="201">
        <v>1</v>
      </c>
      <c r="H2006" s="201">
        <v>46</v>
      </c>
      <c r="I2006" s="201" t="s">
        <v>713</v>
      </c>
      <c r="J2006" s="201" t="s">
        <v>671</v>
      </c>
      <c r="K2006" s="202">
        <v>41.95</v>
      </c>
      <c r="L2006" s="202">
        <v>0.5</v>
      </c>
      <c r="M2006" s="202">
        <v>21.94</v>
      </c>
      <c r="N2006" s="202">
        <v>10.77</v>
      </c>
      <c r="O2006" s="202">
        <v>0.56000000000000005</v>
      </c>
      <c r="P2006" s="202">
        <v>16.07</v>
      </c>
      <c r="Q2006" s="202">
        <v>8.8699999999999992</v>
      </c>
      <c r="R2006" s="202">
        <v>0.05</v>
      </c>
      <c r="S2006" s="202">
        <v>0.31</v>
      </c>
      <c r="T2006" s="202">
        <v>101.02</v>
      </c>
      <c r="U2006" s="183">
        <f t="shared" si="62"/>
        <v>72.674509723948404</v>
      </c>
      <c r="V2006" s="183">
        <f t="shared" si="63"/>
        <v>0.93895949964810677</v>
      </c>
      <c r="W2006" s="201" t="s">
        <v>713</v>
      </c>
      <c r="X2006" s="201">
        <v>10</v>
      </c>
    </row>
    <row r="2007" spans="1:24" s="171" customFormat="1" ht="11.25">
      <c r="A2007" s="172" t="s">
        <v>693</v>
      </c>
      <c r="B2007" s="201" t="s">
        <v>673</v>
      </c>
      <c r="C2007" s="201" t="s">
        <v>694</v>
      </c>
      <c r="D2007" s="201" t="s">
        <v>695</v>
      </c>
      <c r="E2007" s="201" t="s">
        <v>696</v>
      </c>
      <c r="F2007" s="201" t="s">
        <v>697</v>
      </c>
      <c r="G2007" s="201">
        <v>1</v>
      </c>
      <c r="H2007" s="201">
        <v>47</v>
      </c>
      <c r="I2007" s="201" t="s">
        <v>713</v>
      </c>
      <c r="J2007" s="201" t="s">
        <v>671</v>
      </c>
      <c r="K2007" s="202">
        <v>42.46</v>
      </c>
      <c r="L2007" s="202">
        <v>0.04</v>
      </c>
      <c r="M2007" s="202">
        <v>18.98</v>
      </c>
      <c r="N2007" s="202">
        <v>7.23</v>
      </c>
      <c r="O2007" s="202">
        <v>0.36</v>
      </c>
      <c r="P2007" s="202">
        <v>20.350000000000001</v>
      </c>
      <c r="Q2007" s="202">
        <v>5.92</v>
      </c>
      <c r="R2007" s="202">
        <v>0</v>
      </c>
      <c r="S2007" s="202">
        <v>6.16</v>
      </c>
      <c r="T2007" s="202">
        <v>101.5</v>
      </c>
      <c r="U2007" s="183">
        <f t="shared" si="62"/>
        <v>83.380294171586868</v>
      </c>
      <c r="V2007" s="183">
        <f t="shared" si="63"/>
        <v>17.879487276463358</v>
      </c>
      <c r="W2007" s="201" t="s">
        <v>713</v>
      </c>
      <c r="X2007" s="201">
        <v>10</v>
      </c>
    </row>
    <row r="2008" spans="1:24" s="171" customFormat="1" ht="11.25">
      <c r="A2008" s="172" t="s">
        <v>693</v>
      </c>
      <c r="B2008" s="201" t="s">
        <v>665</v>
      </c>
      <c r="C2008" s="201" t="s">
        <v>694</v>
      </c>
      <c r="D2008" s="201" t="s">
        <v>695</v>
      </c>
      <c r="E2008" s="201" t="s">
        <v>696</v>
      </c>
      <c r="F2008" s="201" t="s">
        <v>697</v>
      </c>
      <c r="G2008" s="201">
        <v>3</v>
      </c>
      <c r="H2008" s="201">
        <v>1</v>
      </c>
      <c r="I2008" s="201" t="s">
        <v>713</v>
      </c>
      <c r="J2008" s="201" t="s">
        <v>671</v>
      </c>
      <c r="K2008" s="202">
        <v>42.56</v>
      </c>
      <c r="L2008" s="202">
        <v>0</v>
      </c>
      <c r="M2008" s="202">
        <v>21.43</v>
      </c>
      <c r="N2008" s="202">
        <v>8.0500000000000007</v>
      </c>
      <c r="O2008" s="202">
        <v>0.52</v>
      </c>
      <c r="P2008" s="202">
        <v>18.96</v>
      </c>
      <c r="Q2008" s="202">
        <v>5.82</v>
      </c>
      <c r="R2008" s="202">
        <v>0.01</v>
      </c>
      <c r="S2008" s="202">
        <v>4.1500000000000004</v>
      </c>
      <c r="T2008" s="202">
        <v>101.5</v>
      </c>
      <c r="U2008" s="183">
        <f t="shared" si="62"/>
        <v>80.762332064538683</v>
      </c>
      <c r="V2008" s="183">
        <f t="shared" si="63"/>
        <v>11.497428546948431</v>
      </c>
      <c r="W2008" s="201" t="s">
        <v>713</v>
      </c>
      <c r="X2008" s="201">
        <v>10</v>
      </c>
    </row>
    <row r="2009" spans="1:24" s="171" customFormat="1" ht="11.25">
      <c r="A2009" s="172" t="s">
        <v>693</v>
      </c>
      <c r="B2009" s="201" t="s">
        <v>665</v>
      </c>
      <c r="C2009" s="201" t="s">
        <v>694</v>
      </c>
      <c r="D2009" s="201" t="s">
        <v>695</v>
      </c>
      <c r="E2009" s="201" t="s">
        <v>696</v>
      </c>
      <c r="F2009" s="201" t="s">
        <v>697</v>
      </c>
      <c r="G2009" s="201">
        <v>3</v>
      </c>
      <c r="H2009" s="201">
        <v>2</v>
      </c>
      <c r="I2009" s="201" t="s">
        <v>713</v>
      </c>
      <c r="J2009" s="201" t="s">
        <v>671</v>
      </c>
      <c r="K2009" s="202">
        <v>41.45</v>
      </c>
      <c r="L2009" s="202">
        <v>0.05</v>
      </c>
      <c r="M2009" s="202">
        <v>17.079999999999998</v>
      </c>
      <c r="N2009" s="202">
        <v>7.03</v>
      </c>
      <c r="O2009" s="202">
        <v>0.38</v>
      </c>
      <c r="P2009" s="202">
        <v>19.34</v>
      </c>
      <c r="Q2009" s="202">
        <v>6.54</v>
      </c>
      <c r="R2009" s="202">
        <v>0.03</v>
      </c>
      <c r="S2009" s="202">
        <v>7.48</v>
      </c>
      <c r="T2009" s="202">
        <v>99.38</v>
      </c>
      <c r="U2009" s="183">
        <f t="shared" si="62"/>
        <v>83.061185685261847</v>
      </c>
      <c r="V2009" s="183">
        <f t="shared" si="63"/>
        <v>22.707526975768396</v>
      </c>
      <c r="W2009" s="201" t="s">
        <v>713</v>
      </c>
      <c r="X2009" s="201">
        <v>10</v>
      </c>
    </row>
    <row r="2010" spans="1:24" s="171" customFormat="1" ht="11.25">
      <c r="A2010" s="172" t="s">
        <v>693</v>
      </c>
      <c r="B2010" s="201" t="s">
        <v>665</v>
      </c>
      <c r="C2010" s="201" t="s">
        <v>694</v>
      </c>
      <c r="D2010" s="201" t="s">
        <v>695</v>
      </c>
      <c r="E2010" s="201" t="s">
        <v>696</v>
      </c>
      <c r="F2010" s="201" t="s">
        <v>697</v>
      </c>
      <c r="G2010" s="201">
        <v>3</v>
      </c>
      <c r="H2010" s="201">
        <v>4</v>
      </c>
      <c r="I2010" s="201" t="s">
        <v>713</v>
      </c>
      <c r="J2010" s="201" t="s">
        <v>671</v>
      </c>
      <c r="K2010" s="202">
        <v>43</v>
      </c>
      <c r="L2010" s="202">
        <v>0.09</v>
      </c>
      <c r="M2010" s="202">
        <v>20.53</v>
      </c>
      <c r="N2010" s="202">
        <v>7.82</v>
      </c>
      <c r="O2010" s="202">
        <v>0.43</v>
      </c>
      <c r="P2010" s="202">
        <v>19.55</v>
      </c>
      <c r="Q2010" s="202">
        <v>5.21</v>
      </c>
      <c r="R2010" s="202">
        <v>0.06</v>
      </c>
      <c r="S2010" s="202">
        <v>4.17</v>
      </c>
      <c r="T2010" s="202">
        <v>100.86</v>
      </c>
      <c r="U2010" s="183">
        <f t="shared" si="62"/>
        <v>81.671857594289222</v>
      </c>
      <c r="V2010" s="183">
        <f t="shared" si="63"/>
        <v>11.991915957852768</v>
      </c>
      <c r="W2010" s="201" t="s">
        <v>713</v>
      </c>
      <c r="X2010" s="201">
        <v>10</v>
      </c>
    </row>
    <row r="2011" spans="1:24" s="171" customFormat="1" ht="11.25">
      <c r="A2011" s="172" t="s">
        <v>693</v>
      </c>
      <c r="B2011" s="201" t="s">
        <v>665</v>
      </c>
      <c r="C2011" s="201" t="s">
        <v>694</v>
      </c>
      <c r="D2011" s="201" t="s">
        <v>695</v>
      </c>
      <c r="E2011" s="201" t="s">
        <v>696</v>
      </c>
      <c r="F2011" s="201" t="s">
        <v>697</v>
      </c>
      <c r="G2011" s="201">
        <v>3</v>
      </c>
      <c r="H2011" s="201">
        <v>5</v>
      </c>
      <c r="I2011" s="201" t="s">
        <v>713</v>
      </c>
      <c r="J2011" s="201" t="s">
        <v>671</v>
      </c>
      <c r="K2011" s="202">
        <v>42.16</v>
      </c>
      <c r="L2011" s="202">
        <v>2.77</v>
      </c>
      <c r="M2011" s="202">
        <v>20.100000000000001</v>
      </c>
      <c r="N2011" s="202">
        <v>8.86</v>
      </c>
      <c r="O2011" s="202">
        <v>0.34</v>
      </c>
      <c r="P2011" s="202">
        <v>19.46</v>
      </c>
      <c r="Q2011" s="202">
        <v>6.79</v>
      </c>
      <c r="R2011" s="202">
        <v>0.18</v>
      </c>
      <c r="S2011" s="202">
        <v>0.6</v>
      </c>
      <c r="T2011" s="202">
        <v>101.26</v>
      </c>
      <c r="U2011" s="183">
        <f t="shared" si="62"/>
        <v>79.653796205378356</v>
      </c>
      <c r="V2011" s="183">
        <f t="shared" si="63"/>
        <v>1.9631941452360659</v>
      </c>
      <c r="W2011" s="201" t="s">
        <v>713</v>
      </c>
      <c r="X2011" s="201">
        <v>10</v>
      </c>
    </row>
    <row r="2012" spans="1:24" s="171" customFormat="1" ht="11.25">
      <c r="A2012" s="172" t="s">
        <v>693</v>
      </c>
      <c r="B2012" s="201" t="s">
        <v>665</v>
      </c>
      <c r="C2012" s="201" t="s">
        <v>694</v>
      </c>
      <c r="D2012" s="201" t="s">
        <v>695</v>
      </c>
      <c r="E2012" s="201" t="s">
        <v>696</v>
      </c>
      <c r="F2012" s="201" t="s">
        <v>697</v>
      </c>
      <c r="G2012" s="201">
        <v>3</v>
      </c>
      <c r="H2012" s="201">
        <v>6</v>
      </c>
      <c r="I2012" s="201" t="s">
        <v>713</v>
      </c>
      <c r="J2012" s="201" t="s">
        <v>671</v>
      </c>
      <c r="K2012" s="202">
        <v>41.91</v>
      </c>
      <c r="L2012" s="202">
        <v>0.03</v>
      </c>
      <c r="M2012" s="202">
        <v>19.89</v>
      </c>
      <c r="N2012" s="202">
        <v>8.11</v>
      </c>
      <c r="O2012" s="202">
        <v>0.55000000000000004</v>
      </c>
      <c r="P2012" s="202">
        <v>17.89</v>
      </c>
      <c r="Q2012" s="202">
        <v>5.97</v>
      </c>
      <c r="R2012" s="202">
        <v>0.01</v>
      </c>
      <c r="S2012" s="202">
        <v>4.79</v>
      </c>
      <c r="T2012" s="202">
        <v>99.15</v>
      </c>
      <c r="U2012" s="183">
        <f t="shared" si="62"/>
        <v>79.723875784231652</v>
      </c>
      <c r="V2012" s="183">
        <f t="shared" si="63"/>
        <v>13.908489368342671</v>
      </c>
      <c r="W2012" s="201" t="s">
        <v>713</v>
      </c>
      <c r="X2012" s="201">
        <v>10</v>
      </c>
    </row>
    <row r="2013" spans="1:24" s="171" customFormat="1" ht="11.25">
      <c r="A2013" s="172" t="s">
        <v>693</v>
      </c>
      <c r="B2013" s="201" t="s">
        <v>665</v>
      </c>
      <c r="C2013" s="201" t="s">
        <v>694</v>
      </c>
      <c r="D2013" s="201" t="s">
        <v>695</v>
      </c>
      <c r="E2013" s="201" t="s">
        <v>696</v>
      </c>
      <c r="F2013" s="201" t="s">
        <v>697</v>
      </c>
      <c r="G2013" s="201">
        <v>3</v>
      </c>
      <c r="H2013" s="201">
        <v>7</v>
      </c>
      <c r="I2013" s="201" t="s">
        <v>713</v>
      </c>
      <c r="J2013" s="201" t="s">
        <v>671</v>
      </c>
      <c r="K2013" s="202">
        <v>41.55</v>
      </c>
      <c r="L2013" s="202">
        <v>0.05</v>
      </c>
      <c r="M2013" s="202">
        <v>16.91</v>
      </c>
      <c r="N2013" s="202">
        <v>7.27</v>
      </c>
      <c r="O2013" s="202">
        <v>0.41</v>
      </c>
      <c r="P2013" s="202">
        <v>19.21</v>
      </c>
      <c r="Q2013" s="202">
        <v>6.8</v>
      </c>
      <c r="R2013" s="202">
        <v>0.04</v>
      </c>
      <c r="S2013" s="202">
        <v>8.2100000000000009</v>
      </c>
      <c r="T2013" s="202">
        <v>100.45</v>
      </c>
      <c r="U2013" s="183">
        <f t="shared" si="62"/>
        <v>82.486400163701234</v>
      </c>
      <c r="V2013" s="183">
        <f t="shared" si="63"/>
        <v>24.568182338415266</v>
      </c>
      <c r="W2013" s="201" t="s">
        <v>713</v>
      </c>
      <c r="X2013" s="201">
        <v>10</v>
      </c>
    </row>
    <row r="2014" spans="1:24" s="171" customFormat="1" ht="11.25">
      <c r="A2014" s="172" t="s">
        <v>693</v>
      </c>
      <c r="B2014" s="201" t="s">
        <v>665</v>
      </c>
      <c r="C2014" s="201" t="s">
        <v>694</v>
      </c>
      <c r="D2014" s="201" t="s">
        <v>695</v>
      </c>
      <c r="E2014" s="201" t="s">
        <v>696</v>
      </c>
      <c r="F2014" s="201" t="s">
        <v>697</v>
      </c>
      <c r="G2014" s="201">
        <v>3</v>
      </c>
      <c r="H2014" s="201">
        <v>8</v>
      </c>
      <c r="I2014" s="201" t="s">
        <v>713</v>
      </c>
      <c r="J2014" s="201" t="s">
        <v>671</v>
      </c>
      <c r="K2014" s="202">
        <v>42.52</v>
      </c>
      <c r="L2014" s="202">
        <v>0.1</v>
      </c>
      <c r="M2014" s="202">
        <v>21.22</v>
      </c>
      <c r="N2014" s="202">
        <v>7.39</v>
      </c>
      <c r="O2014" s="202">
        <v>0.4</v>
      </c>
      <c r="P2014" s="202">
        <v>20.91</v>
      </c>
      <c r="Q2014" s="202">
        <v>4.87</v>
      </c>
      <c r="R2014" s="202">
        <v>0</v>
      </c>
      <c r="S2014" s="202">
        <v>3.62</v>
      </c>
      <c r="T2014" s="202">
        <v>101.03</v>
      </c>
      <c r="U2014" s="183">
        <f t="shared" si="62"/>
        <v>83.453028049501782</v>
      </c>
      <c r="V2014" s="183">
        <f t="shared" si="63"/>
        <v>10.26892465960362</v>
      </c>
      <c r="W2014" s="201" t="s">
        <v>713</v>
      </c>
      <c r="X2014" s="201">
        <v>10</v>
      </c>
    </row>
    <row r="2015" spans="1:24" s="171" customFormat="1" ht="11.25">
      <c r="A2015" s="172" t="s">
        <v>693</v>
      </c>
      <c r="B2015" s="201" t="s">
        <v>665</v>
      </c>
      <c r="C2015" s="201" t="s">
        <v>694</v>
      </c>
      <c r="D2015" s="201" t="s">
        <v>695</v>
      </c>
      <c r="E2015" s="201" t="s">
        <v>696</v>
      </c>
      <c r="F2015" s="201" t="s">
        <v>697</v>
      </c>
      <c r="G2015" s="201">
        <v>3</v>
      </c>
      <c r="H2015" s="201">
        <v>9</v>
      </c>
      <c r="I2015" s="201" t="s">
        <v>713</v>
      </c>
      <c r="J2015" s="201" t="s">
        <v>671</v>
      </c>
      <c r="K2015" s="202">
        <v>42.25</v>
      </c>
      <c r="L2015" s="202">
        <v>0.13</v>
      </c>
      <c r="M2015" s="202">
        <v>19.760000000000002</v>
      </c>
      <c r="N2015" s="202">
        <v>7.13</v>
      </c>
      <c r="O2015" s="202">
        <v>0.33</v>
      </c>
      <c r="P2015" s="202">
        <v>20.47</v>
      </c>
      <c r="Q2015" s="202">
        <v>5.14</v>
      </c>
      <c r="R2015" s="202">
        <v>0.05</v>
      </c>
      <c r="S2015" s="202">
        <v>5.22</v>
      </c>
      <c r="T2015" s="202">
        <v>100.48</v>
      </c>
      <c r="U2015" s="183">
        <f t="shared" si="62"/>
        <v>83.652963138354792</v>
      </c>
      <c r="V2015" s="183">
        <f t="shared" si="63"/>
        <v>15.053808272518374</v>
      </c>
      <c r="W2015" s="201" t="s">
        <v>713</v>
      </c>
      <c r="X2015" s="201">
        <v>10</v>
      </c>
    </row>
    <row r="2016" spans="1:24" s="171" customFormat="1" ht="11.25">
      <c r="A2016" s="172" t="s">
        <v>693</v>
      </c>
      <c r="B2016" s="201" t="s">
        <v>665</v>
      </c>
      <c r="C2016" s="201" t="s">
        <v>694</v>
      </c>
      <c r="D2016" s="201" t="s">
        <v>695</v>
      </c>
      <c r="E2016" s="201" t="s">
        <v>696</v>
      </c>
      <c r="F2016" s="201" t="s">
        <v>697</v>
      </c>
      <c r="G2016" s="201">
        <v>3</v>
      </c>
      <c r="H2016" s="201">
        <v>10</v>
      </c>
      <c r="I2016" s="201" t="s">
        <v>713</v>
      </c>
      <c r="J2016" s="201" t="s">
        <v>671</v>
      </c>
      <c r="K2016" s="202">
        <v>41.81</v>
      </c>
      <c r="L2016" s="202">
        <v>0.66</v>
      </c>
      <c r="M2016" s="202">
        <v>19.420000000000002</v>
      </c>
      <c r="N2016" s="202">
        <v>7.83</v>
      </c>
      <c r="O2016" s="202">
        <v>0.4</v>
      </c>
      <c r="P2016" s="202">
        <v>19.59</v>
      </c>
      <c r="Q2016" s="202">
        <v>5.41</v>
      </c>
      <c r="R2016" s="202">
        <v>0.1</v>
      </c>
      <c r="S2016" s="202">
        <v>4.6900000000000004</v>
      </c>
      <c r="T2016" s="202">
        <v>99.91</v>
      </c>
      <c r="U2016" s="183">
        <f t="shared" si="62"/>
        <v>81.683320867926582</v>
      </c>
      <c r="V2016" s="183">
        <f t="shared" si="63"/>
        <v>13.942240127933585</v>
      </c>
      <c r="W2016" s="201" t="s">
        <v>713</v>
      </c>
      <c r="X2016" s="201">
        <v>10</v>
      </c>
    </row>
    <row r="2017" spans="1:24" s="171" customFormat="1" ht="11.25">
      <c r="A2017" s="172" t="s">
        <v>693</v>
      </c>
      <c r="B2017" s="201" t="s">
        <v>665</v>
      </c>
      <c r="C2017" s="201" t="s">
        <v>694</v>
      </c>
      <c r="D2017" s="201" t="s">
        <v>695</v>
      </c>
      <c r="E2017" s="201" t="s">
        <v>696</v>
      </c>
      <c r="F2017" s="201" t="s">
        <v>697</v>
      </c>
      <c r="G2017" s="201">
        <v>3</v>
      </c>
      <c r="H2017" s="201">
        <v>11</v>
      </c>
      <c r="I2017" s="201" t="s">
        <v>713</v>
      </c>
      <c r="J2017" s="201" t="s">
        <v>671</v>
      </c>
      <c r="K2017" s="202">
        <v>41.53</v>
      </c>
      <c r="L2017" s="202">
        <v>1.1200000000000001</v>
      </c>
      <c r="M2017" s="202">
        <v>17.87</v>
      </c>
      <c r="N2017" s="202">
        <v>7.39</v>
      </c>
      <c r="O2017" s="202">
        <v>0.34</v>
      </c>
      <c r="P2017" s="202">
        <v>19.71</v>
      </c>
      <c r="Q2017" s="202">
        <v>5.98</v>
      </c>
      <c r="R2017" s="202">
        <v>0.05</v>
      </c>
      <c r="S2017" s="202">
        <v>5.23</v>
      </c>
      <c r="T2017" s="202">
        <v>99.22</v>
      </c>
      <c r="U2017" s="183">
        <f t="shared" si="62"/>
        <v>82.620685784535183</v>
      </c>
      <c r="V2017" s="183">
        <f t="shared" si="63"/>
        <v>16.411319807161224</v>
      </c>
      <c r="W2017" s="201" t="s">
        <v>713</v>
      </c>
      <c r="X2017" s="201">
        <v>10</v>
      </c>
    </row>
    <row r="2018" spans="1:24" s="171" customFormat="1" ht="11.25">
      <c r="A2018" s="172" t="s">
        <v>693</v>
      </c>
      <c r="B2018" s="201" t="s">
        <v>665</v>
      </c>
      <c r="C2018" s="201" t="s">
        <v>694</v>
      </c>
      <c r="D2018" s="201" t="s">
        <v>695</v>
      </c>
      <c r="E2018" s="201" t="s">
        <v>696</v>
      </c>
      <c r="F2018" s="201" t="s">
        <v>697</v>
      </c>
      <c r="G2018" s="201">
        <v>3</v>
      </c>
      <c r="H2018" s="201">
        <v>12</v>
      </c>
      <c r="I2018" s="201" t="s">
        <v>713</v>
      </c>
      <c r="J2018" s="201" t="s">
        <v>671</v>
      </c>
      <c r="K2018" s="202">
        <v>42.2</v>
      </c>
      <c r="L2018" s="202">
        <v>1.1599999999999999</v>
      </c>
      <c r="M2018" s="202">
        <v>18.09</v>
      </c>
      <c r="N2018" s="202">
        <v>7.64</v>
      </c>
      <c r="O2018" s="202">
        <v>0.33</v>
      </c>
      <c r="P2018" s="202">
        <v>19.96</v>
      </c>
      <c r="Q2018" s="202">
        <v>6.03</v>
      </c>
      <c r="R2018" s="202">
        <v>0.12</v>
      </c>
      <c r="S2018" s="202">
        <v>5.28</v>
      </c>
      <c r="T2018" s="202">
        <v>100.81</v>
      </c>
      <c r="U2018" s="183">
        <f t="shared" si="62"/>
        <v>82.321945354970424</v>
      </c>
      <c r="V2018" s="183">
        <f t="shared" si="63"/>
        <v>16.374025158256682</v>
      </c>
      <c r="W2018" s="201" t="s">
        <v>713</v>
      </c>
      <c r="X2018" s="201">
        <v>10</v>
      </c>
    </row>
    <row r="2019" spans="1:24" s="171" customFormat="1" ht="11.25">
      <c r="A2019" s="172" t="s">
        <v>693</v>
      </c>
      <c r="B2019" s="201" t="s">
        <v>665</v>
      </c>
      <c r="C2019" s="201" t="s">
        <v>694</v>
      </c>
      <c r="D2019" s="201" t="s">
        <v>695</v>
      </c>
      <c r="E2019" s="201" t="s">
        <v>696</v>
      </c>
      <c r="F2019" s="201" t="s">
        <v>697</v>
      </c>
      <c r="G2019" s="201">
        <v>3</v>
      </c>
      <c r="H2019" s="201">
        <v>13</v>
      </c>
      <c r="I2019" s="201" t="s">
        <v>713</v>
      </c>
      <c r="J2019" s="201" t="s">
        <v>671</v>
      </c>
      <c r="K2019" s="202">
        <v>41.49</v>
      </c>
      <c r="L2019" s="202">
        <v>1.07</v>
      </c>
      <c r="M2019" s="202">
        <v>19.09</v>
      </c>
      <c r="N2019" s="202">
        <v>8.39</v>
      </c>
      <c r="O2019" s="202">
        <v>0.34</v>
      </c>
      <c r="P2019" s="202">
        <v>19.45</v>
      </c>
      <c r="Q2019" s="202">
        <v>5.45</v>
      </c>
      <c r="R2019" s="202">
        <v>0.05</v>
      </c>
      <c r="S2019" s="202">
        <v>3.83</v>
      </c>
      <c r="T2019" s="202">
        <v>99.16</v>
      </c>
      <c r="U2019" s="183">
        <f t="shared" si="62"/>
        <v>80.514827761791125</v>
      </c>
      <c r="V2019" s="183">
        <f t="shared" si="63"/>
        <v>11.86240977097637</v>
      </c>
      <c r="W2019" s="201" t="s">
        <v>713</v>
      </c>
      <c r="X2019" s="201">
        <v>10</v>
      </c>
    </row>
    <row r="2020" spans="1:24" s="171" customFormat="1" ht="11.25">
      <c r="A2020" s="172" t="s">
        <v>693</v>
      </c>
      <c r="B2020" s="201" t="s">
        <v>665</v>
      </c>
      <c r="C2020" s="201" t="s">
        <v>694</v>
      </c>
      <c r="D2020" s="201" t="s">
        <v>695</v>
      </c>
      <c r="E2020" s="201" t="s">
        <v>696</v>
      </c>
      <c r="F2020" s="201" t="s">
        <v>697</v>
      </c>
      <c r="G2020" s="201">
        <v>3</v>
      </c>
      <c r="H2020" s="201">
        <v>14</v>
      </c>
      <c r="I2020" s="201" t="s">
        <v>713</v>
      </c>
      <c r="J2020" s="201" t="s">
        <v>671</v>
      </c>
      <c r="K2020" s="202">
        <v>42.12</v>
      </c>
      <c r="L2020" s="202">
        <v>0.12</v>
      </c>
      <c r="M2020" s="202">
        <v>20.399999999999999</v>
      </c>
      <c r="N2020" s="202">
        <v>7.43</v>
      </c>
      <c r="O2020" s="202">
        <v>0.39</v>
      </c>
      <c r="P2020" s="202">
        <v>20.95</v>
      </c>
      <c r="Q2020" s="202">
        <v>4.74</v>
      </c>
      <c r="R2020" s="202">
        <v>0</v>
      </c>
      <c r="S2020" s="202">
        <v>3.87</v>
      </c>
      <c r="T2020" s="202">
        <v>100.02</v>
      </c>
      <c r="U2020" s="183">
        <f t="shared" si="62"/>
        <v>83.404820184480954</v>
      </c>
      <c r="V2020" s="183">
        <f t="shared" si="63"/>
        <v>11.289500483595349</v>
      </c>
      <c r="W2020" s="201" t="s">
        <v>713</v>
      </c>
      <c r="X2020" s="201">
        <v>10</v>
      </c>
    </row>
    <row r="2021" spans="1:24" s="171" customFormat="1" ht="11.25">
      <c r="A2021" s="172" t="s">
        <v>693</v>
      </c>
      <c r="B2021" s="201" t="s">
        <v>665</v>
      </c>
      <c r="C2021" s="201" t="s">
        <v>694</v>
      </c>
      <c r="D2021" s="201" t="s">
        <v>695</v>
      </c>
      <c r="E2021" s="201" t="s">
        <v>696</v>
      </c>
      <c r="F2021" s="201" t="s">
        <v>697</v>
      </c>
      <c r="G2021" s="201">
        <v>3</v>
      </c>
      <c r="H2021" s="201">
        <v>15</v>
      </c>
      <c r="I2021" s="201" t="s">
        <v>713</v>
      </c>
      <c r="J2021" s="201" t="s">
        <v>671</v>
      </c>
      <c r="K2021" s="202">
        <v>41.54</v>
      </c>
      <c r="L2021" s="202">
        <v>0.09</v>
      </c>
      <c r="M2021" s="202">
        <v>19.04</v>
      </c>
      <c r="N2021" s="202">
        <v>7.17</v>
      </c>
      <c r="O2021" s="202">
        <v>0.39</v>
      </c>
      <c r="P2021" s="202">
        <v>19.84</v>
      </c>
      <c r="Q2021" s="202">
        <v>5.51</v>
      </c>
      <c r="R2021" s="202">
        <v>0</v>
      </c>
      <c r="S2021" s="202">
        <v>5.36</v>
      </c>
      <c r="T2021" s="202">
        <v>98.94</v>
      </c>
      <c r="U2021" s="183">
        <f t="shared" si="62"/>
        <v>83.142712213230624</v>
      </c>
      <c r="V2021" s="183">
        <f t="shared" si="63"/>
        <v>15.885091682718869</v>
      </c>
      <c r="W2021" s="201" t="s">
        <v>713</v>
      </c>
      <c r="X2021" s="201">
        <v>10</v>
      </c>
    </row>
    <row r="2022" spans="1:24" s="171" customFormat="1" ht="11.25">
      <c r="A2022" s="172" t="s">
        <v>693</v>
      </c>
      <c r="B2022" s="201" t="s">
        <v>665</v>
      </c>
      <c r="C2022" s="201" t="s">
        <v>694</v>
      </c>
      <c r="D2022" s="201" t="s">
        <v>695</v>
      </c>
      <c r="E2022" s="201" t="s">
        <v>696</v>
      </c>
      <c r="F2022" s="201" t="s">
        <v>697</v>
      </c>
      <c r="G2022" s="201">
        <v>3</v>
      </c>
      <c r="H2022" s="201">
        <v>16</v>
      </c>
      <c r="I2022" s="201" t="s">
        <v>713</v>
      </c>
      <c r="J2022" s="201" t="s">
        <v>671</v>
      </c>
      <c r="K2022" s="202">
        <v>40.82</v>
      </c>
      <c r="L2022" s="202">
        <v>0.94</v>
      </c>
      <c r="M2022" s="202">
        <v>18.7</v>
      </c>
      <c r="N2022" s="202">
        <v>7.07</v>
      </c>
      <c r="O2022" s="202">
        <v>0.3</v>
      </c>
      <c r="P2022" s="202">
        <v>20.04</v>
      </c>
      <c r="Q2022" s="202">
        <v>5.68</v>
      </c>
      <c r="R2022" s="202">
        <v>0.05</v>
      </c>
      <c r="S2022" s="202">
        <v>4.5599999999999996</v>
      </c>
      <c r="T2022" s="202">
        <v>98.16</v>
      </c>
      <c r="U2022" s="183">
        <f t="shared" si="62"/>
        <v>83.477455665099015</v>
      </c>
      <c r="V2022" s="183">
        <f t="shared" si="63"/>
        <v>14.058669274220803</v>
      </c>
      <c r="W2022" s="201" t="s">
        <v>713</v>
      </c>
      <c r="X2022" s="201">
        <v>10</v>
      </c>
    </row>
    <row r="2023" spans="1:24" s="171" customFormat="1" ht="11.25">
      <c r="A2023" s="172" t="s">
        <v>693</v>
      </c>
      <c r="B2023" s="201" t="s">
        <v>665</v>
      </c>
      <c r="C2023" s="201" t="s">
        <v>694</v>
      </c>
      <c r="D2023" s="201" t="s">
        <v>695</v>
      </c>
      <c r="E2023" s="201" t="s">
        <v>696</v>
      </c>
      <c r="F2023" s="201" t="s">
        <v>697</v>
      </c>
      <c r="G2023" s="201">
        <v>3</v>
      </c>
      <c r="H2023" s="201">
        <v>17</v>
      </c>
      <c r="I2023" s="201" t="s">
        <v>713</v>
      </c>
      <c r="J2023" s="201" t="s">
        <v>671</v>
      </c>
      <c r="K2023" s="202">
        <v>42.57</v>
      </c>
      <c r="L2023" s="202">
        <v>0.03</v>
      </c>
      <c r="M2023" s="202">
        <v>22.42</v>
      </c>
      <c r="N2023" s="202">
        <v>8.41</v>
      </c>
      <c r="O2023" s="202">
        <v>0.63</v>
      </c>
      <c r="P2023" s="202">
        <v>19.39</v>
      </c>
      <c r="Q2023" s="202">
        <v>5.17</v>
      </c>
      <c r="R2023" s="202">
        <v>0.05</v>
      </c>
      <c r="S2023" s="202">
        <v>2.35</v>
      </c>
      <c r="T2023" s="202">
        <v>101.02</v>
      </c>
      <c r="U2023" s="183">
        <f t="shared" si="62"/>
        <v>80.428859933958307</v>
      </c>
      <c r="V2023" s="183">
        <f t="shared" si="63"/>
        <v>6.5696062005070592</v>
      </c>
      <c r="W2023" s="201" t="s">
        <v>713</v>
      </c>
      <c r="X2023" s="201">
        <v>10</v>
      </c>
    </row>
    <row r="2024" spans="1:24" s="171" customFormat="1" ht="11.25">
      <c r="A2024" s="172" t="s">
        <v>693</v>
      </c>
      <c r="B2024" s="201" t="s">
        <v>665</v>
      </c>
      <c r="C2024" s="201" t="s">
        <v>694</v>
      </c>
      <c r="D2024" s="201" t="s">
        <v>695</v>
      </c>
      <c r="E2024" s="201" t="s">
        <v>696</v>
      </c>
      <c r="F2024" s="201" t="s">
        <v>697</v>
      </c>
      <c r="G2024" s="201">
        <v>3</v>
      </c>
      <c r="H2024" s="201">
        <v>18</v>
      </c>
      <c r="I2024" s="201" t="s">
        <v>713</v>
      </c>
      <c r="J2024" s="201" t="s">
        <v>671</v>
      </c>
      <c r="K2024" s="202">
        <v>42.59</v>
      </c>
      <c r="L2024" s="202">
        <v>0.73</v>
      </c>
      <c r="M2024" s="202">
        <v>21.85</v>
      </c>
      <c r="N2024" s="202">
        <v>10.58</v>
      </c>
      <c r="O2024" s="202">
        <v>0.54</v>
      </c>
      <c r="P2024" s="202">
        <v>16.829999999999998</v>
      </c>
      <c r="Q2024" s="202">
        <v>7.23</v>
      </c>
      <c r="R2024" s="202">
        <v>0.05</v>
      </c>
      <c r="S2024" s="202">
        <v>0.34</v>
      </c>
      <c r="T2024" s="202">
        <v>100.74</v>
      </c>
      <c r="U2024" s="183">
        <f t="shared" si="62"/>
        <v>73.927015294165173</v>
      </c>
      <c r="V2024" s="183">
        <f t="shared" si="63"/>
        <v>1.033085839936901</v>
      </c>
      <c r="W2024" s="201" t="s">
        <v>713</v>
      </c>
      <c r="X2024" s="201">
        <v>10</v>
      </c>
    </row>
    <row r="2025" spans="1:24" s="171" customFormat="1" ht="11.25">
      <c r="A2025" s="172" t="s">
        <v>693</v>
      </c>
      <c r="B2025" s="201" t="s">
        <v>665</v>
      </c>
      <c r="C2025" s="201" t="s">
        <v>694</v>
      </c>
      <c r="D2025" s="201" t="s">
        <v>695</v>
      </c>
      <c r="E2025" s="201" t="s">
        <v>696</v>
      </c>
      <c r="F2025" s="201" t="s">
        <v>697</v>
      </c>
      <c r="G2025" s="201">
        <v>3</v>
      </c>
      <c r="H2025" s="201">
        <v>19</v>
      </c>
      <c r="I2025" s="201" t="s">
        <v>713</v>
      </c>
      <c r="J2025" s="201" t="s">
        <v>671</v>
      </c>
      <c r="K2025" s="202">
        <v>42.59</v>
      </c>
      <c r="L2025" s="202">
        <v>0.15</v>
      </c>
      <c r="M2025" s="202">
        <v>18.73</v>
      </c>
      <c r="N2025" s="202">
        <v>7.38</v>
      </c>
      <c r="O2025" s="202">
        <v>0.39</v>
      </c>
      <c r="P2025" s="202">
        <v>19.600000000000001</v>
      </c>
      <c r="Q2025" s="202">
        <v>5.72</v>
      </c>
      <c r="R2025" s="202">
        <v>0.05</v>
      </c>
      <c r="S2025" s="202">
        <v>6.66</v>
      </c>
      <c r="T2025" s="202">
        <v>101.27</v>
      </c>
      <c r="U2025" s="183">
        <f t="shared" si="62"/>
        <v>82.559684380070706</v>
      </c>
      <c r="V2025" s="183">
        <f t="shared" si="63"/>
        <v>19.259563820711552</v>
      </c>
      <c r="W2025" s="201" t="s">
        <v>713</v>
      </c>
      <c r="X2025" s="201">
        <v>10</v>
      </c>
    </row>
    <row r="2026" spans="1:24" s="171" customFormat="1" ht="11.25">
      <c r="A2026" s="172" t="s">
        <v>693</v>
      </c>
      <c r="B2026" s="201" t="s">
        <v>665</v>
      </c>
      <c r="C2026" s="201" t="s">
        <v>694</v>
      </c>
      <c r="D2026" s="201" t="s">
        <v>695</v>
      </c>
      <c r="E2026" s="201" t="s">
        <v>696</v>
      </c>
      <c r="F2026" s="201" t="s">
        <v>697</v>
      </c>
      <c r="G2026" s="201">
        <v>3</v>
      </c>
      <c r="H2026" s="201">
        <v>20</v>
      </c>
      <c r="I2026" s="201" t="s">
        <v>713</v>
      </c>
      <c r="J2026" s="201" t="s">
        <v>671</v>
      </c>
      <c r="K2026" s="202">
        <v>41.56</v>
      </c>
      <c r="L2026" s="202">
        <v>0.05</v>
      </c>
      <c r="M2026" s="202">
        <v>19.260000000000002</v>
      </c>
      <c r="N2026" s="202">
        <v>7.56</v>
      </c>
      <c r="O2026" s="202">
        <v>0.43</v>
      </c>
      <c r="P2026" s="202">
        <v>19.510000000000002</v>
      </c>
      <c r="Q2026" s="202">
        <v>5.63</v>
      </c>
      <c r="R2026" s="202">
        <v>0.05</v>
      </c>
      <c r="S2026" s="202">
        <v>6.05</v>
      </c>
      <c r="T2026" s="202">
        <v>100.1</v>
      </c>
      <c r="U2026" s="183">
        <f t="shared" si="62"/>
        <v>82.142573987990062</v>
      </c>
      <c r="V2026" s="183">
        <f t="shared" si="63"/>
        <v>17.404924727070643</v>
      </c>
      <c r="W2026" s="201" t="s">
        <v>713</v>
      </c>
      <c r="X2026" s="201">
        <v>10</v>
      </c>
    </row>
    <row r="2027" spans="1:24" s="171" customFormat="1" ht="11.25">
      <c r="A2027" s="172" t="s">
        <v>693</v>
      </c>
      <c r="B2027" s="201" t="s">
        <v>665</v>
      </c>
      <c r="C2027" s="201" t="s">
        <v>694</v>
      </c>
      <c r="D2027" s="201" t="s">
        <v>695</v>
      </c>
      <c r="E2027" s="201" t="s">
        <v>696</v>
      </c>
      <c r="F2027" s="201" t="s">
        <v>697</v>
      </c>
      <c r="G2027" s="201">
        <v>3</v>
      </c>
      <c r="H2027" s="201">
        <v>21</v>
      </c>
      <c r="I2027" s="201" t="s">
        <v>713</v>
      </c>
      <c r="J2027" s="201" t="s">
        <v>671</v>
      </c>
      <c r="K2027" s="202">
        <v>41.19</v>
      </c>
      <c r="L2027" s="202">
        <v>0.56999999999999995</v>
      </c>
      <c r="M2027" s="202">
        <v>22.02</v>
      </c>
      <c r="N2027" s="202">
        <v>10.63</v>
      </c>
      <c r="O2027" s="202">
        <v>0.6</v>
      </c>
      <c r="P2027" s="202">
        <v>16.14</v>
      </c>
      <c r="Q2027" s="202">
        <v>8.42</v>
      </c>
      <c r="R2027" s="202">
        <v>0.04</v>
      </c>
      <c r="S2027" s="202">
        <v>0.54</v>
      </c>
      <c r="T2027" s="202">
        <v>100.15</v>
      </c>
      <c r="U2027" s="183">
        <f t="shared" si="62"/>
        <v>73.019290380034235</v>
      </c>
      <c r="V2027" s="183">
        <f t="shared" si="63"/>
        <v>1.6184856479639389</v>
      </c>
      <c r="W2027" s="201" t="s">
        <v>713</v>
      </c>
      <c r="X2027" s="201">
        <v>10</v>
      </c>
    </row>
    <row r="2028" spans="1:24" s="171" customFormat="1" ht="11.25">
      <c r="A2028" s="172" t="s">
        <v>693</v>
      </c>
      <c r="B2028" s="201" t="s">
        <v>665</v>
      </c>
      <c r="C2028" s="201" t="s">
        <v>694</v>
      </c>
      <c r="D2028" s="201" t="s">
        <v>695</v>
      </c>
      <c r="E2028" s="201" t="s">
        <v>696</v>
      </c>
      <c r="F2028" s="201" t="s">
        <v>697</v>
      </c>
      <c r="G2028" s="201">
        <v>3</v>
      </c>
      <c r="H2028" s="201">
        <v>22</v>
      </c>
      <c r="I2028" s="201" t="s">
        <v>713</v>
      </c>
      <c r="J2028" s="201" t="s">
        <v>671</v>
      </c>
      <c r="K2028" s="202">
        <v>41.68</v>
      </c>
      <c r="L2028" s="202">
        <v>0.03</v>
      </c>
      <c r="M2028" s="202">
        <v>20.14</v>
      </c>
      <c r="N2028" s="202">
        <v>7.95</v>
      </c>
      <c r="O2028" s="202">
        <v>0.57999999999999996</v>
      </c>
      <c r="P2028" s="202">
        <v>18.21</v>
      </c>
      <c r="Q2028" s="202">
        <v>6.16</v>
      </c>
      <c r="R2028" s="202">
        <v>0</v>
      </c>
      <c r="S2028" s="202">
        <v>5.57</v>
      </c>
      <c r="T2028" s="202">
        <v>100.32</v>
      </c>
      <c r="U2028" s="183">
        <f t="shared" si="62"/>
        <v>80.325756836252253</v>
      </c>
      <c r="V2028" s="183">
        <f t="shared" si="63"/>
        <v>15.649555562659112</v>
      </c>
      <c r="W2028" s="201" t="s">
        <v>713</v>
      </c>
      <c r="X2028" s="201">
        <v>10</v>
      </c>
    </row>
    <row r="2029" spans="1:24" s="171" customFormat="1" ht="11.25">
      <c r="A2029" s="172" t="s">
        <v>693</v>
      </c>
      <c r="B2029" s="201" t="s">
        <v>665</v>
      </c>
      <c r="C2029" s="201" t="s">
        <v>694</v>
      </c>
      <c r="D2029" s="201" t="s">
        <v>695</v>
      </c>
      <c r="E2029" s="201" t="s">
        <v>696</v>
      </c>
      <c r="F2029" s="201" t="s">
        <v>697</v>
      </c>
      <c r="G2029" s="201">
        <v>3</v>
      </c>
      <c r="H2029" s="201">
        <v>23</v>
      </c>
      <c r="I2029" s="201" t="s">
        <v>713</v>
      </c>
      <c r="J2029" s="201" t="s">
        <v>671</v>
      </c>
      <c r="K2029" s="202">
        <v>42.21</v>
      </c>
      <c r="L2029" s="202">
        <v>1.19</v>
      </c>
      <c r="M2029" s="202">
        <v>21.94</v>
      </c>
      <c r="N2029" s="202">
        <v>7.98</v>
      </c>
      <c r="O2029" s="202">
        <v>0.28000000000000003</v>
      </c>
      <c r="P2029" s="202">
        <v>21.45</v>
      </c>
      <c r="Q2029" s="202">
        <v>4.5599999999999996</v>
      </c>
      <c r="R2029" s="202">
        <v>0.03</v>
      </c>
      <c r="S2029" s="202">
        <v>0.27</v>
      </c>
      <c r="T2029" s="202">
        <v>99.91</v>
      </c>
      <c r="U2029" s="183">
        <f t="shared" si="62"/>
        <v>82.732226849703864</v>
      </c>
      <c r="V2029" s="183">
        <f t="shared" si="63"/>
        <v>0.81879545552736543</v>
      </c>
      <c r="W2029" s="201" t="s">
        <v>713</v>
      </c>
      <c r="X2029" s="201">
        <v>10</v>
      </c>
    </row>
    <row r="2030" spans="1:24" s="171" customFormat="1" ht="11.25">
      <c r="A2030" s="172" t="s">
        <v>693</v>
      </c>
      <c r="B2030" s="201" t="s">
        <v>665</v>
      </c>
      <c r="C2030" s="201" t="s">
        <v>694</v>
      </c>
      <c r="D2030" s="201" t="s">
        <v>695</v>
      </c>
      <c r="E2030" s="201" t="s">
        <v>696</v>
      </c>
      <c r="F2030" s="201" t="s">
        <v>697</v>
      </c>
      <c r="G2030" s="201">
        <v>3</v>
      </c>
      <c r="H2030" s="201">
        <v>25</v>
      </c>
      <c r="I2030" s="201" t="s">
        <v>713</v>
      </c>
      <c r="J2030" s="201" t="s">
        <v>671</v>
      </c>
      <c r="K2030" s="202">
        <v>42.51</v>
      </c>
      <c r="L2030" s="202">
        <v>1.17</v>
      </c>
      <c r="M2030" s="202">
        <v>18.63</v>
      </c>
      <c r="N2030" s="202">
        <v>8.23</v>
      </c>
      <c r="O2030" s="202">
        <v>0.36</v>
      </c>
      <c r="P2030" s="202">
        <v>19.7</v>
      </c>
      <c r="Q2030" s="202">
        <v>5.85</v>
      </c>
      <c r="R2030" s="202">
        <v>0.1</v>
      </c>
      <c r="S2030" s="202">
        <v>4.6399999999999997</v>
      </c>
      <c r="T2030" s="202">
        <v>101.19</v>
      </c>
      <c r="U2030" s="183">
        <f t="shared" si="62"/>
        <v>81.01236249183907</v>
      </c>
      <c r="V2030" s="183">
        <f t="shared" si="63"/>
        <v>14.316058542670278</v>
      </c>
      <c r="W2030" s="201" t="s">
        <v>713</v>
      </c>
      <c r="X2030" s="201">
        <v>10</v>
      </c>
    </row>
    <row r="2031" spans="1:24" s="171" customFormat="1" ht="11.25">
      <c r="A2031" s="172" t="s">
        <v>693</v>
      </c>
      <c r="B2031" s="201" t="s">
        <v>665</v>
      </c>
      <c r="C2031" s="201" t="s">
        <v>694</v>
      </c>
      <c r="D2031" s="201" t="s">
        <v>695</v>
      </c>
      <c r="E2031" s="201" t="s">
        <v>696</v>
      </c>
      <c r="F2031" s="201" t="s">
        <v>697</v>
      </c>
      <c r="G2031" s="201">
        <v>3</v>
      </c>
      <c r="H2031" s="201">
        <v>26</v>
      </c>
      <c r="I2031" s="201" t="s">
        <v>713</v>
      </c>
      <c r="J2031" s="201" t="s">
        <v>671</v>
      </c>
      <c r="K2031" s="202">
        <v>42.45</v>
      </c>
      <c r="L2031" s="202">
        <v>1.1000000000000001</v>
      </c>
      <c r="M2031" s="202">
        <v>18.77</v>
      </c>
      <c r="N2031" s="202">
        <v>8.75</v>
      </c>
      <c r="O2031" s="202">
        <v>0.39</v>
      </c>
      <c r="P2031" s="202">
        <v>19.52</v>
      </c>
      <c r="Q2031" s="202">
        <v>5.61</v>
      </c>
      <c r="R2031" s="202">
        <v>0.12</v>
      </c>
      <c r="S2031" s="202">
        <v>3.82</v>
      </c>
      <c r="T2031" s="202">
        <v>100.53</v>
      </c>
      <c r="U2031" s="183">
        <f t="shared" si="62"/>
        <v>79.904992210398149</v>
      </c>
      <c r="V2031" s="183">
        <f t="shared" si="63"/>
        <v>12.012635608331232</v>
      </c>
      <c r="W2031" s="201" t="s">
        <v>713</v>
      </c>
      <c r="X2031" s="201">
        <v>10</v>
      </c>
    </row>
    <row r="2032" spans="1:24" s="171" customFormat="1" ht="11.25">
      <c r="A2032" s="172" t="s">
        <v>693</v>
      </c>
      <c r="B2032" s="201" t="s">
        <v>665</v>
      </c>
      <c r="C2032" s="201" t="s">
        <v>694</v>
      </c>
      <c r="D2032" s="201" t="s">
        <v>695</v>
      </c>
      <c r="E2032" s="201" t="s">
        <v>696</v>
      </c>
      <c r="F2032" s="201" t="s">
        <v>697</v>
      </c>
      <c r="G2032" s="201">
        <v>3</v>
      </c>
      <c r="H2032" s="201">
        <v>27</v>
      </c>
      <c r="I2032" s="201" t="s">
        <v>713</v>
      </c>
      <c r="J2032" s="201" t="s">
        <v>671</v>
      </c>
      <c r="K2032" s="202">
        <v>41.89</v>
      </c>
      <c r="L2032" s="202">
        <v>2.44</v>
      </c>
      <c r="M2032" s="202">
        <v>20.190000000000001</v>
      </c>
      <c r="N2032" s="202">
        <v>8.82</v>
      </c>
      <c r="O2032" s="202">
        <v>0.33</v>
      </c>
      <c r="P2032" s="202">
        <v>20.399999999999999</v>
      </c>
      <c r="Q2032" s="202">
        <v>6.14</v>
      </c>
      <c r="R2032" s="202">
        <v>0.14000000000000001</v>
      </c>
      <c r="S2032" s="202">
        <v>0.76</v>
      </c>
      <c r="T2032" s="202">
        <v>101.11</v>
      </c>
      <c r="U2032" s="183">
        <f t="shared" si="62"/>
        <v>80.478820816766628</v>
      </c>
      <c r="V2032" s="183">
        <f t="shared" si="63"/>
        <v>2.4630064129693534</v>
      </c>
      <c r="W2032" s="201" t="s">
        <v>713</v>
      </c>
      <c r="X2032" s="201">
        <v>10</v>
      </c>
    </row>
    <row r="2033" spans="1:24" s="171" customFormat="1" ht="11.25">
      <c r="A2033" s="172" t="s">
        <v>693</v>
      </c>
      <c r="B2033" s="201" t="s">
        <v>665</v>
      </c>
      <c r="C2033" s="201" t="s">
        <v>694</v>
      </c>
      <c r="D2033" s="201" t="s">
        <v>695</v>
      </c>
      <c r="E2033" s="201" t="s">
        <v>696</v>
      </c>
      <c r="F2033" s="201" t="s">
        <v>697</v>
      </c>
      <c r="G2033" s="201">
        <v>3</v>
      </c>
      <c r="H2033" s="201">
        <v>28</v>
      </c>
      <c r="I2033" s="201" t="s">
        <v>713</v>
      </c>
      <c r="J2033" s="201" t="s">
        <v>671</v>
      </c>
      <c r="K2033" s="202">
        <v>41.48</v>
      </c>
      <c r="L2033" s="202">
        <v>1.71</v>
      </c>
      <c r="M2033" s="202">
        <v>20.84</v>
      </c>
      <c r="N2033" s="202">
        <v>9.9499999999999993</v>
      </c>
      <c r="O2033" s="202">
        <v>0.41</v>
      </c>
      <c r="P2033" s="202">
        <v>17.829999999999998</v>
      </c>
      <c r="Q2033" s="202">
        <v>7.48</v>
      </c>
      <c r="R2033" s="202">
        <v>0.06</v>
      </c>
      <c r="S2033" s="202">
        <v>0.28000000000000003</v>
      </c>
      <c r="T2033" s="202">
        <v>100.04</v>
      </c>
      <c r="U2033" s="183">
        <f t="shared" si="62"/>
        <v>76.156720188803746</v>
      </c>
      <c r="V2033" s="183">
        <f t="shared" si="63"/>
        <v>0.89326922373406825</v>
      </c>
      <c r="W2033" s="201" t="s">
        <v>713</v>
      </c>
      <c r="X2033" s="201">
        <v>10</v>
      </c>
    </row>
    <row r="2034" spans="1:24" s="171" customFormat="1" ht="11.25">
      <c r="A2034" s="172" t="s">
        <v>693</v>
      </c>
      <c r="B2034" s="201" t="s">
        <v>665</v>
      </c>
      <c r="C2034" s="201" t="s">
        <v>694</v>
      </c>
      <c r="D2034" s="201" t="s">
        <v>695</v>
      </c>
      <c r="E2034" s="201" t="s">
        <v>696</v>
      </c>
      <c r="F2034" s="201" t="s">
        <v>697</v>
      </c>
      <c r="G2034" s="201">
        <v>3</v>
      </c>
      <c r="H2034" s="201">
        <v>29</v>
      </c>
      <c r="I2034" s="201" t="s">
        <v>713</v>
      </c>
      <c r="J2034" s="201" t="s">
        <v>671</v>
      </c>
      <c r="K2034" s="202">
        <v>42.82</v>
      </c>
      <c r="L2034" s="202">
        <v>0.53</v>
      </c>
      <c r="M2034" s="202">
        <v>21.77</v>
      </c>
      <c r="N2034" s="202">
        <v>8.59</v>
      </c>
      <c r="O2034" s="202">
        <v>0.4</v>
      </c>
      <c r="P2034" s="202">
        <v>20.74</v>
      </c>
      <c r="Q2034" s="202">
        <v>4.49</v>
      </c>
      <c r="R2034" s="202">
        <v>0.05</v>
      </c>
      <c r="S2034" s="202">
        <v>1.95</v>
      </c>
      <c r="T2034" s="202">
        <v>101.34</v>
      </c>
      <c r="U2034" s="183">
        <f t="shared" si="62"/>
        <v>81.144800414325189</v>
      </c>
      <c r="V2034" s="183">
        <f t="shared" si="63"/>
        <v>5.6682990159032762</v>
      </c>
      <c r="W2034" s="201" t="s">
        <v>713</v>
      </c>
      <c r="X2034" s="201">
        <v>10</v>
      </c>
    </row>
    <row r="2035" spans="1:24" s="171" customFormat="1" ht="11.25">
      <c r="A2035" s="172" t="s">
        <v>693</v>
      </c>
      <c r="B2035" s="201" t="s">
        <v>665</v>
      </c>
      <c r="C2035" s="201" t="s">
        <v>694</v>
      </c>
      <c r="D2035" s="201" t="s">
        <v>695</v>
      </c>
      <c r="E2035" s="201" t="s">
        <v>696</v>
      </c>
      <c r="F2035" s="201" t="s">
        <v>697</v>
      </c>
      <c r="G2035" s="201">
        <v>3</v>
      </c>
      <c r="H2035" s="201">
        <v>30</v>
      </c>
      <c r="I2035" s="201" t="s">
        <v>713</v>
      </c>
      <c r="J2035" s="201" t="s">
        <v>671</v>
      </c>
      <c r="K2035" s="202">
        <v>41.42</v>
      </c>
      <c r="L2035" s="202">
        <v>0.95</v>
      </c>
      <c r="M2035" s="202">
        <v>18.690000000000001</v>
      </c>
      <c r="N2035" s="202">
        <v>9.16</v>
      </c>
      <c r="O2035" s="202">
        <v>0.44</v>
      </c>
      <c r="P2035" s="202">
        <v>17.5</v>
      </c>
      <c r="Q2035" s="202">
        <v>7.06</v>
      </c>
      <c r="R2035" s="202">
        <v>0.14000000000000001</v>
      </c>
      <c r="S2035" s="202">
        <v>4.87</v>
      </c>
      <c r="T2035" s="202">
        <v>100.23</v>
      </c>
      <c r="U2035" s="183">
        <f t="shared" si="62"/>
        <v>77.30011767999622</v>
      </c>
      <c r="V2035" s="183">
        <f t="shared" si="63"/>
        <v>14.879044832968185</v>
      </c>
      <c r="W2035" s="201" t="s">
        <v>713</v>
      </c>
      <c r="X2035" s="201">
        <v>10</v>
      </c>
    </row>
    <row r="2036" spans="1:24" s="171" customFormat="1" ht="11.25">
      <c r="A2036" s="172" t="s">
        <v>693</v>
      </c>
      <c r="B2036" s="201" t="s">
        <v>665</v>
      </c>
      <c r="C2036" s="201" t="s">
        <v>694</v>
      </c>
      <c r="D2036" s="201" t="s">
        <v>695</v>
      </c>
      <c r="E2036" s="201" t="s">
        <v>696</v>
      </c>
      <c r="F2036" s="201" t="s">
        <v>697</v>
      </c>
      <c r="G2036" s="201">
        <v>3</v>
      </c>
      <c r="H2036" s="201">
        <v>31</v>
      </c>
      <c r="I2036" s="201" t="s">
        <v>713</v>
      </c>
      <c r="J2036" s="201" t="s">
        <v>671</v>
      </c>
      <c r="K2036" s="202">
        <v>41.61</v>
      </c>
      <c r="L2036" s="202">
        <v>0.13</v>
      </c>
      <c r="M2036" s="202">
        <v>18.8</v>
      </c>
      <c r="N2036" s="202">
        <v>8.26</v>
      </c>
      <c r="O2036" s="202">
        <v>0.63</v>
      </c>
      <c r="P2036" s="202">
        <v>18.510000000000002</v>
      </c>
      <c r="Q2036" s="202">
        <v>6.11</v>
      </c>
      <c r="R2036" s="202">
        <v>0.14000000000000001</v>
      </c>
      <c r="S2036" s="202">
        <v>6.64</v>
      </c>
      <c r="T2036" s="202">
        <v>100.83</v>
      </c>
      <c r="U2036" s="183">
        <f t="shared" si="62"/>
        <v>79.977161641492131</v>
      </c>
      <c r="V2036" s="183">
        <f t="shared" si="63"/>
        <v>19.155005112329079</v>
      </c>
      <c r="W2036" s="201" t="s">
        <v>713</v>
      </c>
      <c r="X2036" s="201">
        <v>10</v>
      </c>
    </row>
    <row r="2037" spans="1:24" s="171" customFormat="1" ht="11.25">
      <c r="A2037" s="172" t="s">
        <v>693</v>
      </c>
      <c r="B2037" s="201" t="s">
        <v>665</v>
      </c>
      <c r="C2037" s="201" t="s">
        <v>694</v>
      </c>
      <c r="D2037" s="201" t="s">
        <v>695</v>
      </c>
      <c r="E2037" s="201" t="s">
        <v>696</v>
      </c>
      <c r="F2037" s="201" t="s">
        <v>697</v>
      </c>
      <c r="G2037" s="201">
        <v>3</v>
      </c>
      <c r="H2037" s="201">
        <v>32</v>
      </c>
      <c r="I2037" s="201" t="s">
        <v>713</v>
      </c>
      <c r="J2037" s="201" t="s">
        <v>671</v>
      </c>
      <c r="K2037" s="202">
        <v>41.59</v>
      </c>
      <c r="L2037" s="202">
        <v>0.01</v>
      </c>
      <c r="M2037" s="202">
        <v>20.91</v>
      </c>
      <c r="N2037" s="202">
        <v>7.98</v>
      </c>
      <c r="O2037" s="202">
        <v>0.57999999999999996</v>
      </c>
      <c r="P2037" s="202">
        <v>19.05</v>
      </c>
      <c r="Q2037" s="202">
        <v>5.76</v>
      </c>
      <c r="R2037" s="202">
        <v>0</v>
      </c>
      <c r="S2037" s="202">
        <v>4.01</v>
      </c>
      <c r="T2037" s="202">
        <v>99.89</v>
      </c>
      <c r="U2037" s="183">
        <f t="shared" si="62"/>
        <v>80.970734842062271</v>
      </c>
      <c r="V2037" s="183">
        <f t="shared" si="63"/>
        <v>11.398560807774563</v>
      </c>
      <c r="W2037" s="201" t="s">
        <v>713</v>
      </c>
      <c r="X2037" s="201">
        <v>10</v>
      </c>
    </row>
    <row r="2038" spans="1:24" s="171" customFormat="1" ht="11.25">
      <c r="A2038" s="172" t="s">
        <v>693</v>
      </c>
      <c r="B2038" s="201" t="s">
        <v>665</v>
      </c>
      <c r="C2038" s="201" t="s">
        <v>694</v>
      </c>
      <c r="D2038" s="201" t="s">
        <v>695</v>
      </c>
      <c r="E2038" s="201" t="s">
        <v>696</v>
      </c>
      <c r="F2038" s="201" t="s">
        <v>697</v>
      </c>
      <c r="G2038" s="201">
        <v>3</v>
      </c>
      <c r="H2038" s="201">
        <v>33</v>
      </c>
      <c r="I2038" s="201" t="s">
        <v>713</v>
      </c>
      <c r="J2038" s="201" t="s">
        <v>671</v>
      </c>
      <c r="K2038" s="202">
        <v>42</v>
      </c>
      <c r="L2038" s="202">
        <v>0.05</v>
      </c>
      <c r="M2038" s="202">
        <v>19.850000000000001</v>
      </c>
      <c r="N2038" s="202">
        <v>8.4700000000000006</v>
      </c>
      <c r="O2038" s="202">
        <v>0.59</v>
      </c>
      <c r="P2038" s="202">
        <v>18.62</v>
      </c>
      <c r="Q2038" s="202">
        <v>5.74</v>
      </c>
      <c r="R2038" s="202">
        <v>0</v>
      </c>
      <c r="S2038" s="202">
        <v>4.66</v>
      </c>
      <c r="T2038" s="202">
        <v>99.98</v>
      </c>
      <c r="U2038" s="183">
        <f t="shared" si="62"/>
        <v>79.66823970877391</v>
      </c>
      <c r="V2038" s="183">
        <f t="shared" si="63"/>
        <v>13.605930311691699</v>
      </c>
      <c r="W2038" s="201" t="s">
        <v>713</v>
      </c>
      <c r="X2038" s="201">
        <v>10</v>
      </c>
    </row>
    <row r="2039" spans="1:24" s="171" customFormat="1" ht="11.25">
      <c r="A2039" s="172" t="s">
        <v>693</v>
      </c>
      <c r="B2039" s="201" t="s">
        <v>665</v>
      </c>
      <c r="C2039" s="201" t="s">
        <v>694</v>
      </c>
      <c r="D2039" s="201" t="s">
        <v>695</v>
      </c>
      <c r="E2039" s="201" t="s">
        <v>696</v>
      </c>
      <c r="F2039" s="201" t="s">
        <v>697</v>
      </c>
      <c r="G2039" s="201">
        <v>3</v>
      </c>
      <c r="H2039" s="201">
        <v>34</v>
      </c>
      <c r="I2039" s="201" t="s">
        <v>713</v>
      </c>
      <c r="J2039" s="201" t="s">
        <v>671</v>
      </c>
      <c r="K2039" s="202">
        <v>40.880000000000003</v>
      </c>
      <c r="L2039" s="202">
        <v>0.16</v>
      </c>
      <c r="M2039" s="202">
        <v>22.99</v>
      </c>
      <c r="N2039" s="202">
        <v>12.93</v>
      </c>
      <c r="O2039" s="202">
        <v>0.3</v>
      </c>
      <c r="P2039" s="202">
        <v>9.91</v>
      </c>
      <c r="Q2039" s="202">
        <v>13.72</v>
      </c>
      <c r="R2039" s="202">
        <v>0.05</v>
      </c>
      <c r="S2039" s="202">
        <v>0.04</v>
      </c>
      <c r="T2039" s="202">
        <v>100.98</v>
      </c>
      <c r="U2039" s="183">
        <f t="shared" si="62"/>
        <v>57.73673094765357</v>
      </c>
      <c r="V2039" s="183">
        <f t="shared" si="63"/>
        <v>0.11658248751371778</v>
      </c>
      <c r="W2039" s="201" t="s">
        <v>713</v>
      </c>
      <c r="X2039" s="201">
        <v>10</v>
      </c>
    </row>
    <row r="2040" spans="1:24" s="171" customFormat="1" ht="11.25">
      <c r="A2040" s="172" t="s">
        <v>693</v>
      </c>
      <c r="B2040" s="201" t="s">
        <v>665</v>
      </c>
      <c r="C2040" s="201" t="s">
        <v>694</v>
      </c>
      <c r="D2040" s="201" t="s">
        <v>695</v>
      </c>
      <c r="E2040" s="201" t="s">
        <v>696</v>
      </c>
      <c r="F2040" s="201" t="s">
        <v>697</v>
      </c>
      <c r="G2040" s="201">
        <v>3</v>
      </c>
      <c r="H2040" s="201">
        <v>35</v>
      </c>
      <c r="I2040" s="201" t="s">
        <v>713</v>
      </c>
      <c r="J2040" s="201" t="s">
        <v>671</v>
      </c>
      <c r="K2040" s="202">
        <v>42.22</v>
      </c>
      <c r="L2040" s="202">
        <v>0.99</v>
      </c>
      <c r="M2040" s="202">
        <v>17.93</v>
      </c>
      <c r="N2040" s="202">
        <v>7.93</v>
      </c>
      <c r="O2040" s="202">
        <v>0.38</v>
      </c>
      <c r="P2040" s="202">
        <v>19.88</v>
      </c>
      <c r="Q2040" s="202">
        <v>5.69</v>
      </c>
      <c r="R2040" s="202">
        <v>0.1</v>
      </c>
      <c r="S2040" s="202">
        <v>5.01</v>
      </c>
      <c r="T2040" s="202">
        <v>100.13</v>
      </c>
      <c r="U2040" s="183">
        <f t="shared" si="62"/>
        <v>81.713291651895332</v>
      </c>
      <c r="V2040" s="183">
        <f t="shared" si="63"/>
        <v>15.785649145230165</v>
      </c>
      <c r="W2040" s="201" t="s">
        <v>713</v>
      </c>
      <c r="X2040" s="201">
        <v>10</v>
      </c>
    </row>
    <row r="2041" spans="1:24" s="171" customFormat="1" ht="11.25">
      <c r="A2041" s="172" t="s">
        <v>693</v>
      </c>
      <c r="B2041" s="201" t="s">
        <v>665</v>
      </c>
      <c r="C2041" s="201" t="s">
        <v>694</v>
      </c>
      <c r="D2041" s="201" t="s">
        <v>695</v>
      </c>
      <c r="E2041" s="201" t="s">
        <v>696</v>
      </c>
      <c r="F2041" s="201" t="s">
        <v>697</v>
      </c>
      <c r="G2041" s="201">
        <v>3</v>
      </c>
      <c r="H2041" s="201">
        <v>36</v>
      </c>
      <c r="I2041" s="201" t="s">
        <v>713</v>
      </c>
      <c r="J2041" s="201" t="s">
        <v>671</v>
      </c>
      <c r="K2041" s="202">
        <v>41.73</v>
      </c>
      <c r="L2041" s="202">
        <v>0</v>
      </c>
      <c r="M2041" s="202">
        <v>19.63</v>
      </c>
      <c r="N2041" s="202">
        <v>7.65</v>
      </c>
      <c r="O2041" s="202">
        <v>0.55000000000000004</v>
      </c>
      <c r="P2041" s="202">
        <v>18.68</v>
      </c>
      <c r="Q2041" s="202">
        <v>6.37</v>
      </c>
      <c r="R2041" s="202">
        <v>0.03</v>
      </c>
      <c r="S2041" s="202">
        <v>5.63</v>
      </c>
      <c r="T2041" s="202">
        <v>100.27</v>
      </c>
      <c r="U2041" s="183">
        <f t="shared" si="62"/>
        <v>81.316813786121358</v>
      </c>
      <c r="V2041" s="183">
        <f t="shared" si="63"/>
        <v>16.135585182611326</v>
      </c>
      <c r="W2041" s="201" t="s">
        <v>713</v>
      </c>
      <c r="X2041" s="201">
        <v>10</v>
      </c>
    </row>
    <row r="2042" spans="1:24" s="171" customFormat="1" ht="11.25">
      <c r="A2042" s="172" t="s">
        <v>693</v>
      </c>
      <c r="B2042" s="201" t="s">
        <v>665</v>
      </c>
      <c r="C2042" s="201" t="s">
        <v>694</v>
      </c>
      <c r="D2042" s="201" t="s">
        <v>695</v>
      </c>
      <c r="E2042" s="201" t="s">
        <v>696</v>
      </c>
      <c r="F2042" s="201" t="s">
        <v>697</v>
      </c>
      <c r="G2042" s="201">
        <v>3</v>
      </c>
      <c r="H2042" s="201">
        <v>37</v>
      </c>
      <c r="I2042" s="201" t="s">
        <v>713</v>
      </c>
      <c r="J2042" s="201" t="s">
        <v>671</v>
      </c>
      <c r="K2042" s="202">
        <v>41.89</v>
      </c>
      <c r="L2042" s="202">
        <v>0.28999999999999998</v>
      </c>
      <c r="M2042" s="202">
        <v>17.91</v>
      </c>
      <c r="N2042" s="202">
        <v>6.39</v>
      </c>
      <c r="O2042" s="202">
        <v>0.35</v>
      </c>
      <c r="P2042" s="202">
        <v>19.84</v>
      </c>
      <c r="Q2042" s="202">
        <v>5.82</v>
      </c>
      <c r="R2042" s="202">
        <v>0.1</v>
      </c>
      <c r="S2042" s="202">
        <v>7.51</v>
      </c>
      <c r="T2042" s="202">
        <v>100.1</v>
      </c>
      <c r="U2042" s="183">
        <f t="shared" si="62"/>
        <v>84.695905714560212</v>
      </c>
      <c r="V2042" s="183">
        <f t="shared" si="63"/>
        <v>21.954009669259904</v>
      </c>
      <c r="W2042" s="201" t="s">
        <v>713</v>
      </c>
      <c r="X2042" s="201">
        <v>10</v>
      </c>
    </row>
    <row r="2043" spans="1:24" s="171" customFormat="1" ht="11.25">
      <c r="A2043" s="172" t="s">
        <v>693</v>
      </c>
      <c r="B2043" s="201" t="s">
        <v>665</v>
      </c>
      <c r="C2043" s="201" t="s">
        <v>694</v>
      </c>
      <c r="D2043" s="201" t="s">
        <v>695</v>
      </c>
      <c r="E2043" s="201" t="s">
        <v>696</v>
      </c>
      <c r="F2043" s="201" t="s">
        <v>697</v>
      </c>
      <c r="G2043" s="201">
        <v>3</v>
      </c>
      <c r="H2043" s="201">
        <v>38</v>
      </c>
      <c r="I2043" s="201" t="s">
        <v>713</v>
      </c>
      <c r="J2043" s="201" t="s">
        <v>671</v>
      </c>
      <c r="K2043" s="202">
        <v>40.4</v>
      </c>
      <c r="L2043" s="202">
        <v>0.14000000000000001</v>
      </c>
      <c r="M2043" s="202">
        <v>22.31</v>
      </c>
      <c r="N2043" s="202">
        <v>12.97</v>
      </c>
      <c r="O2043" s="202">
        <v>0.33</v>
      </c>
      <c r="P2043" s="202">
        <v>10.14</v>
      </c>
      <c r="Q2043" s="202">
        <v>13.7</v>
      </c>
      <c r="R2043" s="202">
        <v>0.01</v>
      </c>
      <c r="S2043" s="202">
        <v>0.04</v>
      </c>
      <c r="T2043" s="202">
        <v>100.04</v>
      </c>
      <c r="U2043" s="183">
        <f t="shared" si="62"/>
        <v>58.220458586630428</v>
      </c>
      <c r="V2043" s="183">
        <f t="shared" si="63"/>
        <v>0.12013160700572255</v>
      </c>
      <c r="W2043" s="201" t="s">
        <v>713</v>
      </c>
      <c r="X2043" s="201">
        <v>10</v>
      </c>
    </row>
    <row r="2044" spans="1:24" s="171" customFormat="1" ht="11.25">
      <c r="A2044" s="172" t="s">
        <v>693</v>
      </c>
      <c r="B2044" s="201" t="s">
        <v>665</v>
      </c>
      <c r="C2044" s="201" t="s">
        <v>694</v>
      </c>
      <c r="D2044" s="201" t="s">
        <v>695</v>
      </c>
      <c r="E2044" s="201" t="s">
        <v>696</v>
      </c>
      <c r="F2044" s="201" t="s">
        <v>697</v>
      </c>
      <c r="G2044" s="201">
        <v>3</v>
      </c>
      <c r="H2044" s="201">
        <v>39</v>
      </c>
      <c r="I2044" s="201" t="s">
        <v>713</v>
      </c>
      <c r="J2044" s="201" t="s">
        <v>671</v>
      </c>
      <c r="K2044" s="202">
        <v>41.72</v>
      </c>
      <c r="L2044" s="202">
        <v>0.75</v>
      </c>
      <c r="M2044" s="202">
        <v>19.73</v>
      </c>
      <c r="N2044" s="202">
        <v>8.0500000000000007</v>
      </c>
      <c r="O2044" s="202">
        <v>0.35</v>
      </c>
      <c r="P2044" s="202">
        <v>20.49</v>
      </c>
      <c r="Q2044" s="202">
        <v>5.15</v>
      </c>
      <c r="R2044" s="202">
        <v>0.08</v>
      </c>
      <c r="S2044" s="202">
        <v>4.04</v>
      </c>
      <c r="T2044" s="202">
        <v>100.36</v>
      </c>
      <c r="U2044" s="183">
        <f t="shared" si="62"/>
        <v>81.939381155027363</v>
      </c>
      <c r="V2044" s="183">
        <f t="shared" si="63"/>
        <v>12.07740626315495</v>
      </c>
      <c r="W2044" s="201" t="s">
        <v>713</v>
      </c>
      <c r="X2044" s="201">
        <v>10</v>
      </c>
    </row>
    <row r="2045" spans="1:24" s="171" customFormat="1" ht="11.25">
      <c r="A2045" s="172" t="s">
        <v>693</v>
      </c>
      <c r="B2045" s="201" t="s">
        <v>665</v>
      </c>
      <c r="C2045" s="201" t="s">
        <v>694</v>
      </c>
      <c r="D2045" s="201" t="s">
        <v>695</v>
      </c>
      <c r="E2045" s="201" t="s">
        <v>696</v>
      </c>
      <c r="F2045" s="201" t="s">
        <v>697</v>
      </c>
      <c r="G2045" s="201">
        <v>3</v>
      </c>
      <c r="H2045" s="201">
        <v>40</v>
      </c>
      <c r="I2045" s="201" t="s">
        <v>713</v>
      </c>
      <c r="J2045" s="201" t="s">
        <v>671</v>
      </c>
      <c r="K2045" s="202">
        <v>42.09</v>
      </c>
      <c r="L2045" s="202">
        <v>0.59</v>
      </c>
      <c r="M2045" s="202">
        <v>22.58</v>
      </c>
      <c r="N2045" s="202">
        <v>9.7899999999999991</v>
      </c>
      <c r="O2045" s="202">
        <v>0.42</v>
      </c>
      <c r="P2045" s="202">
        <v>18.82</v>
      </c>
      <c r="Q2045" s="202">
        <v>5.85</v>
      </c>
      <c r="R2045" s="202">
        <v>0.02</v>
      </c>
      <c r="S2045" s="202">
        <v>0.82</v>
      </c>
      <c r="T2045" s="202">
        <v>100.98</v>
      </c>
      <c r="U2045" s="183">
        <f t="shared" si="62"/>
        <v>77.408794643667264</v>
      </c>
      <c r="V2045" s="183">
        <f t="shared" si="63"/>
        <v>2.3782387858954408</v>
      </c>
      <c r="W2045" s="201" t="s">
        <v>713</v>
      </c>
      <c r="X2045" s="201">
        <v>10</v>
      </c>
    </row>
    <row r="2046" spans="1:24" s="171" customFormat="1" ht="11.25">
      <c r="A2046" s="172" t="s">
        <v>693</v>
      </c>
      <c r="B2046" s="201" t="s">
        <v>665</v>
      </c>
      <c r="C2046" s="201" t="s">
        <v>694</v>
      </c>
      <c r="D2046" s="201" t="s">
        <v>695</v>
      </c>
      <c r="E2046" s="201" t="s">
        <v>696</v>
      </c>
      <c r="F2046" s="201" t="s">
        <v>697</v>
      </c>
      <c r="G2046" s="201">
        <v>3</v>
      </c>
      <c r="H2046" s="201">
        <v>41</v>
      </c>
      <c r="I2046" s="201" t="s">
        <v>713</v>
      </c>
      <c r="J2046" s="201" t="s">
        <v>671</v>
      </c>
      <c r="K2046" s="202">
        <v>42.24</v>
      </c>
      <c r="L2046" s="202">
        <v>0.74</v>
      </c>
      <c r="M2046" s="202">
        <v>21.07</v>
      </c>
      <c r="N2046" s="202">
        <v>8.02</v>
      </c>
      <c r="O2046" s="202">
        <v>0.32</v>
      </c>
      <c r="P2046" s="202">
        <v>20.97</v>
      </c>
      <c r="Q2046" s="202">
        <v>4.2699999999999996</v>
      </c>
      <c r="R2046" s="202">
        <v>0.04</v>
      </c>
      <c r="S2046" s="202">
        <v>1.83</v>
      </c>
      <c r="T2046" s="202">
        <v>99.5</v>
      </c>
      <c r="U2046" s="183">
        <f t="shared" si="62"/>
        <v>82.333901117099202</v>
      </c>
      <c r="V2046" s="183">
        <f t="shared" si="63"/>
        <v>5.5056823553656642</v>
      </c>
      <c r="W2046" s="201" t="s">
        <v>713</v>
      </c>
      <c r="X2046" s="201">
        <v>10</v>
      </c>
    </row>
    <row r="2047" spans="1:24" s="171" customFormat="1" ht="11.25">
      <c r="A2047" s="172" t="s">
        <v>693</v>
      </c>
      <c r="B2047" s="201" t="s">
        <v>665</v>
      </c>
      <c r="C2047" s="201" t="s">
        <v>694</v>
      </c>
      <c r="D2047" s="201" t="s">
        <v>695</v>
      </c>
      <c r="E2047" s="201" t="s">
        <v>696</v>
      </c>
      <c r="F2047" s="201" t="s">
        <v>697</v>
      </c>
      <c r="G2047" s="201">
        <v>3</v>
      </c>
      <c r="H2047" s="201">
        <v>42</v>
      </c>
      <c r="I2047" s="201" t="s">
        <v>713</v>
      </c>
      <c r="J2047" s="201" t="s">
        <v>671</v>
      </c>
      <c r="K2047" s="202">
        <v>42.02</v>
      </c>
      <c r="L2047" s="202">
        <v>1.18</v>
      </c>
      <c r="M2047" s="202">
        <v>18.46</v>
      </c>
      <c r="N2047" s="202">
        <v>7.51</v>
      </c>
      <c r="O2047" s="202">
        <v>0.31</v>
      </c>
      <c r="P2047" s="202">
        <v>20.27</v>
      </c>
      <c r="Q2047" s="202">
        <v>5.73</v>
      </c>
      <c r="R2047" s="202">
        <v>0.02</v>
      </c>
      <c r="S2047" s="202">
        <v>4.34</v>
      </c>
      <c r="T2047" s="202">
        <v>99.84</v>
      </c>
      <c r="U2047" s="183">
        <f t="shared" si="62"/>
        <v>82.791009589071322</v>
      </c>
      <c r="V2047" s="183">
        <f t="shared" si="63"/>
        <v>13.623062228970165</v>
      </c>
      <c r="W2047" s="201" t="s">
        <v>713</v>
      </c>
      <c r="X2047" s="201">
        <v>10</v>
      </c>
    </row>
    <row r="2048" spans="1:24" s="171" customFormat="1" ht="11.25">
      <c r="A2048" s="172" t="s">
        <v>693</v>
      </c>
      <c r="B2048" s="201" t="s">
        <v>665</v>
      </c>
      <c r="C2048" s="201" t="s">
        <v>694</v>
      </c>
      <c r="D2048" s="201" t="s">
        <v>695</v>
      </c>
      <c r="E2048" s="201" t="s">
        <v>696</v>
      </c>
      <c r="F2048" s="201" t="s">
        <v>697</v>
      </c>
      <c r="G2048" s="201">
        <v>3</v>
      </c>
      <c r="H2048" s="201">
        <v>43</v>
      </c>
      <c r="I2048" s="201" t="s">
        <v>713</v>
      </c>
      <c r="J2048" s="201" t="s">
        <v>671</v>
      </c>
      <c r="K2048" s="202">
        <v>41.61</v>
      </c>
      <c r="L2048" s="202">
        <v>1.1499999999999999</v>
      </c>
      <c r="M2048" s="202">
        <v>18.25</v>
      </c>
      <c r="N2048" s="202">
        <v>7.59</v>
      </c>
      <c r="O2048" s="202">
        <v>0.34</v>
      </c>
      <c r="P2048" s="202">
        <v>20.14</v>
      </c>
      <c r="Q2048" s="202">
        <v>5.75</v>
      </c>
      <c r="R2048" s="202">
        <v>0.09</v>
      </c>
      <c r="S2048" s="202">
        <v>4.8099999999999996</v>
      </c>
      <c r="T2048" s="202">
        <v>99.73</v>
      </c>
      <c r="U2048" s="183">
        <f t="shared" si="62"/>
        <v>82.547015225623966</v>
      </c>
      <c r="V2048" s="183">
        <f t="shared" si="63"/>
        <v>15.024347499367845</v>
      </c>
      <c r="W2048" s="201" t="s">
        <v>713</v>
      </c>
      <c r="X2048" s="201">
        <v>10</v>
      </c>
    </row>
    <row r="2049" spans="1:24" s="171" customFormat="1" ht="11.25">
      <c r="A2049" s="172" t="s">
        <v>693</v>
      </c>
      <c r="B2049" s="201" t="s">
        <v>665</v>
      </c>
      <c r="C2049" s="201" t="s">
        <v>694</v>
      </c>
      <c r="D2049" s="201" t="s">
        <v>695</v>
      </c>
      <c r="E2049" s="201" t="s">
        <v>696</v>
      </c>
      <c r="F2049" s="201" t="s">
        <v>697</v>
      </c>
      <c r="G2049" s="201">
        <v>3</v>
      </c>
      <c r="H2049" s="201">
        <v>44</v>
      </c>
      <c r="I2049" s="201" t="s">
        <v>713</v>
      </c>
      <c r="J2049" s="201" t="s">
        <v>671</v>
      </c>
      <c r="K2049" s="202">
        <v>42.71</v>
      </c>
      <c r="L2049" s="202">
        <v>1.05</v>
      </c>
      <c r="M2049" s="202">
        <v>18.41</v>
      </c>
      <c r="N2049" s="202">
        <v>7.33</v>
      </c>
      <c r="O2049" s="202">
        <v>0.34</v>
      </c>
      <c r="P2049" s="202">
        <v>20.18</v>
      </c>
      <c r="Q2049" s="202">
        <v>6.15</v>
      </c>
      <c r="R2049" s="202">
        <v>7.0000000000000007E-2</v>
      </c>
      <c r="S2049" s="202">
        <v>5.27</v>
      </c>
      <c r="T2049" s="202">
        <v>101.51</v>
      </c>
      <c r="U2049" s="183">
        <f t="shared" si="62"/>
        <v>83.071421864022071</v>
      </c>
      <c r="V2049" s="183">
        <f t="shared" si="63"/>
        <v>16.109700792858057</v>
      </c>
      <c r="W2049" s="201" t="s">
        <v>713</v>
      </c>
      <c r="X2049" s="201">
        <v>10</v>
      </c>
    </row>
    <row r="2050" spans="1:24" s="171" customFormat="1" ht="11.25">
      <c r="A2050" s="172" t="s">
        <v>693</v>
      </c>
      <c r="B2050" s="201" t="s">
        <v>665</v>
      </c>
      <c r="C2050" s="201" t="s">
        <v>694</v>
      </c>
      <c r="D2050" s="201" t="s">
        <v>695</v>
      </c>
      <c r="E2050" s="201" t="s">
        <v>696</v>
      </c>
      <c r="F2050" s="201" t="s">
        <v>697</v>
      </c>
      <c r="G2050" s="201">
        <v>3</v>
      </c>
      <c r="H2050" s="201">
        <v>45</v>
      </c>
      <c r="I2050" s="201" t="s">
        <v>713</v>
      </c>
      <c r="J2050" s="201" t="s">
        <v>671</v>
      </c>
      <c r="K2050" s="202">
        <v>41.16</v>
      </c>
      <c r="L2050" s="202">
        <v>0.16</v>
      </c>
      <c r="M2050" s="202">
        <v>18.829999999999998</v>
      </c>
      <c r="N2050" s="202">
        <v>6.93</v>
      </c>
      <c r="O2050" s="202">
        <v>0.4</v>
      </c>
      <c r="P2050" s="202">
        <v>20.37</v>
      </c>
      <c r="Q2050" s="202">
        <v>5.29</v>
      </c>
      <c r="R2050" s="202">
        <v>0.02</v>
      </c>
      <c r="S2050" s="202">
        <v>5.1100000000000003</v>
      </c>
      <c r="T2050" s="202">
        <v>98.27</v>
      </c>
      <c r="U2050" s="183">
        <f t="shared" si="62"/>
        <v>83.972514602972652</v>
      </c>
      <c r="V2050" s="183">
        <f t="shared" si="63"/>
        <v>15.401173793499042</v>
      </c>
      <c r="W2050" s="201" t="s">
        <v>713</v>
      </c>
      <c r="X2050" s="201">
        <v>10</v>
      </c>
    </row>
    <row r="2051" spans="1:24" s="171" customFormat="1" ht="11.25">
      <c r="A2051" s="172" t="s">
        <v>693</v>
      </c>
      <c r="B2051" s="201" t="s">
        <v>665</v>
      </c>
      <c r="C2051" s="201" t="s">
        <v>694</v>
      </c>
      <c r="D2051" s="201" t="s">
        <v>695</v>
      </c>
      <c r="E2051" s="201" t="s">
        <v>696</v>
      </c>
      <c r="F2051" s="201" t="s">
        <v>697</v>
      </c>
      <c r="G2051" s="201">
        <v>3</v>
      </c>
      <c r="H2051" s="201">
        <v>47</v>
      </c>
      <c r="I2051" s="201" t="s">
        <v>713</v>
      </c>
      <c r="J2051" s="201" t="s">
        <v>671</v>
      </c>
      <c r="K2051" s="202">
        <v>40.9</v>
      </c>
      <c r="L2051" s="202">
        <v>0.11</v>
      </c>
      <c r="M2051" s="202">
        <v>23.16</v>
      </c>
      <c r="N2051" s="202">
        <v>13.16</v>
      </c>
      <c r="O2051" s="202">
        <v>0.31</v>
      </c>
      <c r="P2051" s="202">
        <v>10.31</v>
      </c>
      <c r="Q2051" s="202">
        <v>13.92</v>
      </c>
      <c r="R2051" s="202">
        <v>0.08</v>
      </c>
      <c r="S2051" s="202">
        <v>0.04</v>
      </c>
      <c r="T2051" s="202">
        <v>101.99</v>
      </c>
      <c r="U2051" s="183">
        <f t="shared" si="62"/>
        <v>58.271126339829571</v>
      </c>
      <c r="V2051" s="183">
        <f t="shared" si="63"/>
        <v>0.11572773419889842</v>
      </c>
      <c r="W2051" s="201" t="s">
        <v>713</v>
      </c>
      <c r="X2051" s="201">
        <v>10</v>
      </c>
    </row>
    <row r="2052" spans="1:24" s="171" customFormat="1" ht="11.25">
      <c r="A2052" s="172" t="s">
        <v>693</v>
      </c>
      <c r="B2052" s="201" t="s">
        <v>665</v>
      </c>
      <c r="C2052" s="201" t="s">
        <v>694</v>
      </c>
      <c r="D2052" s="201" t="s">
        <v>695</v>
      </c>
      <c r="E2052" s="201" t="s">
        <v>696</v>
      </c>
      <c r="F2052" s="201" t="s">
        <v>697</v>
      </c>
      <c r="G2052" s="201">
        <v>3</v>
      </c>
      <c r="H2052" s="201">
        <v>48</v>
      </c>
      <c r="I2052" s="201" t="s">
        <v>713</v>
      </c>
      <c r="J2052" s="201" t="s">
        <v>671</v>
      </c>
      <c r="K2052" s="202">
        <v>42.35</v>
      </c>
      <c r="L2052" s="202">
        <v>0.16</v>
      </c>
      <c r="M2052" s="202">
        <v>19.39</v>
      </c>
      <c r="N2052" s="202">
        <v>7.03</v>
      </c>
      <c r="O2052" s="202">
        <v>0.37</v>
      </c>
      <c r="P2052" s="202">
        <v>21.11</v>
      </c>
      <c r="Q2052" s="202">
        <v>5.49</v>
      </c>
      <c r="R2052" s="202">
        <v>0.01</v>
      </c>
      <c r="S2052" s="202">
        <v>5.62</v>
      </c>
      <c r="T2052" s="202">
        <v>101.53</v>
      </c>
      <c r="U2052" s="183">
        <f t="shared" si="62"/>
        <v>84.257866975147593</v>
      </c>
      <c r="V2052" s="183">
        <f t="shared" si="63"/>
        <v>16.278500867242091</v>
      </c>
      <c r="W2052" s="201" t="s">
        <v>713</v>
      </c>
      <c r="X2052" s="201">
        <v>10</v>
      </c>
    </row>
    <row r="2053" spans="1:24" s="171" customFormat="1" ht="11.25">
      <c r="A2053" s="172" t="s">
        <v>693</v>
      </c>
      <c r="B2053" s="201" t="s">
        <v>665</v>
      </c>
      <c r="C2053" s="201" t="s">
        <v>694</v>
      </c>
      <c r="D2053" s="201" t="s">
        <v>695</v>
      </c>
      <c r="E2053" s="201" t="s">
        <v>696</v>
      </c>
      <c r="F2053" s="201" t="s">
        <v>697</v>
      </c>
      <c r="G2053" s="201">
        <v>3</v>
      </c>
      <c r="H2053" s="201">
        <v>49</v>
      </c>
      <c r="I2053" s="201" t="s">
        <v>713</v>
      </c>
      <c r="J2053" s="201" t="s">
        <v>671</v>
      </c>
      <c r="K2053" s="202">
        <v>43.07</v>
      </c>
      <c r="L2053" s="202">
        <v>0.56000000000000005</v>
      </c>
      <c r="M2053" s="202">
        <v>21.22</v>
      </c>
      <c r="N2053" s="202">
        <v>7.81</v>
      </c>
      <c r="O2053" s="202">
        <v>0.34</v>
      </c>
      <c r="P2053" s="202">
        <v>20.8</v>
      </c>
      <c r="Q2053" s="202">
        <v>4.5</v>
      </c>
      <c r="R2053" s="202">
        <v>0.08</v>
      </c>
      <c r="S2053" s="202">
        <v>2.4</v>
      </c>
      <c r="T2053" s="202">
        <v>100.78</v>
      </c>
      <c r="U2053" s="183">
        <f t="shared" si="62"/>
        <v>82.599850295785473</v>
      </c>
      <c r="V2053" s="183">
        <f t="shared" si="63"/>
        <v>7.0521888434407431</v>
      </c>
      <c r="W2053" s="201" t="s">
        <v>713</v>
      </c>
      <c r="X2053" s="201">
        <v>10</v>
      </c>
    </row>
    <row r="2054" spans="1:24" s="171" customFormat="1" ht="11.25">
      <c r="A2054" s="172" t="s">
        <v>693</v>
      </c>
      <c r="B2054" s="201" t="s">
        <v>665</v>
      </c>
      <c r="C2054" s="201" t="s">
        <v>694</v>
      </c>
      <c r="D2054" s="201" t="s">
        <v>695</v>
      </c>
      <c r="E2054" s="201" t="s">
        <v>696</v>
      </c>
      <c r="F2054" s="201" t="s">
        <v>697</v>
      </c>
      <c r="G2054" s="201">
        <v>3</v>
      </c>
      <c r="H2054" s="201">
        <v>50</v>
      </c>
      <c r="I2054" s="201" t="s">
        <v>713</v>
      </c>
      <c r="J2054" s="201" t="s">
        <v>671</v>
      </c>
      <c r="K2054" s="202">
        <v>41.82</v>
      </c>
      <c r="L2054" s="202">
        <v>0.09</v>
      </c>
      <c r="M2054" s="202">
        <v>23.7</v>
      </c>
      <c r="N2054" s="202">
        <v>13.9</v>
      </c>
      <c r="O2054" s="202">
        <v>0.41</v>
      </c>
      <c r="P2054" s="202">
        <v>15.96</v>
      </c>
      <c r="Q2054" s="202">
        <v>5.68</v>
      </c>
      <c r="R2054" s="202">
        <v>0.03</v>
      </c>
      <c r="S2054" s="202">
        <v>0.05</v>
      </c>
      <c r="T2054" s="202">
        <v>101.64</v>
      </c>
      <c r="U2054" s="183">
        <f t="shared" ref="U2054:U2117" si="64">((P2054/40.31)/(P2054/40.31+N2054/71.85))*100</f>
        <v>67.176478513914475</v>
      </c>
      <c r="V2054" s="183">
        <f t="shared" ref="V2054:V2117" si="65">((S2054/151.99061)/(S2054/151.99061+M2054/101.96137))*100</f>
        <v>0.14132739415000367</v>
      </c>
      <c r="W2054" s="201" t="s">
        <v>713</v>
      </c>
      <c r="X2054" s="201">
        <v>10</v>
      </c>
    </row>
    <row r="2055" spans="1:24" s="171" customFormat="1" ht="11.25">
      <c r="A2055" s="172" t="s">
        <v>693</v>
      </c>
      <c r="B2055" s="201" t="s">
        <v>665</v>
      </c>
      <c r="C2055" s="201" t="s">
        <v>694</v>
      </c>
      <c r="D2055" s="201" t="s">
        <v>695</v>
      </c>
      <c r="E2055" s="201" t="s">
        <v>696</v>
      </c>
      <c r="F2055" s="201" t="s">
        <v>697</v>
      </c>
      <c r="G2055" s="201">
        <v>3</v>
      </c>
      <c r="H2055" s="201">
        <v>51</v>
      </c>
      <c r="I2055" s="201" t="s">
        <v>713</v>
      </c>
      <c r="J2055" s="201" t="s">
        <v>671</v>
      </c>
      <c r="K2055" s="202">
        <v>42.52</v>
      </c>
      <c r="L2055" s="202">
        <v>1.1100000000000001</v>
      </c>
      <c r="M2055" s="202">
        <v>18.309999999999999</v>
      </c>
      <c r="N2055" s="202">
        <v>7.66</v>
      </c>
      <c r="O2055" s="202">
        <v>0.35</v>
      </c>
      <c r="P2055" s="202">
        <v>19.989999999999998</v>
      </c>
      <c r="Q2055" s="202">
        <v>5.82</v>
      </c>
      <c r="R2055" s="202">
        <v>0.04</v>
      </c>
      <c r="S2055" s="202">
        <v>4.58</v>
      </c>
      <c r="T2055" s="202">
        <v>100.38</v>
      </c>
      <c r="U2055" s="183">
        <f t="shared" si="64"/>
        <v>82.305749368172172</v>
      </c>
      <c r="V2055" s="183">
        <f t="shared" si="65"/>
        <v>14.369014417589984</v>
      </c>
      <c r="W2055" s="201" t="s">
        <v>713</v>
      </c>
      <c r="X2055" s="201">
        <v>10</v>
      </c>
    </row>
    <row r="2056" spans="1:24" s="171" customFormat="1" ht="11.25">
      <c r="A2056" s="172" t="s">
        <v>693</v>
      </c>
      <c r="B2056" s="201" t="s">
        <v>665</v>
      </c>
      <c r="C2056" s="201" t="s">
        <v>694</v>
      </c>
      <c r="D2056" s="201" t="s">
        <v>695</v>
      </c>
      <c r="E2056" s="201" t="s">
        <v>696</v>
      </c>
      <c r="F2056" s="201" t="s">
        <v>697</v>
      </c>
      <c r="G2056" s="201">
        <v>3</v>
      </c>
      <c r="H2056" s="201">
        <v>52</v>
      </c>
      <c r="I2056" s="201" t="s">
        <v>713</v>
      </c>
      <c r="J2056" s="201" t="s">
        <v>671</v>
      </c>
      <c r="K2056" s="202">
        <v>41.75</v>
      </c>
      <c r="L2056" s="202">
        <v>1</v>
      </c>
      <c r="M2056" s="202">
        <v>19.489999999999998</v>
      </c>
      <c r="N2056" s="202">
        <v>8.36</v>
      </c>
      <c r="O2056" s="202">
        <v>0.33</v>
      </c>
      <c r="P2056" s="202">
        <v>19.32</v>
      </c>
      <c r="Q2056" s="202">
        <v>5.4</v>
      </c>
      <c r="R2056" s="202">
        <v>0.13</v>
      </c>
      <c r="S2056" s="202">
        <v>3.75</v>
      </c>
      <c r="T2056" s="202">
        <v>99.53</v>
      </c>
      <c r="U2056" s="183">
        <f t="shared" si="64"/>
        <v>80.465767984578136</v>
      </c>
      <c r="V2056" s="183">
        <f t="shared" si="65"/>
        <v>11.431835750031981</v>
      </c>
      <c r="W2056" s="201" t="s">
        <v>713</v>
      </c>
      <c r="X2056" s="201">
        <v>10</v>
      </c>
    </row>
    <row r="2057" spans="1:24" s="171" customFormat="1" ht="11.25">
      <c r="A2057" s="172" t="s">
        <v>693</v>
      </c>
      <c r="B2057" s="201" t="s">
        <v>665</v>
      </c>
      <c r="C2057" s="201" t="s">
        <v>694</v>
      </c>
      <c r="D2057" s="201" t="s">
        <v>695</v>
      </c>
      <c r="E2057" s="201" t="s">
        <v>696</v>
      </c>
      <c r="F2057" s="201" t="s">
        <v>697</v>
      </c>
      <c r="G2057" s="201">
        <v>3</v>
      </c>
      <c r="H2057" s="201">
        <v>53</v>
      </c>
      <c r="I2057" s="201" t="s">
        <v>713</v>
      </c>
      <c r="J2057" s="201" t="s">
        <v>671</v>
      </c>
      <c r="K2057" s="202">
        <v>41.97</v>
      </c>
      <c r="L2057" s="202">
        <v>1.08</v>
      </c>
      <c r="M2057" s="202">
        <v>18.95</v>
      </c>
      <c r="N2057" s="202">
        <v>7.86</v>
      </c>
      <c r="O2057" s="202">
        <v>0.36</v>
      </c>
      <c r="P2057" s="202">
        <v>19.89</v>
      </c>
      <c r="Q2057" s="202">
        <v>6.01</v>
      </c>
      <c r="R2057" s="202">
        <v>0.04</v>
      </c>
      <c r="S2057" s="202">
        <v>5.33</v>
      </c>
      <c r="T2057" s="202">
        <v>101.49</v>
      </c>
      <c r="U2057" s="183">
        <f t="shared" si="64"/>
        <v>81.852878555312344</v>
      </c>
      <c r="V2057" s="183">
        <f t="shared" si="65"/>
        <v>15.873408478155406</v>
      </c>
      <c r="W2057" s="201" t="s">
        <v>713</v>
      </c>
      <c r="X2057" s="201">
        <v>10</v>
      </c>
    </row>
    <row r="2058" spans="1:24" s="171" customFormat="1" ht="11.25">
      <c r="A2058" s="172" t="s">
        <v>693</v>
      </c>
      <c r="B2058" s="201" t="s">
        <v>665</v>
      </c>
      <c r="C2058" s="201" t="s">
        <v>694</v>
      </c>
      <c r="D2058" s="201" t="s">
        <v>695</v>
      </c>
      <c r="E2058" s="201" t="s">
        <v>696</v>
      </c>
      <c r="F2058" s="201" t="s">
        <v>697</v>
      </c>
      <c r="G2058" s="201">
        <v>3</v>
      </c>
      <c r="H2058" s="201">
        <v>54</v>
      </c>
      <c r="I2058" s="201" t="s">
        <v>713</v>
      </c>
      <c r="J2058" s="201" t="s">
        <v>671</v>
      </c>
      <c r="K2058" s="202">
        <v>42.6</v>
      </c>
      <c r="L2058" s="202">
        <v>1</v>
      </c>
      <c r="M2058" s="202">
        <v>19.86</v>
      </c>
      <c r="N2058" s="202">
        <v>8.68</v>
      </c>
      <c r="O2058" s="202">
        <v>0.35</v>
      </c>
      <c r="P2058" s="202">
        <v>19.309999999999999</v>
      </c>
      <c r="Q2058" s="202">
        <v>5.47</v>
      </c>
      <c r="R2058" s="202">
        <v>0.09</v>
      </c>
      <c r="S2058" s="202">
        <v>3.35</v>
      </c>
      <c r="T2058" s="202">
        <v>100.71</v>
      </c>
      <c r="U2058" s="183">
        <f t="shared" si="64"/>
        <v>79.860247509618731</v>
      </c>
      <c r="V2058" s="183">
        <f t="shared" si="65"/>
        <v>10.16547639352053</v>
      </c>
      <c r="W2058" s="201" t="s">
        <v>713</v>
      </c>
      <c r="X2058" s="201">
        <v>10</v>
      </c>
    </row>
    <row r="2059" spans="1:24" s="171" customFormat="1" ht="11.25">
      <c r="A2059" s="172" t="s">
        <v>693</v>
      </c>
      <c r="B2059" s="201" t="s">
        <v>665</v>
      </c>
      <c r="C2059" s="201" t="s">
        <v>694</v>
      </c>
      <c r="D2059" s="201" t="s">
        <v>695</v>
      </c>
      <c r="E2059" s="201" t="s">
        <v>696</v>
      </c>
      <c r="F2059" s="201" t="s">
        <v>697</v>
      </c>
      <c r="G2059" s="201">
        <v>3</v>
      </c>
      <c r="H2059" s="201">
        <v>55</v>
      </c>
      <c r="I2059" s="201" t="s">
        <v>713</v>
      </c>
      <c r="J2059" s="201" t="s">
        <v>671</v>
      </c>
      <c r="K2059" s="202">
        <v>42.52</v>
      </c>
      <c r="L2059" s="202">
        <v>0.09</v>
      </c>
      <c r="M2059" s="202">
        <v>17.47</v>
      </c>
      <c r="N2059" s="202">
        <v>6.93</v>
      </c>
      <c r="O2059" s="202">
        <v>0.42</v>
      </c>
      <c r="P2059" s="202">
        <v>19.36</v>
      </c>
      <c r="Q2059" s="202">
        <v>6.52</v>
      </c>
      <c r="R2059" s="202">
        <v>0.02</v>
      </c>
      <c r="S2059" s="202">
        <v>8.32</v>
      </c>
      <c r="T2059" s="202">
        <v>101.65</v>
      </c>
      <c r="U2059" s="183">
        <f t="shared" si="64"/>
        <v>83.2762050769404</v>
      </c>
      <c r="V2059" s="183">
        <f t="shared" si="65"/>
        <v>24.212807305718261</v>
      </c>
      <c r="W2059" s="201" t="s">
        <v>713</v>
      </c>
      <c r="X2059" s="201">
        <v>10</v>
      </c>
    </row>
    <row r="2060" spans="1:24" s="171" customFormat="1" ht="11.25">
      <c r="A2060" s="172" t="s">
        <v>693</v>
      </c>
      <c r="B2060" s="201" t="s">
        <v>665</v>
      </c>
      <c r="C2060" s="201" t="s">
        <v>694</v>
      </c>
      <c r="D2060" s="201" t="s">
        <v>695</v>
      </c>
      <c r="E2060" s="201" t="s">
        <v>696</v>
      </c>
      <c r="F2060" s="201" t="s">
        <v>697</v>
      </c>
      <c r="G2060" s="201">
        <v>3</v>
      </c>
      <c r="H2060" s="201">
        <v>56</v>
      </c>
      <c r="I2060" s="201" t="s">
        <v>713</v>
      </c>
      <c r="J2060" s="201" t="s">
        <v>671</v>
      </c>
      <c r="K2060" s="202">
        <v>40.71</v>
      </c>
      <c r="L2060" s="202">
        <v>2.73</v>
      </c>
      <c r="M2060" s="202">
        <v>18.420000000000002</v>
      </c>
      <c r="N2060" s="202">
        <v>9.02</v>
      </c>
      <c r="O2060" s="202">
        <v>0.37</v>
      </c>
      <c r="P2060" s="202">
        <v>19.100000000000001</v>
      </c>
      <c r="Q2060" s="202">
        <v>6.68</v>
      </c>
      <c r="R2060" s="202">
        <v>0.16</v>
      </c>
      <c r="S2060" s="202">
        <v>1.71</v>
      </c>
      <c r="T2060" s="202">
        <v>98.9</v>
      </c>
      <c r="U2060" s="183">
        <f t="shared" si="64"/>
        <v>79.054688342487296</v>
      </c>
      <c r="V2060" s="183">
        <f t="shared" si="65"/>
        <v>5.8625659985925251</v>
      </c>
      <c r="W2060" s="201" t="s">
        <v>713</v>
      </c>
      <c r="X2060" s="201">
        <v>10</v>
      </c>
    </row>
    <row r="2061" spans="1:24" s="171" customFormat="1" ht="11.25">
      <c r="A2061" s="172" t="s">
        <v>693</v>
      </c>
      <c r="B2061" s="201" t="s">
        <v>665</v>
      </c>
      <c r="C2061" s="201" t="s">
        <v>694</v>
      </c>
      <c r="D2061" s="201" t="s">
        <v>695</v>
      </c>
      <c r="E2061" s="201" t="s">
        <v>696</v>
      </c>
      <c r="F2061" s="201" t="s">
        <v>697</v>
      </c>
      <c r="G2061" s="201">
        <v>3</v>
      </c>
      <c r="H2061" s="201">
        <v>57</v>
      </c>
      <c r="I2061" s="201" t="s">
        <v>713</v>
      </c>
      <c r="J2061" s="201" t="s">
        <v>671</v>
      </c>
      <c r="K2061" s="202">
        <v>42.19</v>
      </c>
      <c r="L2061" s="202">
        <v>1.1100000000000001</v>
      </c>
      <c r="M2061" s="202">
        <v>20.18</v>
      </c>
      <c r="N2061" s="202">
        <v>6.76</v>
      </c>
      <c r="O2061" s="202">
        <v>0.31</v>
      </c>
      <c r="P2061" s="202">
        <v>21.33</v>
      </c>
      <c r="Q2061" s="202">
        <v>5.43</v>
      </c>
      <c r="R2061" s="202">
        <v>7.0000000000000007E-2</v>
      </c>
      <c r="S2061" s="202">
        <v>3.47</v>
      </c>
      <c r="T2061" s="202">
        <v>100.85</v>
      </c>
      <c r="U2061" s="183">
        <f t="shared" si="64"/>
        <v>84.903760054881403</v>
      </c>
      <c r="V2061" s="183">
        <f t="shared" si="65"/>
        <v>10.342250455512831</v>
      </c>
      <c r="W2061" s="201" t="s">
        <v>713</v>
      </c>
      <c r="X2061" s="201">
        <v>10</v>
      </c>
    </row>
    <row r="2062" spans="1:24" s="171" customFormat="1" ht="11.25">
      <c r="A2062" s="172" t="s">
        <v>693</v>
      </c>
      <c r="B2062" s="201" t="s">
        <v>665</v>
      </c>
      <c r="C2062" s="201" t="s">
        <v>694</v>
      </c>
      <c r="D2062" s="201" t="s">
        <v>695</v>
      </c>
      <c r="E2062" s="201" t="s">
        <v>696</v>
      </c>
      <c r="F2062" s="201" t="s">
        <v>697</v>
      </c>
      <c r="G2062" s="201">
        <v>3</v>
      </c>
      <c r="H2062" s="201">
        <v>58</v>
      </c>
      <c r="I2062" s="201" t="s">
        <v>713</v>
      </c>
      <c r="J2062" s="201" t="s">
        <v>671</v>
      </c>
      <c r="K2062" s="202">
        <v>41.8</v>
      </c>
      <c r="L2062" s="202">
        <v>1.28</v>
      </c>
      <c r="M2062" s="202">
        <v>18.59</v>
      </c>
      <c r="N2062" s="202">
        <v>7.55</v>
      </c>
      <c r="O2062" s="202">
        <v>0.33</v>
      </c>
      <c r="P2062" s="202">
        <v>20.03</v>
      </c>
      <c r="Q2062" s="202">
        <v>5.82</v>
      </c>
      <c r="R2062" s="202">
        <v>0.09</v>
      </c>
      <c r="S2062" s="202">
        <v>4.67</v>
      </c>
      <c r="T2062" s="202">
        <v>100.16</v>
      </c>
      <c r="U2062" s="183">
        <f t="shared" si="64"/>
        <v>82.544238702010219</v>
      </c>
      <c r="V2062" s="183">
        <f t="shared" si="65"/>
        <v>14.421802104349132</v>
      </c>
      <c r="W2062" s="201" t="s">
        <v>713</v>
      </c>
      <c r="X2062" s="201">
        <v>10</v>
      </c>
    </row>
    <row r="2063" spans="1:24" s="171" customFormat="1" ht="11.25">
      <c r="A2063" s="172" t="s">
        <v>693</v>
      </c>
      <c r="B2063" s="201" t="s">
        <v>665</v>
      </c>
      <c r="C2063" s="201" t="s">
        <v>694</v>
      </c>
      <c r="D2063" s="201" t="s">
        <v>695</v>
      </c>
      <c r="E2063" s="201" t="s">
        <v>696</v>
      </c>
      <c r="F2063" s="201" t="s">
        <v>697</v>
      </c>
      <c r="G2063" s="201">
        <v>3</v>
      </c>
      <c r="H2063" s="201">
        <v>59</v>
      </c>
      <c r="I2063" s="201" t="s">
        <v>713</v>
      </c>
      <c r="J2063" s="201" t="s">
        <v>671</v>
      </c>
      <c r="K2063" s="202">
        <v>42.19</v>
      </c>
      <c r="L2063" s="202">
        <v>0.26</v>
      </c>
      <c r="M2063" s="202">
        <v>21.06</v>
      </c>
      <c r="N2063" s="202">
        <v>9</v>
      </c>
      <c r="O2063" s="202">
        <v>0.36</v>
      </c>
      <c r="P2063" s="202">
        <v>19.559999999999999</v>
      </c>
      <c r="Q2063" s="202">
        <v>4.4400000000000004</v>
      </c>
      <c r="R2063" s="202">
        <v>0.02</v>
      </c>
      <c r="S2063" s="202">
        <v>2.48</v>
      </c>
      <c r="T2063" s="202">
        <v>99.37</v>
      </c>
      <c r="U2063" s="183">
        <f t="shared" si="64"/>
        <v>79.482246111246837</v>
      </c>
      <c r="V2063" s="183">
        <f t="shared" si="65"/>
        <v>7.3213616905769898</v>
      </c>
      <c r="W2063" s="201" t="s">
        <v>713</v>
      </c>
      <c r="X2063" s="201">
        <v>10</v>
      </c>
    </row>
    <row r="2064" spans="1:24" s="171" customFormat="1" ht="11.25">
      <c r="A2064" s="172" t="s">
        <v>693</v>
      </c>
      <c r="B2064" s="201" t="s">
        <v>665</v>
      </c>
      <c r="C2064" s="201" t="s">
        <v>694</v>
      </c>
      <c r="D2064" s="201" t="s">
        <v>695</v>
      </c>
      <c r="E2064" s="201" t="s">
        <v>696</v>
      </c>
      <c r="F2064" s="201" t="s">
        <v>697</v>
      </c>
      <c r="G2064" s="201">
        <v>3</v>
      </c>
      <c r="H2064" s="201">
        <v>60</v>
      </c>
      <c r="I2064" s="201" t="s">
        <v>713</v>
      </c>
      <c r="J2064" s="201" t="s">
        <v>671</v>
      </c>
      <c r="K2064" s="202">
        <v>42.38</v>
      </c>
      <c r="L2064" s="202">
        <v>0.95</v>
      </c>
      <c r="M2064" s="202">
        <v>20.010000000000002</v>
      </c>
      <c r="N2064" s="202">
        <v>8.76</v>
      </c>
      <c r="O2064" s="202">
        <v>0.41</v>
      </c>
      <c r="P2064" s="202">
        <v>20.03</v>
      </c>
      <c r="Q2064" s="202">
        <v>5.28</v>
      </c>
      <c r="R2064" s="202">
        <v>0.12</v>
      </c>
      <c r="S2064" s="202">
        <v>3.19</v>
      </c>
      <c r="T2064" s="202">
        <v>101.13</v>
      </c>
      <c r="U2064" s="183">
        <f t="shared" si="64"/>
        <v>80.297868999840489</v>
      </c>
      <c r="V2064" s="183">
        <f t="shared" si="65"/>
        <v>9.6613154216741588</v>
      </c>
      <c r="W2064" s="201" t="s">
        <v>713</v>
      </c>
      <c r="X2064" s="201">
        <v>10</v>
      </c>
    </row>
    <row r="2065" spans="1:24" s="171" customFormat="1" ht="11.25">
      <c r="A2065" s="172" t="s">
        <v>693</v>
      </c>
      <c r="B2065" s="201" t="s">
        <v>665</v>
      </c>
      <c r="C2065" s="201" t="s">
        <v>694</v>
      </c>
      <c r="D2065" s="201" t="s">
        <v>695</v>
      </c>
      <c r="E2065" s="201" t="s">
        <v>696</v>
      </c>
      <c r="F2065" s="201" t="s">
        <v>697</v>
      </c>
      <c r="G2065" s="201">
        <v>3</v>
      </c>
      <c r="H2065" s="201">
        <v>61</v>
      </c>
      <c r="I2065" s="201" t="s">
        <v>713</v>
      </c>
      <c r="J2065" s="201" t="s">
        <v>671</v>
      </c>
      <c r="K2065" s="202">
        <v>41.21</v>
      </c>
      <c r="L2065" s="202">
        <v>0.48</v>
      </c>
      <c r="M2065" s="202">
        <v>22.09</v>
      </c>
      <c r="N2065" s="202">
        <v>10.56</v>
      </c>
      <c r="O2065" s="202">
        <v>0.51</v>
      </c>
      <c r="P2065" s="202">
        <v>15.54</v>
      </c>
      <c r="Q2065" s="202">
        <v>9.0500000000000007</v>
      </c>
      <c r="R2065" s="202">
        <v>0.11</v>
      </c>
      <c r="S2065" s="202">
        <v>0.36</v>
      </c>
      <c r="T2065" s="202">
        <v>99.91</v>
      </c>
      <c r="U2065" s="183">
        <f t="shared" si="64"/>
        <v>72.398692640089692</v>
      </c>
      <c r="V2065" s="183">
        <f t="shared" si="65"/>
        <v>1.0814425753417218</v>
      </c>
      <c r="W2065" s="201" t="s">
        <v>713</v>
      </c>
      <c r="X2065" s="201">
        <v>10</v>
      </c>
    </row>
    <row r="2066" spans="1:24" s="171" customFormat="1" ht="11.25">
      <c r="A2066" s="172" t="s">
        <v>693</v>
      </c>
      <c r="B2066" s="201" t="s">
        <v>665</v>
      </c>
      <c r="C2066" s="201" t="s">
        <v>694</v>
      </c>
      <c r="D2066" s="201" t="s">
        <v>695</v>
      </c>
      <c r="E2066" s="201" t="s">
        <v>696</v>
      </c>
      <c r="F2066" s="201" t="s">
        <v>697</v>
      </c>
      <c r="G2066" s="201">
        <v>3</v>
      </c>
      <c r="H2066" s="201">
        <v>62</v>
      </c>
      <c r="I2066" s="201" t="s">
        <v>713</v>
      </c>
      <c r="J2066" s="201" t="s">
        <v>671</v>
      </c>
      <c r="K2066" s="202">
        <v>42.42</v>
      </c>
      <c r="L2066" s="202">
        <v>1.17</v>
      </c>
      <c r="M2066" s="202">
        <v>19.100000000000001</v>
      </c>
      <c r="N2066" s="202">
        <v>7.62</v>
      </c>
      <c r="O2066" s="202">
        <v>0.33</v>
      </c>
      <c r="P2066" s="202">
        <v>20.49</v>
      </c>
      <c r="Q2066" s="202">
        <v>5.69</v>
      </c>
      <c r="R2066" s="202">
        <v>0.1</v>
      </c>
      <c r="S2066" s="202">
        <v>4.5</v>
      </c>
      <c r="T2066" s="202">
        <v>101.42</v>
      </c>
      <c r="U2066" s="183">
        <f t="shared" si="64"/>
        <v>82.737574286880502</v>
      </c>
      <c r="V2066" s="183">
        <f t="shared" si="65"/>
        <v>13.648039012851918</v>
      </c>
      <c r="W2066" s="201" t="s">
        <v>713</v>
      </c>
      <c r="X2066" s="201">
        <v>10</v>
      </c>
    </row>
    <row r="2067" spans="1:24" s="171" customFormat="1" ht="11.25">
      <c r="A2067" s="172" t="s">
        <v>693</v>
      </c>
      <c r="B2067" s="201" t="s">
        <v>665</v>
      </c>
      <c r="C2067" s="201" t="s">
        <v>694</v>
      </c>
      <c r="D2067" s="201" t="s">
        <v>695</v>
      </c>
      <c r="E2067" s="201" t="s">
        <v>696</v>
      </c>
      <c r="F2067" s="201" t="s">
        <v>697</v>
      </c>
      <c r="G2067" s="201">
        <v>3</v>
      </c>
      <c r="H2067" s="201">
        <v>63</v>
      </c>
      <c r="I2067" s="201" t="s">
        <v>713</v>
      </c>
      <c r="J2067" s="201" t="s">
        <v>671</v>
      </c>
      <c r="K2067" s="202">
        <v>42.03</v>
      </c>
      <c r="L2067" s="202">
        <v>2.29</v>
      </c>
      <c r="M2067" s="202">
        <v>19.559999999999999</v>
      </c>
      <c r="N2067" s="202">
        <v>9.06</v>
      </c>
      <c r="O2067" s="202">
        <v>0.34</v>
      </c>
      <c r="P2067" s="202">
        <v>19.64</v>
      </c>
      <c r="Q2067" s="202">
        <v>6.57</v>
      </c>
      <c r="R2067" s="202">
        <v>0.14000000000000001</v>
      </c>
      <c r="S2067" s="202">
        <v>1.77</v>
      </c>
      <c r="T2067" s="202">
        <v>101.4</v>
      </c>
      <c r="U2067" s="183">
        <f t="shared" si="64"/>
        <v>79.440418757057344</v>
      </c>
      <c r="V2067" s="183">
        <f t="shared" si="65"/>
        <v>5.7230661997919023</v>
      </c>
      <c r="W2067" s="201" t="s">
        <v>713</v>
      </c>
      <c r="X2067" s="201">
        <v>10</v>
      </c>
    </row>
    <row r="2068" spans="1:24" s="171" customFormat="1" ht="11.25">
      <c r="A2068" s="172" t="s">
        <v>693</v>
      </c>
      <c r="B2068" s="201" t="s">
        <v>665</v>
      </c>
      <c r="C2068" s="201" t="s">
        <v>694</v>
      </c>
      <c r="D2068" s="201" t="s">
        <v>695</v>
      </c>
      <c r="E2068" s="201" t="s">
        <v>696</v>
      </c>
      <c r="F2068" s="201" t="s">
        <v>697</v>
      </c>
      <c r="G2068" s="201">
        <v>3</v>
      </c>
      <c r="H2068" s="201">
        <v>64</v>
      </c>
      <c r="I2068" s="201" t="s">
        <v>713</v>
      </c>
      <c r="J2068" s="201" t="s">
        <v>671</v>
      </c>
      <c r="K2068" s="202">
        <v>40.630000000000003</v>
      </c>
      <c r="L2068" s="202">
        <v>1.1399999999999999</v>
      </c>
      <c r="M2068" s="202">
        <v>20.23</v>
      </c>
      <c r="N2068" s="202">
        <v>10.25</v>
      </c>
      <c r="O2068" s="202">
        <v>0.53</v>
      </c>
      <c r="P2068" s="202">
        <v>16.670000000000002</v>
      </c>
      <c r="Q2068" s="202">
        <v>7.57</v>
      </c>
      <c r="R2068" s="202">
        <v>0.14000000000000001</v>
      </c>
      <c r="S2068" s="202">
        <v>1.9</v>
      </c>
      <c r="T2068" s="202">
        <v>99.06</v>
      </c>
      <c r="U2068" s="183">
        <f t="shared" si="64"/>
        <v>74.351409787096415</v>
      </c>
      <c r="V2068" s="183">
        <f t="shared" si="65"/>
        <v>5.9270858789809298</v>
      </c>
      <c r="W2068" s="201" t="s">
        <v>713</v>
      </c>
      <c r="X2068" s="201">
        <v>10</v>
      </c>
    </row>
    <row r="2069" spans="1:24" s="171" customFormat="1" ht="11.25">
      <c r="A2069" s="172" t="s">
        <v>693</v>
      </c>
      <c r="B2069" s="201" t="s">
        <v>665</v>
      </c>
      <c r="C2069" s="201" t="s">
        <v>694</v>
      </c>
      <c r="D2069" s="201" t="s">
        <v>695</v>
      </c>
      <c r="E2069" s="201" t="s">
        <v>696</v>
      </c>
      <c r="F2069" s="201" t="s">
        <v>697</v>
      </c>
      <c r="G2069" s="201">
        <v>3</v>
      </c>
      <c r="H2069" s="201">
        <v>65</v>
      </c>
      <c r="I2069" s="201" t="s">
        <v>713</v>
      </c>
      <c r="J2069" s="201" t="s">
        <v>671</v>
      </c>
      <c r="K2069" s="202">
        <v>41.45</v>
      </c>
      <c r="L2069" s="202">
        <v>0.83</v>
      </c>
      <c r="M2069" s="202">
        <v>22.2</v>
      </c>
      <c r="N2069" s="202">
        <v>9.76</v>
      </c>
      <c r="O2069" s="202">
        <v>0.42</v>
      </c>
      <c r="P2069" s="202">
        <v>18.96</v>
      </c>
      <c r="Q2069" s="202">
        <v>5.68</v>
      </c>
      <c r="R2069" s="202">
        <v>0.1</v>
      </c>
      <c r="S2069" s="202">
        <v>0.59</v>
      </c>
      <c r="T2069" s="202">
        <v>99.99</v>
      </c>
      <c r="U2069" s="183">
        <f t="shared" si="64"/>
        <v>77.591545169179085</v>
      </c>
      <c r="V2069" s="183">
        <f t="shared" si="65"/>
        <v>1.7516336480022623</v>
      </c>
      <c r="W2069" s="201" t="s">
        <v>713</v>
      </c>
      <c r="X2069" s="201">
        <v>10</v>
      </c>
    </row>
    <row r="2070" spans="1:24" s="171" customFormat="1" ht="11.25">
      <c r="A2070" s="172" t="s">
        <v>693</v>
      </c>
      <c r="B2070" s="201" t="s">
        <v>665</v>
      </c>
      <c r="C2070" s="201" t="s">
        <v>694</v>
      </c>
      <c r="D2070" s="201" t="s">
        <v>695</v>
      </c>
      <c r="E2070" s="201" t="s">
        <v>696</v>
      </c>
      <c r="F2070" s="201" t="s">
        <v>697</v>
      </c>
      <c r="G2070" s="201">
        <v>3</v>
      </c>
      <c r="H2070" s="201">
        <v>66</v>
      </c>
      <c r="I2070" s="201" t="s">
        <v>713</v>
      </c>
      <c r="J2070" s="201" t="s">
        <v>671</v>
      </c>
      <c r="K2070" s="202">
        <v>42.12</v>
      </c>
      <c r="L2070" s="202">
        <v>1.18</v>
      </c>
      <c r="M2070" s="202">
        <v>20.5</v>
      </c>
      <c r="N2070" s="202">
        <v>10.08</v>
      </c>
      <c r="O2070" s="202">
        <v>0.45</v>
      </c>
      <c r="P2070" s="202">
        <v>17.78</v>
      </c>
      <c r="Q2070" s="202">
        <v>7.47</v>
      </c>
      <c r="R2070" s="202">
        <v>0.1</v>
      </c>
      <c r="S2070" s="202">
        <v>2.29</v>
      </c>
      <c r="T2070" s="202">
        <v>101.97</v>
      </c>
      <c r="U2070" s="183">
        <f t="shared" si="64"/>
        <v>75.868838065496163</v>
      </c>
      <c r="V2070" s="183">
        <f t="shared" si="65"/>
        <v>6.971355329909831</v>
      </c>
      <c r="W2070" s="201" t="s">
        <v>713</v>
      </c>
      <c r="X2070" s="201">
        <v>10</v>
      </c>
    </row>
    <row r="2071" spans="1:24" s="171" customFormat="1" ht="11.25">
      <c r="A2071" s="172" t="s">
        <v>693</v>
      </c>
      <c r="B2071" s="201" t="s">
        <v>665</v>
      </c>
      <c r="C2071" s="201" t="s">
        <v>694</v>
      </c>
      <c r="D2071" s="201" t="s">
        <v>695</v>
      </c>
      <c r="E2071" s="201" t="s">
        <v>696</v>
      </c>
      <c r="F2071" s="201" t="s">
        <v>697</v>
      </c>
      <c r="G2071" s="201">
        <v>3</v>
      </c>
      <c r="H2071" s="201">
        <v>67</v>
      </c>
      <c r="I2071" s="201" t="s">
        <v>713</v>
      </c>
      <c r="J2071" s="201" t="s">
        <v>671</v>
      </c>
      <c r="K2071" s="202">
        <v>41.63</v>
      </c>
      <c r="L2071" s="202">
        <v>1.76</v>
      </c>
      <c r="M2071" s="202">
        <v>16.86</v>
      </c>
      <c r="N2071" s="202">
        <v>8.17</v>
      </c>
      <c r="O2071" s="202">
        <v>0.3</v>
      </c>
      <c r="P2071" s="202">
        <v>19.02</v>
      </c>
      <c r="Q2071" s="202">
        <v>6.75</v>
      </c>
      <c r="R2071" s="202">
        <v>0.14000000000000001</v>
      </c>
      <c r="S2071" s="202">
        <v>6.12</v>
      </c>
      <c r="T2071" s="202">
        <v>100.75</v>
      </c>
      <c r="U2071" s="183">
        <f t="shared" si="64"/>
        <v>80.5808789177931</v>
      </c>
      <c r="V2071" s="183">
        <f t="shared" si="65"/>
        <v>19.582325536229277</v>
      </c>
      <c r="W2071" s="201" t="s">
        <v>713</v>
      </c>
      <c r="X2071" s="201">
        <v>10</v>
      </c>
    </row>
    <row r="2072" spans="1:24" s="171" customFormat="1" ht="11.25">
      <c r="A2072" s="172" t="s">
        <v>693</v>
      </c>
      <c r="B2072" s="201" t="s">
        <v>665</v>
      </c>
      <c r="C2072" s="201" t="s">
        <v>694</v>
      </c>
      <c r="D2072" s="201" t="s">
        <v>695</v>
      </c>
      <c r="E2072" s="201" t="s">
        <v>696</v>
      </c>
      <c r="F2072" s="201" t="s">
        <v>697</v>
      </c>
      <c r="G2072" s="201">
        <v>3</v>
      </c>
      <c r="H2072" s="201">
        <v>68</v>
      </c>
      <c r="I2072" s="201" t="s">
        <v>713</v>
      </c>
      <c r="J2072" s="201" t="s">
        <v>671</v>
      </c>
      <c r="K2072" s="202">
        <v>42.53</v>
      </c>
      <c r="L2072" s="202">
        <v>0.2</v>
      </c>
      <c r="M2072" s="202">
        <v>20.65</v>
      </c>
      <c r="N2072" s="202">
        <v>7.38</v>
      </c>
      <c r="O2072" s="202">
        <v>0.35</v>
      </c>
      <c r="P2072" s="202">
        <v>20.89</v>
      </c>
      <c r="Q2072" s="202">
        <v>4.87</v>
      </c>
      <c r="R2072" s="202">
        <v>0</v>
      </c>
      <c r="S2072" s="202">
        <v>4.18</v>
      </c>
      <c r="T2072" s="202">
        <v>101.05</v>
      </c>
      <c r="U2072" s="183">
        <f t="shared" si="64"/>
        <v>83.458511662060715</v>
      </c>
      <c r="V2072" s="183">
        <f t="shared" si="65"/>
        <v>11.955733109136633</v>
      </c>
      <c r="W2072" s="201" t="s">
        <v>713</v>
      </c>
      <c r="X2072" s="201">
        <v>10</v>
      </c>
    </row>
    <row r="2073" spans="1:24" s="171" customFormat="1" ht="11.25">
      <c r="A2073" s="172" t="s">
        <v>693</v>
      </c>
      <c r="B2073" s="201" t="s">
        <v>665</v>
      </c>
      <c r="C2073" s="201" t="s">
        <v>694</v>
      </c>
      <c r="D2073" s="201" t="s">
        <v>695</v>
      </c>
      <c r="E2073" s="201" t="s">
        <v>696</v>
      </c>
      <c r="F2073" s="201" t="s">
        <v>697</v>
      </c>
      <c r="G2073" s="201">
        <v>3</v>
      </c>
      <c r="H2073" s="201">
        <v>69</v>
      </c>
      <c r="I2073" s="201" t="s">
        <v>713</v>
      </c>
      <c r="J2073" s="201" t="s">
        <v>671</v>
      </c>
      <c r="K2073" s="202">
        <v>42.07</v>
      </c>
      <c r="L2073" s="202">
        <v>1.1599999999999999</v>
      </c>
      <c r="M2073" s="202">
        <v>17.62</v>
      </c>
      <c r="N2073" s="202">
        <v>7.12</v>
      </c>
      <c r="O2073" s="202">
        <v>0.34</v>
      </c>
      <c r="P2073" s="202">
        <v>20.02</v>
      </c>
      <c r="Q2073" s="202">
        <v>5.9</v>
      </c>
      <c r="R2073" s="202">
        <v>0.13</v>
      </c>
      <c r="S2073" s="202">
        <v>5.32</v>
      </c>
      <c r="T2073" s="202">
        <v>99.68</v>
      </c>
      <c r="U2073" s="183">
        <f t="shared" si="64"/>
        <v>83.366184777230117</v>
      </c>
      <c r="V2073" s="183">
        <f t="shared" si="65"/>
        <v>16.84312890401532</v>
      </c>
      <c r="W2073" s="201" t="s">
        <v>713</v>
      </c>
      <c r="X2073" s="201">
        <v>10</v>
      </c>
    </row>
    <row r="2074" spans="1:24" s="171" customFormat="1" ht="11.25">
      <c r="A2074" s="172" t="s">
        <v>693</v>
      </c>
      <c r="B2074" s="201" t="s">
        <v>665</v>
      </c>
      <c r="C2074" s="201" t="s">
        <v>694</v>
      </c>
      <c r="D2074" s="201" t="s">
        <v>695</v>
      </c>
      <c r="E2074" s="201" t="s">
        <v>696</v>
      </c>
      <c r="F2074" s="201" t="s">
        <v>697</v>
      </c>
      <c r="G2074" s="201">
        <v>3</v>
      </c>
      <c r="H2074" s="201">
        <v>71</v>
      </c>
      <c r="I2074" s="201" t="s">
        <v>713</v>
      </c>
      <c r="J2074" s="201" t="s">
        <v>671</v>
      </c>
      <c r="K2074" s="202">
        <v>41.94</v>
      </c>
      <c r="L2074" s="202">
        <v>7.0000000000000007E-2</v>
      </c>
      <c r="M2074" s="202">
        <v>16.37</v>
      </c>
      <c r="N2074" s="202">
        <v>7.24</v>
      </c>
      <c r="O2074" s="202">
        <v>0.41</v>
      </c>
      <c r="P2074" s="202">
        <v>18.27</v>
      </c>
      <c r="Q2074" s="202">
        <v>6.87</v>
      </c>
      <c r="R2074" s="202">
        <v>0.04</v>
      </c>
      <c r="S2074" s="202">
        <v>9.5399999999999991</v>
      </c>
      <c r="T2074" s="202">
        <v>100.75</v>
      </c>
      <c r="U2074" s="183">
        <f t="shared" si="64"/>
        <v>81.811379545302572</v>
      </c>
      <c r="V2074" s="183">
        <f t="shared" si="65"/>
        <v>28.106567864421972</v>
      </c>
      <c r="W2074" s="201" t="s">
        <v>713</v>
      </c>
      <c r="X2074" s="201">
        <v>10</v>
      </c>
    </row>
    <row r="2075" spans="1:24" s="171" customFormat="1" ht="11.25">
      <c r="A2075" s="172" t="s">
        <v>693</v>
      </c>
      <c r="B2075" s="201" t="s">
        <v>665</v>
      </c>
      <c r="C2075" s="201" t="s">
        <v>694</v>
      </c>
      <c r="D2075" s="201" t="s">
        <v>695</v>
      </c>
      <c r="E2075" s="201" t="s">
        <v>696</v>
      </c>
      <c r="F2075" s="201" t="s">
        <v>697</v>
      </c>
      <c r="G2075" s="201">
        <v>3</v>
      </c>
      <c r="H2075" s="201">
        <v>72</v>
      </c>
      <c r="I2075" s="201" t="s">
        <v>713</v>
      </c>
      <c r="J2075" s="201" t="s">
        <v>671</v>
      </c>
      <c r="K2075" s="202">
        <v>41.88</v>
      </c>
      <c r="L2075" s="202">
        <v>0.01</v>
      </c>
      <c r="M2075" s="202">
        <v>19.57</v>
      </c>
      <c r="N2075" s="202">
        <v>7.46</v>
      </c>
      <c r="O2075" s="202">
        <v>0.51</v>
      </c>
      <c r="P2075" s="202">
        <v>19.53</v>
      </c>
      <c r="Q2075" s="202">
        <v>5.6</v>
      </c>
      <c r="R2075" s="202">
        <v>0.05</v>
      </c>
      <c r="S2075" s="202">
        <v>5.24</v>
      </c>
      <c r="T2075" s="202">
        <v>99.85</v>
      </c>
      <c r="U2075" s="183">
        <f t="shared" si="64"/>
        <v>82.351957644595061</v>
      </c>
      <c r="V2075" s="183">
        <f t="shared" si="65"/>
        <v>15.227076396833878</v>
      </c>
      <c r="W2075" s="201" t="s">
        <v>713</v>
      </c>
      <c r="X2075" s="201">
        <v>10</v>
      </c>
    </row>
    <row r="2076" spans="1:24" s="171" customFormat="1" ht="11.25">
      <c r="A2076" s="172" t="s">
        <v>693</v>
      </c>
      <c r="B2076" s="201" t="s">
        <v>665</v>
      </c>
      <c r="C2076" s="201" t="s">
        <v>694</v>
      </c>
      <c r="D2076" s="201" t="s">
        <v>695</v>
      </c>
      <c r="E2076" s="201" t="s">
        <v>696</v>
      </c>
      <c r="F2076" s="201" t="s">
        <v>697</v>
      </c>
      <c r="G2076" s="201">
        <v>3</v>
      </c>
      <c r="H2076" s="201">
        <v>73</v>
      </c>
      <c r="I2076" s="201" t="s">
        <v>713</v>
      </c>
      <c r="J2076" s="201" t="s">
        <v>671</v>
      </c>
      <c r="K2076" s="202">
        <v>41.9</v>
      </c>
      <c r="L2076" s="202">
        <v>0.28000000000000003</v>
      </c>
      <c r="M2076" s="202">
        <v>17.41</v>
      </c>
      <c r="N2076" s="202">
        <v>7.54</v>
      </c>
      <c r="O2076" s="202">
        <v>0.42</v>
      </c>
      <c r="P2076" s="202">
        <v>18.61</v>
      </c>
      <c r="Q2076" s="202">
        <v>6.27</v>
      </c>
      <c r="R2076" s="202">
        <v>0.06</v>
      </c>
      <c r="S2076" s="202">
        <v>7.13</v>
      </c>
      <c r="T2076" s="202">
        <v>99.62</v>
      </c>
      <c r="U2076" s="183">
        <f t="shared" si="64"/>
        <v>81.47926905311968</v>
      </c>
      <c r="V2076" s="183">
        <f t="shared" si="65"/>
        <v>21.552154181844163</v>
      </c>
      <c r="W2076" s="201" t="s">
        <v>713</v>
      </c>
      <c r="X2076" s="201">
        <v>10</v>
      </c>
    </row>
    <row r="2077" spans="1:24" s="171" customFormat="1" ht="11.25">
      <c r="A2077" s="172" t="s">
        <v>693</v>
      </c>
      <c r="B2077" s="201" t="s">
        <v>665</v>
      </c>
      <c r="C2077" s="201" t="s">
        <v>694</v>
      </c>
      <c r="D2077" s="201" t="s">
        <v>695</v>
      </c>
      <c r="E2077" s="201" t="s">
        <v>696</v>
      </c>
      <c r="F2077" s="201" t="s">
        <v>697</v>
      </c>
      <c r="G2077" s="201">
        <v>3</v>
      </c>
      <c r="H2077" s="201">
        <v>74</v>
      </c>
      <c r="I2077" s="201" t="s">
        <v>713</v>
      </c>
      <c r="J2077" s="201" t="s">
        <v>671</v>
      </c>
      <c r="K2077" s="202">
        <v>42.5</v>
      </c>
      <c r="L2077" s="202">
        <v>0.87</v>
      </c>
      <c r="M2077" s="202">
        <v>20.75</v>
      </c>
      <c r="N2077" s="202">
        <v>8.5299999999999994</v>
      </c>
      <c r="O2077" s="202">
        <v>0.42</v>
      </c>
      <c r="P2077" s="202">
        <v>19.600000000000001</v>
      </c>
      <c r="Q2077" s="202">
        <v>5.34</v>
      </c>
      <c r="R2077" s="202">
        <v>0.15</v>
      </c>
      <c r="S2077" s="202">
        <v>2.67</v>
      </c>
      <c r="T2077" s="202">
        <v>100.83</v>
      </c>
      <c r="U2077" s="183">
        <f t="shared" si="64"/>
        <v>80.375352083777202</v>
      </c>
      <c r="V2077" s="183">
        <f t="shared" si="65"/>
        <v>7.9461038912044852</v>
      </c>
      <c r="W2077" s="201" t="s">
        <v>713</v>
      </c>
      <c r="X2077" s="201">
        <v>10</v>
      </c>
    </row>
    <row r="2078" spans="1:24" s="171" customFormat="1" ht="11.25">
      <c r="A2078" s="172" t="s">
        <v>693</v>
      </c>
      <c r="B2078" s="201" t="s">
        <v>665</v>
      </c>
      <c r="C2078" s="201" t="s">
        <v>694</v>
      </c>
      <c r="D2078" s="201" t="s">
        <v>695</v>
      </c>
      <c r="E2078" s="201" t="s">
        <v>696</v>
      </c>
      <c r="F2078" s="201" t="s">
        <v>697</v>
      </c>
      <c r="G2078" s="201">
        <v>3</v>
      </c>
      <c r="H2078" s="201">
        <v>75</v>
      </c>
      <c r="I2078" s="201" t="s">
        <v>713</v>
      </c>
      <c r="J2078" s="201" t="s">
        <v>671</v>
      </c>
      <c r="K2078" s="202">
        <v>41.56</v>
      </c>
      <c r="L2078" s="202">
        <v>0.03</v>
      </c>
      <c r="M2078" s="202">
        <v>17.559999999999999</v>
      </c>
      <c r="N2078" s="202">
        <v>7.4</v>
      </c>
      <c r="O2078" s="202">
        <v>0.45</v>
      </c>
      <c r="P2078" s="202">
        <v>19.02</v>
      </c>
      <c r="Q2078" s="202">
        <v>6.85</v>
      </c>
      <c r="R2078" s="202">
        <v>0</v>
      </c>
      <c r="S2078" s="202">
        <v>7.97</v>
      </c>
      <c r="T2078" s="202">
        <v>100.84</v>
      </c>
      <c r="U2078" s="183">
        <f t="shared" si="64"/>
        <v>82.083163901804397</v>
      </c>
      <c r="V2078" s="183">
        <f t="shared" si="65"/>
        <v>23.340851890225245</v>
      </c>
      <c r="W2078" s="201" t="s">
        <v>713</v>
      </c>
      <c r="X2078" s="201">
        <v>10</v>
      </c>
    </row>
    <row r="2079" spans="1:24" s="171" customFormat="1" ht="11.25">
      <c r="A2079" s="172" t="s">
        <v>693</v>
      </c>
      <c r="B2079" s="201" t="s">
        <v>665</v>
      </c>
      <c r="C2079" s="201" t="s">
        <v>694</v>
      </c>
      <c r="D2079" s="201" t="s">
        <v>695</v>
      </c>
      <c r="E2079" s="201" t="s">
        <v>696</v>
      </c>
      <c r="F2079" s="201" t="s">
        <v>697</v>
      </c>
      <c r="G2079" s="201">
        <v>3</v>
      </c>
      <c r="H2079" s="201">
        <v>76</v>
      </c>
      <c r="I2079" s="201" t="s">
        <v>713</v>
      </c>
      <c r="J2079" s="201" t="s">
        <v>671</v>
      </c>
      <c r="K2079" s="202">
        <v>42.47</v>
      </c>
      <c r="L2079" s="202">
        <v>1.03</v>
      </c>
      <c r="M2079" s="202">
        <v>21.95</v>
      </c>
      <c r="N2079" s="202">
        <v>8.44</v>
      </c>
      <c r="O2079" s="202">
        <v>0.36</v>
      </c>
      <c r="P2079" s="202">
        <v>21.05</v>
      </c>
      <c r="Q2079" s="202">
        <v>4.75</v>
      </c>
      <c r="R2079" s="202">
        <v>0.09</v>
      </c>
      <c r="S2079" s="202">
        <v>1.21</v>
      </c>
      <c r="T2079" s="202">
        <v>101.35</v>
      </c>
      <c r="U2079" s="183">
        <f t="shared" si="64"/>
        <v>81.636317403057845</v>
      </c>
      <c r="V2079" s="183">
        <f t="shared" si="65"/>
        <v>3.5661472216214136</v>
      </c>
      <c r="W2079" s="201" t="s">
        <v>713</v>
      </c>
      <c r="X2079" s="201">
        <v>10</v>
      </c>
    </row>
    <row r="2080" spans="1:24" s="171" customFormat="1" ht="11.25">
      <c r="A2080" s="172" t="s">
        <v>693</v>
      </c>
      <c r="B2080" s="201" t="s">
        <v>665</v>
      </c>
      <c r="C2080" s="201" t="s">
        <v>694</v>
      </c>
      <c r="D2080" s="201" t="s">
        <v>695</v>
      </c>
      <c r="E2080" s="201" t="s">
        <v>696</v>
      </c>
      <c r="F2080" s="201" t="s">
        <v>697</v>
      </c>
      <c r="G2080" s="201">
        <v>3</v>
      </c>
      <c r="H2080" s="201">
        <v>77</v>
      </c>
      <c r="I2080" s="201" t="s">
        <v>713</v>
      </c>
      <c r="J2080" s="201" t="s">
        <v>671</v>
      </c>
      <c r="K2080" s="202">
        <v>41.94</v>
      </c>
      <c r="L2080" s="202">
        <v>0.23</v>
      </c>
      <c r="M2080" s="202">
        <v>19.8</v>
      </c>
      <c r="N2080" s="202">
        <v>7.31</v>
      </c>
      <c r="O2080" s="202">
        <v>0.34</v>
      </c>
      <c r="P2080" s="202">
        <v>21</v>
      </c>
      <c r="Q2080" s="202">
        <v>5.21</v>
      </c>
      <c r="R2080" s="202">
        <v>0.04</v>
      </c>
      <c r="S2080" s="202">
        <v>5.0999999999999996</v>
      </c>
      <c r="T2080" s="202">
        <v>100.97</v>
      </c>
      <c r="U2080" s="183">
        <f t="shared" si="64"/>
        <v>83.661576406221144</v>
      </c>
      <c r="V2080" s="183">
        <f t="shared" si="65"/>
        <v>14.733395839122798</v>
      </c>
      <c r="W2080" s="201" t="s">
        <v>713</v>
      </c>
      <c r="X2080" s="201">
        <v>10</v>
      </c>
    </row>
    <row r="2081" spans="1:24" s="171" customFormat="1" ht="11.25">
      <c r="A2081" s="172" t="s">
        <v>693</v>
      </c>
      <c r="B2081" s="201" t="s">
        <v>665</v>
      </c>
      <c r="C2081" s="201" t="s">
        <v>694</v>
      </c>
      <c r="D2081" s="201" t="s">
        <v>695</v>
      </c>
      <c r="E2081" s="201" t="s">
        <v>696</v>
      </c>
      <c r="F2081" s="201" t="s">
        <v>697</v>
      </c>
      <c r="G2081" s="201">
        <v>3</v>
      </c>
      <c r="H2081" s="201">
        <v>78</v>
      </c>
      <c r="I2081" s="201" t="s">
        <v>713</v>
      </c>
      <c r="J2081" s="201" t="s">
        <v>671</v>
      </c>
      <c r="K2081" s="202">
        <v>41.92</v>
      </c>
      <c r="L2081" s="202">
        <v>1.66</v>
      </c>
      <c r="M2081" s="202">
        <v>20.47</v>
      </c>
      <c r="N2081" s="202">
        <v>9.1999999999999993</v>
      </c>
      <c r="O2081" s="202">
        <v>0.4</v>
      </c>
      <c r="P2081" s="202">
        <v>18.72</v>
      </c>
      <c r="Q2081" s="202">
        <v>6.58</v>
      </c>
      <c r="R2081" s="202">
        <v>0.13</v>
      </c>
      <c r="S2081" s="202">
        <v>0.92</v>
      </c>
      <c r="T2081" s="202">
        <v>100</v>
      </c>
      <c r="U2081" s="183">
        <f t="shared" si="64"/>
        <v>78.387117077844422</v>
      </c>
      <c r="V2081" s="183">
        <f t="shared" si="65"/>
        <v>2.926768525688662</v>
      </c>
      <c r="W2081" s="201" t="s">
        <v>713</v>
      </c>
      <c r="X2081" s="201">
        <v>10</v>
      </c>
    </row>
    <row r="2082" spans="1:24" s="171" customFormat="1" ht="11.25">
      <c r="A2082" s="172" t="s">
        <v>693</v>
      </c>
      <c r="B2082" s="201" t="s">
        <v>665</v>
      </c>
      <c r="C2082" s="201" t="s">
        <v>694</v>
      </c>
      <c r="D2082" s="201" t="s">
        <v>695</v>
      </c>
      <c r="E2082" s="201" t="s">
        <v>696</v>
      </c>
      <c r="F2082" s="201" t="s">
        <v>697</v>
      </c>
      <c r="G2082" s="201">
        <v>3</v>
      </c>
      <c r="H2082" s="201">
        <v>79</v>
      </c>
      <c r="I2082" s="201" t="s">
        <v>713</v>
      </c>
      <c r="J2082" s="201" t="s">
        <v>671</v>
      </c>
      <c r="K2082" s="202">
        <v>42.24</v>
      </c>
      <c r="L2082" s="202">
        <v>0.06</v>
      </c>
      <c r="M2082" s="202">
        <v>19.34</v>
      </c>
      <c r="N2082" s="202">
        <v>7.22</v>
      </c>
      <c r="O2082" s="202">
        <v>0.38</v>
      </c>
      <c r="P2082" s="202">
        <v>20.440000000000001</v>
      </c>
      <c r="Q2082" s="202">
        <v>5.61</v>
      </c>
      <c r="R2082" s="202">
        <v>0.08</v>
      </c>
      <c r="S2082" s="202">
        <v>5.43</v>
      </c>
      <c r="T2082" s="202">
        <v>100.8</v>
      </c>
      <c r="U2082" s="183">
        <f t="shared" si="64"/>
        <v>83.460470199736065</v>
      </c>
      <c r="V2082" s="183">
        <f t="shared" si="65"/>
        <v>15.849604374543198</v>
      </c>
      <c r="W2082" s="201" t="s">
        <v>713</v>
      </c>
      <c r="X2082" s="201">
        <v>10</v>
      </c>
    </row>
    <row r="2083" spans="1:24" s="171" customFormat="1" ht="11.25">
      <c r="A2083" s="172" t="s">
        <v>693</v>
      </c>
      <c r="B2083" s="201" t="s">
        <v>665</v>
      </c>
      <c r="C2083" s="201" t="s">
        <v>694</v>
      </c>
      <c r="D2083" s="201" t="s">
        <v>695</v>
      </c>
      <c r="E2083" s="201" t="s">
        <v>696</v>
      </c>
      <c r="F2083" s="201" t="s">
        <v>697</v>
      </c>
      <c r="G2083" s="201">
        <v>3</v>
      </c>
      <c r="H2083" s="201">
        <v>80</v>
      </c>
      <c r="I2083" s="201" t="s">
        <v>713</v>
      </c>
      <c r="J2083" s="201" t="s">
        <v>671</v>
      </c>
      <c r="K2083" s="202">
        <v>40.590000000000003</v>
      </c>
      <c r="L2083" s="202">
        <v>0.18</v>
      </c>
      <c r="M2083" s="202">
        <v>22.14</v>
      </c>
      <c r="N2083" s="202">
        <v>12.84</v>
      </c>
      <c r="O2083" s="202">
        <v>0.33</v>
      </c>
      <c r="P2083" s="202">
        <v>9.91</v>
      </c>
      <c r="Q2083" s="202">
        <v>13.99</v>
      </c>
      <c r="R2083" s="202">
        <v>0.09</v>
      </c>
      <c r="S2083" s="202">
        <v>0.06</v>
      </c>
      <c r="T2083" s="202">
        <v>100.13</v>
      </c>
      <c r="U2083" s="183">
        <f t="shared" si="64"/>
        <v>57.907079612551549</v>
      </c>
      <c r="V2083" s="183">
        <f t="shared" si="65"/>
        <v>0.18146952813224043</v>
      </c>
      <c r="W2083" s="201" t="s">
        <v>713</v>
      </c>
      <c r="X2083" s="201">
        <v>10</v>
      </c>
    </row>
    <row r="2084" spans="1:24" s="171" customFormat="1" ht="11.25">
      <c r="A2084" s="172" t="s">
        <v>693</v>
      </c>
      <c r="B2084" s="201" t="s">
        <v>665</v>
      </c>
      <c r="C2084" s="201" t="s">
        <v>694</v>
      </c>
      <c r="D2084" s="201" t="s">
        <v>695</v>
      </c>
      <c r="E2084" s="201" t="s">
        <v>696</v>
      </c>
      <c r="F2084" s="201" t="s">
        <v>697</v>
      </c>
      <c r="G2084" s="201">
        <v>3</v>
      </c>
      <c r="H2084" s="201">
        <v>82</v>
      </c>
      <c r="I2084" s="201" t="s">
        <v>713</v>
      </c>
      <c r="J2084" s="201" t="s">
        <v>671</v>
      </c>
      <c r="K2084" s="202">
        <v>42.11</v>
      </c>
      <c r="L2084" s="202">
        <v>1.28</v>
      </c>
      <c r="M2084" s="202">
        <v>21.31</v>
      </c>
      <c r="N2084" s="202">
        <v>9.11</v>
      </c>
      <c r="O2084" s="202">
        <v>0.37</v>
      </c>
      <c r="P2084" s="202">
        <v>19.07</v>
      </c>
      <c r="Q2084" s="202">
        <v>6.17</v>
      </c>
      <c r="R2084" s="202">
        <v>0.09</v>
      </c>
      <c r="S2084" s="202">
        <v>0.74</v>
      </c>
      <c r="T2084" s="202">
        <v>100.25</v>
      </c>
      <c r="U2084" s="183">
        <f t="shared" si="64"/>
        <v>78.86362731146636</v>
      </c>
      <c r="V2084" s="183">
        <f t="shared" si="65"/>
        <v>2.2764924830942288</v>
      </c>
      <c r="W2084" s="201" t="s">
        <v>713</v>
      </c>
      <c r="X2084" s="201">
        <v>10</v>
      </c>
    </row>
    <row r="2085" spans="1:24" s="171" customFormat="1" ht="11.25">
      <c r="A2085" s="172" t="s">
        <v>693</v>
      </c>
      <c r="B2085" s="201" t="s">
        <v>665</v>
      </c>
      <c r="C2085" s="201" t="s">
        <v>694</v>
      </c>
      <c r="D2085" s="201" t="s">
        <v>695</v>
      </c>
      <c r="E2085" s="201" t="s">
        <v>696</v>
      </c>
      <c r="F2085" s="201" t="s">
        <v>697</v>
      </c>
      <c r="G2085" s="201">
        <v>3</v>
      </c>
      <c r="H2085" s="201">
        <v>83</v>
      </c>
      <c r="I2085" s="201" t="s">
        <v>713</v>
      </c>
      <c r="J2085" s="201" t="s">
        <v>671</v>
      </c>
      <c r="K2085" s="202">
        <v>41.02</v>
      </c>
      <c r="L2085" s="202">
        <v>0.08</v>
      </c>
      <c r="M2085" s="202">
        <v>22.81</v>
      </c>
      <c r="N2085" s="202">
        <v>13.66</v>
      </c>
      <c r="O2085" s="202">
        <v>0.41</v>
      </c>
      <c r="P2085" s="202">
        <v>15.87</v>
      </c>
      <c r="Q2085" s="202">
        <v>5.93</v>
      </c>
      <c r="R2085" s="202">
        <v>0.04</v>
      </c>
      <c r="S2085" s="202">
        <v>0.06</v>
      </c>
      <c r="T2085" s="202">
        <v>99.88</v>
      </c>
      <c r="U2085" s="183">
        <f t="shared" si="64"/>
        <v>67.435299466714085</v>
      </c>
      <c r="V2085" s="183">
        <f t="shared" si="65"/>
        <v>0.17614859808802036</v>
      </c>
      <c r="W2085" s="201" t="s">
        <v>713</v>
      </c>
      <c r="X2085" s="201">
        <v>10</v>
      </c>
    </row>
    <row r="2086" spans="1:24" s="171" customFormat="1" ht="11.25">
      <c r="A2086" s="172" t="s">
        <v>693</v>
      </c>
      <c r="B2086" s="201" t="s">
        <v>665</v>
      </c>
      <c r="C2086" s="201" t="s">
        <v>694</v>
      </c>
      <c r="D2086" s="201" t="s">
        <v>695</v>
      </c>
      <c r="E2086" s="201" t="s">
        <v>696</v>
      </c>
      <c r="F2086" s="201" t="s">
        <v>697</v>
      </c>
      <c r="G2086" s="201">
        <v>3</v>
      </c>
      <c r="H2086" s="201">
        <v>84</v>
      </c>
      <c r="I2086" s="201" t="s">
        <v>713</v>
      </c>
      <c r="J2086" s="201" t="s">
        <v>671</v>
      </c>
      <c r="K2086" s="202">
        <v>42.2</v>
      </c>
      <c r="L2086" s="202">
        <v>0.02</v>
      </c>
      <c r="M2086" s="202">
        <v>20.309999999999999</v>
      </c>
      <c r="N2086" s="202">
        <v>8.4600000000000009</v>
      </c>
      <c r="O2086" s="202">
        <v>0.56999999999999995</v>
      </c>
      <c r="P2086" s="202">
        <v>19.25</v>
      </c>
      <c r="Q2086" s="202">
        <v>5.8</v>
      </c>
      <c r="R2086" s="202">
        <v>0.02</v>
      </c>
      <c r="S2086" s="202">
        <v>4.54</v>
      </c>
      <c r="T2086" s="202">
        <v>101.17</v>
      </c>
      <c r="U2086" s="183">
        <f t="shared" si="64"/>
        <v>80.220656722318324</v>
      </c>
      <c r="V2086" s="183">
        <f t="shared" si="65"/>
        <v>13.040176855582578</v>
      </c>
      <c r="W2086" s="201" t="s">
        <v>713</v>
      </c>
      <c r="X2086" s="201">
        <v>10</v>
      </c>
    </row>
    <row r="2087" spans="1:24" s="171" customFormat="1" ht="11.25">
      <c r="A2087" s="172" t="s">
        <v>693</v>
      </c>
      <c r="B2087" s="201" t="s">
        <v>665</v>
      </c>
      <c r="C2087" s="201" t="s">
        <v>694</v>
      </c>
      <c r="D2087" s="201" t="s">
        <v>695</v>
      </c>
      <c r="E2087" s="201" t="s">
        <v>696</v>
      </c>
      <c r="F2087" s="201" t="s">
        <v>697</v>
      </c>
      <c r="G2087" s="201">
        <v>3</v>
      </c>
      <c r="H2087" s="201">
        <v>85</v>
      </c>
      <c r="I2087" s="201" t="s">
        <v>713</v>
      </c>
      <c r="J2087" s="201" t="s">
        <v>671</v>
      </c>
      <c r="K2087" s="202">
        <v>42.25</v>
      </c>
      <c r="L2087" s="202">
        <v>1.07</v>
      </c>
      <c r="M2087" s="202">
        <v>18.29</v>
      </c>
      <c r="N2087" s="202">
        <v>7.43</v>
      </c>
      <c r="O2087" s="202">
        <v>0.3</v>
      </c>
      <c r="P2087" s="202">
        <v>20.38</v>
      </c>
      <c r="Q2087" s="202">
        <v>5.62</v>
      </c>
      <c r="R2087" s="202">
        <v>0.09</v>
      </c>
      <c r="S2087" s="202">
        <v>4.93</v>
      </c>
      <c r="T2087" s="202">
        <v>100.36</v>
      </c>
      <c r="U2087" s="183">
        <f t="shared" si="64"/>
        <v>83.019490292102944</v>
      </c>
      <c r="V2087" s="183">
        <f t="shared" si="65"/>
        <v>15.313256319942875</v>
      </c>
      <c r="W2087" s="201" t="s">
        <v>713</v>
      </c>
      <c r="X2087" s="201">
        <v>10</v>
      </c>
    </row>
    <row r="2088" spans="1:24" s="171" customFormat="1" ht="11.25">
      <c r="A2088" s="172" t="s">
        <v>693</v>
      </c>
      <c r="B2088" s="201" t="s">
        <v>665</v>
      </c>
      <c r="C2088" s="201" t="s">
        <v>694</v>
      </c>
      <c r="D2088" s="201" t="s">
        <v>695</v>
      </c>
      <c r="E2088" s="201" t="s">
        <v>696</v>
      </c>
      <c r="F2088" s="201" t="s">
        <v>697</v>
      </c>
      <c r="G2088" s="201">
        <v>3</v>
      </c>
      <c r="H2088" s="201">
        <v>86</v>
      </c>
      <c r="I2088" s="201" t="s">
        <v>713</v>
      </c>
      <c r="J2088" s="201" t="s">
        <v>671</v>
      </c>
      <c r="K2088" s="202">
        <v>41.63</v>
      </c>
      <c r="L2088" s="202">
        <v>0</v>
      </c>
      <c r="M2088" s="202">
        <v>20.78</v>
      </c>
      <c r="N2088" s="202">
        <v>8.09</v>
      </c>
      <c r="O2088" s="202">
        <v>0.54</v>
      </c>
      <c r="P2088" s="202">
        <v>18.52</v>
      </c>
      <c r="Q2088" s="202">
        <v>5.8</v>
      </c>
      <c r="R2088" s="202">
        <v>0</v>
      </c>
      <c r="S2088" s="202">
        <v>4.3600000000000003</v>
      </c>
      <c r="T2088" s="202">
        <v>99.72</v>
      </c>
      <c r="U2088" s="183">
        <f t="shared" si="64"/>
        <v>80.316645057349248</v>
      </c>
      <c r="V2088" s="183">
        <f t="shared" si="65"/>
        <v>12.338658958449804</v>
      </c>
      <c r="W2088" s="201" t="s">
        <v>713</v>
      </c>
      <c r="X2088" s="201">
        <v>10</v>
      </c>
    </row>
    <row r="2089" spans="1:24" s="171" customFormat="1" ht="11.25">
      <c r="A2089" s="172" t="s">
        <v>693</v>
      </c>
      <c r="B2089" s="201" t="s">
        <v>665</v>
      </c>
      <c r="C2089" s="201" t="s">
        <v>694</v>
      </c>
      <c r="D2089" s="201" t="s">
        <v>695</v>
      </c>
      <c r="E2089" s="201" t="s">
        <v>696</v>
      </c>
      <c r="F2089" s="201" t="s">
        <v>697</v>
      </c>
      <c r="G2089" s="201">
        <v>3</v>
      </c>
      <c r="H2089" s="201">
        <v>87</v>
      </c>
      <c r="I2089" s="201" t="s">
        <v>713</v>
      </c>
      <c r="J2089" s="201" t="s">
        <v>671</v>
      </c>
      <c r="K2089" s="202">
        <v>42.09</v>
      </c>
      <c r="L2089" s="202">
        <v>1.19</v>
      </c>
      <c r="M2089" s="202">
        <v>17.53</v>
      </c>
      <c r="N2089" s="202">
        <v>7.51</v>
      </c>
      <c r="O2089" s="202">
        <v>0.33</v>
      </c>
      <c r="P2089" s="202">
        <v>19.72</v>
      </c>
      <c r="Q2089" s="202">
        <v>5.93</v>
      </c>
      <c r="R2089" s="202">
        <v>0.05</v>
      </c>
      <c r="S2089" s="202">
        <v>5.17</v>
      </c>
      <c r="T2089" s="202">
        <v>99.52</v>
      </c>
      <c r="U2089" s="183">
        <f t="shared" si="64"/>
        <v>82.395538383962744</v>
      </c>
      <c r="V2089" s="183">
        <f t="shared" si="65"/>
        <v>16.516822507453192</v>
      </c>
      <c r="W2089" s="201" t="s">
        <v>713</v>
      </c>
      <c r="X2089" s="201">
        <v>10</v>
      </c>
    </row>
    <row r="2090" spans="1:24" s="171" customFormat="1" ht="11.25">
      <c r="A2090" s="172" t="s">
        <v>693</v>
      </c>
      <c r="B2090" s="201" t="s">
        <v>665</v>
      </c>
      <c r="C2090" s="201" t="s">
        <v>694</v>
      </c>
      <c r="D2090" s="201" t="s">
        <v>695</v>
      </c>
      <c r="E2090" s="201" t="s">
        <v>696</v>
      </c>
      <c r="F2090" s="201" t="s">
        <v>697</v>
      </c>
      <c r="G2090" s="201">
        <v>3</v>
      </c>
      <c r="H2090" s="201">
        <v>88</v>
      </c>
      <c r="I2090" s="201" t="s">
        <v>713</v>
      </c>
      <c r="J2090" s="201" t="s">
        <v>671</v>
      </c>
      <c r="K2090" s="202">
        <v>42.16</v>
      </c>
      <c r="L2090" s="202">
        <v>1.03</v>
      </c>
      <c r="M2090" s="202">
        <v>19.18</v>
      </c>
      <c r="N2090" s="202">
        <v>8.0500000000000007</v>
      </c>
      <c r="O2090" s="202">
        <v>0.34</v>
      </c>
      <c r="P2090" s="202">
        <v>19.940000000000001</v>
      </c>
      <c r="Q2090" s="202">
        <v>5.58</v>
      </c>
      <c r="R2090" s="202">
        <v>0.09</v>
      </c>
      <c r="S2090" s="202">
        <v>4.0999999999999996</v>
      </c>
      <c r="T2090" s="202">
        <v>100.47</v>
      </c>
      <c r="U2090" s="183">
        <f t="shared" si="64"/>
        <v>81.533214070577102</v>
      </c>
      <c r="V2090" s="183">
        <f t="shared" si="65"/>
        <v>12.541669219792311</v>
      </c>
      <c r="W2090" s="201" t="s">
        <v>713</v>
      </c>
      <c r="X2090" s="201">
        <v>10</v>
      </c>
    </row>
    <row r="2091" spans="1:24" s="171" customFormat="1" ht="11.25">
      <c r="A2091" s="172" t="s">
        <v>693</v>
      </c>
      <c r="B2091" s="201" t="s">
        <v>665</v>
      </c>
      <c r="C2091" s="201" t="s">
        <v>694</v>
      </c>
      <c r="D2091" s="201" t="s">
        <v>695</v>
      </c>
      <c r="E2091" s="201" t="s">
        <v>696</v>
      </c>
      <c r="F2091" s="201" t="s">
        <v>697</v>
      </c>
      <c r="G2091" s="201">
        <v>3</v>
      </c>
      <c r="H2091" s="201">
        <v>89</v>
      </c>
      <c r="I2091" s="201" t="s">
        <v>713</v>
      </c>
      <c r="J2091" s="201" t="s">
        <v>671</v>
      </c>
      <c r="K2091" s="202">
        <v>43.07</v>
      </c>
      <c r="L2091" s="202">
        <v>0.56999999999999995</v>
      </c>
      <c r="M2091" s="202">
        <v>20.75</v>
      </c>
      <c r="N2091" s="202">
        <v>7.71</v>
      </c>
      <c r="O2091" s="202">
        <v>0.34</v>
      </c>
      <c r="P2091" s="202">
        <v>20.9</v>
      </c>
      <c r="Q2091" s="202">
        <v>5.03</v>
      </c>
      <c r="R2091" s="202">
        <v>0.13</v>
      </c>
      <c r="S2091" s="202">
        <v>2.75</v>
      </c>
      <c r="T2091" s="202">
        <v>101.25</v>
      </c>
      <c r="U2091" s="183">
        <f t="shared" si="64"/>
        <v>82.852535215906869</v>
      </c>
      <c r="V2091" s="183">
        <f t="shared" si="65"/>
        <v>8.1647503136411927</v>
      </c>
      <c r="W2091" s="201" t="s">
        <v>713</v>
      </c>
      <c r="X2091" s="201">
        <v>10</v>
      </c>
    </row>
    <row r="2092" spans="1:24" s="171" customFormat="1" ht="11.25">
      <c r="A2092" s="172" t="s">
        <v>693</v>
      </c>
      <c r="B2092" s="201" t="s">
        <v>665</v>
      </c>
      <c r="C2092" s="201" t="s">
        <v>694</v>
      </c>
      <c r="D2092" s="201" t="s">
        <v>695</v>
      </c>
      <c r="E2092" s="201" t="s">
        <v>696</v>
      </c>
      <c r="F2092" s="201" t="s">
        <v>697</v>
      </c>
      <c r="G2092" s="201">
        <v>3</v>
      </c>
      <c r="H2092" s="201">
        <v>90</v>
      </c>
      <c r="I2092" s="201" t="s">
        <v>713</v>
      </c>
      <c r="J2092" s="201" t="s">
        <v>671</v>
      </c>
      <c r="K2092" s="202">
        <v>42.75</v>
      </c>
      <c r="L2092" s="202">
        <v>0.63</v>
      </c>
      <c r="M2092" s="202">
        <v>20.96</v>
      </c>
      <c r="N2092" s="202">
        <v>7.78</v>
      </c>
      <c r="O2092" s="202">
        <v>0.35</v>
      </c>
      <c r="P2092" s="202">
        <v>20.71</v>
      </c>
      <c r="Q2092" s="202">
        <v>5.08</v>
      </c>
      <c r="R2092" s="202">
        <v>0.05</v>
      </c>
      <c r="S2092" s="202">
        <v>2.75</v>
      </c>
      <c r="T2092" s="202">
        <v>101.06</v>
      </c>
      <c r="U2092" s="183">
        <f t="shared" si="64"/>
        <v>82.592839920709366</v>
      </c>
      <c r="V2092" s="183">
        <f t="shared" si="65"/>
        <v>8.0895645269333301</v>
      </c>
      <c r="W2092" s="201" t="s">
        <v>713</v>
      </c>
      <c r="X2092" s="201">
        <v>10</v>
      </c>
    </row>
    <row r="2093" spans="1:24" s="171" customFormat="1" ht="11.25">
      <c r="A2093" s="172" t="s">
        <v>693</v>
      </c>
      <c r="B2093" s="201" t="s">
        <v>665</v>
      </c>
      <c r="C2093" s="201" t="s">
        <v>694</v>
      </c>
      <c r="D2093" s="201" t="s">
        <v>695</v>
      </c>
      <c r="E2093" s="201" t="s">
        <v>696</v>
      </c>
      <c r="F2093" s="201" t="s">
        <v>697</v>
      </c>
      <c r="G2093" s="201">
        <v>3</v>
      </c>
      <c r="H2093" s="201">
        <v>91</v>
      </c>
      <c r="I2093" s="201" t="s">
        <v>713</v>
      </c>
      <c r="J2093" s="201" t="s">
        <v>671</v>
      </c>
      <c r="K2093" s="202">
        <v>41.04</v>
      </c>
      <c r="L2093" s="202">
        <v>0.23</v>
      </c>
      <c r="M2093" s="202">
        <v>15.79</v>
      </c>
      <c r="N2093" s="202">
        <v>7</v>
      </c>
      <c r="O2093" s="202">
        <v>0.48</v>
      </c>
      <c r="P2093" s="202">
        <v>18.14</v>
      </c>
      <c r="Q2093" s="202">
        <v>6.92</v>
      </c>
      <c r="R2093" s="202">
        <v>0.01</v>
      </c>
      <c r="S2093" s="202">
        <v>9.82</v>
      </c>
      <c r="T2093" s="202">
        <v>99.43</v>
      </c>
      <c r="U2093" s="183">
        <f t="shared" si="64"/>
        <v>82.203416020772863</v>
      </c>
      <c r="V2093" s="183">
        <f t="shared" si="65"/>
        <v>29.438518612691901</v>
      </c>
      <c r="W2093" s="201" t="s">
        <v>713</v>
      </c>
      <c r="X2093" s="201">
        <v>10</v>
      </c>
    </row>
    <row r="2094" spans="1:24" s="171" customFormat="1" ht="11.25">
      <c r="A2094" s="172" t="s">
        <v>693</v>
      </c>
      <c r="B2094" s="201" t="s">
        <v>665</v>
      </c>
      <c r="C2094" s="201" t="s">
        <v>694</v>
      </c>
      <c r="D2094" s="201" t="s">
        <v>695</v>
      </c>
      <c r="E2094" s="201" t="s">
        <v>696</v>
      </c>
      <c r="F2094" s="201" t="s">
        <v>697</v>
      </c>
      <c r="G2094" s="201">
        <v>3</v>
      </c>
      <c r="H2094" s="201">
        <v>92</v>
      </c>
      <c r="I2094" s="201" t="s">
        <v>713</v>
      </c>
      <c r="J2094" s="201" t="s">
        <v>671</v>
      </c>
      <c r="K2094" s="202">
        <v>41.52</v>
      </c>
      <c r="L2094" s="202">
        <v>1.1200000000000001</v>
      </c>
      <c r="M2094" s="202">
        <v>18.02</v>
      </c>
      <c r="N2094" s="202">
        <v>7.41</v>
      </c>
      <c r="O2094" s="202">
        <v>0.39</v>
      </c>
      <c r="P2094" s="202">
        <v>20.3</v>
      </c>
      <c r="Q2094" s="202">
        <v>5.88</v>
      </c>
      <c r="R2094" s="202">
        <v>0.08</v>
      </c>
      <c r="S2094" s="202">
        <v>5.39</v>
      </c>
      <c r="T2094" s="202">
        <v>100.11</v>
      </c>
      <c r="U2094" s="183">
        <f t="shared" si="64"/>
        <v>83.002034824712965</v>
      </c>
      <c r="V2094" s="183">
        <f t="shared" si="65"/>
        <v>16.712220801037304</v>
      </c>
      <c r="W2094" s="201" t="s">
        <v>713</v>
      </c>
      <c r="X2094" s="201">
        <v>10</v>
      </c>
    </row>
    <row r="2095" spans="1:24" s="171" customFormat="1" ht="11.25">
      <c r="A2095" s="172" t="s">
        <v>693</v>
      </c>
      <c r="B2095" s="201" t="s">
        <v>665</v>
      </c>
      <c r="C2095" s="201" t="s">
        <v>694</v>
      </c>
      <c r="D2095" s="201" t="s">
        <v>695</v>
      </c>
      <c r="E2095" s="201" t="s">
        <v>696</v>
      </c>
      <c r="F2095" s="201" t="s">
        <v>697</v>
      </c>
      <c r="G2095" s="201">
        <v>3</v>
      </c>
      <c r="H2095" s="201">
        <v>93</v>
      </c>
      <c r="I2095" s="201" t="s">
        <v>713</v>
      </c>
      <c r="J2095" s="201" t="s">
        <v>671</v>
      </c>
      <c r="K2095" s="202">
        <v>41.5</v>
      </c>
      <c r="L2095" s="202">
        <v>0.47</v>
      </c>
      <c r="M2095" s="202">
        <v>20.55</v>
      </c>
      <c r="N2095" s="202">
        <v>9.9</v>
      </c>
      <c r="O2095" s="202">
        <v>0.51</v>
      </c>
      <c r="P2095" s="202">
        <v>17.489999999999998</v>
      </c>
      <c r="Q2095" s="202">
        <v>6.87</v>
      </c>
      <c r="R2095" s="202">
        <v>0.14000000000000001</v>
      </c>
      <c r="S2095" s="202">
        <v>2.12</v>
      </c>
      <c r="T2095" s="202">
        <v>99.55</v>
      </c>
      <c r="U2095" s="183">
        <f t="shared" si="64"/>
        <v>75.897635205835755</v>
      </c>
      <c r="V2095" s="183">
        <f t="shared" si="65"/>
        <v>6.4726422556462744</v>
      </c>
      <c r="W2095" s="201" t="s">
        <v>713</v>
      </c>
      <c r="X2095" s="201">
        <v>10</v>
      </c>
    </row>
    <row r="2096" spans="1:24" s="171" customFormat="1" ht="11.25">
      <c r="A2096" s="172" t="s">
        <v>693</v>
      </c>
      <c r="B2096" s="201" t="s">
        <v>665</v>
      </c>
      <c r="C2096" s="201" t="s">
        <v>694</v>
      </c>
      <c r="D2096" s="201" t="s">
        <v>695</v>
      </c>
      <c r="E2096" s="201" t="s">
        <v>696</v>
      </c>
      <c r="F2096" s="201" t="s">
        <v>697</v>
      </c>
      <c r="G2096" s="201">
        <v>3</v>
      </c>
      <c r="H2096" s="201">
        <v>94</v>
      </c>
      <c r="I2096" s="201" t="s">
        <v>713</v>
      </c>
      <c r="J2096" s="201" t="s">
        <v>671</v>
      </c>
      <c r="K2096" s="202">
        <v>41.13</v>
      </c>
      <c r="L2096" s="202">
        <v>0.21</v>
      </c>
      <c r="M2096" s="202">
        <v>16.690000000000001</v>
      </c>
      <c r="N2096" s="202">
        <v>7.38</v>
      </c>
      <c r="O2096" s="202">
        <v>0.48</v>
      </c>
      <c r="P2096" s="202">
        <v>19.12</v>
      </c>
      <c r="Q2096" s="202">
        <v>6.73</v>
      </c>
      <c r="R2096" s="202">
        <v>0.11</v>
      </c>
      <c r="S2096" s="202">
        <v>9.11</v>
      </c>
      <c r="T2096" s="202">
        <v>100.96</v>
      </c>
      <c r="U2096" s="183">
        <f t="shared" si="64"/>
        <v>82.19978725031261</v>
      </c>
      <c r="V2096" s="183">
        <f t="shared" si="65"/>
        <v>26.802585295894737</v>
      </c>
      <c r="W2096" s="201" t="s">
        <v>713</v>
      </c>
      <c r="X2096" s="201">
        <v>10</v>
      </c>
    </row>
    <row r="2097" spans="1:24" s="171" customFormat="1" ht="11.25">
      <c r="A2097" s="172" t="s">
        <v>693</v>
      </c>
      <c r="B2097" s="201" t="s">
        <v>665</v>
      </c>
      <c r="C2097" s="201" t="s">
        <v>694</v>
      </c>
      <c r="D2097" s="201" t="s">
        <v>695</v>
      </c>
      <c r="E2097" s="201" t="s">
        <v>696</v>
      </c>
      <c r="F2097" s="201" t="s">
        <v>697</v>
      </c>
      <c r="G2097" s="201">
        <v>3</v>
      </c>
      <c r="H2097" s="201">
        <v>95</v>
      </c>
      <c r="I2097" s="201" t="s">
        <v>713</v>
      </c>
      <c r="J2097" s="201" t="s">
        <v>671</v>
      </c>
      <c r="K2097" s="202">
        <v>41.74</v>
      </c>
      <c r="L2097" s="202">
        <v>0.57999999999999996</v>
      </c>
      <c r="M2097" s="202">
        <v>19.55</v>
      </c>
      <c r="N2097" s="202">
        <v>9.49</v>
      </c>
      <c r="O2097" s="202">
        <v>0.44</v>
      </c>
      <c r="P2097" s="202">
        <v>17.38</v>
      </c>
      <c r="Q2097" s="202">
        <v>6.8</v>
      </c>
      <c r="R2097" s="202">
        <v>0.01</v>
      </c>
      <c r="S2097" s="202">
        <v>3.8</v>
      </c>
      <c r="T2097" s="202">
        <v>99.79</v>
      </c>
      <c r="U2097" s="183">
        <f t="shared" si="64"/>
        <v>76.549801020036284</v>
      </c>
      <c r="V2097" s="183">
        <f t="shared" si="65"/>
        <v>11.535226088157865</v>
      </c>
      <c r="W2097" s="201" t="s">
        <v>713</v>
      </c>
      <c r="X2097" s="201">
        <v>10</v>
      </c>
    </row>
    <row r="2098" spans="1:24" s="171" customFormat="1" ht="11.25">
      <c r="A2098" s="172" t="s">
        <v>693</v>
      </c>
      <c r="B2098" s="201" t="s">
        <v>665</v>
      </c>
      <c r="C2098" s="201" t="s">
        <v>694</v>
      </c>
      <c r="D2098" s="201" t="s">
        <v>695</v>
      </c>
      <c r="E2098" s="201" t="s">
        <v>696</v>
      </c>
      <c r="F2098" s="201" t="s">
        <v>697</v>
      </c>
      <c r="G2098" s="201">
        <v>3</v>
      </c>
      <c r="H2098" s="201">
        <v>96</v>
      </c>
      <c r="I2098" s="201" t="s">
        <v>713</v>
      </c>
      <c r="J2098" s="201" t="s">
        <v>671</v>
      </c>
      <c r="K2098" s="202">
        <v>42.56</v>
      </c>
      <c r="L2098" s="202">
        <v>2.35</v>
      </c>
      <c r="M2098" s="202">
        <v>20.13</v>
      </c>
      <c r="N2098" s="202">
        <v>8.6300000000000008</v>
      </c>
      <c r="O2098" s="202">
        <v>0.35</v>
      </c>
      <c r="P2098" s="202">
        <v>19.66</v>
      </c>
      <c r="Q2098" s="202">
        <v>5.79</v>
      </c>
      <c r="R2098" s="202">
        <v>0.05</v>
      </c>
      <c r="S2098" s="202">
        <v>1.31</v>
      </c>
      <c r="T2098" s="202">
        <v>100.83</v>
      </c>
      <c r="U2098" s="183">
        <f t="shared" si="64"/>
        <v>80.239368846411267</v>
      </c>
      <c r="V2098" s="183">
        <f t="shared" si="65"/>
        <v>4.1830104240822834</v>
      </c>
      <c r="W2098" s="201" t="s">
        <v>713</v>
      </c>
      <c r="X2098" s="201">
        <v>10</v>
      </c>
    </row>
    <row r="2099" spans="1:24" s="171" customFormat="1" ht="11.25">
      <c r="A2099" s="172" t="s">
        <v>693</v>
      </c>
      <c r="B2099" s="201" t="s">
        <v>665</v>
      </c>
      <c r="C2099" s="201" t="s">
        <v>694</v>
      </c>
      <c r="D2099" s="201" t="s">
        <v>695</v>
      </c>
      <c r="E2099" s="201" t="s">
        <v>696</v>
      </c>
      <c r="F2099" s="201" t="s">
        <v>697</v>
      </c>
      <c r="G2099" s="201">
        <v>3</v>
      </c>
      <c r="H2099" s="201">
        <v>97</v>
      </c>
      <c r="I2099" s="201" t="s">
        <v>713</v>
      </c>
      <c r="J2099" s="201" t="s">
        <v>671</v>
      </c>
      <c r="K2099" s="202">
        <v>42.15</v>
      </c>
      <c r="L2099" s="202">
        <v>1.2</v>
      </c>
      <c r="M2099" s="202">
        <v>17.739999999999998</v>
      </c>
      <c r="N2099" s="202">
        <v>7.49</v>
      </c>
      <c r="O2099" s="202">
        <v>0.31</v>
      </c>
      <c r="P2099" s="202">
        <v>19.59</v>
      </c>
      <c r="Q2099" s="202">
        <v>5.98</v>
      </c>
      <c r="R2099" s="202">
        <v>0.01</v>
      </c>
      <c r="S2099" s="202">
        <v>5.26</v>
      </c>
      <c r="T2099" s="202">
        <v>99.73</v>
      </c>
      <c r="U2099" s="183">
        <f t="shared" si="64"/>
        <v>82.338206246474769</v>
      </c>
      <c r="V2099" s="183">
        <f t="shared" si="65"/>
        <v>16.590725460059112</v>
      </c>
      <c r="W2099" s="201" t="s">
        <v>713</v>
      </c>
      <c r="X2099" s="201">
        <v>10</v>
      </c>
    </row>
    <row r="2100" spans="1:24" s="171" customFormat="1" ht="11.25">
      <c r="A2100" s="172" t="s">
        <v>693</v>
      </c>
      <c r="B2100" s="201" t="s">
        <v>665</v>
      </c>
      <c r="C2100" s="201" t="s">
        <v>694</v>
      </c>
      <c r="D2100" s="201" t="s">
        <v>695</v>
      </c>
      <c r="E2100" s="201" t="s">
        <v>696</v>
      </c>
      <c r="F2100" s="201" t="s">
        <v>697</v>
      </c>
      <c r="G2100" s="201">
        <v>3</v>
      </c>
      <c r="H2100" s="201">
        <v>98</v>
      </c>
      <c r="I2100" s="201" t="s">
        <v>713</v>
      </c>
      <c r="J2100" s="201" t="s">
        <v>671</v>
      </c>
      <c r="K2100" s="202">
        <v>42.26</v>
      </c>
      <c r="L2100" s="202">
        <v>0.01</v>
      </c>
      <c r="M2100" s="202">
        <v>20.94</v>
      </c>
      <c r="N2100" s="202">
        <v>8.3800000000000008</v>
      </c>
      <c r="O2100" s="202">
        <v>0.6</v>
      </c>
      <c r="P2100" s="202">
        <v>19.07</v>
      </c>
      <c r="Q2100" s="202">
        <v>5.4</v>
      </c>
      <c r="R2100" s="202">
        <v>0</v>
      </c>
      <c r="S2100" s="202">
        <v>3.83</v>
      </c>
      <c r="T2100" s="202">
        <v>100.49</v>
      </c>
      <c r="U2100" s="183">
        <f t="shared" si="64"/>
        <v>80.222348388353865</v>
      </c>
      <c r="V2100" s="183">
        <f t="shared" si="65"/>
        <v>10.928930582961378</v>
      </c>
      <c r="W2100" s="201" t="s">
        <v>713</v>
      </c>
      <c r="X2100" s="201">
        <v>10</v>
      </c>
    </row>
    <row r="2101" spans="1:24" s="171" customFormat="1" ht="11.25">
      <c r="A2101" s="172" t="s">
        <v>693</v>
      </c>
      <c r="B2101" s="201" t="s">
        <v>665</v>
      </c>
      <c r="C2101" s="201" t="s">
        <v>694</v>
      </c>
      <c r="D2101" s="201" t="s">
        <v>695</v>
      </c>
      <c r="E2101" s="201" t="s">
        <v>696</v>
      </c>
      <c r="F2101" s="201" t="s">
        <v>697</v>
      </c>
      <c r="G2101" s="201">
        <v>3</v>
      </c>
      <c r="H2101" s="201">
        <v>99</v>
      </c>
      <c r="I2101" s="201" t="s">
        <v>713</v>
      </c>
      <c r="J2101" s="201" t="s">
        <v>671</v>
      </c>
      <c r="K2101" s="202">
        <v>41.65</v>
      </c>
      <c r="L2101" s="202">
        <v>0.03</v>
      </c>
      <c r="M2101" s="202">
        <v>18.510000000000002</v>
      </c>
      <c r="N2101" s="202">
        <v>7.49</v>
      </c>
      <c r="O2101" s="202">
        <v>0.54</v>
      </c>
      <c r="P2101" s="202">
        <v>18.559999999999999</v>
      </c>
      <c r="Q2101" s="202">
        <v>6.54</v>
      </c>
      <c r="R2101" s="202">
        <v>0</v>
      </c>
      <c r="S2101" s="202">
        <v>6.72</v>
      </c>
      <c r="T2101" s="202">
        <v>100.04</v>
      </c>
      <c r="U2101" s="183">
        <f t="shared" si="64"/>
        <v>81.538998955583025</v>
      </c>
      <c r="V2101" s="183">
        <f t="shared" si="65"/>
        <v>19.584827706887257</v>
      </c>
      <c r="W2101" s="201" t="s">
        <v>713</v>
      </c>
      <c r="X2101" s="201">
        <v>10</v>
      </c>
    </row>
    <row r="2102" spans="1:24" s="171" customFormat="1" ht="11.25">
      <c r="A2102" s="172" t="s">
        <v>693</v>
      </c>
      <c r="B2102" s="201" t="s">
        <v>665</v>
      </c>
      <c r="C2102" s="201" t="s">
        <v>694</v>
      </c>
      <c r="D2102" s="201" t="s">
        <v>695</v>
      </c>
      <c r="E2102" s="201" t="s">
        <v>696</v>
      </c>
      <c r="F2102" s="201" t="s">
        <v>697</v>
      </c>
      <c r="G2102" s="201">
        <v>3</v>
      </c>
      <c r="H2102" s="201">
        <v>100</v>
      </c>
      <c r="I2102" s="201" t="s">
        <v>713</v>
      </c>
      <c r="J2102" s="201" t="s">
        <v>671</v>
      </c>
      <c r="K2102" s="202">
        <v>41.95</v>
      </c>
      <c r="L2102" s="202">
        <v>0.19</v>
      </c>
      <c r="M2102" s="202">
        <v>20.76</v>
      </c>
      <c r="N2102" s="202">
        <v>7.2</v>
      </c>
      <c r="O2102" s="202">
        <v>0.39</v>
      </c>
      <c r="P2102" s="202">
        <v>20.399999999999999</v>
      </c>
      <c r="Q2102" s="202">
        <v>4.92</v>
      </c>
      <c r="R2102" s="202">
        <v>0.11</v>
      </c>
      <c r="S2102" s="202">
        <v>4.42</v>
      </c>
      <c r="T2102" s="202">
        <v>100.34</v>
      </c>
      <c r="U2102" s="183">
        <f t="shared" si="64"/>
        <v>83.471718227853287</v>
      </c>
      <c r="V2102" s="183">
        <f t="shared" si="65"/>
        <v>12.497780515776789</v>
      </c>
      <c r="W2102" s="201" t="s">
        <v>713</v>
      </c>
      <c r="X2102" s="201">
        <v>10</v>
      </c>
    </row>
    <row r="2103" spans="1:24" s="171" customFormat="1" ht="11.25">
      <c r="A2103" s="172" t="s">
        <v>693</v>
      </c>
      <c r="B2103" s="201" t="s">
        <v>665</v>
      </c>
      <c r="C2103" s="201" t="s">
        <v>694</v>
      </c>
      <c r="D2103" s="201" t="s">
        <v>695</v>
      </c>
      <c r="E2103" s="201" t="s">
        <v>696</v>
      </c>
      <c r="F2103" s="201" t="s">
        <v>697</v>
      </c>
      <c r="G2103" s="201">
        <v>4</v>
      </c>
      <c r="H2103" s="201">
        <v>1</v>
      </c>
      <c r="I2103" s="201" t="s">
        <v>713</v>
      </c>
      <c r="J2103" s="201" t="s">
        <v>671</v>
      </c>
      <c r="K2103" s="202">
        <v>42.64</v>
      </c>
      <c r="L2103" s="202">
        <v>1.1399999999999999</v>
      </c>
      <c r="M2103" s="202">
        <v>17.98</v>
      </c>
      <c r="N2103" s="202">
        <v>7.28</v>
      </c>
      <c r="O2103" s="202">
        <v>0.37</v>
      </c>
      <c r="P2103" s="202">
        <v>19.86</v>
      </c>
      <c r="Q2103" s="202">
        <v>6.12</v>
      </c>
      <c r="R2103" s="202">
        <v>0</v>
      </c>
      <c r="S2103" s="202">
        <v>5.38</v>
      </c>
      <c r="T2103" s="202">
        <v>100.77</v>
      </c>
      <c r="U2103" s="183">
        <f t="shared" si="64"/>
        <v>82.942503181531606</v>
      </c>
      <c r="V2103" s="183">
        <f t="shared" si="65"/>
        <v>16.717304897069283</v>
      </c>
      <c r="W2103" s="201" t="s">
        <v>713</v>
      </c>
      <c r="X2103" s="201">
        <v>10</v>
      </c>
    </row>
    <row r="2104" spans="1:24" s="171" customFormat="1" ht="11.25">
      <c r="A2104" s="172" t="s">
        <v>693</v>
      </c>
      <c r="B2104" s="201" t="s">
        <v>665</v>
      </c>
      <c r="C2104" s="201" t="s">
        <v>694</v>
      </c>
      <c r="D2104" s="201" t="s">
        <v>695</v>
      </c>
      <c r="E2104" s="201" t="s">
        <v>696</v>
      </c>
      <c r="F2104" s="201" t="s">
        <v>697</v>
      </c>
      <c r="G2104" s="201">
        <v>4</v>
      </c>
      <c r="H2104" s="201">
        <v>2</v>
      </c>
      <c r="I2104" s="201" t="s">
        <v>713</v>
      </c>
      <c r="J2104" s="201" t="s">
        <v>671</v>
      </c>
      <c r="K2104" s="202">
        <v>42.51</v>
      </c>
      <c r="L2104" s="202">
        <v>1.04</v>
      </c>
      <c r="M2104" s="202">
        <v>17.88</v>
      </c>
      <c r="N2104" s="202">
        <v>7.35</v>
      </c>
      <c r="O2104" s="202">
        <v>0.3</v>
      </c>
      <c r="P2104" s="202">
        <v>20.100000000000001</v>
      </c>
      <c r="Q2104" s="202">
        <v>5.82</v>
      </c>
      <c r="R2104" s="202">
        <v>7.0000000000000007E-2</v>
      </c>
      <c r="S2104" s="202">
        <v>5.35</v>
      </c>
      <c r="T2104" s="202">
        <v>100.42</v>
      </c>
      <c r="U2104" s="183">
        <f t="shared" si="64"/>
        <v>82.977034565792394</v>
      </c>
      <c r="V2104" s="183">
        <f t="shared" si="65"/>
        <v>16.717102268659342</v>
      </c>
      <c r="W2104" s="201" t="s">
        <v>713</v>
      </c>
      <c r="X2104" s="201">
        <v>10</v>
      </c>
    </row>
    <row r="2105" spans="1:24" s="171" customFormat="1" ht="11.25">
      <c r="A2105" s="172" t="s">
        <v>693</v>
      </c>
      <c r="B2105" s="201" t="s">
        <v>665</v>
      </c>
      <c r="C2105" s="201" t="s">
        <v>694</v>
      </c>
      <c r="D2105" s="201" t="s">
        <v>695</v>
      </c>
      <c r="E2105" s="201" t="s">
        <v>696</v>
      </c>
      <c r="F2105" s="201" t="s">
        <v>697</v>
      </c>
      <c r="G2105" s="201">
        <v>4</v>
      </c>
      <c r="H2105" s="201">
        <v>3</v>
      </c>
      <c r="I2105" s="201" t="s">
        <v>713</v>
      </c>
      <c r="J2105" s="201" t="s">
        <v>671</v>
      </c>
      <c r="K2105" s="202">
        <v>42.52</v>
      </c>
      <c r="L2105" s="202">
        <v>1.1000000000000001</v>
      </c>
      <c r="M2105" s="202">
        <v>21.15</v>
      </c>
      <c r="N2105" s="202">
        <v>9.86</v>
      </c>
      <c r="O2105" s="202">
        <v>0.42</v>
      </c>
      <c r="P2105" s="202">
        <v>18.37</v>
      </c>
      <c r="Q2105" s="202">
        <v>6.56</v>
      </c>
      <c r="R2105" s="202">
        <v>0.08</v>
      </c>
      <c r="S2105" s="202">
        <v>1.0900000000000001</v>
      </c>
      <c r="T2105" s="202">
        <v>101.15</v>
      </c>
      <c r="U2105" s="183">
        <f t="shared" si="64"/>
        <v>76.856280910064996</v>
      </c>
      <c r="V2105" s="183">
        <f t="shared" si="65"/>
        <v>3.3417500125091286</v>
      </c>
      <c r="W2105" s="201" t="s">
        <v>713</v>
      </c>
      <c r="X2105" s="201">
        <v>10</v>
      </c>
    </row>
    <row r="2106" spans="1:24" s="171" customFormat="1" ht="11.25">
      <c r="A2106" s="172" t="s">
        <v>693</v>
      </c>
      <c r="B2106" s="201" t="s">
        <v>665</v>
      </c>
      <c r="C2106" s="201" t="s">
        <v>694</v>
      </c>
      <c r="D2106" s="201" t="s">
        <v>695</v>
      </c>
      <c r="E2106" s="201" t="s">
        <v>696</v>
      </c>
      <c r="F2106" s="201" t="s">
        <v>697</v>
      </c>
      <c r="G2106" s="201">
        <v>4</v>
      </c>
      <c r="H2106" s="201">
        <v>4</v>
      </c>
      <c r="I2106" s="201" t="s">
        <v>713</v>
      </c>
      <c r="J2106" s="201" t="s">
        <v>671</v>
      </c>
      <c r="K2106" s="202">
        <v>41.66</v>
      </c>
      <c r="L2106" s="202">
        <v>1.02</v>
      </c>
      <c r="M2106" s="202">
        <v>19.32</v>
      </c>
      <c r="N2106" s="202">
        <v>8.56</v>
      </c>
      <c r="O2106" s="202">
        <v>0.36</v>
      </c>
      <c r="P2106" s="202">
        <v>19.61</v>
      </c>
      <c r="Q2106" s="202">
        <v>5.56</v>
      </c>
      <c r="R2106" s="202">
        <v>7.0000000000000007E-2</v>
      </c>
      <c r="S2106" s="202">
        <v>3.94</v>
      </c>
      <c r="T2106" s="202">
        <v>100.1</v>
      </c>
      <c r="U2106" s="183">
        <f t="shared" si="64"/>
        <v>80.32797689392342</v>
      </c>
      <c r="V2106" s="183">
        <f t="shared" si="65"/>
        <v>12.034312998394373</v>
      </c>
      <c r="W2106" s="201" t="s">
        <v>713</v>
      </c>
      <c r="X2106" s="201">
        <v>10</v>
      </c>
    </row>
    <row r="2107" spans="1:24" s="171" customFormat="1" ht="11.25">
      <c r="A2107" s="172" t="s">
        <v>693</v>
      </c>
      <c r="B2107" s="201" t="s">
        <v>665</v>
      </c>
      <c r="C2107" s="201" t="s">
        <v>694</v>
      </c>
      <c r="D2107" s="201" t="s">
        <v>695</v>
      </c>
      <c r="E2107" s="201" t="s">
        <v>696</v>
      </c>
      <c r="F2107" s="201" t="s">
        <v>697</v>
      </c>
      <c r="G2107" s="201">
        <v>4</v>
      </c>
      <c r="H2107" s="201">
        <v>5</v>
      </c>
      <c r="I2107" s="201" t="s">
        <v>713</v>
      </c>
      <c r="J2107" s="201" t="s">
        <v>671</v>
      </c>
      <c r="K2107" s="202">
        <v>42.19</v>
      </c>
      <c r="L2107" s="202">
        <v>0.16</v>
      </c>
      <c r="M2107" s="202">
        <v>19.11</v>
      </c>
      <c r="N2107" s="202">
        <v>6.87</v>
      </c>
      <c r="O2107" s="202">
        <v>0.35</v>
      </c>
      <c r="P2107" s="202">
        <v>20.23</v>
      </c>
      <c r="Q2107" s="202">
        <v>5.68</v>
      </c>
      <c r="R2107" s="202">
        <v>0.08</v>
      </c>
      <c r="S2107" s="202">
        <v>6.29</v>
      </c>
      <c r="T2107" s="202">
        <v>100.96</v>
      </c>
      <c r="U2107" s="183">
        <f t="shared" si="64"/>
        <v>83.996713697066525</v>
      </c>
      <c r="V2107" s="183">
        <f t="shared" si="65"/>
        <v>18.086834749463144</v>
      </c>
      <c r="W2107" s="201" t="s">
        <v>713</v>
      </c>
      <c r="X2107" s="201">
        <v>10</v>
      </c>
    </row>
    <row r="2108" spans="1:24" s="171" customFormat="1" ht="11.25">
      <c r="A2108" s="172" t="s">
        <v>693</v>
      </c>
      <c r="B2108" s="201" t="s">
        <v>665</v>
      </c>
      <c r="C2108" s="201" t="s">
        <v>694</v>
      </c>
      <c r="D2108" s="201" t="s">
        <v>695</v>
      </c>
      <c r="E2108" s="201" t="s">
        <v>696</v>
      </c>
      <c r="F2108" s="201" t="s">
        <v>697</v>
      </c>
      <c r="G2108" s="201">
        <v>4</v>
      </c>
      <c r="H2108" s="201">
        <v>6</v>
      </c>
      <c r="I2108" s="201" t="s">
        <v>713</v>
      </c>
      <c r="J2108" s="201" t="s">
        <v>671</v>
      </c>
      <c r="K2108" s="202">
        <v>42.19</v>
      </c>
      <c r="L2108" s="202">
        <v>0.05</v>
      </c>
      <c r="M2108" s="202">
        <v>19.329999999999998</v>
      </c>
      <c r="N2108" s="202">
        <v>7.4</v>
      </c>
      <c r="O2108" s="202">
        <v>0.38</v>
      </c>
      <c r="P2108" s="202">
        <v>19.72</v>
      </c>
      <c r="Q2108" s="202">
        <v>5.91</v>
      </c>
      <c r="R2108" s="202">
        <v>0</v>
      </c>
      <c r="S2108" s="202">
        <v>6.14</v>
      </c>
      <c r="T2108" s="202">
        <v>101.12</v>
      </c>
      <c r="U2108" s="183">
        <f t="shared" si="64"/>
        <v>82.608548627079671</v>
      </c>
      <c r="V2108" s="183">
        <f t="shared" si="65"/>
        <v>17.565630465100348</v>
      </c>
      <c r="W2108" s="201" t="s">
        <v>713</v>
      </c>
      <c r="X2108" s="201">
        <v>10</v>
      </c>
    </row>
    <row r="2109" spans="1:24" s="171" customFormat="1" ht="11.25">
      <c r="A2109" s="172" t="s">
        <v>693</v>
      </c>
      <c r="B2109" s="201" t="s">
        <v>665</v>
      </c>
      <c r="C2109" s="201" t="s">
        <v>694</v>
      </c>
      <c r="D2109" s="201" t="s">
        <v>695</v>
      </c>
      <c r="E2109" s="201" t="s">
        <v>696</v>
      </c>
      <c r="F2109" s="201" t="s">
        <v>697</v>
      </c>
      <c r="G2109" s="201">
        <v>4</v>
      </c>
      <c r="H2109" s="201">
        <v>7</v>
      </c>
      <c r="I2109" s="201" t="s">
        <v>713</v>
      </c>
      <c r="J2109" s="201" t="s">
        <v>671</v>
      </c>
      <c r="K2109" s="202">
        <v>41.19</v>
      </c>
      <c r="L2109" s="202">
        <v>0.18</v>
      </c>
      <c r="M2109" s="202">
        <v>16.25</v>
      </c>
      <c r="N2109" s="202">
        <v>7.21</v>
      </c>
      <c r="O2109" s="202">
        <v>0.42</v>
      </c>
      <c r="P2109" s="202">
        <v>18.75</v>
      </c>
      <c r="Q2109" s="202">
        <v>6.82</v>
      </c>
      <c r="R2109" s="202">
        <v>0.01</v>
      </c>
      <c r="S2109" s="202">
        <v>9.11</v>
      </c>
      <c r="T2109" s="202">
        <v>99.94</v>
      </c>
      <c r="U2109" s="183">
        <f t="shared" si="64"/>
        <v>82.254787545366639</v>
      </c>
      <c r="V2109" s="183">
        <f t="shared" si="65"/>
        <v>27.329974590648675</v>
      </c>
      <c r="W2109" s="201" t="s">
        <v>713</v>
      </c>
      <c r="X2109" s="201">
        <v>10</v>
      </c>
    </row>
    <row r="2110" spans="1:24" s="171" customFormat="1" ht="11.25">
      <c r="A2110" s="172" t="s">
        <v>693</v>
      </c>
      <c r="B2110" s="201" t="s">
        <v>665</v>
      </c>
      <c r="C2110" s="201" t="s">
        <v>694</v>
      </c>
      <c r="D2110" s="201" t="s">
        <v>695</v>
      </c>
      <c r="E2110" s="201" t="s">
        <v>696</v>
      </c>
      <c r="F2110" s="201" t="s">
        <v>697</v>
      </c>
      <c r="G2110" s="201">
        <v>4</v>
      </c>
      <c r="H2110" s="201">
        <v>9</v>
      </c>
      <c r="I2110" s="201" t="s">
        <v>713</v>
      </c>
      <c r="J2110" s="201" t="s">
        <v>671</v>
      </c>
      <c r="K2110" s="202">
        <v>41.61</v>
      </c>
      <c r="L2110" s="202">
        <v>0.53</v>
      </c>
      <c r="M2110" s="202">
        <v>22.22</v>
      </c>
      <c r="N2110" s="202">
        <v>10.44</v>
      </c>
      <c r="O2110" s="202">
        <v>0.49</v>
      </c>
      <c r="P2110" s="202">
        <v>17.309999999999999</v>
      </c>
      <c r="Q2110" s="202">
        <v>7.5</v>
      </c>
      <c r="R2110" s="202">
        <v>0.15</v>
      </c>
      <c r="S2110" s="202">
        <v>0.65</v>
      </c>
      <c r="T2110" s="202">
        <v>100.9</v>
      </c>
      <c r="U2110" s="183">
        <f t="shared" si="64"/>
        <v>74.717857855400695</v>
      </c>
      <c r="V2110" s="183">
        <f t="shared" si="65"/>
        <v>1.9246339570896842</v>
      </c>
      <c r="W2110" s="201" t="s">
        <v>713</v>
      </c>
      <c r="X2110" s="201">
        <v>10</v>
      </c>
    </row>
    <row r="2111" spans="1:24" s="171" customFormat="1" ht="11.25">
      <c r="A2111" s="172" t="s">
        <v>693</v>
      </c>
      <c r="B2111" s="201" t="s">
        <v>665</v>
      </c>
      <c r="C2111" s="201" t="s">
        <v>694</v>
      </c>
      <c r="D2111" s="201" t="s">
        <v>695</v>
      </c>
      <c r="E2111" s="201" t="s">
        <v>696</v>
      </c>
      <c r="F2111" s="201" t="s">
        <v>697</v>
      </c>
      <c r="G2111" s="201">
        <v>4</v>
      </c>
      <c r="H2111" s="201">
        <v>10</v>
      </c>
      <c r="I2111" s="201" t="s">
        <v>713</v>
      </c>
      <c r="J2111" s="201" t="s">
        <v>671</v>
      </c>
      <c r="K2111" s="202">
        <v>41.34</v>
      </c>
      <c r="L2111" s="202">
        <v>0.12</v>
      </c>
      <c r="M2111" s="202">
        <v>17.149999999999999</v>
      </c>
      <c r="N2111" s="202">
        <v>7.41</v>
      </c>
      <c r="O2111" s="202">
        <v>0.35</v>
      </c>
      <c r="P2111" s="202">
        <v>19.02</v>
      </c>
      <c r="Q2111" s="202">
        <v>6.27</v>
      </c>
      <c r="R2111" s="202">
        <v>0</v>
      </c>
      <c r="S2111" s="202">
        <v>6.92</v>
      </c>
      <c r="T2111" s="202">
        <v>98.58</v>
      </c>
      <c r="U2111" s="183">
        <f t="shared" si="64"/>
        <v>82.063294785556423</v>
      </c>
      <c r="V2111" s="183">
        <f t="shared" si="65"/>
        <v>21.30216171800118</v>
      </c>
      <c r="W2111" s="201" t="s">
        <v>713</v>
      </c>
      <c r="X2111" s="201">
        <v>10</v>
      </c>
    </row>
    <row r="2112" spans="1:24" s="171" customFormat="1" ht="11.25">
      <c r="A2112" s="172" t="s">
        <v>693</v>
      </c>
      <c r="B2112" s="201" t="s">
        <v>665</v>
      </c>
      <c r="C2112" s="201" t="s">
        <v>694</v>
      </c>
      <c r="D2112" s="201" t="s">
        <v>695</v>
      </c>
      <c r="E2112" s="201" t="s">
        <v>696</v>
      </c>
      <c r="F2112" s="201" t="s">
        <v>697</v>
      </c>
      <c r="G2112" s="201">
        <v>4</v>
      </c>
      <c r="H2112" s="201">
        <v>11</v>
      </c>
      <c r="I2112" s="201" t="s">
        <v>713</v>
      </c>
      <c r="J2112" s="201" t="s">
        <v>671</v>
      </c>
      <c r="K2112" s="202">
        <v>43</v>
      </c>
      <c r="L2112" s="202">
        <v>0.37</v>
      </c>
      <c r="M2112" s="202">
        <v>19.63</v>
      </c>
      <c r="N2112" s="202">
        <v>7.16</v>
      </c>
      <c r="O2112" s="202">
        <v>0.37</v>
      </c>
      <c r="P2112" s="202">
        <v>20.95</v>
      </c>
      <c r="Q2112" s="202">
        <v>5.09</v>
      </c>
      <c r="R2112" s="202">
        <v>0.1</v>
      </c>
      <c r="S2112" s="202">
        <v>4.8099999999999996</v>
      </c>
      <c r="T2112" s="202">
        <v>101.48</v>
      </c>
      <c r="U2112" s="183">
        <f t="shared" si="64"/>
        <v>83.910848742090522</v>
      </c>
      <c r="V2112" s="183">
        <f t="shared" si="65"/>
        <v>14.117236533557524</v>
      </c>
      <c r="W2112" s="201" t="s">
        <v>713</v>
      </c>
      <c r="X2112" s="201">
        <v>10</v>
      </c>
    </row>
    <row r="2113" spans="1:24" s="171" customFormat="1" ht="11.25">
      <c r="A2113" s="172" t="s">
        <v>693</v>
      </c>
      <c r="B2113" s="201" t="s">
        <v>665</v>
      </c>
      <c r="C2113" s="201" t="s">
        <v>694</v>
      </c>
      <c r="D2113" s="201" t="s">
        <v>695</v>
      </c>
      <c r="E2113" s="201" t="s">
        <v>696</v>
      </c>
      <c r="F2113" s="201" t="s">
        <v>697</v>
      </c>
      <c r="G2113" s="201">
        <v>4</v>
      </c>
      <c r="H2113" s="201">
        <v>12</v>
      </c>
      <c r="I2113" s="201" t="s">
        <v>713</v>
      </c>
      <c r="J2113" s="201" t="s">
        <v>671</v>
      </c>
      <c r="K2113" s="202">
        <v>42.08</v>
      </c>
      <c r="L2113" s="202">
        <v>0.01</v>
      </c>
      <c r="M2113" s="202">
        <v>19.829999999999998</v>
      </c>
      <c r="N2113" s="202">
        <v>7.81</v>
      </c>
      <c r="O2113" s="202">
        <v>0.54</v>
      </c>
      <c r="P2113" s="202">
        <v>19.13</v>
      </c>
      <c r="Q2113" s="202">
        <v>5.96</v>
      </c>
      <c r="R2113" s="202">
        <v>0.01</v>
      </c>
      <c r="S2113" s="202">
        <v>5.35</v>
      </c>
      <c r="T2113" s="202">
        <v>100.72</v>
      </c>
      <c r="U2113" s="183">
        <f t="shared" si="64"/>
        <v>81.363941382987008</v>
      </c>
      <c r="V2113" s="183">
        <f t="shared" si="65"/>
        <v>15.325140258948139</v>
      </c>
      <c r="W2113" s="201" t="s">
        <v>713</v>
      </c>
      <c r="X2113" s="201">
        <v>10</v>
      </c>
    </row>
    <row r="2114" spans="1:24" s="171" customFormat="1" ht="11.25">
      <c r="A2114" s="172" t="s">
        <v>693</v>
      </c>
      <c r="B2114" s="201" t="s">
        <v>665</v>
      </c>
      <c r="C2114" s="201" t="s">
        <v>694</v>
      </c>
      <c r="D2114" s="201" t="s">
        <v>695</v>
      </c>
      <c r="E2114" s="201" t="s">
        <v>696</v>
      </c>
      <c r="F2114" s="201" t="s">
        <v>697</v>
      </c>
      <c r="G2114" s="201">
        <v>4</v>
      </c>
      <c r="H2114" s="201">
        <v>13</v>
      </c>
      <c r="I2114" s="201" t="s">
        <v>713</v>
      </c>
      <c r="J2114" s="201" t="s">
        <v>671</v>
      </c>
      <c r="K2114" s="202">
        <v>41.19</v>
      </c>
      <c r="L2114" s="202">
        <v>0.04</v>
      </c>
      <c r="M2114" s="202">
        <v>19.2</v>
      </c>
      <c r="N2114" s="202">
        <v>7.5</v>
      </c>
      <c r="O2114" s="202">
        <v>0.56999999999999995</v>
      </c>
      <c r="P2114" s="202">
        <v>19.11</v>
      </c>
      <c r="Q2114" s="202">
        <v>6.42</v>
      </c>
      <c r="R2114" s="202">
        <v>0.04</v>
      </c>
      <c r="S2114" s="202">
        <v>6.45</v>
      </c>
      <c r="T2114" s="202">
        <v>100.52</v>
      </c>
      <c r="U2114" s="183">
        <f t="shared" si="64"/>
        <v>81.954823939784347</v>
      </c>
      <c r="V2114" s="183">
        <f t="shared" si="65"/>
        <v>18.391349115696322</v>
      </c>
      <c r="W2114" s="201" t="s">
        <v>713</v>
      </c>
      <c r="X2114" s="201">
        <v>10</v>
      </c>
    </row>
    <row r="2115" spans="1:24" s="171" customFormat="1" ht="11.25">
      <c r="A2115" s="172" t="s">
        <v>693</v>
      </c>
      <c r="B2115" s="201" t="s">
        <v>665</v>
      </c>
      <c r="C2115" s="201" t="s">
        <v>694</v>
      </c>
      <c r="D2115" s="201" t="s">
        <v>695</v>
      </c>
      <c r="E2115" s="201" t="s">
        <v>696</v>
      </c>
      <c r="F2115" s="201" t="s">
        <v>697</v>
      </c>
      <c r="G2115" s="201">
        <v>4</v>
      </c>
      <c r="H2115" s="201">
        <v>14</v>
      </c>
      <c r="I2115" s="201" t="s">
        <v>713</v>
      </c>
      <c r="J2115" s="201" t="s">
        <v>671</v>
      </c>
      <c r="K2115" s="202">
        <v>42.5</v>
      </c>
      <c r="L2115" s="202">
        <v>0.89</v>
      </c>
      <c r="M2115" s="202">
        <v>19.27</v>
      </c>
      <c r="N2115" s="202">
        <v>8.7799999999999994</v>
      </c>
      <c r="O2115" s="202">
        <v>0.34</v>
      </c>
      <c r="P2115" s="202">
        <v>19.46</v>
      </c>
      <c r="Q2115" s="202">
        <v>5.41</v>
      </c>
      <c r="R2115" s="202">
        <v>0.09</v>
      </c>
      <c r="S2115" s="202">
        <v>3.46</v>
      </c>
      <c r="T2115" s="202">
        <v>100.2</v>
      </c>
      <c r="U2115" s="183">
        <f t="shared" si="64"/>
        <v>79.800399834988738</v>
      </c>
      <c r="V2115" s="183">
        <f t="shared" si="65"/>
        <v>10.750288277589796</v>
      </c>
      <c r="W2115" s="201" t="s">
        <v>713</v>
      </c>
      <c r="X2115" s="201">
        <v>10</v>
      </c>
    </row>
    <row r="2116" spans="1:24" s="171" customFormat="1" ht="11.25">
      <c r="A2116" s="172" t="s">
        <v>693</v>
      </c>
      <c r="B2116" s="201" t="s">
        <v>665</v>
      </c>
      <c r="C2116" s="201" t="s">
        <v>694</v>
      </c>
      <c r="D2116" s="201" t="s">
        <v>695</v>
      </c>
      <c r="E2116" s="201" t="s">
        <v>696</v>
      </c>
      <c r="F2116" s="201" t="s">
        <v>697</v>
      </c>
      <c r="G2116" s="201">
        <v>4</v>
      </c>
      <c r="H2116" s="201">
        <v>15</v>
      </c>
      <c r="I2116" s="201" t="s">
        <v>713</v>
      </c>
      <c r="J2116" s="201" t="s">
        <v>671</v>
      </c>
      <c r="K2116" s="202">
        <v>42.39</v>
      </c>
      <c r="L2116" s="202">
        <v>0.23</v>
      </c>
      <c r="M2116" s="202">
        <v>21.46</v>
      </c>
      <c r="N2116" s="202">
        <v>7.21</v>
      </c>
      <c r="O2116" s="202">
        <v>0.38</v>
      </c>
      <c r="P2116" s="202">
        <v>21.41</v>
      </c>
      <c r="Q2116" s="202">
        <v>4.7</v>
      </c>
      <c r="R2116" s="202">
        <v>0</v>
      </c>
      <c r="S2116" s="202">
        <v>3.44</v>
      </c>
      <c r="T2116" s="202">
        <v>101.22</v>
      </c>
      <c r="U2116" s="183">
        <f t="shared" si="64"/>
        <v>84.109127257942788</v>
      </c>
      <c r="V2116" s="183">
        <f t="shared" si="65"/>
        <v>9.7093550861738844</v>
      </c>
      <c r="W2116" s="201" t="s">
        <v>713</v>
      </c>
      <c r="X2116" s="201">
        <v>10</v>
      </c>
    </row>
    <row r="2117" spans="1:24" s="171" customFormat="1" ht="11.25">
      <c r="A2117" s="172" t="s">
        <v>693</v>
      </c>
      <c r="B2117" s="201" t="s">
        <v>665</v>
      </c>
      <c r="C2117" s="201" t="s">
        <v>694</v>
      </c>
      <c r="D2117" s="201" t="s">
        <v>695</v>
      </c>
      <c r="E2117" s="201" t="s">
        <v>696</v>
      </c>
      <c r="F2117" s="201" t="s">
        <v>697</v>
      </c>
      <c r="G2117" s="201">
        <v>4</v>
      </c>
      <c r="H2117" s="201">
        <v>16</v>
      </c>
      <c r="I2117" s="201" t="s">
        <v>713</v>
      </c>
      <c r="J2117" s="201" t="s">
        <v>671</v>
      </c>
      <c r="K2117" s="202">
        <v>42.23</v>
      </c>
      <c r="L2117" s="202">
        <v>0.66</v>
      </c>
      <c r="M2117" s="202">
        <v>19.25</v>
      </c>
      <c r="N2117" s="202">
        <v>7.39</v>
      </c>
      <c r="O2117" s="202">
        <v>0.33</v>
      </c>
      <c r="P2117" s="202">
        <v>20.04</v>
      </c>
      <c r="Q2117" s="202">
        <v>5.6</v>
      </c>
      <c r="R2117" s="202">
        <v>0.01</v>
      </c>
      <c r="S2117" s="202">
        <v>4.6500000000000004</v>
      </c>
      <c r="T2117" s="202">
        <v>100.16</v>
      </c>
      <c r="U2117" s="183">
        <f t="shared" si="64"/>
        <v>82.857813505152507</v>
      </c>
      <c r="V2117" s="183">
        <f t="shared" si="65"/>
        <v>13.944964454284856</v>
      </c>
      <c r="W2117" s="201" t="s">
        <v>713</v>
      </c>
      <c r="X2117" s="201">
        <v>10</v>
      </c>
    </row>
    <row r="2118" spans="1:24" s="171" customFormat="1" ht="11.25">
      <c r="A2118" s="172" t="s">
        <v>693</v>
      </c>
      <c r="B2118" s="201" t="s">
        <v>665</v>
      </c>
      <c r="C2118" s="201" t="s">
        <v>694</v>
      </c>
      <c r="D2118" s="201" t="s">
        <v>695</v>
      </c>
      <c r="E2118" s="201" t="s">
        <v>696</v>
      </c>
      <c r="F2118" s="201" t="s">
        <v>697</v>
      </c>
      <c r="G2118" s="201">
        <v>4</v>
      </c>
      <c r="H2118" s="201">
        <v>17</v>
      </c>
      <c r="I2118" s="201" t="s">
        <v>713</v>
      </c>
      <c r="J2118" s="201" t="s">
        <v>671</v>
      </c>
      <c r="K2118" s="202">
        <v>41.88</v>
      </c>
      <c r="L2118" s="202">
        <v>0.04</v>
      </c>
      <c r="M2118" s="202">
        <v>19.190000000000001</v>
      </c>
      <c r="N2118" s="202">
        <v>7.91</v>
      </c>
      <c r="O2118" s="202">
        <v>0.63</v>
      </c>
      <c r="P2118" s="202">
        <v>18.62</v>
      </c>
      <c r="Q2118" s="202">
        <v>6.26</v>
      </c>
      <c r="R2118" s="202">
        <v>0</v>
      </c>
      <c r="S2118" s="202">
        <v>5.74</v>
      </c>
      <c r="T2118" s="202">
        <v>100.27</v>
      </c>
      <c r="U2118" s="183">
        <f t="shared" ref="U2118:U2181" si="66">((P2118/40.31)/(P2118/40.31+N2118/71.85))*100</f>
        <v>80.753771158564632</v>
      </c>
      <c r="V2118" s="183">
        <f t="shared" ref="V2118:V2181" si="67">((S2118/151.99061)/(S2118/151.99061+M2118/101.96137))*100</f>
        <v>16.712315000680089</v>
      </c>
      <c r="W2118" s="201" t="s">
        <v>713</v>
      </c>
      <c r="X2118" s="201">
        <v>10</v>
      </c>
    </row>
    <row r="2119" spans="1:24" s="171" customFormat="1" ht="11.25">
      <c r="A2119" s="172" t="s">
        <v>693</v>
      </c>
      <c r="B2119" s="201" t="s">
        <v>665</v>
      </c>
      <c r="C2119" s="201" t="s">
        <v>694</v>
      </c>
      <c r="D2119" s="201" t="s">
        <v>695</v>
      </c>
      <c r="E2119" s="201" t="s">
        <v>696</v>
      </c>
      <c r="F2119" s="201" t="s">
        <v>697</v>
      </c>
      <c r="G2119" s="201">
        <v>4</v>
      </c>
      <c r="H2119" s="201">
        <v>18</v>
      </c>
      <c r="I2119" s="201" t="s">
        <v>713</v>
      </c>
      <c r="J2119" s="201" t="s">
        <v>671</v>
      </c>
      <c r="K2119" s="202">
        <v>42.52</v>
      </c>
      <c r="L2119" s="202">
        <v>0.01</v>
      </c>
      <c r="M2119" s="202">
        <v>19.73</v>
      </c>
      <c r="N2119" s="202">
        <v>7.84</v>
      </c>
      <c r="O2119" s="202">
        <v>0.56999999999999995</v>
      </c>
      <c r="P2119" s="202">
        <v>18.8</v>
      </c>
      <c r="Q2119" s="202">
        <v>6.17</v>
      </c>
      <c r="R2119" s="202">
        <v>0.1</v>
      </c>
      <c r="S2119" s="202">
        <v>5.81</v>
      </c>
      <c r="T2119" s="202">
        <v>101.55</v>
      </c>
      <c r="U2119" s="183">
        <f t="shared" si="66"/>
        <v>81.03981112668842</v>
      </c>
      <c r="V2119" s="183">
        <f t="shared" si="67"/>
        <v>16.49589161852877</v>
      </c>
      <c r="W2119" s="201" t="s">
        <v>713</v>
      </c>
      <c r="X2119" s="201">
        <v>10</v>
      </c>
    </row>
    <row r="2120" spans="1:24" s="171" customFormat="1" ht="11.25">
      <c r="A2120" s="172" t="s">
        <v>693</v>
      </c>
      <c r="B2120" s="201" t="s">
        <v>665</v>
      </c>
      <c r="C2120" s="201" t="s">
        <v>694</v>
      </c>
      <c r="D2120" s="201" t="s">
        <v>695</v>
      </c>
      <c r="E2120" s="201" t="s">
        <v>696</v>
      </c>
      <c r="F2120" s="201" t="s">
        <v>697</v>
      </c>
      <c r="G2120" s="201">
        <v>4</v>
      </c>
      <c r="H2120" s="201">
        <v>19</v>
      </c>
      <c r="I2120" s="201" t="s">
        <v>713</v>
      </c>
      <c r="J2120" s="201" t="s">
        <v>671</v>
      </c>
      <c r="K2120" s="202">
        <v>41.5</v>
      </c>
      <c r="L2120" s="202">
        <v>1.28</v>
      </c>
      <c r="M2120" s="202">
        <v>18.45</v>
      </c>
      <c r="N2120" s="202">
        <v>7.24</v>
      </c>
      <c r="O2120" s="202">
        <v>0.3</v>
      </c>
      <c r="P2120" s="202">
        <v>19.940000000000001</v>
      </c>
      <c r="Q2120" s="202">
        <v>5.65</v>
      </c>
      <c r="R2120" s="202">
        <v>0.08</v>
      </c>
      <c r="S2120" s="202">
        <v>4.4800000000000004</v>
      </c>
      <c r="T2120" s="202">
        <v>98.92</v>
      </c>
      <c r="U2120" s="183">
        <f t="shared" si="66"/>
        <v>83.076906483805999</v>
      </c>
      <c r="V2120" s="183">
        <f t="shared" si="67"/>
        <v>14.007513636222798</v>
      </c>
      <c r="W2120" s="201" t="s">
        <v>713</v>
      </c>
      <c r="X2120" s="201">
        <v>10</v>
      </c>
    </row>
    <row r="2121" spans="1:24" s="171" customFormat="1" ht="11.25">
      <c r="A2121" s="172" t="s">
        <v>693</v>
      </c>
      <c r="B2121" s="201" t="s">
        <v>665</v>
      </c>
      <c r="C2121" s="201" t="s">
        <v>694</v>
      </c>
      <c r="D2121" s="201" t="s">
        <v>695</v>
      </c>
      <c r="E2121" s="201" t="s">
        <v>696</v>
      </c>
      <c r="F2121" s="201" t="s">
        <v>697</v>
      </c>
      <c r="G2121" s="201">
        <v>4</v>
      </c>
      <c r="H2121" s="201">
        <v>20</v>
      </c>
      <c r="I2121" s="201" t="s">
        <v>713</v>
      </c>
      <c r="J2121" s="201" t="s">
        <v>671</v>
      </c>
      <c r="K2121" s="202">
        <v>41.42</v>
      </c>
      <c r="L2121" s="202">
        <v>0.17</v>
      </c>
      <c r="M2121" s="202">
        <v>17.8</v>
      </c>
      <c r="N2121" s="202">
        <v>7.01</v>
      </c>
      <c r="O2121" s="202">
        <v>0.4</v>
      </c>
      <c r="P2121" s="202">
        <v>19.440000000000001</v>
      </c>
      <c r="Q2121" s="202">
        <v>6.23</v>
      </c>
      <c r="R2121" s="202">
        <v>0.04</v>
      </c>
      <c r="S2121" s="202">
        <v>7.68</v>
      </c>
      <c r="T2121" s="202">
        <v>100.19</v>
      </c>
      <c r="U2121" s="183">
        <f t="shared" si="66"/>
        <v>83.173533175679864</v>
      </c>
      <c r="V2121" s="183">
        <f t="shared" si="67"/>
        <v>22.447016745473057</v>
      </c>
      <c r="W2121" s="201" t="s">
        <v>713</v>
      </c>
      <c r="X2121" s="201">
        <v>10</v>
      </c>
    </row>
    <row r="2122" spans="1:24" s="171" customFormat="1" ht="11.25">
      <c r="A2122" s="172" t="s">
        <v>693</v>
      </c>
      <c r="B2122" s="201" t="s">
        <v>665</v>
      </c>
      <c r="C2122" s="201" t="s">
        <v>694</v>
      </c>
      <c r="D2122" s="201" t="s">
        <v>695</v>
      </c>
      <c r="E2122" s="201" t="s">
        <v>696</v>
      </c>
      <c r="F2122" s="201" t="s">
        <v>697</v>
      </c>
      <c r="G2122" s="201">
        <v>4</v>
      </c>
      <c r="H2122" s="201">
        <v>21</v>
      </c>
      <c r="I2122" s="201" t="s">
        <v>713</v>
      </c>
      <c r="J2122" s="201" t="s">
        <v>671</v>
      </c>
      <c r="K2122" s="202">
        <v>41.59</v>
      </c>
      <c r="L2122" s="202">
        <v>0.04</v>
      </c>
      <c r="M2122" s="202">
        <v>20.77</v>
      </c>
      <c r="N2122" s="202">
        <v>8.3699999999999992</v>
      </c>
      <c r="O2122" s="202">
        <v>0.59</v>
      </c>
      <c r="P2122" s="202">
        <v>18.63</v>
      </c>
      <c r="Q2122" s="202">
        <v>5.79</v>
      </c>
      <c r="R2122" s="202">
        <v>0</v>
      </c>
      <c r="S2122" s="202">
        <v>4.2300000000000004</v>
      </c>
      <c r="T2122" s="202">
        <v>100.01</v>
      </c>
      <c r="U2122" s="183">
        <f t="shared" si="66"/>
        <v>79.868573251321834</v>
      </c>
      <c r="V2122" s="183">
        <f t="shared" si="67"/>
        <v>12.020055154207389</v>
      </c>
      <c r="W2122" s="201" t="s">
        <v>713</v>
      </c>
      <c r="X2122" s="201">
        <v>10</v>
      </c>
    </row>
    <row r="2123" spans="1:24" s="171" customFormat="1" ht="11.25">
      <c r="A2123" s="172" t="s">
        <v>693</v>
      </c>
      <c r="B2123" s="201" t="s">
        <v>665</v>
      </c>
      <c r="C2123" s="201" t="s">
        <v>694</v>
      </c>
      <c r="D2123" s="201" t="s">
        <v>695</v>
      </c>
      <c r="E2123" s="201" t="s">
        <v>696</v>
      </c>
      <c r="F2123" s="201" t="s">
        <v>697</v>
      </c>
      <c r="G2123" s="201">
        <v>4</v>
      </c>
      <c r="H2123" s="201">
        <v>22</v>
      </c>
      <c r="I2123" s="201" t="s">
        <v>713</v>
      </c>
      <c r="J2123" s="201" t="s">
        <v>671</v>
      </c>
      <c r="K2123" s="202">
        <v>41.88</v>
      </c>
      <c r="L2123" s="202">
        <v>1.1499999999999999</v>
      </c>
      <c r="M2123" s="202">
        <v>17.71</v>
      </c>
      <c r="N2123" s="202">
        <v>7.33</v>
      </c>
      <c r="O2123" s="202">
        <v>0.34</v>
      </c>
      <c r="P2123" s="202">
        <v>20.079999999999998</v>
      </c>
      <c r="Q2123" s="202">
        <v>5.85</v>
      </c>
      <c r="R2123" s="202">
        <v>0.1</v>
      </c>
      <c r="S2123" s="202">
        <v>5.37</v>
      </c>
      <c r="T2123" s="202">
        <v>99.81</v>
      </c>
      <c r="U2123" s="183">
        <f t="shared" si="66"/>
        <v>83.001446939723337</v>
      </c>
      <c r="V2123" s="183">
        <f t="shared" si="67"/>
        <v>16.90287652749776</v>
      </c>
      <c r="W2123" s="201" t="s">
        <v>713</v>
      </c>
      <c r="X2123" s="201">
        <v>10</v>
      </c>
    </row>
    <row r="2124" spans="1:24" s="171" customFormat="1" ht="11.25">
      <c r="A2124" s="172" t="s">
        <v>693</v>
      </c>
      <c r="B2124" s="201" t="s">
        <v>665</v>
      </c>
      <c r="C2124" s="201" t="s">
        <v>694</v>
      </c>
      <c r="D2124" s="201" t="s">
        <v>695</v>
      </c>
      <c r="E2124" s="201" t="s">
        <v>696</v>
      </c>
      <c r="F2124" s="201" t="s">
        <v>697</v>
      </c>
      <c r="G2124" s="201">
        <v>4</v>
      </c>
      <c r="H2124" s="201">
        <v>24</v>
      </c>
      <c r="I2124" s="201" t="s">
        <v>713</v>
      </c>
      <c r="J2124" s="201" t="s">
        <v>671</v>
      </c>
      <c r="K2124" s="202">
        <v>42.29</v>
      </c>
      <c r="L2124" s="202">
        <v>0.19</v>
      </c>
      <c r="M2124" s="202">
        <v>20.079999999999998</v>
      </c>
      <c r="N2124" s="202">
        <v>7.02</v>
      </c>
      <c r="O2124" s="202">
        <v>0.39</v>
      </c>
      <c r="P2124" s="202">
        <v>20.190000000000001</v>
      </c>
      <c r="Q2124" s="202">
        <v>5.05</v>
      </c>
      <c r="R2124" s="202">
        <v>0.03</v>
      </c>
      <c r="S2124" s="202">
        <v>5.04</v>
      </c>
      <c r="T2124" s="202">
        <v>100.28</v>
      </c>
      <c r="U2124" s="183">
        <f t="shared" si="66"/>
        <v>83.677222047155794</v>
      </c>
      <c r="V2124" s="183">
        <f t="shared" si="67"/>
        <v>14.411271688948085</v>
      </c>
      <c r="W2124" s="201" t="s">
        <v>713</v>
      </c>
      <c r="X2124" s="201">
        <v>10</v>
      </c>
    </row>
    <row r="2125" spans="1:24" s="171" customFormat="1" ht="11.25">
      <c r="A2125" s="172" t="s">
        <v>693</v>
      </c>
      <c r="B2125" s="201" t="s">
        <v>665</v>
      </c>
      <c r="C2125" s="201" t="s">
        <v>694</v>
      </c>
      <c r="D2125" s="201" t="s">
        <v>695</v>
      </c>
      <c r="E2125" s="201" t="s">
        <v>696</v>
      </c>
      <c r="F2125" s="201" t="s">
        <v>697</v>
      </c>
      <c r="G2125" s="201">
        <v>4</v>
      </c>
      <c r="H2125" s="201">
        <v>25</v>
      </c>
      <c r="I2125" s="201" t="s">
        <v>713</v>
      </c>
      <c r="J2125" s="201" t="s">
        <v>671</v>
      </c>
      <c r="K2125" s="202">
        <v>41.81</v>
      </c>
      <c r="L2125" s="202">
        <v>0.01</v>
      </c>
      <c r="M2125" s="202">
        <v>19.63</v>
      </c>
      <c r="N2125" s="202">
        <v>7.67</v>
      </c>
      <c r="O2125" s="202">
        <v>0.56000000000000005</v>
      </c>
      <c r="P2125" s="202">
        <v>18.809999999999999</v>
      </c>
      <c r="Q2125" s="202">
        <v>5.83</v>
      </c>
      <c r="R2125" s="202">
        <v>0.02</v>
      </c>
      <c r="S2125" s="202">
        <v>5.57</v>
      </c>
      <c r="T2125" s="202">
        <v>99.91</v>
      </c>
      <c r="U2125" s="183">
        <f t="shared" si="66"/>
        <v>81.382421208902727</v>
      </c>
      <c r="V2125" s="183">
        <f t="shared" si="67"/>
        <v>15.99112347213415</v>
      </c>
      <c r="W2125" s="201" t="s">
        <v>713</v>
      </c>
      <c r="X2125" s="201">
        <v>10</v>
      </c>
    </row>
    <row r="2126" spans="1:24" s="171" customFormat="1" ht="11.25">
      <c r="A2126" s="172" t="s">
        <v>693</v>
      </c>
      <c r="B2126" s="201" t="s">
        <v>665</v>
      </c>
      <c r="C2126" s="201" t="s">
        <v>694</v>
      </c>
      <c r="D2126" s="201" t="s">
        <v>695</v>
      </c>
      <c r="E2126" s="201" t="s">
        <v>696</v>
      </c>
      <c r="F2126" s="201" t="s">
        <v>697</v>
      </c>
      <c r="G2126" s="201">
        <v>4</v>
      </c>
      <c r="H2126" s="201">
        <v>26</v>
      </c>
      <c r="I2126" s="201" t="s">
        <v>713</v>
      </c>
      <c r="J2126" s="201" t="s">
        <v>671</v>
      </c>
      <c r="K2126" s="202">
        <v>41.67</v>
      </c>
      <c r="L2126" s="202">
        <v>0.45</v>
      </c>
      <c r="M2126" s="202">
        <v>17.96</v>
      </c>
      <c r="N2126" s="202">
        <v>6.98</v>
      </c>
      <c r="O2126" s="202">
        <v>0.33</v>
      </c>
      <c r="P2126" s="202">
        <v>20.149999999999999</v>
      </c>
      <c r="Q2126" s="202">
        <v>5.7</v>
      </c>
      <c r="R2126" s="202">
        <v>0.01</v>
      </c>
      <c r="S2126" s="202">
        <v>6.41</v>
      </c>
      <c r="T2126" s="202">
        <v>99.66</v>
      </c>
      <c r="U2126" s="183">
        <f t="shared" si="66"/>
        <v>83.72811984769551</v>
      </c>
      <c r="V2126" s="183">
        <f t="shared" si="67"/>
        <v>19.31746508602134</v>
      </c>
      <c r="W2126" s="201" t="s">
        <v>713</v>
      </c>
      <c r="X2126" s="201">
        <v>10</v>
      </c>
    </row>
    <row r="2127" spans="1:24" s="171" customFormat="1" ht="11.25">
      <c r="A2127" s="172" t="s">
        <v>693</v>
      </c>
      <c r="B2127" s="201" t="s">
        <v>665</v>
      </c>
      <c r="C2127" s="201" t="s">
        <v>694</v>
      </c>
      <c r="D2127" s="201" t="s">
        <v>695</v>
      </c>
      <c r="E2127" s="201" t="s">
        <v>696</v>
      </c>
      <c r="F2127" s="201" t="s">
        <v>697</v>
      </c>
      <c r="G2127" s="201">
        <v>4</v>
      </c>
      <c r="H2127" s="201">
        <v>27</v>
      </c>
      <c r="I2127" s="201" t="s">
        <v>713</v>
      </c>
      <c r="J2127" s="201" t="s">
        <v>671</v>
      </c>
      <c r="K2127" s="202">
        <v>42.3</v>
      </c>
      <c r="L2127" s="202">
        <v>0.95</v>
      </c>
      <c r="M2127" s="202">
        <v>19.2</v>
      </c>
      <c r="N2127" s="202">
        <v>8.66</v>
      </c>
      <c r="O2127" s="202">
        <v>0.38</v>
      </c>
      <c r="P2127" s="202">
        <v>19.82</v>
      </c>
      <c r="Q2127" s="202">
        <v>5.44</v>
      </c>
      <c r="R2127" s="202">
        <v>0.08</v>
      </c>
      <c r="S2127" s="202">
        <v>3.4</v>
      </c>
      <c r="T2127" s="202">
        <v>100.23</v>
      </c>
      <c r="U2127" s="183">
        <f t="shared" si="66"/>
        <v>80.312760623513526</v>
      </c>
      <c r="V2127" s="183">
        <f t="shared" si="67"/>
        <v>10.618086094012458</v>
      </c>
      <c r="W2127" s="201" t="s">
        <v>713</v>
      </c>
      <c r="X2127" s="201">
        <v>10</v>
      </c>
    </row>
    <row r="2128" spans="1:24" s="171" customFormat="1" ht="11.25">
      <c r="A2128" s="172" t="s">
        <v>693</v>
      </c>
      <c r="B2128" s="201" t="s">
        <v>665</v>
      </c>
      <c r="C2128" s="201" t="s">
        <v>694</v>
      </c>
      <c r="D2128" s="201" t="s">
        <v>695</v>
      </c>
      <c r="E2128" s="201" t="s">
        <v>696</v>
      </c>
      <c r="F2128" s="201" t="s">
        <v>697</v>
      </c>
      <c r="G2128" s="201">
        <v>4</v>
      </c>
      <c r="H2128" s="201">
        <v>28</v>
      </c>
      <c r="I2128" s="201" t="s">
        <v>713</v>
      </c>
      <c r="J2128" s="201" t="s">
        <v>671</v>
      </c>
      <c r="K2128" s="202">
        <v>41.96</v>
      </c>
      <c r="L2128" s="202">
        <v>0.04</v>
      </c>
      <c r="M2128" s="202">
        <v>19.98</v>
      </c>
      <c r="N2128" s="202">
        <v>7.4</v>
      </c>
      <c r="O2128" s="202">
        <v>0.51</v>
      </c>
      <c r="P2128" s="202">
        <v>19.97</v>
      </c>
      <c r="Q2128" s="202">
        <v>5.59</v>
      </c>
      <c r="R2128" s="202">
        <v>0.08</v>
      </c>
      <c r="S2128" s="202">
        <v>5.21</v>
      </c>
      <c r="T2128" s="202">
        <v>100.74</v>
      </c>
      <c r="U2128" s="183">
        <f t="shared" si="66"/>
        <v>82.788796163722623</v>
      </c>
      <c r="V2128" s="183">
        <f t="shared" si="67"/>
        <v>14.88845456771022</v>
      </c>
      <c r="W2128" s="201" t="s">
        <v>713</v>
      </c>
      <c r="X2128" s="201">
        <v>10</v>
      </c>
    </row>
    <row r="2129" spans="1:24" s="171" customFormat="1" ht="11.25">
      <c r="A2129" s="172" t="s">
        <v>693</v>
      </c>
      <c r="B2129" s="201" t="s">
        <v>665</v>
      </c>
      <c r="C2129" s="201" t="s">
        <v>694</v>
      </c>
      <c r="D2129" s="201" t="s">
        <v>695</v>
      </c>
      <c r="E2129" s="201" t="s">
        <v>696</v>
      </c>
      <c r="F2129" s="201" t="s">
        <v>697</v>
      </c>
      <c r="G2129" s="201">
        <v>4</v>
      </c>
      <c r="H2129" s="201">
        <v>29</v>
      </c>
      <c r="I2129" s="201" t="s">
        <v>713</v>
      </c>
      <c r="J2129" s="201" t="s">
        <v>671</v>
      </c>
      <c r="K2129" s="202">
        <v>41.64</v>
      </c>
      <c r="L2129" s="202">
        <v>0.43</v>
      </c>
      <c r="M2129" s="202">
        <v>19.82</v>
      </c>
      <c r="N2129" s="202">
        <v>9.14</v>
      </c>
      <c r="O2129" s="202">
        <v>0.47</v>
      </c>
      <c r="P2129" s="202">
        <v>18.75</v>
      </c>
      <c r="Q2129" s="202">
        <v>6.24</v>
      </c>
      <c r="R2129" s="202">
        <v>0.08</v>
      </c>
      <c r="S2129" s="202">
        <v>3.94</v>
      </c>
      <c r="T2129" s="202">
        <v>100.51</v>
      </c>
      <c r="U2129" s="183">
        <f t="shared" si="66"/>
        <v>78.52477782241985</v>
      </c>
      <c r="V2129" s="183">
        <f t="shared" si="67"/>
        <v>11.766444627477597</v>
      </c>
      <c r="W2129" s="201" t="s">
        <v>713</v>
      </c>
      <c r="X2129" s="201">
        <v>10</v>
      </c>
    </row>
    <row r="2130" spans="1:24" s="171" customFormat="1" ht="11.25">
      <c r="A2130" s="172" t="s">
        <v>693</v>
      </c>
      <c r="B2130" s="201" t="s">
        <v>665</v>
      </c>
      <c r="C2130" s="201" t="s">
        <v>694</v>
      </c>
      <c r="D2130" s="201" t="s">
        <v>695</v>
      </c>
      <c r="E2130" s="201" t="s">
        <v>696</v>
      </c>
      <c r="F2130" s="201" t="s">
        <v>697</v>
      </c>
      <c r="G2130" s="201">
        <v>4</v>
      </c>
      <c r="H2130" s="201">
        <v>30</v>
      </c>
      <c r="I2130" s="201" t="s">
        <v>713</v>
      </c>
      <c r="J2130" s="201" t="s">
        <v>671</v>
      </c>
      <c r="K2130" s="202">
        <v>42.4</v>
      </c>
      <c r="L2130" s="202">
        <v>0.15</v>
      </c>
      <c r="M2130" s="202">
        <v>19.850000000000001</v>
      </c>
      <c r="N2130" s="202">
        <v>7.62</v>
      </c>
      <c r="O2130" s="202">
        <v>0.4</v>
      </c>
      <c r="P2130" s="202">
        <v>19.98</v>
      </c>
      <c r="Q2130" s="202">
        <v>5.46</v>
      </c>
      <c r="R2130" s="202">
        <v>0.04</v>
      </c>
      <c r="S2130" s="202">
        <v>4.66</v>
      </c>
      <c r="T2130" s="202">
        <v>100.56</v>
      </c>
      <c r="U2130" s="183">
        <f t="shared" si="66"/>
        <v>82.374605015179682</v>
      </c>
      <c r="V2130" s="183">
        <f t="shared" si="67"/>
        <v>13.605930311691699</v>
      </c>
      <c r="W2130" s="201" t="s">
        <v>713</v>
      </c>
      <c r="X2130" s="201">
        <v>10</v>
      </c>
    </row>
    <row r="2131" spans="1:24" s="171" customFormat="1" ht="11.25">
      <c r="A2131" s="172" t="s">
        <v>693</v>
      </c>
      <c r="B2131" s="201" t="s">
        <v>665</v>
      </c>
      <c r="C2131" s="201" t="s">
        <v>694</v>
      </c>
      <c r="D2131" s="201" t="s">
        <v>695</v>
      </c>
      <c r="E2131" s="201" t="s">
        <v>696</v>
      </c>
      <c r="F2131" s="201" t="s">
        <v>697</v>
      </c>
      <c r="G2131" s="201">
        <v>4</v>
      </c>
      <c r="H2131" s="201">
        <v>31</v>
      </c>
      <c r="I2131" s="201" t="s">
        <v>713</v>
      </c>
      <c r="J2131" s="201" t="s">
        <v>671</v>
      </c>
      <c r="K2131" s="202">
        <v>42.64</v>
      </c>
      <c r="L2131" s="202">
        <v>0.99</v>
      </c>
      <c r="M2131" s="202">
        <v>21.86</v>
      </c>
      <c r="N2131" s="202">
        <v>9.8000000000000007</v>
      </c>
      <c r="O2131" s="202">
        <v>0.39</v>
      </c>
      <c r="P2131" s="202">
        <v>18.21</v>
      </c>
      <c r="Q2131" s="202">
        <v>6.55</v>
      </c>
      <c r="R2131" s="202">
        <v>0.12</v>
      </c>
      <c r="S2131" s="202">
        <v>0.32</v>
      </c>
      <c r="T2131" s="202">
        <v>100.88</v>
      </c>
      <c r="U2131" s="183">
        <f t="shared" si="66"/>
        <v>76.80921366434066</v>
      </c>
      <c r="V2131" s="183">
        <f t="shared" si="67"/>
        <v>0.97246658331300551</v>
      </c>
      <c r="W2131" s="201" t="s">
        <v>713</v>
      </c>
      <c r="X2131" s="201">
        <v>10</v>
      </c>
    </row>
    <row r="2132" spans="1:24" s="171" customFormat="1" ht="11.25">
      <c r="A2132" s="172" t="s">
        <v>693</v>
      </c>
      <c r="B2132" s="201" t="s">
        <v>665</v>
      </c>
      <c r="C2132" s="201" t="s">
        <v>694</v>
      </c>
      <c r="D2132" s="201" t="s">
        <v>695</v>
      </c>
      <c r="E2132" s="201" t="s">
        <v>696</v>
      </c>
      <c r="F2132" s="201" t="s">
        <v>697</v>
      </c>
      <c r="G2132" s="201">
        <v>4</v>
      </c>
      <c r="H2132" s="201">
        <v>32</v>
      </c>
      <c r="I2132" s="201" t="s">
        <v>713</v>
      </c>
      <c r="J2132" s="201" t="s">
        <v>671</v>
      </c>
      <c r="K2132" s="202">
        <v>42.79</v>
      </c>
      <c r="L2132" s="202">
        <v>0.95</v>
      </c>
      <c r="M2132" s="202">
        <v>20.16</v>
      </c>
      <c r="N2132" s="202">
        <v>8.9499999999999993</v>
      </c>
      <c r="O2132" s="202">
        <v>0.39</v>
      </c>
      <c r="P2132" s="202">
        <v>19.649999999999999</v>
      </c>
      <c r="Q2132" s="202">
        <v>5.31</v>
      </c>
      <c r="R2132" s="202">
        <v>0.03</v>
      </c>
      <c r="S2132" s="202">
        <v>3.12</v>
      </c>
      <c r="T2132" s="202">
        <v>101.35</v>
      </c>
      <c r="U2132" s="183">
        <f t="shared" si="66"/>
        <v>79.647466725938401</v>
      </c>
      <c r="V2132" s="183">
        <f t="shared" si="67"/>
        <v>9.4055571948389876</v>
      </c>
      <c r="W2132" s="201" t="s">
        <v>713</v>
      </c>
      <c r="X2132" s="201">
        <v>10</v>
      </c>
    </row>
    <row r="2133" spans="1:24" s="171" customFormat="1" ht="11.25">
      <c r="A2133" s="172" t="s">
        <v>693</v>
      </c>
      <c r="B2133" s="201" t="s">
        <v>665</v>
      </c>
      <c r="C2133" s="201" t="s">
        <v>694</v>
      </c>
      <c r="D2133" s="201" t="s">
        <v>695</v>
      </c>
      <c r="E2133" s="201" t="s">
        <v>696</v>
      </c>
      <c r="F2133" s="201" t="s">
        <v>697</v>
      </c>
      <c r="G2133" s="201">
        <v>4</v>
      </c>
      <c r="H2133" s="201">
        <v>33</v>
      </c>
      <c r="I2133" s="201" t="s">
        <v>713</v>
      </c>
      <c r="J2133" s="201" t="s">
        <v>671</v>
      </c>
      <c r="K2133" s="202">
        <v>41.94</v>
      </c>
      <c r="L2133" s="202">
        <v>0.62</v>
      </c>
      <c r="M2133" s="202">
        <v>22.19</v>
      </c>
      <c r="N2133" s="202">
        <v>10.02</v>
      </c>
      <c r="O2133" s="202">
        <v>0.44</v>
      </c>
      <c r="P2133" s="202">
        <v>18.73</v>
      </c>
      <c r="Q2133" s="202">
        <v>6.3</v>
      </c>
      <c r="R2133" s="202">
        <v>0.02</v>
      </c>
      <c r="S2133" s="202">
        <v>0.82</v>
      </c>
      <c r="T2133" s="202">
        <v>101.08</v>
      </c>
      <c r="U2133" s="183">
        <f t="shared" si="66"/>
        <v>76.915117119832715</v>
      </c>
      <c r="V2133" s="183">
        <f t="shared" si="67"/>
        <v>2.4190263631576068</v>
      </c>
      <c r="W2133" s="201" t="s">
        <v>713</v>
      </c>
      <c r="X2133" s="201">
        <v>10</v>
      </c>
    </row>
    <row r="2134" spans="1:24" s="171" customFormat="1" ht="11.25">
      <c r="A2134" s="172" t="s">
        <v>693</v>
      </c>
      <c r="B2134" s="201" t="s">
        <v>665</v>
      </c>
      <c r="C2134" s="201" t="s">
        <v>694</v>
      </c>
      <c r="D2134" s="201" t="s">
        <v>695</v>
      </c>
      <c r="E2134" s="201" t="s">
        <v>696</v>
      </c>
      <c r="F2134" s="201" t="s">
        <v>697</v>
      </c>
      <c r="G2134" s="201">
        <v>4</v>
      </c>
      <c r="H2134" s="201">
        <v>34</v>
      </c>
      <c r="I2134" s="201" t="s">
        <v>713</v>
      </c>
      <c r="J2134" s="201" t="s">
        <v>671</v>
      </c>
      <c r="K2134" s="202">
        <v>43.11</v>
      </c>
      <c r="L2134" s="202">
        <v>0.14000000000000001</v>
      </c>
      <c r="M2134" s="202">
        <v>20.95</v>
      </c>
      <c r="N2134" s="202">
        <v>7.15</v>
      </c>
      <c r="O2134" s="202">
        <v>0.32</v>
      </c>
      <c r="P2134" s="202">
        <v>20.7</v>
      </c>
      <c r="Q2134" s="202">
        <v>4.76</v>
      </c>
      <c r="R2134" s="202">
        <v>0.05</v>
      </c>
      <c r="S2134" s="202">
        <v>3.32</v>
      </c>
      <c r="T2134" s="202">
        <v>100.5</v>
      </c>
      <c r="U2134" s="183">
        <f t="shared" si="66"/>
        <v>83.767128514796994</v>
      </c>
      <c r="V2134" s="183">
        <f t="shared" si="67"/>
        <v>9.6093991628325774</v>
      </c>
      <c r="W2134" s="201" t="s">
        <v>713</v>
      </c>
      <c r="X2134" s="201">
        <v>10</v>
      </c>
    </row>
    <row r="2135" spans="1:24" s="171" customFormat="1" ht="11.25">
      <c r="A2135" s="172" t="s">
        <v>693</v>
      </c>
      <c r="B2135" s="201" t="s">
        <v>665</v>
      </c>
      <c r="C2135" s="201" t="s">
        <v>694</v>
      </c>
      <c r="D2135" s="201" t="s">
        <v>695</v>
      </c>
      <c r="E2135" s="201" t="s">
        <v>696</v>
      </c>
      <c r="F2135" s="201" t="s">
        <v>697</v>
      </c>
      <c r="G2135" s="201">
        <v>4</v>
      </c>
      <c r="H2135" s="201">
        <v>35</v>
      </c>
      <c r="I2135" s="201" t="s">
        <v>713</v>
      </c>
      <c r="J2135" s="201" t="s">
        <v>671</v>
      </c>
      <c r="K2135" s="202">
        <v>41.87</v>
      </c>
      <c r="L2135" s="202">
        <v>1.1100000000000001</v>
      </c>
      <c r="M2135" s="202">
        <v>19.29</v>
      </c>
      <c r="N2135" s="202">
        <v>8.41</v>
      </c>
      <c r="O2135" s="202">
        <v>0.36</v>
      </c>
      <c r="P2135" s="202">
        <v>20.149999999999999</v>
      </c>
      <c r="Q2135" s="202">
        <v>5.66</v>
      </c>
      <c r="R2135" s="202">
        <v>0.12</v>
      </c>
      <c r="S2135" s="202">
        <v>4.1500000000000004</v>
      </c>
      <c r="T2135" s="202">
        <v>101.12</v>
      </c>
      <c r="U2135" s="183">
        <f t="shared" si="66"/>
        <v>81.026974376206283</v>
      </c>
      <c r="V2135" s="183">
        <f t="shared" si="67"/>
        <v>12.612066266639783</v>
      </c>
      <c r="W2135" s="201" t="s">
        <v>713</v>
      </c>
      <c r="X2135" s="201">
        <v>10</v>
      </c>
    </row>
    <row r="2136" spans="1:24" s="171" customFormat="1" ht="11.25">
      <c r="A2136" s="172" t="s">
        <v>693</v>
      </c>
      <c r="B2136" s="201" t="s">
        <v>665</v>
      </c>
      <c r="C2136" s="201" t="s">
        <v>694</v>
      </c>
      <c r="D2136" s="201" t="s">
        <v>695</v>
      </c>
      <c r="E2136" s="201" t="s">
        <v>696</v>
      </c>
      <c r="F2136" s="201" t="s">
        <v>697</v>
      </c>
      <c r="G2136" s="201">
        <v>4</v>
      </c>
      <c r="H2136" s="201">
        <v>36</v>
      </c>
      <c r="I2136" s="201" t="s">
        <v>713</v>
      </c>
      <c r="J2136" s="201" t="s">
        <v>671</v>
      </c>
      <c r="K2136" s="202">
        <v>41.85</v>
      </c>
      <c r="L2136" s="202">
        <v>1.2</v>
      </c>
      <c r="M2136" s="202">
        <v>18.25</v>
      </c>
      <c r="N2136" s="202">
        <v>7.37</v>
      </c>
      <c r="O2136" s="202">
        <v>0.35</v>
      </c>
      <c r="P2136" s="202">
        <v>20.399999999999999</v>
      </c>
      <c r="Q2136" s="202">
        <v>5.96</v>
      </c>
      <c r="R2136" s="202">
        <v>0</v>
      </c>
      <c r="S2136" s="202">
        <v>5.18</v>
      </c>
      <c r="T2136" s="202">
        <v>100.56</v>
      </c>
      <c r="U2136" s="183">
        <f t="shared" si="66"/>
        <v>83.147235229912525</v>
      </c>
      <c r="V2136" s="183">
        <f t="shared" si="67"/>
        <v>15.995206886559259</v>
      </c>
      <c r="W2136" s="201" t="s">
        <v>713</v>
      </c>
      <c r="X2136" s="201">
        <v>10</v>
      </c>
    </row>
    <row r="2137" spans="1:24" s="171" customFormat="1" ht="11.25">
      <c r="A2137" s="172" t="s">
        <v>693</v>
      </c>
      <c r="B2137" s="201" t="s">
        <v>665</v>
      </c>
      <c r="C2137" s="201" t="s">
        <v>694</v>
      </c>
      <c r="D2137" s="201" t="s">
        <v>695</v>
      </c>
      <c r="E2137" s="201" t="s">
        <v>696</v>
      </c>
      <c r="F2137" s="201" t="s">
        <v>697</v>
      </c>
      <c r="G2137" s="201">
        <v>4</v>
      </c>
      <c r="H2137" s="201">
        <v>37</v>
      </c>
      <c r="I2137" s="201" t="s">
        <v>713</v>
      </c>
      <c r="J2137" s="201" t="s">
        <v>671</v>
      </c>
      <c r="K2137" s="202">
        <v>42.41</v>
      </c>
      <c r="L2137" s="202">
        <v>0.26</v>
      </c>
      <c r="M2137" s="202">
        <v>20.63</v>
      </c>
      <c r="N2137" s="202">
        <v>7.27</v>
      </c>
      <c r="O2137" s="202">
        <v>0.35</v>
      </c>
      <c r="P2137" s="202">
        <v>21.27</v>
      </c>
      <c r="Q2137" s="202">
        <v>4.6500000000000004</v>
      </c>
      <c r="R2137" s="202">
        <v>0.09</v>
      </c>
      <c r="S2137" s="202">
        <v>3.79</v>
      </c>
      <c r="T2137" s="202">
        <v>100.72</v>
      </c>
      <c r="U2137" s="183">
        <f t="shared" si="66"/>
        <v>83.90966973538508</v>
      </c>
      <c r="V2137" s="183">
        <f t="shared" si="67"/>
        <v>10.971993351488921</v>
      </c>
      <c r="W2137" s="201" t="s">
        <v>713</v>
      </c>
      <c r="X2137" s="201">
        <v>10</v>
      </c>
    </row>
    <row r="2138" spans="1:24" s="171" customFormat="1" ht="11.25">
      <c r="A2138" s="172" t="s">
        <v>693</v>
      </c>
      <c r="B2138" s="201" t="s">
        <v>665</v>
      </c>
      <c r="C2138" s="201" t="s">
        <v>694</v>
      </c>
      <c r="D2138" s="201" t="s">
        <v>695</v>
      </c>
      <c r="E2138" s="201" t="s">
        <v>696</v>
      </c>
      <c r="F2138" s="201" t="s">
        <v>697</v>
      </c>
      <c r="G2138" s="201">
        <v>4</v>
      </c>
      <c r="H2138" s="201">
        <v>38</v>
      </c>
      <c r="I2138" s="201" t="s">
        <v>713</v>
      </c>
      <c r="J2138" s="201" t="s">
        <v>671</v>
      </c>
      <c r="K2138" s="202">
        <v>41.83</v>
      </c>
      <c r="L2138" s="202">
        <v>0.03</v>
      </c>
      <c r="M2138" s="202">
        <v>19.27</v>
      </c>
      <c r="N2138" s="202">
        <v>7.26</v>
      </c>
      <c r="O2138" s="202">
        <v>0.38</v>
      </c>
      <c r="P2138" s="202">
        <v>19.87</v>
      </c>
      <c r="Q2138" s="202">
        <v>5.84</v>
      </c>
      <c r="R2138" s="202">
        <v>0</v>
      </c>
      <c r="S2138" s="202">
        <v>6.03</v>
      </c>
      <c r="T2138" s="202">
        <v>100.51</v>
      </c>
      <c r="U2138" s="183">
        <f t="shared" si="66"/>
        <v>82.988497248257744</v>
      </c>
      <c r="V2138" s="183">
        <f t="shared" si="67"/>
        <v>17.349930016620579</v>
      </c>
      <c r="W2138" s="201" t="s">
        <v>713</v>
      </c>
      <c r="X2138" s="201">
        <v>10</v>
      </c>
    </row>
    <row r="2139" spans="1:24" s="171" customFormat="1" ht="11.25">
      <c r="A2139" s="172" t="s">
        <v>693</v>
      </c>
      <c r="B2139" s="201" t="s">
        <v>665</v>
      </c>
      <c r="C2139" s="201" t="s">
        <v>694</v>
      </c>
      <c r="D2139" s="201" t="s">
        <v>695</v>
      </c>
      <c r="E2139" s="201" t="s">
        <v>696</v>
      </c>
      <c r="F2139" s="201" t="s">
        <v>697</v>
      </c>
      <c r="G2139" s="201">
        <v>4</v>
      </c>
      <c r="H2139" s="201">
        <v>39</v>
      </c>
      <c r="I2139" s="201" t="s">
        <v>713</v>
      </c>
      <c r="J2139" s="201" t="s">
        <v>671</v>
      </c>
      <c r="K2139" s="202">
        <v>41.87</v>
      </c>
      <c r="L2139" s="202">
        <v>1.02</v>
      </c>
      <c r="M2139" s="202">
        <v>17.52</v>
      </c>
      <c r="N2139" s="202">
        <v>7.2</v>
      </c>
      <c r="O2139" s="202">
        <v>0.37</v>
      </c>
      <c r="P2139" s="202">
        <v>19.350000000000001</v>
      </c>
      <c r="Q2139" s="202">
        <v>6.21</v>
      </c>
      <c r="R2139" s="202">
        <v>0.09</v>
      </c>
      <c r="S2139" s="202">
        <v>6.3</v>
      </c>
      <c r="T2139" s="202">
        <v>99.93</v>
      </c>
      <c r="U2139" s="183">
        <f t="shared" si="66"/>
        <v>82.729728933648587</v>
      </c>
      <c r="V2139" s="183">
        <f t="shared" si="67"/>
        <v>19.434539179953923</v>
      </c>
      <c r="W2139" s="201" t="s">
        <v>713</v>
      </c>
      <c r="X2139" s="201">
        <v>10</v>
      </c>
    </row>
    <row r="2140" spans="1:24" s="171" customFormat="1" ht="11.25">
      <c r="A2140" s="172" t="s">
        <v>693</v>
      </c>
      <c r="B2140" s="201" t="s">
        <v>665</v>
      </c>
      <c r="C2140" s="201" t="s">
        <v>694</v>
      </c>
      <c r="D2140" s="201" t="s">
        <v>695</v>
      </c>
      <c r="E2140" s="201" t="s">
        <v>696</v>
      </c>
      <c r="F2140" s="201" t="s">
        <v>697</v>
      </c>
      <c r="G2140" s="201">
        <v>4</v>
      </c>
      <c r="H2140" s="201">
        <v>40</v>
      </c>
      <c r="I2140" s="201" t="s">
        <v>713</v>
      </c>
      <c r="J2140" s="201" t="s">
        <v>671</v>
      </c>
      <c r="K2140" s="202">
        <v>42.68</v>
      </c>
      <c r="L2140" s="202">
        <v>0.01</v>
      </c>
      <c r="M2140" s="202">
        <v>19.63</v>
      </c>
      <c r="N2140" s="202">
        <v>7.54</v>
      </c>
      <c r="O2140" s="202">
        <v>0.53</v>
      </c>
      <c r="P2140" s="202">
        <v>18.64</v>
      </c>
      <c r="Q2140" s="202">
        <v>6.71</v>
      </c>
      <c r="R2140" s="202">
        <v>0.05</v>
      </c>
      <c r="S2140" s="202">
        <v>6.15</v>
      </c>
      <c r="T2140" s="202">
        <v>101.94</v>
      </c>
      <c r="U2140" s="183">
        <f t="shared" si="66"/>
        <v>81.503563670726294</v>
      </c>
      <c r="V2140" s="183">
        <f t="shared" si="67"/>
        <v>17.367080503989978</v>
      </c>
      <c r="W2140" s="201" t="s">
        <v>713</v>
      </c>
      <c r="X2140" s="201">
        <v>10</v>
      </c>
    </row>
    <row r="2141" spans="1:24" s="171" customFormat="1" ht="11.25">
      <c r="A2141" s="172" t="s">
        <v>693</v>
      </c>
      <c r="B2141" s="201" t="s">
        <v>665</v>
      </c>
      <c r="C2141" s="201" t="s">
        <v>694</v>
      </c>
      <c r="D2141" s="201" t="s">
        <v>695</v>
      </c>
      <c r="E2141" s="201" t="s">
        <v>696</v>
      </c>
      <c r="F2141" s="201" t="s">
        <v>697</v>
      </c>
      <c r="G2141" s="201">
        <v>4</v>
      </c>
      <c r="H2141" s="201">
        <v>41</v>
      </c>
      <c r="I2141" s="201" t="s">
        <v>713</v>
      </c>
      <c r="J2141" s="201" t="s">
        <v>671</v>
      </c>
      <c r="K2141" s="202">
        <v>41.39</v>
      </c>
      <c r="L2141" s="202">
        <v>0.16</v>
      </c>
      <c r="M2141" s="202">
        <v>16.239999999999998</v>
      </c>
      <c r="N2141" s="202">
        <v>7.87</v>
      </c>
      <c r="O2141" s="202">
        <v>0.39</v>
      </c>
      <c r="P2141" s="202">
        <v>17.68</v>
      </c>
      <c r="Q2141" s="202">
        <v>7</v>
      </c>
      <c r="R2141" s="202">
        <v>0.02</v>
      </c>
      <c r="S2141" s="202">
        <v>9.4700000000000006</v>
      </c>
      <c r="T2141" s="202">
        <v>100.22</v>
      </c>
      <c r="U2141" s="183">
        <f t="shared" si="66"/>
        <v>80.016997284554037</v>
      </c>
      <c r="V2141" s="183">
        <f t="shared" si="67"/>
        <v>28.118864888864366</v>
      </c>
      <c r="W2141" s="201" t="s">
        <v>713</v>
      </c>
      <c r="X2141" s="201">
        <v>10</v>
      </c>
    </row>
    <row r="2142" spans="1:24" s="171" customFormat="1" ht="11.25">
      <c r="A2142" s="172" t="s">
        <v>693</v>
      </c>
      <c r="B2142" s="201" t="s">
        <v>665</v>
      </c>
      <c r="C2142" s="201" t="s">
        <v>694</v>
      </c>
      <c r="D2142" s="201" t="s">
        <v>695</v>
      </c>
      <c r="E2142" s="201" t="s">
        <v>696</v>
      </c>
      <c r="F2142" s="201" t="s">
        <v>697</v>
      </c>
      <c r="G2142" s="201">
        <v>4</v>
      </c>
      <c r="H2142" s="201">
        <v>42</v>
      </c>
      <c r="I2142" s="201" t="s">
        <v>713</v>
      </c>
      <c r="J2142" s="201" t="s">
        <v>671</v>
      </c>
      <c r="K2142" s="202">
        <v>42.41</v>
      </c>
      <c r="L2142" s="202">
        <v>0.45</v>
      </c>
      <c r="M2142" s="202">
        <v>20.85</v>
      </c>
      <c r="N2142" s="202">
        <v>7.6</v>
      </c>
      <c r="O2142" s="202">
        <v>0.35</v>
      </c>
      <c r="P2142" s="202">
        <v>19.91</v>
      </c>
      <c r="Q2142" s="202">
        <v>4.95</v>
      </c>
      <c r="R2142" s="202">
        <v>0.12</v>
      </c>
      <c r="S2142" s="202">
        <v>2.77</v>
      </c>
      <c r="T2142" s="202">
        <v>99.41</v>
      </c>
      <c r="U2142" s="183">
        <f t="shared" si="66"/>
        <v>82.361802521116061</v>
      </c>
      <c r="V2142" s="183">
        <f t="shared" si="67"/>
        <v>8.1830546939538866</v>
      </c>
      <c r="W2142" s="201" t="s">
        <v>713</v>
      </c>
      <c r="X2142" s="201">
        <v>10</v>
      </c>
    </row>
    <row r="2143" spans="1:24" s="171" customFormat="1" ht="11.25">
      <c r="A2143" s="172" t="s">
        <v>693</v>
      </c>
      <c r="B2143" s="201" t="s">
        <v>665</v>
      </c>
      <c r="C2143" s="201" t="s">
        <v>694</v>
      </c>
      <c r="D2143" s="201" t="s">
        <v>695</v>
      </c>
      <c r="E2143" s="201" t="s">
        <v>696</v>
      </c>
      <c r="F2143" s="201" t="s">
        <v>697</v>
      </c>
      <c r="G2143" s="201">
        <v>4</v>
      </c>
      <c r="H2143" s="201">
        <v>43</v>
      </c>
      <c r="I2143" s="201" t="s">
        <v>713</v>
      </c>
      <c r="J2143" s="201" t="s">
        <v>671</v>
      </c>
      <c r="K2143" s="202">
        <v>42.36</v>
      </c>
      <c r="L2143" s="202">
        <v>0.01</v>
      </c>
      <c r="M2143" s="202">
        <v>21.18</v>
      </c>
      <c r="N2143" s="202">
        <v>8.2200000000000006</v>
      </c>
      <c r="O2143" s="202">
        <v>0.61</v>
      </c>
      <c r="P2143" s="202">
        <v>19.079999999999998</v>
      </c>
      <c r="Q2143" s="202">
        <v>5.4</v>
      </c>
      <c r="R2143" s="202">
        <v>0.04</v>
      </c>
      <c r="S2143" s="202">
        <v>4.1399999999999997</v>
      </c>
      <c r="T2143" s="202">
        <v>101.04</v>
      </c>
      <c r="U2143" s="183">
        <f t="shared" si="66"/>
        <v>80.534648865716363</v>
      </c>
      <c r="V2143" s="183">
        <f t="shared" si="67"/>
        <v>11.592624946784676</v>
      </c>
      <c r="W2143" s="201" t="s">
        <v>713</v>
      </c>
      <c r="X2143" s="201">
        <v>10</v>
      </c>
    </row>
    <row r="2144" spans="1:24" s="171" customFormat="1" ht="11.25">
      <c r="A2144" s="172" t="s">
        <v>693</v>
      </c>
      <c r="B2144" s="201" t="s">
        <v>665</v>
      </c>
      <c r="C2144" s="201" t="s">
        <v>694</v>
      </c>
      <c r="D2144" s="201" t="s">
        <v>695</v>
      </c>
      <c r="E2144" s="201" t="s">
        <v>696</v>
      </c>
      <c r="F2144" s="201" t="s">
        <v>697</v>
      </c>
      <c r="G2144" s="201">
        <v>4</v>
      </c>
      <c r="H2144" s="201">
        <v>44</v>
      </c>
      <c r="I2144" s="201" t="s">
        <v>713</v>
      </c>
      <c r="J2144" s="201" t="s">
        <v>671</v>
      </c>
      <c r="K2144" s="202">
        <v>41.67</v>
      </c>
      <c r="L2144" s="202">
        <v>0.04</v>
      </c>
      <c r="M2144" s="202">
        <v>19.3</v>
      </c>
      <c r="N2144" s="202">
        <v>7.54</v>
      </c>
      <c r="O2144" s="202">
        <v>0.57999999999999996</v>
      </c>
      <c r="P2144" s="202">
        <v>18.57</v>
      </c>
      <c r="Q2144" s="202">
        <v>6.35</v>
      </c>
      <c r="R2144" s="202">
        <v>0.01</v>
      </c>
      <c r="S2144" s="202">
        <v>5.71</v>
      </c>
      <c r="T2144" s="202">
        <v>99.77</v>
      </c>
      <c r="U2144" s="183">
        <f t="shared" si="66"/>
        <v>81.446776778715602</v>
      </c>
      <c r="V2144" s="183">
        <f t="shared" si="67"/>
        <v>16.56037118627091</v>
      </c>
      <c r="W2144" s="201" t="s">
        <v>713</v>
      </c>
      <c r="X2144" s="201">
        <v>10</v>
      </c>
    </row>
    <row r="2145" spans="1:24" s="171" customFormat="1" ht="11.25">
      <c r="A2145" s="172" t="s">
        <v>693</v>
      </c>
      <c r="B2145" s="201" t="s">
        <v>665</v>
      </c>
      <c r="C2145" s="201" t="s">
        <v>694</v>
      </c>
      <c r="D2145" s="201" t="s">
        <v>695</v>
      </c>
      <c r="E2145" s="201" t="s">
        <v>696</v>
      </c>
      <c r="F2145" s="201" t="s">
        <v>697</v>
      </c>
      <c r="G2145" s="201">
        <v>4</v>
      </c>
      <c r="H2145" s="201">
        <v>46</v>
      </c>
      <c r="I2145" s="201" t="s">
        <v>713</v>
      </c>
      <c r="J2145" s="201" t="s">
        <v>671</v>
      </c>
      <c r="K2145" s="202">
        <v>41.87</v>
      </c>
      <c r="L2145" s="202">
        <v>0</v>
      </c>
      <c r="M2145" s="202">
        <v>19.63</v>
      </c>
      <c r="N2145" s="202">
        <v>7.64</v>
      </c>
      <c r="O2145" s="202">
        <v>0.53</v>
      </c>
      <c r="P2145" s="202">
        <v>18.670000000000002</v>
      </c>
      <c r="Q2145" s="202">
        <v>6.13</v>
      </c>
      <c r="R2145" s="202">
        <v>0</v>
      </c>
      <c r="S2145" s="202">
        <v>5.55</v>
      </c>
      <c r="T2145" s="202">
        <v>100.02</v>
      </c>
      <c r="U2145" s="183">
        <f t="shared" si="66"/>
        <v>81.328548262682617</v>
      </c>
      <c r="V2145" s="183">
        <f t="shared" si="67"/>
        <v>15.942858907612678</v>
      </c>
      <c r="W2145" s="201" t="s">
        <v>713</v>
      </c>
      <c r="X2145" s="201">
        <v>10</v>
      </c>
    </row>
    <row r="2146" spans="1:24" s="171" customFormat="1" ht="11.25">
      <c r="A2146" s="172" t="s">
        <v>693</v>
      </c>
      <c r="B2146" s="201" t="s">
        <v>665</v>
      </c>
      <c r="C2146" s="201" t="s">
        <v>694</v>
      </c>
      <c r="D2146" s="201" t="s">
        <v>695</v>
      </c>
      <c r="E2146" s="201" t="s">
        <v>696</v>
      </c>
      <c r="F2146" s="201" t="s">
        <v>697</v>
      </c>
      <c r="G2146" s="201">
        <v>4</v>
      </c>
      <c r="H2146" s="201">
        <v>47</v>
      </c>
      <c r="I2146" s="201" t="s">
        <v>713</v>
      </c>
      <c r="J2146" s="201" t="s">
        <v>671</v>
      </c>
      <c r="K2146" s="202">
        <v>40.86</v>
      </c>
      <c r="L2146" s="202">
        <v>0.12</v>
      </c>
      <c r="M2146" s="202">
        <v>22.9</v>
      </c>
      <c r="N2146" s="202">
        <v>12.92</v>
      </c>
      <c r="O2146" s="202">
        <v>0.27</v>
      </c>
      <c r="P2146" s="202">
        <v>9.9700000000000006</v>
      </c>
      <c r="Q2146" s="202">
        <v>13.87</v>
      </c>
      <c r="R2146" s="202">
        <v>7.0000000000000007E-2</v>
      </c>
      <c r="S2146" s="202">
        <v>0.04</v>
      </c>
      <c r="T2146" s="202">
        <v>101.02</v>
      </c>
      <c r="U2146" s="183">
        <f t="shared" si="66"/>
        <v>57.902814833160441</v>
      </c>
      <c r="V2146" s="183">
        <f t="shared" si="67"/>
        <v>0.11704013570276106</v>
      </c>
      <c r="W2146" s="201" t="s">
        <v>713</v>
      </c>
      <c r="X2146" s="201">
        <v>10</v>
      </c>
    </row>
    <row r="2147" spans="1:24" s="171" customFormat="1" ht="11.25">
      <c r="A2147" s="172" t="s">
        <v>693</v>
      </c>
      <c r="B2147" s="201" t="s">
        <v>665</v>
      </c>
      <c r="C2147" s="201" t="s">
        <v>694</v>
      </c>
      <c r="D2147" s="201" t="s">
        <v>695</v>
      </c>
      <c r="E2147" s="201" t="s">
        <v>696</v>
      </c>
      <c r="F2147" s="201" t="s">
        <v>697</v>
      </c>
      <c r="G2147" s="201">
        <v>4</v>
      </c>
      <c r="H2147" s="201">
        <v>48</v>
      </c>
      <c r="I2147" s="201" t="s">
        <v>713</v>
      </c>
      <c r="J2147" s="201" t="s">
        <v>671</v>
      </c>
      <c r="K2147" s="202">
        <v>42.4</v>
      </c>
      <c r="L2147" s="202">
        <v>1.03</v>
      </c>
      <c r="M2147" s="202">
        <v>19.61</v>
      </c>
      <c r="N2147" s="202">
        <v>8.82</v>
      </c>
      <c r="O2147" s="202">
        <v>0.34</v>
      </c>
      <c r="P2147" s="202">
        <v>19.84</v>
      </c>
      <c r="Q2147" s="202">
        <v>5.46</v>
      </c>
      <c r="R2147" s="202">
        <v>0.02</v>
      </c>
      <c r="S2147" s="202">
        <v>3.55</v>
      </c>
      <c r="T2147" s="202">
        <v>101.07</v>
      </c>
      <c r="U2147" s="183">
        <f t="shared" si="66"/>
        <v>80.037811653899382</v>
      </c>
      <c r="V2147" s="183">
        <f t="shared" si="67"/>
        <v>10.829109992705394</v>
      </c>
      <c r="W2147" s="201" t="s">
        <v>713</v>
      </c>
      <c r="X2147" s="201">
        <v>10</v>
      </c>
    </row>
    <row r="2148" spans="1:24" s="171" customFormat="1" ht="11.25">
      <c r="A2148" s="172" t="s">
        <v>693</v>
      </c>
      <c r="B2148" s="201" t="s">
        <v>665</v>
      </c>
      <c r="C2148" s="201" t="s">
        <v>694</v>
      </c>
      <c r="D2148" s="201" t="s">
        <v>695</v>
      </c>
      <c r="E2148" s="201" t="s">
        <v>696</v>
      </c>
      <c r="F2148" s="201" t="s">
        <v>697</v>
      </c>
      <c r="G2148" s="201">
        <v>4</v>
      </c>
      <c r="H2148" s="201">
        <v>49</v>
      </c>
      <c r="I2148" s="201" t="s">
        <v>713</v>
      </c>
      <c r="J2148" s="201" t="s">
        <v>671</v>
      </c>
      <c r="K2148" s="202">
        <v>42.61</v>
      </c>
      <c r="L2148" s="202">
        <v>0.28000000000000003</v>
      </c>
      <c r="M2148" s="202">
        <v>21.5</v>
      </c>
      <c r="N2148" s="202">
        <v>9.1999999999999993</v>
      </c>
      <c r="O2148" s="202">
        <v>0.34</v>
      </c>
      <c r="P2148" s="202">
        <v>20.149999999999999</v>
      </c>
      <c r="Q2148" s="202">
        <v>4.4400000000000004</v>
      </c>
      <c r="R2148" s="202">
        <v>0.1</v>
      </c>
      <c r="S2148" s="202">
        <v>2.5299999999999998</v>
      </c>
      <c r="T2148" s="202">
        <v>101.15</v>
      </c>
      <c r="U2148" s="183">
        <f t="shared" si="66"/>
        <v>79.608160980562573</v>
      </c>
      <c r="V2148" s="183">
        <f t="shared" si="67"/>
        <v>7.3165002217058923</v>
      </c>
      <c r="W2148" s="201" t="s">
        <v>713</v>
      </c>
      <c r="X2148" s="201">
        <v>10</v>
      </c>
    </row>
    <row r="2149" spans="1:24" s="171" customFormat="1" ht="11.25">
      <c r="A2149" s="172" t="s">
        <v>693</v>
      </c>
      <c r="B2149" s="201" t="s">
        <v>665</v>
      </c>
      <c r="C2149" s="201" t="s">
        <v>694</v>
      </c>
      <c r="D2149" s="201" t="s">
        <v>695</v>
      </c>
      <c r="E2149" s="201" t="s">
        <v>696</v>
      </c>
      <c r="F2149" s="201" t="s">
        <v>697</v>
      </c>
      <c r="G2149" s="201">
        <v>4</v>
      </c>
      <c r="H2149" s="201">
        <v>50</v>
      </c>
      <c r="I2149" s="201" t="s">
        <v>713</v>
      </c>
      <c r="J2149" s="201" t="s">
        <v>671</v>
      </c>
      <c r="K2149" s="202">
        <v>41.74</v>
      </c>
      <c r="L2149" s="202">
        <v>0.68</v>
      </c>
      <c r="M2149" s="202">
        <v>19.64</v>
      </c>
      <c r="N2149" s="202">
        <v>7.91</v>
      </c>
      <c r="O2149" s="202">
        <v>0.38</v>
      </c>
      <c r="P2149" s="202">
        <v>19.46</v>
      </c>
      <c r="Q2149" s="202">
        <v>5.58</v>
      </c>
      <c r="R2149" s="202">
        <v>0.09</v>
      </c>
      <c r="S2149" s="202">
        <v>4.55</v>
      </c>
      <c r="T2149" s="202">
        <v>100.03</v>
      </c>
      <c r="U2149" s="183">
        <f t="shared" si="66"/>
        <v>81.430271434238108</v>
      </c>
      <c r="V2149" s="183">
        <f t="shared" si="67"/>
        <v>13.450900793040526</v>
      </c>
      <c r="W2149" s="201" t="s">
        <v>713</v>
      </c>
      <c r="X2149" s="201">
        <v>10</v>
      </c>
    </row>
    <row r="2150" spans="1:24" s="171" customFormat="1" ht="11.25">
      <c r="A2150" s="172" t="s">
        <v>693</v>
      </c>
      <c r="B2150" s="201" t="s">
        <v>665</v>
      </c>
      <c r="C2150" s="201" t="s">
        <v>694</v>
      </c>
      <c r="D2150" s="201" t="s">
        <v>695</v>
      </c>
      <c r="E2150" s="201" t="s">
        <v>696</v>
      </c>
      <c r="F2150" s="201" t="s">
        <v>697</v>
      </c>
      <c r="G2150" s="201">
        <v>4</v>
      </c>
      <c r="H2150" s="201">
        <v>51</v>
      </c>
      <c r="I2150" s="201" t="s">
        <v>713</v>
      </c>
      <c r="J2150" s="201" t="s">
        <v>671</v>
      </c>
      <c r="K2150" s="202">
        <v>42.6</v>
      </c>
      <c r="L2150" s="202">
        <v>0.26</v>
      </c>
      <c r="M2150" s="202">
        <v>21.5</v>
      </c>
      <c r="N2150" s="202">
        <v>7.52</v>
      </c>
      <c r="O2150" s="202">
        <v>0.34</v>
      </c>
      <c r="P2150" s="202">
        <v>21.56</v>
      </c>
      <c r="Q2150" s="202">
        <v>4.45</v>
      </c>
      <c r="R2150" s="202">
        <v>0</v>
      </c>
      <c r="S2150" s="202">
        <v>3.22</v>
      </c>
      <c r="T2150" s="202">
        <v>101.45</v>
      </c>
      <c r="U2150" s="183">
        <f t="shared" si="66"/>
        <v>83.634143987001082</v>
      </c>
      <c r="V2150" s="183">
        <f t="shared" si="67"/>
        <v>9.1297338287649321</v>
      </c>
      <c r="W2150" s="201" t="s">
        <v>713</v>
      </c>
      <c r="X2150" s="201">
        <v>10</v>
      </c>
    </row>
    <row r="2151" spans="1:24" s="171" customFormat="1" ht="11.25">
      <c r="A2151" s="172" t="s">
        <v>693</v>
      </c>
      <c r="B2151" s="201" t="s">
        <v>665</v>
      </c>
      <c r="C2151" s="201" t="s">
        <v>694</v>
      </c>
      <c r="D2151" s="201" t="s">
        <v>695</v>
      </c>
      <c r="E2151" s="201" t="s">
        <v>696</v>
      </c>
      <c r="F2151" s="201" t="s">
        <v>697</v>
      </c>
      <c r="G2151" s="201">
        <v>4</v>
      </c>
      <c r="H2151" s="201">
        <v>52</v>
      </c>
      <c r="I2151" s="201" t="s">
        <v>713</v>
      </c>
      <c r="J2151" s="201" t="s">
        <v>671</v>
      </c>
      <c r="K2151" s="202">
        <v>42.35</v>
      </c>
      <c r="L2151" s="202">
        <v>0.28000000000000003</v>
      </c>
      <c r="M2151" s="202">
        <v>21.74</v>
      </c>
      <c r="N2151" s="202">
        <v>9.1300000000000008</v>
      </c>
      <c r="O2151" s="202">
        <v>0.32</v>
      </c>
      <c r="P2151" s="202">
        <v>19.72</v>
      </c>
      <c r="Q2151" s="202">
        <v>4.5</v>
      </c>
      <c r="R2151" s="202">
        <v>0.13</v>
      </c>
      <c r="S2151" s="202">
        <v>2.5299999999999998</v>
      </c>
      <c r="T2151" s="202">
        <v>100.7</v>
      </c>
      <c r="U2151" s="183">
        <f t="shared" si="66"/>
        <v>79.381042978974364</v>
      </c>
      <c r="V2151" s="183">
        <f t="shared" si="67"/>
        <v>7.2415783804166818</v>
      </c>
      <c r="W2151" s="201" t="s">
        <v>713</v>
      </c>
      <c r="X2151" s="201">
        <v>10</v>
      </c>
    </row>
    <row r="2152" spans="1:24" s="171" customFormat="1" ht="11.25">
      <c r="A2152" s="172" t="s">
        <v>693</v>
      </c>
      <c r="B2152" s="201" t="s">
        <v>665</v>
      </c>
      <c r="C2152" s="201" t="s">
        <v>694</v>
      </c>
      <c r="D2152" s="201" t="s">
        <v>695</v>
      </c>
      <c r="E2152" s="201" t="s">
        <v>696</v>
      </c>
      <c r="F2152" s="201" t="s">
        <v>697</v>
      </c>
      <c r="G2152" s="201">
        <v>4</v>
      </c>
      <c r="H2152" s="201">
        <v>53</v>
      </c>
      <c r="I2152" s="201" t="s">
        <v>713</v>
      </c>
      <c r="J2152" s="201" t="s">
        <v>671</v>
      </c>
      <c r="K2152" s="202">
        <v>41.25</v>
      </c>
      <c r="L2152" s="202">
        <v>0.16</v>
      </c>
      <c r="M2152" s="202">
        <v>22.69</v>
      </c>
      <c r="N2152" s="202">
        <v>13</v>
      </c>
      <c r="O2152" s="202">
        <v>0.31</v>
      </c>
      <c r="P2152" s="202">
        <v>10.220000000000001</v>
      </c>
      <c r="Q2152" s="202">
        <v>13.68</v>
      </c>
      <c r="R2152" s="202">
        <v>0.03</v>
      </c>
      <c r="S2152" s="202">
        <v>0.05</v>
      </c>
      <c r="T2152" s="202">
        <v>101.39</v>
      </c>
      <c r="U2152" s="183">
        <f t="shared" si="66"/>
        <v>58.355353136719337</v>
      </c>
      <c r="V2152" s="183">
        <f t="shared" si="67"/>
        <v>0.14760901468758739</v>
      </c>
      <c r="W2152" s="201" t="s">
        <v>713</v>
      </c>
      <c r="X2152" s="201">
        <v>10</v>
      </c>
    </row>
    <row r="2153" spans="1:24" s="171" customFormat="1" ht="11.25">
      <c r="A2153" s="172" t="s">
        <v>693</v>
      </c>
      <c r="B2153" s="201" t="s">
        <v>665</v>
      </c>
      <c r="C2153" s="201" t="s">
        <v>694</v>
      </c>
      <c r="D2153" s="201" t="s">
        <v>695</v>
      </c>
      <c r="E2153" s="201" t="s">
        <v>696</v>
      </c>
      <c r="F2153" s="201" t="s">
        <v>697</v>
      </c>
      <c r="G2153" s="201">
        <v>4</v>
      </c>
      <c r="H2153" s="201">
        <v>54</v>
      </c>
      <c r="I2153" s="201" t="s">
        <v>713</v>
      </c>
      <c r="J2153" s="201" t="s">
        <v>671</v>
      </c>
      <c r="K2153" s="202">
        <v>41.89</v>
      </c>
      <c r="L2153" s="202">
        <v>0.01</v>
      </c>
      <c r="M2153" s="202">
        <v>19.34</v>
      </c>
      <c r="N2153" s="202">
        <v>7.65</v>
      </c>
      <c r="O2153" s="202">
        <v>0.53</v>
      </c>
      <c r="P2153" s="202">
        <v>19.100000000000001</v>
      </c>
      <c r="Q2153" s="202">
        <v>5.96</v>
      </c>
      <c r="R2153" s="202">
        <v>0.03</v>
      </c>
      <c r="S2153" s="202">
        <v>5.79</v>
      </c>
      <c r="T2153" s="202">
        <v>100.3</v>
      </c>
      <c r="U2153" s="183">
        <f t="shared" si="66"/>
        <v>81.652269447402034</v>
      </c>
      <c r="V2153" s="183">
        <f t="shared" si="67"/>
        <v>16.72466369034326</v>
      </c>
      <c r="W2153" s="201" t="s">
        <v>713</v>
      </c>
      <c r="X2153" s="201">
        <v>10</v>
      </c>
    </row>
    <row r="2154" spans="1:24" s="171" customFormat="1" ht="11.25">
      <c r="A2154" s="172" t="s">
        <v>693</v>
      </c>
      <c r="B2154" s="201" t="s">
        <v>665</v>
      </c>
      <c r="C2154" s="201" t="s">
        <v>694</v>
      </c>
      <c r="D2154" s="201" t="s">
        <v>695</v>
      </c>
      <c r="E2154" s="201" t="s">
        <v>696</v>
      </c>
      <c r="F2154" s="201" t="s">
        <v>697</v>
      </c>
      <c r="G2154" s="201">
        <v>4</v>
      </c>
      <c r="H2154" s="201">
        <v>55</v>
      </c>
      <c r="I2154" s="201" t="s">
        <v>713</v>
      </c>
      <c r="J2154" s="201" t="s">
        <v>671</v>
      </c>
      <c r="K2154" s="202">
        <v>41.31</v>
      </c>
      <c r="L2154" s="202">
        <v>0.01</v>
      </c>
      <c r="M2154" s="202">
        <v>18.510000000000002</v>
      </c>
      <c r="N2154" s="202">
        <v>7.73</v>
      </c>
      <c r="O2154" s="202">
        <v>0.57999999999999996</v>
      </c>
      <c r="P2154" s="202">
        <v>17.89</v>
      </c>
      <c r="Q2154" s="202">
        <v>7.03</v>
      </c>
      <c r="R2154" s="202">
        <v>0</v>
      </c>
      <c r="S2154" s="202">
        <v>7.32</v>
      </c>
      <c r="T2154" s="202">
        <v>100.38</v>
      </c>
      <c r="U2154" s="183">
        <f t="shared" si="66"/>
        <v>80.488559497575693</v>
      </c>
      <c r="V2154" s="183">
        <f t="shared" si="67"/>
        <v>20.966837414360608</v>
      </c>
      <c r="W2154" s="201" t="s">
        <v>713</v>
      </c>
      <c r="X2154" s="201">
        <v>10</v>
      </c>
    </row>
    <row r="2155" spans="1:24" s="171" customFormat="1" ht="11.25">
      <c r="A2155" s="172" t="s">
        <v>693</v>
      </c>
      <c r="B2155" s="201" t="s">
        <v>665</v>
      </c>
      <c r="C2155" s="201" t="s">
        <v>694</v>
      </c>
      <c r="D2155" s="201" t="s">
        <v>695</v>
      </c>
      <c r="E2155" s="201" t="s">
        <v>696</v>
      </c>
      <c r="F2155" s="201" t="s">
        <v>697</v>
      </c>
      <c r="G2155" s="201">
        <v>4</v>
      </c>
      <c r="H2155" s="201">
        <v>56</v>
      </c>
      <c r="I2155" s="201" t="s">
        <v>713</v>
      </c>
      <c r="J2155" s="201" t="s">
        <v>671</v>
      </c>
      <c r="K2155" s="202">
        <v>42.17</v>
      </c>
      <c r="L2155" s="202">
        <v>0.09</v>
      </c>
      <c r="M2155" s="202">
        <v>18.93</v>
      </c>
      <c r="N2155" s="202">
        <v>7.34</v>
      </c>
      <c r="O2155" s="202">
        <v>0.34</v>
      </c>
      <c r="P2155" s="202">
        <v>19.21</v>
      </c>
      <c r="Q2155" s="202">
        <v>5.86</v>
      </c>
      <c r="R2155" s="202">
        <v>0.02</v>
      </c>
      <c r="S2155" s="202">
        <v>6.04</v>
      </c>
      <c r="T2155" s="202">
        <v>100</v>
      </c>
      <c r="U2155" s="183">
        <f t="shared" si="66"/>
        <v>82.347536166844023</v>
      </c>
      <c r="V2155" s="183">
        <f t="shared" si="67"/>
        <v>17.630735059295031</v>
      </c>
      <c r="W2155" s="201" t="s">
        <v>713</v>
      </c>
      <c r="X2155" s="201">
        <v>10</v>
      </c>
    </row>
    <row r="2156" spans="1:24" s="171" customFormat="1" ht="11.25">
      <c r="A2156" s="172" t="s">
        <v>693</v>
      </c>
      <c r="B2156" s="201" t="s">
        <v>665</v>
      </c>
      <c r="C2156" s="201" t="s">
        <v>694</v>
      </c>
      <c r="D2156" s="201" t="s">
        <v>695</v>
      </c>
      <c r="E2156" s="201" t="s">
        <v>696</v>
      </c>
      <c r="F2156" s="201" t="s">
        <v>697</v>
      </c>
      <c r="G2156" s="201">
        <v>4</v>
      </c>
      <c r="H2156" s="201">
        <v>58</v>
      </c>
      <c r="I2156" s="201" t="s">
        <v>713</v>
      </c>
      <c r="J2156" s="201" t="s">
        <v>671</v>
      </c>
      <c r="K2156" s="202">
        <v>42.44</v>
      </c>
      <c r="L2156" s="202">
        <v>0.09</v>
      </c>
      <c r="M2156" s="202">
        <v>20.77</v>
      </c>
      <c r="N2156" s="202">
        <v>7.3</v>
      </c>
      <c r="O2156" s="202">
        <v>0.34</v>
      </c>
      <c r="P2156" s="202">
        <v>20.36</v>
      </c>
      <c r="Q2156" s="202">
        <v>4.6900000000000004</v>
      </c>
      <c r="R2156" s="202">
        <v>0.01</v>
      </c>
      <c r="S2156" s="202">
        <v>3.79</v>
      </c>
      <c r="T2156" s="202">
        <v>99.79</v>
      </c>
      <c r="U2156" s="183">
        <f t="shared" si="66"/>
        <v>83.253193134937732</v>
      </c>
      <c r="V2156" s="183">
        <f t="shared" si="67"/>
        <v>10.906102513201162</v>
      </c>
      <c r="W2156" s="201" t="s">
        <v>713</v>
      </c>
      <c r="X2156" s="201">
        <v>10</v>
      </c>
    </row>
    <row r="2157" spans="1:24" s="171" customFormat="1" ht="11.25">
      <c r="A2157" s="172" t="s">
        <v>693</v>
      </c>
      <c r="B2157" s="201" t="s">
        <v>665</v>
      </c>
      <c r="C2157" s="201" t="s">
        <v>694</v>
      </c>
      <c r="D2157" s="201" t="s">
        <v>695</v>
      </c>
      <c r="E2157" s="201" t="s">
        <v>696</v>
      </c>
      <c r="F2157" s="201" t="s">
        <v>697</v>
      </c>
      <c r="G2157" s="201">
        <v>4</v>
      </c>
      <c r="H2157" s="201">
        <v>59</v>
      </c>
      <c r="I2157" s="201" t="s">
        <v>713</v>
      </c>
      <c r="J2157" s="201" t="s">
        <v>671</v>
      </c>
      <c r="K2157" s="202">
        <v>41.64</v>
      </c>
      <c r="L2157" s="202">
        <v>1</v>
      </c>
      <c r="M2157" s="202">
        <v>20.059999999999999</v>
      </c>
      <c r="N2157" s="202">
        <v>8.7799999999999994</v>
      </c>
      <c r="O2157" s="202">
        <v>0.35</v>
      </c>
      <c r="P2157" s="202">
        <v>19.53</v>
      </c>
      <c r="Q2157" s="202">
        <v>5.49</v>
      </c>
      <c r="R2157" s="202">
        <v>0.08</v>
      </c>
      <c r="S2157" s="202">
        <v>3.26</v>
      </c>
      <c r="T2157" s="202">
        <v>100.19</v>
      </c>
      <c r="U2157" s="183">
        <f t="shared" si="66"/>
        <v>79.858217184702767</v>
      </c>
      <c r="V2157" s="183">
        <f t="shared" si="67"/>
        <v>9.830288337049339</v>
      </c>
      <c r="W2157" s="201" t="s">
        <v>713</v>
      </c>
      <c r="X2157" s="201">
        <v>10</v>
      </c>
    </row>
    <row r="2158" spans="1:24" s="171" customFormat="1" ht="11.25">
      <c r="A2158" s="172" t="s">
        <v>693</v>
      </c>
      <c r="B2158" s="201" t="s">
        <v>665</v>
      </c>
      <c r="C2158" s="201" t="s">
        <v>694</v>
      </c>
      <c r="D2158" s="201" t="s">
        <v>695</v>
      </c>
      <c r="E2158" s="201" t="s">
        <v>696</v>
      </c>
      <c r="F2158" s="201" t="s">
        <v>697</v>
      </c>
      <c r="G2158" s="201">
        <v>4</v>
      </c>
      <c r="H2158" s="201">
        <v>60</v>
      </c>
      <c r="I2158" s="201" t="s">
        <v>713</v>
      </c>
      <c r="J2158" s="201" t="s">
        <v>671</v>
      </c>
      <c r="K2158" s="202">
        <v>42.1</v>
      </c>
      <c r="L2158" s="202">
        <v>1.1000000000000001</v>
      </c>
      <c r="M2158" s="202">
        <v>18.63</v>
      </c>
      <c r="N2158" s="202">
        <v>7.27</v>
      </c>
      <c r="O2158" s="202">
        <v>0.33</v>
      </c>
      <c r="P2158" s="202">
        <v>20.69</v>
      </c>
      <c r="Q2158" s="202">
        <v>5.53</v>
      </c>
      <c r="R2158" s="202">
        <v>7.0000000000000007E-2</v>
      </c>
      <c r="S2158" s="202">
        <v>4.01</v>
      </c>
      <c r="T2158" s="202">
        <v>99.73</v>
      </c>
      <c r="U2158" s="183">
        <f t="shared" si="66"/>
        <v>83.532887899969339</v>
      </c>
      <c r="V2158" s="183">
        <f t="shared" si="67"/>
        <v>12.617539964026198</v>
      </c>
      <c r="W2158" s="201" t="s">
        <v>713</v>
      </c>
      <c r="X2158" s="201">
        <v>10</v>
      </c>
    </row>
    <row r="2159" spans="1:24" s="171" customFormat="1" ht="11.25">
      <c r="A2159" s="172" t="s">
        <v>693</v>
      </c>
      <c r="B2159" s="201" t="s">
        <v>665</v>
      </c>
      <c r="C2159" s="201" t="s">
        <v>694</v>
      </c>
      <c r="D2159" s="201" t="s">
        <v>695</v>
      </c>
      <c r="E2159" s="201" t="s">
        <v>696</v>
      </c>
      <c r="F2159" s="201" t="s">
        <v>697</v>
      </c>
      <c r="G2159" s="201">
        <v>4</v>
      </c>
      <c r="H2159" s="201">
        <v>61</v>
      </c>
      <c r="I2159" s="201" t="s">
        <v>713</v>
      </c>
      <c r="J2159" s="201" t="s">
        <v>671</v>
      </c>
      <c r="K2159" s="202">
        <v>41.51</v>
      </c>
      <c r="L2159" s="202">
        <v>0.08</v>
      </c>
      <c r="M2159" s="202">
        <v>17.850000000000001</v>
      </c>
      <c r="N2159" s="202">
        <v>6.98</v>
      </c>
      <c r="O2159" s="202">
        <v>0.34</v>
      </c>
      <c r="P2159" s="202">
        <v>19.329999999999998</v>
      </c>
      <c r="Q2159" s="202">
        <v>6.28</v>
      </c>
      <c r="R2159" s="202">
        <v>0.03</v>
      </c>
      <c r="S2159" s="202">
        <v>7.21</v>
      </c>
      <c r="T2159" s="202">
        <v>99.61</v>
      </c>
      <c r="U2159" s="183">
        <f t="shared" si="66"/>
        <v>83.154130855358773</v>
      </c>
      <c r="V2159" s="183">
        <f t="shared" si="67"/>
        <v>21.319733465474869</v>
      </c>
      <c r="W2159" s="201" t="s">
        <v>713</v>
      </c>
      <c r="X2159" s="201">
        <v>10</v>
      </c>
    </row>
    <row r="2160" spans="1:24" s="171" customFormat="1" ht="11.25">
      <c r="A2160" s="172" t="s">
        <v>693</v>
      </c>
      <c r="B2160" s="201" t="s">
        <v>665</v>
      </c>
      <c r="C2160" s="201" t="s">
        <v>694</v>
      </c>
      <c r="D2160" s="201" t="s">
        <v>695</v>
      </c>
      <c r="E2160" s="201" t="s">
        <v>696</v>
      </c>
      <c r="F2160" s="201" t="s">
        <v>697</v>
      </c>
      <c r="G2160" s="201">
        <v>4</v>
      </c>
      <c r="H2160" s="201">
        <v>62</v>
      </c>
      <c r="I2160" s="201" t="s">
        <v>713</v>
      </c>
      <c r="J2160" s="201" t="s">
        <v>671</v>
      </c>
      <c r="K2160" s="202">
        <v>41.06</v>
      </c>
      <c r="L2160" s="202">
        <v>0.16</v>
      </c>
      <c r="M2160" s="202">
        <v>16.59</v>
      </c>
      <c r="N2160" s="202">
        <v>7.45</v>
      </c>
      <c r="O2160" s="202">
        <v>0.44</v>
      </c>
      <c r="P2160" s="202">
        <v>18.350000000000001</v>
      </c>
      <c r="Q2160" s="202">
        <v>6.71</v>
      </c>
      <c r="R2160" s="202">
        <v>0.01</v>
      </c>
      <c r="S2160" s="202">
        <v>9.15</v>
      </c>
      <c r="T2160" s="202">
        <v>99.92</v>
      </c>
      <c r="U2160" s="183">
        <f t="shared" si="66"/>
        <v>81.448142000312586</v>
      </c>
      <c r="V2160" s="183">
        <f t="shared" si="67"/>
        <v>27.006931062931294</v>
      </c>
      <c r="W2160" s="201" t="s">
        <v>713</v>
      </c>
      <c r="X2160" s="201">
        <v>10</v>
      </c>
    </row>
    <row r="2161" spans="1:24" s="171" customFormat="1" ht="11.25">
      <c r="A2161" s="172" t="s">
        <v>693</v>
      </c>
      <c r="B2161" s="201" t="s">
        <v>665</v>
      </c>
      <c r="C2161" s="201" t="s">
        <v>694</v>
      </c>
      <c r="D2161" s="201" t="s">
        <v>695</v>
      </c>
      <c r="E2161" s="201" t="s">
        <v>696</v>
      </c>
      <c r="F2161" s="201" t="s">
        <v>697</v>
      </c>
      <c r="G2161" s="201">
        <v>4</v>
      </c>
      <c r="H2161" s="201">
        <v>63</v>
      </c>
      <c r="I2161" s="201" t="s">
        <v>713</v>
      </c>
      <c r="J2161" s="201" t="s">
        <v>671</v>
      </c>
      <c r="K2161" s="202">
        <v>42.07</v>
      </c>
      <c r="L2161" s="202">
        <v>0.14000000000000001</v>
      </c>
      <c r="M2161" s="202">
        <v>20.350000000000001</v>
      </c>
      <c r="N2161" s="202">
        <v>7.43</v>
      </c>
      <c r="O2161" s="202">
        <v>0.41</v>
      </c>
      <c r="P2161" s="202">
        <v>19.920000000000002</v>
      </c>
      <c r="Q2161" s="202">
        <v>5.39</v>
      </c>
      <c r="R2161" s="202">
        <v>0.1</v>
      </c>
      <c r="S2161" s="202">
        <v>4.99</v>
      </c>
      <c r="T2161" s="202">
        <v>100.8</v>
      </c>
      <c r="U2161" s="183">
        <f t="shared" si="66"/>
        <v>82.695225604682534</v>
      </c>
      <c r="V2161" s="183">
        <f t="shared" si="67"/>
        <v>14.125930928330074</v>
      </c>
      <c r="W2161" s="201" t="s">
        <v>713</v>
      </c>
      <c r="X2161" s="201">
        <v>10</v>
      </c>
    </row>
    <row r="2162" spans="1:24" s="171" customFormat="1" ht="11.25">
      <c r="A2162" s="172" t="s">
        <v>693</v>
      </c>
      <c r="B2162" s="201" t="s">
        <v>665</v>
      </c>
      <c r="C2162" s="201" t="s">
        <v>694</v>
      </c>
      <c r="D2162" s="201" t="s">
        <v>695</v>
      </c>
      <c r="E2162" s="201" t="s">
        <v>696</v>
      </c>
      <c r="F2162" s="201" t="s">
        <v>697</v>
      </c>
      <c r="G2162" s="201">
        <v>4</v>
      </c>
      <c r="H2162" s="201">
        <v>64</v>
      </c>
      <c r="I2162" s="201" t="s">
        <v>713</v>
      </c>
      <c r="J2162" s="201" t="s">
        <v>671</v>
      </c>
      <c r="K2162" s="202">
        <v>42.39</v>
      </c>
      <c r="L2162" s="202">
        <v>1</v>
      </c>
      <c r="M2162" s="202">
        <v>18.5</v>
      </c>
      <c r="N2162" s="202">
        <v>7.83</v>
      </c>
      <c r="O2162" s="202">
        <v>0.34</v>
      </c>
      <c r="P2162" s="202">
        <v>19.3</v>
      </c>
      <c r="Q2162" s="202">
        <v>5.7</v>
      </c>
      <c r="R2162" s="202">
        <v>0.12</v>
      </c>
      <c r="S2162" s="202">
        <v>4.8600000000000003</v>
      </c>
      <c r="T2162" s="202">
        <v>100.04</v>
      </c>
      <c r="U2162" s="183">
        <f t="shared" si="66"/>
        <v>81.459125224845934</v>
      </c>
      <c r="V2162" s="183">
        <f t="shared" si="67"/>
        <v>14.982719645525734</v>
      </c>
      <c r="W2162" s="201" t="s">
        <v>713</v>
      </c>
      <c r="X2162" s="201">
        <v>10</v>
      </c>
    </row>
    <row r="2163" spans="1:24" s="171" customFormat="1" ht="11.25">
      <c r="A2163" s="172" t="s">
        <v>693</v>
      </c>
      <c r="B2163" s="201" t="s">
        <v>665</v>
      </c>
      <c r="C2163" s="201" t="s">
        <v>694</v>
      </c>
      <c r="D2163" s="201" t="s">
        <v>695</v>
      </c>
      <c r="E2163" s="201" t="s">
        <v>696</v>
      </c>
      <c r="F2163" s="201" t="s">
        <v>697</v>
      </c>
      <c r="G2163" s="201">
        <v>4</v>
      </c>
      <c r="H2163" s="201">
        <v>65</v>
      </c>
      <c r="I2163" s="201" t="s">
        <v>713</v>
      </c>
      <c r="J2163" s="201" t="s">
        <v>671</v>
      </c>
      <c r="K2163" s="202">
        <v>42.45</v>
      </c>
      <c r="L2163" s="202">
        <v>0.54</v>
      </c>
      <c r="M2163" s="202">
        <v>21.44</v>
      </c>
      <c r="N2163" s="202">
        <v>7.54</v>
      </c>
      <c r="O2163" s="202">
        <v>0.35</v>
      </c>
      <c r="P2163" s="202">
        <v>21.2</v>
      </c>
      <c r="Q2163" s="202">
        <v>4.6100000000000003</v>
      </c>
      <c r="R2163" s="202">
        <v>0.06</v>
      </c>
      <c r="S2163" s="202">
        <v>2.11</v>
      </c>
      <c r="T2163" s="202">
        <v>100.3</v>
      </c>
      <c r="U2163" s="183">
        <f t="shared" si="66"/>
        <v>83.365560077090237</v>
      </c>
      <c r="V2163" s="183">
        <f t="shared" si="67"/>
        <v>6.1931437443997162</v>
      </c>
      <c r="W2163" s="201" t="s">
        <v>713</v>
      </c>
      <c r="X2163" s="201">
        <v>10</v>
      </c>
    </row>
    <row r="2164" spans="1:24" s="171" customFormat="1" ht="11.25">
      <c r="A2164" s="172" t="s">
        <v>693</v>
      </c>
      <c r="B2164" s="201" t="s">
        <v>665</v>
      </c>
      <c r="C2164" s="201" t="s">
        <v>694</v>
      </c>
      <c r="D2164" s="201" t="s">
        <v>695</v>
      </c>
      <c r="E2164" s="201" t="s">
        <v>696</v>
      </c>
      <c r="F2164" s="201" t="s">
        <v>697</v>
      </c>
      <c r="G2164" s="201">
        <v>4</v>
      </c>
      <c r="H2164" s="201">
        <v>66</v>
      </c>
      <c r="I2164" s="201" t="s">
        <v>713</v>
      </c>
      <c r="J2164" s="201" t="s">
        <v>671</v>
      </c>
      <c r="K2164" s="202">
        <v>41.91</v>
      </c>
      <c r="L2164" s="202">
        <v>0.26</v>
      </c>
      <c r="M2164" s="202">
        <v>19.239999999999998</v>
      </c>
      <c r="N2164" s="202">
        <v>7.41</v>
      </c>
      <c r="O2164" s="202">
        <v>0.41</v>
      </c>
      <c r="P2164" s="202">
        <v>19.7</v>
      </c>
      <c r="Q2164" s="202">
        <v>5.5</v>
      </c>
      <c r="R2164" s="202">
        <v>0.12</v>
      </c>
      <c r="S2164" s="202">
        <v>5.74</v>
      </c>
      <c r="T2164" s="202">
        <v>100.29</v>
      </c>
      <c r="U2164" s="183">
        <f t="shared" si="66"/>
        <v>82.574542682313208</v>
      </c>
      <c r="V2164" s="183">
        <f t="shared" si="67"/>
        <v>16.676126465815742</v>
      </c>
      <c r="W2164" s="201" t="s">
        <v>713</v>
      </c>
      <c r="X2164" s="201">
        <v>10</v>
      </c>
    </row>
    <row r="2165" spans="1:24" s="171" customFormat="1" ht="11.25">
      <c r="A2165" s="172" t="s">
        <v>693</v>
      </c>
      <c r="B2165" s="201" t="s">
        <v>665</v>
      </c>
      <c r="C2165" s="201" t="s">
        <v>694</v>
      </c>
      <c r="D2165" s="201" t="s">
        <v>695</v>
      </c>
      <c r="E2165" s="201" t="s">
        <v>696</v>
      </c>
      <c r="F2165" s="201" t="s">
        <v>697</v>
      </c>
      <c r="G2165" s="201">
        <v>4</v>
      </c>
      <c r="H2165" s="201">
        <v>67</v>
      </c>
      <c r="I2165" s="201" t="s">
        <v>713</v>
      </c>
      <c r="J2165" s="201" t="s">
        <v>671</v>
      </c>
      <c r="K2165" s="202">
        <v>40.65</v>
      </c>
      <c r="L2165" s="202">
        <v>0.16</v>
      </c>
      <c r="M2165" s="202">
        <v>23.02</v>
      </c>
      <c r="N2165" s="202">
        <v>12.87</v>
      </c>
      <c r="O2165" s="202">
        <v>0.25</v>
      </c>
      <c r="P2165" s="202">
        <v>10.1</v>
      </c>
      <c r="Q2165" s="202">
        <v>13.62</v>
      </c>
      <c r="R2165" s="202">
        <v>7.0000000000000007E-2</v>
      </c>
      <c r="S2165" s="202">
        <v>0.05</v>
      </c>
      <c r="T2165" s="202">
        <v>100.79</v>
      </c>
      <c r="U2165" s="183">
        <f t="shared" si="66"/>
        <v>58.312555490280346</v>
      </c>
      <c r="V2165" s="183">
        <f t="shared" si="67"/>
        <v>0.14549606497884332</v>
      </c>
      <c r="W2165" s="201" t="s">
        <v>713</v>
      </c>
      <c r="X2165" s="201">
        <v>10</v>
      </c>
    </row>
    <row r="2166" spans="1:24" s="171" customFormat="1" ht="11.25">
      <c r="A2166" s="172" t="s">
        <v>693</v>
      </c>
      <c r="B2166" s="201" t="s">
        <v>665</v>
      </c>
      <c r="C2166" s="201" t="s">
        <v>694</v>
      </c>
      <c r="D2166" s="201" t="s">
        <v>695</v>
      </c>
      <c r="E2166" s="201" t="s">
        <v>696</v>
      </c>
      <c r="F2166" s="201" t="s">
        <v>697</v>
      </c>
      <c r="G2166" s="201">
        <v>4</v>
      </c>
      <c r="H2166" s="201">
        <v>68</v>
      </c>
      <c r="I2166" s="201" t="s">
        <v>713</v>
      </c>
      <c r="J2166" s="201" t="s">
        <v>671</v>
      </c>
      <c r="K2166" s="202">
        <v>41.82</v>
      </c>
      <c r="L2166" s="202">
        <v>1.91</v>
      </c>
      <c r="M2166" s="202">
        <v>18.190000000000001</v>
      </c>
      <c r="N2166" s="202">
        <v>9.8800000000000008</v>
      </c>
      <c r="O2166" s="202">
        <v>0.39</v>
      </c>
      <c r="P2166" s="202">
        <v>17.45</v>
      </c>
      <c r="Q2166" s="202">
        <v>8.39</v>
      </c>
      <c r="R2166" s="202">
        <v>0.14000000000000001</v>
      </c>
      <c r="S2166" s="202">
        <v>2.94</v>
      </c>
      <c r="T2166" s="202">
        <v>101.11</v>
      </c>
      <c r="U2166" s="183">
        <f t="shared" si="66"/>
        <v>75.892743376952183</v>
      </c>
      <c r="V2166" s="183">
        <f t="shared" si="67"/>
        <v>9.7819811481504519</v>
      </c>
      <c r="W2166" s="201" t="s">
        <v>713</v>
      </c>
      <c r="X2166" s="201">
        <v>10</v>
      </c>
    </row>
    <row r="2167" spans="1:24" s="171" customFormat="1" ht="11.25">
      <c r="A2167" s="172" t="s">
        <v>693</v>
      </c>
      <c r="B2167" s="201" t="s">
        <v>665</v>
      </c>
      <c r="C2167" s="201" t="s">
        <v>694</v>
      </c>
      <c r="D2167" s="201" t="s">
        <v>695</v>
      </c>
      <c r="E2167" s="201" t="s">
        <v>696</v>
      </c>
      <c r="F2167" s="201" t="s">
        <v>697</v>
      </c>
      <c r="G2167" s="201">
        <v>4</v>
      </c>
      <c r="H2167" s="201">
        <v>69</v>
      </c>
      <c r="I2167" s="201" t="s">
        <v>713</v>
      </c>
      <c r="J2167" s="201" t="s">
        <v>671</v>
      </c>
      <c r="K2167" s="202">
        <v>41.71</v>
      </c>
      <c r="L2167" s="202">
        <v>7.0000000000000007E-2</v>
      </c>
      <c r="M2167" s="202">
        <v>17.940000000000001</v>
      </c>
      <c r="N2167" s="202">
        <v>7.15</v>
      </c>
      <c r="O2167" s="202">
        <v>0.37</v>
      </c>
      <c r="P2167" s="202">
        <v>19.22</v>
      </c>
      <c r="Q2167" s="202">
        <v>6.53</v>
      </c>
      <c r="R2167" s="202">
        <v>0.01</v>
      </c>
      <c r="S2167" s="202">
        <v>7.68</v>
      </c>
      <c r="T2167" s="202">
        <v>100.68</v>
      </c>
      <c r="U2167" s="183">
        <f t="shared" si="66"/>
        <v>82.732981322792384</v>
      </c>
      <c r="V2167" s="183">
        <f t="shared" si="67"/>
        <v>22.310927387645986</v>
      </c>
      <c r="W2167" s="201" t="s">
        <v>713</v>
      </c>
      <c r="X2167" s="201">
        <v>10</v>
      </c>
    </row>
    <row r="2168" spans="1:24" s="171" customFormat="1" ht="11.25">
      <c r="A2168" s="172" t="s">
        <v>693</v>
      </c>
      <c r="B2168" s="201" t="s">
        <v>665</v>
      </c>
      <c r="C2168" s="201" t="s">
        <v>694</v>
      </c>
      <c r="D2168" s="201" t="s">
        <v>695</v>
      </c>
      <c r="E2168" s="201" t="s">
        <v>696</v>
      </c>
      <c r="F2168" s="201" t="s">
        <v>697</v>
      </c>
      <c r="G2168" s="201">
        <v>4</v>
      </c>
      <c r="H2168" s="201">
        <v>70</v>
      </c>
      <c r="I2168" s="201" t="s">
        <v>713</v>
      </c>
      <c r="J2168" s="201" t="s">
        <v>671</v>
      </c>
      <c r="K2168" s="202">
        <v>42.12</v>
      </c>
      <c r="L2168" s="202">
        <v>0.13</v>
      </c>
      <c r="M2168" s="202">
        <v>19.38</v>
      </c>
      <c r="N2168" s="202">
        <v>7.17</v>
      </c>
      <c r="O2168" s="202">
        <v>0.37</v>
      </c>
      <c r="P2168" s="202">
        <v>20.16</v>
      </c>
      <c r="Q2168" s="202">
        <v>5.04</v>
      </c>
      <c r="R2168" s="202">
        <v>7.0000000000000007E-2</v>
      </c>
      <c r="S2168" s="202">
        <v>4.6100000000000003</v>
      </c>
      <c r="T2168" s="202">
        <v>99.05</v>
      </c>
      <c r="U2168" s="183">
        <f t="shared" si="66"/>
        <v>83.365779027299098</v>
      </c>
      <c r="V2168" s="183">
        <f t="shared" si="67"/>
        <v>13.761540344094565</v>
      </c>
      <c r="W2168" s="201" t="s">
        <v>713</v>
      </c>
      <c r="X2168" s="201">
        <v>10</v>
      </c>
    </row>
    <row r="2169" spans="1:24" s="171" customFormat="1" ht="11.25">
      <c r="A2169" s="172" t="s">
        <v>693</v>
      </c>
      <c r="B2169" s="201" t="s">
        <v>665</v>
      </c>
      <c r="C2169" s="201" t="s">
        <v>694</v>
      </c>
      <c r="D2169" s="201" t="s">
        <v>695</v>
      </c>
      <c r="E2169" s="201" t="s">
        <v>696</v>
      </c>
      <c r="F2169" s="201" t="s">
        <v>697</v>
      </c>
      <c r="G2169" s="201">
        <v>4</v>
      </c>
      <c r="H2169" s="201">
        <v>71</v>
      </c>
      <c r="I2169" s="201" t="s">
        <v>713</v>
      </c>
      <c r="J2169" s="201" t="s">
        <v>671</v>
      </c>
      <c r="K2169" s="202">
        <v>42.21</v>
      </c>
      <c r="L2169" s="202">
        <v>1.1000000000000001</v>
      </c>
      <c r="M2169" s="202">
        <v>18.649999999999999</v>
      </c>
      <c r="N2169" s="202">
        <v>7.65</v>
      </c>
      <c r="O2169" s="202">
        <v>0.3</v>
      </c>
      <c r="P2169" s="202">
        <v>20.309999999999999</v>
      </c>
      <c r="Q2169" s="202">
        <v>5.9</v>
      </c>
      <c r="R2169" s="202">
        <v>0.05</v>
      </c>
      <c r="S2169" s="202">
        <v>4.8600000000000003</v>
      </c>
      <c r="T2169" s="202">
        <v>101.03</v>
      </c>
      <c r="U2169" s="183">
        <f t="shared" si="66"/>
        <v>82.554670196787242</v>
      </c>
      <c r="V2169" s="183">
        <f t="shared" si="67"/>
        <v>14.880146436232369</v>
      </c>
      <c r="W2169" s="201" t="s">
        <v>713</v>
      </c>
      <c r="X2169" s="201">
        <v>10</v>
      </c>
    </row>
    <row r="2170" spans="1:24" s="171" customFormat="1" ht="11.25">
      <c r="A2170" s="172" t="s">
        <v>693</v>
      </c>
      <c r="B2170" s="201" t="s">
        <v>665</v>
      </c>
      <c r="C2170" s="201" t="s">
        <v>694</v>
      </c>
      <c r="D2170" s="201" t="s">
        <v>695</v>
      </c>
      <c r="E2170" s="201" t="s">
        <v>696</v>
      </c>
      <c r="F2170" s="201" t="s">
        <v>697</v>
      </c>
      <c r="G2170" s="201">
        <v>4</v>
      </c>
      <c r="H2170" s="201">
        <v>73</v>
      </c>
      <c r="I2170" s="201" t="s">
        <v>713</v>
      </c>
      <c r="J2170" s="201" t="s">
        <v>671</v>
      </c>
      <c r="K2170" s="202">
        <v>41.03</v>
      </c>
      <c r="L2170" s="202">
        <v>0.61</v>
      </c>
      <c r="M2170" s="202">
        <v>16.2</v>
      </c>
      <c r="N2170" s="202">
        <v>6.88</v>
      </c>
      <c r="O2170" s="202">
        <v>0.36</v>
      </c>
      <c r="P2170" s="202">
        <v>20.07</v>
      </c>
      <c r="Q2170" s="202">
        <v>6.39</v>
      </c>
      <c r="R2170" s="202">
        <v>0.04</v>
      </c>
      <c r="S2170" s="202">
        <v>7.67</v>
      </c>
      <c r="T2170" s="202">
        <v>99.25</v>
      </c>
      <c r="U2170" s="183">
        <f t="shared" si="66"/>
        <v>83.870019716030754</v>
      </c>
      <c r="V2170" s="183">
        <f t="shared" si="67"/>
        <v>24.105222549496709</v>
      </c>
      <c r="W2170" s="201" t="s">
        <v>713</v>
      </c>
      <c r="X2170" s="201">
        <v>10</v>
      </c>
    </row>
    <row r="2171" spans="1:24" s="171" customFormat="1" ht="11.25">
      <c r="A2171" s="172" t="s">
        <v>693</v>
      </c>
      <c r="B2171" s="201" t="s">
        <v>665</v>
      </c>
      <c r="C2171" s="201" t="s">
        <v>694</v>
      </c>
      <c r="D2171" s="201" t="s">
        <v>695</v>
      </c>
      <c r="E2171" s="201" t="s">
        <v>696</v>
      </c>
      <c r="F2171" s="201" t="s">
        <v>697</v>
      </c>
      <c r="G2171" s="201">
        <v>4</v>
      </c>
      <c r="H2171" s="201">
        <v>74</v>
      </c>
      <c r="I2171" s="201" t="s">
        <v>713</v>
      </c>
      <c r="J2171" s="201" t="s">
        <v>671</v>
      </c>
      <c r="K2171" s="202">
        <v>43.17</v>
      </c>
      <c r="L2171" s="202">
        <v>0.25</v>
      </c>
      <c r="M2171" s="202">
        <v>21.14</v>
      </c>
      <c r="N2171" s="202">
        <v>7.42</v>
      </c>
      <c r="O2171" s="202">
        <v>0.35</v>
      </c>
      <c r="P2171" s="202">
        <v>20.61</v>
      </c>
      <c r="Q2171" s="202">
        <v>4.5199999999999996</v>
      </c>
      <c r="R2171" s="202">
        <v>0</v>
      </c>
      <c r="S2171" s="202">
        <v>3.22</v>
      </c>
      <c r="T2171" s="202">
        <v>100.68</v>
      </c>
      <c r="U2171" s="183">
        <f t="shared" si="66"/>
        <v>83.195944871274889</v>
      </c>
      <c r="V2171" s="183">
        <f t="shared" si="67"/>
        <v>9.2707934608515394</v>
      </c>
      <c r="W2171" s="201" t="s">
        <v>713</v>
      </c>
      <c r="X2171" s="201">
        <v>10</v>
      </c>
    </row>
    <row r="2172" spans="1:24" s="171" customFormat="1" ht="11.25">
      <c r="A2172" s="172" t="s">
        <v>693</v>
      </c>
      <c r="B2172" s="201" t="s">
        <v>665</v>
      </c>
      <c r="C2172" s="201" t="s">
        <v>694</v>
      </c>
      <c r="D2172" s="201" t="s">
        <v>695</v>
      </c>
      <c r="E2172" s="201" t="s">
        <v>696</v>
      </c>
      <c r="F2172" s="201" t="s">
        <v>697</v>
      </c>
      <c r="G2172" s="201">
        <v>4</v>
      </c>
      <c r="H2172" s="201">
        <v>75</v>
      </c>
      <c r="I2172" s="201" t="s">
        <v>713</v>
      </c>
      <c r="J2172" s="201" t="s">
        <v>671</v>
      </c>
      <c r="K2172" s="202">
        <v>41.87</v>
      </c>
      <c r="L2172" s="202">
        <v>0.02</v>
      </c>
      <c r="M2172" s="202">
        <v>18.96</v>
      </c>
      <c r="N2172" s="202">
        <v>7.77</v>
      </c>
      <c r="O2172" s="202">
        <v>0.59</v>
      </c>
      <c r="P2172" s="202">
        <v>18.55</v>
      </c>
      <c r="Q2172" s="202">
        <v>6.51</v>
      </c>
      <c r="R2172" s="202">
        <v>7.0000000000000007E-2</v>
      </c>
      <c r="S2172" s="202">
        <v>6.67</v>
      </c>
      <c r="T2172" s="202">
        <v>101.01</v>
      </c>
      <c r="U2172" s="183">
        <f t="shared" si="66"/>
        <v>80.971827787431323</v>
      </c>
      <c r="V2172" s="183">
        <f t="shared" si="67"/>
        <v>19.093652015112649</v>
      </c>
      <c r="W2172" s="201" t="s">
        <v>713</v>
      </c>
      <c r="X2172" s="201">
        <v>10</v>
      </c>
    </row>
    <row r="2173" spans="1:24" s="171" customFormat="1" ht="11.25">
      <c r="A2173" s="172" t="s">
        <v>693</v>
      </c>
      <c r="B2173" s="201" t="s">
        <v>665</v>
      </c>
      <c r="C2173" s="201" t="s">
        <v>694</v>
      </c>
      <c r="D2173" s="201" t="s">
        <v>695</v>
      </c>
      <c r="E2173" s="201" t="s">
        <v>696</v>
      </c>
      <c r="F2173" s="201" t="s">
        <v>697</v>
      </c>
      <c r="G2173" s="201">
        <v>4</v>
      </c>
      <c r="H2173" s="201">
        <v>76</v>
      </c>
      <c r="I2173" s="201" t="s">
        <v>713</v>
      </c>
      <c r="J2173" s="201" t="s">
        <v>671</v>
      </c>
      <c r="K2173" s="202">
        <v>41.78</v>
      </c>
      <c r="L2173" s="202">
        <v>0.16</v>
      </c>
      <c r="M2173" s="202">
        <v>16.97</v>
      </c>
      <c r="N2173" s="202">
        <v>7.35</v>
      </c>
      <c r="O2173" s="202">
        <v>0.42</v>
      </c>
      <c r="P2173" s="202">
        <v>19.16</v>
      </c>
      <c r="Q2173" s="202">
        <v>6.13</v>
      </c>
      <c r="R2173" s="202">
        <v>0.02</v>
      </c>
      <c r="S2173" s="202">
        <v>8.35</v>
      </c>
      <c r="T2173" s="202">
        <v>100.34</v>
      </c>
      <c r="U2173" s="183">
        <f t="shared" si="66"/>
        <v>82.289786538483952</v>
      </c>
      <c r="V2173" s="183">
        <f t="shared" si="67"/>
        <v>24.816738271991397</v>
      </c>
      <c r="W2173" s="201" t="s">
        <v>713</v>
      </c>
      <c r="X2173" s="201">
        <v>10</v>
      </c>
    </row>
    <row r="2174" spans="1:24" s="171" customFormat="1" ht="11.25">
      <c r="A2174" s="172" t="s">
        <v>693</v>
      </c>
      <c r="B2174" s="201" t="s">
        <v>665</v>
      </c>
      <c r="C2174" s="201" t="s">
        <v>694</v>
      </c>
      <c r="D2174" s="201" t="s">
        <v>695</v>
      </c>
      <c r="E2174" s="201" t="s">
        <v>696</v>
      </c>
      <c r="F2174" s="201" t="s">
        <v>697</v>
      </c>
      <c r="G2174" s="201">
        <v>4</v>
      </c>
      <c r="H2174" s="201">
        <v>78</v>
      </c>
      <c r="I2174" s="201" t="s">
        <v>713</v>
      </c>
      <c r="J2174" s="201" t="s">
        <v>671</v>
      </c>
      <c r="K2174" s="202">
        <v>41.75</v>
      </c>
      <c r="L2174" s="202">
        <v>1.18</v>
      </c>
      <c r="M2174" s="202">
        <v>19.059999999999999</v>
      </c>
      <c r="N2174" s="202">
        <v>7.69</v>
      </c>
      <c r="O2174" s="202">
        <v>0.3</v>
      </c>
      <c r="P2174" s="202">
        <v>20.3</v>
      </c>
      <c r="Q2174" s="202">
        <v>5.58</v>
      </c>
      <c r="R2174" s="202">
        <v>7.0000000000000007E-2</v>
      </c>
      <c r="S2174" s="202">
        <v>3.73</v>
      </c>
      <c r="T2174" s="202">
        <v>99.66</v>
      </c>
      <c r="U2174" s="183">
        <f t="shared" si="66"/>
        <v>82.47231655464293</v>
      </c>
      <c r="V2174" s="183">
        <f t="shared" si="67"/>
        <v>11.604702269177441</v>
      </c>
      <c r="W2174" s="201" t="s">
        <v>713</v>
      </c>
      <c r="X2174" s="201">
        <v>10</v>
      </c>
    </row>
    <row r="2175" spans="1:24" s="171" customFormat="1" ht="11.25">
      <c r="A2175" s="172" t="s">
        <v>693</v>
      </c>
      <c r="B2175" s="201" t="s">
        <v>665</v>
      </c>
      <c r="C2175" s="201" t="s">
        <v>694</v>
      </c>
      <c r="D2175" s="201" t="s">
        <v>695</v>
      </c>
      <c r="E2175" s="201" t="s">
        <v>696</v>
      </c>
      <c r="F2175" s="201" t="s">
        <v>697</v>
      </c>
      <c r="G2175" s="201">
        <v>4</v>
      </c>
      <c r="H2175" s="201">
        <v>79</v>
      </c>
      <c r="I2175" s="201" t="s">
        <v>713</v>
      </c>
      <c r="J2175" s="201" t="s">
        <v>671</v>
      </c>
      <c r="K2175" s="202">
        <v>41.92</v>
      </c>
      <c r="L2175" s="202">
        <v>0.52</v>
      </c>
      <c r="M2175" s="202">
        <v>22.19</v>
      </c>
      <c r="N2175" s="202">
        <v>10.69</v>
      </c>
      <c r="O2175" s="202">
        <v>0.51</v>
      </c>
      <c r="P2175" s="202">
        <v>15.58</v>
      </c>
      <c r="Q2175" s="202">
        <v>8.9499999999999993</v>
      </c>
      <c r="R2175" s="202">
        <v>0.08</v>
      </c>
      <c r="S2175" s="202">
        <v>0.4</v>
      </c>
      <c r="T2175" s="202">
        <v>100.84</v>
      </c>
      <c r="U2175" s="183">
        <f t="shared" si="66"/>
        <v>72.205144572124937</v>
      </c>
      <c r="V2175" s="183">
        <f t="shared" si="67"/>
        <v>1.1948168015856042</v>
      </c>
      <c r="W2175" s="201" t="s">
        <v>713</v>
      </c>
      <c r="X2175" s="201">
        <v>10</v>
      </c>
    </row>
    <row r="2176" spans="1:24" s="171" customFormat="1" ht="11.25">
      <c r="A2176" s="172" t="s">
        <v>693</v>
      </c>
      <c r="B2176" s="201" t="s">
        <v>665</v>
      </c>
      <c r="C2176" s="201" t="s">
        <v>694</v>
      </c>
      <c r="D2176" s="201" t="s">
        <v>695</v>
      </c>
      <c r="E2176" s="201" t="s">
        <v>696</v>
      </c>
      <c r="F2176" s="201" t="s">
        <v>697</v>
      </c>
      <c r="G2176" s="201">
        <v>4</v>
      </c>
      <c r="H2176" s="201">
        <v>80</v>
      </c>
      <c r="I2176" s="201" t="s">
        <v>713</v>
      </c>
      <c r="J2176" s="201" t="s">
        <v>671</v>
      </c>
      <c r="K2176" s="202">
        <v>42.47</v>
      </c>
      <c r="L2176" s="202">
        <v>0.15</v>
      </c>
      <c r="M2176" s="202">
        <v>20.07</v>
      </c>
      <c r="N2176" s="202">
        <v>7.3</v>
      </c>
      <c r="O2176" s="202">
        <v>0.37</v>
      </c>
      <c r="P2176" s="202">
        <v>20.16</v>
      </c>
      <c r="Q2176" s="202">
        <v>5.05</v>
      </c>
      <c r="R2176" s="202">
        <v>0.04</v>
      </c>
      <c r="S2176" s="202">
        <v>4.3899999999999997</v>
      </c>
      <c r="T2176" s="202">
        <v>100</v>
      </c>
      <c r="U2176" s="183">
        <f t="shared" si="66"/>
        <v>83.115106563787648</v>
      </c>
      <c r="V2176" s="183">
        <f t="shared" si="67"/>
        <v>12.795954439980207</v>
      </c>
      <c r="W2176" s="201" t="s">
        <v>713</v>
      </c>
      <c r="X2176" s="201">
        <v>10</v>
      </c>
    </row>
    <row r="2177" spans="1:24" s="171" customFormat="1" ht="11.25">
      <c r="A2177" s="172" t="s">
        <v>693</v>
      </c>
      <c r="B2177" s="201" t="s">
        <v>665</v>
      </c>
      <c r="C2177" s="201" t="s">
        <v>694</v>
      </c>
      <c r="D2177" s="201" t="s">
        <v>695</v>
      </c>
      <c r="E2177" s="201" t="s">
        <v>696</v>
      </c>
      <c r="F2177" s="201" t="s">
        <v>697</v>
      </c>
      <c r="G2177" s="201">
        <v>4</v>
      </c>
      <c r="H2177" s="201">
        <v>81</v>
      </c>
      <c r="I2177" s="201" t="s">
        <v>713</v>
      </c>
      <c r="J2177" s="201" t="s">
        <v>671</v>
      </c>
      <c r="K2177" s="202">
        <v>41.11</v>
      </c>
      <c r="L2177" s="202">
        <v>2.1800000000000002</v>
      </c>
      <c r="M2177" s="202">
        <v>19.22</v>
      </c>
      <c r="N2177" s="202">
        <v>10.24</v>
      </c>
      <c r="O2177" s="202">
        <v>0.45</v>
      </c>
      <c r="P2177" s="202">
        <v>17.100000000000001</v>
      </c>
      <c r="Q2177" s="202">
        <v>8.58</v>
      </c>
      <c r="R2177" s="202">
        <v>0.11</v>
      </c>
      <c r="S2177" s="202">
        <v>1.28</v>
      </c>
      <c r="T2177" s="202">
        <v>100.27</v>
      </c>
      <c r="U2177" s="183">
        <f t="shared" si="66"/>
        <v>74.85244083529679</v>
      </c>
      <c r="V2177" s="183">
        <f t="shared" si="67"/>
        <v>4.2765526324998957</v>
      </c>
      <c r="W2177" s="201" t="s">
        <v>713</v>
      </c>
      <c r="X2177" s="201">
        <v>10</v>
      </c>
    </row>
    <row r="2178" spans="1:24" s="171" customFormat="1" ht="11.25">
      <c r="A2178" s="172" t="s">
        <v>693</v>
      </c>
      <c r="B2178" s="201" t="s">
        <v>665</v>
      </c>
      <c r="C2178" s="201" t="s">
        <v>694</v>
      </c>
      <c r="D2178" s="201" t="s">
        <v>695</v>
      </c>
      <c r="E2178" s="201" t="s">
        <v>696</v>
      </c>
      <c r="F2178" s="201" t="s">
        <v>697</v>
      </c>
      <c r="G2178" s="201">
        <v>4</v>
      </c>
      <c r="H2178" s="201">
        <v>82</v>
      </c>
      <c r="I2178" s="201" t="s">
        <v>713</v>
      </c>
      <c r="J2178" s="201" t="s">
        <v>671</v>
      </c>
      <c r="K2178" s="202">
        <v>41.19</v>
      </c>
      <c r="L2178" s="202">
        <v>1.48</v>
      </c>
      <c r="M2178" s="202">
        <v>19.25</v>
      </c>
      <c r="N2178" s="202">
        <v>10.119999999999999</v>
      </c>
      <c r="O2178" s="202">
        <v>0.46</v>
      </c>
      <c r="P2178" s="202">
        <v>17.14</v>
      </c>
      <c r="Q2178" s="202">
        <v>8</v>
      </c>
      <c r="R2178" s="202">
        <v>0.14000000000000001</v>
      </c>
      <c r="S2178" s="202">
        <v>2.16</v>
      </c>
      <c r="T2178" s="202">
        <v>99.94</v>
      </c>
      <c r="U2178" s="183">
        <f t="shared" si="66"/>
        <v>75.117378051198017</v>
      </c>
      <c r="V2178" s="183">
        <f t="shared" si="67"/>
        <v>7.0004021887022221</v>
      </c>
      <c r="W2178" s="201" t="s">
        <v>713</v>
      </c>
      <c r="X2178" s="201">
        <v>10</v>
      </c>
    </row>
    <row r="2179" spans="1:24" s="171" customFormat="1" ht="11.25">
      <c r="A2179" s="172" t="s">
        <v>693</v>
      </c>
      <c r="B2179" s="201" t="s">
        <v>665</v>
      </c>
      <c r="C2179" s="201" t="s">
        <v>694</v>
      </c>
      <c r="D2179" s="201" t="s">
        <v>695</v>
      </c>
      <c r="E2179" s="201" t="s">
        <v>696</v>
      </c>
      <c r="F2179" s="201" t="s">
        <v>697</v>
      </c>
      <c r="G2179" s="201">
        <v>4</v>
      </c>
      <c r="H2179" s="201">
        <v>83</v>
      </c>
      <c r="I2179" s="201" t="s">
        <v>713</v>
      </c>
      <c r="J2179" s="201" t="s">
        <v>671</v>
      </c>
      <c r="K2179" s="202">
        <v>41.32</v>
      </c>
      <c r="L2179" s="202">
        <v>0.28000000000000003</v>
      </c>
      <c r="M2179" s="202">
        <v>16.41</v>
      </c>
      <c r="N2179" s="202">
        <v>8.01</v>
      </c>
      <c r="O2179" s="202">
        <v>0.38</v>
      </c>
      <c r="P2179" s="202">
        <v>17.989999999999998</v>
      </c>
      <c r="Q2179" s="202">
        <v>6.94</v>
      </c>
      <c r="R2179" s="202">
        <v>0.04</v>
      </c>
      <c r="S2179" s="202">
        <v>9.6300000000000008</v>
      </c>
      <c r="T2179" s="202">
        <v>101</v>
      </c>
      <c r="U2179" s="183">
        <f t="shared" si="66"/>
        <v>80.012988214040718</v>
      </c>
      <c r="V2179" s="183">
        <f t="shared" si="67"/>
        <v>28.24720273169785</v>
      </c>
      <c r="W2179" s="201" t="s">
        <v>713</v>
      </c>
      <c r="X2179" s="201">
        <v>10</v>
      </c>
    </row>
    <row r="2180" spans="1:24" s="171" customFormat="1" ht="11.25">
      <c r="A2180" s="172" t="s">
        <v>693</v>
      </c>
      <c r="B2180" s="201" t="s">
        <v>665</v>
      </c>
      <c r="C2180" s="201" t="s">
        <v>694</v>
      </c>
      <c r="D2180" s="201" t="s">
        <v>695</v>
      </c>
      <c r="E2180" s="201" t="s">
        <v>696</v>
      </c>
      <c r="F2180" s="201" t="s">
        <v>697</v>
      </c>
      <c r="G2180" s="201">
        <v>4</v>
      </c>
      <c r="H2180" s="201">
        <v>84</v>
      </c>
      <c r="I2180" s="201" t="s">
        <v>713</v>
      </c>
      <c r="J2180" s="201" t="s">
        <v>671</v>
      </c>
      <c r="K2180" s="202">
        <v>41.56</v>
      </c>
      <c r="L2180" s="202">
        <v>0.13</v>
      </c>
      <c r="M2180" s="202">
        <v>23.12</v>
      </c>
      <c r="N2180" s="202">
        <v>14.17</v>
      </c>
      <c r="O2180" s="202">
        <v>0.28000000000000003</v>
      </c>
      <c r="P2180" s="202">
        <v>11.7</v>
      </c>
      <c r="Q2180" s="202">
        <v>10.27</v>
      </c>
      <c r="R2180" s="202">
        <v>0.09</v>
      </c>
      <c r="S2180" s="202">
        <v>0.06</v>
      </c>
      <c r="T2180" s="202">
        <v>101.38</v>
      </c>
      <c r="U2180" s="183">
        <f t="shared" si="66"/>
        <v>59.542608899025709</v>
      </c>
      <c r="V2180" s="183">
        <f t="shared" si="67"/>
        <v>0.17379084873409495</v>
      </c>
      <c r="W2180" s="201" t="s">
        <v>713</v>
      </c>
      <c r="X2180" s="201">
        <v>10</v>
      </c>
    </row>
    <row r="2181" spans="1:24" s="171" customFormat="1" ht="11.25">
      <c r="A2181" s="172" t="s">
        <v>693</v>
      </c>
      <c r="B2181" s="201" t="s">
        <v>665</v>
      </c>
      <c r="C2181" s="201" t="s">
        <v>694</v>
      </c>
      <c r="D2181" s="201" t="s">
        <v>695</v>
      </c>
      <c r="E2181" s="201" t="s">
        <v>696</v>
      </c>
      <c r="F2181" s="201" t="s">
        <v>697</v>
      </c>
      <c r="G2181" s="201">
        <v>4</v>
      </c>
      <c r="H2181" s="201">
        <v>85</v>
      </c>
      <c r="I2181" s="201" t="s">
        <v>713</v>
      </c>
      <c r="J2181" s="201" t="s">
        <v>671</v>
      </c>
      <c r="K2181" s="202">
        <v>42.46</v>
      </c>
      <c r="L2181" s="202">
        <v>0.98</v>
      </c>
      <c r="M2181" s="202">
        <v>19.07</v>
      </c>
      <c r="N2181" s="202">
        <v>8.36</v>
      </c>
      <c r="O2181" s="202">
        <v>0.38</v>
      </c>
      <c r="P2181" s="202">
        <v>19.3</v>
      </c>
      <c r="Q2181" s="202">
        <v>5.58</v>
      </c>
      <c r="R2181" s="202">
        <v>0.12</v>
      </c>
      <c r="S2181" s="202">
        <v>4.08</v>
      </c>
      <c r="T2181" s="202">
        <v>100.33</v>
      </c>
      <c r="U2181" s="183">
        <f t="shared" si="66"/>
        <v>80.449482815015116</v>
      </c>
      <c r="V2181" s="183">
        <f t="shared" si="67"/>
        <v>12.551123640472936</v>
      </c>
      <c r="W2181" s="201" t="s">
        <v>713</v>
      </c>
      <c r="X2181" s="201">
        <v>10</v>
      </c>
    </row>
    <row r="2182" spans="1:24" s="171" customFormat="1" ht="11.25">
      <c r="A2182" s="172" t="s">
        <v>693</v>
      </c>
      <c r="B2182" s="201" t="s">
        <v>665</v>
      </c>
      <c r="C2182" s="201" t="s">
        <v>694</v>
      </c>
      <c r="D2182" s="201" t="s">
        <v>695</v>
      </c>
      <c r="E2182" s="201" t="s">
        <v>696</v>
      </c>
      <c r="F2182" s="201" t="s">
        <v>697</v>
      </c>
      <c r="G2182" s="201">
        <v>4</v>
      </c>
      <c r="H2182" s="201">
        <v>86</v>
      </c>
      <c r="I2182" s="201" t="s">
        <v>713</v>
      </c>
      <c r="J2182" s="201" t="s">
        <v>671</v>
      </c>
      <c r="K2182" s="202">
        <v>41.92</v>
      </c>
      <c r="L2182" s="202">
        <v>0.01</v>
      </c>
      <c r="M2182" s="202">
        <v>19.98</v>
      </c>
      <c r="N2182" s="202">
        <v>7.73</v>
      </c>
      <c r="O2182" s="202">
        <v>0.48</v>
      </c>
      <c r="P2182" s="202">
        <v>19.190000000000001</v>
      </c>
      <c r="Q2182" s="202">
        <v>5.29</v>
      </c>
      <c r="R2182" s="202">
        <v>0.02</v>
      </c>
      <c r="S2182" s="202">
        <v>5.22</v>
      </c>
      <c r="T2182" s="202">
        <v>99.84</v>
      </c>
      <c r="U2182" s="183">
        <f t="shared" ref="U2182:U2245" si="68">((P2182/40.31)/(P2182/40.31+N2182/71.85))*100</f>
        <v>81.566688030474239</v>
      </c>
      <c r="V2182" s="183">
        <f t="shared" ref="V2182:V2245" si="69">((S2182/151.99061)/(S2182/151.99061+M2182/101.96137))*100</f>
        <v>14.912769680242041</v>
      </c>
      <c r="W2182" s="201" t="s">
        <v>713</v>
      </c>
      <c r="X2182" s="201">
        <v>10</v>
      </c>
    </row>
    <row r="2183" spans="1:24" s="171" customFormat="1" ht="11.25">
      <c r="A2183" s="172" t="s">
        <v>693</v>
      </c>
      <c r="B2183" s="201" t="s">
        <v>665</v>
      </c>
      <c r="C2183" s="201" t="s">
        <v>694</v>
      </c>
      <c r="D2183" s="201" t="s">
        <v>695</v>
      </c>
      <c r="E2183" s="201" t="s">
        <v>696</v>
      </c>
      <c r="F2183" s="201" t="s">
        <v>697</v>
      </c>
      <c r="G2183" s="201">
        <v>4</v>
      </c>
      <c r="H2183" s="201">
        <v>88</v>
      </c>
      <c r="I2183" s="201" t="s">
        <v>713</v>
      </c>
      <c r="J2183" s="201" t="s">
        <v>671</v>
      </c>
      <c r="K2183" s="202">
        <v>42.5</v>
      </c>
      <c r="L2183" s="202">
        <v>0.12</v>
      </c>
      <c r="M2183" s="202">
        <v>19.940000000000001</v>
      </c>
      <c r="N2183" s="202">
        <v>7.62</v>
      </c>
      <c r="O2183" s="202">
        <v>0.46</v>
      </c>
      <c r="P2183" s="202">
        <v>19.62</v>
      </c>
      <c r="Q2183" s="202">
        <v>5.52</v>
      </c>
      <c r="R2183" s="202">
        <v>0.02</v>
      </c>
      <c r="S2183" s="202">
        <v>5.12</v>
      </c>
      <c r="T2183" s="202">
        <v>100.92</v>
      </c>
      <c r="U2183" s="183">
        <f t="shared" si="68"/>
        <v>82.109062874812338</v>
      </c>
      <c r="V2183" s="183">
        <f t="shared" si="69"/>
        <v>14.694093920939469</v>
      </c>
      <c r="W2183" s="201" t="s">
        <v>713</v>
      </c>
      <c r="X2183" s="201">
        <v>10</v>
      </c>
    </row>
    <row r="2184" spans="1:24" s="171" customFormat="1" ht="11.25">
      <c r="A2184" s="172" t="s">
        <v>693</v>
      </c>
      <c r="B2184" s="201" t="s">
        <v>665</v>
      </c>
      <c r="C2184" s="201" t="s">
        <v>694</v>
      </c>
      <c r="D2184" s="201" t="s">
        <v>695</v>
      </c>
      <c r="E2184" s="201" t="s">
        <v>696</v>
      </c>
      <c r="F2184" s="201" t="s">
        <v>697</v>
      </c>
      <c r="G2184" s="201">
        <v>4</v>
      </c>
      <c r="H2184" s="201">
        <v>89</v>
      </c>
      <c r="I2184" s="201" t="s">
        <v>713</v>
      </c>
      <c r="J2184" s="201" t="s">
        <v>671</v>
      </c>
      <c r="K2184" s="202">
        <v>42.56</v>
      </c>
      <c r="L2184" s="202">
        <v>0.67</v>
      </c>
      <c r="M2184" s="202">
        <v>21.45</v>
      </c>
      <c r="N2184" s="202">
        <v>8.15</v>
      </c>
      <c r="O2184" s="202">
        <v>0.27</v>
      </c>
      <c r="P2184" s="202">
        <v>21.22</v>
      </c>
      <c r="Q2184" s="202">
        <v>4.41</v>
      </c>
      <c r="R2184" s="202">
        <v>0.11</v>
      </c>
      <c r="S2184" s="202">
        <v>1.71</v>
      </c>
      <c r="T2184" s="202">
        <v>100.55</v>
      </c>
      <c r="U2184" s="183">
        <f t="shared" si="68"/>
        <v>82.272316799712485</v>
      </c>
      <c r="V2184" s="183">
        <f t="shared" si="69"/>
        <v>5.0764674966884575</v>
      </c>
      <c r="W2184" s="201" t="s">
        <v>713</v>
      </c>
      <c r="X2184" s="201">
        <v>10</v>
      </c>
    </row>
    <row r="2185" spans="1:24" s="171" customFormat="1" ht="11.25">
      <c r="A2185" s="172" t="s">
        <v>693</v>
      </c>
      <c r="B2185" s="201" t="s">
        <v>665</v>
      </c>
      <c r="C2185" s="201" t="s">
        <v>694</v>
      </c>
      <c r="D2185" s="201" t="s">
        <v>695</v>
      </c>
      <c r="E2185" s="201" t="s">
        <v>696</v>
      </c>
      <c r="F2185" s="201" t="s">
        <v>697</v>
      </c>
      <c r="G2185" s="201">
        <v>4</v>
      </c>
      <c r="H2185" s="201">
        <v>90</v>
      </c>
      <c r="I2185" s="201" t="s">
        <v>713</v>
      </c>
      <c r="J2185" s="201" t="s">
        <v>671</v>
      </c>
      <c r="K2185" s="202">
        <v>40.29</v>
      </c>
      <c r="L2185" s="202">
        <v>0.43</v>
      </c>
      <c r="M2185" s="202">
        <v>12.87</v>
      </c>
      <c r="N2185" s="202">
        <v>8.24</v>
      </c>
      <c r="O2185" s="202">
        <v>0.52</v>
      </c>
      <c r="P2185" s="202">
        <v>15.47</v>
      </c>
      <c r="Q2185" s="202">
        <v>8.99</v>
      </c>
      <c r="R2185" s="202">
        <v>0</v>
      </c>
      <c r="S2185" s="202">
        <v>12.74</v>
      </c>
      <c r="T2185" s="202">
        <v>99.55</v>
      </c>
      <c r="U2185" s="183">
        <f t="shared" si="68"/>
        <v>76.992421903589161</v>
      </c>
      <c r="V2185" s="183">
        <f t="shared" si="69"/>
        <v>39.906149076028022</v>
      </c>
      <c r="W2185" s="201" t="s">
        <v>713</v>
      </c>
      <c r="X2185" s="201">
        <v>10</v>
      </c>
    </row>
    <row r="2186" spans="1:24" s="171" customFormat="1" ht="11.25">
      <c r="A2186" s="172" t="s">
        <v>693</v>
      </c>
      <c r="B2186" s="201" t="s">
        <v>665</v>
      </c>
      <c r="C2186" s="201" t="s">
        <v>694</v>
      </c>
      <c r="D2186" s="201" t="s">
        <v>695</v>
      </c>
      <c r="E2186" s="201" t="s">
        <v>696</v>
      </c>
      <c r="F2186" s="201" t="s">
        <v>697</v>
      </c>
      <c r="G2186" s="201">
        <v>4</v>
      </c>
      <c r="H2186" s="201">
        <v>91</v>
      </c>
      <c r="I2186" s="201" t="s">
        <v>713</v>
      </c>
      <c r="J2186" s="201" t="s">
        <v>671</v>
      </c>
      <c r="K2186" s="202">
        <v>42.38</v>
      </c>
      <c r="L2186" s="202">
        <v>0.93</v>
      </c>
      <c r="M2186" s="202">
        <v>18.53</v>
      </c>
      <c r="N2186" s="202">
        <v>7.9</v>
      </c>
      <c r="O2186" s="202">
        <v>0.34</v>
      </c>
      <c r="P2186" s="202">
        <v>20.170000000000002</v>
      </c>
      <c r="Q2186" s="202">
        <v>5.6</v>
      </c>
      <c r="R2186" s="202">
        <v>0.12</v>
      </c>
      <c r="S2186" s="202">
        <v>4.33</v>
      </c>
      <c r="T2186" s="202">
        <v>100.3</v>
      </c>
      <c r="U2186" s="183">
        <f t="shared" si="68"/>
        <v>81.984749925537287</v>
      </c>
      <c r="V2186" s="183">
        <f t="shared" si="69"/>
        <v>13.551539758148607</v>
      </c>
      <c r="W2186" s="201" t="s">
        <v>713</v>
      </c>
      <c r="X2186" s="201">
        <v>10</v>
      </c>
    </row>
    <row r="2187" spans="1:24" s="171" customFormat="1" ht="11.25">
      <c r="A2187" s="172" t="s">
        <v>693</v>
      </c>
      <c r="B2187" s="201" t="s">
        <v>665</v>
      </c>
      <c r="C2187" s="201" t="s">
        <v>694</v>
      </c>
      <c r="D2187" s="201" t="s">
        <v>695</v>
      </c>
      <c r="E2187" s="201" t="s">
        <v>696</v>
      </c>
      <c r="F2187" s="201" t="s">
        <v>697</v>
      </c>
      <c r="G2187" s="201">
        <v>4</v>
      </c>
      <c r="H2187" s="201">
        <v>93</v>
      </c>
      <c r="I2187" s="201" t="s">
        <v>713</v>
      </c>
      <c r="J2187" s="201" t="s">
        <v>671</v>
      </c>
      <c r="K2187" s="202">
        <v>41.12</v>
      </c>
      <c r="L2187" s="202">
        <v>1</v>
      </c>
      <c r="M2187" s="202">
        <v>17.23</v>
      </c>
      <c r="N2187" s="202">
        <v>8.83</v>
      </c>
      <c r="O2187" s="202">
        <v>0.37</v>
      </c>
      <c r="P2187" s="202">
        <v>18.670000000000002</v>
      </c>
      <c r="Q2187" s="202">
        <v>6.47</v>
      </c>
      <c r="R2187" s="202">
        <v>0.08</v>
      </c>
      <c r="S2187" s="202">
        <v>6.11</v>
      </c>
      <c r="T2187" s="202">
        <v>99.88</v>
      </c>
      <c r="U2187" s="183">
        <f t="shared" si="68"/>
        <v>79.030154058898418</v>
      </c>
      <c r="V2187" s="183">
        <f t="shared" si="69"/>
        <v>19.217329725337272</v>
      </c>
      <c r="W2187" s="201" t="s">
        <v>713</v>
      </c>
      <c r="X2187" s="201">
        <v>10</v>
      </c>
    </row>
    <row r="2188" spans="1:24" s="171" customFormat="1" ht="11.25">
      <c r="A2188" s="172" t="s">
        <v>693</v>
      </c>
      <c r="B2188" s="201" t="s">
        <v>665</v>
      </c>
      <c r="C2188" s="201" t="s">
        <v>694</v>
      </c>
      <c r="D2188" s="201" t="s">
        <v>695</v>
      </c>
      <c r="E2188" s="201" t="s">
        <v>696</v>
      </c>
      <c r="F2188" s="201" t="s">
        <v>697</v>
      </c>
      <c r="G2188" s="201">
        <v>4</v>
      </c>
      <c r="H2188" s="201">
        <v>94</v>
      </c>
      <c r="I2188" s="201" t="s">
        <v>713</v>
      </c>
      <c r="J2188" s="201" t="s">
        <v>671</v>
      </c>
      <c r="K2188" s="202">
        <v>41.98</v>
      </c>
      <c r="L2188" s="202">
        <v>0.09</v>
      </c>
      <c r="M2188" s="202">
        <v>17.760000000000002</v>
      </c>
      <c r="N2188" s="202">
        <v>7.07</v>
      </c>
      <c r="O2188" s="202">
        <v>0.38</v>
      </c>
      <c r="P2188" s="202">
        <v>18.78</v>
      </c>
      <c r="Q2188" s="202">
        <v>6.24</v>
      </c>
      <c r="R2188" s="202">
        <v>0.01</v>
      </c>
      <c r="S2188" s="202">
        <v>7.35</v>
      </c>
      <c r="T2188" s="202">
        <v>99.66</v>
      </c>
      <c r="U2188" s="183">
        <f t="shared" si="68"/>
        <v>82.562219354456573</v>
      </c>
      <c r="V2188" s="183">
        <f t="shared" si="69"/>
        <v>21.729956504378862</v>
      </c>
      <c r="W2188" s="201" t="s">
        <v>713</v>
      </c>
      <c r="X2188" s="201">
        <v>10</v>
      </c>
    </row>
    <row r="2189" spans="1:24" s="171" customFormat="1" ht="11.25">
      <c r="A2189" s="172" t="s">
        <v>693</v>
      </c>
      <c r="B2189" s="201" t="s">
        <v>665</v>
      </c>
      <c r="C2189" s="201" t="s">
        <v>694</v>
      </c>
      <c r="D2189" s="201" t="s">
        <v>695</v>
      </c>
      <c r="E2189" s="201" t="s">
        <v>696</v>
      </c>
      <c r="F2189" s="201" t="s">
        <v>697</v>
      </c>
      <c r="G2189" s="201">
        <v>4</v>
      </c>
      <c r="H2189" s="201">
        <v>95</v>
      </c>
      <c r="I2189" s="201" t="s">
        <v>713</v>
      </c>
      <c r="J2189" s="201" t="s">
        <v>671</v>
      </c>
      <c r="K2189" s="202">
        <v>41.75</v>
      </c>
      <c r="L2189" s="202">
        <v>0.1</v>
      </c>
      <c r="M2189" s="202">
        <v>18.12</v>
      </c>
      <c r="N2189" s="202">
        <v>7.04</v>
      </c>
      <c r="O2189" s="202">
        <v>0.38</v>
      </c>
      <c r="P2189" s="202">
        <v>19.3</v>
      </c>
      <c r="Q2189" s="202">
        <v>6.2</v>
      </c>
      <c r="R2189" s="202">
        <v>0.04</v>
      </c>
      <c r="S2189" s="202">
        <v>7.46</v>
      </c>
      <c r="T2189" s="202">
        <v>100.39</v>
      </c>
      <c r="U2189" s="183">
        <f t="shared" si="68"/>
        <v>83.01199997078696</v>
      </c>
      <c r="V2189" s="183">
        <f t="shared" si="69"/>
        <v>21.641433352839623</v>
      </c>
      <c r="W2189" s="201" t="s">
        <v>713</v>
      </c>
      <c r="X2189" s="201">
        <v>10</v>
      </c>
    </row>
    <row r="2190" spans="1:24" s="171" customFormat="1" ht="11.25">
      <c r="A2190" s="172" t="s">
        <v>693</v>
      </c>
      <c r="B2190" s="201" t="s">
        <v>665</v>
      </c>
      <c r="C2190" s="201" t="s">
        <v>694</v>
      </c>
      <c r="D2190" s="201" t="s">
        <v>695</v>
      </c>
      <c r="E2190" s="201" t="s">
        <v>696</v>
      </c>
      <c r="F2190" s="201" t="s">
        <v>697</v>
      </c>
      <c r="G2190" s="201">
        <v>4</v>
      </c>
      <c r="H2190" s="201">
        <v>96</v>
      </c>
      <c r="I2190" s="201" t="s">
        <v>713</v>
      </c>
      <c r="J2190" s="201" t="s">
        <v>671</v>
      </c>
      <c r="K2190" s="202">
        <v>42.78</v>
      </c>
      <c r="L2190" s="202">
        <v>1.26</v>
      </c>
      <c r="M2190" s="202">
        <v>19.440000000000001</v>
      </c>
      <c r="N2190" s="202">
        <v>7.41</v>
      </c>
      <c r="O2190" s="202">
        <v>0.34</v>
      </c>
      <c r="P2190" s="202">
        <v>20.27</v>
      </c>
      <c r="Q2190" s="202">
        <v>5.47</v>
      </c>
      <c r="R2190" s="202">
        <v>7.0000000000000007E-2</v>
      </c>
      <c r="S2190" s="202">
        <v>3.56</v>
      </c>
      <c r="T2190" s="202">
        <v>100.6</v>
      </c>
      <c r="U2190" s="183">
        <f t="shared" si="68"/>
        <v>82.98115898577889</v>
      </c>
      <c r="V2190" s="183">
        <f t="shared" si="69"/>
        <v>10.940852771994562</v>
      </c>
      <c r="W2190" s="201" t="s">
        <v>713</v>
      </c>
      <c r="X2190" s="201">
        <v>10</v>
      </c>
    </row>
    <row r="2191" spans="1:24" s="171" customFormat="1" ht="11.25">
      <c r="A2191" s="172" t="s">
        <v>693</v>
      </c>
      <c r="B2191" s="201" t="s">
        <v>665</v>
      </c>
      <c r="C2191" s="201" t="s">
        <v>694</v>
      </c>
      <c r="D2191" s="201" t="s">
        <v>695</v>
      </c>
      <c r="E2191" s="201" t="s">
        <v>696</v>
      </c>
      <c r="F2191" s="201" t="s">
        <v>697</v>
      </c>
      <c r="G2191" s="201">
        <v>4</v>
      </c>
      <c r="H2191" s="201">
        <v>97</v>
      </c>
      <c r="I2191" s="201" t="s">
        <v>713</v>
      </c>
      <c r="J2191" s="201" t="s">
        <v>671</v>
      </c>
      <c r="K2191" s="202">
        <v>41.37</v>
      </c>
      <c r="L2191" s="202">
        <v>0.05</v>
      </c>
      <c r="M2191" s="202">
        <v>15.95</v>
      </c>
      <c r="N2191" s="202">
        <v>7.14</v>
      </c>
      <c r="O2191" s="202">
        <v>0.41</v>
      </c>
      <c r="P2191" s="202">
        <v>18.61</v>
      </c>
      <c r="Q2191" s="202">
        <v>6.93</v>
      </c>
      <c r="R2191" s="202">
        <v>0</v>
      </c>
      <c r="S2191" s="202">
        <v>9.67</v>
      </c>
      <c r="T2191" s="202">
        <v>100.13</v>
      </c>
      <c r="U2191" s="183">
        <f t="shared" si="68"/>
        <v>82.287772873602421</v>
      </c>
      <c r="V2191" s="183">
        <f t="shared" si="69"/>
        <v>28.912134951252295</v>
      </c>
      <c r="W2191" s="201" t="s">
        <v>713</v>
      </c>
      <c r="X2191" s="201">
        <v>10</v>
      </c>
    </row>
    <row r="2192" spans="1:24" s="171" customFormat="1" ht="11.25">
      <c r="A2192" s="172" t="s">
        <v>693</v>
      </c>
      <c r="B2192" s="201" t="s">
        <v>665</v>
      </c>
      <c r="C2192" s="201" t="s">
        <v>694</v>
      </c>
      <c r="D2192" s="201" t="s">
        <v>695</v>
      </c>
      <c r="E2192" s="201" t="s">
        <v>696</v>
      </c>
      <c r="F2192" s="201" t="s">
        <v>697</v>
      </c>
      <c r="G2192" s="201">
        <v>4</v>
      </c>
      <c r="H2192" s="201">
        <v>98</v>
      </c>
      <c r="I2192" s="201" t="s">
        <v>713</v>
      </c>
      <c r="J2192" s="201" t="s">
        <v>671</v>
      </c>
      <c r="K2192" s="202">
        <v>42.4</v>
      </c>
      <c r="L2192" s="202">
        <v>0.99</v>
      </c>
      <c r="M2192" s="202">
        <v>19.14</v>
      </c>
      <c r="N2192" s="202">
        <v>8.5299999999999994</v>
      </c>
      <c r="O2192" s="202">
        <v>0.34</v>
      </c>
      <c r="P2192" s="202">
        <v>19.68</v>
      </c>
      <c r="Q2192" s="202">
        <v>5.4</v>
      </c>
      <c r="R2192" s="202">
        <v>0.09</v>
      </c>
      <c r="S2192" s="202">
        <v>3.74</v>
      </c>
      <c r="T2192" s="202">
        <v>100.31</v>
      </c>
      <c r="U2192" s="183">
        <f t="shared" si="68"/>
        <v>80.439522706202339</v>
      </c>
      <c r="V2192" s="183">
        <f t="shared" si="69"/>
        <v>11.589210277031196</v>
      </c>
      <c r="W2192" s="201" t="s">
        <v>713</v>
      </c>
      <c r="X2192" s="201">
        <v>10</v>
      </c>
    </row>
    <row r="2193" spans="1:24" s="171" customFormat="1" ht="11.25">
      <c r="A2193" s="172" t="s">
        <v>693</v>
      </c>
      <c r="B2193" s="201" t="s">
        <v>665</v>
      </c>
      <c r="C2193" s="201" t="s">
        <v>694</v>
      </c>
      <c r="D2193" s="201" t="s">
        <v>695</v>
      </c>
      <c r="E2193" s="201" t="s">
        <v>696</v>
      </c>
      <c r="F2193" s="201" t="s">
        <v>697</v>
      </c>
      <c r="G2193" s="201">
        <v>4</v>
      </c>
      <c r="H2193" s="201">
        <v>99</v>
      </c>
      <c r="I2193" s="201" t="s">
        <v>713</v>
      </c>
      <c r="J2193" s="201" t="s">
        <v>671</v>
      </c>
      <c r="K2193" s="202">
        <v>41.94</v>
      </c>
      <c r="L2193" s="202">
        <v>2.3199999999999998</v>
      </c>
      <c r="M2193" s="202">
        <v>19.21</v>
      </c>
      <c r="N2193" s="202">
        <v>8.67</v>
      </c>
      <c r="O2193" s="202">
        <v>0.31</v>
      </c>
      <c r="P2193" s="202">
        <v>19.59</v>
      </c>
      <c r="Q2193" s="202">
        <v>6.46</v>
      </c>
      <c r="R2193" s="202">
        <v>0.13</v>
      </c>
      <c r="S2193" s="202">
        <v>1.77</v>
      </c>
      <c r="T2193" s="202">
        <v>100.4</v>
      </c>
      <c r="U2193" s="183">
        <f t="shared" si="68"/>
        <v>80.109169500427186</v>
      </c>
      <c r="V2193" s="183">
        <f t="shared" si="69"/>
        <v>5.8212686412091701</v>
      </c>
      <c r="W2193" s="201" t="s">
        <v>713</v>
      </c>
      <c r="X2193" s="201">
        <v>10</v>
      </c>
    </row>
    <row r="2194" spans="1:24" s="171" customFormat="1" ht="11.25">
      <c r="A2194" s="172" t="s">
        <v>693</v>
      </c>
      <c r="B2194" s="201" t="s">
        <v>665</v>
      </c>
      <c r="C2194" s="201" t="s">
        <v>694</v>
      </c>
      <c r="D2194" s="201" t="s">
        <v>695</v>
      </c>
      <c r="E2194" s="201" t="s">
        <v>696</v>
      </c>
      <c r="F2194" s="201" t="s">
        <v>697</v>
      </c>
      <c r="G2194" s="201">
        <v>4</v>
      </c>
      <c r="H2194" s="201">
        <v>100</v>
      </c>
      <c r="I2194" s="201" t="s">
        <v>713</v>
      </c>
      <c r="J2194" s="201" t="s">
        <v>671</v>
      </c>
      <c r="K2194" s="202">
        <v>41.36</v>
      </c>
      <c r="L2194" s="202">
        <v>1.1499999999999999</v>
      </c>
      <c r="M2194" s="202">
        <v>18.190000000000001</v>
      </c>
      <c r="N2194" s="202">
        <v>7.31</v>
      </c>
      <c r="O2194" s="202">
        <v>0.33</v>
      </c>
      <c r="P2194" s="202">
        <v>20.36</v>
      </c>
      <c r="Q2194" s="202">
        <v>5.88</v>
      </c>
      <c r="R2194" s="202">
        <v>0.03</v>
      </c>
      <c r="S2194" s="202">
        <v>5.19</v>
      </c>
      <c r="T2194" s="202">
        <v>99.8</v>
      </c>
      <c r="U2194" s="183">
        <f t="shared" si="68"/>
        <v>83.234098540789091</v>
      </c>
      <c r="V2194" s="183">
        <f t="shared" si="69"/>
        <v>16.065494541571464</v>
      </c>
      <c r="W2194" s="201" t="s">
        <v>713</v>
      </c>
      <c r="X2194" s="201">
        <v>10</v>
      </c>
    </row>
    <row r="2195" spans="1:24" s="171" customFormat="1" ht="11.25">
      <c r="A2195" s="172" t="s">
        <v>693</v>
      </c>
      <c r="B2195" s="201" t="s">
        <v>665</v>
      </c>
      <c r="C2195" s="201" t="s">
        <v>694</v>
      </c>
      <c r="D2195" s="201" t="s">
        <v>695</v>
      </c>
      <c r="E2195" s="201" t="s">
        <v>696</v>
      </c>
      <c r="F2195" s="201" t="s">
        <v>697</v>
      </c>
      <c r="G2195" s="201">
        <v>5</v>
      </c>
      <c r="H2195" s="201">
        <v>1</v>
      </c>
      <c r="I2195" s="201" t="s">
        <v>713</v>
      </c>
      <c r="J2195" s="201" t="s">
        <v>671</v>
      </c>
      <c r="K2195" s="202">
        <v>41.87</v>
      </c>
      <c r="L2195" s="202">
        <v>0.09</v>
      </c>
      <c r="M2195" s="202">
        <v>18.97</v>
      </c>
      <c r="N2195" s="202">
        <v>7.2</v>
      </c>
      <c r="O2195" s="202">
        <v>0.38</v>
      </c>
      <c r="P2195" s="202">
        <v>19.440000000000001</v>
      </c>
      <c r="Q2195" s="202">
        <v>5.91</v>
      </c>
      <c r="R2195" s="202">
        <v>0.01</v>
      </c>
      <c r="S2195" s="202">
        <v>6.27</v>
      </c>
      <c r="T2195" s="202">
        <v>100.14</v>
      </c>
      <c r="U2195" s="183">
        <f t="shared" si="68"/>
        <v>82.795928383944002</v>
      </c>
      <c r="V2195" s="183">
        <f t="shared" si="69"/>
        <v>18.148671742003124</v>
      </c>
      <c r="W2195" s="201" t="s">
        <v>713</v>
      </c>
      <c r="X2195" s="201">
        <v>10</v>
      </c>
    </row>
    <row r="2196" spans="1:24" s="171" customFormat="1" ht="11.25">
      <c r="A2196" s="172" t="s">
        <v>693</v>
      </c>
      <c r="B2196" s="201" t="s">
        <v>665</v>
      </c>
      <c r="C2196" s="201" t="s">
        <v>694</v>
      </c>
      <c r="D2196" s="201" t="s">
        <v>695</v>
      </c>
      <c r="E2196" s="201" t="s">
        <v>696</v>
      </c>
      <c r="F2196" s="201" t="s">
        <v>697</v>
      </c>
      <c r="G2196" s="201">
        <v>5</v>
      </c>
      <c r="H2196" s="201">
        <v>2</v>
      </c>
      <c r="I2196" s="201" t="s">
        <v>713</v>
      </c>
      <c r="J2196" s="201" t="s">
        <v>671</v>
      </c>
      <c r="K2196" s="202">
        <v>42.11</v>
      </c>
      <c r="L2196" s="202">
        <v>0.56999999999999995</v>
      </c>
      <c r="M2196" s="202">
        <v>19.77</v>
      </c>
      <c r="N2196" s="202">
        <v>9.4700000000000006</v>
      </c>
      <c r="O2196" s="202">
        <v>0.41</v>
      </c>
      <c r="P2196" s="202">
        <v>18.73</v>
      </c>
      <c r="Q2196" s="202">
        <v>5.93</v>
      </c>
      <c r="R2196" s="202">
        <v>7.0000000000000007E-2</v>
      </c>
      <c r="S2196" s="202">
        <v>4.12</v>
      </c>
      <c r="T2196" s="202">
        <v>101.18</v>
      </c>
      <c r="U2196" s="183">
        <f t="shared" si="68"/>
        <v>77.90224315540118</v>
      </c>
      <c r="V2196" s="183">
        <f t="shared" si="69"/>
        <v>12.265366185530166</v>
      </c>
      <c r="W2196" s="201" t="s">
        <v>713</v>
      </c>
      <c r="X2196" s="201">
        <v>10</v>
      </c>
    </row>
    <row r="2197" spans="1:24" s="171" customFormat="1" ht="11.25">
      <c r="A2197" s="172" t="s">
        <v>693</v>
      </c>
      <c r="B2197" s="201" t="s">
        <v>665</v>
      </c>
      <c r="C2197" s="201" t="s">
        <v>694</v>
      </c>
      <c r="D2197" s="201" t="s">
        <v>695</v>
      </c>
      <c r="E2197" s="201" t="s">
        <v>696</v>
      </c>
      <c r="F2197" s="201" t="s">
        <v>697</v>
      </c>
      <c r="G2197" s="201">
        <v>5</v>
      </c>
      <c r="H2197" s="201">
        <v>3</v>
      </c>
      <c r="I2197" s="201" t="s">
        <v>713</v>
      </c>
      <c r="J2197" s="201" t="s">
        <v>671</v>
      </c>
      <c r="K2197" s="202">
        <v>42.67</v>
      </c>
      <c r="L2197" s="202">
        <v>0.52</v>
      </c>
      <c r="M2197" s="202">
        <v>21.7</v>
      </c>
      <c r="N2197" s="202">
        <v>8.67</v>
      </c>
      <c r="O2197" s="202">
        <v>0.41</v>
      </c>
      <c r="P2197" s="202">
        <v>19.84</v>
      </c>
      <c r="Q2197" s="202">
        <v>4.5599999999999996</v>
      </c>
      <c r="R2197" s="202">
        <v>0</v>
      </c>
      <c r="S2197" s="202">
        <v>1.84</v>
      </c>
      <c r="T2197" s="202">
        <v>100.21</v>
      </c>
      <c r="U2197" s="183">
        <f t="shared" si="68"/>
        <v>80.310460043277956</v>
      </c>
      <c r="V2197" s="183">
        <f t="shared" si="69"/>
        <v>5.3820828275555659</v>
      </c>
      <c r="W2197" s="201" t="s">
        <v>713</v>
      </c>
      <c r="X2197" s="201">
        <v>10</v>
      </c>
    </row>
    <row r="2198" spans="1:24" s="171" customFormat="1" ht="11.25">
      <c r="A2198" s="172" t="s">
        <v>693</v>
      </c>
      <c r="B2198" s="201" t="s">
        <v>665</v>
      </c>
      <c r="C2198" s="201" t="s">
        <v>694</v>
      </c>
      <c r="D2198" s="201" t="s">
        <v>695</v>
      </c>
      <c r="E2198" s="201" t="s">
        <v>696</v>
      </c>
      <c r="F2198" s="201" t="s">
        <v>697</v>
      </c>
      <c r="G2198" s="201">
        <v>5</v>
      </c>
      <c r="H2198" s="201">
        <v>4</v>
      </c>
      <c r="I2198" s="201" t="s">
        <v>713</v>
      </c>
      <c r="J2198" s="201" t="s">
        <v>671</v>
      </c>
      <c r="K2198" s="202">
        <v>41.5</v>
      </c>
      <c r="L2198" s="202">
        <v>0.09</v>
      </c>
      <c r="M2198" s="202">
        <v>16.57</v>
      </c>
      <c r="N2198" s="202">
        <v>7.47</v>
      </c>
      <c r="O2198" s="202">
        <v>0.39</v>
      </c>
      <c r="P2198" s="202">
        <v>18.52</v>
      </c>
      <c r="Q2198" s="202">
        <v>7.06</v>
      </c>
      <c r="R2198" s="202">
        <v>0</v>
      </c>
      <c r="S2198" s="202">
        <v>9.7100000000000009</v>
      </c>
      <c r="T2198" s="202">
        <v>101.31</v>
      </c>
      <c r="U2198" s="183">
        <f t="shared" si="68"/>
        <v>81.546769514009171</v>
      </c>
      <c r="V2198" s="183">
        <f t="shared" si="69"/>
        <v>28.218230919870159</v>
      </c>
      <c r="W2198" s="201" t="s">
        <v>713</v>
      </c>
      <c r="X2198" s="201">
        <v>10</v>
      </c>
    </row>
    <row r="2199" spans="1:24" s="171" customFormat="1" ht="11.25">
      <c r="A2199" s="172" t="s">
        <v>693</v>
      </c>
      <c r="B2199" s="201" t="s">
        <v>665</v>
      </c>
      <c r="C2199" s="201" t="s">
        <v>694</v>
      </c>
      <c r="D2199" s="201" t="s">
        <v>695</v>
      </c>
      <c r="E2199" s="201" t="s">
        <v>696</v>
      </c>
      <c r="F2199" s="201" t="s">
        <v>697</v>
      </c>
      <c r="G2199" s="201">
        <v>5</v>
      </c>
      <c r="H2199" s="201">
        <v>5</v>
      </c>
      <c r="I2199" s="201" t="s">
        <v>713</v>
      </c>
      <c r="J2199" s="201" t="s">
        <v>671</v>
      </c>
      <c r="K2199" s="202">
        <v>42.19</v>
      </c>
      <c r="L2199" s="202">
        <v>1.1599999999999999</v>
      </c>
      <c r="M2199" s="202">
        <v>18.010000000000002</v>
      </c>
      <c r="N2199" s="202">
        <v>7.27</v>
      </c>
      <c r="O2199" s="202">
        <v>0.34</v>
      </c>
      <c r="P2199" s="202">
        <v>20.079999999999998</v>
      </c>
      <c r="Q2199" s="202">
        <v>6.06</v>
      </c>
      <c r="R2199" s="202">
        <v>0.13</v>
      </c>
      <c r="S2199" s="202">
        <v>5.63</v>
      </c>
      <c r="T2199" s="202">
        <v>100.87</v>
      </c>
      <c r="U2199" s="183">
        <f t="shared" si="68"/>
        <v>83.117097995698472</v>
      </c>
      <c r="V2199" s="183">
        <f t="shared" si="69"/>
        <v>17.335376498566525</v>
      </c>
      <c r="W2199" s="201" t="s">
        <v>713</v>
      </c>
      <c r="X2199" s="201">
        <v>10</v>
      </c>
    </row>
    <row r="2200" spans="1:24" s="171" customFormat="1" ht="11.25">
      <c r="A2200" s="172" t="s">
        <v>693</v>
      </c>
      <c r="B2200" s="201" t="s">
        <v>665</v>
      </c>
      <c r="C2200" s="201" t="s">
        <v>694</v>
      </c>
      <c r="D2200" s="201" t="s">
        <v>695</v>
      </c>
      <c r="E2200" s="201" t="s">
        <v>696</v>
      </c>
      <c r="F2200" s="201" t="s">
        <v>697</v>
      </c>
      <c r="G2200" s="201">
        <v>5</v>
      </c>
      <c r="H2200" s="201">
        <v>6</v>
      </c>
      <c r="I2200" s="201" t="s">
        <v>713</v>
      </c>
      <c r="J2200" s="201" t="s">
        <v>671</v>
      </c>
      <c r="K2200" s="202">
        <v>41.86</v>
      </c>
      <c r="L2200" s="202">
        <v>0</v>
      </c>
      <c r="M2200" s="202">
        <v>19.34</v>
      </c>
      <c r="N2200" s="202">
        <v>7.79</v>
      </c>
      <c r="O2200" s="202">
        <v>0.55000000000000004</v>
      </c>
      <c r="P2200" s="202">
        <v>17.98</v>
      </c>
      <c r="Q2200" s="202">
        <v>6.4</v>
      </c>
      <c r="R2200" s="202">
        <v>0.01</v>
      </c>
      <c r="S2200" s="202">
        <v>5.42</v>
      </c>
      <c r="T2200" s="202">
        <v>99.35</v>
      </c>
      <c r="U2200" s="183">
        <f t="shared" si="68"/>
        <v>80.445904386628655</v>
      </c>
      <c r="V2200" s="183">
        <f t="shared" si="69"/>
        <v>15.825034578960057</v>
      </c>
      <c r="W2200" s="201" t="s">
        <v>713</v>
      </c>
      <c r="X2200" s="201">
        <v>10</v>
      </c>
    </row>
    <row r="2201" spans="1:24" s="171" customFormat="1" ht="11.25">
      <c r="A2201" s="172" t="s">
        <v>693</v>
      </c>
      <c r="B2201" s="201" t="s">
        <v>665</v>
      </c>
      <c r="C2201" s="201" t="s">
        <v>694</v>
      </c>
      <c r="D2201" s="201" t="s">
        <v>695</v>
      </c>
      <c r="E2201" s="201" t="s">
        <v>696</v>
      </c>
      <c r="F2201" s="201" t="s">
        <v>697</v>
      </c>
      <c r="G2201" s="201">
        <v>5</v>
      </c>
      <c r="H2201" s="201">
        <v>7</v>
      </c>
      <c r="I2201" s="201" t="s">
        <v>713</v>
      </c>
      <c r="J2201" s="201" t="s">
        <v>671</v>
      </c>
      <c r="K2201" s="202">
        <v>41.85</v>
      </c>
      <c r="L2201" s="202">
        <v>0.38</v>
      </c>
      <c r="M2201" s="202">
        <v>19.84</v>
      </c>
      <c r="N2201" s="202">
        <v>7.26</v>
      </c>
      <c r="O2201" s="202">
        <v>0.4</v>
      </c>
      <c r="P2201" s="202">
        <v>20.239999999999998</v>
      </c>
      <c r="Q2201" s="202">
        <v>5.15</v>
      </c>
      <c r="R2201" s="202">
        <v>0.1</v>
      </c>
      <c r="S2201" s="202">
        <v>4.59</v>
      </c>
      <c r="T2201" s="202">
        <v>99.81</v>
      </c>
      <c r="U2201" s="183">
        <f t="shared" si="68"/>
        <v>83.24738080935164</v>
      </c>
      <c r="V2201" s="183">
        <f t="shared" si="69"/>
        <v>13.434854979308763</v>
      </c>
      <c r="W2201" s="201" t="s">
        <v>713</v>
      </c>
      <c r="X2201" s="201">
        <v>10</v>
      </c>
    </row>
    <row r="2202" spans="1:24" s="171" customFormat="1" ht="11.25">
      <c r="A2202" s="172" t="s">
        <v>693</v>
      </c>
      <c r="B2202" s="201" t="s">
        <v>665</v>
      </c>
      <c r="C2202" s="201" t="s">
        <v>694</v>
      </c>
      <c r="D2202" s="201" t="s">
        <v>695</v>
      </c>
      <c r="E2202" s="201" t="s">
        <v>696</v>
      </c>
      <c r="F2202" s="201" t="s">
        <v>697</v>
      </c>
      <c r="G2202" s="201">
        <v>5</v>
      </c>
      <c r="H2202" s="201">
        <v>8</v>
      </c>
      <c r="I2202" s="201" t="s">
        <v>713</v>
      </c>
      <c r="J2202" s="201" t="s">
        <v>671</v>
      </c>
      <c r="K2202" s="202">
        <v>40.81</v>
      </c>
      <c r="L2202" s="202">
        <v>0.13</v>
      </c>
      <c r="M2202" s="202">
        <v>17.64</v>
      </c>
      <c r="N2202" s="202">
        <v>7.01</v>
      </c>
      <c r="O2202" s="202">
        <v>0.4</v>
      </c>
      <c r="P2202" s="202">
        <v>18.559999999999999</v>
      </c>
      <c r="Q2202" s="202">
        <v>6.38</v>
      </c>
      <c r="R2202" s="202">
        <v>0.05</v>
      </c>
      <c r="S2202" s="202">
        <v>7.51</v>
      </c>
      <c r="T2202" s="202">
        <v>98.49</v>
      </c>
      <c r="U2202" s="183">
        <f t="shared" si="68"/>
        <v>82.5152212805435</v>
      </c>
      <c r="V2202" s="183">
        <f t="shared" si="69"/>
        <v>22.215389885978706</v>
      </c>
      <c r="W2202" s="201" t="s">
        <v>713</v>
      </c>
      <c r="X2202" s="201">
        <v>10</v>
      </c>
    </row>
    <row r="2203" spans="1:24" s="171" customFormat="1" ht="11.25">
      <c r="A2203" s="172" t="s">
        <v>693</v>
      </c>
      <c r="B2203" s="201" t="s">
        <v>665</v>
      </c>
      <c r="C2203" s="201" t="s">
        <v>694</v>
      </c>
      <c r="D2203" s="201" t="s">
        <v>695</v>
      </c>
      <c r="E2203" s="201" t="s">
        <v>696</v>
      </c>
      <c r="F2203" s="201" t="s">
        <v>697</v>
      </c>
      <c r="G2203" s="201">
        <v>5</v>
      </c>
      <c r="H2203" s="201">
        <v>9</v>
      </c>
      <c r="I2203" s="201" t="s">
        <v>713</v>
      </c>
      <c r="J2203" s="201" t="s">
        <v>671</v>
      </c>
      <c r="K2203" s="202">
        <v>42.42</v>
      </c>
      <c r="L2203" s="202">
        <v>0.01</v>
      </c>
      <c r="M2203" s="202">
        <v>19.670000000000002</v>
      </c>
      <c r="N2203" s="202">
        <v>7.59</v>
      </c>
      <c r="O2203" s="202">
        <v>0.5</v>
      </c>
      <c r="P2203" s="202">
        <v>18.88</v>
      </c>
      <c r="Q2203" s="202">
        <v>5.18</v>
      </c>
      <c r="R2203" s="202">
        <v>0.05</v>
      </c>
      <c r="S2203" s="202">
        <v>5.47</v>
      </c>
      <c r="T2203" s="202">
        <v>99.77</v>
      </c>
      <c r="U2203" s="183">
        <f t="shared" si="68"/>
        <v>81.596606613645889</v>
      </c>
      <c r="V2203" s="183">
        <f t="shared" si="69"/>
        <v>15.722253217115675</v>
      </c>
      <c r="W2203" s="201" t="s">
        <v>713</v>
      </c>
      <c r="X2203" s="201">
        <v>10</v>
      </c>
    </row>
    <row r="2204" spans="1:24" s="171" customFormat="1" ht="11.25">
      <c r="A2204" s="172" t="s">
        <v>693</v>
      </c>
      <c r="B2204" s="201" t="s">
        <v>665</v>
      </c>
      <c r="C2204" s="201" t="s">
        <v>694</v>
      </c>
      <c r="D2204" s="201" t="s">
        <v>695</v>
      </c>
      <c r="E2204" s="201" t="s">
        <v>696</v>
      </c>
      <c r="F2204" s="201" t="s">
        <v>697</v>
      </c>
      <c r="G2204" s="201">
        <v>5</v>
      </c>
      <c r="H2204" s="201">
        <v>10</v>
      </c>
      <c r="I2204" s="201" t="s">
        <v>713</v>
      </c>
      <c r="J2204" s="201" t="s">
        <v>671</v>
      </c>
      <c r="K2204" s="202">
        <v>41.92</v>
      </c>
      <c r="L2204" s="202">
        <v>0.03</v>
      </c>
      <c r="M2204" s="202">
        <v>19.89</v>
      </c>
      <c r="N2204" s="202">
        <v>7.56</v>
      </c>
      <c r="O2204" s="202">
        <v>0.5</v>
      </c>
      <c r="P2204" s="202">
        <v>19.559999999999999</v>
      </c>
      <c r="Q2204" s="202">
        <v>5.17</v>
      </c>
      <c r="R2204" s="202">
        <v>0.04</v>
      </c>
      <c r="S2204" s="202">
        <v>5.25</v>
      </c>
      <c r="T2204" s="202">
        <v>99.92</v>
      </c>
      <c r="U2204" s="183">
        <f t="shared" si="68"/>
        <v>82.180087403902021</v>
      </c>
      <c r="V2204" s="183">
        <f t="shared" si="69"/>
        <v>15.043239456778471</v>
      </c>
      <c r="W2204" s="201" t="s">
        <v>713</v>
      </c>
      <c r="X2204" s="201">
        <v>10</v>
      </c>
    </row>
    <row r="2205" spans="1:24" s="171" customFormat="1" ht="11.25">
      <c r="A2205" s="172" t="s">
        <v>693</v>
      </c>
      <c r="B2205" s="201" t="s">
        <v>665</v>
      </c>
      <c r="C2205" s="201" t="s">
        <v>694</v>
      </c>
      <c r="D2205" s="201" t="s">
        <v>695</v>
      </c>
      <c r="E2205" s="201" t="s">
        <v>696</v>
      </c>
      <c r="F2205" s="201" t="s">
        <v>697</v>
      </c>
      <c r="G2205" s="201">
        <v>5</v>
      </c>
      <c r="H2205" s="201">
        <v>11</v>
      </c>
      <c r="I2205" s="201" t="s">
        <v>713</v>
      </c>
      <c r="J2205" s="201" t="s">
        <v>671</v>
      </c>
      <c r="K2205" s="202">
        <v>42.18</v>
      </c>
      <c r="L2205" s="202">
        <v>0</v>
      </c>
      <c r="M2205" s="202">
        <v>19.420000000000002</v>
      </c>
      <c r="N2205" s="202">
        <v>7.84</v>
      </c>
      <c r="O2205" s="202">
        <v>0.57999999999999996</v>
      </c>
      <c r="P2205" s="202">
        <v>18.28</v>
      </c>
      <c r="Q2205" s="202">
        <v>5.78</v>
      </c>
      <c r="R2205" s="202">
        <v>0.06</v>
      </c>
      <c r="S2205" s="202">
        <v>6.31</v>
      </c>
      <c r="T2205" s="202">
        <v>100.45</v>
      </c>
      <c r="U2205" s="183">
        <f t="shared" si="68"/>
        <v>80.605068561851965</v>
      </c>
      <c r="V2205" s="183">
        <f t="shared" si="69"/>
        <v>17.896249777465481</v>
      </c>
      <c r="W2205" s="201" t="s">
        <v>713</v>
      </c>
      <c r="X2205" s="201">
        <v>10</v>
      </c>
    </row>
    <row r="2206" spans="1:24" s="171" customFormat="1" ht="11.25">
      <c r="A2206" s="172" t="s">
        <v>693</v>
      </c>
      <c r="B2206" s="201" t="s">
        <v>665</v>
      </c>
      <c r="C2206" s="201" t="s">
        <v>694</v>
      </c>
      <c r="D2206" s="201" t="s">
        <v>695</v>
      </c>
      <c r="E2206" s="201" t="s">
        <v>696</v>
      </c>
      <c r="F2206" s="201" t="s">
        <v>697</v>
      </c>
      <c r="G2206" s="201">
        <v>5</v>
      </c>
      <c r="H2206" s="201">
        <v>12</v>
      </c>
      <c r="I2206" s="201" t="s">
        <v>713</v>
      </c>
      <c r="J2206" s="201" t="s">
        <v>671</v>
      </c>
      <c r="K2206" s="202">
        <v>41.48</v>
      </c>
      <c r="L2206" s="202">
        <v>1.08</v>
      </c>
      <c r="M2206" s="202">
        <v>17.899999999999999</v>
      </c>
      <c r="N2206" s="202">
        <v>7.38</v>
      </c>
      <c r="O2206" s="202">
        <v>0.33</v>
      </c>
      <c r="P2206" s="202">
        <v>20.6</v>
      </c>
      <c r="Q2206" s="202">
        <v>5.89</v>
      </c>
      <c r="R2206" s="202">
        <v>0.09</v>
      </c>
      <c r="S2206" s="202">
        <v>5.0199999999999996</v>
      </c>
      <c r="T2206" s="202">
        <v>99.77</v>
      </c>
      <c r="U2206" s="183">
        <f t="shared" si="68"/>
        <v>83.264617001663709</v>
      </c>
      <c r="V2206" s="183">
        <f t="shared" si="69"/>
        <v>15.834479862509236</v>
      </c>
      <c r="W2206" s="201" t="s">
        <v>713</v>
      </c>
      <c r="X2206" s="201">
        <v>10</v>
      </c>
    </row>
    <row r="2207" spans="1:24" s="171" customFormat="1" ht="11.25">
      <c r="A2207" s="172" t="s">
        <v>693</v>
      </c>
      <c r="B2207" s="201" t="s">
        <v>665</v>
      </c>
      <c r="C2207" s="201" t="s">
        <v>694</v>
      </c>
      <c r="D2207" s="201" t="s">
        <v>695</v>
      </c>
      <c r="E2207" s="201" t="s">
        <v>696</v>
      </c>
      <c r="F2207" s="201" t="s">
        <v>697</v>
      </c>
      <c r="G2207" s="201">
        <v>5</v>
      </c>
      <c r="H2207" s="201">
        <v>13</v>
      </c>
      <c r="I2207" s="201" t="s">
        <v>713</v>
      </c>
      <c r="J2207" s="201" t="s">
        <v>671</v>
      </c>
      <c r="K2207" s="202">
        <v>41.93</v>
      </c>
      <c r="L2207" s="202">
        <v>0.01</v>
      </c>
      <c r="M2207" s="202">
        <v>18.84</v>
      </c>
      <c r="N2207" s="202">
        <v>7.27</v>
      </c>
      <c r="O2207" s="202">
        <v>0.42</v>
      </c>
      <c r="P2207" s="202">
        <v>19.010000000000002</v>
      </c>
      <c r="Q2207" s="202">
        <v>6.03</v>
      </c>
      <c r="R2207" s="202">
        <v>0.04</v>
      </c>
      <c r="S2207" s="202">
        <v>6.77</v>
      </c>
      <c r="T2207" s="202">
        <v>100.32</v>
      </c>
      <c r="U2207" s="183">
        <f t="shared" si="68"/>
        <v>82.334692971135127</v>
      </c>
      <c r="V2207" s="183">
        <f t="shared" si="69"/>
        <v>19.423773291289869</v>
      </c>
      <c r="W2207" s="201" t="s">
        <v>713</v>
      </c>
      <c r="X2207" s="201">
        <v>10</v>
      </c>
    </row>
    <row r="2208" spans="1:24" s="171" customFormat="1" ht="11.25">
      <c r="A2208" s="172" t="s">
        <v>693</v>
      </c>
      <c r="B2208" s="201" t="s">
        <v>665</v>
      </c>
      <c r="C2208" s="201" t="s">
        <v>694</v>
      </c>
      <c r="D2208" s="201" t="s">
        <v>695</v>
      </c>
      <c r="E2208" s="201" t="s">
        <v>696</v>
      </c>
      <c r="F2208" s="201" t="s">
        <v>697</v>
      </c>
      <c r="G2208" s="201">
        <v>5</v>
      </c>
      <c r="H2208" s="201">
        <v>14</v>
      </c>
      <c r="I2208" s="201" t="s">
        <v>713</v>
      </c>
      <c r="J2208" s="201" t="s">
        <v>671</v>
      </c>
      <c r="K2208" s="202">
        <v>42.29</v>
      </c>
      <c r="L2208" s="202">
        <v>1.21</v>
      </c>
      <c r="M2208" s="202">
        <v>18.03</v>
      </c>
      <c r="N2208" s="202">
        <v>7.33</v>
      </c>
      <c r="O2208" s="202">
        <v>0.28000000000000003</v>
      </c>
      <c r="P2208" s="202">
        <v>19.940000000000001</v>
      </c>
      <c r="Q2208" s="202">
        <v>5.86</v>
      </c>
      <c r="R2208" s="202">
        <v>0.12</v>
      </c>
      <c r="S2208" s="202">
        <v>5.25</v>
      </c>
      <c r="T2208" s="202">
        <v>100.31</v>
      </c>
      <c r="U2208" s="183">
        <f t="shared" si="68"/>
        <v>82.902504528946452</v>
      </c>
      <c r="V2208" s="183">
        <f t="shared" si="69"/>
        <v>16.341520020983069</v>
      </c>
      <c r="W2208" s="201" t="s">
        <v>713</v>
      </c>
      <c r="X2208" s="201">
        <v>10</v>
      </c>
    </row>
    <row r="2209" spans="1:24" s="171" customFormat="1" ht="11.25">
      <c r="A2209" s="172" t="s">
        <v>693</v>
      </c>
      <c r="B2209" s="201" t="s">
        <v>665</v>
      </c>
      <c r="C2209" s="201" t="s">
        <v>694</v>
      </c>
      <c r="D2209" s="201" t="s">
        <v>695</v>
      </c>
      <c r="E2209" s="201" t="s">
        <v>696</v>
      </c>
      <c r="F2209" s="201" t="s">
        <v>697</v>
      </c>
      <c r="G2209" s="201">
        <v>5</v>
      </c>
      <c r="H2209" s="201">
        <v>15</v>
      </c>
      <c r="I2209" s="201" t="s">
        <v>713</v>
      </c>
      <c r="J2209" s="201" t="s">
        <v>671</v>
      </c>
      <c r="K2209" s="202">
        <v>43.01</v>
      </c>
      <c r="L2209" s="202">
        <v>0.39</v>
      </c>
      <c r="M2209" s="202">
        <v>20.23</v>
      </c>
      <c r="N2209" s="202">
        <v>7.03</v>
      </c>
      <c r="O2209" s="202">
        <v>0.31</v>
      </c>
      <c r="P2209" s="202">
        <v>20.92</v>
      </c>
      <c r="Q2209" s="202">
        <v>5.19</v>
      </c>
      <c r="R2209" s="202">
        <v>0</v>
      </c>
      <c r="S2209" s="202">
        <v>4.0999999999999996</v>
      </c>
      <c r="T2209" s="202">
        <v>101.18</v>
      </c>
      <c r="U2209" s="183">
        <f t="shared" si="68"/>
        <v>84.137572556734838</v>
      </c>
      <c r="V2209" s="183">
        <f t="shared" si="69"/>
        <v>11.968627513203872</v>
      </c>
      <c r="W2209" s="201" t="s">
        <v>713</v>
      </c>
      <c r="X2209" s="201">
        <v>10</v>
      </c>
    </row>
    <row r="2210" spans="1:24" s="171" customFormat="1" ht="11.25">
      <c r="A2210" s="172" t="s">
        <v>693</v>
      </c>
      <c r="B2210" s="201" t="s">
        <v>665</v>
      </c>
      <c r="C2210" s="201" t="s">
        <v>694</v>
      </c>
      <c r="D2210" s="201" t="s">
        <v>695</v>
      </c>
      <c r="E2210" s="201" t="s">
        <v>696</v>
      </c>
      <c r="F2210" s="201" t="s">
        <v>697</v>
      </c>
      <c r="G2210" s="201">
        <v>5</v>
      </c>
      <c r="H2210" s="201">
        <v>16</v>
      </c>
      <c r="I2210" s="201" t="s">
        <v>713</v>
      </c>
      <c r="J2210" s="201" t="s">
        <v>671</v>
      </c>
      <c r="K2210" s="202">
        <v>42.13</v>
      </c>
      <c r="L2210" s="202">
        <v>1.07</v>
      </c>
      <c r="M2210" s="202">
        <v>19.64</v>
      </c>
      <c r="N2210" s="202">
        <v>8.8800000000000008</v>
      </c>
      <c r="O2210" s="202">
        <v>0.4</v>
      </c>
      <c r="P2210" s="202">
        <v>19.7</v>
      </c>
      <c r="Q2210" s="202">
        <v>5.58</v>
      </c>
      <c r="R2210" s="202">
        <v>0.09</v>
      </c>
      <c r="S2210" s="202">
        <v>3.39</v>
      </c>
      <c r="T2210" s="202">
        <v>100.88</v>
      </c>
      <c r="U2210" s="183">
        <f t="shared" si="68"/>
        <v>79.8154255068998</v>
      </c>
      <c r="V2210" s="183">
        <f t="shared" si="69"/>
        <v>10.377530649955865</v>
      </c>
      <c r="W2210" s="201" t="s">
        <v>713</v>
      </c>
      <c r="X2210" s="201">
        <v>10</v>
      </c>
    </row>
    <row r="2211" spans="1:24" s="171" customFormat="1" ht="11.25">
      <c r="A2211" s="172" t="s">
        <v>693</v>
      </c>
      <c r="B2211" s="201" t="s">
        <v>665</v>
      </c>
      <c r="C2211" s="201" t="s">
        <v>694</v>
      </c>
      <c r="D2211" s="201" t="s">
        <v>695</v>
      </c>
      <c r="E2211" s="201" t="s">
        <v>696</v>
      </c>
      <c r="F2211" s="201" t="s">
        <v>697</v>
      </c>
      <c r="G2211" s="201">
        <v>5</v>
      </c>
      <c r="H2211" s="201">
        <v>17</v>
      </c>
      <c r="I2211" s="201" t="s">
        <v>713</v>
      </c>
      <c r="J2211" s="201" t="s">
        <v>671</v>
      </c>
      <c r="K2211" s="202">
        <v>41.55</v>
      </c>
      <c r="L2211" s="202">
        <v>1.18</v>
      </c>
      <c r="M2211" s="202">
        <v>17.98</v>
      </c>
      <c r="N2211" s="202">
        <v>7.44</v>
      </c>
      <c r="O2211" s="202">
        <v>0.33</v>
      </c>
      <c r="P2211" s="202">
        <v>19.809999999999999</v>
      </c>
      <c r="Q2211" s="202">
        <v>5.97</v>
      </c>
      <c r="R2211" s="202">
        <v>0.11</v>
      </c>
      <c r="S2211" s="202">
        <v>5.03</v>
      </c>
      <c r="T2211" s="202">
        <v>99.4</v>
      </c>
      <c r="U2211" s="183">
        <f t="shared" si="68"/>
        <v>82.596515466168114</v>
      </c>
      <c r="V2211" s="183">
        <f t="shared" si="69"/>
        <v>15.801599287788468</v>
      </c>
      <c r="W2211" s="201" t="s">
        <v>713</v>
      </c>
      <c r="X2211" s="201">
        <v>10</v>
      </c>
    </row>
    <row r="2212" spans="1:24" s="171" customFormat="1" ht="11.25">
      <c r="A2212" s="172" t="s">
        <v>693</v>
      </c>
      <c r="B2212" s="201" t="s">
        <v>665</v>
      </c>
      <c r="C2212" s="201" t="s">
        <v>694</v>
      </c>
      <c r="D2212" s="201" t="s">
        <v>695</v>
      </c>
      <c r="E2212" s="201" t="s">
        <v>696</v>
      </c>
      <c r="F2212" s="201" t="s">
        <v>697</v>
      </c>
      <c r="G2212" s="201">
        <v>5</v>
      </c>
      <c r="H2212" s="201">
        <v>18</v>
      </c>
      <c r="I2212" s="201" t="s">
        <v>713</v>
      </c>
      <c r="J2212" s="201" t="s">
        <v>671</v>
      </c>
      <c r="K2212" s="202">
        <v>41.52</v>
      </c>
      <c r="L2212" s="202">
        <v>0.79</v>
      </c>
      <c r="M2212" s="202">
        <v>21.86</v>
      </c>
      <c r="N2212" s="202">
        <v>10.51</v>
      </c>
      <c r="O2212" s="202">
        <v>0.53</v>
      </c>
      <c r="P2212" s="202">
        <v>17.12</v>
      </c>
      <c r="Q2212" s="202">
        <v>7.14</v>
      </c>
      <c r="R2212" s="202">
        <v>0.06</v>
      </c>
      <c r="S2212" s="202">
        <v>0.3</v>
      </c>
      <c r="T2212" s="202">
        <v>99.83</v>
      </c>
      <c r="U2212" s="183">
        <f t="shared" si="68"/>
        <v>74.381666028815701</v>
      </c>
      <c r="V2212" s="183">
        <f t="shared" si="69"/>
        <v>0.9122418748179173</v>
      </c>
      <c r="W2212" s="201" t="s">
        <v>713</v>
      </c>
      <c r="X2212" s="201">
        <v>10</v>
      </c>
    </row>
    <row r="2213" spans="1:24" s="171" customFormat="1" ht="11.25">
      <c r="A2213" s="172" t="s">
        <v>693</v>
      </c>
      <c r="B2213" s="201" t="s">
        <v>665</v>
      </c>
      <c r="C2213" s="201" t="s">
        <v>694</v>
      </c>
      <c r="D2213" s="201" t="s">
        <v>695</v>
      </c>
      <c r="E2213" s="201" t="s">
        <v>696</v>
      </c>
      <c r="F2213" s="201" t="s">
        <v>697</v>
      </c>
      <c r="G2213" s="201">
        <v>5</v>
      </c>
      <c r="H2213" s="201">
        <v>19</v>
      </c>
      <c r="I2213" s="201" t="s">
        <v>713</v>
      </c>
      <c r="J2213" s="201" t="s">
        <v>671</v>
      </c>
      <c r="K2213" s="202">
        <v>41.55</v>
      </c>
      <c r="L2213" s="202">
        <v>0.7</v>
      </c>
      <c r="M2213" s="202">
        <v>18.309999999999999</v>
      </c>
      <c r="N2213" s="202">
        <v>7.26</v>
      </c>
      <c r="O2213" s="202">
        <v>0.37</v>
      </c>
      <c r="P2213" s="202">
        <v>20.25</v>
      </c>
      <c r="Q2213" s="202">
        <v>5.69</v>
      </c>
      <c r="R2213" s="202">
        <v>7.0000000000000007E-2</v>
      </c>
      <c r="S2213" s="202">
        <v>5.38</v>
      </c>
      <c r="T2213" s="202">
        <v>99.58</v>
      </c>
      <c r="U2213" s="183">
        <f t="shared" si="68"/>
        <v>83.254268350357421</v>
      </c>
      <c r="V2213" s="183">
        <f t="shared" si="69"/>
        <v>16.465620024970999</v>
      </c>
      <c r="W2213" s="201" t="s">
        <v>713</v>
      </c>
      <c r="X2213" s="201">
        <v>10</v>
      </c>
    </row>
    <row r="2214" spans="1:24" s="171" customFormat="1" ht="11.25">
      <c r="A2214" s="172" t="s">
        <v>693</v>
      </c>
      <c r="B2214" s="201" t="s">
        <v>665</v>
      </c>
      <c r="C2214" s="201" t="s">
        <v>694</v>
      </c>
      <c r="D2214" s="201" t="s">
        <v>695</v>
      </c>
      <c r="E2214" s="201" t="s">
        <v>696</v>
      </c>
      <c r="F2214" s="201" t="s">
        <v>697</v>
      </c>
      <c r="G2214" s="201">
        <v>5</v>
      </c>
      <c r="H2214" s="201">
        <v>20</v>
      </c>
      <c r="I2214" s="201" t="s">
        <v>713</v>
      </c>
      <c r="J2214" s="201" t="s">
        <v>671</v>
      </c>
      <c r="K2214" s="202">
        <v>41.38</v>
      </c>
      <c r="L2214" s="202">
        <v>0.53</v>
      </c>
      <c r="M2214" s="202">
        <v>18.98</v>
      </c>
      <c r="N2214" s="202">
        <v>9.5399999999999991</v>
      </c>
      <c r="O2214" s="202">
        <v>0.44</v>
      </c>
      <c r="P2214" s="202">
        <v>16.82</v>
      </c>
      <c r="Q2214" s="202">
        <v>7.06</v>
      </c>
      <c r="R2214" s="202">
        <v>0.01</v>
      </c>
      <c r="S2214" s="202">
        <v>4.43</v>
      </c>
      <c r="T2214" s="202">
        <v>99.19</v>
      </c>
      <c r="U2214" s="183">
        <f t="shared" si="68"/>
        <v>75.860675433614404</v>
      </c>
      <c r="V2214" s="183">
        <f t="shared" si="69"/>
        <v>13.537924258967349</v>
      </c>
      <c r="W2214" s="201" t="s">
        <v>713</v>
      </c>
      <c r="X2214" s="201">
        <v>10</v>
      </c>
    </row>
    <row r="2215" spans="1:24" s="171" customFormat="1" ht="11.25">
      <c r="A2215" s="172" t="s">
        <v>693</v>
      </c>
      <c r="B2215" s="201" t="s">
        <v>665</v>
      </c>
      <c r="C2215" s="201" t="s">
        <v>694</v>
      </c>
      <c r="D2215" s="201" t="s">
        <v>695</v>
      </c>
      <c r="E2215" s="201" t="s">
        <v>696</v>
      </c>
      <c r="F2215" s="201" t="s">
        <v>697</v>
      </c>
      <c r="G2215" s="201">
        <v>5</v>
      </c>
      <c r="H2215" s="201">
        <v>21</v>
      </c>
      <c r="I2215" s="201" t="s">
        <v>713</v>
      </c>
      <c r="J2215" s="201" t="s">
        <v>671</v>
      </c>
      <c r="K2215" s="202">
        <v>41.17</v>
      </c>
      <c r="L2215" s="202">
        <v>1.31</v>
      </c>
      <c r="M2215" s="202">
        <v>18.52</v>
      </c>
      <c r="N2215" s="202">
        <v>7.29</v>
      </c>
      <c r="O2215" s="202">
        <v>0.31</v>
      </c>
      <c r="P2215" s="202">
        <v>20.88</v>
      </c>
      <c r="Q2215" s="202">
        <v>5.69</v>
      </c>
      <c r="R2215" s="202">
        <v>0.08</v>
      </c>
      <c r="S2215" s="202">
        <v>4.6399999999999997</v>
      </c>
      <c r="T2215" s="202">
        <v>99.89</v>
      </c>
      <c r="U2215" s="183">
        <f t="shared" si="68"/>
        <v>83.620652031597785</v>
      </c>
      <c r="V2215" s="183">
        <f t="shared" si="69"/>
        <v>14.388854201022308</v>
      </c>
      <c r="W2215" s="201" t="s">
        <v>713</v>
      </c>
      <c r="X2215" s="201">
        <v>10</v>
      </c>
    </row>
    <row r="2216" spans="1:24" s="171" customFormat="1" ht="11.25">
      <c r="A2216" s="172" t="s">
        <v>693</v>
      </c>
      <c r="B2216" s="201" t="s">
        <v>665</v>
      </c>
      <c r="C2216" s="201" t="s">
        <v>694</v>
      </c>
      <c r="D2216" s="201" t="s">
        <v>695</v>
      </c>
      <c r="E2216" s="201" t="s">
        <v>696</v>
      </c>
      <c r="F2216" s="201" t="s">
        <v>697</v>
      </c>
      <c r="G2216" s="201">
        <v>5</v>
      </c>
      <c r="H2216" s="201">
        <v>22</v>
      </c>
      <c r="I2216" s="201" t="s">
        <v>713</v>
      </c>
      <c r="J2216" s="201" t="s">
        <v>671</v>
      </c>
      <c r="K2216" s="202">
        <v>42.44</v>
      </c>
      <c r="L2216" s="202">
        <v>0.11</v>
      </c>
      <c r="M2216" s="202">
        <v>20.93</v>
      </c>
      <c r="N2216" s="202">
        <v>7.41</v>
      </c>
      <c r="O2216" s="202">
        <v>0.36</v>
      </c>
      <c r="P2216" s="202">
        <v>20.93</v>
      </c>
      <c r="Q2216" s="202">
        <v>4.83</v>
      </c>
      <c r="R2216" s="202">
        <v>7.0000000000000007E-2</v>
      </c>
      <c r="S2216" s="202">
        <v>3.78</v>
      </c>
      <c r="T2216" s="202">
        <v>100.86</v>
      </c>
      <c r="U2216" s="183">
        <f t="shared" si="68"/>
        <v>83.428894120090703</v>
      </c>
      <c r="V2216" s="183">
        <f t="shared" si="69"/>
        <v>10.806269720654939</v>
      </c>
      <c r="W2216" s="201" t="s">
        <v>713</v>
      </c>
      <c r="X2216" s="201">
        <v>10</v>
      </c>
    </row>
    <row r="2217" spans="1:24" s="171" customFormat="1" ht="11.25">
      <c r="A2217" s="172" t="s">
        <v>693</v>
      </c>
      <c r="B2217" s="201" t="s">
        <v>665</v>
      </c>
      <c r="C2217" s="201" t="s">
        <v>694</v>
      </c>
      <c r="D2217" s="201" t="s">
        <v>695</v>
      </c>
      <c r="E2217" s="201" t="s">
        <v>696</v>
      </c>
      <c r="F2217" s="201" t="s">
        <v>697</v>
      </c>
      <c r="G2217" s="201">
        <v>5</v>
      </c>
      <c r="H2217" s="201">
        <v>23</v>
      </c>
      <c r="I2217" s="201" t="s">
        <v>713</v>
      </c>
      <c r="J2217" s="201" t="s">
        <v>671</v>
      </c>
      <c r="K2217" s="202">
        <v>41.35</v>
      </c>
      <c r="L2217" s="202">
        <v>0.16</v>
      </c>
      <c r="M2217" s="202">
        <v>16.62</v>
      </c>
      <c r="N2217" s="202">
        <v>7.48</v>
      </c>
      <c r="O2217" s="202">
        <v>0.41</v>
      </c>
      <c r="P2217" s="202">
        <v>17.73</v>
      </c>
      <c r="Q2217" s="202">
        <v>7.02</v>
      </c>
      <c r="R2217" s="202">
        <v>0.05</v>
      </c>
      <c r="S2217" s="202">
        <v>9.23</v>
      </c>
      <c r="T2217" s="202">
        <v>100.05</v>
      </c>
      <c r="U2217" s="183">
        <f t="shared" si="68"/>
        <v>80.86104442163429</v>
      </c>
      <c r="V2217" s="183">
        <f t="shared" si="69"/>
        <v>27.143137680787145</v>
      </c>
      <c r="W2217" s="201" t="s">
        <v>713</v>
      </c>
      <c r="X2217" s="201">
        <v>10</v>
      </c>
    </row>
    <row r="2218" spans="1:24" s="171" customFormat="1" ht="11.25">
      <c r="A2218" s="172" t="s">
        <v>693</v>
      </c>
      <c r="B2218" s="201" t="s">
        <v>665</v>
      </c>
      <c r="C2218" s="201" t="s">
        <v>694</v>
      </c>
      <c r="D2218" s="201" t="s">
        <v>695</v>
      </c>
      <c r="E2218" s="201" t="s">
        <v>696</v>
      </c>
      <c r="F2218" s="201" t="s">
        <v>697</v>
      </c>
      <c r="G2218" s="201">
        <v>5</v>
      </c>
      <c r="H2218" s="201">
        <v>24</v>
      </c>
      <c r="I2218" s="201" t="s">
        <v>713</v>
      </c>
      <c r="J2218" s="201" t="s">
        <v>671</v>
      </c>
      <c r="K2218" s="202">
        <v>42.23</v>
      </c>
      <c r="L2218" s="202">
        <v>0.28000000000000003</v>
      </c>
      <c r="M2218" s="202">
        <v>18.489999999999998</v>
      </c>
      <c r="N2218" s="202">
        <v>6.97</v>
      </c>
      <c r="O2218" s="202">
        <v>0.38</v>
      </c>
      <c r="P2218" s="202">
        <v>19.239999999999998</v>
      </c>
      <c r="Q2218" s="202">
        <v>5.77</v>
      </c>
      <c r="R2218" s="202">
        <v>0</v>
      </c>
      <c r="S2218" s="202">
        <v>6.53</v>
      </c>
      <c r="T2218" s="202">
        <v>99.89</v>
      </c>
      <c r="U2218" s="183">
        <f t="shared" si="68"/>
        <v>83.108792129543986</v>
      </c>
      <c r="V2218" s="183">
        <f t="shared" si="69"/>
        <v>19.153794212668434</v>
      </c>
      <c r="W2218" s="201" t="s">
        <v>713</v>
      </c>
      <c r="X2218" s="201">
        <v>10</v>
      </c>
    </row>
    <row r="2219" spans="1:24" s="171" customFormat="1" ht="11.25">
      <c r="A2219" s="172" t="s">
        <v>693</v>
      </c>
      <c r="B2219" s="201" t="s">
        <v>665</v>
      </c>
      <c r="C2219" s="201" t="s">
        <v>694</v>
      </c>
      <c r="D2219" s="201" t="s">
        <v>695</v>
      </c>
      <c r="E2219" s="201" t="s">
        <v>696</v>
      </c>
      <c r="F2219" s="201" t="s">
        <v>697</v>
      </c>
      <c r="G2219" s="201">
        <v>5</v>
      </c>
      <c r="H2219" s="201">
        <v>25</v>
      </c>
      <c r="I2219" s="201" t="s">
        <v>713</v>
      </c>
      <c r="J2219" s="201" t="s">
        <v>671</v>
      </c>
      <c r="K2219" s="202">
        <v>42.47</v>
      </c>
      <c r="L2219" s="202">
        <v>0.16</v>
      </c>
      <c r="M2219" s="202">
        <v>20.85</v>
      </c>
      <c r="N2219" s="202">
        <v>7.36</v>
      </c>
      <c r="O2219" s="202">
        <v>0.36</v>
      </c>
      <c r="P2219" s="202">
        <v>20.57</v>
      </c>
      <c r="Q2219" s="202">
        <v>4.8099999999999996</v>
      </c>
      <c r="R2219" s="202">
        <v>0</v>
      </c>
      <c r="S2219" s="202">
        <v>3.85</v>
      </c>
      <c r="T2219" s="202">
        <v>100.43</v>
      </c>
      <c r="U2219" s="183">
        <f t="shared" si="68"/>
        <v>83.28211626034205</v>
      </c>
      <c r="V2219" s="183">
        <f t="shared" si="69"/>
        <v>11.021905323994904</v>
      </c>
      <c r="W2219" s="201" t="s">
        <v>713</v>
      </c>
      <c r="X2219" s="201">
        <v>10</v>
      </c>
    </row>
    <row r="2220" spans="1:24" s="171" customFormat="1" ht="11.25">
      <c r="A2220" s="172" t="s">
        <v>693</v>
      </c>
      <c r="B2220" s="201" t="s">
        <v>665</v>
      </c>
      <c r="C2220" s="201" t="s">
        <v>694</v>
      </c>
      <c r="D2220" s="201" t="s">
        <v>695</v>
      </c>
      <c r="E2220" s="201" t="s">
        <v>696</v>
      </c>
      <c r="F2220" s="201" t="s">
        <v>697</v>
      </c>
      <c r="G2220" s="201">
        <v>5</v>
      </c>
      <c r="H2220" s="201">
        <v>26</v>
      </c>
      <c r="I2220" s="201" t="s">
        <v>713</v>
      </c>
      <c r="J2220" s="201" t="s">
        <v>671</v>
      </c>
      <c r="K2220" s="202">
        <v>42.73</v>
      </c>
      <c r="L2220" s="202">
        <v>0.67</v>
      </c>
      <c r="M2220" s="202">
        <v>19.73</v>
      </c>
      <c r="N2220" s="202">
        <v>7.81</v>
      </c>
      <c r="O2220" s="202">
        <v>0.38</v>
      </c>
      <c r="P2220" s="202">
        <v>19.93</v>
      </c>
      <c r="Q2220" s="202">
        <v>5.44</v>
      </c>
      <c r="R2220" s="202">
        <v>0.06</v>
      </c>
      <c r="S2220" s="202">
        <v>4.76</v>
      </c>
      <c r="T2220" s="202">
        <v>101.51</v>
      </c>
      <c r="U2220" s="183">
        <f t="shared" si="68"/>
        <v>81.977180334505846</v>
      </c>
      <c r="V2220" s="183">
        <f t="shared" si="69"/>
        <v>13.929985043229925</v>
      </c>
      <c r="W2220" s="201" t="s">
        <v>713</v>
      </c>
      <c r="X2220" s="201">
        <v>10</v>
      </c>
    </row>
    <row r="2221" spans="1:24" s="171" customFormat="1" ht="11.25">
      <c r="A2221" s="172" t="s">
        <v>693</v>
      </c>
      <c r="B2221" s="201" t="s">
        <v>665</v>
      </c>
      <c r="C2221" s="201" t="s">
        <v>694</v>
      </c>
      <c r="D2221" s="201" t="s">
        <v>695</v>
      </c>
      <c r="E2221" s="201" t="s">
        <v>696</v>
      </c>
      <c r="F2221" s="201" t="s">
        <v>697</v>
      </c>
      <c r="G2221" s="201">
        <v>5</v>
      </c>
      <c r="H2221" s="201">
        <v>27</v>
      </c>
      <c r="I2221" s="201" t="s">
        <v>713</v>
      </c>
      <c r="J2221" s="201" t="s">
        <v>671</v>
      </c>
      <c r="K2221" s="202">
        <v>42.09</v>
      </c>
      <c r="L2221" s="202">
        <v>0.79</v>
      </c>
      <c r="M2221" s="202">
        <v>19.28</v>
      </c>
      <c r="N2221" s="202">
        <v>7.15</v>
      </c>
      <c r="O2221" s="202">
        <v>0.32</v>
      </c>
      <c r="P2221" s="202">
        <v>20.239999999999998</v>
      </c>
      <c r="Q2221" s="202">
        <v>5.45</v>
      </c>
      <c r="R2221" s="202">
        <v>0.17</v>
      </c>
      <c r="S2221" s="202">
        <v>4.07</v>
      </c>
      <c r="T2221" s="202">
        <v>99.56</v>
      </c>
      <c r="U2221" s="183">
        <f t="shared" si="68"/>
        <v>83.459223322422517</v>
      </c>
      <c r="V2221" s="183">
        <f t="shared" si="69"/>
        <v>12.404720582156111</v>
      </c>
      <c r="W2221" s="201" t="s">
        <v>713</v>
      </c>
      <c r="X2221" s="201">
        <v>10</v>
      </c>
    </row>
    <row r="2222" spans="1:24" s="171" customFormat="1" ht="11.25">
      <c r="A2222" s="172" t="s">
        <v>693</v>
      </c>
      <c r="B2222" s="201" t="s">
        <v>665</v>
      </c>
      <c r="C2222" s="201" t="s">
        <v>694</v>
      </c>
      <c r="D2222" s="201" t="s">
        <v>695</v>
      </c>
      <c r="E2222" s="201" t="s">
        <v>696</v>
      </c>
      <c r="F2222" s="201" t="s">
        <v>697</v>
      </c>
      <c r="G2222" s="201">
        <v>5</v>
      </c>
      <c r="H2222" s="201">
        <v>28</v>
      </c>
      <c r="I2222" s="201" t="s">
        <v>713</v>
      </c>
      <c r="J2222" s="201" t="s">
        <v>671</v>
      </c>
      <c r="K2222" s="202">
        <v>40.21</v>
      </c>
      <c r="L2222" s="202">
        <v>0.11</v>
      </c>
      <c r="M2222" s="202">
        <v>22.28</v>
      </c>
      <c r="N2222" s="202">
        <v>12.95</v>
      </c>
      <c r="O2222" s="202">
        <v>0.3</v>
      </c>
      <c r="P2222" s="202">
        <v>10.3</v>
      </c>
      <c r="Q2222" s="202">
        <v>13.79</v>
      </c>
      <c r="R2222" s="202">
        <v>0.06</v>
      </c>
      <c r="S2222" s="202">
        <v>0.01</v>
      </c>
      <c r="T2222" s="202">
        <v>100.01</v>
      </c>
      <c r="U2222" s="183">
        <f t="shared" si="68"/>
        <v>58.638212871795091</v>
      </c>
      <c r="V2222" s="183">
        <f t="shared" si="69"/>
        <v>3.0100448969072872E-2</v>
      </c>
      <c r="W2222" s="201" t="s">
        <v>713</v>
      </c>
      <c r="X2222" s="201">
        <v>10</v>
      </c>
    </row>
    <row r="2223" spans="1:24" s="171" customFormat="1" ht="11.25">
      <c r="A2223" s="172" t="s">
        <v>693</v>
      </c>
      <c r="B2223" s="201" t="s">
        <v>665</v>
      </c>
      <c r="C2223" s="201" t="s">
        <v>694</v>
      </c>
      <c r="D2223" s="201" t="s">
        <v>695</v>
      </c>
      <c r="E2223" s="201" t="s">
        <v>696</v>
      </c>
      <c r="F2223" s="201" t="s">
        <v>697</v>
      </c>
      <c r="G2223" s="201">
        <v>5</v>
      </c>
      <c r="H2223" s="201">
        <v>29</v>
      </c>
      <c r="I2223" s="201" t="s">
        <v>713</v>
      </c>
      <c r="J2223" s="201" t="s">
        <v>671</v>
      </c>
      <c r="K2223" s="202">
        <v>41.83</v>
      </c>
      <c r="L2223" s="202">
        <v>0.26</v>
      </c>
      <c r="M2223" s="202">
        <v>21.43</v>
      </c>
      <c r="N2223" s="202">
        <v>9.0500000000000007</v>
      </c>
      <c r="O2223" s="202">
        <v>0.32</v>
      </c>
      <c r="P2223" s="202">
        <v>19.3</v>
      </c>
      <c r="Q2223" s="202">
        <v>4.34</v>
      </c>
      <c r="R2223" s="202">
        <v>0</v>
      </c>
      <c r="S2223" s="202">
        <v>2.41</v>
      </c>
      <c r="T2223" s="202">
        <v>98.94</v>
      </c>
      <c r="U2223" s="183">
        <f t="shared" si="68"/>
        <v>79.171949012009918</v>
      </c>
      <c r="V2223" s="183">
        <f t="shared" si="69"/>
        <v>7.0149849172611063</v>
      </c>
      <c r="W2223" s="201" t="s">
        <v>713</v>
      </c>
      <c r="X2223" s="201">
        <v>10</v>
      </c>
    </row>
    <row r="2224" spans="1:24" s="171" customFormat="1" ht="11.25">
      <c r="A2224" s="172" t="s">
        <v>693</v>
      </c>
      <c r="B2224" s="201" t="s">
        <v>665</v>
      </c>
      <c r="C2224" s="201" t="s">
        <v>694</v>
      </c>
      <c r="D2224" s="201" t="s">
        <v>695</v>
      </c>
      <c r="E2224" s="201" t="s">
        <v>696</v>
      </c>
      <c r="F2224" s="201" t="s">
        <v>697</v>
      </c>
      <c r="G2224" s="201">
        <v>5</v>
      </c>
      <c r="H2224" s="201">
        <v>30</v>
      </c>
      <c r="I2224" s="201" t="s">
        <v>713</v>
      </c>
      <c r="J2224" s="201" t="s">
        <v>671</v>
      </c>
      <c r="K2224" s="202">
        <v>42.06</v>
      </c>
      <c r="L2224" s="202">
        <v>0.66</v>
      </c>
      <c r="M2224" s="202">
        <v>21.37</v>
      </c>
      <c r="N2224" s="202">
        <v>10.36</v>
      </c>
      <c r="O2224" s="202">
        <v>0.49</v>
      </c>
      <c r="P2224" s="202">
        <v>16.649999999999999</v>
      </c>
      <c r="Q2224" s="202">
        <v>7.59</v>
      </c>
      <c r="R2224" s="202">
        <v>0.12</v>
      </c>
      <c r="S2224" s="202">
        <v>0.69</v>
      </c>
      <c r="T2224" s="202">
        <v>99.99</v>
      </c>
      <c r="U2224" s="183">
        <f t="shared" si="68"/>
        <v>74.124298189104366</v>
      </c>
      <c r="V2224" s="183">
        <f t="shared" si="69"/>
        <v>2.1201030758903121</v>
      </c>
      <c r="W2224" s="201" t="s">
        <v>713</v>
      </c>
      <c r="X2224" s="201">
        <v>10</v>
      </c>
    </row>
    <row r="2225" spans="1:24" s="171" customFormat="1" ht="11.25">
      <c r="A2225" s="172" t="s">
        <v>693</v>
      </c>
      <c r="B2225" s="201" t="s">
        <v>665</v>
      </c>
      <c r="C2225" s="201" t="s">
        <v>694</v>
      </c>
      <c r="D2225" s="201" t="s">
        <v>695</v>
      </c>
      <c r="E2225" s="201" t="s">
        <v>696</v>
      </c>
      <c r="F2225" s="201" t="s">
        <v>697</v>
      </c>
      <c r="G2225" s="201">
        <v>5</v>
      </c>
      <c r="H2225" s="201">
        <v>31</v>
      </c>
      <c r="I2225" s="201" t="s">
        <v>713</v>
      </c>
      <c r="J2225" s="201" t="s">
        <v>671</v>
      </c>
      <c r="K2225" s="202">
        <v>40.81</v>
      </c>
      <c r="L2225" s="202">
        <v>0.15</v>
      </c>
      <c r="M2225" s="202">
        <v>23.2</v>
      </c>
      <c r="N2225" s="202">
        <v>13.01</v>
      </c>
      <c r="O2225" s="202">
        <v>0.3</v>
      </c>
      <c r="P2225" s="202">
        <v>10.1</v>
      </c>
      <c r="Q2225" s="202">
        <v>13.75</v>
      </c>
      <c r="R2225" s="202">
        <v>0.08</v>
      </c>
      <c r="S2225" s="202">
        <v>7.0000000000000007E-2</v>
      </c>
      <c r="T2225" s="202">
        <v>101.47</v>
      </c>
      <c r="U2225" s="183">
        <f t="shared" si="68"/>
        <v>58.049315500671497</v>
      </c>
      <c r="V2225" s="183">
        <f t="shared" si="69"/>
        <v>0.20199973439259775</v>
      </c>
      <c r="W2225" s="201" t="s">
        <v>713</v>
      </c>
      <c r="X2225" s="201">
        <v>10</v>
      </c>
    </row>
    <row r="2226" spans="1:24" s="171" customFormat="1" ht="11.25">
      <c r="A2226" s="172" t="s">
        <v>693</v>
      </c>
      <c r="B2226" s="201" t="s">
        <v>665</v>
      </c>
      <c r="C2226" s="201" t="s">
        <v>694</v>
      </c>
      <c r="D2226" s="201" t="s">
        <v>695</v>
      </c>
      <c r="E2226" s="201" t="s">
        <v>696</v>
      </c>
      <c r="F2226" s="201" t="s">
        <v>697</v>
      </c>
      <c r="G2226" s="201">
        <v>5</v>
      </c>
      <c r="H2226" s="201">
        <v>32</v>
      </c>
      <c r="I2226" s="201" t="s">
        <v>713</v>
      </c>
      <c r="J2226" s="201" t="s">
        <v>671</v>
      </c>
      <c r="K2226" s="202">
        <v>40.21</v>
      </c>
      <c r="L2226" s="202">
        <v>0.15</v>
      </c>
      <c r="M2226" s="202">
        <v>22.64</v>
      </c>
      <c r="N2226" s="202">
        <v>12.82</v>
      </c>
      <c r="O2226" s="202">
        <v>0.28999999999999998</v>
      </c>
      <c r="P2226" s="202">
        <v>10.17</v>
      </c>
      <c r="Q2226" s="202">
        <v>13.76</v>
      </c>
      <c r="R2226" s="202">
        <v>0.02</v>
      </c>
      <c r="S2226" s="202">
        <v>0.06</v>
      </c>
      <c r="T2226" s="202">
        <v>100.12</v>
      </c>
      <c r="U2226" s="183">
        <f t="shared" si="68"/>
        <v>58.574839194936189</v>
      </c>
      <c r="V2226" s="183">
        <f t="shared" si="69"/>
        <v>0.17746892132751152</v>
      </c>
      <c r="W2226" s="201" t="s">
        <v>713</v>
      </c>
      <c r="X2226" s="201">
        <v>10</v>
      </c>
    </row>
    <row r="2227" spans="1:24" s="171" customFormat="1" ht="11.25">
      <c r="A2227" s="172" t="s">
        <v>693</v>
      </c>
      <c r="B2227" s="201" t="s">
        <v>665</v>
      </c>
      <c r="C2227" s="201" t="s">
        <v>694</v>
      </c>
      <c r="D2227" s="201" t="s">
        <v>695</v>
      </c>
      <c r="E2227" s="201" t="s">
        <v>696</v>
      </c>
      <c r="F2227" s="201" t="s">
        <v>697</v>
      </c>
      <c r="G2227" s="201">
        <v>5</v>
      </c>
      <c r="H2227" s="201">
        <v>33</v>
      </c>
      <c r="I2227" s="201" t="s">
        <v>713</v>
      </c>
      <c r="J2227" s="201" t="s">
        <v>671</v>
      </c>
      <c r="K2227" s="202">
        <v>40.909999999999997</v>
      </c>
      <c r="L2227" s="202">
        <v>0.14000000000000001</v>
      </c>
      <c r="M2227" s="202">
        <v>22.92</v>
      </c>
      <c r="N2227" s="202">
        <v>13.01</v>
      </c>
      <c r="O2227" s="202">
        <v>0.28999999999999998</v>
      </c>
      <c r="P2227" s="202">
        <v>9.67</v>
      </c>
      <c r="Q2227" s="202">
        <v>13.78</v>
      </c>
      <c r="R2227" s="202">
        <v>0.05</v>
      </c>
      <c r="S2227" s="202">
        <v>0.04</v>
      </c>
      <c r="T2227" s="202">
        <v>100.81</v>
      </c>
      <c r="U2227" s="183">
        <f t="shared" si="68"/>
        <v>56.986271415900589</v>
      </c>
      <c r="V2227" s="183">
        <f t="shared" si="69"/>
        <v>0.11693812586754154</v>
      </c>
      <c r="W2227" s="201" t="s">
        <v>713</v>
      </c>
      <c r="X2227" s="201">
        <v>10</v>
      </c>
    </row>
    <row r="2228" spans="1:24" s="171" customFormat="1" ht="11.25">
      <c r="A2228" s="172" t="s">
        <v>693</v>
      </c>
      <c r="B2228" s="201" t="s">
        <v>665</v>
      </c>
      <c r="C2228" s="201" t="s">
        <v>694</v>
      </c>
      <c r="D2228" s="201" t="s">
        <v>695</v>
      </c>
      <c r="E2228" s="201" t="s">
        <v>696</v>
      </c>
      <c r="F2228" s="201" t="s">
        <v>697</v>
      </c>
      <c r="G2228" s="201">
        <v>5</v>
      </c>
      <c r="H2228" s="201">
        <v>34</v>
      </c>
      <c r="I2228" s="201" t="s">
        <v>713</v>
      </c>
      <c r="J2228" s="201" t="s">
        <v>671</v>
      </c>
      <c r="K2228" s="202">
        <v>42.75</v>
      </c>
      <c r="L2228" s="202">
        <v>0.96</v>
      </c>
      <c r="M2228" s="202">
        <v>19.329999999999998</v>
      </c>
      <c r="N2228" s="202">
        <v>7.52</v>
      </c>
      <c r="O2228" s="202">
        <v>0.32</v>
      </c>
      <c r="P2228" s="202">
        <v>20.58</v>
      </c>
      <c r="Q2228" s="202">
        <v>5.56</v>
      </c>
      <c r="R2228" s="202">
        <v>0.18</v>
      </c>
      <c r="S2228" s="202">
        <v>3.69</v>
      </c>
      <c r="T2228" s="202">
        <v>100.89</v>
      </c>
      <c r="U2228" s="183">
        <f t="shared" si="68"/>
        <v>82.987401197056329</v>
      </c>
      <c r="V2228" s="183">
        <f t="shared" si="69"/>
        <v>11.352231156994335</v>
      </c>
      <c r="W2228" s="201" t="s">
        <v>713</v>
      </c>
      <c r="X2228" s="201">
        <v>10</v>
      </c>
    </row>
    <row r="2229" spans="1:24" s="171" customFormat="1" ht="11.25">
      <c r="A2229" s="172" t="s">
        <v>693</v>
      </c>
      <c r="B2229" s="201" t="s">
        <v>665</v>
      </c>
      <c r="C2229" s="201" t="s">
        <v>694</v>
      </c>
      <c r="D2229" s="201" t="s">
        <v>695</v>
      </c>
      <c r="E2229" s="201" t="s">
        <v>696</v>
      </c>
      <c r="F2229" s="201" t="s">
        <v>697</v>
      </c>
      <c r="G2229" s="201">
        <v>5</v>
      </c>
      <c r="H2229" s="201">
        <v>35</v>
      </c>
      <c r="I2229" s="201" t="s">
        <v>713</v>
      </c>
      <c r="J2229" s="201" t="s">
        <v>671</v>
      </c>
      <c r="K2229" s="202">
        <v>41.96</v>
      </c>
      <c r="L2229" s="202">
        <v>0.19</v>
      </c>
      <c r="M2229" s="202">
        <v>19.649999999999999</v>
      </c>
      <c r="N2229" s="202">
        <v>7.42</v>
      </c>
      <c r="O2229" s="202">
        <v>0.44</v>
      </c>
      <c r="P2229" s="202">
        <v>19.649999999999999</v>
      </c>
      <c r="Q2229" s="202">
        <v>5.4</v>
      </c>
      <c r="R2229" s="202">
        <v>0.02</v>
      </c>
      <c r="S2229" s="202">
        <v>5.75</v>
      </c>
      <c r="T2229" s="202">
        <v>100.48</v>
      </c>
      <c r="U2229" s="183">
        <f t="shared" si="68"/>
        <v>82.518499780853077</v>
      </c>
      <c r="V2229" s="183">
        <f t="shared" si="69"/>
        <v>16.40905053051004</v>
      </c>
      <c r="W2229" s="201" t="s">
        <v>713</v>
      </c>
      <c r="X2229" s="201">
        <v>10</v>
      </c>
    </row>
    <row r="2230" spans="1:24" s="171" customFormat="1" ht="11.25">
      <c r="A2230" s="172" t="s">
        <v>693</v>
      </c>
      <c r="B2230" s="201" t="s">
        <v>665</v>
      </c>
      <c r="C2230" s="201" t="s">
        <v>694</v>
      </c>
      <c r="D2230" s="201" t="s">
        <v>695</v>
      </c>
      <c r="E2230" s="201" t="s">
        <v>696</v>
      </c>
      <c r="F2230" s="201" t="s">
        <v>697</v>
      </c>
      <c r="G2230" s="201">
        <v>5</v>
      </c>
      <c r="H2230" s="201">
        <v>36</v>
      </c>
      <c r="I2230" s="201" t="s">
        <v>713</v>
      </c>
      <c r="J2230" s="201" t="s">
        <v>671</v>
      </c>
      <c r="K2230" s="202">
        <v>42.8</v>
      </c>
      <c r="L2230" s="202">
        <v>0.28999999999999998</v>
      </c>
      <c r="M2230" s="202">
        <v>21.2</v>
      </c>
      <c r="N2230" s="202">
        <v>7.44</v>
      </c>
      <c r="O2230" s="202">
        <v>0.42</v>
      </c>
      <c r="P2230" s="202">
        <v>20.75</v>
      </c>
      <c r="Q2230" s="202">
        <v>4.41</v>
      </c>
      <c r="R2230" s="202">
        <v>0.12</v>
      </c>
      <c r="S2230" s="202">
        <v>3.34</v>
      </c>
      <c r="T2230" s="202">
        <v>100.77</v>
      </c>
      <c r="U2230" s="183">
        <f t="shared" si="68"/>
        <v>83.252880189060278</v>
      </c>
      <c r="V2230" s="183">
        <f t="shared" si="69"/>
        <v>9.5586497351787347</v>
      </c>
      <c r="W2230" s="201" t="s">
        <v>713</v>
      </c>
      <c r="X2230" s="201">
        <v>10</v>
      </c>
    </row>
    <row r="2231" spans="1:24" s="171" customFormat="1" ht="11.25">
      <c r="A2231" s="172" t="s">
        <v>693</v>
      </c>
      <c r="B2231" s="201" t="s">
        <v>665</v>
      </c>
      <c r="C2231" s="201" t="s">
        <v>694</v>
      </c>
      <c r="D2231" s="201" t="s">
        <v>695</v>
      </c>
      <c r="E2231" s="201" t="s">
        <v>696</v>
      </c>
      <c r="F2231" s="201" t="s">
        <v>697</v>
      </c>
      <c r="G2231" s="201">
        <v>5</v>
      </c>
      <c r="H2231" s="201">
        <v>37</v>
      </c>
      <c r="I2231" s="201" t="s">
        <v>713</v>
      </c>
      <c r="J2231" s="201" t="s">
        <v>671</v>
      </c>
      <c r="K2231" s="202">
        <v>41.51</v>
      </c>
      <c r="L2231" s="202">
        <v>1.1100000000000001</v>
      </c>
      <c r="M2231" s="202">
        <v>18.32</v>
      </c>
      <c r="N2231" s="202">
        <v>7.49</v>
      </c>
      <c r="O2231" s="202">
        <v>0.33</v>
      </c>
      <c r="P2231" s="202">
        <v>20.190000000000001</v>
      </c>
      <c r="Q2231" s="202">
        <v>5.92</v>
      </c>
      <c r="R2231" s="202">
        <v>7.0000000000000007E-2</v>
      </c>
      <c r="S2231" s="202">
        <v>5.24</v>
      </c>
      <c r="T2231" s="202">
        <v>100.18</v>
      </c>
      <c r="U2231" s="183">
        <f t="shared" si="68"/>
        <v>82.772653059780538</v>
      </c>
      <c r="V2231" s="183">
        <f t="shared" si="69"/>
        <v>16.09878100344417</v>
      </c>
      <c r="W2231" s="201" t="s">
        <v>713</v>
      </c>
      <c r="X2231" s="201">
        <v>10</v>
      </c>
    </row>
    <row r="2232" spans="1:24" s="171" customFormat="1" ht="11.25">
      <c r="A2232" s="172" t="s">
        <v>693</v>
      </c>
      <c r="B2232" s="201" t="s">
        <v>665</v>
      </c>
      <c r="C2232" s="201" t="s">
        <v>694</v>
      </c>
      <c r="D2232" s="201" t="s">
        <v>695</v>
      </c>
      <c r="E2232" s="201" t="s">
        <v>696</v>
      </c>
      <c r="F2232" s="201" t="s">
        <v>697</v>
      </c>
      <c r="G2232" s="201">
        <v>5</v>
      </c>
      <c r="H2232" s="201">
        <v>38</v>
      </c>
      <c r="I2232" s="201" t="s">
        <v>713</v>
      </c>
      <c r="J2232" s="201" t="s">
        <v>671</v>
      </c>
      <c r="K2232" s="202">
        <v>42.27</v>
      </c>
      <c r="L2232" s="202">
        <v>1.02</v>
      </c>
      <c r="M2232" s="202">
        <v>20.3</v>
      </c>
      <c r="N2232" s="202">
        <v>7.52</v>
      </c>
      <c r="O2232" s="202">
        <v>0.32</v>
      </c>
      <c r="P2232" s="202">
        <v>20.5</v>
      </c>
      <c r="Q2232" s="202">
        <v>5.12</v>
      </c>
      <c r="R2232" s="202">
        <v>0.09</v>
      </c>
      <c r="S2232" s="202">
        <v>3.08</v>
      </c>
      <c r="T2232" s="202">
        <v>100.22</v>
      </c>
      <c r="U2232" s="183">
        <f t="shared" si="68"/>
        <v>82.932341893235133</v>
      </c>
      <c r="V2232" s="183">
        <f t="shared" si="69"/>
        <v>9.2379938639437764</v>
      </c>
      <c r="W2232" s="201" t="s">
        <v>713</v>
      </c>
      <c r="X2232" s="201">
        <v>10</v>
      </c>
    </row>
    <row r="2233" spans="1:24" s="171" customFormat="1" ht="11.25">
      <c r="A2233" s="172" t="s">
        <v>693</v>
      </c>
      <c r="B2233" s="201" t="s">
        <v>665</v>
      </c>
      <c r="C2233" s="201" t="s">
        <v>694</v>
      </c>
      <c r="D2233" s="201" t="s">
        <v>695</v>
      </c>
      <c r="E2233" s="201" t="s">
        <v>696</v>
      </c>
      <c r="F2233" s="201" t="s">
        <v>697</v>
      </c>
      <c r="G2233" s="201">
        <v>5</v>
      </c>
      <c r="H2233" s="201">
        <v>39</v>
      </c>
      <c r="I2233" s="201" t="s">
        <v>713</v>
      </c>
      <c r="J2233" s="201" t="s">
        <v>671</v>
      </c>
      <c r="K2233" s="202">
        <v>42.07</v>
      </c>
      <c r="L2233" s="202">
        <v>0.25</v>
      </c>
      <c r="M2233" s="202">
        <v>20.079999999999998</v>
      </c>
      <c r="N2233" s="202">
        <v>7.06</v>
      </c>
      <c r="O2233" s="202">
        <v>0.33</v>
      </c>
      <c r="P2233" s="202">
        <v>19.809999999999999</v>
      </c>
      <c r="Q2233" s="202">
        <v>5.19</v>
      </c>
      <c r="R2233" s="202">
        <v>0.04</v>
      </c>
      <c r="S2233" s="202">
        <v>4.66</v>
      </c>
      <c r="T2233" s="202">
        <v>99.49</v>
      </c>
      <c r="U2233" s="183">
        <f t="shared" si="68"/>
        <v>83.337290348690246</v>
      </c>
      <c r="V2233" s="183">
        <f t="shared" si="69"/>
        <v>13.471079471846107</v>
      </c>
      <c r="W2233" s="201" t="s">
        <v>713</v>
      </c>
      <c r="X2233" s="201">
        <v>10</v>
      </c>
    </row>
    <row r="2234" spans="1:24" s="171" customFormat="1" ht="11.25">
      <c r="A2234" s="172" t="s">
        <v>693</v>
      </c>
      <c r="B2234" s="201" t="s">
        <v>665</v>
      </c>
      <c r="C2234" s="201" t="s">
        <v>694</v>
      </c>
      <c r="D2234" s="201" t="s">
        <v>695</v>
      </c>
      <c r="E2234" s="201" t="s">
        <v>696</v>
      </c>
      <c r="F2234" s="201" t="s">
        <v>697</v>
      </c>
      <c r="G2234" s="201">
        <v>5</v>
      </c>
      <c r="H2234" s="201">
        <v>40</v>
      </c>
      <c r="I2234" s="201" t="s">
        <v>713</v>
      </c>
      <c r="J2234" s="201" t="s">
        <v>671</v>
      </c>
      <c r="K2234" s="202">
        <v>41.8</v>
      </c>
      <c r="L2234" s="202">
        <v>0.26</v>
      </c>
      <c r="M2234" s="202">
        <v>21.67</v>
      </c>
      <c r="N2234" s="202">
        <v>9.06</v>
      </c>
      <c r="O2234" s="202">
        <v>0.36</v>
      </c>
      <c r="P2234" s="202">
        <v>20.23</v>
      </c>
      <c r="Q2234" s="202">
        <v>4.43</v>
      </c>
      <c r="R2234" s="202">
        <v>0.03</v>
      </c>
      <c r="S2234" s="202">
        <v>2.3199999999999998</v>
      </c>
      <c r="T2234" s="202">
        <v>100.16</v>
      </c>
      <c r="U2234" s="183">
        <f t="shared" si="68"/>
        <v>79.919626513848286</v>
      </c>
      <c r="V2234" s="183">
        <f t="shared" si="69"/>
        <v>6.7007890883715771</v>
      </c>
      <c r="W2234" s="201" t="s">
        <v>713</v>
      </c>
      <c r="X2234" s="201">
        <v>10</v>
      </c>
    </row>
    <row r="2235" spans="1:24" s="171" customFormat="1" ht="11.25">
      <c r="A2235" s="172" t="s">
        <v>693</v>
      </c>
      <c r="B2235" s="201" t="s">
        <v>665</v>
      </c>
      <c r="C2235" s="201" t="s">
        <v>694</v>
      </c>
      <c r="D2235" s="201" t="s">
        <v>695</v>
      </c>
      <c r="E2235" s="201" t="s">
        <v>696</v>
      </c>
      <c r="F2235" s="201" t="s">
        <v>697</v>
      </c>
      <c r="G2235" s="201">
        <v>5</v>
      </c>
      <c r="H2235" s="201">
        <v>41</v>
      </c>
      <c r="I2235" s="201" t="s">
        <v>713</v>
      </c>
      <c r="J2235" s="201" t="s">
        <v>671</v>
      </c>
      <c r="K2235" s="202">
        <v>41.45</v>
      </c>
      <c r="L2235" s="202">
        <v>0.37</v>
      </c>
      <c r="M2235" s="202">
        <v>16.73</v>
      </c>
      <c r="N2235" s="202">
        <v>6.67</v>
      </c>
      <c r="O2235" s="202">
        <v>0.34</v>
      </c>
      <c r="P2235" s="202">
        <v>19.899999999999999</v>
      </c>
      <c r="Q2235" s="202">
        <v>6.21</v>
      </c>
      <c r="R2235" s="202">
        <v>0.02</v>
      </c>
      <c r="S2235" s="202">
        <v>8.3000000000000007</v>
      </c>
      <c r="T2235" s="202">
        <v>99.99</v>
      </c>
      <c r="U2235" s="183">
        <f t="shared" si="68"/>
        <v>84.171988094068411</v>
      </c>
      <c r="V2235" s="183">
        <f t="shared" si="69"/>
        <v>24.970753201185719</v>
      </c>
      <c r="W2235" s="201" t="s">
        <v>713</v>
      </c>
      <c r="X2235" s="201">
        <v>10</v>
      </c>
    </row>
    <row r="2236" spans="1:24" s="171" customFormat="1" ht="11.25">
      <c r="A2236" s="172" t="s">
        <v>693</v>
      </c>
      <c r="B2236" s="201" t="s">
        <v>665</v>
      </c>
      <c r="C2236" s="201" t="s">
        <v>694</v>
      </c>
      <c r="D2236" s="201" t="s">
        <v>695</v>
      </c>
      <c r="E2236" s="201" t="s">
        <v>696</v>
      </c>
      <c r="F2236" s="201" t="s">
        <v>697</v>
      </c>
      <c r="G2236" s="201">
        <v>5</v>
      </c>
      <c r="H2236" s="201">
        <v>42</v>
      </c>
      <c r="I2236" s="201" t="s">
        <v>713</v>
      </c>
      <c r="J2236" s="201" t="s">
        <v>671</v>
      </c>
      <c r="K2236" s="202">
        <v>41.14</v>
      </c>
      <c r="L2236" s="202">
        <v>0.13</v>
      </c>
      <c r="M2236" s="202">
        <v>23.21</v>
      </c>
      <c r="N2236" s="202">
        <v>12.91</v>
      </c>
      <c r="O2236" s="202">
        <v>0.3</v>
      </c>
      <c r="P2236" s="202">
        <v>9.81</v>
      </c>
      <c r="Q2236" s="202">
        <v>13.61</v>
      </c>
      <c r="R2236" s="202">
        <v>0.09</v>
      </c>
      <c r="S2236" s="202">
        <v>7.0000000000000007E-2</v>
      </c>
      <c r="T2236" s="202">
        <v>101.27</v>
      </c>
      <c r="U2236" s="183">
        <f t="shared" si="68"/>
        <v>57.526884704239279</v>
      </c>
      <c r="V2236" s="183">
        <f t="shared" si="69"/>
        <v>0.20191287878255298</v>
      </c>
      <c r="W2236" s="201" t="s">
        <v>713</v>
      </c>
      <c r="X2236" s="201">
        <v>10</v>
      </c>
    </row>
    <row r="2237" spans="1:24" s="171" customFormat="1" ht="11.25">
      <c r="A2237" s="172" t="s">
        <v>693</v>
      </c>
      <c r="B2237" s="201" t="s">
        <v>665</v>
      </c>
      <c r="C2237" s="201" t="s">
        <v>694</v>
      </c>
      <c r="D2237" s="201" t="s">
        <v>695</v>
      </c>
      <c r="E2237" s="201" t="s">
        <v>696</v>
      </c>
      <c r="F2237" s="201" t="s">
        <v>697</v>
      </c>
      <c r="G2237" s="201">
        <v>5</v>
      </c>
      <c r="H2237" s="201">
        <v>43</v>
      </c>
      <c r="I2237" s="201" t="s">
        <v>713</v>
      </c>
      <c r="J2237" s="201" t="s">
        <v>671</v>
      </c>
      <c r="K2237" s="202">
        <v>41.77</v>
      </c>
      <c r="L2237" s="202">
        <v>0.03</v>
      </c>
      <c r="M2237" s="202">
        <v>20.7</v>
      </c>
      <c r="N2237" s="202">
        <v>8.17</v>
      </c>
      <c r="O2237" s="202">
        <v>0.54</v>
      </c>
      <c r="P2237" s="202">
        <v>18.899999999999999</v>
      </c>
      <c r="Q2237" s="202">
        <v>5.57</v>
      </c>
      <c r="R2237" s="202">
        <v>0</v>
      </c>
      <c r="S2237" s="202">
        <v>3.93</v>
      </c>
      <c r="T2237" s="202">
        <v>99.61</v>
      </c>
      <c r="U2237" s="183">
        <f t="shared" si="68"/>
        <v>80.481648259225395</v>
      </c>
      <c r="V2237" s="183">
        <f t="shared" si="69"/>
        <v>11.297375843923563</v>
      </c>
      <c r="W2237" s="201" t="s">
        <v>713</v>
      </c>
      <c r="X2237" s="201">
        <v>10</v>
      </c>
    </row>
    <row r="2238" spans="1:24" s="171" customFormat="1" ht="11.25">
      <c r="A2238" s="172" t="s">
        <v>693</v>
      </c>
      <c r="B2238" s="201" t="s">
        <v>665</v>
      </c>
      <c r="C2238" s="201" t="s">
        <v>694</v>
      </c>
      <c r="D2238" s="201" t="s">
        <v>695</v>
      </c>
      <c r="E2238" s="201" t="s">
        <v>696</v>
      </c>
      <c r="F2238" s="201" t="s">
        <v>697</v>
      </c>
      <c r="G2238" s="201">
        <v>5</v>
      </c>
      <c r="H2238" s="201">
        <v>44</v>
      </c>
      <c r="I2238" s="201" t="s">
        <v>713</v>
      </c>
      <c r="J2238" s="201" t="s">
        <v>671</v>
      </c>
      <c r="K2238" s="202">
        <v>41.46</v>
      </c>
      <c r="L2238" s="202">
        <v>0.03</v>
      </c>
      <c r="M2238" s="202">
        <v>19.79</v>
      </c>
      <c r="N2238" s="202">
        <v>8.36</v>
      </c>
      <c r="O2238" s="202">
        <v>0.57999999999999996</v>
      </c>
      <c r="P2238" s="202">
        <v>18.32</v>
      </c>
      <c r="Q2238" s="202">
        <v>6.17</v>
      </c>
      <c r="R2238" s="202">
        <v>0</v>
      </c>
      <c r="S2238" s="202">
        <v>5.34</v>
      </c>
      <c r="T2238" s="202">
        <v>100.05</v>
      </c>
      <c r="U2238" s="183">
        <f t="shared" si="68"/>
        <v>79.616830409495378</v>
      </c>
      <c r="V2238" s="183">
        <f t="shared" si="69"/>
        <v>15.327064454253991</v>
      </c>
      <c r="W2238" s="201" t="s">
        <v>713</v>
      </c>
      <c r="X2238" s="201">
        <v>10</v>
      </c>
    </row>
    <row r="2239" spans="1:24" s="171" customFormat="1" ht="11.25">
      <c r="A2239" s="172" t="s">
        <v>693</v>
      </c>
      <c r="B2239" s="201" t="s">
        <v>665</v>
      </c>
      <c r="C2239" s="201" t="s">
        <v>694</v>
      </c>
      <c r="D2239" s="201" t="s">
        <v>695</v>
      </c>
      <c r="E2239" s="201" t="s">
        <v>696</v>
      </c>
      <c r="F2239" s="201" t="s">
        <v>697</v>
      </c>
      <c r="G2239" s="201">
        <v>5</v>
      </c>
      <c r="H2239" s="201">
        <v>45</v>
      </c>
      <c r="I2239" s="201" t="s">
        <v>713</v>
      </c>
      <c r="J2239" s="201" t="s">
        <v>671</v>
      </c>
      <c r="K2239" s="202">
        <v>40.76</v>
      </c>
      <c r="L2239" s="202">
        <v>0.14000000000000001</v>
      </c>
      <c r="M2239" s="202">
        <v>22.62</v>
      </c>
      <c r="N2239" s="202">
        <v>12.95</v>
      </c>
      <c r="O2239" s="202">
        <v>0.31</v>
      </c>
      <c r="P2239" s="202">
        <v>10.28</v>
      </c>
      <c r="Q2239" s="202">
        <v>13.55</v>
      </c>
      <c r="R2239" s="202">
        <v>7.0000000000000007E-2</v>
      </c>
      <c r="S2239" s="202">
        <v>7.0000000000000007E-2</v>
      </c>
      <c r="T2239" s="202">
        <v>100.75</v>
      </c>
      <c r="U2239" s="183">
        <f t="shared" si="68"/>
        <v>58.591064406161195</v>
      </c>
      <c r="V2239" s="183">
        <f t="shared" si="69"/>
        <v>0.20716848451065259</v>
      </c>
      <c r="W2239" s="201" t="s">
        <v>713</v>
      </c>
      <c r="X2239" s="201">
        <v>10</v>
      </c>
    </row>
    <row r="2240" spans="1:24" s="171" customFormat="1" ht="11.25">
      <c r="A2240" s="172" t="s">
        <v>693</v>
      </c>
      <c r="B2240" s="201" t="s">
        <v>665</v>
      </c>
      <c r="C2240" s="201" t="s">
        <v>694</v>
      </c>
      <c r="D2240" s="201" t="s">
        <v>695</v>
      </c>
      <c r="E2240" s="201" t="s">
        <v>696</v>
      </c>
      <c r="F2240" s="201" t="s">
        <v>697</v>
      </c>
      <c r="G2240" s="201">
        <v>5</v>
      </c>
      <c r="H2240" s="201">
        <v>46</v>
      </c>
      <c r="I2240" s="201" t="s">
        <v>713</v>
      </c>
      <c r="J2240" s="201" t="s">
        <v>671</v>
      </c>
      <c r="K2240" s="202">
        <v>40.46</v>
      </c>
      <c r="L2240" s="202">
        <v>0.13</v>
      </c>
      <c r="M2240" s="202">
        <v>23.39</v>
      </c>
      <c r="N2240" s="202">
        <v>13</v>
      </c>
      <c r="O2240" s="202">
        <v>0.3</v>
      </c>
      <c r="P2240" s="202">
        <v>9.99</v>
      </c>
      <c r="Q2240" s="202">
        <v>13.69</v>
      </c>
      <c r="R2240" s="202">
        <v>0.03</v>
      </c>
      <c r="S2240" s="202">
        <v>7.0000000000000007E-2</v>
      </c>
      <c r="T2240" s="202">
        <v>101.06</v>
      </c>
      <c r="U2240" s="183">
        <f t="shared" si="68"/>
        <v>57.801163864241879</v>
      </c>
      <c r="V2240" s="183">
        <f t="shared" si="69"/>
        <v>0.20036215206503272</v>
      </c>
      <c r="W2240" s="201" t="s">
        <v>713</v>
      </c>
      <c r="X2240" s="201">
        <v>10</v>
      </c>
    </row>
    <row r="2241" spans="1:24" s="171" customFormat="1" ht="11.25">
      <c r="A2241" s="172" t="s">
        <v>693</v>
      </c>
      <c r="B2241" s="201" t="s">
        <v>665</v>
      </c>
      <c r="C2241" s="201" t="s">
        <v>694</v>
      </c>
      <c r="D2241" s="201" t="s">
        <v>695</v>
      </c>
      <c r="E2241" s="201" t="s">
        <v>696</v>
      </c>
      <c r="F2241" s="201" t="s">
        <v>697</v>
      </c>
      <c r="G2241" s="201">
        <v>5</v>
      </c>
      <c r="H2241" s="201">
        <v>47</v>
      </c>
      <c r="I2241" s="201" t="s">
        <v>713</v>
      </c>
      <c r="J2241" s="201" t="s">
        <v>671</v>
      </c>
      <c r="K2241" s="202">
        <v>40.58</v>
      </c>
      <c r="L2241" s="202">
        <v>0.14000000000000001</v>
      </c>
      <c r="M2241" s="202">
        <v>22.81</v>
      </c>
      <c r="N2241" s="202">
        <v>13.13</v>
      </c>
      <c r="O2241" s="202">
        <v>0.3</v>
      </c>
      <c r="P2241" s="202">
        <v>9.76</v>
      </c>
      <c r="Q2241" s="202">
        <v>13.7</v>
      </c>
      <c r="R2241" s="202">
        <v>0.01</v>
      </c>
      <c r="S2241" s="202">
        <v>0.06</v>
      </c>
      <c r="T2241" s="202">
        <v>100.49</v>
      </c>
      <c r="U2241" s="183">
        <f t="shared" si="68"/>
        <v>56.988298421577824</v>
      </c>
      <c r="V2241" s="183">
        <f t="shared" si="69"/>
        <v>0.17614859808802036</v>
      </c>
      <c r="W2241" s="201" t="s">
        <v>713</v>
      </c>
      <c r="X2241" s="201">
        <v>10</v>
      </c>
    </row>
    <row r="2242" spans="1:24" s="171" customFormat="1" ht="11.25">
      <c r="A2242" s="172" t="s">
        <v>693</v>
      </c>
      <c r="B2242" s="201" t="s">
        <v>665</v>
      </c>
      <c r="C2242" s="201" t="s">
        <v>694</v>
      </c>
      <c r="D2242" s="201" t="s">
        <v>695</v>
      </c>
      <c r="E2242" s="201" t="s">
        <v>696</v>
      </c>
      <c r="F2242" s="201" t="s">
        <v>697</v>
      </c>
      <c r="G2242" s="201">
        <v>5</v>
      </c>
      <c r="H2242" s="201">
        <v>48</v>
      </c>
      <c r="I2242" s="201" t="s">
        <v>713</v>
      </c>
      <c r="J2242" s="201" t="s">
        <v>671</v>
      </c>
      <c r="K2242" s="202">
        <v>41.03</v>
      </c>
      <c r="L2242" s="202">
        <v>0.26</v>
      </c>
      <c r="M2242" s="202">
        <v>17.38</v>
      </c>
      <c r="N2242" s="202">
        <v>6.47</v>
      </c>
      <c r="O2242" s="202">
        <v>0.37</v>
      </c>
      <c r="P2242" s="202">
        <v>20</v>
      </c>
      <c r="Q2242" s="202">
        <v>5.97</v>
      </c>
      <c r="R2242" s="202">
        <v>0.01</v>
      </c>
      <c r="S2242" s="202">
        <v>7.35</v>
      </c>
      <c r="T2242" s="202">
        <v>98.84</v>
      </c>
      <c r="U2242" s="183">
        <f t="shared" si="68"/>
        <v>84.638660360252061</v>
      </c>
      <c r="V2242" s="183">
        <f t="shared" si="69"/>
        <v>22.100065612924055</v>
      </c>
      <c r="W2242" s="201" t="s">
        <v>713</v>
      </c>
      <c r="X2242" s="201">
        <v>10</v>
      </c>
    </row>
    <row r="2243" spans="1:24" s="171" customFormat="1" ht="11.25">
      <c r="A2243" s="172" t="s">
        <v>693</v>
      </c>
      <c r="B2243" s="201" t="s">
        <v>665</v>
      </c>
      <c r="C2243" s="201" t="s">
        <v>694</v>
      </c>
      <c r="D2243" s="201" t="s">
        <v>695</v>
      </c>
      <c r="E2243" s="201" t="s">
        <v>696</v>
      </c>
      <c r="F2243" s="201" t="s">
        <v>697</v>
      </c>
      <c r="G2243" s="201">
        <v>5</v>
      </c>
      <c r="H2243" s="201">
        <v>49</v>
      </c>
      <c r="I2243" s="201" t="s">
        <v>713</v>
      </c>
      <c r="J2243" s="201" t="s">
        <v>671</v>
      </c>
      <c r="K2243" s="202">
        <v>42.54</v>
      </c>
      <c r="L2243" s="202">
        <v>0.34</v>
      </c>
      <c r="M2243" s="202">
        <v>21.33</v>
      </c>
      <c r="N2243" s="202">
        <v>8.36</v>
      </c>
      <c r="O2243" s="202">
        <v>0.34</v>
      </c>
      <c r="P2243" s="202">
        <v>20.49</v>
      </c>
      <c r="Q2243" s="202">
        <v>4.58</v>
      </c>
      <c r="R2243" s="202">
        <v>0.17</v>
      </c>
      <c r="S2243" s="202">
        <v>3.19</v>
      </c>
      <c r="T2243" s="202">
        <v>101.34</v>
      </c>
      <c r="U2243" s="183">
        <f t="shared" si="68"/>
        <v>81.373427265925159</v>
      </c>
      <c r="V2243" s="183">
        <f t="shared" si="69"/>
        <v>9.1179431351503784</v>
      </c>
      <c r="W2243" s="201" t="s">
        <v>713</v>
      </c>
      <c r="X2243" s="201">
        <v>10</v>
      </c>
    </row>
    <row r="2244" spans="1:24" s="171" customFormat="1" ht="11.25">
      <c r="A2244" s="172" t="s">
        <v>693</v>
      </c>
      <c r="B2244" s="201" t="s">
        <v>665</v>
      </c>
      <c r="C2244" s="201" t="s">
        <v>694</v>
      </c>
      <c r="D2244" s="201" t="s">
        <v>695</v>
      </c>
      <c r="E2244" s="201" t="s">
        <v>696</v>
      </c>
      <c r="F2244" s="201" t="s">
        <v>697</v>
      </c>
      <c r="G2244" s="201">
        <v>5</v>
      </c>
      <c r="H2244" s="201">
        <v>50</v>
      </c>
      <c r="I2244" s="201" t="s">
        <v>713</v>
      </c>
      <c r="J2244" s="201" t="s">
        <v>671</v>
      </c>
      <c r="K2244" s="202">
        <v>41.07</v>
      </c>
      <c r="L2244" s="202">
        <v>0.33</v>
      </c>
      <c r="M2244" s="202">
        <v>17.79</v>
      </c>
      <c r="N2244" s="202">
        <v>7.42</v>
      </c>
      <c r="O2244" s="202">
        <v>0.44</v>
      </c>
      <c r="P2244" s="202">
        <v>19.18</v>
      </c>
      <c r="Q2244" s="202">
        <v>6.23</v>
      </c>
      <c r="R2244" s="202">
        <v>0.03</v>
      </c>
      <c r="S2244" s="202">
        <v>7.01</v>
      </c>
      <c r="T2244" s="202">
        <v>99.5</v>
      </c>
      <c r="U2244" s="183">
        <f t="shared" si="68"/>
        <v>82.166515858255678</v>
      </c>
      <c r="V2244" s="183">
        <f t="shared" si="69"/>
        <v>20.90727808623009</v>
      </c>
      <c r="W2244" s="201" t="s">
        <v>713</v>
      </c>
      <c r="X2244" s="201">
        <v>10</v>
      </c>
    </row>
    <row r="2245" spans="1:24" s="171" customFormat="1" ht="11.25">
      <c r="A2245" s="172" t="s">
        <v>693</v>
      </c>
      <c r="B2245" s="201" t="s">
        <v>665</v>
      </c>
      <c r="C2245" s="201" t="s">
        <v>694</v>
      </c>
      <c r="D2245" s="201" t="s">
        <v>695</v>
      </c>
      <c r="E2245" s="201" t="s">
        <v>696</v>
      </c>
      <c r="F2245" s="201" t="s">
        <v>697</v>
      </c>
      <c r="G2245" s="201">
        <v>5</v>
      </c>
      <c r="H2245" s="201">
        <v>51</v>
      </c>
      <c r="I2245" s="201" t="s">
        <v>713</v>
      </c>
      <c r="J2245" s="201" t="s">
        <v>671</v>
      </c>
      <c r="K2245" s="202">
        <v>40.229999999999997</v>
      </c>
      <c r="L2245" s="202">
        <v>0.73</v>
      </c>
      <c r="M2245" s="202">
        <v>12.63</v>
      </c>
      <c r="N2245" s="202">
        <v>8.3000000000000007</v>
      </c>
      <c r="O2245" s="202">
        <v>0.46</v>
      </c>
      <c r="P2245" s="202">
        <v>16.100000000000001</v>
      </c>
      <c r="Q2245" s="202">
        <v>8.89</v>
      </c>
      <c r="R2245" s="202">
        <v>0.09</v>
      </c>
      <c r="S2245" s="202">
        <v>12.73</v>
      </c>
      <c r="T2245" s="202">
        <v>100.16</v>
      </c>
      <c r="U2245" s="183">
        <f t="shared" si="68"/>
        <v>77.565882906719906</v>
      </c>
      <c r="V2245" s="183">
        <f t="shared" si="69"/>
        <v>40.339518572708563</v>
      </c>
      <c r="W2245" s="201" t="s">
        <v>713</v>
      </c>
      <c r="X2245" s="201">
        <v>10</v>
      </c>
    </row>
    <row r="2246" spans="1:24" s="171" customFormat="1" ht="11.25">
      <c r="A2246" s="172" t="s">
        <v>693</v>
      </c>
      <c r="B2246" s="201" t="s">
        <v>665</v>
      </c>
      <c r="C2246" s="201" t="s">
        <v>694</v>
      </c>
      <c r="D2246" s="201" t="s">
        <v>695</v>
      </c>
      <c r="E2246" s="201" t="s">
        <v>696</v>
      </c>
      <c r="F2246" s="201" t="s">
        <v>697</v>
      </c>
      <c r="G2246" s="201">
        <v>5</v>
      </c>
      <c r="H2246" s="201">
        <v>52</v>
      </c>
      <c r="I2246" s="201" t="s">
        <v>713</v>
      </c>
      <c r="J2246" s="201" t="s">
        <v>671</v>
      </c>
      <c r="K2246" s="202">
        <v>42.08</v>
      </c>
      <c r="L2246" s="202">
        <v>0</v>
      </c>
      <c r="M2246" s="202">
        <v>19.649999999999999</v>
      </c>
      <c r="N2246" s="202">
        <v>7.52</v>
      </c>
      <c r="O2246" s="202">
        <v>0.5</v>
      </c>
      <c r="P2246" s="202">
        <v>19.39</v>
      </c>
      <c r="Q2246" s="202">
        <v>5.31</v>
      </c>
      <c r="R2246" s="202">
        <v>0.06</v>
      </c>
      <c r="S2246" s="202">
        <v>5.54</v>
      </c>
      <c r="T2246" s="202">
        <v>100.05</v>
      </c>
      <c r="U2246" s="183">
        <f t="shared" ref="U2246:U2309" si="70">((P2246/40.31)/(P2246/40.31+N2246/71.85))*100</f>
        <v>82.129887548961634</v>
      </c>
      <c r="V2246" s="183">
        <f t="shared" ref="V2246:V2309" si="71">((S2246/151.99061)/(S2246/151.99061+M2246/101.96137))*100</f>
        <v>15.905080557775793</v>
      </c>
      <c r="W2246" s="201" t="s">
        <v>713</v>
      </c>
      <c r="X2246" s="201">
        <v>10</v>
      </c>
    </row>
    <row r="2247" spans="1:24" s="171" customFormat="1" ht="11.25">
      <c r="A2247" s="172" t="s">
        <v>693</v>
      </c>
      <c r="B2247" s="201" t="s">
        <v>665</v>
      </c>
      <c r="C2247" s="201" t="s">
        <v>694</v>
      </c>
      <c r="D2247" s="201" t="s">
        <v>695</v>
      </c>
      <c r="E2247" s="201" t="s">
        <v>696</v>
      </c>
      <c r="F2247" s="201" t="s">
        <v>697</v>
      </c>
      <c r="G2247" s="201">
        <v>5</v>
      </c>
      <c r="H2247" s="201">
        <v>53</v>
      </c>
      <c r="I2247" s="201" t="s">
        <v>713</v>
      </c>
      <c r="J2247" s="201" t="s">
        <v>671</v>
      </c>
      <c r="K2247" s="202">
        <v>41.23</v>
      </c>
      <c r="L2247" s="202">
        <v>0.04</v>
      </c>
      <c r="M2247" s="202">
        <v>19.43</v>
      </c>
      <c r="N2247" s="202">
        <v>7.74</v>
      </c>
      <c r="O2247" s="202">
        <v>0.53</v>
      </c>
      <c r="P2247" s="202">
        <v>18.7</v>
      </c>
      <c r="Q2247" s="202">
        <v>6.59</v>
      </c>
      <c r="R2247" s="202">
        <v>0.1</v>
      </c>
      <c r="S2247" s="202">
        <v>6.28</v>
      </c>
      <c r="T2247" s="202">
        <v>100.64</v>
      </c>
      <c r="U2247" s="183">
        <f t="shared" si="70"/>
        <v>81.15484082333208</v>
      </c>
      <c r="V2247" s="183">
        <f t="shared" si="71"/>
        <v>17.818792330533018</v>
      </c>
      <c r="W2247" s="201" t="s">
        <v>713</v>
      </c>
      <c r="X2247" s="201">
        <v>10</v>
      </c>
    </row>
    <row r="2248" spans="1:24" s="171" customFormat="1" ht="11.25">
      <c r="A2248" s="172" t="s">
        <v>693</v>
      </c>
      <c r="B2248" s="201" t="s">
        <v>665</v>
      </c>
      <c r="C2248" s="201" t="s">
        <v>694</v>
      </c>
      <c r="D2248" s="201" t="s">
        <v>695</v>
      </c>
      <c r="E2248" s="201" t="s">
        <v>696</v>
      </c>
      <c r="F2248" s="201" t="s">
        <v>697</v>
      </c>
      <c r="G2248" s="201">
        <v>5</v>
      </c>
      <c r="H2248" s="201">
        <v>54</v>
      </c>
      <c r="I2248" s="201" t="s">
        <v>713</v>
      </c>
      <c r="J2248" s="201" t="s">
        <v>671</v>
      </c>
      <c r="K2248" s="202">
        <v>41.7</v>
      </c>
      <c r="L2248" s="202">
        <v>0.36</v>
      </c>
      <c r="M2248" s="202">
        <v>18.79</v>
      </c>
      <c r="N2248" s="202">
        <v>7.05</v>
      </c>
      <c r="O2248" s="202">
        <v>0.32</v>
      </c>
      <c r="P2248" s="202">
        <v>20.03</v>
      </c>
      <c r="Q2248" s="202">
        <v>5.69</v>
      </c>
      <c r="R2248" s="202">
        <v>0.09</v>
      </c>
      <c r="S2248" s="202">
        <v>6.55</v>
      </c>
      <c r="T2248" s="202">
        <v>100.58</v>
      </c>
      <c r="U2248" s="183">
        <f t="shared" si="70"/>
        <v>83.509618816009137</v>
      </c>
      <c r="V2248" s="183">
        <f t="shared" si="71"/>
        <v>18.952731380690349</v>
      </c>
      <c r="W2248" s="201" t="s">
        <v>713</v>
      </c>
      <c r="X2248" s="201">
        <v>10</v>
      </c>
    </row>
    <row r="2249" spans="1:24" s="171" customFormat="1" ht="11.25">
      <c r="A2249" s="172" t="s">
        <v>693</v>
      </c>
      <c r="B2249" s="201" t="s">
        <v>665</v>
      </c>
      <c r="C2249" s="201" t="s">
        <v>694</v>
      </c>
      <c r="D2249" s="201" t="s">
        <v>695</v>
      </c>
      <c r="E2249" s="201" t="s">
        <v>696</v>
      </c>
      <c r="F2249" s="201" t="s">
        <v>697</v>
      </c>
      <c r="G2249" s="201">
        <v>5</v>
      </c>
      <c r="H2249" s="201">
        <v>55</v>
      </c>
      <c r="I2249" s="201" t="s">
        <v>713</v>
      </c>
      <c r="J2249" s="201" t="s">
        <v>671</v>
      </c>
      <c r="K2249" s="202">
        <v>41.95</v>
      </c>
      <c r="L2249" s="202">
        <v>0.93</v>
      </c>
      <c r="M2249" s="202">
        <v>19.440000000000001</v>
      </c>
      <c r="N2249" s="202">
        <v>8.41</v>
      </c>
      <c r="O2249" s="202">
        <v>0.34</v>
      </c>
      <c r="P2249" s="202">
        <v>19.559999999999999</v>
      </c>
      <c r="Q2249" s="202">
        <v>5.12</v>
      </c>
      <c r="R2249" s="202">
        <v>0.12</v>
      </c>
      <c r="S2249" s="202">
        <v>4</v>
      </c>
      <c r="T2249" s="202">
        <v>99.87</v>
      </c>
      <c r="U2249" s="183">
        <f t="shared" si="70"/>
        <v>80.565899968304151</v>
      </c>
      <c r="V2249" s="183">
        <f t="shared" si="71"/>
        <v>12.12907872022789</v>
      </c>
      <c r="W2249" s="201" t="s">
        <v>713</v>
      </c>
      <c r="X2249" s="201">
        <v>10</v>
      </c>
    </row>
    <row r="2250" spans="1:24" s="171" customFormat="1" ht="11.25">
      <c r="A2250" s="172" t="s">
        <v>693</v>
      </c>
      <c r="B2250" s="201" t="s">
        <v>665</v>
      </c>
      <c r="C2250" s="201" t="s">
        <v>694</v>
      </c>
      <c r="D2250" s="201" t="s">
        <v>695</v>
      </c>
      <c r="E2250" s="201" t="s">
        <v>696</v>
      </c>
      <c r="F2250" s="201" t="s">
        <v>697</v>
      </c>
      <c r="G2250" s="201">
        <v>5</v>
      </c>
      <c r="H2250" s="201">
        <v>56</v>
      </c>
      <c r="I2250" s="201" t="s">
        <v>713</v>
      </c>
      <c r="J2250" s="201" t="s">
        <v>671</v>
      </c>
      <c r="K2250" s="202">
        <v>41.88</v>
      </c>
      <c r="L2250" s="202">
        <v>0.04</v>
      </c>
      <c r="M2250" s="202">
        <v>19.010000000000002</v>
      </c>
      <c r="N2250" s="202">
        <v>7.19</v>
      </c>
      <c r="O2250" s="202">
        <v>0.38</v>
      </c>
      <c r="P2250" s="202">
        <v>19.18</v>
      </c>
      <c r="Q2250" s="202">
        <v>5.87</v>
      </c>
      <c r="R2250" s="202">
        <v>0.02</v>
      </c>
      <c r="S2250" s="202">
        <v>6.12</v>
      </c>
      <c r="T2250" s="202">
        <v>99.69</v>
      </c>
      <c r="U2250" s="183">
        <f t="shared" si="70"/>
        <v>82.62324886584237</v>
      </c>
      <c r="V2250" s="183">
        <f t="shared" si="71"/>
        <v>17.760953453259852</v>
      </c>
      <c r="W2250" s="201" t="s">
        <v>713</v>
      </c>
      <c r="X2250" s="201">
        <v>10</v>
      </c>
    </row>
    <row r="2251" spans="1:24" s="171" customFormat="1" ht="11.25">
      <c r="A2251" s="172" t="s">
        <v>693</v>
      </c>
      <c r="B2251" s="201" t="s">
        <v>665</v>
      </c>
      <c r="C2251" s="201" t="s">
        <v>694</v>
      </c>
      <c r="D2251" s="201" t="s">
        <v>695</v>
      </c>
      <c r="E2251" s="201" t="s">
        <v>696</v>
      </c>
      <c r="F2251" s="201" t="s">
        <v>697</v>
      </c>
      <c r="G2251" s="201">
        <v>5</v>
      </c>
      <c r="H2251" s="201">
        <v>57</v>
      </c>
      <c r="I2251" s="201" t="s">
        <v>713</v>
      </c>
      <c r="J2251" s="201" t="s">
        <v>671</v>
      </c>
      <c r="K2251" s="202">
        <v>41.58</v>
      </c>
      <c r="L2251" s="202">
        <v>0.04</v>
      </c>
      <c r="M2251" s="202">
        <v>21.23</v>
      </c>
      <c r="N2251" s="202">
        <v>8.41</v>
      </c>
      <c r="O2251" s="202">
        <v>0.61</v>
      </c>
      <c r="P2251" s="202">
        <v>18.940000000000001</v>
      </c>
      <c r="Q2251" s="202">
        <v>5.07</v>
      </c>
      <c r="R2251" s="202">
        <v>0</v>
      </c>
      <c r="S2251" s="202">
        <v>3.45</v>
      </c>
      <c r="T2251" s="202">
        <v>99.33</v>
      </c>
      <c r="U2251" s="183">
        <f t="shared" si="70"/>
        <v>80.056600418120212</v>
      </c>
      <c r="V2251" s="183">
        <f t="shared" si="71"/>
        <v>9.8299297297693951</v>
      </c>
      <c r="W2251" s="201" t="s">
        <v>713</v>
      </c>
      <c r="X2251" s="201">
        <v>10</v>
      </c>
    </row>
    <row r="2252" spans="1:24" s="171" customFormat="1" ht="11.25">
      <c r="A2252" s="172" t="s">
        <v>693</v>
      </c>
      <c r="B2252" s="201" t="s">
        <v>665</v>
      </c>
      <c r="C2252" s="201" t="s">
        <v>694</v>
      </c>
      <c r="D2252" s="201" t="s">
        <v>695</v>
      </c>
      <c r="E2252" s="201" t="s">
        <v>696</v>
      </c>
      <c r="F2252" s="201" t="s">
        <v>697</v>
      </c>
      <c r="G2252" s="201">
        <v>5</v>
      </c>
      <c r="H2252" s="201">
        <v>58</v>
      </c>
      <c r="I2252" s="201" t="s">
        <v>713</v>
      </c>
      <c r="J2252" s="201" t="s">
        <v>671</v>
      </c>
      <c r="K2252" s="202">
        <v>41.68</v>
      </c>
      <c r="L2252" s="202">
        <v>0</v>
      </c>
      <c r="M2252" s="202">
        <v>19.11</v>
      </c>
      <c r="N2252" s="202">
        <v>7.81</v>
      </c>
      <c r="O2252" s="202">
        <v>0.56999999999999995</v>
      </c>
      <c r="P2252" s="202">
        <v>19.420000000000002</v>
      </c>
      <c r="Q2252" s="202">
        <v>5.43</v>
      </c>
      <c r="R2252" s="202">
        <v>0.04</v>
      </c>
      <c r="S2252" s="202">
        <v>6.2</v>
      </c>
      <c r="T2252" s="202">
        <v>100.26</v>
      </c>
      <c r="U2252" s="183">
        <f t="shared" si="70"/>
        <v>81.591003726519361</v>
      </c>
      <c r="V2252" s="183">
        <f t="shared" si="71"/>
        <v>17.874298247610803</v>
      </c>
      <c r="W2252" s="201" t="s">
        <v>713</v>
      </c>
      <c r="X2252" s="201">
        <v>10</v>
      </c>
    </row>
    <row r="2253" spans="1:24" s="171" customFormat="1" ht="11.25">
      <c r="A2253" s="172" t="s">
        <v>693</v>
      </c>
      <c r="B2253" s="201" t="s">
        <v>665</v>
      </c>
      <c r="C2253" s="201" t="s">
        <v>694</v>
      </c>
      <c r="D2253" s="201" t="s">
        <v>695</v>
      </c>
      <c r="E2253" s="201" t="s">
        <v>696</v>
      </c>
      <c r="F2253" s="201" t="s">
        <v>697</v>
      </c>
      <c r="G2253" s="201">
        <v>5</v>
      </c>
      <c r="H2253" s="201">
        <v>59</v>
      </c>
      <c r="I2253" s="201" t="s">
        <v>713</v>
      </c>
      <c r="J2253" s="201" t="s">
        <v>671</v>
      </c>
      <c r="K2253" s="202">
        <v>41.96</v>
      </c>
      <c r="L2253" s="202">
        <v>1.1399999999999999</v>
      </c>
      <c r="M2253" s="202">
        <v>18.5</v>
      </c>
      <c r="N2253" s="202">
        <v>7.49</v>
      </c>
      <c r="O2253" s="202">
        <v>0.33</v>
      </c>
      <c r="P2253" s="202">
        <v>19.899999999999999</v>
      </c>
      <c r="Q2253" s="202">
        <v>6</v>
      </c>
      <c r="R2253" s="202">
        <v>0.15</v>
      </c>
      <c r="S2253" s="202">
        <v>5.24</v>
      </c>
      <c r="T2253" s="202">
        <v>100.71</v>
      </c>
      <c r="U2253" s="183">
        <f t="shared" si="70"/>
        <v>82.565371217764067</v>
      </c>
      <c r="V2253" s="183">
        <f t="shared" si="71"/>
        <v>15.967154653509416</v>
      </c>
      <c r="W2253" s="201" t="s">
        <v>713</v>
      </c>
      <c r="X2253" s="201">
        <v>10</v>
      </c>
    </row>
    <row r="2254" spans="1:24" s="171" customFormat="1" ht="11.25">
      <c r="A2254" s="172" t="s">
        <v>693</v>
      </c>
      <c r="B2254" s="201" t="s">
        <v>665</v>
      </c>
      <c r="C2254" s="201" t="s">
        <v>694</v>
      </c>
      <c r="D2254" s="201" t="s">
        <v>695</v>
      </c>
      <c r="E2254" s="201" t="s">
        <v>696</v>
      </c>
      <c r="F2254" s="201" t="s">
        <v>697</v>
      </c>
      <c r="G2254" s="201">
        <v>5</v>
      </c>
      <c r="H2254" s="201">
        <v>60</v>
      </c>
      <c r="I2254" s="201" t="s">
        <v>713</v>
      </c>
      <c r="J2254" s="201" t="s">
        <v>671</v>
      </c>
      <c r="K2254" s="202">
        <v>40.54</v>
      </c>
      <c r="L2254" s="202">
        <v>1.45</v>
      </c>
      <c r="M2254" s="202">
        <v>15.62</v>
      </c>
      <c r="N2254" s="202">
        <v>7.04</v>
      </c>
      <c r="O2254" s="202">
        <v>0.33</v>
      </c>
      <c r="P2254" s="202">
        <v>19.399999999999999</v>
      </c>
      <c r="Q2254" s="202">
        <v>6.76</v>
      </c>
      <c r="R2254" s="202">
        <v>0.05</v>
      </c>
      <c r="S2254" s="202">
        <v>7.77</v>
      </c>
      <c r="T2254" s="202">
        <v>98.96</v>
      </c>
      <c r="U2254" s="183">
        <f t="shared" si="70"/>
        <v>83.084754806719118</v>
      </c>
      <c r="V2254" s="183">
        <f t="shared" si="71"/>
        <v>25.020735392932679</v>
      </c>
      <c r="W2254" s="201" t="s">
        <v>713</v>
      </c>
      <c r="X2254" s="201">
        <v>10</v>
      </c>
    </row>
    <row r="2255" spans="1:24" s="171" customFormat="1" ht="11.25">
      <c r="A2255" s="172" t="s">
        <v>693</v>
      </c>
      <c r="B2255" s="201" t="s">
        <v>665</v>
      </c>
      <c r="C2255" s="201" t="s">
        <v>694</v>
      </c>
      <c r="D2255" s="201" t="s">
        <v>695</v>
      </c>
      <c r="E2255" s="201" t="s">
        <v>696</v>
      </c>
      <c r="F2255" s="201" t="s">
        <v>697</v>
      </c>
      <c r="G2255" s="201">
        <v>5</v>
      </c>
      <c r="H2255" s="201">
        <v>61</v>
      </c>
      <c r="I2255" s="201" t="s">
        <v>713</v>
      </c>
      <c r="J2255" s="201" t="s">
        <v>671</v>
      </c>
      <c r="K2255" s="202">
        <v>41.37</v>
      </c>
      <c r="L2255" s="202">
        <v>0.94</v>
      </c>
      <c r="M2255" s="202">
        <v>19.38</v>
      </c>
      <c r="N2255" s="202">
        <v>8.4</v>
      </c>
      <c r="O2255" s="202">
        <v>0.4</v>
      </c>
      <c r="P2255" s="202">
        <v>19.45</v>
      </c>
      <c r="Q2255" s="202">
        <v>5.21</v>
      </c>
      <c r="R2255" s="202">
        <v>0.12</v>
      </c>
      <c r="S2255" s="202">
        <v>3.99</v>
      </c>
      <c r="T2255" s="202">
        <v>99.26</v>
      </c>
      <c r="U2255" s="183">
        <f t="shared" si="70"/>
        <v>80.496133113183021</v>
      </c>
      <c r="V2255" s="183">
        <f t="shared" si="71"/>
        <v>12.13534764543456</v>
      </c>
      <c r="W2255" s="201" t="s">
        <v>713</v>
      </c>
      <c r="X2255" s="201">
        <v>10</v>
      </c>
    </row>
    <row r="2256" spans="1:24" s="171" customFormat="1" ht="11.25">
      <c r="A2256" s="172" t="s">
        <v>693</v>
      </c>
      <c r="B2256" s="201" t="s">
        <v>665</v>
      </c>
      <c r="C2256" s="201" t="s">
        <v>694</v>
      </c>
      <c r="D2256" s="201" t="s">
        <v>695</v>
      </c>
      <c r="E2256" s="201" t="s">
        <v>696</v>
      </c>
      <c r="F2256" s="201" t="s">
        <v>697</v>
      </c>
      <c r="G2256" s="201">
        <v>5</v>
      </c>
      <c r="H2256" s="201">
        <v>62</v>
      </c>
      <c r="I2256" s="201" t="s">
        <v>713</v>
      </c>
      <c r="J2256" s="201" t="s">
        <v>671</v>
      </c>
      <c r="K2256" s="202">
        <v>40.25</v>
      </c>
      <c r="L2256" s="202">
        <v>0.25</v>
      </c>
      <c r="M2256" s="202">
        <v>22.94</v>
      </c>
      <c r="N2256" s="202">
        <v>14.53</v>
      </c>
      <c r="O2256" s="202">
        <v>0.28999999999999998</v>
      </c>
      <c r="P2256" s="202">
        <v>11.66</v>
      </c>
      <c r="Q2256" s="202">
        <v>10.39</v>
      </c>
      <c r="R2256" s="202">
        <v>0.11</v>
      </c>
      <c r="S2256" s="202">
        <v>7.0000000000000007E-2</v>
      </c>
      <c r="T2256" s="202">
        <v>100.49</v>
      </c>
      <c r="U2256" s="183">
        <f t="shared" si="70"/>
        <v>58.853918996697729</v>
      </c>
      <c r="V2256" s="183">
        <f t="shared" si="71"/>
        <v>0.20428450513632271</v>
      </c>
      <c r="W2256" s="201" t="s">
        <v>713</v>
      </c>
      <c r="X2256" s="201">
        <v>10</v>
      </c>
    </row>
    <row r="2257" spans="1:24" s="171" customFormat="1" ht="11.25">
      <c r="A2257" s="172" t="s">
        <v>693</v>
      </c>
      <c r="B2257" s="201" t="s">
        <v>665</v>
      </c>
      <c r="C2257" s="201" t="s">
        <v>694</v>
      </c>
      <c r="D2257" s="201" t="s">
        <v>695</v>
      </c>
      <c r="E2257" s="201" t="s">
        <v>696</v>
      </c>
      <c r="F2257" s="201" t="s">
        <v>697</v>
      </c>
      <c r="G2257" s="201">
        <v>5</v>
      </c>
      <c r="H2257" s="201">
        <v>63</v>
      </c>
      <c r="I2257" s="201" t="s">
        <v>713</v>
      </c>
      <c r="J2257" s="201" t="s">
        <v>671</v>
      </c>
      <c r="K2257" s="202">
        <v>41.16</v>
      </c>
      <c r="L2257" s="202">
        <v>0.04</v>
      </c>
      <c r="M2257" s="202">
        <v>18.47</v>
      </c>
      <c r="N2257" s="202">
        <v>7.5</v>
      </c>
      <c r="O2257" s="202">
        <v>0.45</v>
      </c>
      <c r="P2257" s="202">
        <v>19.350000000000001</v>
      </c>
      <c r="Q2257" s="202">
        <v>5.74</v>
      </c>
      <c r="R2257" s="202">
        <v>0.04</v>
      </c>
      <c r="S2257" s="202">
        <v>6.94</v>
      </c>
      <c r="T2257" s="202">
        <v>99.69</v>
      </c>
      <c r="U2257" s="183">
        <f t="shared" si="70"/>
        <v>82.13866352361498</v>
      </c>
      <c r="V2257" s="183">
        <f t="shared" si="71"/>
        <v>20.131902509109072</v>
      </c>
      <c r="W2257" s="201" t="s">
        <v>713</v>
      </c>
      <c r="X2257" s="201">
        <v>10</v>
      </c>
    </row>
    <row r="2258" spans="1:24" s="171" customFormat="1" ht="11.25">
      <c r="A2258" s="172" t="s">
        <v>693</v>
      </c>
      <c r="B2258" s="201" t="s">
        <v>665</v>
      </c>
      <c r="C2258" s="201" t="s">
        <v>694</v>
      </c>
      <c r="D2258" s="201" t="s">
        <v>695</v>
      </c>
      <c r="E2258" s="201" t="s">
        <v>696</v>
      </c>
      <c r="F2258" s="201" t="s">
        <v>697</v>
      </c>
      <c r="G2258" s="201">
        <v>5</v>
      </c>
      <c r="H2258" s="201">
        <v>64</v>
      </c>
      <c r="I2258" s="201" t="s">
        <v>713</v>
      </c>
      <c r="J2258" s="201" t="s">
        <v>671</v>
      </c>
      <c r="K2258" s="202">
        <v>41.09</v>
      </c>
      <c r="L2258" s="202">
        <v>0.47</v>
      </c>
      <c r="M2258" s="202">
        <v>20.41</v>
      </c>
      <c r="N2258" s="202">
        <v>9.3800000000000008</v>
      </c>
      <c r="O2258" s="202">
        <v>0.51</v>
      </c>
      <c r="P2258" s="202">
        <v>17.73</v>
      </c>
      <c r="Q2258" s="202">
        <v>6.47</v>
      </c>
      <c r="R2258" s="202">
        <v>0.11</v>
      </c>
      <c r="S2258" s="202">
        <v>3.92</v>
      </c>
      <c r="T2258" s="202">
        <v>100.09</v>
      </c>
      <c r="U2258" s="183">
        <f t="shared" si="70"/>
        <v>77.112233637082824</v>
      </c>
      <c r="V2258" s="183">
        <f t="shared" si="71"/>
        <v>11.413748333334663</v>
      </c>
      <c r="W2258" s="201" t="s">
        <v>713</v>
      </c>
      <c r="X2258" s="201">
        <v>10</v>
      </c>
    </row>
    <row r="2259" spans="1:24" s="171" customFormat="1" ht="11.25">
      <c r="A2259" s="172" t="s">
        <v>693</v>
      </c>
      <c r="B2259" s="201" t="s">
        <v>665</v>
      </c>
      <c r="C2259" s="201" t="s">
        <v>694</v>
      </c>
      <c r="D2259" s="201" t="s">
        <v>695</v>
      </c>
      <c r="E2259" s="201" t="s">
        <v>696</v>
      </c>
      <c r="F2259" s="201" t="s">
        <v>697</v>
      </c>
      <c r="G2259" s="201">
        <v>5</v>
      </c>
      <c r="H2259" s="201">
        <v>65</v>
      </c>
      <c r="I2259" s="201" t="s">
        <v>713</v>
      </c>
      <c r="J2259" s="201" t="s">
        <v>671</v>
      </c>
      <c r="K2259" s="202">
        <v>42.4</v>
      </c>
      <c r="L2259" s="202">
        <v>1.01</v>
      </c>
      <c r="M2259" s="202">
        <v>19.670000000000002</v>
      </c>
      <c r="N2259" s="202">
        <v>8.98</v>
      </c>
      <c r="O2259" s="202">
        <v>0.33</v>
      </c>
      <c r="P2259" s="202">
        <v>19.03</v>
      </c>
      <c r="Q2259" s="202">
        <v>5.42</v>
      </c>
      <c r="R2259" s="202">
        <v>0.12</v>
      </c>
      <c r="S2259" s="202">
        <v>3.28</v>
      </c>
      <c r="T2259" s="202">
        <v>100.24</v>
      </c>
      <c r="U2259" s="183">
        <f t="shared" si="70"/>
        <v>79.067481652722876</v>
      </c>
      <c r="V2259" s="183">
        <f t="shared" si="71"/>
        <v>10.060901937893275</v>
      </c>
      <c r="W2259" s="201" t="s">
        <v>713</v>
      </c>
      <c r="X2259" s="201">
        <v>10</v>
      </c>
    </row>
    <row r="2260" spans="1:24" s="171" customFormat="1" ht="11.25">
      <c r="A2260" s="172" t="s">
        <v>693</v>
      </c>
      <c r="B2260" s="201" t="s">
        <v>665</v>
      </c>
      <c r="C2260" s="201" t="s">
        <v>694</v>
      </c>
      <c r="D2260" s="201" t="s">
        <v>695</v>
      </c>
      <c r="E2260" s="201" t="s">
        <v>696</v>
      </c>
      <c r="F2260" s="201" t="s">
        <v>697</v>
      </c>
      <c r="G2260" s="201">
        <v>5</v>
      </c>
      <c r="H2260" s="201">
        <v>66</v>
      </c>
      <c r="I2260" s="201" t="s">
        <v>713</v>
      </c>
      <c r="J2260" s="201" t="s">
        <v>671</v>
      </c>
      <c r="K2260" s="202">
        <v>41.86</v>
      </c>
      <c r="L2260" s="202">
        <v>0.91</v>
      </c>
      <c r="M2260" s="202">
        <v>19.77</v>
      </c>
      <c r="N2260" s="202">
        <v>8.4</v>
      </c>
      <c r="O2260" s="202">
        <v>0.38</v>
      </c>
      <c r="P2260" s="202">
        <v>19.59</v>
      </c>
      <c r="Q2260" s="202">
        <v>5.42</v>
      </c>
      <c r="R2260" s="202">
        <v>0.03</v>
      </c>
      <c r="S2260" s="202">
        <v>3.74</v>
      </c>
      <c r="T2260" s="202">
        <v>100.1</v>
      </c>
      <c r="U2260" s="183">
        <f t="shared" si="70"/>
        <v>80.608488811499384</v>
      </c>
      <c r="V2260" s="183">
        <f t="shared" si="71"/>
        <v>11.26149261912766</v>
      </c>
      <c r="W2260" s="201" t="s">
        <v>713</v>
      </c>
      <c r="X2260" s="201">
        <v>10</v>
      </c>
    </row>
    <row r="2261" spans="1:24" s="171" customFormat="1" ht="11.25">
      <c r="A2261" s="172" t="s">
        <v>693</v>
      </c>
      <c r="B2261" s="201" t="s">
        <v>665</v>
      </c>
      <c r="C2261" s="201" t="s">
        <v>694</v>
      </c>
      <c r="D2261" s="201" t="s">
        <v>695</v>
      </c>
      <c r="E2261" s="201" t="s">
        <v>696</v>
      </c>
      <c r="F2261" s="201" t="s">
        <v>697</v>
      </c>
      <c r="G2261" s="201">
        <v>5</v>
      </c>
      <c r="H2261" s="201">
        <v>67</v>
      </c>
      <c r="I2261" s="201" t="s">
        <v>713</v>
      </c>
      <c r="J2261" s="201" t="s">
        <v>671</v>
      </c>
      <c r="K2261" s="202">
        <v>42.16</v>
      </c>
      <c r="L2261" s="202">
        <v>1</v>
      </c>
      <c r="M2261" s="202">
        <v>20.62</v>
      </c>
      <c r="N2261" s="202">
        <v>9.6999999999999993</v>
      </c>
      <c r="O2261" s="202">
        <v>0.45</v>
      </c>
      <c r="P2261" s="202">
        <v>18.600000000000001</v>
      </c>
      <c r="Q2261" s="202">
        <v>5.83</v>
      </c>
      <c r="R2261" s="202">
        <v>0.09</v>
      </c>
      <c r="S2261" s="202">
        <v>2</v>
      </c>
      <c r="T2261" s="202">
        <v>100.45</v>
      </c>
      <c r="U2261" s="183">
        <f t="shared" si="70"/>
        <v>77.364643279532388</v>
      </c>
      <c r="V2261" s="183">
        <f t="shared" si="71"/>
        <v>6.1091859384836171</v>
      </c>
      <c r="W2261" s="201" t="s">
        <v>713</v>
      </c>
      <c r="X2261" s="201">
        <v>10</v>
      </c>
    </row>
    <row r="2262" spans="1:24" s="171" customFormat="1" ht="11.25">
      <c r="A2262" s="172" t="s">
        <v>693</v>
      </c>
      <c r="B2262" s="201" t="s">
        <v>665</v>
      </c>
      <c r="C2262" s="201" t="s">
        <v>694</v>
      </c>
      <c r="D2262" s="201" t="s">
        <v>695</v>
      </c>
      <c r="E2262" s="201" t="s">
        <v>696</v>
      </c>
      <c r="F2262" s="201" t="s">
        <v>697</v>
      </c>
      <c r="G2262" s="201">
        <v>5</v>
      </c>
      <c r="H2262" s="201">
        <v>68</v>
      </c>
      <c r="I2262" s="201" t="s">
        <v>713</v>
      </c>
      <c r="J2262" s="201" t="s">
        <v>671</v>
      </c>
      <c r="K2262" s="202">
        <v>42.05</v>
      </c>
      <c r="L2262" s="202">
        <v>1.1399999999999999</v>
      </c>
      <c r="M2262" s="202">
        <v>18.440000000000001</v>
      </c>
      <c r="N2262" s="202">
        <v>7.44</v>
      </c>
      <c r="O2262" s="202">
        <v>0.36</v>
      </c>
      <c r="P2262" s="202">
        <v>19.72</v>
      </c>
      <c r="Q2262" s="202">
        <v>5.88</v>
      </c>
      <c r="R2262" s="202">
        <v>0.08</v>
      </c>
      <c r="S2262" s="202">
        <v>5.28</v>
      </c>
      <c r="T2262" s="202">
        <v>100.39</v>
      </c>
      <c r="U2262" s="183">
        <f t="shared" si="70"/>
        <v>82.530963047047607</v>
      </c>
      <c r="V2262" s="183">
        <f t="shared" si="71"/>
        <v>16.113316408990592</v>
      </c>
      <c r="W2262" s="201" t="s">
        <v>713</v>
      </c>
      <c r="X2262" s="201">
        <v>10</v>
      </c>
    </row>
    <row r="2263" spans="1:24" s="171" customFormat="1" ht="11.25">
      <c r="A2263" s="172" t="s">
        <v>693</v>
      </c>
      <c r="B2263" s="201" t="s">
        <v>665</v>
      </c>
      <c r="C2263" s="201" t="s">
        <v>694</v>
      </c>
      <c r="D2263" s="201" t="s">
        <v>695</v>
      </c>
      <c r="E2263" s="201" t="s">
        <v>696</v>
      </c>
      <c r="F2263" s="201" t="s">
        <v>697</v>
      </c>
      <c r="G2263" s="201">
        <v>5</v>
      </c>
      <c r="H2263" s="201">
        <v>69</v>
      </c>
      <c r="I2263" s="201" t="s">
        <v>713</v>
      </c>
      <c r="J2263" s="201" t="s">
        <v>671</v>
      </c>
      <c r="K2263" s="202">
        <v>41.88</v>
      </c>
      <c r="L2263" s="202">
        <v>0.99</v>
      </c>
      <c r="M2263" s="202">
        <v>18.7</v>
      </c>
      <c r="N2263" s="202">
        <v>8.43</v>
      </c>
      <c r="O2263" s="202">
        <v>0.39</v>
      </c>
      <c r="P2263" s="202">
        <v>19.559999999999999</v>
      </c>
      <c r="Q2263" s="202">
        <v>5.69</v>
      </c>
      <c r="R2263" s="202">
        <v>0.1</v>
      </c>
      <c r="S2263" s="202">
        <v>4.43</v>
      </c>
      <c r="T2263" s="202">
        <v>100.17</v>
      </c>
      <c r="U2263" s="183">
        <f t="shared" si="70"/>
        <v>80.528682311527405</v>
      </c>
      <c r="V2263" s="183">
        <f t="shared" si="71"/>
        <v>13.712834286724163</v>
      </c>
      <c r="W2263" s="201" t="s">
        <v>713</v>
      </c>
      <c r="X2263" s="201">
        <v>10</v>
      </c>
    </row>
    <row r="2264" spans="1:24" s="171" customFormat="1" ht="11.25">
      <c r="A2264" s="172" t="s">
        <v>693</v>
      </c>
      <c r="B2264" s="201" t="s">
        <v>665</v>
      </c>
      <c r="C2264" s="201" t="s">
        <v>694</v>
      </c>
      <c r="D2264" s="201" t="s">
        <v>695</v>
      </c>
      <c r="E2264" s="201" t="s">
        <v>696</v>
      </c>
      <c r="F2264" s="201" t="s">
        <v>697</v>
      </c>
      <c r="G2264" s="201">
        <v>5</v>
      </c>
      <c r="H2264" s="201">
        <v>70</v>
      </c>
      <c r="I2264" s="201" t="s">
        <v>713</v>
      </c>
      <c r="J2264" s="201" t="s">
        <v>671</v>
      </c>
      <c r="K2264" s="202">
        <v>41.13</v>
      </c>
      <c r="L2264" s="202">
        <v>0.05</v>
      </c>
      <c r="M2264" s="202">
        <v>19.12</v>
      </c>
      <c r="N2264" s="202">
        <v>7.23</v>
      </c>
      <c r="O2264" s="202">
        <v>0.38</v>
      </c>
      <c r="P2264" s="202">
        <v>19.93</v>
      </c>
      <c r="Q2264" s="202">
        <v>6.03</v>
      </c>
      <c r="R2264" s="202">
        <v>0.04</v>
      </c>
      <c r="S2264" s="202">
        <v>6.04</v>
      </c>
      <c r="T2264" s="202">
        <v>99.95</v>
      </c>
      <c r="U2264" s="183">
        <f t="shared" si="70"/>
        <v>83.089282549881574</v>
      </c>
      <c r="V2264" s="183">
        <f t="shared" si="71"/>
        <v>17.48617015353004</v>
      </c>
      <c r="W2264" s="201" t="s">
        <v>713</v>
      </c>
      <c r="X2264" s="201">
        <v>10</v>
      </c>
    </row>
    <row r="2265" spans="1:24" s="171" customFormat="1" ht="11.25">
      <c r="A2265" s="172" t="s">
        <v>693</v>
      </c>
      <c r="B2265" s="201" t="s">
        <v>665</v>
      </c>
      <c r="C2265" s="201" t="s">
        <v>694</v>
      </c>
      <c r="D2265" s="201" t="s">
        <v>695</v>
      </c>
      <c r="E2265" s="201" t="s">
        <v>696</v>
      </c>
      <c r="F2265" s="201" t="s">
        <v>697</v>
      </c>
      <c r="G2265" s="201">
        <v>5</v>
      </c>
      <c r="H2265" s="201">
        <v>71</v>
      </c>
      <c r="I2265" s="201" t="s">
        <v>713</v>
      </c>
      <c r="J2265" s="201" t="s">
        <v>671</v>
      </c>
      <c r="K2265" s="202">
        <v>41.68</v>
      </c>
      <c r="L2265" s="202">
        <v>0.05</v>
      </c>
      <c r="M2265" s="202">
        <v>19.53</v>
      </c>
      <c r="N2265" s="202">
        <v>7.87</v>
      </c>
      <c r="O2265" s="202">
        <v>0.6</v>
      </c>
      <c r="P2265" s="202">
        <v>18.7</v>
      </c>
      <c r="Q2265" s="202">
        <v>5.93</v>
      </c>
      <c r="R2265" s="202">
        <v>7.0000000000000007E-2</v>
      </c>
      <c r="S2265" s="202">
        <v>5.87</v>
      </c>
      <c r="T2265" s="202">
        <v>100.3</v>
      </c>
      <c r="U2265" s="183">
        <f t="shared" si="70"/>
        <v>80.898779390868938</v>
      </c>
      <c r="V2265" s="183">
        <f t="shared" si="71"/>
        <v>16.779695090036377</v>
      </c>
      <c r="W2265" s="201" t="s">
        <v>713</v>
      </c>
      <c r="X2265" s="201">
        <v>10</v>
      </c>
    </row>
    <row r="2266" spans="1:24" s="171" customFormat="1" ht="11.25">
      <c r="A2266" s="172" t="s">
        <v>693</v>
      </c>
      <c r="B2266" s="201" t="s">
        <v>665</v>
      </c>
      <c r="C2266" s="201" t="s">
        <v>694</v>
      </c>
      <c r="D2266" s="201" t="s">
        <v>695</v>
      </c>
      <c r="E2266" s="201" t="s">
        <v>696</v>
      </c>
      <c r="F2266" s="201" t="s">
        <v>697</v>
      </c>
      <c r="G2266" s="201">
        <v>5</v>
      </c>
      <c r="H2266" s="201">
        <v>72</v>
      </c>
      <c r="I2266" s="201" t="s">
        <v>713</v>
      </c>
      <c r="J2266" s="201" t="s">
        <v>671</v>
      </c>
      <c r="K2266" s="202">
        <v>41.91</v>
      </c>
      <c r="L2266" s="202">
        <v>0.63</v>
      </c>
      <c r="M2266" s="202">
        <v>19.88</v>
      </c>
      <c r="N2266" s="202">
        <v>7.31</v>
      </c>
      <c r="O2266" s="202">
        <v>0.36</v>
      </c>
      <c r="P2266" s="202">
        <v>20.149999999999999</v>
      </c>
      <c r="Q2266" s="202">
        <v>5.36</v>
      </c>
      <c r="R2266" s="202">
        <v>0.04</v>
      </c>
      <c r="S2266" s="202">
        <v>4.84</v>
      </c>
      <c r="T2266" s="202">
        <v>100.48</v>
      </c>
      <c r="U2266" s="183">
        <f t="shared" si="70"/>
        <v>83.088916048703084</v>
      </c>
      <c r="V2266" s="183">
        <f t="shared" si="71"/>
        <v>14.039365991854128</v>
      </c>
      <c r="W2266" s="201" t="s">
        <v>713</v>
      </c>
      <c r="X2266" s="201">
        <v>10</v>
      </c>
    </row>
    <row r="2267" spans="1:24" s="171" customFormat="1" ht="11.25">
      <c r="A2267" s="172" t="s">
        <v>693</v>
      </c>
      <c r="B2267" s="201" t="s">
        <v>665</v>
      </c>
      <c r="C2267" s="201" t="s">
        <v>694</v>
      </c>
      <c r="D2267" s="201" t="s">
        <v>695</v>
      </c>
      <c r="E2267" s="201" t="s">
        <v>696</v>
      </c>
      <c r="F2267" s="201" t="s">
        <v>697</v>
      </c>
      <c r="G2267" s="201">
        <v>5</v>
      </c>
      <c r="H2267" s="201">
        <v>73</v>
      </c>
      <c r="I2267" s="201" t="s">
        <v>713</v>
      </c>
      <c r="J2267" s="201" t="s">
        <v>671</v>
      </c>
      <c r="K2267" s="202">
        <v>41.96</v>
      </c>
      <c r="L2267" s="202">
        <v>1</v>
      </c>
      <c r="M2267" s="202">
        <v>19.72</v>
      </c>
      <c r="N2267" s="202">
        <v>8.3699999999999992</v>
      </c>
      <c r="O2267" s="202">
        <v>0.35</v>
      </c>
      <c r="P2267" s="202">
        <v>19.37</v>
      </c>
      <c r="Q2267" s="202">
        <v>5.46</v>
      </c>
      <c r="R2267" s="202">
        <v>0.13</v>
      </c>
      <c r="S2267" s="202">
        <v>3.53</v>
      </c>
      <c r="T2267" s="202">
        <v>99.89</v>
      </c>
      <c r="U2267" s="183">
        <f t="shared" si="70"/>
        <v>80.487594564940551</v>
      </c>
      <c r="V2267" s="183">
        <f t="shared" si="71"/>
        <v>10.721015871518077</v>
      </c>
      <c r="W2267" s="201" t="s">
        <v>713</v>
      </c>
      <c r="X2267" s="201">
        <v>10</v>
      </c>
    </row>
    <row r="2268" spans="1:24" s="171" customFormat="1" ht="11.25">
      <c r="A2268" s="172" t="s">
        <v>693</v>
      </c>
      <c r="B2268" s="201" t="s">
        <v>665</v>
      </c>
      <c r="C2268" s="201" t="s">
        <v>694</v>
      </c>
      <c r="D2268" s="201" t="s">
        <v>695</v>
      </c>
      <c r="E2268" s="201" t="s">
        <v>696</v>
      </c>
      <c r="F2268" s="201" t="s">
        <v>697</v>
      </c>
      <c r="G2268" s="201">
        <v>5</v>
      </c>
      <c r="H2268" s="201">
        <v>74</v>
      </c>
      <c r="I2268" s="201" t="s">
        <v>713</v>
      </c>
      <c r="J2268" s="201" t="s">
        <v>671</v>
      </c>
      <c r="K2268" s="202">
        <v>41.9</v>
      </c>
      <c r="L2268" s="202">
        <v>1.1399999999999999</v>
      </c>
      <c r="M2268" s="202">
        <v>18.7</v>
      </c>
      <c r="N2268" s="202">
        <v>7.43</v>
      </c>
      <c r="O2268" s="202">
        <v>0.32</v>
      </c>
      <c r="P2268" s="202">
        <v>20.58</v>
      </c>
      <c r="Q2268" s="202">
        <v>5.89</v>
      </c>
      <c r="R2268" s="202">
        <v>0.1</v>
      </c>
      <c r="S2268" s="202">
        <v>5.19</v>
      </c>
      <c r="T2268" s="202">
        <v>101.25</v>
      </c>
      <c r="U2268" s="183">
        <f t="shared" si="70"/>
        <v>83.156715113118977</v>
      </c>
      <c r="V2268" s="183">
        <f t="shared" si="71"/>
        <v>15.696117204603452</v>
      </c>
      <c r="W2268" s="201" t="s">
        <v>713</v>
      </c>
      <c r="X2268" s="201">
        <v>10</v>
      </c>
    </row>
    <row r="2269" spans="1:24" s="171" customFormat="1" ht="11.25">
      <c r="A2269" s="172" t="s">
        <v>693</v>
      </c>
      <c r="B2269" s="201" t="s">
        <v>665</v>
      </c>
      <c r="C2269" s="201" t="s">
        <v>694</v>
      </c>
      <c r="D2269" s="201" t="s">
        <v>695</v>
      </c>
      <c r="E2269" s="201" t="s">
        <v>696</v>
      </c>
      <c r="F2269" s="201" t="s">
        <v>697</v>
      </c>
      <c r="G2269" s="201">
        <v>5</v>
      </c>
      <c r="H2269" s="201">
        <v>75</v>
      </c>
      <c r="I2269" s="201" t="s">
        <v>713</v>
      </c>
      <c r="J2269" s="201" t="s">
        <v>671</v>
      </c>
      <c r="K2269" s="202">
        <v>42.06</v>
      </c>
      <c r="L2269" s="202">
        <v>1.22</v>
      </c>
      <c r="M2269" s="202">
        <v>18.47</v>
      </c>
      <c r="N2269" s="202">
        <v>7.49</v>
      </c>
      <c r="O2269" s="202">
        <v>0.35</v>
      </c>
      <c r="P2269" s="202">
        <v>19.57</v>
      </c>
      <c r="Q2269" s="202">
        <v>5.89</v>
      </c>
      <c r="R2269" s="202">
        <v>0.09</v>
      </c>
      <c r="S2269" s="202">
        <v>5.1100000000000003</v>
      </c>
      <c r="T2269" s="202">
        <v>100.25</v>
      </c>
      <c r="U2269" s="183">
        <f t="shared" si="70"/>
        <v>82.323346992763106</v>
      </c>
      <c r="V2269" s="183">
        <f t="shared" si="71"/>
        <v>15.65436698840124</v>
      </c>
      <c r="W2269" s="201" t="s">
        <v>713</v>
      </c>
      <c r="X2269" s="201">
        <v>10</v>
      </c>
    </row>
    <row r="2270" spans="1:24" s="171" customFormat="1" ht="11.25">
      <c r="A2270" s="172" t="s">
        <v>693</v>
      </c>
      <c r="B2270" s="201" t="s">
        <v>665</v>
      </c>
      <c r="C2270" s="201" t="s">
        <v>694</v>
      </c>
      <c r="D2270" s="201" t="s">
        <v>695</v>
      </c>
      <c r="E2270" s="201" t="s">
        <v>696</v>
      </c>
      <c r="F2270" s="201" t="s">
        <v>697</v>
      </c>
      <c r="G2270" s="201">
        <v>5</v>
      </c>
      <c r="H2270" s="201">
        <v>76</v>
      </c>
      <c r="I2270" s="201" t="s">
        <v>713</v>
      </c>
      <c r="J2270" s="201" t="s">
        <v>671</v>
      </c>
      <c r="K2270" s="202">
        <v>42.37</v>
      </c>
      <c r="L2270" s="202">
        <v>0.26</v>
      </c>
      <c r="M2270" s="202">
        <v>21.68</v>
      </c>
      <c r="N2270" s="202">
        <v>7.54</v>
      </c>
      <c r="O2270" s="202">
        <v>0.41</v>
      </c>
      <c r="P2270" s="202">
        <v>21.06</v>
      </c>
      <c r="Q2270" s="202">
        <v>4.5999999999999996</v>
      </c>
      <c r="R2270" s="202">
        <v>0.05</v>
      </c>
      <c r="S2270" s="202">
        <v>3.17</v>
      </c>
      <c r="T2270" s="202">
        <v>101.14</v>
      </c>
      <c r="U2270" s="183">
        <f t="shared" si="70"/>
        <v>83.273475998878212</v>
      </c>
      <c r="V2270" s="183">
        <f t="shared" si="71"/>
        <v>8.9326737862159522</v>
      </c>
      <c r="W2270" s="201" t="s">
        <v>713</v>
      </c>
      <c r="X2270" s="201">
        <v>10</v>
      </c>
    </row>
    <row r="2271" spans="1:24" s="171" customFormat="1" ht="11.25">
      <c r="A2271" s="172" t="s">
        <v>693</v>
      </c>
      <c r="B2271" s="201" t="s">
        <v>665</v>
      </c>
      <c r="C2271" s="201" t="s">
        <v>694</v>
      </c>
      <c r="D2271" s="201" t="s">
        <v>695</v>
      </c>
      <c r="E2271" s="201" t="s">
        <v>696</v>
      </c>
      <c r="F2271" s="201" t="s">
        <v>697</v>
      </c>
      <c r="G2271" s="201">
        <v>5</v>
      </c>
      <c r="H2271" s="201">
        <v>77</v>
      </c>
      <c r="I2271" s="201" t="s">
        <v>713</v>
      </c>
      <c r="J2271" s="201" t="s">
        <v>671</v>
      </c>
      <c r="K2271" s="202">
        <v>41.74</v>
      </c>
      <c r="L2271" s="202">
        <v>0.12</v>
      </c>
      <c r="M2271" s="202">
        <v>20.309999999999999</v>
      </c>
      <c r="N2271" s="202">
        <v>7.7</v>
      </c>
      <c r="O2271" s="202">
        <v>0.44</v>
      </c>
      <c r="P2271" s="202">
        <v>19.7</v>
      </c>
      <c r="Q2271" s="202">
        <v>5.33</v>
      </c>
      <c r="R2271" s="202">
        <v>7.0000000000000007E-2</v>
      </c>
      <c r="S2271" s="202">
        <v>4.6900000000000004</v>
      </c>
      <c r="T2271" s="202">
        <v>100.1</v>
      </c>
      <c r="U2271" s="183">
        <f t="shared" si="70"/>
        <v>82.015225120405688</v>
      </c>
      <c r="V2271" s="183">
        <f t="shared" si="71"/>
        <v>13.413229762164647</v>
      </c>
      <c r="W2271" s="201" t="s">
        <v>713</v>
      </c>
      <c r="X2271" s="201">
        <v>10</v>
      </c>
    </row>
    <row r="2272" spans="1:24" s="171" customFormat="1" ht="11.25">
      <c r="A2272" s="172" t="s">
        <v>693</v>
      </c>
      <c r="B2272" s="201" t="s">
        <v>665</v>
      </c>
      <c r="C2272" s="201" t="s">
        <v>694</v>
      </c>
      <c r="D2272" s="201" t="s">
        <v>695</v>
      </c>
      <c r="E2272" s="201" t="s">
        <v>696</v>
      </c>
      <c r="F2272" s="201" t="s">
        <v>697</v>
      </c>
      <c r="G2272" s="201">
        <v>5</v>
      </c>
      <c r="H2272" s="201">
        <v>78</v>
      </c>
      <c r="I2272" s="201" t="s">
        <v>713</v>
      </c>
      <c r="J2272" s="201" t="s">
        <v>671</v>
      </c>
      <c r="K2272" s="202">
        <v>41.36</v>
      </c>
      <c r="L2272" s="202">
        <v>0.06</v>
      </c>
      <c r="M2272" s="202">
        <v>17.309999999999999</v>
      </c>
      <c r="N2272" s="202">
        <v>7.12</v>
      </c>
      <c r="O2272" s="202">
        <v>0.44</v>
      </c>
      <c r="P2272" s="202">
        <v>18.690000000000001</v>
      </c>
      <c r="Q2272" s="202">
        <v>6.74</v>
      </c>
      <c r="R2272" s="202">
        <v>0</v>
      </c>
      <c r="S2272" s="202">
        <v>8.2100000000000009</v>
      </c>
      <c r="T2272" s="202">
        <v>99.93</v>
      </c>
      <c r="U2272" s="183">
        <f t="shared" si="70"/>
        <v>82.390939917983104</v>
      </c>
      <c r="V2272" s="183">
        <f t="shared" si="71"/>
        <v>24.137493977790712</v>
      </c>
      <c r="W2272" s="201" t="s">
        <v>713</v>
      </c>
      <c r="X2272" s="201">
        <v>10</v>
      </c>
    </row>
    <row r="2273" spans="1:24" s="171" customFormat="1" ht="11.25">
      <c r="A2273" s="172" t="s">
        <v>693</v>
      </c>
      <c r="B2273" s="201" t="s">
        <v>665</v>
      </c>
      <c r="C2273" s="201" t="s">
        <v>694</v>
      </c>
      <c r="D2273" s="201" t="s">
        <v>695</v>
      </c>
      <c r="E2273" s="201" t="s">
        <v>696</v>
      </c>
      <c r="F2273" s="201" t="s">
        <v>697</v>
      </c>
      <c r="G2273" s="201">
        <v>5</v>
      </c>
      <c r="H2273" s="201">
        <v>79</v>
      </c>
      <c r="I2273" s="201" t="s">
        <v>713</v>
      </c>
      <c r="J2273" s="201" t="s">
        <v>671</v>
      </c>
      <c r="K2273" s="202">
        <v>41.04</v>
      </c>
      <c r="L2273" s="202">
        <v>0.03</v>
      </c>
      <c r="M2273" s="202">
        <v>18.84</v>
      </c>
      <c r="N2273" s="202">
        <v>7.62</v>
      </c>
      <c r="O2273" s="202">
        <v>0.55000000000000004</v>
      </c>
      <c r="P2273" s="202">
        <v>18.100000000000001</v>
      </c>
      <c r="Q2273" s="202">
        <v>7.07</v>
      </c>
      <c r="R2273" s="202">
        <v>0.05</v>
      </c>
      <c r="S2273" s="202">
        <v>7.36</v>
      </c>
      <c r="T2273" s="202">
        <v>100.66</v>
      </c>
      <c r="U2273" s="183">
        <f t="shared" si="70"/>
        <v>80.893681150939088</v>
      </c>
      <c r="V2273" s="183">
        <f t="shared" si="71"/>
        <v>20.765035873509223</v>
      </c>
      <c r="W2273" s="201" t="s">
        <v>713</v>
      </c>
      <c r="X2273" s="201">
        <v>10</v>
      </c>
    </row>
    <row r="2274" spans="1:24" s="171" customFormat="1" ht="11.25">
      <c r="A2274" s="172" t="s">
        <v>693</v>
      </c>
      <c r="B2274" s="201" t="s">
        <v>665</v>
      </c>
      <c r="C2274" s="201" t="s">
        <v>694</v>
      </c>
      <c r="D2274" s="201" t="s">
        <v>695</v>
      </c>
      <c r="E2274" s="201" t="s">
        <v>696</v>
      </c>
      <c r="F2274" s="201" t="s">
        <v>697</v>
      </c>
      <c r="G2274" s="201">
        <v>5</v>
      </c>
      <c r="H2274" s="201">
        <v>80</v>
      </c>
      <c r="I2274" s="201" t="s">
        <v>713</v>
      </c>
      <c r="J2274" s="201" t="s">
        <v>671</v>
      </c>
      <c r="K2274" s="202">
        <v>42.37</v>
      </c>
      <c r="L2274" s="202">
        <v>0.1</v>
      </c>
      <c r="M2274" s="202">
        <v>20.37</v>
      </c>
      <c r="N2274" s="202">
        <v>7.62</v>
      </c>
      <c r="O2274" s="202">
        <v>0.41</v>
      </c>
      <c r="P2274" s="202">
        <v>19.7</v>
      </c>
      <c r="Q2274" s="202">
        <v>5.45</v>
      </c>
      <c r="R2274" s="202">
        <v>0.1</v>
      </c>
      <c r="S2274" s="202">
        <v>4.74</v>
      </c>
      <c r="T2274" s="202">
        <v>100.86</v>
      </c>
      <c r="U2274" s="183">
        <f t="shared" si="70"/>
        <v>82.16876139841979</v>
      </c>
      <c r="V2274" s="183">
        <f t="shared" si="71"/>
        <v>13.502381305874337</v>
      </c>
      <c r="W2274" s="201" t="s">
        <v>713</v>
      </c>
      <c r="X2274" s="201">
        <v>10</v>
      </c>
    </row>
    <row r="2275" spans="1:24" s="171" customFormat="1" ht="11.25">
      <c r="A2275" s="172" t="s">
        <v>693</v>
      </c>
      <c r="B2275" s="201" t="s">
        <v>665</v>
      </c>
      <c r="C2275" s="201" t="s">
        <v>694</v>
      </c>
      <c r="D2275" s="201" t="s">
        <v>695</v>
      </c>
      <c r="E2275" s="201" t="s">
        <v>696</v>
      </c>
      <c r="F2275" s="201" t="s">
        <v>697</v>
      </c>
      <c r="G2275" s="201">
        <v>5</v>
      </c>
      <c r="H2275" s="201">
        <v>81</v>
      </c>
      <c r="I2275" s="201" t="s">
        <v>713</v>
      </c>
      <c r="J2275" s="201" t="s">
        <v>671</v>
      </c>
      <c r="K2275" s="202">
        <v>40.99</v>
      </c>
      <c r="L2275" s="202">
        <v>0.02</v>
      </c>
      <c r="M2275" s="202">
        <v>19.53</v>
      </c>
      <c r="N2275" s="202">
        <v>7.58</v>
      </c>
      <c r="O2275" s="202">
        <v>0.56000000000000005</v>
      </c>
      <c r="P2275" s="202">
        <v>18.649999999999999</v>
      </c>
      <c r="Q2275" s="202">
        <v>6.39</v>
      </c>
      <c r="R2275" s="202">
        <v>0.01</v>
      </c>
      <c r="S2275" s="202">
        <v>6.6</v>
      </c>
      <c r="T2275" s="202">
        <v>100.33</v>
      </c>
      <c r="U2275" s="183">
        <f t="shared" si="70"/>
        <v>81.431778254632192</v>
      </c>
      <c r="V2275" s="183">
        <f t="shared" si="71"/>
        <v>18.480790924375441</v>
      </c>
      <c r="W2275" s="201" t="s">
        <v>713</v>
      </c>
      <c r="X2275" s="201">
        <v>10</v>
      </c>
    </row>
    <row r="2276" spans="1:24" s="171" customFormat="1" ht="11.25">
      <c r="A2276" s="172" t="s">
        <v>693</v>
      </c>
      <c r="B2276" s="201" t="s">
        <v>665</v>
      </c>
      <c r="C2276" s="201" t="s">
        <v>694</v>
      </c>
      <c r="D2276" s="201" t="s">
        <v>695</v>
      </c>
      <c r="E2276" s="201" t="s">
        <v>696</v>
      </c>
      <c r="F2276" s="201" t="s">
        <v>697</v>
      </c>
      <c r="G2276" s="201">
        <v>5</v>
      </c>
      <c r="H2276" s="201">
        <v>82</v>
      </c>
      <c r="I2276" s="201" t="s">
        <v>713</v>
      </c>
      <c r="J2276" s="201" t="s">
        <v>671</v>
      </c>
      <c r="K2276" s="202">
        <v>41.72</v>
      </c>
      <c r="L2276" s="202">
        <v>1.07</v>
      </c>
      <c r="M2276" s="202">
        <v>21.71</v>
      </c>
      <c r="N2276" s="202">
        <v>8.89</v>
      </c>
      <c r="O2276" s="202">
        <v>0.36</v>
      </c>
      <c r="P2276" s="202">
        <v>19.510000000000002</v>
      </c>
      <c r="Q2276" s="202">
        <v>5.59</v>
      </c>
      <c r="R2276" s="202">
        <v>0.18</v>
      </c>
      <c r="S2276" s="202">
        <v>0.71</v>
      </c>
      <c r="T2276" s="202">
        <v>99.74</v>
      </c>
      <c r="U2276" s="183">
        <f t="shared" si="70"/>
        <v>79.640597553821294</v>
      </c>
      <c r="V2276" s="183">
        <f t="shared" si="71"/>
        <v>2.1468042344188047</v>
      </c>
      <c r="W2276" s="201" t="s">
        <v>713</v>
      </c>
      <c r="X2276" s="201">
        <v>10</v>
      </c>
    </row>
    <row r="2277" spans="1:24" s="171" customFormat="1" ht="11.25">
      <c r="A2277" s="172" t="s">
        <v>693</v>
      </c>
      <c r="B2277" s="201" t="s">
        <v>665</v>
      </c>
      <c r="C2277" s="201" t="s">
        <v>694</v>
      </c>
      <c r="D2277" s="201" t="s">
        <v>695</v>
      </c>
      <c r="E2277" s="201" t="s">
        <v>696</v>
      </c>
      <c r="F2277" s="201" t="s">
        <v>697</v>
      </c>
      <c r="G2277" s="201">
        <v>5</v>
      </c>
      <c r="H2277" s="201">
        <v>83</v>
      </c>
      <c r="I2277" s="201" t="s">
        <v>713</v>
      </c>
      <c r="J2277" s="201" t="s">
        <v>671</v>
      </c>
      <c r="K2277" s="202">
        <v>40.79</v>
      </c>
      <c r="L2277" s="202">
        <v>0.02</v>
      </c>
      <c r="M2277" s="202">
        <v>18.760000000000002</v>
      </c>
      <c r="N2277" s="202">
        <v>7.68</v>
      </c>
      <c r="O2277" s="202">
        <v>0.59</v>
      </c>
      <c r="P2277" s="202">
        <v>18.78</v>
      </c>
      <c r="Q2277" s="202">
        <v>6.45</v>
      </c>
      <c r="R2277" s="202">
        <v>0.06</v>
      </c>
      <c r="S2277" s="202">
        <v>6.59</v>
      </c>
      <c r="T2277" s="202">
        <v>99.72</v>
      </c>
      <c r="U2277" s="183">
        <f t="shared" si="70"/>
        <v>81.338455690369855</v>
      </c>
      <c r="V2277" s="183">
        <f t="shared" si="71"/>
        <v>19.071077923534624</v>
      </c>
      <c r="W2277" s="201" t="s">
        <v>713</v>
      </c>
      <c r="X2277" s="201">
        <v>10</v>
      </c>
    </row>
    <row r="2278" spans="1:24" s="171" customFormat="1" ht="11.25">
      <c r="A2278" s="172" t="s">
        <v>693</v>
      </c>
      <c r="B2278" s="201" t="s">
        <v>665</v>
      </c>
      <c r="C2278" s="201" t="s">
        <v>694</v>
      </c>
      <c r="D2278" s="201" t="s">
        <v>695</v>
      </c>
      <c r="E2278" s="201" t="s">
        <v>696</v>
      </c>
      <c r="F2278" s="201" t="s">
        <v>697</v>
      </c>
      <c r="G2278" s="201">
        <v>5</v>
      </c>
      <c r="H2278" s="201">
        <v>84</v>
      </c>
      <c r="I2278" s="201" t="s">
        <v>713</v>
      </c>
      <c r="J2278" s="201" t="s">
        <v>671</v>
      </c>
      <c r="K2278" s="202">
        <v>42.18</v>
      </c>
      <c r="L2278" s="202">
        <v>0.88</v>
      </c>
      <c r="M2278" s="202">
        <v>20.09</v>
      </c>
      <c r="N2278" s="202">
        <v>8.48</v>
      </c>
      <c r="O2278" s="202">
        <v>0.35</v>
      </c>
      <c r="P2278" s="202">
        <v>19.93</v>
      </c>
      <c r="Q2278" s="202">
        <v>5.54</v>
      </c>
      <c r="R2278" s="202">
        <v>0.03</v>
      </c>
      <c r="S2278" s="202">
        <v>3.72</v>
      </c>
      <c r="T2278" s="202">
        <v>101.2</v>
      </c>
      <c r="U2278" s="183">
        <f t="shared" si="70"/>
        <v>80.729003557505067</v>
      </c>
      <c r="V2278" s="183">
        <f t="shared" si="71"/>
        <v>11.049221068374566</v>
      </c>
      <c r="W2278" s="201" t="s">
        <v>713</v>
      </c>
      <c r="X2278" s="201">
        <v>10</v>
      </c>
    </row>
    <row r="2279" spans="1:24" s="171" customFormat="1" ht="11.25">
      <c r="A2279" s="172" t="s">
        <v>693</v>
      </c>
      <c r="B2279" s="201" t="s">
        <v>665</v>
      </c>
      <c r="C2279" s="201" t="s">
        <v>694</v>
      </c>
      <c r="D2279" s="201" t="s">
        <v>695</v>
      </c>
      <c r="E2279" s="201" t="s">
        <v>696</v>
      </c>
      <c r="F2279" s="201" t="s">
        <v>697</v>
      </c>
      <c r="G2279" s="201">
        <v>5</v>
      </c>
      <c r="H2279" s="201">
        <v>85</v>
      </c>
      <c r="I2279" s="201" t="s">
        <v>713</v>
      </c>
      <c r="J2279" s="201" t="s">
        <v>671</v>
      </c>
      <c r="K2279" s="202">
        <v>41.5</v>
      </c>
      <c r="L2279" s="202">
        <v>0.95</v>
      </c>
      <c r="M2279" s="202">
        <v>19.489999999999998</v>
      </c>
      <c r="N2279" s="202">
        <v>8.49</v>
      </c>
      <c r="O2279" s="202">
        <v>0.37</v>
      </c>
      <c r="P2279" s="202">
        <v>19.72</v>
      </c>
      <c r="Q2279" s="202">
        <v>5.52</v>
      </c>
      <c r="R2279" s="202">
        <v>0.13</v>
      </c>
      <c r="S2279" s="202">
        <v>3.72</v>
      </c>
      <c r="T2279" s="202">
        <v>99.89</v>
      </c>
      <c r="U2279" s="183">
        <f t="shared" si="70"/>
        <v>80.545210858716985</v>
      </c>
      <c r="V2279" s="183">
        <f t="shared" si="71"/>
        <v>11.350761867656429</v>
      </c>
      <c r="W2279" s="201" t="s">
        <v>713</v>
      </c>
      <c r="X2279" s="201">
        <v>10</v>
      </c>
    </row>
    <row r="2280" spans="1:24" s="171" customFormat="1" ht="11.25">
      <c r="A2280" s="172" t="s">
        <v>693</v>
      </c>
      <c r="B2280" s="201" t="s">
        <v>665</v>
      </c>
      <c r="C2280" s="201" t="s">
        <v>694</v>
      </c>
      <c r="D2280" s="201" t="s">
        <v>695</v>
      </c>
      <c r="E2280" s="201" t="s">
        <v>696</v>
      </c>
      <c r="F2280" s="201" t="s">
        <v>697</v>
      </c>
      <c r="G2280" s="201">
        <v>5</v>
      </c>
      <c r="H2280" s="201">
        <v>86</v>
      </c>
      <c r="I2280" s="201" t="s">
        <v>713</v>
      </c>
      <c r="J2280" s="201" t="s">
        <v>671</v>
      </c>
      <c r="K2280" s="202">
        <v>41.66</v>
      </c>
      <c r="L2280" s="202">
        <v>0.16</v>
      </c>
      <c r="M2280" s="202">
        <v>19.690000000000001</v>
      </c>
      <c r="N2280" s="202">
        <v>7.43</v>
      </c>
      <c r="O2280" s="202">
        <v>0.36</v>
      </c>
      <c r="P2280" s="202">
        <v>19.57</v>
      </c>
      <c r="Q2280" s="202">
        <v>5.22</v>
      </c>
      <c r="R2280" s="202">
        <v>7.0000000000000007E-2</v>
      </c>
      <c r="S2280" s="202">
        <v>5.68</v>
      </c>
      <c r="T2280" s="202">
        <v>99.84</v>
      </c>
      <c r="U2280" s="183">
        <f t="shared" si="70"/>
        <v>82.440083822318357</v>
      </c>
      <c r="V2280" s="183">
        <f t="shared" si="71"/>
        <v>16.214087977676481</v>
      </c>
      <c r="W2280" s="201" t="s">
        <v>713</v>
      </c>
      <c r="X2280" s="201">
        <v>10</v>
      </c>
    </row>
    <row r="2281" spans="1:24" s="171" customFormat="1" ht="11.25">
      <c r="A2281" s="172" t="s">
        <v>693</v>
      </c>
      <c r="B2281" s="201" t="s">
        <v>665</v>
      </c>
      <c r="C2281" s="201" t="s">
        <v>694</v>
      </c>
      <c r="D2281" s="201" t="s">
        <v>695</v>
      </c>
      <c r="E2281" s="201" t="s">
        <v>696</v>
      </c>
      <c r="F2281" s="201" t="s">
        <v>697</v>
      </c>
      <c r="G2281" s="201">
        <v>5</v>
      </c>
      <c r="H2281" s="201">
        <v>87</v>
      </c>
      <c r="I2281" s="201" t="s">
        <v>713</v>
      </c>
      <c r="J2281" s="201" t="s">
        <v>671</v>
      </c>
      <c r="K2281" s="202">
        <v>41.34</v>
      </c>
      <c r="L2281" s="202">
        <v>0.54</v>
      </c>
      <c r="M2281" s="202">
        <v>17.91</v>
      </c>
      <c r="N2281" s="202">
        <v>7.08</v>
      </c>
      <c r="O2281" s="202">
        <v>0.38</v>
      </c>
      <c r="P2281" s="202">
        <v>19.91</v>
      </c>
      <c r="Q2281" s="202">
        <v>5.78</v>
      </c>
      <c r="R2281" s="202">
        <v>0.05</v>
      </c>
      <c r="S2281" s="202">
        <v>6.53</v>
      </c>
      <c r="T2281" s="202">
        <v>99.52</v>
      </c>
      <c r="U2281" s="183">
        <f t="shared" si="70"/>
        <v>83.367906456231296</v>
      </c>
      <c r="V2281" s="183">
        <f t="shared" si="71"/>
        <v>19.652175066072996</v>
      </c>
      <c r="W2281" s="201" t="s">
        <v>713</v>
      </c>
      <c r="X2281" s="201">
        <v>10</v>
      </c>
    </row>
    <row r="2282" spans="1:24" s="171" customFormat="1" ht="11.25">
      <c r="A2282" s="172" t="s">
        <v>693</v>
      </c>
      <c r="B2282" s="201" t="s">
        <v>665</v>
      </c>
      <c r="C2282" s="201" t="s">
        <v>694</v>
      </c>
      <c r="D2282" s="201" t="s">
        <v>695</v>
      </c>
      <c r="E2282" s="201" t="s">
        <v>696</v>
      </c>
      <c r="F2282" s="201" t="s">
        <v>697</v>
      </c>
      <c r="G2282" s="201">
        <v>5</v>
      </c>
      <c r="H2282" s="201">
        <v>88</v>
      </c>
      <c r="I2282" s="201" t="s">
        <v>713</v>
      </c>
      <c r="J2282" s="201" t="s">
        <v>671</v>
      </c>
      <c r="K2282" s="202">
        <v>41.54</v>
      </c>
      <c r="L2282" s="202">
        <v>1.23</v>
      </c>
      <c r="M2282" s="202">
        <v>18.73</v>
      </c>
      <c r="N2282" s="202">
        <v>7.89</v>
      </c>
      <c r="O2282" s="202">
        <v>0.31</v>
      </c>
      <c r="P2282" s="202">
        <v>20.04</v>
      </c>
      <c r="Q2282" s="202">
        <v>5.49</v>
      </c>
      <c r="R2282" s="202">
        <v>0.1</v>
      </c>
      <c r="S2282" s="202">
        <v>3.8</v>
      </c>
      <c r="T2282" s="202">
        <v>99.13</v>
      </c>
      <c r="U2282" s="183">
        <f t="shared" si="70"/>
        <v>81.907827540947679</v>
      </c>
      <c r="V2282" s="183">
        <f t="shared" si="71"/>
        <v>11.979739465942759</v>
      </c>
      <c r="W2282" s="201" t="s">
        <v>713</v>
      </c>
      <c r="X2282" s="201">
        <v>10</v>
      </c>
    </row>
    <row r="2283" spans="1:24" s="171" customFormat="1" ht="11.25">
      <c r="A2283" s="172" t="s">
        <v>693</v>
      </c>
      <c r="B2283" s="201" t="s">
        <v>665</v>
      </c>
      <c r="C2283" s="201" t="s">
        <v>694</v>
      </c>
      <c r="D2283" s="201" t="s">
        <v>695</v>
      </c>
      <c r="E2283" s="201" t="s">
        <v>696</v>
      </c>
      <c r="F2283" s="201" t="s">
        <v>697</v>
      </c>
      <c r="G2283" s="201">
        <v>5</v>
      </c>
      <c r="H2283" s="201">
        <v>89</v>
      </c>
      <c r="I2283" s="201" t="s">
        <v>713</v>
      </c>
      <c r="J2283" s="201" t="s">
        <v>671</v>
      </c>
      <c r="K2283" s="202">
        <v>42.16</v>
      </c>
      <c r="L2283" s="202">
        <v>0.34</v>
      </c>
      <c r="M2283" s="202">
        <v>21.63</v>
      </c>
      <c r="N2283" s="202">
        <v>9.1300000000000008</v>
      </c>
      <c r="O2283" s="202">
        <v>0.36</v>
      </c>
      <c r="P2283" s="202">
        <v>19.91</v>
      </c>
      <c r="Q2283" s="202">
        <v>4.6100000000000003</v>
      </c>
      <c r="R2283" s="202">
        <v>0.13</v>
      </c>
      <c r="S2283" s="202">
        <v>2.56</v>
      </c>
      <c r="T2283" s="202">
        <v>100.83</v>
      </c>
      <c r="U2283" s="183">
        <f t="shared" si="70"/>
        <v>79.537545457103036</v>
      </c>
      <c r="V2283" s="183">
        <f t="shared" si="71"/>
        <v>7.3556536474516045</v>
      </c>
      <c r="W2283" s="201" t="s">
        <v>713</v>
      </c>
      <c r="X2283" s="201">
        <v>10</v>
      </c>
    </row>
    <row r="2284" spans="1:24" s="171" customFormat="1" ht="11.25">
      <c r="A2284" s="172" t="s">
        <v>693</v>
      </c>
      <c r="B2284" s="201" t="s">
        <v>665</v>
      </c>
      <c r="C2284" s="201" t="s">
        <v>694</v>
      </c>
      <c r="D2284" s="201" t="s">
        <v>695</v>
      </c>
      <c r="E2284" s="201" t="s">
        <v>696</v>
      </c>
      <c r="F2284" s="201" t="s">
        <v>697</v>
      </c>
      <c r="G2284" s="201">
        <v>5</v>
      </c>
      <c r="H2284" s="201">
        <v>90</v>
      </c>
      <c r="I2284" s="201" t="s">
        <v>713</v>
      </c>
      <c r="J2284" s="201" t="s">
        <v>671</v>
      </c>
      <c r="K2284" s="202">
        <v>42.31</v>
      </c>
      <c r="L2284" s="202">
        <v>0.99</v>
      </c>
      <c r="M2284" s="202">
        <v>19.14</v>
      </c>
      <c r="N2284" s="202">
        <v>8.44</v>
      </c>
      <c r="O2284" s="202">
        <v>0.39</v>
      </c>
      <c r="P2284" s="202">
        <v>19.28</v>
      </c>
      <c r="Q2284" s="202">
        <v>5.41</v>
      </c>
      <c r="R2284" s="202">
        <v>0.09</v>
      </c>
      <c r="S2284" s="202">
        <v>3.61</v>
      </c>
      <c r="T2284" s="202">
        <v>99.66</v>
      </c>
      <c r="U2284" s="183">
        <f t="shared" si="70"/>
        <v>80.282846950108606</v>
      </c>
      <c r="V2284" s="183">
        <f t="shared" si="71"/>
        <v>11.231621500105451</v>
      </c>
      <c r="W2284" s="201" t="s">
        <v>713</v>
      </c>
      <c r="X2284" s="201">
        <v>10</v>
      </c>
    </row>
    <row r="2285" spans="1:24" s="171" customFormat="1" ht="11.25">
      <c r="A2285" s="172" t="s">
        <v>693</v>
      </c>
      <c r="B2285" s="201" t="s">
        <v>665</v>
      </c>
      <c r="C2285" s="201" t="s">
        <v>694</v>
      </c>
      <c r="D2285" s="201" t="s">
        <v>695</v>
      </c>
      <c r="E2285" s="201" t="s">
        <v>696</v>
      </c>
      <c r="F2285" s="201" t="s">
        <v>697</v>
      </c>
      <c r="G2285" s="201">
        <v>5</v>
      </c>
      <c r="H2285" s="201">
        <v>91</v>
      </c>
      <c r="I2285" s="201" t="s">
        <v>713</v>
      </c>
      <c r="J2285" s="201" t="s">
        <v>671</v>
      </c>
      <c r="K2285" s="202">
        <v>42.51</v>
      </c>
      <c r="L2285" s="202">
        <v>1</v>
      </c>
      <c r="M2285" s="202">
        <v>20.52</v>
      </c>
      <c r="N2285" s="202">
        <v>8.86</v>
      </c>
      <c r="O2285" s="202">
        <v>0.37</v>
      </c>
      <c r="P2285" s="202">
        <v>19.690000000000001</v>
      </c>
      <c r="Q2285" s="202">
        <v>5.19</v>
      </c>
      <c r="R2285" s="202">
        <v>0.12</v>
      </c>
      <c r="S2285" s="202">
        <v>3.07</v>
      </c>
      <c r="T2285" s="202">
        <v>101.33</v>
      </c>
      <c r="U2285" s="183">
        <f t="shared" si="70"/>
        <v>79.84355651654738</v>
      </c>
      <c r="V2285" s="183">
        <f t="shared" si="71"/>
        <v>9.1210192217739721</v>
      </c>
      <c r="W2285" s="201" t="s">
        <v>713</v>
      </c>
      <c r="X2285" s="201">
        <v>10</v>
      </c>
    </row>
    <row r="2286" spans="1:24" s="171" customFormat="1" ht="11.25">
      <c r="A2286" s="172" t="s">
        <v>693</v>
      </c>
      <c r="B2286" s="201" t="s">
        <v>665</v>
      </c>
      <c r="C2286" s="201" t="s">
        <v>694</v>
      </c>
      <c r="D2286" s="201" t="s">
        <v>695</v>
      </c>
      <c r="E2286" s="201" t="s">
        <v>696</v>
      </c>
      <c r="F2286" s="201" t="s">
        <v>697</v>
      </c>
      <c r="G2286" s="201">
        <v>5</v>
      </c>
      <c r="H2286" s="201">
        <v>92</v>
      </c>
      <c r="I2286" s="201" t="s">
        <v>713</v>
      </c>
      <c r="J2286" s="201" t="s">
        <v>671</v>
      </c>
      <c r="K2286" s="202">
        <v>41.08</v>
      </c>
      <c r="L2286" s="202">
        <v>0.62</v>
      </c>
      <c r="M2286" s="202">
        <v>16.760000000000002</v>
      </c>
      <c r="N2286" s="202">
        <v>7.27</v>
      </c>
      <c r="O2286" s="202">
        <v>0.41</v>
      </c>
      <c r="P2286" s="202">
        <v>19.54</v>
      </c>
      <c r="Q2286" s="202">
        <v>6.21</v>
      </c>
      <c r="R2286" s="202">
        <v>0.06</v>
      </c>
      <c r="S2286" s="202">
        <v>7.29</v>
      </c>
      <c r="T2286" s="202">
        <v>99.24</v>
      </c>
      <c r="U2286" s="183">
        <f t="shared" si="70"/>
        <v>82.731099956411384</v>
      </c>
      <c r="V2286" s="183">
        <f t="shared" si="71"/>
        <v>22.588117853461512</v>
      </c>
      <c r="W2286" s="201" t="s">
        <v>713</v>
      </c>
      <c r="X2286" s="201">
        <v>10</v>
      </c>
    </row>
    <row r="2287" spans="1:24" s="171" customFormat="1" ht="11.25">
      <c r="A2287" s="172" t="s">
        <v>693</v>
      </c>
      <c r="B2287" s="201" t="s">
        <v>665</v>
      </c>
      <c r="C2287" s="201" t="s">
        <v>694</v>
      </c>
      <c r="D2287" s="201" t="s">
        <v>695</v>
      </c>
      <c r="E2287" s="201" t="s">
        <v>696</v>
      </c>
      <c r="F2287" s="201" t="s">
        <v>697</v>
      </c>
      <c r="G2287" s="201">
        <v>5</v>
      </c>
      <c r="H2287" s="201">
        <v>93</v>
      </c>
      <c r="I2287" s="201" t="s">
        <v>713</v>
      </c>
      <c r="J2287" s="201" t="s">
        <v>671</v>
      </c>
      <c r="K2287" s="202">
        <v>41.94</v>
      </c>
      <c r="L2287" s="202">
        <v>0.6</v>
      </c>
      <c r="M2287" s="202">
        <v>17.46</v>
      </c>
      <c r="N2287" s="202">
        <v>7.21</v>
      </c>
      <c r="O2287" s="202">
        <v>0.39</v>
      </c>
      <c r="P2287" s="202">
        <v>19.88</v>
      </c>
      <c r="Q2287" s="202">
        <v>5.88</v>
      </c>
      <c r="R2287" s="202">
        <v>0.02</v>
      </c>
      <c r="S2287" s="202">
        <v>7.29</v>
      </c>
      <c r="T2287" s="202">
        <v>100.67</v>
      </c>
      <c r="U2287" s="183">
        <f t="shared" si="70"/>
        <v>83.092909530474188</v>
      </c>
      <c r="V2287" s="183">
        <f t="shared" si="71"/>
        <v>21.880673415392604</v>
      </c>
      <c r="W2287" s="201" t="s">
        <v>713</v>
      </c>
      <c r="X2287" s="201">
        <v>10</v>
      </c>
    </row>
    <row r="2288" spans="1:24" s="171" customFormat="1" ht="11.25">
      <c r="A2288" s="172" t="s">
        <v>693</v>
      </c>
      <c r="B2288" s="201" t="s">
        <v>665</v>
      </c>
      <c r="C2288" s="201" t="s">
        <v>694</v>
      </c>
      <c r="D2288" s="201" t="s">
        <v>695</v>
      </c>
      <c r="E2288" s="201" t="s">
        <v>696</v>
      </c>
      <c r="F2288" s="201" t="s">
        <v>697</v>
      </c>
      <c r="G2288" s="201">
        <v>5</v>
      </c>
      <c r="H2288" s="201">
        <v>94</v>
      </c>
      <c r="I2288" s="201" t="s">
        <v>713</v>
      </c>
      <c r="J2288" s="201" t="s">
        <v>671</v>
      </c>
      <c r="K2288" s="202">
        <v>41.77</v>
      </c>
      <c r="L2288" s="202">
        <v>1.08</v>
      </c>
      <c r="M2288" s="202">
        <v>19.059999999999999</v>
      </c>
      <c r="N2288" s="202">
        <v>8.83</v>
      </c>
      <c r="O2288" s="202">
        <v>0.37</v>
      </c>
      <c r="P2288" s="202">
        <v>18.95</v>
      </c>
      <c r="Q2288" s="202">
        <v>6.16</v>
      </c>
      <c r="R2288" s="202">
        <v>0.02</v>
      </c>
      <c r="S2288" s="202">
        <v>5.22</v>
      </c>
      <c r="T2288" s="202">
        <v>101.46</v>
      </c>
      <c r="U2288" s="183">
        <f t="shared" si="70"/>
        <v>79.275785871374978</v>
      </c>
      <c r="V2288" s="183">
        <f t="shared" si="71"/>
        <v>15.520866444449963</v>
      </c>
      <c r="W2288" s="201" t="s">
        <v>713</v>
      </c>
      <c r="X2288" s="201">
        <v>10</v>
      </c>
    </row>
    <row r="2289" spans="1:24" s="171" customFormat="1" ht="11.25">
      <c r="A2289" s="172" t="s">
        <v>693</v>
      </c>
      <c r="B2289" s="201" t="s">
        <v>665</v>
      </c>
      <c r="C2289" s="201" t="s">
        <v>694</v>
      </c>
      <c r="D2289" s="201" t="s">
        <v>695</v>
      </c>
      <c r="E2289" s="201" t="s">
        <v>696</v>
      </c>
      <c r="F2289" s="201" t="s">
        <v>697</v>
      </c>
      <c r="G2289" s="201">
        <v>5</v>
      </c>
      <c r="H2289" s="201">
        <v>95</v>
      </c>
      <c r="I2289" s="201" t="s">
        <v>713</v>
      </c>
      <c r="J2289" s="201" t="s">
        <v>671</v>
      </c>
      <c r="K2289" s="202">
        <v>41.88</v>
      </c>
      <c r="L2289" s="202">
        <v>0.97</v>
      </c>
      <c r="M2289" s="202">
        <v>17.78</v>
      </c>
      <c r="N2289" s="202">
        <v>7.28</v>
      </c>
      <c r="O2289" s="202">
        <v>0.35</v>
      </c>
      <c r="P2289" s="202">
        <v>19.47</v>
      </c>
      <c r="Q2289" s="202">
        <v>6.25</v>
      </c>
      <c r="R2289" s="202">
        <v>0.09</v>
      </c>
      <c r="S2289" s="202">
        <v>5.81</v>
      </c>
      <c r="T2289" s="202">
        <v>99.88</v>
      </c>
      <c r="U2289" s="183">
        <f t="shared" si="70"/>
        <v>82.660073885459155</v>
      </c>
      <c r="V2289" s="183">
        <f t="shared" si="71"/>
        <v>17.979774444743203</v>
      </c>
      <c r="W2289" s="201" t="s">
        <v>713</v>
      </c>
      <c r="X2289" s="201">
        <v>10</v>
      </c>
    </row>
    <row r="2290" spans="1:24" s="171" customFormat="1" ht="11.25">
      <c r="A2290" s="172" t="s">
        <v>693</v>
      </c>
      <c r="B2290" s="201" t="s">
        <v>665</v>
      </c>
      <c r="C2290" s="201" t="s">
        <v>694</v>
      </c>
      <c r="D2290" s="201" t="s">
        <v>695</v>
      </c>
      <c r="E2290" s="201" t="s">
        <v>696</v>
      </c>
      <c r="F2290" s="201" t="s">
        <v>697</v>
      </c>
      <c r="G2290" s="201">
        <v>5</v>
      </c>
      <c r="H2290" s="201">
        <v>96</v>
      </c>
      <c r="I2290" s="201" t="s">
        <v>713</v>
      </c>
      <c r="J2290" s="201" t="s">
        <v>671</v>
      </c>
      <c r="K2290" s="202">
        <v>41.49</v>
      </c>
      <c r="L2290" s="202">
        <v>0.01</v>
      </c>
      <c r="M2290" s="202">
        <v>18.75</v>
      </c>
      <c r="N2290" s="202">
        <v>7.72</v>
      </c>
      <c r="O2290" s="202">
        <v>0.59</v>
      </c>
      <c r="P2290" s="202">
        <v>17.489999999999998</v>
      </c>
      <c r="Q2290" s="202">
        <v>7.28</v>
      </c>
      <c r="R2290" s="202">
        <v>0</v>
      </c>
      <c r="S2290" s="202">
        <v>7.02</v>
      </c>
      <c r="T2290" s="202">
        <v>100.35</v>
      </c>
      <c r="U2290" s="183">
        <f t="shared" si="70"/>
        <v>80.151592336944034</v>
      </c>
      <c r="V2290" s="183">
        <f t="shared" si="71"/>
        <v>20.074328915335549</v>
      </c>
      <c r="W2290" s="201" t="s">
        <v>713</v>
      </c>
      <c r="X2290" s="201">
        <v>10</v>
      </c>
    </row>
    <row r="2291" spans="1:24" s="171" customFormat="1" ht="11.25">
      <c r="A2291" s="172" t="s">
        <v>693</v>
      </c>
      <c r="B2291" s="201" t="s">
        <v>665</v>
      </c>
      <c r="C2291" s="201" t="s">
        <v>694</v>
      </c>
      <c r="D2291" s="201" t="s">
        <v>695</v>
      </c>
      <c r="E2291" s="201" t="s">
        <v>696</v>
      </c>
      <c r="F2291" s="201" t="s">
        <v>697</v>
      </c>
      <c r="G2291" s="201">
        <v>5</v>
      </c>
      <c r="H2291" s="201">
        <v>97</v>
      </c>
      <c r="I2291" s="201" t="s">
        <v>713</v>
      </c>
      <c r="J2291" s="201" t="s">
        <v>671</v>
      </c>
      <c r="K2291" s="202">
        <v>41.67</v>
      </c>
      <c r="L2291" s="202">
        <v>0.95</v>
      </c>
      <c r="M2291" s="202">
        <v>20.51</v>
      </c>
      <c r="N2291" s="202">
        <v>9.91</v>
      </c>
      <c r="O2291" s="202">
        <v>0.45</v>
      </c>
      <c r="P2291" s="202">
        <v>18.13</v>
      </c>
      <c r="Q2291" s="202">
        <v>6.84</v>
      </c>
      <c r="R2291" s="202">
        <v>0.06</v>
      </c>
      <c r="S2291" s="202">
        <v>2.23</v>
      </c>
      <c r="T2291" s="202">
        <v>100.75</v>
      </c>
      <c r="U2291" s="183">
        <f t="shared" si="70"/>
        <v>76.530806481310336</v>
      </c>
      <c r="V2291" s="183">
        <f t="shared" si="71"/>
        <v>6.7980317823219298</v>
      </c>
      <c r="W2291" s="201" t="s">
        <v>713</v>
      </c>
      <c r="X2291" s="201">
        <v>10</v>
      </c>
    </row>
    <row r="2292" spans="1:24" s="171" customFormat="1" ht="11.25">
      <c r="A2292" s="172" t="s">
        <v>693</v>
      </c>
      <c r="B2292" s="201" t="s">
        <v>665</v>
      </c>
      <c r="C2292" s="201" t="s">
        <v>694</v>
      </c>
      <c r="D2292" s="201" t="s">
        <v>695</v>
      </c>
      <c r="E2292" s="201" t="s">
        <v>696</v>
      </c>
      <c r="F2292" s="201" t="s">
        <v>697</v>
      </c>
      <c r="G2292" s="201">
        <v>5</v>
      </c>
      <c r="H2292" s="201">
        <v>98</v>
      </c>
      <c r="I2292" s="201" t="s">
        <v>713</v>
      </c>
      <c r="J2292" s="201" t="s">
        <v>671</v>
      </c>
      <c r="K2292" s="202">
        <v>41.57</v>
      </c>
      <c r="L2292" s="202">
        <v>1.08</v>
      </c>
      <c r="M2292" s="202">
        <v>18.27</v>
      </c>
      <c r="N2292" s="202">
        <v>7.18</v>
      </c>
      <c r="O2292" s="202">
        <v>0.33</v>
      </c>
      <c r="P2292" s="202">
        <v>20.059999999999999</v>
      </c>
      <c r="Q2292" s="202">
        <v>6.24</v>
      </c>
      <c r="R2292" s="202">
        <v>0.1</v>
      </c>
      <c r="S2292" s="202">
        <v>5.74</v>
      </c>
      <c r="T2292" s="202">
        <v>100.57</v>
      </c>
      <c r="U2292" s="183">
        <f t="shared" si="70"/>
        <v>83.277307098340998</v>
      </c>
      <c r="V2292" s="183">
        <f t="shared" si="71"/>
        <v>17.407382723571139</v>
      </c>
      <c r="W2292" s="201" t="s">
        <v>713</v>
      </c>
      <c r="X2292" s="201">
        <v>10</v>
      </c>
    </row>
    <row r="2293" spans="1:24" s="171" customFormat="1" ht="11.25">
      <c r="A2293" s="172" t="s">
        <v>693</v>
      </c>
      <c r="B2293" s="201" t="s">
        <v>665</v>
      </c>
      <c r="C2293" s="201" t="s">
        <v>694</v>
      </c>
      <c r="D2293" s="201" t="s">
        <v>695</v>
      </c>
      <c r="E2293" s="201" t="s">
        <v>696</v>
      </c>
      <c r="F2293" s="201" t="s">
        <v>697</v>
      </c>
      <c r="G2293" s="201">
        <v>5</v>
      </c>
      <c r="H2293" s="201">
        <v>99</v>
      </c>
      <c r="I2293" s="201" t="s">
        <v>713</v>
      </c>
      <c r="J2293" s="201" t="s">
        <v>671</v>
      </c>
      <c r="K2293" s="202">
        <v>41.55</v>
      </c>
      <c r="L2293" s="202">
        <v>0.26</v>
      </c>
      <c r="M2293" s="202">
        <v>18.690000000000001</v>
      </c>
      <c r="N2293" s="202">
        <v>6.87</v>
      </c>
      <c r="O2293" s="202">
        <v>0.33</v>
      </c>
      <c r="P2293" s="202">
        <v>19.190000000000001</v>
      </c>
      <c r="Q2293" s="202">
        <v>5.76</v>
      </c>
      <c r="R2293" s="202">
        <v>0.04</v>
      </c>
      <c r="S2293" s="202">
        <v>6.61</v>
      </c>
      <c r="T2293" s="202">
        <v>99.3</v>
      </c>
      <c r="U2293" s="183">
        <f t="shared" si="70"/>
        <v>83.274477161510262</v>
      </c>
      <c r="V2293" s="183">
        <f t="shared" si="71"/>
        <v>19.175763796555348</v>
      </c>
      <c r="W2293" s="201" t="s">
        <v>713</v>
      </c>
      <c r="X2293" s="201">
        <v>10</v>
      </c>
    </row>
    <row r="2294" spans="1:24" s="171" customFormat="1" ht="11.25">
      <c r="A2294" s="172" t="s">
        <v>693</v>
      </c>
      <c r="B2294" s="201" t="s">
        <v>665</v>
      </c>
      <c r="C2294" s="201" t="s">
        <v>694</v>
      </c>
      <c r="D2294" s="201" t="s">
        <v>695</v>
      </c>
      <c r="E2294" s="201" t="s">
        <v>696</v>
      </c>
      <c r="F2294" s="201" t="s">
        <v>697</v>
      </c>
      <c r="G2294" s="201">
        <v>5</v>
      </c>
      <c r="H2294" s="201">
        <v>100</v>
      </c>
      <c r="I2294" s="201" t="s">
        <v>713</v>
      </c>
      <c r="J2294" s="201" t="s">
        <v>671</v>
      </c>
      <c r="K2294" s="202">
        <v>41.71</v>
      </c>
      <c r="L2294" s="202">
        <v>0</v>
      </c>
      <c r="M2294" s="202">
        <v>19.690000000000001</v>
      </c>
      <c r="N2294" s="202">
        <v>7.67</v>
      </c>
      <c r="O2294" s="202">
        <v>0.54</v>
      </c>
      <c r="P2294" s="202">
        <v>17.7</v>
      </c>
      <c r="Q2294" s="202">
        <v>6.59</v>
      </c>
      <c r="R2294" s="202">
        <v>0</v>
      </c>
      <c r="S2294" s="202">
        <v>6.16</v>
      </c>
      <c r="T2294" s="202">
        <v>100.06</v>
      </c>
      <c r="U2294" s="183">
        <f t="shared" si="70"/>
        <v>80.443212055845621</v>
      </c>
      <c r="V2294" s="183">
        <f t="shared" si="71"/>
        <v>17.346608563928147</v>
      </c>
      <c r="W2294" s="201" t="s">
        <v>713</v>
      </c>
      <c r="X2294" s="201">
        <v>10</v>
      </c>
    </row>
    <row r="2295" spans="1:24" s="171" customFormat="1" ht="11.25">
      <c r="A2295" s="172" t="s">
        <v>693</v>
      </c>
      <c r="B2295" s="201" t="s">
        <v>672</v>
      </c>
      <c r="C2295" s="201" t="s">
        <v>694</v>
      </c>
      <c r="D2295" s="201" t="s">
        <v>695</v>
      </c>
      <c r="E2295" s="201" t="s">
        <v>696</v>
      </c>
      <c r="F2295" s="201" t="s">
        <v>697</v>
      </c>
      <c r="G2295" s="201">
        <v>9</v>
      </c>
      <c r="H2295" s="201">
        <v>1</v>
      </c>
      <c r="I2295" s="201" t="s">
        <v>713</v>
      </c>
      <c r="J2295" s="201" t="s">
        <v>671</v>
      </c>
      <c r="K2295" s="202">
        <v>42.19</v>
      </c>
      <c r="L2295" s="202">
        <v>0.02</v>
      </c>
      <c r="M2295" s="202">
        <v>20.95</v>
      </c>
      <c r="N2295" s="202">
        <v>8.35</v>
      </c>
      <c r="O2295" s="202">
        <v>0.56999999999999995</v>
      </c>
      <c r="P2295" s="202">
        <v>18.43</v>
      </c>
      <c r="Q2295" s="202">
        <v>5.89</v>
      </c>
      <c r="R2295" s="202">
        <v>0</v>
      </c>
      <c r="S2295" s="202">
        <v>4.6100000000000003</v>
      </c>
      <c r="T2295" s="202">
        <v>101.01</v>
      </c>
      <c r="U2295" s="183">
        <f t="shared" si="70"/>
        <v>79.733156147939766</v>
      </c>
      <c r="V2295" s="183">
        <f t="shared" si="71"/>
        <v>12.862900286970872</v>
      </c>
      <c r="W2295" s="201" t="s">
        <v>713</v>
      </c>
      <c r="X2295" s="201">
        <v>10</v>
      </c>
    </row>
    <row r="2296" spans="1:24" s="171" customFormat="1" ht="11.25">
      <c r="A2296" s="172" t="s">
        <v>693</v>
      </c>
      <c r="B2296" s="201" t="s">
        <v>672</v>
      </c>
      <c r="C2296" s="201" t="s">
        <v>694</v>
      </c>
      <c r="D2296" s="201" t="s">
        <v>695</v>
      </c>
      <c r="E2296" s="201" t="s">
        <v>696</v>
      </c>
      <c r="F2296" s="201" t="s">
        <v>697</v>
      </c>
      <c r="G2296" s="201">
        <v>9</v>
      </c>
      <c r="H2296" s="201">
        <v>2</v>
      </c>
      <c r="I2296" s="201" t="s">
        <v>713</v>
      </c>
      <c r="J2296" s="201" t="s">
        <v>671</v>
      </c>
      <c r="K2296" s="202">
        <v>41.94</v>
      </c>
      <c r="L2296" s="202">
        <v>7.0000000000000007E-2</v>
      </c>
      <c r="M2296" s="202">
        <v>17.600000000000001</v>
      </c>
      <c r="N2296" s="202">
        <v>6.96</v>
      </c>
      <c r="O2296" s="202">
        <v>0.34</v>
      </c>
      <c r="P2296" s="202">
        <v>19.09</v>
      </c>
      <c r="Q2296" s="202">
        <v>6.64</v>
      </c>
      <c r="R2296" s="202">
        <v>0.08</v>
      </c>
      <c r="S2296" s="202">
        <v>8.1999999999999993</v>
      </c>
      <c r="T2296" s="202">
        <v>100.92</v>
      </c>
      <c r="U2296" s="183">
        <f t="shared" si="70"/>
        <v>83.018884026810483</v>
      </c>
      <c r="V2296" s="183">
        <f t="shared" si="71"/>
        <v>23.812450653715853</v>
      </c>
      <c r="W2296" s="201" t="s">
        <v>713</v>
      </c>
      <c r="X2296" s="201">
        <v>10</v>
      </c>
    </row>
    <row r="2297" spans="1:24" s="171" customFormat="1" ht="11.25">
      <c r="A2297" s="172" t="s">
        <v>693</v>
      </c>
      <c r="B2297" s="201" t="s">
        <v>672</v>
      </c>
      <c r="C2297" s="201" t="s">
        <v>694</v>
      </c>
      <c r="D2297" s="201" t="s">
        <v>695</v>
      </c>
      <c r="E2297" s="201" t="s">
        <v>696</v>
      </c>
      <c r="F2297" s="201" t="s">
        <v>697</v>
      </c>
      <c r="G2297" s="201">
        <v>9</v>
      </c>
      <c r="H2297" s="201">
        <v>3</v>
      </c>
      <c r="I2297" s="201" t="s">
        <v>713</v>
      </c>
      <c r="J2297" s="201" t="s">
        <v>671</v>
      </c>
      <c r="K2297" s="202">
        <v>42.35</v>
      </c>
      <c r="L2297" s="202">
        <v>0.9</v>
      </c>
      <c r="M2297" s="202">
        <v>21.53</v>
      </c>
      <c r="N2297" s="202">
        <v>8.65</v>
      </c>
      <c r="O2297" s="202">
        <v>0.42</v>
      </c>
      <c r="P2297" s="202">
        <v>19.91</v>
      </c>
      <c r="Q2297" s="202">
        <v>5.66</v>
      </c>
      <c r="R2297" s="202">
        <v>0</v>
      </c>
      <c r="S2297" s="202">
        <v>2.0699999999999998</v>
      </c>
      <c r="T2297" s="202">
        <v>101.49</v>
      </c>
      <c r="U2297" s="183">
        <f t="shared" si="70"/>
        <v>80.402508971653219</v>
      </c>
      <c r="V2297" s="183">
        <f t="shared" si="71"/>
        <v>6.0589927429083295</v>
      </c>
      <c r="W2297" s="201" t="s">
        <v>713</v>
      </c>
      <c r="X2297" s="201">
        <v>10</v>
      </c>
    </row>
    <row r="2298" spans="1:24" s="171" customFormat="1" ht="11.25">
      <c r="A2298" s="172" t="s">
        <v>693</v>
      </c>
      <c r="B2298" s="201" t="s">
        <v>672</v>
      </c>
      <c r="C2298" s="201" t="s">
        <v>694</v>
      </c>
      <c r="D2298" s="201" t="s">
        <v>695</v>
      </c>
      <c r="E2298" s="201" t="s">
        <v>696</v>
      </c>
      <c r="F2298" s="201" t="s">
        <v>697</v>
      </c>
      <c r="G2298" s="201">
        <v>9</v>
      </c>
      <c r="H2298" s="201">
        <v>4</v>
      </c>
      <c r="I2298" s="201" t="s">
        <v>713</v>
      </c>
      <c r="J2298" s="201" t="s">
        <v>671</v>
      </c>
      <c r="K2298" s="202">
        <v>42.09</v>
      </c>
      <c r="L2298" s="202">
        <v>0.01</v>
      </c>
      <c r="M2298" s="202">
        <v>20.420000000000002</v>
      </c>
      <c r="N2298" s="202">
        <v>7.17</v>
      </c>
      <c r="O2298" s="202">
        <v>0.46</v>
      </c>
      <c r="P2298" s="202">
        <v>19.309999999999999</v>
      </c>
      <c r="Q2298" s="202">
        <v>5.9</v>
      </c>
      <c r="R2298" s="202">
        <v>0</v>
      </c>
      <c r="S2298" s="202">
        <v>5.43</v>
      </c>
      <c r="T2298" s="202">
        <v>100.79</v>
      </c>
      <c r="U2298" s="183">
        <f t="shared" si="70"/>
        <v>82.759798674123871</v>
      </c>
      <c r="V2298" s="183">
        <f t="shared" si="71"/>
        <v>15.138229483086949</v>
      </c>
      <c r="W2298" s="201" t="s">
        <v>713</v>
      </c>
      <c r="X2298" s="201">
        <v>10</v>
      </c>
    </row>
    <row r="2299" spans="1:24" s="171" customFormat="1" ht="11.25">
      <c r="A2299" s="172" t="s">
        <v>693</v>
      </c>
      <c r="B2299" s="201" t="s">
        <v>672</v>
      </c>
      <c r="C2299" s="201" t="s">
        <v>694</v>
      </c>
      <c r="D2299" s="201" t="s">
        <v>695</v>
      </c>
      <c r="E2299" s="201" t="s">
        <v>696</v>
      </c>
      <c r="F2299" s="201" t="s">
        <v>697</v>
      </c>
      <c r="G2299" s="201">
        <v>9</v>
      </c>
      <c r="H2299" s="201">
        <v>5</v>
      </c>
      <c r="I2299" s="201" t="s">
        <v>713</v>
      </c>
      <c r="J2299" s="201" t="s">
        <v>671</v>
      </c>
      <c r="K2299" s="202">
        <v>41.55</v>
      </c>
      <c r="L2299" s="202">
        <v>0.03</v>
      </c>
      <c r="M2299" s="202">
        <v>20.170000000000002</v>
      </c>
      <c r="N2299" s="202">
        <v>7.3</v>
      </c>
      <c r="O2299" s="202">
        <v>0.49</v>
      </c>
      <c r="P2299" s="202">
        <v>19.91</v>
      </c>
      <c r="Q2299" s="202">
        <v>5.57</v>
      </c>
      <c r="R2299" s="202">
        <v>0</v>
      </c>
      <c r="S2299" s="202">
        <v>5.24</v>
      </c>
      <c r="T2299" s="202">
        <v>100.26</v>
      </c>
      <c r="U2299" s="183">
        <f t="shared" si="70"/>
        <v>82.939262689830358</v>
      </c>
      <c r="V2299" s="183">
        <f t="shared" si="71"/>
        <v>14.841339929980672</v>
      </c>
      <c r="W2299" s="201" t="s">
        <v>713</v>
      </c>
      <c r="X2299" s="201">
        <v>10</v>
      </c>
    </row>
    <row r="2300" spans="1:24" s="171" customFormat="1" ht="11.25">
      <c r="A2300" s="172" t="s">
        <v>693</v>
      </c>
      <c r="B2300" s="201" t="s">
        <v>672</v>
      </c>
      <c r="C2300" s="201" t="s">
        <v>694</v>
      </c>
      <c r="D2300" s="201" t="s">
        <v>695</v>
      </c>
      <c r="E2300" s="201" t="s">
        <v>696</v>
      </c>
      <c r="F2300" s="201" t="s">
        <v>697</v>
      </c>
      <c r="G2300" s="201">
        <v>9</v>
      </c>
      <c r="H2300" s="201">
        <v>6</v>
      </c>
      <c r="I2300" s="201" t="s">
        <v>713</v>
      </c>
      <c r="J2300" s="201" t="s">
        <v>671</v>
      </c>
      <c r="K2300" s="202">
        <v>41</v>
      </c>
      <c r="L2300" s="202">
        <v>0.13</v>
      </c>
      <c r="M2300" s="202">
        <v>23.14</v>
      </c>
      <c r="N2300" s="202">
        <v>12.96</v>
      </c>
      <c r="O2300" s="202">
        <v>0.32</v>
      </c>
      <c r="P2300" s="202">
        <v>10.25</v>
      </c>
      <c r="Q2300" s="202">
        <v>13.81</v>
      </c>
      <c r="R2300" s="202">
        <v>0.04</v>
      </c>
      <c r="S2300" s="202">
        <v>0.02</v>
      </c>
      <c r="T2300" s="202">
        <v>101.67</v>
      </c>
      <c r="U2300" s="183">
        <f t="shared" si="70"/>
        <v>58.501401364593811</v>
      </c>
      <c r="V2300" s="183">
        <f t="shared" si="71"/>
        <v>5.7947380699562033E-2</v>
      </c>
      <c r="W2300" s="201" t="s">
        <v>713</v>
      </c>
      <c r="X2300" s="201">
        <v>10</v>
      </c>
    </row>
    <row r="2301" spans="1:24" s="171" customFormat="1" ht="11.25">
      <c r="A2301" s="172" t="s">
        <v>693</v>
      </c>
      <c r="B2301" s="201" t="s">
        <v>672</v>
      </c>
      <c r="C2301" s="201" t="s">
        <v>694</v>
      </c>
      <c r="D2301" s="201" t="s">
        <v>695</v>
      </c>
      <c r="E2301" s="201" t="s">
        <v>696</v>
      </c>
      <c r="F2301" s="201" t="s">
        <v>697</v>
      </c>
      <c r="G2301" s="201">
        <v>9</v>
      </c>
      <c r="H2301" s="201">
        <v>7</v>
      </c>
      <c r="I2301" s="201" t="s">
        <v>713</v>
      </c>
      <c r="J2301" s="201" t="s">
        <v>671</v>
      </c>
      <c r="K2301" s="202">
        <v>40.98</v>
      </c>
      <c r="L2301" s="202">
        <v>0.14000000000000001</v>
      </c>
      <c r="M2301" s="202">
        <v>20.83</v>
      </c>
      <c r="N2301" s="202">
        <v>8.42</v>
      </c>
      <c r="O2301" s="202">
        <v>0.73</v>
      </c>
      <c r="P2301" s="202">
        <v>16.73</v>
      </c>
      <c r="Q2301" s="202">
        <v>7.67</v>
      </c>
      <c r="R2301" s="202">
        <v>0.12</v>
      </c>
      <c r="S2301" s="202">
        <v>4.3099999999999996</v>
      </c>
      <c r="T2301" s="202">
        <v>99.93</v>
      </c>
      <c r="U2301" s="183">
        <f t="shared" si="70"/>
        <v>77.981261539784967</v>
      </c>
      <c r="V2301" s="183">
        <f t="shared" si="71"/>
        <v>12.188698107901534</v>
      </c>
      <c r="W2301" s="201" t="s">
        <v>713</v>
      </c>
      <c r="X2301" s="201">
        <v>10</v>
      </c>
    </row>
    <row r="2302" spans="1:24" s="171" customFormat="1" ht="11.25">
      <c r="A2302" s="172" t="s">
        <v>693</v>
      </c>
      <c r="B2302" s="201" t="s">
        <v>672</v>
      </c>
      <c r="C2302" s="201" t="s">
        <v>694</v>
      </c>
      <c r="D2302" s="201" t="s">
        <v>695</v>
      </c>
      <c r="E2302" s="201" t="s">
        <v>696</v>
      </c>
      <c r="F2302" s="201" t="s">
        <v>697</v>
      </c>
      <c r="G2302" s="201">
        <v>9</v>
      </c>
      <c r="H2302" s="201">
        <v>8</v>
      </c>
      <c r="I2302" s="201" t="s">
        <v>713</v>
      </c>
      <c r="J2302" s="201" t="s">
        <v>671</v>
      </c>
      <c r="K2302" s="202">
        <v>42.61</v>
      </c>
      <c r="L2302" s="202">
        <v>0.01</v>
      </c>
      <c r="M2302" s="202">
        <v>21.25</v>
      </c>
      <c r="N2302" s="202">
        <v>8.19</v>
      </c>
      <c r="O2302" s="202">
        <v>0.49</v>
      </c>
      <c r="P2302" s="202">
        <v>19.32</v>
      </c>
      <c r="Q2302" s="202">
        <v>4.9800000000000004</v>
      </c>
      <c r="R2302" s="202">
        <v>0.05</v>
      </c>
      <c r="S2302" s="202">
        <v>3.78</v>
      </c>
      <c r="T2302" s="202">
        <v>100.68</v>
      </c>
      <c r="U2302" s="183">
        <f t="shared" si="70"/>
        <v>80.786674635096034</v>
      </c>
      <c r="V2302" s="183">
        <f t="shared" si="71"/>
        <v>10.660888444634843</v>
      </c>
      <c r="W2302" s="201" t="s">
        <v>713</v>
      </c>
      <c r="X2302" s="201">
        <v>10</v>
      </c>
    </row>
    <row r="2303" spans="1:24" s="171" customFormat="1" ht="11.25">
      <c r="A2303" s="172" t="s">
        <v>693</v>
      </c>
      <c r="B2303" s="201" t="s">
        <v>672</v>
      </c>
      <c r="C2303" s="201" t="s">
        <v>694</v>
      </c>
      <c r="D2303" s="201" t="s">
        <v>695</v>
      </c>
      <c r="E2303" s="201" t="s">
        <v>696</v>
      </c>
      <c r="F2303" s="201" t="s">
        <v>697</v>
      </c>
      <c r="G2303" s="201">
        <v>9</v>
      </c>
      <c r="H2303" s="201">
        <v>9</v>
      </c>
      <c r="I2303" s="201" t="s">
        <v>713</v>
      </c>
      <c r="J2303" s="201" t="s">
        <v>671</v>
      </c>
      <c r="K2303" s="202">
        <v>41.59</v>
      </c>
      <c r="L2303" s="202">
        <v>0</v>
      </c>
      <c r="M2303" s="202">
        <v>18.63</v>
      </c>
      <c r="N2303" s="202">
        <v>7.87</v>
      </c>
      <c r="O2303" s="202">
        <v>0.57999999999999996</v>
      </c>
      <c r="P2303" s="202">
        <v>18.04</v>
      </c>
      <c r="Q2303" s="202">
        <v>7.03</v>
      </c>
      <c r="R2303" s="202">
        <v>0.1</v>
      </c>
      <c r="S2303" s="202">
        <v>7.52</v>
      </c>
      <c r="T2303" s="202">
        <v>101.36</v>
      </c>
      <c r="U2303" s="183">
        <f t="shared" si="70"/>
        <v>80.337361707043883</v>
      </c>
      <c r="V2303" s="183">
        <f t="shared" si="71"/>
        <v>21.308455014042206</v>
      </c>
      <c r="W2303" s="201" t="s">
        <v>713</v>
      </c>
      <c r="X2303" s="201">
        <v>10</v>
      </c>
    </row>
    <row r="2304" spans="1:24" s="171" customFormat="1" ht="11.25">
      <c r="A2304" s="172" t="s">
        <v>693</v>
      </c>
      <c r="B2304" s="201" t="s">
        <v>672</v>
      </c>
      <c r="C2304" s="201" t="s">
        <v>694</v>
      </c>
      <c r="D2304" s="201" t="s">
        <v>695</v>
      </c>
      <c r="E2304" s="201" t="s">
        <v>696</v>
      </c>
      <c r="F2304" s="201" t="s">
        <v>697</v>
      </c>
      <c r="G2304" s="201">
        <v>9</v>
      </c>
      <c r="H2304" s="201">
        <v>10</v>
      </c>
      <c r="I2304" s="201" t="s">
        <v>713</v>
      </c>
      <c r="J2304" s="201" t="s">
        <v>671</v>
      </c>
      <c r="K2304" s="202">
        <v>41.64</v>
      </c>
      <c r="L2304" s="202">
        <v>1.06</v>
      </c>
      <c r="M2304" s="202">
        <v>19.32</v>
      </c>
      <c r="N2304" s="202">
        <v>8.4700000000000006</v>
      </c>
      <c r="O2304" s="202">
        <v>0.39</v>
      </c>
      <c r="P2304" s="202">
        <v>19.72</v>
      </c>
      <c r="Q2304" s="202">
        <v>5.49</v>
      </c>
      <c r="R2304" s="202">
        <v>0.09</v>
      </c>
      <c r="S2304" s="202">
        <v>3.89</v>
      </c>
      <c r="T2304" s="202">
        <v>100.07</v>
      </c>
      <c r="U2304" s="183">
        <f t="shared" si="70"/>
        <v>80.582141567144362</v>
      </c>
      <c r="V2304" s="183">
        <f t="shared" si="71"/>
        <v>11.899766579077244</v>
      </c>
      <c r="W2304" s="201" t="s">
        <v>713</v>
      </c>
      <c r="X2304" s="201">
        <v>10</v>
      </c>
    </row>
    <row r="2305" spans="1:24" s="171" customFormat="1" ht="11.25">
      <c r="A2305" s="172" t="s">
        <v>693</v>
      </c>
      <c r="B2305" s="201" t="s">
        <v>672</v>
      </c>
      <c r="C2305" s="201" t="s">
        <v>694</v>
      </c>
      <c r="D2305" s="201" t="s">
        <v>695</v>
      </c>
      <c r="E2305" s="201" t="s">
        <v>696</v>
      </c>
      <c r="F2305" s="201" t="s">
        <v>697</v>
      </c>
      <c r="G2305" s="201">
        <v>9</v>
      </c>
      <c r="H2305" s="201">
        <v>11</v>
      </c>
      <c r="I2305" s="201" t="s">
        <v>713</v>
      </c>
      <c r="J2305" s="201" t="s">
        <v>671</v>
      </c>
      <c r="K2305" s="202">
        <v>41.64</v>
      </c>
      <c r="L2305" s="202">
        <v>0.47</v>
      </c>
      <c r="M2305" s="202">
        <v>20.47</v>
      </c>
      <c r="N2305" s="202">
        <v>9.4600000000000009</v>
      </c>
      <c r="O2305" s="202">
        <v>0.45</v>
      </c>
      <c r="P2305" s="202">
        <v>19.440000000000001</v>
      </c>
      <c r="Q2305" s="202">
        <v>4.6500000000000004</v>
      </c>
      <c r="R2305" s="202">
        <v>0.02</v>
      </c>
      <c r="S2305" s="202">
        <v>3.08</v>
      </c>
      <c r="T2305" s="202">
        <v>99.68</v>
      </c>
      <c r="U2305" s="183">
        <f t="shared" si="70"/>
        <v>78.553887342228762</v>
      </c>
      <c r="V2305" s="183">
        <f t="shared" si="71"/>
        <v>9.1683077649509901</v>
      </c>
      <c r="W2305" s="201" t="s">
        <v>713</v>
      </c>
      <c r="X2305" s="201">
        <v>10</v>
      </c>
    </row>
    <row r="2306" spans="1:24" s="171" customFormat="1" ht="11.25">
      <c r="A2306" s="172" t="s">
        <v>693</v>
      </c>
      <c r="B2306" s="201" t="s">
        <v>672</v>
      </c>
      <c r="C2306" s="201" t="s">
        <v>694</v>
      </c>
      <c r="D2306" s="201" t="s">
        <v>695</v>
      </c>
      <c r="E2306" s="201" t="s">
        <v>696</v>
      </c>
      <c r="F2306" s="201" t="s">
        <v>697</v>
      </c>
      <c r="G2306" s="201">
        <v>9</v>
      </c>
      <c r="H2306" s="201">
        <v>12</v>
      </c>
      <c r="I2306" s="201" t="s">
        <v>713</v>
      </c>
      <c r="J2306" s="201" t="s">
        <v>671</v>
      </c>
      <c r="K2306" s="202">
        <v>41.19</v>
      </c>
      <c r="L2306" s="202">
        <v>1.25</v>
      </c>
      <c r="M2306" s="202">
        <v>21.4</v>
      </c>
      <c r="N2306" s="202">
        <v>9.75</v>
      </c>
      <c r="O2306" s="202">
        <v>0.4</v>
      </c>
      <c r="P2306" s="202">
        <v>18.38</v>
      </c>
      <c r="Q2306" s="202">
        <v>6.68</v>
      </c>
      <c r="R2306" s="202">
        <v>0.16</v>
      </c>
      <c r="S2306" s="202">
        <v>0.72</v>
      </c>
      <c r="T2306" s="202">
        <v>99.93</v>
      </c>
      <c r="U2306" s="183">
        <f t="shared" si="70"/>
        <v>77.064854602128648</v>
      </c>
      <c r="V2306" s="183">
        <f t="shared" si="71"/>
        <v>2.207214019853136</v>
      </c>
      <c r="W2306" s="201" t="s">
        <v>713</v>
      </c>
      <c r="X2306" s="201">
        <v>10</v>
      </c>
    </row>
    <row r="2307" spans="1:24" s="171" customFormat="1" ht="11.25">
      <c r="A2307" s="172" t="s">
        <v>693</v>
      </c>
      <c r="B2307" s="201" t="s">
        <v>672</v>
      </c>
      <c r="C2307" s="201" t="s">
        <v>694</v>
      </c>
      <c r="D2307" s="201" t="s">
        <v>695</v>
      </c>
      <c r="E2307" s="201" t="s">
        <v>696</v>
      </c>
      <c r="F2307" s="201" t="s">
        <v>697</v>
      </c>
      <c r="G2307" s="201">
        <v>9</v>
      </c>
      <c r="H2307" s="201">
        <v>13</v>
      </c>
      <c r="I2307" s="201" t="s">
        <v>713</v>
      </c>
      <c r="J2307" s="201" t="s">
        <v>671</v>
      </c>
      <c r="K2307" s="202">
        <v>41.19</v>
      </c>
      <c r="L2307" s="202">
        <v>0.99</v>
      </c>
      <c r="M2307" s="202">
        <v>17.5</v>
      </c>
      <c r="N2307" s="202">
        <v>7.74</v>
      </c>
      <c r="O2307" s="202">
        <v>0.35</v>
      </c>
      <c r="P2307" s="202">
        <v>19.86</v>
      </c>
      <c r="Q2307" s="202">
        <v>6.23</v>
      </c>
      <c r="R2307" s="202">
        <v>0.08</v>
      </c>
      <c r="S2307" s="202">
        <v>5.91</v>
      </c>
      <c r="T2307" s="202">
        <v>99.85</v>
      </c>
      <c r="U2307" s="183">
        <f t="shared" si="70"/>
        <v>82.058073985744414</v>
      </c>
      <c r="V2307" s="183">
        <f t="shared" si="71"/>
        <v>18.470654762377098</v>
      </c>
      <c r="W2307" s="201" t="s">
        <v>713</v>
      </c>
      <c r="X2307" s="201">
        <v>10</v>
      </c>
    </row>
    <row r="2308" spans="1:24" s="171" customFormat="1" ht="11.25">
      <c r="A2308" s="172" t="s">
        <v>693</v>
      </c>
      <c r="B2308" s="201" t="s">
        <v>672</v>
      </c>
      <c r="C2308" s="201" t="s">
        <v>694</v>
      </c>
      <c r="D2308" s="201" t="s">
        <v>695</v>
      </c>
      <c r="E2308" s="201" t="s">
        <v>696</v>
      </c>
      <c r="F2308" s="201" t="s">
        <v>697</v>
      </c>
      <c r="G2308" s="201">
        <v>9</v>
      </c>
      <c r="H2308" s="201">
        <v>14</v>
      </c>
      <c r="I2308" s="201" t="s">
        <v>713</v>
      </c>
      <c r="J2308" s="201" t="s">
        <v>671</v>
      </c>
      <c r="K2308" s="202">
        <v>41.72</v>
      </c>
      <c r="L2308" s="202">
        <v>0.28000000000000003</v>
      </c>
      <c r="M2308" s="202">
        <v>20.21</v>
      </c>
      <c r="N2308" s="202">
        <v>7.05</v>
      </c>
      <c r="O2308" s="202">
        <v>0.35</v>
      </c>
      <c r="P2308" s="202">
        <v>19.47</v>
      </c>
      <c r="Q2308" s="202">
        <v>5.22</v>
      </c>
      <c r="R2308" s="202">
        <v>7.0000000000000007E-2</v>
      </c>
      <c r="S2308" s="202">
        <v>4.67</v>
      </c>
      <c r="T2308" s="202">
        <v>99.04</v>
      </c>
      <c r="U2308" s="183">
        <f t="shared" si="70"/>
        <v>83.115402782357592</v>
      </c>
      <c r="V2308" s="183">
        <f t="shared" si="71"/>
        <v>13.420924021105721</v>
      </c>
      <c r="W2308" s="201" t="s">
        <v>713</v>
      </c>
      <c r="X2308" s="201">
        <v>10</v>
      </c>
    </row>
    <row r="2309" spans="1:24" s="171" customFormat="1" ht="11.25">
      <c r="A2309" s="172" t="s">
        <v>693</v>
      </c>
      <c r="B2309" s="201" t="s">
        <v>672</v>
      </c>
      <c r="C2309" s="201" t="s">
        <v>694</v>
      </c>
      <c r="D2309" s="201" t="s">
        <v>695</v>
      </c>
      <c r="E2309" s="201" t="s">
        <v>696</v>
      </c>
      <c r="F2309" s="201" t="s">
        <v>697</v>
      </c>
      <c r="G2309" s="201">
        <v>9</v>
      </c>
      <c r="H2309" s="201">
        <v>15</v>
      </c>
      <c r="I2309" s="201" t="s">
        <v>713</v>
      </c>
      <c r="J2309" s="201" t="s">
        <v>671</v>
      </c>
      <c r="K2309" s="202">
        <v>41.44</v>
      </c>
      <c r="L2309" s="202">
        <v>1.36</v>
      </c>
      <c r="M2309" s="202">
        <v>21.52</v>
      </c>
      <c r="N2309" s="202">
        <v>8.73</v>
      </c>
      <c r="O2309" s="202">
        <v>0.36</v>
      </c>
      <c r="P2309" s="202">
        <v>19.54</v>
      </c>
      <c r="Q2309" s="202">
        <v>6.32</v>
      </c>
      <c r="R2309" s="202">
        <v>0.04</v>
      </c>
      <c r="S2309" s="202">
        <v>1.04</v>
      </c>
      <c r="T2309" s="202">
        <v>100.35</v>
      </c>
      <c r="U2309" s="183">
        <f t="shared" si="70"/>
        <v>79.958126390027701</v>
      </c>
      <c r="V2309" s="183">
        <f t="shared" si="71"/>
        <v>3.1401736333865373</v>
      </c>
      <c r="W2309" s="201" t="s">
        <v>713</v>
      </c>
      <c r="X2309" s="201">
        <v>10</v>
      </c>
    </row>
    <row r="2310" spans="1:24" s="171" customFormat="1" ht="11.25">
      <c r="A2310" s="172" t="s">
        <v>693</v>
      </c>
      <c r="B2310" s="201" t="s">
        <v>672</v>
      </c>
      <c r="C2310" s="201" t="s">
        <v>694</v>
      </c>
      <c r="D2310" s="201" t="s">
        <v>695</v>
      </c>
      <c r="E2310" s="201" t="s">
        <v>696</v>
      </c>
      <c r="F2310" s="201" t="s">
        <v>697</v>
      </c>
      <c r="G2310" s="201">
        <v>9</v>
      </c>
      <c r="H2310" s="201">
        <v>16</v>
      </c>
      <c r="I2310" s="201" t="s">
        <v>713</v>
      </c>
      <c r="J2310" s="201" t="s">
        <v>671</v>
      </c>
      <c r="K2310" s="202">
        <v>42.78</v>
      </c>
      <c r="L2310" s="202">
        <v>1.42</v>
      </c>
      <c r="M2310" s="202">
        <v>21.49</v>
      </c>
      <c r="N2310" s="202">
        <v>9.91</v>
      </c>
      <c r="O2310" s="202">
        <v>0.44</v>
      </c>
      <c r="P2310" s="202">
        <v>18.32</v>
      </c>
      <c r="Q2310" s="202">
        <v>6.71</v>
      </c>
      <c r="R2310" s="202">
        <v>0.1</v>
      </c>
      <c r="S2310" s="202">
        <v>0.24</v>
      </c>
      <c r="T2310" s="202">
        <v>101.41</v>
      </c>
      <c r="U2310" s="183">
        <f t="shared" ref="U2310:U2373" si="72">((P2310/40.31)/(P2310/40.31+N2310/71.85))*100</f>
        <v>76.717539433305532</v>
      </c>
      <c r="V2310" s="183">
        <f t="shared" ref="V2310:V2373" si="73">((S2310/151.99061)/(S2310/151.99061+M2310/101.96137))*100</f>
        <v>0.74362187037894489</v>
      </c>
      <c r="W2310" s="201" t="s">
        <v>713</v>
      </c>
      <c r="X2310" s="201">
        <v>10</v>
      </c>
    </row>
    <row r="2311" spans="1:24" s="171" customFormat="1" ht="11.25">
      <c r="A2311" s="172" t="s">
        <v>693</v>
      </c>
      <c r="B2311" s="201" t="s">
        <v>672</v>
      </c>
      <c r="C2311" s="201" t="s">
        <v>694</v>
      </c>
      <c r="D2311" s="201" t="s">
        <v>695</v>
      </c>
      <c r="E2311" s="201" t="s">
        <v>696</v>
      </c>
      <c r="F2311" s="201" t="s">
        <v>697</v>
      </c>
      <c r="G2311" s="201">
        <v>9</v>
      </c>
      <c r="H2311" s="201">
        <v>17</v>
      </c>
      <c r="I2311" s="201" t="s">
        <v>713</v>
      </c>
      <c r="J2311" s="201" t="s">
        <v>671</v>
      </c>
      <c r="K2311" s="202">
        <v>41.96</v>
      </c>
      <c r="L2311" s="202">
        <v>0.06</v>
      </c>
      <c r="M2311" s="202">
        <v>19.649999999999999</v>
      </c>
      <c r="N2311" s="202">
        <v>7.39</v>
      </c>
      <c r="O2311" s="202">
        <v>0.39</v>
      </c>
      <c r="P2311" s="202">
        <v>19.68</v>
      </c>
      <c r="Q2311" s="202">
        <v>5.57</v>
      </c>
      <c r="R2311" s="202">
        <v>0.13</v>
      </c>
      <c r="S2311" s="202">
        <v>5.59</v>
      </c>
      <c r="T2311" s="202">
        <v>100.42</v>
      </c>
      <c r="U2311" s="183">
        <f t="shared" si="72"/>
        <v>82.598803001742681</v>
      </c>
      <c r="V2311" s="183">
        <f t="shared" si="73"/>
        <v>16.025623808508165</v>
      </c>
      <c r="W2311" s="201" t="s">
        <v>713</v>
      </c>
      <c r="X2311" s="201">
        <v>10</v>
      </c>
    </row>
    <row r="2312" spans="1:24" s="171" customFormat="1" ht="11.25">
      <c r="A2312" s="172" t="s">
        <v>693</v>
      </c>
      <c r="B2312" s="201" t="s">
        <v>672</v>
      </c>
      <c r="C2312" s="201" t="s">
        <v>694</v>
      </c>
      <c r="D2312" s="201" t="s">
        <v>695</v>
      </c>
      <c r="E2312" s="201" t="s">
        <v>696</v>
      </c>
      <c r="F2312" s="201" t="s">
        <v>697</v>
      </c>
      <c r="G2312" s="201">
        <v>9</v>
      </c>
      <c r="H2312" s="201">
        <v>18</v>
      </c>
      <c r="I2312" s="201" t="s">
        <v>713</v>
      </c>
      <c r="J2312" s="201" t="s">
        <v>671</v>
      </c>
      <c r="K2312" s="202">
        <v>41.91</v>
      </c>
      <c r="L2312" s="202">
        <v>0.52</v>
      </c>
      <c r="M2312" s="202">
        <v>20.46</v>
      </c>
      <c r="N2312" s="202">
        <v>9.76</v>
      </c>
      <c r="O2312" s="202">
        <v>0.42</v>
      </c>
      <c r="P2312" s="202">
        <v>17.41</v>
      </c>
      <c r="Q2312" s="202">
        <v>6.78</v>
      </c>
      <c r="R2312" s="202">
        <v>0.09</v>
      </c>
      <c r="S2312" s="202">
        <v>3.23</v>
      </c>
      <c r="T2312" s="202">
        <v>100.58</v>
      </c>
      <c r="U2312" s="183">
        <f t="shared" si="72"/>
        <v>76.073864794265347</v>
      </c>
      <c r="V2312" s="183">
        <f t="shared" si="73"/>
        <v>9.5763065398291332</v>
      </c>
      <c r="W2312" s="201" t="s">
        <v>713</v>
      </c>
      <c r="X2312" s="201">
        <v>10</v>
      </c>
    </row>
    <row r="2313" spans="1:24" s="171" customFormat="1" ht="11.25">
      <c r="A2313" s="172" t="s">
        <v>693</v>
      </c>
      <c r="B2313" s="201" t="s">
        <v>672</v>
      </c>
      <c r="C2313" s="201" t="s">
        <v>694</v>
      </c>
      <c r="D2313" s="201" t="s">
        <v>695</v>
      </c>
      <c r="E2313" s="201" t="s">
        <v>696</v>
      </c>
      <c r="F2313" s="201" t="s">
        <v>697</v>
      </c>
      <c r="G2313" s="201">
        <v>9</v>
      </c>
      <c r="H2313" s="201">
        <v>19</v>
      </c>
      <c r="I2313" s="201" t="s">
        <v>713</v>
      </c>
      <c r="J2313" s="201" t="s">
        <v>671</v>
      </c>
      <c r="K2313" s="202">
        <v>42.53</v>
      </c>
      <c r="L2313" s="202">
        <v>0.15</v>
      </c>
      <c r="M2313" s="202">
        <v>21.57</v>
      </c>
      <c r="N2313" s="202">
        <v>7.69</v>
      </c>
      <c r="O2313" s="202">
        <v>0.4</v>
      </c>
      <c r="P2313" s="202">
        <v>20.66</v>
      </c>
      <c r="Q2313" s="202">
        <v>4.6399999999999997</v>
      </c>
      <c r="R2313" s="202">
        <v>0.04</v>
      </c>
      <c r="S2313" s="202">
        <v>3.43</v>
      </c>
      <c r="T2313" s="202">
        <v>101.11</v>
      </c>
      <c r="U2313" s="183">
        <f t="shared" si="72"/>
        <v>82.724974725604014</v>
      </c>
      <c r="V2313" s="183">
        <f t="shared" si="73"/>
        <v>9.6392392094668065</v>
      </c>
      <c r="W2313" s="201" t="s">
        <v>713</v>
      </c>
      <c r="X2313" s="201">
        <v>10</v>
      </c>
    </row>
    <row r="2314" spans="1:24" s="171" customFormat="1" ht="11.25">
      <c r="A2314" s="172" t="s">
        <v>693</v>
      </c>
      <c r="B2314" s="201" t="s">
        <v>672</v>
      </c>
      <c r="C2314" s="201" t="s">
        <v>694</v>
      </c>
      <c r="D2314" s="201" t="s">
        <v>695</v>
      </c>
      <c r="E2314" s="201" t="s">
        <v>696</v>
      </c>
      <c r="F2314" s="201" t="s">
        <v>697</v>
      </c>
      <c r="G2314" s="201">
        <v>9</v>
      </c>
      <c r="H2314" s="201">
        <v>20</v>
      </c>
      <c r="I2314" s="201" t="s">
        <v>713</v>
      </c>
      <c r="J2314" s="201" t="s">
        <v>671</v>
      </c>
      <c r="K2314" s="202">
        <v>41.59</v>
      </c>
      <c r="L2314" s="202">
        <v>0.26</v>
      </c>
      <c r="M2314" s="202">
        <v>21.46</v>
      </c>
      <c r="N2314" s="202">
        <v>9.0399999999999991</v>
      </c>
      <c r="O2314" s="202">
        <v>0.33</v>
      </c>
      <c r="P2314" s="202">
        <v>19.57</v>
      </c>
      <c r="Q2314" s="202">
        <v>4.63</v>
      </c>
      <c r="R2314" s="202">
        <v>0.02</v>
      </c>
      <c r="S2314" s="202">
        <v>2.56</v>
      </c>
      <c r="T2314" s="202">
        <v>99.46</v>
      </c>
      <c r="U2314" s="183">
        <f t="shared" si="72"/>
        <v>79.418188090653587</v>
      </c>
      <c r="V2314" s="183">
        <f t="shared" si="73"/>
        <v>7.4096055059820847</v>
      </c>
      <c r="W2314" s="201" t="s">
        <v>713</v>
      </c>
      <c r="X2314" s="201">
        <v>10</v>
      </c>
    </row>
    <row r="2315" spans="1:24" s="171" customFormat="1" ht="11.25">
      <c r="A2315" s="172" t="s">
        <v>693</v>
      </c>
      <c r="B2315" s="201" t="s">
        <v>672</v>
      </c>
      <c r="C2315" s="201" t="s">
        <v>694</v>
      </c>
      <c r="D2315" s="201" t="s">
        <v>695</v>
      </c>
      <c r="E2315" s="201" t="s">
        <v>696</v>
      </c>
      <c r="F2315" s="201" t="s">
        <v>697</v>
      </c>
      <c r="G2315" s="201">
        <v>9</v>
      </c>
      <c r="H2315" s="201">
        <v>21</v>
      </c>
      <c r="I2315" s="201" t="s">
        <v>713</v>
      </c>
      <c r="J2315" s="201" t="s">
        <v>671</v>
      </c>
      <c r="K2315" s="202">
        <v>41.5</v>
      </c>
      <c r="L2315" s="202">
        <v>1.44</v>
      </c>
      <c r="M2315" s="202">
        <v>21.73</v>
      </c>
      <c r="N2315" s="202">
        <v>9.7100000000000009</v>
      </c>
      <c r="O2315" s="202">
        <v>0.4</v>
      </c>
      <c r="P2315" s="202">
        <v>18.010000000000002</v>
      </c>
      <c r="Q2315" s="202">
        <v>7.36</v>
      </c>
      <c r="R2315" s="202">
        <v>0.13</v>
      </c>
      <c r="S2315" s="202">
        <v>0.28999999999999998</v>
      </c>
      <c r="T2315" s="202">
        <v>100.57</v>
      </c>
      <c r="U2315" s="183">
        <f t="shared" si="72"/>
        <v>76.776821041247317</v>
      </c>
      <c r="V2315" s="183">
        <f t="shared" si="73"/>
        <v>0.88733240290969106</v>
      </c>
      <c r="W2315" s="201" t="s">
        <v>713</v>
      </c>
      <c r="X2315" s="201">
        <v>10</v>
      </c>
    </row>
    <row r="2316" spans="1:24" s="171" customFormat="1" ht="11.25">
      <c r="A2316" s="172" t="s">
        <v>693</v>
      </c>
      <c r="B2316" s="201" t="s">
        <v>672</v>
      </c>
      <c r="C2316" s="201" t="s">
        <v>694</v>
      </c>
      <c r="D2316" s="201" t="s">
        <v>695</v>
      </c>
      <c r="E2316" s="201" t="s">
        <v>696</v>
      </c>
      <c r="F2316" s="201" t="s">
        <v>697</v>
      </c>
      <c r="G2316" s="201">
        <v>9</v>
      </c>
      <c r="H2316" s="201">
        <v>22</v>
      </c>
      <c r="I2316" s="201" t="s">
        <v>713</v>
      </c>
      <c r="J2316" s="201" t="s">
        <v>671</v>
      </c>
      <c r="K2316" s="202">
        <v>41.55</v>
      </c>
      <c r="L2316" s="202">
        <v>2.0299999999999998</v>
      </c>
      <c r="M2316" s="202">
        <v>20.76</v>
      </c>
      <c r="N2316" s="202">
        <v>9.35</v>
      </c>
      <c r="O2316" s="202">
        <v>0.34</v>
      </c>
      <c r="P2316" s="202">
        <v>18.8</v>
      </c>
      <c r="Q2316" s="202">
        <v>7.17</v>
      </c>
      <c r="R2316" s="202">
        <v>0.13</v>
      </c>
      <c r="S2316" s="202">
        <v>1.23</v>
      </c>
      <c r="T2316" s="202">
        <v>101.36</v>
      </c>
      <c r="U2316" s="183">
        <f t="shared" si="72"/>
        <v>78.1846854029844</v>
      </c>
      <c r="V2316" s="183">
        <f t="shared" si="73"/>
        <v>3.8226917953158122</v>
      </c>
      <c r="W2316" s="201" t="s">
        <v>713</v>
      </c>
      <c r="X2316" s="201">
        <v>10</v>
      </c>
    </row>
    <row r="2317" spans="1:24" s="171" customFormat="1" ht="11.25">
      <c r="A2317" s="172" t="s">
        <v>693</v>
      </c>
      <c r="B2317" s="201" t="s">
        <v>672</v>
      </c>
      <c r="C2317" s="201" t="s">
        <v>694</v>
      </c>
      <c r="D2317" s="201" t="s">
        <v>695</v>
      </c>
      <c r="E2317" s="201" t="s">
        <v>696</v>
      </c>
      <c r="F2317" s="201" t="s">
        <v>697</v>
      </c>
      <c r="G2317" s="201">
        <v>9</v>
      </c>
      <c r="H2317" s="201">
        <v>23</v>
      </c>
      <c r="I2317" s="201" t="s">
        <v>713</v>
      </c>
      <c r="J2317" s="201" t="s">
        <v>671</v>
      </c>
      <c r="K2317" s="202">
        <v>41.89</v>
      </c>
      <c r="L2317" s="202">
        <v>0.12</v>
      </c>
      <c r="M2317" s="202">
        <v>19.77</v>
      </c>
      <c r="N2317" s="202">
        <v>7.81</v>
      </c>
      <c r="O2317" s="202">
        <v>0.38</v>
      </c>
      <c r="P2317" s="202">
        <v>19.100000000000001</v>
      </c>
      <c r="Q2317" s="202">
        <v>5.49</v>
      </c>
      <c r="R2317" s="202">
        <v>0.08</v>
      </c>
      <c r="S2317" s="202">
        <v>5.57</v>
      </c>
      <c r="T2317" s="202">
        <v>100.21</v>
      </c>
      <c r="U2317" s="183">
        <f t="shared" si="72"/>
        <v>81.340132071952326</v>
      </c>
      <c r="V2317" s="183">
        <f t="shared" si="73"/>
        <v>15.895883865261338</v>
      </c>
      <c r="W2317" s="201" t="s">
        <v>713</v>
      </c>
      <c r="X2317" s="201">
        <v>10</v>
      </c>
    </row>
    <row r="2318" spans="1:24" s="171" customFormat="1" ht="11.25">
      <c r="A2318" s="172" t="s">
        <v>693</v>
      </c>
      <c r="B2318" s="201" t="s">
        <v>672</v>
      </c>
      <c r="C2318" s="201" t="s">
        <v>694</v>
      </c>
      <c r="D2318" s="201" t="s">
        <v>695</v>
      </c>
      <c r="E2318" s="201" t="s">
        <v>696</v>
      </c>
      <c r="F2318" s="201" t="s">
        <v>697</v>
      </c>
      <c r="G2318" s="201">
        <v>9</v>
      </c>
      <c r="H2318" s="201">
        <v>24</v>
      </c>
      <c r="I2318" s="201" t="s">
        <v>713</v>
      </c>
      <c r="J2318" s="201" t="s">
        <v>671</v>
      </c>
      <c r="K2318" s="202">
        <v>42.02</v>
      </c>
      <c r="L2318" s="202">
        <v>1.1599999999999999</v>
      </c>
      <c r="M2318" s="202">
        <v>18.32</v>
      </c>
      <c r="N2318" s="202">
        <v>7.22</v>
      </c>
      <c r="O2318" s="202">
        <v>0.34</v>
      </c>
      <c r="P2318" s="202">
        <v>20.53</v>
      </c>
      <c r="Q2318" s="202">
        <v>6.01</v>
      </c>
      <c r="R2318" s="202">
        <v>0.12</v>
      </c>
      <c r="S2318" s="202">
        <v>5.48</v>
      </c>
      <c r="T2318" s="202">
        <v>101.2</v>
      </c>
      <c r="U2318" s="183">
        <f t="shared" si="72"/>
        <v>83.521028343111922</v>
      </c>
      <c r="V2318" s="183">
        <f t="shared" si="73"/>
        <v>16.712897411831186</v>
      </c>
      <c r="W2318" s="201" t="s">
        <v>713</v>
      </c>
      <c r="X2318" s="201">
        <v>10</v>
      </c>
    </row>
    <row r="2319" spans="1:24" s="171" customFormat="1" ht="11.25">
      <c r="A2319" s="172" t="s">
        <v>693</v>
      </c>
      <c r="B2319" s="201" t="s">
        <v>672</v>
      </c>
      <c r="C2319" s="201" t="s">
        <v>694</v>
      </c>
      <c r="D2319" s="201" t="s">
        <v>695</v>
      </c>
      <c r="E2319" s="201" t="s">
        <v>696</v>
      </c>
      <c r="F2319" s="201" t="s">
        <v>697</v>
      </c>
      <c r="G2319" s="201">
        <v>9</v>
      </c>
      <c r="H2319" s="201">
        <v>25</v>
      </c>
      <c r="I2319" s="201" t="s">
        <v>713</v>
      </c>
      <c r="J2319" s="201" t="s">
        <v>671</v>
      </c>
      <c r="K2319" s="202">
        <v>42.01</v>
      </c>
      <c r="L2319" s="202">
        <v>0.17</v>
      </c>
      <c r="M2319" s="202">
        <v>18.77</v>
      </c>
      <c r="N2319" s="202">
        <v>7.13</v>
      </c>
      <c r="O2319" s="202">
        <v>0.39</v>
      </c>
      <c r="P2319" s="202">
        <v>19.7</v>
      </c>
      <c r="Q2319" s="202">
        <v>5.54</v>
      </c>
      <c r="R2319" s="202">
        <v>0.1</v>
      </c>
      <c r="S2319" s="202">
        <v>6.71</v>
      </c>
      <c r="T2319" s="202">
        <v>100.52</v>
      </c>
      <c r="U2319" s="183">
        <f t="shared" si="72"/>
        <v>83.121860089932483</v>
      </c>
      <c r="V2319" s="183">
        <f t="shared" si="73"/>
        <v>19.342834195766478</v>
      </c>
      <c r="W2319" s="201" t="s">
        <v>713</v>
      </c>
      <c r="X2319" s="201">
        <v>10</v>
      </c>
    </row>
    <row r="2320" spans="1:24" s="171" customFormat="1" ht="11.25">
      <c r="A2320" s="172" t="s">
        <v>693</v>
      </c>
      <c r="B2320" s="201" t="s">
        <v>672</v>
      </c>
      <c r="C2320" s="201" t="s">
        <v>694</v>
      </c>
      <c r="D2320" s="201" t="s">
        <v>695</v>
      </c>
      <c r="E2320" s="201" t="s">
        <v>696</v>
      </c>
      <c r="F2320" s="201" t="s">
        <v>697</v>
      </c>
      <c r="G2320" s="201">
        <v>9</v>
      </c>
      <c r="H2320" s="201">
        <v>26</v>
      </c>
      <c r="I2320" s="201" t="s">
        <v>713</v>
      </c>
      <c r="J2320" s="201" t="s">
        <v>671</v>
      </c>
      <c r="K2320" s="202">
        <v>41.36</v>
      </c>
      <c r="L2320" s="202">
        <v>0.52</v>
      </c>
      <c r="M2320" s="202">
        <v>19.66</v>
      </c>
      <c r="N2320" s="202">
        <v>8.7200000000000006</v>
      </c>
      <c r="O2320" s="202">
        <v>0.5</v>
      </c>
      <c r="P2320" s="202">
        <v>17.72</v>
      </c>
      <c r="Q2320" s="202">
        <v>6.77</v>
      </c>
      <c r="R2320" s="202">
        <v>0</v>
      </c>
      <c r="S2320" s="202">
        <v>4.74</v>
      </c>
      <c r="T2320" s="202">
        <v>99.99</v>
      </c>
      <c r="U2320" s="183">
        <f t="shared" si="72"/>
        <v>78.364842616895871</v>
      </c>
      <c r="V2320" s="183">
        <f t="shared" si="73"/>
        <v>13.92211784436666</v>
      </c>
      <c r="W2320" s="201" t="s">
        <v>713</v>
      </c>
      <c r="X2320" s="201">
        <v>10</v>
      </c>
    </row>
    <row r="2321" spans="1:24" s="171" customFormat="1" ht="11.25">
      <c r="A2321" s="172" t="s">
        <v>693</v>
      </c>
      <c r="B2321" s="201" t="s">
        <v>672</v>
      </c>
      <c r="C2321" s="201" t="s">
        <v>694</v>
      </c>
      <c r="D2321" s="201" t="s">
        <v>695</v>
      </c>
      <c r="E2321" s="201" t="s">
        <v>696</v>
      </c>
      <c r="F2321" s="201" t="s">
        <v>697</v>
      </c>
      <c r="G2321" s="201">
        <v>9</v>
      </c>
      <c r="H2321" s="201">
        <v>27</v>
      </c>
      <c r="I2321" s="201" t="s">
        <v>713</v>
      </c>
      <c r="J2321" s="201" t="s">
        <v>671</v>
      </c>
      <c r="K2321" s="202">
        <v>42.49</v>
      </c>
      <c r="L2321" s="202">
        <v>1.75</v>
      </c>
      <c r="M2321" s="202">
        <v>21.71</v>
      </c>
      <c r="N2321" s="202">
        <v>8.34</v>
      </c>
      <c r="O2321" s="202">
        <v>0.28999999999999998</v>
      </c>
      <c r="P2321" s="202">
        <v>20.47</v>
      </c>
      <c r="Q2321" s="202">
        <v>5.51</v>
      </c>
      <c r="R2321" s="202">
        <v>0.1</v>
      </c>
      <c r="S2321" s="202">
        <v>0.55000000000000004</v>
      </c>
      <c r="T2321" s="202">
        <v>101.21</v>
      </c>
      <c r="U2321" s="183">
        <f t="shared" si="72"/>
        <v>81.394920260599761</v>
      </c>
      <c r="V2321" s="183">
        <f t="shared" si="73"/>
        <v>1.6711019364388888</v>
      </c>
      <c r="W2321" s="201" t="s">
        <v>713</v>
      </c>
      <c r="X2321" s="201">
        <v>10</v>
      </c>
    </row>
    <row r="2322" spans="1:24" s="171" customFormat="1" ht="11.25">
      <c r="A2322" s="172" t="s">
        <v>693</v>
      </c>
      <c r="B2322" s="201" t="s">
        <v>672</v>
      </c>
      <c r="C2322" s="201" t="s">
        <v>694</v>
      </c>
      <c r="D2322" s="201" t="s">
        <v>695</v>
      </c>
      <c r="E2322" s="201" t="s">
        <v>696</v>
      </c>
      <c r="F2322" s="201" t="s">
        <v>697</v>
      </c>
      <c r="G2322" s="201">
        <v>9</v>
      </c>
      <c r="H2322" s="201">
        <v>28</v>
      </c>
      <c r="I2322" s="201" t="s">
        <v>713</v>
      </c>
      <c r="J2322" s="201" t="s">
        <v>671</v>
      </c>
      <c r="K2322" s="202">
        <v>42.19</v>
      </c>
      <c r="L2322" s="202">
        <v>1</v>
      </c>
      <c r="M2322" s="202">
        <v>19.14</v>
      </c>
      <c r="N2322" s="202">
        <v>7.44</v>
      </c>
      <c r="O2322" s="202">
        <v>0.35</v>
      </c>
      <c r="P2322" s="202">
        <v>20.48</v>
      </c>
      <c r="Q2322" s="202">
        <v>5.83</v>
      </c>
      <c r="R2322" s="202">
        <v>0.02</v>
      </c>
      <c r="S2322" s="202">
        <v>4.79</v>
      </c>
      <c r="T2322" s="202">
        <v>101.24</v>
      </c>
      <c r="U2322" s="183">
        <f t="shared" si="72"/>
        <v>83.069473404680508</v>
      </c>
      <c r="V2322" s="183">
        <f t="shared" si="73"/>
        <v>14.375147811263112</v>
      </c>
      <c r="W2322" s="201" t="s">
        <v>713</v>
      </c>
      <c r="X2322" s="201">
        <v>10</v>
      </c>
    </row>
    <row r="2323" spans="1:24" s="171" customFormat="1" ht="11.25">
      <c r="A2323" s="172" t="s">
        <v>693</v>
      </c>
      <c r="B2323" s="201" t="s">
        <v>672</v>
      </c>
      <c r="C2323" s="201" t="s">
        <v>694</v>
      </c>
      <c r="D2323" s="201" t="s">
        <v>695</v>
      </c>
      <c r="E2323" s="201" t="s">
        <v>696</v>
      </c>
      <c r="F2323" s="201" t="s">
        <v>697</v>
      </c>
      <c r="G2323" s="201">
        <v>9</v>
      </c>
      <c r="H2323" s="201">
        <v>29</v>
      </c>
      <c r="I2323" s="201" t="s">
        <v>713</v>
      </c>
      <c r="J2323" s="201" t="s">
        <v>671</v>
      </c>
      <c r="K2323" s="202">
        <v>41.65</v>
      </c>
      <c r="L2323" s="202">
        <v>0</v>
      </c>
      <c r="M2323" s="202">
        <v>20.53</v>
      </c>
      <c r="N2323" s="202">
        <v>7.86</v>
      </c>
      <c r="O2323" s="202">
        <v>0.61</v>
      </c>
      <c r="P2323" s="202">
        <v>18.579999999999998</v>
      </c>
      <c r="Q2323" s="202">
        <v>5.56</v>
      </c>
      <c r="R2323" s="202">
        <v>0.02</v>
      </c>
      <c r="S2323" s="202">
        <v>4.57</v>
      </c>
      <c r="T2323" s="202">
        <v>99.38</v>
      </c>
      <c r="U2323" s="183">
        <f t="shared" si="72"/>
        <v>80.818818343227932</v>
      </c>
      <c r="V2323" s="183">
        <f t="shared" si="73"/>
        <v>12.99276341004628</v>
      </c>
      <c r="W2323" s="201" t="s">
        <v>713</v>
      </c>
      <c r="X2323" s="201">
        <v>10</v>
      </c>
    </row>
    <row r="2324" spans="1:24" s="171" customFormat="1" ht="11.25">
      <c r="A2324" s="172" t="s">
        <v>693</v>
      </c>
      <c r="B2324" s="201" t="s">
        <v>672</v>
      </c>
      <c r="C2324" s="201" t="s">
        <v>694</v>
      </c>
      <c r="D2324" s="201" t="s">
        <v>695</v>
      </c>
      <c r="E2324" s="201" t="s">
        <v>696</v>
      </c>
      <c r="F2324" s="201" t="s">
        <v>697</v>
      </c>
      <c r="G2324" s="201">
        <v>9</v>
      </c>
      <c r="H2324" s="201">
        <v>30</v>
      </c>
      <c r="I2324" s="201" t="s">
        <v>713</v>
      </c>
      <c r="J2324" s="201" t="s">
        <v>671</v>
      </c>
      <c r="K2324" s="202">
        <v>41.93</v>
      </c>
      <c r="L2324" s="202">
        <v>1.1399999999999999</v>
      </c>
      <c r="M2324" s="202">
        <v>17.88</v>
      </c>
      <c r="N2324" s="202">
        <v>7.4</v>
      </c>
      <c r="O2324" s="202">
        <v>0.33</v>
      </c>
      <c r="P2324" s="202">
        <v>19.38</v>
      </c>
      <c r="Q2324" s="202">
        <v>5.87</v>
      </c>
      <c r="R2324" s="202">
        <v>0.15</v>
      </c>
      <c r="S2324" s="202">
        <v>5.22</v>
      </c>
      <c r="T2324" s="202">
        <v>99.3</v>
      </c>
      <c r="U2324" s="183">
        <f t="shared" si="72"/>
        <v>82.357265752948251</v>
      </c>
      <c r="V2324" s="183">
        <f t="shared" si="73"/>
        <v>16.37741901449202</v>
      </c>
      <c r="W2324" s="201" t="s">
        <v>713</v>
      </c>
      <c r="X2324" s="201">
        <v>10</v>
      </c>
    </row>
    <row r="2325" spans="1:24" s="171" customFormat="1" ht="11.25">
      <c r="A2325" s="172" t="s">
        <v>693</v>
      </c>
      <c r="B2325" s="201" t="s">
        <v>672</v>
      </c>
      <c r="C2325" s="201" t="s">
        <v>694</v>
      </c>
      <c r="D2325" s="201" t="s">
        <v>695</v>
      </c>
      <c r="E2325" s="201" t="s">
        <v>696</v>
      </c>
      <c r="F2325" s="201" t="s">
        <v>697</v>
      </c>
      <c r="G2325" s="201">
        <v>9</v>
      </c>
      <c r="H2325" s="201">
        <v>31</v>
      </c>
      <c r="I2325" s="201" t="s">
        <v>713</v>
      </c>
      <c r="J2325" s="201" t="s">
        <v>671</v>
      </c>
      <c r="K2325" s="202">
        <v>41.8</v>
      </c>
      <c r="L2325" s="202">
        <v>0.28000000000000003</v>
      </c>
      <c r="M2325" s="202">
        <v>22.01</v>
      </c>
      <c r="N2325" s="202">
        <v>9.17</v>
      </c>
      <c r="O2325" s="202">
        <v>0.35</v>
      </c>
      <c r="P2325" s="202">
        <v>19.66</v>
      </c>
      <c r="Q2325" s="202">
        <v>4.38</v>
      </c>
      <c r="R2325" s="202">
        <v>0.12</v>
      </c>
      <c r="S2325" s="202">
        <v>2.4500000000000002</v>
      </c>
      <c r="T2325" s="202">
        <v>100.22</v>
      </c>
      <c r="U2325" s="183">
        <f t="shared" si="72"/>
        <v>79.259350323701355</v>
      </c>
      <c r="V2325" s="183">
        <f t="shared" si="73"/>
        <v>6.9484592458388628</v>
      </c>
      <c r="W2325" s="201" t="s">
        <v>713</v>
      </c>
      <c r="X2325" s="201">
        <v>10</v>
      </c>
    </row>
    <row r="2326" spans="1:24" s="171" customFormat="1" ht="11.25">
      <c r="A2326" s="172" t="s">
        <v>693</v>
      </c>
      <c r="B2326" s="201" t="s">
        <v>672</v>
      </c>
      <c r="C2326" s="201" t="s">
        <v>694</v>
      </c>
      <c r="D2326" s="201" t="s">
        <v>695</v>
      </c>
      <c r="E2326" s="201" t="s">
        <v>696</v>
      </c>
      <c r="F2326" s="201" t="s">
        <v>697</v>
      </c>
      <c r="G2326" s="201">
        <v>9</v>
      </c>
      <c r="H2326" s="201">
        <v>32</v>
      </c>
      <c r="I2326" s="201" t="s">
        <v>713</v>
      </c>
      <c r="J2326" s="201" t="s">
        <v>671</v>
      </c>
      <c r="K2326" s="202">
        <v>42.68</v>
      </c>
      <c r="L2326" s="202">
        <v>0.04</v>
      </c>
      <c r="M2326" s="202">
        <v>21.52</v>
      </c>
      <c r="N2326" s="202">
        <v>8.16</v>
      </c>
      <c r="O2326" s="202">
        <v>0.52</v>
      </c>
      <c r="P2326" s="202">
        <v>19.2</v>
      </c>
      <c r="Q2326" s="202">
        <v>5.19</v>
      </c>
      <c r="R2326" s="202">
        <v>0</v>
      </c>
      <c r="S2326" s="202">
        <v>3.89</v>
      </c>
      <c r="T2326" s="202">
        <v>101.2</v>
      </c>
      <c r="U2326" s="183">
        <f t="shared" si="72"/>
        <v>80.746894728413409</v>
      </c>
      <c r="V2326" s="183">
        <f t="shared" si="73"/>
        <v>10.814811920618775</v>
      </c>
      <c r="W2326" s="201" t="s">
        <v>713</v>
      </c>
      <c r="X2326" s="201">
        <v>10</v>
      </c>
    </row>
    <row r="2327" spans="1:24" s="171" customFormat="1" ht="11.25">
      <c r="A2327" s="172" t="s">
        <v>693</v>
      </c>
      <c r="B2327" s="201" t="s">
        <v>672</v>
      </c>
      <c r="C2327" s="201" t="s">
        <v>694</v>
      </c>
      <c r="D2327" s="201" t="s">
        <v>695</v>
      </c>
      <c r="E2327" s="201" t="s">
        <v>696</v>
      </c>
      <c r="F2327" s="201" t="s">
        <v>697</v>
      </c>
      <c r="G2327" s="201">
        <v>9</v>
      </c>
      <c r="H2327" s="201">
        <v>33</v>
      </c>
      <c r="I2327" s="201" t="s">
        <v>713</v>
      </c>
      <c r="J2327" s="201" t="s">
        <v>671</v>
      </c>
      <c r="K2327" s="202">
        <v>41.05</v>
      </c>
      <c r="L2327" s="202">
        <v>0.16</v>
      </c>
      <c r="M2327" s="202">
        <v>23.07</v>
      </c>
      <c r="N2327" s="202">
        <v>13.02</v>
      </c>
      <c r="O2327" s="202">
        <v>0.33</v>
      </c>
      <c r="P2327" s="202">
        <v>9.99</v>
      </c>
      <c r="Q2327" s="202">
        <v>13.6</v>
      </c>
      <c r="R2327" s="202">
        <v>0.02</v>
      </c>
      <c r="S2327" s="202">
        <v>0.03</v>
      </c>
      <c r="T2327" s="202">
        <v>101.27</v>
      </c>
      <c r="U2327" s="183">
        <f t="shared" si="72"/>
        <v>57.763662951203735</v>
      </c>
      <c r="V2327" s="183">
        <f t="shared" si="73"/>
        <v>8.7159327605993042E-2</v>
      </c>
      <c r="W2327" s="201" t="s">
        <v>713</v>
      </c>
      <c r="X2327" s="201">
        <v>10</v>
      </c>
    </row>
    <row r="2328" spans="1:24" s="171" customFormat="1" ht="11.25">
      <c r="A2328" s="172" t="s">
        <v>693</v>
      </c>
      <c r="B2328" s="201" t="s">
        <v>672</v>
      </c>
      <c r="C2328" s="201" t="s">
        <v>694</v>
      </c>
      <c r="D2328" s="201" t="s">
        <v>695</v>
      </c>
      <c r="E2328" s="201" t="s">
        <v>696</v>
      </c>
      <c r="F2328" s="201" t="s">
        <v>697</v>
      </c>
      <c r="G2328" s="201">
        <v>9</v>
      </c>
      <c r="H2328" s="201">
        <v>34</v>
      </c>
      <c r="I2328" s="201" t="s">
        <v>713</v>
      </c>
      <c r="J2328" s="201" t="s">
        <v>671</v>
      </c>
      <c r="K2328" s="202">
        <v>42</v>
      </c>
      <c r="L2328" s="202">
        <v>0.04</v>
      </c>
      <c r="M2328" s="202">
        <v>19.18</v>
      </c>
      <c r="N2328" s="202">
        <v>7.07</v>
      </c>
      <c r="O2328" s="202">
        <v>0.39</v>
      </c>
      <c r="P2328" s="202">
        <v>19.46</v>
      </c>
      <c r="Q2328" s="202">
        <v>6</v>
      </c>
      <c r="R2328" s="202">
        <v>0.05</v>
      </c>
      <c r="S2328" s="202">
        <v>6.55</v>
      </c>
      <c r="T2328" s="202">
        <v>100.74</v>
      </c>
      <c r="U2328" s="183">
        <f t="shared" si="72"/>
        <v>83.068385455806691</v>
      </c>
      <c r="V2328" s="183">
        <f t="shared" si="73"/>
        <v>18.639184050688044</v>
      </c>
      <c r="W2328" s="201" t="s">
        <v>713</v>
      </c>
      <c r="X2328" s="201">
        <v>10</v>
      </c>
    </row>
    <row r="2329" spans="1:24" s="171" customFormat="1" ht="11.25">
      <c r="A2329" s="172" t="s">
        <v>693</v>
      </c>
      <c r="B2329" s="201" t="s">
        <v>672</v>
      </c>
      <c r="C2329" s="201" t="s">
        <v>694</v>
      </c>
      <c r="D2329" s="201" t="s">
        <v>695</v>
      </c>
      <c r="E2329" s="201" t="s">
        <v>696</v>
      </c>
      <c r="F2329" s="201" t="s">
        <v>697</v>
      </c>
      <c r="G2329" s="201">
        <v>9</v>
      </c>
      <c r="H2329" s="201">
        <v>37</v>
      </c>
      <c r="I2329" s="201" t="s">
        <v>713</v>
      </c>
      <c r="J2329" s="201" t="s">
        <v>671</v>
      </c>
      <c r="K2329" s="202">
        <v>41.9</v>
      </c>
      <c r="L2329" s="202">
        <v>2.42</v>
      </c>
      <c r="M2329" s="202">
        <v>19.73</v>
      </c>
      <c r="N2329" s="202">
        <v>9.49</v>
      </c>
      <c r="O2329" s="202">
        <v>0.37</v>
      </c>
      <c r="P2329" s="202">
        <v>18.8</v>
      </c>
      <c r="Q2329" s="202">
        <v>7.1</v>
      </c>
      <c r="R2329" s="202">
        <v>0.14000000000000001</v>
      </c>
      <c r="S2329" s="202">
        <v>0.6</v>
      </c>
      <c r="T2329" s="202">
        <v>100.55</v>
      </c>
      <c r="U2329" s="183">
        <f t="shared" si="72"/>
        <v>77.930129423738322</v>
      </c>
      <c r="V2329" s="183">
        <f t="shared" si="73"/>
        <v>1.9992741994249215</v>
      </c>
      <c r="W2329" s="201" t="s">
        <v>713</v>
      </c>
      <c r="X2329" s="201">
        <v>10</v>
      </c>
    </row>
    <row r="2330" spans="1:24" s="171" customFormat="1" ht="11.25">
      <c r="A2330" s="172" t="s">
        <v>693</v>
      </c>
      <c r="B2330" s="201" t="s">
        <v>672</v>
      </c>
      <c r="C2330" s="201" t="s">
        <v>694</v>
      </c>
      <c r="D2330" s="201" t="s">
        <v>695</v>
      </c>
      <c r="E2330" s="201" t="s">
        <v>696</v>
      </c>
      <c r="F2330" s="201" t="s">
        <v>697</v>
      </c>
      <c r="G2330" s="201">
        <v>9</v>
      </c>
      <c r="H2330" s="201">
        <v>38</v>
      </c>
      <c r="I2330" s="201" t="s">
        <v>713</v>
      </c>
      <c r="J2330" s="201" t="s">
        <v>671</v>
      </c>
      <c r="K2330" s="202">
        <v>42.25</v>
      </c>
      <c r="L2330" s="202">
        <v>1.23</v>
      </c>
      <c r="M2330" s="202">
        <v>19.53</v>
      </c>
      <c r="N2330" s="202">
        <v>8.98</v>
      </c>
      <c r="O2330" s="202">
        <v>0.44</v>
      </c>
      <c r="P2330" s="202">
        <v>19.37</v>
      </c>
      <c r="Q2330" s="202">
        <v>5.58</v>
      </c>
      <c r="R2330" s="202">
        <v>0.08</v>
      </c>
      <c r="S2330" s="202">
        <v>3.5</v>
      </c>
      <c r="T2330" s="202">
        <v>100.96</v>
      </c>
      <c r="U2330" s="183">
        <f t="shared" si="72"/>
        <v>79.3590681011882</v>
      </c>
      <c r="V2330" s="183">
        <f t="shared" si="73"/>
        <v>10.731996603592277</v>
      </c>
      <c r="W2330" s="201" t="s">
        <v>713</v>
      </c>
      <c r="X2330" s="201">
        <v>10</v>
      </c>
    </row>
    <row r="2331" spans="1:24" s="171" customFormat="1" ht="11.25">
      <c r="A2331" s="172" t="s">
        <v>693</v>
      </c>
      <c r="B2331" s="201" t="s">
        <v>672</v>
      </c>
      <c r="C2331" s="201" t="s">
        <v>694</v>
      </c>
      <c r="D2331" s="201" t="s">
        <v>695</v>
      </c>
      <c r="E2331" s="201" t="s">
        <v>696</v>
      </c>
      <c r="F2331" s="201" t="s">
        <v>697</v>
      </c>
      <c r="G2331" s="201">
        <v>9</v>
      </c>
      <c r="H2331" s="201">
        <v>39</v>
      </c>
      <c r="I2331" s="201" t="s">
        <v>713</v>
      </c>
      <c r="J2331" s="201" t="s">
        <v>671</v>
      </c>
      <c r="K2331" s="202">
        <v>41.6</v>
      </c>
      <c r="L2331" s="202">
        <v>1.08</v>
      </c>
      <c r="M2331" s="202">
        <v>17.96</v>
      </c>
      <c r="N2331" s="202">
        <v>7.41</v>
      </c>
      <c r="O2331" s="202">
        <v>0.35</v>
      </c>
      <c r="P2331" s="202">
        <v>19.2</v>
      </c>
      <c r="Q2331" s="202">
        <v>6.02</v>
      </c>
      <c r="R2331" s="202">
        <v>7.0000000000000007E-2</v>
      </c>
      <c r="S2331" s="202">
        <v>5.16</v>
      </c>
      <c r="T2331" s="202">
        <v>98.85</v>
      </c>
      <c r="U2331" s="183">
        <f t="shared" si="72"/>
        <v>82.201522079592692</v>
      </c>
      <c r="V2331" s="183">
        <f t="shared" si="73"/>
        <v>16.159132336668488</v>
      </c>
      <c r="W2331" s="201" t="s">
        <v>713</v>
      </c>
      <c r="X2331" s="201">
        <v>10</v>
      </c>
    </row>
    <row r="2332" spans="1:24" s="171" customFormat="1" ht="11.25">
      <c r="A2332" s="172" t="s">
        <v>693</v>
      </c>
      <c r="B2332" s="201" t="s">
        <v>672</v>
      </c>
      <c r="C2332" s="201" t="s">
        <v>694</v>
      </c>
      <c r="D2332" s="201" t="s">
        <v>695</v>
      </c>
      <c r="E2332" s="201" t="s">
        <v>696</v>
      </c>
      <c r="F2332" s="201" t="s">
        <v>697</v>
      </c>
      <c r="G2332" s="201">
        <v>9</v>
      </c>
      <c r="H2332" s="201">
        <v>40</v>
      </c>
      <c r="I2332" s="201" t="s">
        <v>713</v>
      </c>
      <c r="J2332" s="201" t="s">
        <v>671</v>
      </c>
      <c r="K2332" s="202">
        <v>42.4</v>
      </c>
      <c r="L2332" s="202">
        <v>1.68</v>
      </c>
      <c r="M2332" s="202">
        <v>21.25</v>
      </c>
      <c r="N2332" s="202">
        <v>8.02</v>
      </c>
      <c r="O2332" s="202">
        <v>0.28000000000000003</v>
      </c>
      <c r="P2332" s="202">
        <v>20.96</v>
      </c>
      <c r="Q2332" s="202">
        <v>5.44</v>
      </c>
      <c r="R2332" s="202">
        <v>0.15</v>
      </c>
      <c r="S2332" s="202">
        <v>0.38</v>
      </c>
      <c r="T2332" s="202">
        <v>100.56</v>
      </c>
      <c r="U2332" s="183">
        <f t="shared" si="72"/>
        <v>82.326962203668771</v>
      </c>
      <c r="V2332" s="183">
        <f t="shared" si="73"/>
        <v>1.1853993540593035</v>
      </c>
      <c r="W2332" s="201" t="s">
        <v>713</v>
      </c>
      <c r="X2332" s="201">
        <v>10</v>
      </c>
    </row>
    <row r="2333" spans="1:24" s="171" customFormat="1" ht="11.25">
      <c r="A2333" s="172" t="s">
        <v>693</v>
      </c>
      <c r="B2333" s="201" t="s">
        <v>672</v>
      </c>
      <c r="C2333" s="201" t="s">
        <v>694</v>
      </c>
      <c r="D2333" s="201" t="s">
        <v>695</v>
      </c>
      <c r="E2333" s="201" t="s">
        <v>696</v>
      </c>
      <c r="F2333" s="201" t="s">
        <v>697</v>
      </c>
      <c r="G2333" s="201">
        <v>9</v>
      </c>
      <c r="H2333" s="201">
        <v>41</v>
      </c>
      <c r="I2333" s="201" t="s">
        <v>713</v>
      </c>
      <c r="J2333" s="201" t="s">
        <v>671</v>
      </c>
      <c r="K2333" s="202">
        <v>42.54</v>
      </c>
      <c r="L2333" s="202">
        <v>1.1100000000000001</v>
      </c>
      <c r="M2333" s="202">
        <v>22.44</v>
      </c>
      <c r="N2333" s="202">
        <v>9.07</v>
      </c>
      <c r="O2333" s="202">
        <v>0.36</v>
      </c>
      <c r="P2333" s="202">
        <v>19.11</v>
      </c>
      <c r="Q2333" s="202">
        <v>5.66</v>
      </c>
      <c r="R2333" s="202">
        <v>0.1</v>
      </c>
      <c r="S2333" s="202">
        <v>0.32</v>
      </c>
      <c r="T2333" s="202">
        <v>100.71</v>
      </c>
      <c r="U2333" s="183">
        <f t="shared" si="72"/>
        <v>78.971701969993987</v>
      </c>
      <c r="V2333" s="183">
        <f t="shared" si="73"/>
        <v>0.9475697011794515</v>
      </c>
      <c r="W2333" s="201" t="s">
        <v>713</v>
      </c>
      <c r="X2333" s="201">
        <v>10</v>
      </c>
    </row>
    <row r="2334" spans="1:24" s="171" customFormat="1" ht="11.25">
      <c r="A2334" s="172" t="s">
        <v>693</v>
      </c>
      <c r="B2334" s="201" t="s">
        <v>672</v>
      </c>
      <c r="C2334" s="201" t="s">
        <v>694</v>
      </c>
      <c r="D2334" s="201" t="s">
        <v>695</v>
      </c>
      <c r="E2334" s="201" t="s">
        <v>696</v>
      </c>
      <c r="F2334" s="201" t="s">
        <v>697</v>
      </c>
      <c r="G2334" s="201">
        <v>9</v>
      </c>
      <c r="H2334" s="201">
        <v>42</v>
      </c>
      <c r="I2334" s="201" t="s">
        <v>713</v>
      </c>
      <c r="J2334" s="201" t="s">
        <v>671</v>
      </c>
      <c r="K2334" s="202">
        <v>42.03</v>
      </c>
      <c r="L2334" s="202">
        <v>0.02</v>
      </c>
      <c r="M2334" s="202">
        <v>20.69</v>
      </c>
      <c r="N2334" s="202">
        <v>8.51</v>
      </c>
      <c r="O2334" s="202">
        <v>0.49</v>
      </c>
      <c r="P2334" s="202">
        <v>18.55</v>
      </c>
      <c r="Q2334" s="202">
        <v>5.82</v>
      </c>
      <c r="R2334" s="202">
        <v>0</v>
      </c>
      <c r="S2334" s="202">
        <v>4.0999999999999996</v>
      </c>
      <c r="T2334" s="202">
        <v>100.21</v>
      </c>
      <c r="U2334" s="183">
        <f t="shared" si="72"/>
        <v>79.530569340222385</v>
      </c>
      <c r="V2334" s="183">
        <f t="shared" si="73"/>
        <v>11.733752750397361</v>
      </c>
      <c r="W2334" s="201" t="s">
        <v>713</v>
      </c>
      <c r="X2334" s="201">
        <v>10</v>
      </c>
    </row>
    <row r="2335" spans="1:24" s="171" customFormat="1" ht="11.25">
      <c r="A2335" s="172" t="s">
        <v>693</v>
      </c>
      <c r="B2335" s="201" t="s">
        <v>672</v>
      </c>
      <c r="C2335" s="201" t="s">
        <v>694</v>
      </c>
      <c r="D2335" s="201" t="s">
        <v>695</v>
      </c>
      <c r="E2335" s="201" t="s">
        <v>696</v>
      </c>
      <c r="F2335" s="201" t="s">
        <v>697</v>
      </c>
      <c r="G2335" s="201">
        <v>9</v>
      </c>
      <c r="H2335" s="201">
        <v>43</v>
      </c>
      <c r="I2335" s="201" t="s">
        <v>713</v>
      </c>
      <c r="J2335" s="201" t="s">
        <v>671</v>
      </c>
      <c r="K2335" s="202">
        <v>40.130000000000003</v>
      </c>
      <c r="L2335" s="202">
        <v>0.16</v>
      </c>
      <c r="M2335" s="202">
        <v>23.06</v>
      </c>
      <c r="N2335" s="202">
        <v>18.22</v>
      </c>
      <c r="O2335" s="202">
        <v>0.42</v>
      </c>
      <c r="P2335" s="202">
        <v>9.66</v>
      </c>
      <c r="Q2335" s="202">
        <v>9.3800000000000008</v>
      </c>
      <c r="R2335" s="202">
        <v>0.01</v>
      </c>
      <c r="S2335" s="202">
        <v>0.06</v>
      </c>
      <c r="T2335" s="202">
        <v>101.1</v>
      </c>
      <c r="U2335" s="183">
        <f t="shared" si="72"/>
        <v>48.58674633144588</v>
      </c>
      <c r="V2335" s="183">
        <f t="shared" si="73"/>
        <v>0.17424224864298829</v>
      </c>
      <c r="W2335" s="201" t="s">
        <v>713</v>
      </c>
      <c r="X2335" s="201">
        <v>10</v>
      </c>
    </row>
    <row r="2336" spans="1:24" s="171" customFormat="1" ht="11.25">
      <c r="A2336" s="172" t="s">
        <v>693</v>
      </c>
      <c r="B2336" s="201" t="s">
        <v>672</v>
      </c>
      <c r="C2336" s="201" t="s">
        <v>694</v>
      </c>
      <c r="D2336" s="201" t="s">
        <v>695</v>
      </c>
      <c r="E2336" s="201" t="s">
        <v>696</v>
      </c>
      <c r="F2336" s="201" t="s">
        <v>697</v>
      </c>
      <c r="G2336" s="201">
        <v>9</v>
      </c>
      <c r="H2336" s="201">
        <v>44</v>
      </c>
      <c r="I2336" s="201" t="s">
        <v>713</v>
      </c>
      <c r="J2336" s="201" t="s">
        <v>671</v>
      </c>
      <c r="K2336" s="202">
        <v>41.38</v>
      </c>
      <c r="L2336" s="202">
        <v>0.69</v>
      </c>
      <c r="M2336" s="202">
        <v>19.55</v>
      </c>
      <c r="N2336" s="202">
        <v>7.82</v>
      </c>
      <c r="O2336" s="202">
        <v>0.37</v>
      </c>
      <c r="P2336" s="202">
        <v>19.21</v>
      </c>
      <c r="Q2336" s="202">
        <v>5.37</v>
      </c>
      <c r="R2336" s="202">
        <v>0.02</v>
      </c>
      <c r="S2336" s="202">
        <v>4.76</v>
      </c>
      <c r="T2336" s="202">
        <v>99.17</v>
      </c>
      <c r="U2336" s="183">
        <f t="shared" si="72"/>
        <v>81.407777357767884</v>
      </c>
      <c r="V2336" s="183">
        <f t="shared" si="73"/>
        <v>14.040233272217522</v>
      </c>
      <c r="W2336" s="201" t="s">
        <v>713</v>
      </c>
      <c r="X2336" s="201">
        <v>10</v>
      </c>
    </row>
    <row r="2337" spans="1:24" s="171" customFormat="1" ht="11.25">
      <c r="A2337" s="172" t="s">
        <v>693</v>
      </c>
      <c r="B2337" s="201" t="s">
        <v>672</v>
      </c>
      <c r="C2337" s="201" t="s">
        <v>694</v>
      </c>
      <c r="D2337" s="201" t="s">
        <v>695</v>
      </c>
      <c r="E2337" s="201" t="s">
        <v>696</v>
      </c>
      <c r="F2337" s="201" t="s">
        <v>697</v>
      </c>
      <c r="G2337" s="201">
        <v>9</v>
      </c>
      <c r="H2337" s="201">
        <v>45</v>
      </c>
      <c r="I2337" s="201" t="s">
        <v>713</v>
      </c>
      <c r="J2337" s="201" t="s">
        <v>671</v>
      </c>
      <c r="K2337" s="202">
        <v>41.57</v>
      </c>
      <c r="L2337" s="202">
        <v>1.55</v>
      </c>
      <c r="M2337" s="202">
        <v>20.91</v>
      </c>
      <c r="N2337" s="202">
        <v>9.9600000000000009</v>
      </c>
      <c r="O2337" s="202">
        <v>0.43</v>
      </c>
      <c r="P2337" s="202">
        <v>17.59</v>
      </c>
      <c r="Q2337" s="202">
        <v>7.6</v>
      </c>
      <c r="R2337" s="202">
        <v>0.1</v>
      </c>
      <c r="S2337" s="202">
        <v>0.41</v>
      </c>
      <c r="T2337" s="202">
        <v>100.12</v>
      </c>
      <c r="U2337" s="183">
        <f t="shared" si="72"/>
        <v>75.891395880850212</v>
      </c>
      <c r="V2337" s="183">
        <f t="shared" si="73"/>
        <v>1.2982949953687297</v>
      </c>
      <c r="W2337" s="201" t="s">
        <v>713</v>
      </c>
      <c r="X2337" s="201">
        <v>10</v>
      </c>
    </row>
    <row r="2338" spans="1:24" s="171" customFormat="1" ht="11.25">
      <c r="A2338" s="172" t="s">
        <v>693</v>
      </c>
      <c r="B2338" s="201" t="s">
        <v>672</v>
      </c>
      <c r="C2338" s="201" t="s">
        <v>694</v>
      </c>
      <c r="D2338" s="201" t="s">
        <v>695</v>
      </c>
      <c r="E2338" s="201" t="s">
        <v>696</v>
      </c>
      <c r="F2338" s="201" t="s">
        <v>697</v>
      </c>
      <c r="G2338" s="201">
        <v>9</v>
      </c>
      <c r="H2338" s="201">
        <v>46</v>
      </c>
      <c r="I2338" s="201" t="s">
        <v>713</v>
      </c>
      <c r="J2338" s="201" t="s">
        <v>671</v>
      </c>
      <c r="K2338" s="202">
        <v>42.28</v>
      </c>
      <c r="L2338" s="202">
        <v>0.17</v>
      </c>
      <c r="M2338" s="202">
        <v>21.51</v>
      </c>
      <c r="N2338" s="202">
        <v>7.73</v>
      </c>
      <c r="O2338" s="202">
        <v>0.35</v>
      </c>
      <c r="P2338" s="202">
        <v>20.79</v>
      </c>
      <c r="Q2338" s="202">
        <v>4.46</v>
      </c>
      <c r="R2338" s="202">
        <v>0.12</v>
      </c>
      <c r="S2338" s="202">
        <v>2.62</v>
      </c>
      <c r="T2338" s="202">
        <v>100.03</v>
      </c>
      <c r="U2338" s="183">
        <f t="shared" si="72"/>
        <v>82.740468399117333</v>
      </c>
      <c r="V2338" s="183">
        <f t="shared" si="73"/>
        <v>7.553854145958895</v>
      </c>
      <c r="W2338" s="201" t="s">
        <v>713</v>
      </c>
      <c r="X2338" s="201">
        <v>10</v>
      </c>
    </row>
    <row r="2339" spans="1:24" s="171" customFormat="1" ht="11.25">
      <c r="A2339" s="172" t="s">
        <v>693</v>
      </c>
      <c r="B2339" s="201" t="s">
        <v>672</v>
      </c>
      <c r="C2339" s="201" t="s">
        <v>694</v>
      </c>
      <c r="D2339" s="201" t="s">
        <v>695</v>
      </c>
      <c r="E2339" s="201" t="s">
        <v>696</v>
      </c>
      <c r="F2339" s="201" t="s">
        <v>697</v>
      </c>
      <c r="G2339" s="201">
        <v>9</v>
      </c>
      <c r="H2339" s="201">
        <v>47</v>
      </c>
      <c r="I2339" s="201" t="s">
        <v>713</v>
      </c>
      <c r="J2339" s="201" t="s">
        <v>671</v>
      </c>
      <c r="K2339" s="202">
        <v>41.62</v>
      </c>
      <c r="L2339" s="202">
        <v>0.51</v>
      </c>
      <c r="M2339" s="202">
        <v>22.33</v>
      </c>
      <c r="N2339" s="202">
        <v>10.44</v>
      </c>
      <c r="O2339" s="202">
        <v>0.56000000000000005</v>
      </c>
      <c r="P2339" s="202">
        <v>15.75</v>
      </c>
      <c r="Q2339" s="202">
        <v>8.33</v>
      </c>
      <c r="R2339" s="202">
        <v>0.08</v>
      </c>
      <c r="S2339" s="202">
        <v>0.38</v>
      </c>
      <c r="T2339" s="202">
        <v>100</v>
      </c>
      <c r="U2339" s="183">
        <f t="shared" si="72"/>
        <v>72.892529787457292</v>
      </c>
      <c r="V2339" s="183">
        <f t="shared" si="73"/>
        <v>1.1287141256296884</v>
      </c>
      <c r="W2339" s="201" t="s">
        <v>713</v>
      </c>
      <c r="X2339" s="201">
        <v>10</v>
      </c>
    </row>
    <row r="2340" spans="1:24" s="171" customFormat="1" ht="11.25">
      <c r="A2340" s="172" t="s">
        <v>693</v>
      </c>
      <c r="B2340" s="201" t="s">
        <v>672</v>
      </c>
      <c r="C2340" s="201" t="s">
        <v>694</v>
      </c>
      <c r="D2340" s="201" t="s">
        <v>695</v>
      </c>
      <c r="E2340" s="201" t="s">
        <v>696</v>
      </c>
      <c r="F2340" s="201" t="s">
        <v>697</v>
      </c>
      <c r="G2340" s="201">
        <v>9</v>
      </c>
      <c r="H2340" s="201">
        <v>48</v>
      </c>
      <c r="I2340" s="201" t="s">
        <v>713</v>
      </c>
      <c r="J2340" s="201" t="s">
        <v>671</v>
      </c>
      <c r="K2340" s="202">
        <v>42.13</v>
      </c>
      <c r="L2340" s="202">
        <v>2.21</v>
      </c>
      <c r="M2340" s="202">
        <v>20.39</v>
      </c>
      <c r="N2340" s="202">
        <v>8.6199999999999992</v>
      </c>
      <c r="O2340" s="202">
        <v>0.33</v>
      </c>
      <c r="P2340" s="202">
        <v>19.940000000000001</v>
      </c>
      <c r="Q2340" s="202">
        <v>6.32</v>
      </c>
      <c r="R2340" s="202">
        <v>0.16</v>
      </c>
      <c r="S2340" s="202">
        <v>0.75</v>
      </c>
      <c r="T2340" s="202">
        <v>100.85</v>
      </c>
      <c r="U2340" s="183">
        <f t="shared" si="72"/>
        <v>80.480857576268932</v>
      </c>
      <c r="V2340" s="183">
        <f t="shared" si="73"/>
        <v>2.4081118909941641</v>
      </c>
      <c r="W2340" s="201" t="s">
        <v>713</v>
      </c>
      <c r="X2340" s="201">
        <v>10</v>
      </c>
    </row>
    <row r="2341" spans="1:24" s="171" customFormat="1" ht="11.25">
      <c r="A2341" s="172" t="s">
        <v>693</v>
      </c>
      <c r="B2341" s="201" t="s">
        <v>672</v>
      </c>
      <c r="C2341" s="201" t="s">
        <v>694</v>
      </c>
      <c r="D2341" s="201" t="s">
        <v>695</v>
      </c>
      <c r="E2341" s="201" t="s">
        <v>696</v>
      </c>
      <c r="F2341" s="201" t="s">
        <v>697</v>
      </c>
      <c r="G2341" s="201">
        <v>9</v>
      </c>
      <c r="H2341" s="201">
        <v>49</v>
      </c>
      <c r="I2341" s="201" t="s">
        <v>713</v>
      </c>
      <c r="J2341" s="201" t="s">
        <v>671</v>
      </c>
      <c r="K2341" s="202">
        <v>42.15</v>
      </c>
      <c r="L2341" s="202">
        <v>1.1000000000000001</v>
      </c>
      <c r="M2341" s="202">
        <v>18.260000000000002</v>
      </c>
      <c r="N2341" s="202">
        <v>7.37</v>
      </c>
      <c r="O2341" s="202">
        <v>0.32</v>
      </c>
      <c r="P2341" s="202">
        <v>19.66</v>
      </c>
      <c r="Q2341" s="202">
        <v>5.98</v>
      </c>
      <c r="R2341" s="202">
        <v>7.0000000000000007E-2</v>
      </c>
      <c r="S2341" s="202">
        <v>5.08</v>
      </c>
      <c r="T2341" s="202">
        <v>99.99</v>
      </c>
      <c r="U2341" s="183">
        <f t="shared" si="72"/>
        <v>82.623126983988655</v>
      </c>
      <c r="V2341" s="183">
        <f t="shared" si="73"/>
        <v>15.727744978303438</v>
      </c>
      <c r="W2341" s="201" t="s">
        <v>713</v>
      </c>
      <c r="X2341" s="201">
        <v>10</v>
      </c>
    </row>
    <row r="2342" spans="1:24" s="171" customFormat="1" ht="11.25">
      <c r="A2342" s="172" t="s">
        <v>693</v>
      </c>
      <c r="B2342" s="201" t="s">
        <v>672</v>
      </c>
      <c r="C2342" s="201" t="s">
        <v>694</v>
      </c>
      <c r="D2342" s="201" t="s">
        <v>695</v>
      </c>
      <c r="E2342" s="201" t="s">
        <v>696</v>
      </c>
      <c r="F2342" s="201" t="s">
        <v>697</v>
      </c>
      <c r="G2342" s="201">
        <v>9</v>
      </c>
      <c r="H2342" s="201">
        <v>50</v>
      </c>
      <c r="I2342" s="201" t="s">
        <v>713</v>
      </c>
      <c r="J2342" s="201" t="s">
        <v>671</v>
      </c>
      <c r="K2342" s="202">
        <v>41.55</v>
      </c>
      <c r="L2342" s="202">
        <v>1.98</v>
      </c>
      <c r="M2342" s="202">
        <v>19.920000000000002</v>
      </c>
      <c r="N2342" s="202">
        <v>8.92</v>
      </c>
      <c r="O2342" s="202">
        <v>0.37</v>
      </c>
      <c r="P2342" s="202">
        <v>19.03</v>
      </c>
      <c r="Q2342" s="202">
        <v>6.53</v>
      </c>
      <c r="R2342" s="202">
        <v>0.09</v>
      </c>
      <c r="S2342" s="202">
        <v>1.51</v>
      </c>
      <c r="T2342" s="202">
        <v>99.9</v>
      </c>
      <c r="U2342" s="183">
        <f t="shared" si="72"/>
        <v>79.178221044575011</v>
      </c>
      <c r="V2342" s="183">
        <f t="shared" si="73"/>
        <v>4.8391048914918269</v>
      </c>
      <c r="W2342" s="201" t="s">
        <v>713</v>
      </c>
      <c r="X2342" s="201">
        <v>10</v>
      </c>
    </row>
    <row r="2343" spans="1:24" s="171" customFormat="1" ht="11.25">
      <c r="A2343" s="172" t="s">
        <v>693</v>
      </c>
      <c r="B2343" s="201" t="s">
        <v>672</v>
      </c>
      <c r="C2343" s="201" t="s">
        <v>694</v>
      </c>
      <c r="D2343" s="201" t="s">
        <v>695</v>
      </c>
      <c r="E2343" s="201" t="s">
        <v>696</v>
      </c>
      <c r="F2343" s="201" t="s">
        <v>697</v>
      </c>
      <c r="G2343" s="201">
        <v>9</v>
      </c>
      <c r="H2343" s="201">
        <v>51</v>
      </c>
      <c r="I2343" s="201" t="s">
        <v>713</v>
      </c>
      <c r="J2343" s="201" t="s">
        <v>671</v>
      </c>
      <c r="K2343" s="202">
        <v>41.03</v>
      </c>
      <c r="L2343" s="202">
        <v>0.16</v>
      </c>
      <c r="M2343" s="202">
        <v>22.99</v>
      </c>
      <c r="N2343" s="202">
        <v>13.04</v>
      </c>
      <c r="O2343" s="202">
        <v>0.28999999999999998</v>
      </c>
      <c r="P2343" s="202">
        <v>9.81</v>
      </c>
      <c r="Q2343" s="202">
        <v>13.52</v>
      </c>
      <c r="R2343" s="202">
        <v>0.04</v>
      </c>
      <c r="S2343" s="202">
        <v>0.04</v>
      </c>
      <c r="T2343" s="202">
        <v>100.92</v>
      </c>
      <c r="U2343" s="183">
        <f t="shared" si="72"/>
        <v>57.281894567444589</v>
      </c>
      <c r="V2343" s="183">
        <f t="shared" si="73"/>
        <v>0.11658248751371778</v>
      </c>
      <c r="W2343" s="201" t="s">
        <v>713</v>
      </c>
      <c r="X2343" s="201">
        <v>10</v>
      </c>
    </row>
    <row r="2344" spans="1:24" s="171" customFormat="1" ht="11.25">
      <c r="A2344" s="172" t="s">
        <v>693</v>
      </c>
      <c r="B2344" s="201" t="s">
        <v>672</v>
      </c>
      <c r="C2344" s="201" t="s">
        <v>694</v>
      </c>
      <c r="D2344" s="201" t="s">
        <v>695</v>
      </c>
      <c r="E2344" s="201" t="s">
        <v>696</v>
      </c>
      <c r="F2344" s="201" t="s">
        <v>697</v>
      </c>
      <c r="G2344" s="201">
        <v>9</v>
      </c>
      <c r="H2344" s="201">
        <v>52</v>
      </c>
      <c r="I2344" s="201" t="s">
        <v>713</v>
      </c>
      <c r="J2344" s="201" t="s">
        <v>671</v>
      </c>
      <c r="K2344" s="202">
        <v>41.47</v>
      </c>
      <c r="L2344" s="202">
        <v>0.13</v>
      </c>
      <c r="M2344" s="202">
        <v>16.22</v>
      </c>
      <c r="N2344" s="202">
        <v>6.57</v>
      </c>
      <c r="O2344" s="202">
        <v>0.35</v>
      </c>
      <c r="P2344" s="202">
        <v>18.97</v>
      </c>
      <c r="Q2344" s="202">
        <v>6.58</v>
      </c>
      <c r="R2344" s="202">
        <v>0.06</v>
      </c>
      <c r="S2344" s="202">
        <v>9.0399999999999991</v>
      </c>
      <c r="T2344" s="202">
        <v>99.39</v>
      </c>
      <c r="U2344" s="183">
        <f t="shared" si="72"/>
        <v>83.730702544588155</v>
      </c>
      <c r="V2344" s="183">
        <f t="shared" si="73"/>
        <v>27.213633185495233</v>
      </c>
      <c r="W2344" s="201" t="s">
        <v>713</v>
      </c>
      <c r="X2344" s="201">
        <v>10</v>
      </c>
    </row>
    <row r="2345" spans="1:24" s="171" customFormat="1" ht="11.25">
      <c r="A2345" s="172" t="s">
        <v>693</v>
      </c>
      <c r="B2345" s="201" t="s">
        <v>672</v>
      </c>
      <c r="C2345" s="201" t="s">
        <v>694</v>
      </c>
      <c r="D2345" s="201" t="s">
        <v>695</v>
      </c>
      <c r="E2345" s="201" t="s">
        <v>696</v>
      </c>
      <c r="F2345" s="201" t="s">
        <v>697</v>
      </c>
      <c r="G2345" s="201">
        <v>9</v>
      </c>
      <c r="H2345" s="201">
        <v>53</v>
      </c>
      <c r="I2345" s="201" t="s">
        <v>713</v>
      </c>
      <c r="J2345" s="201" t="s">
        <v>671</v>
      </c>
      <c r="K2345" s="202">
        <v>42.61</v>
      </c>
      <c r="L2345" s="202">
        <v>0.88</v>
      </c>
      <c r="M2345" s="202">
        <v>21.24</v>
      </c>
      <c r="N2345" s="202">
        <v>7.42</v>
      </c>
      <c r="O2345" s="202">
        <v>0.28999999999999998</v>
      </c>
      <c r="P2345" s="202">
        <v>20.68</v>
      </c>
      <c r="Q2345" s="202">
        <v>4.95</v>
      </c>
      <c r="R2345" s="202">
        <v>0.08</v>
      </c>
      <c r="S2345" s="202">
        <v>3.14</v>
      </c>
      <c r="T2345" s="202">
        <v>101.29</v>
      </c>
      <c r="U2345" s="183">
        <f t="shared" si="72"/>
        <v>83.243293876573688</v>
      </c>
      <c r="V2345" s="183">
        <f t="shared" si="73"/>
        <v>9.0225216920411775</v>
      </c>
      <c r="W2345" s="201" t="s">
        <v>713</v>
      </c>
      <c r="X2345" s="201">
        <v>10</v>
      </c>
    </row>
    <row r="2346" spans="1:24" s="171" customFormat="1" ht="11.25">
      <c r="A2346" s="172" t="s">
        <v>693</v>
      </c>
      <c r="B2346" s="201" t="s">
        <v>672</v>
      </c>
      <c r="C2346" s="201" t="s">
        <v>694</v>
      </c>
      <c r="D2346" s="201" t="s">
        <v>695</v>
      </c>
      <c r="E2346" s="201" t="s">
        <v>696</v>
      </c>
      <c r="F2346" s="201" t="s">
        <v>697</v>
      </c>
      <c r="G2346" s="201">
        <v>9</v>
      </c>
      <c r="H2346" s="201">
        <v>54</v>
      </c>
      <c r="I2346" s="201" t="s">
        <v>713</v>
      </c>
      <c r="J2346" s="201" t="s">
        <v>671</v>
      </c>
      <c r="K2346" s="202">
        <v>41.56</v>
      </c>
      <c r="L2346" s="202">
        <v>0.78</v>
      </c>
      <c r="M2346" s="202">
        <v>18.2</v>
      </c>
      <c r="N2346" s="202">
        <v>7.41</v>
      </c>
      <c r="O2346" s="202">
        <v>0.34</v>
      </c>
      <c r="P2346" s="202">
        <v>19.68</v>
      </c>
      <c r="Q2346" s="202">
        <v>5.83</v>
      </c>
      <c r="R2346" s="202">
        <v>7.0000000000000007E-2</v>
      </c>
      <c r="S2346" s="202">
        <v>5.25</v>
      </c>
      <c r="T2346" s="202">
        <v>99.12</v>
      </c>
      <c r="U2346" s="183">
        <f t="shared" si="72"/>
        <v>82.559922312370048</v>
      </c>
      <c r="V2346" s="183">
        <f t="shared" si="73"/>
        <v>16.213628023855193</v>
      </c>
      <c r="W2346" s="201" t="s">
        <v>713</v>
      </c>
      <c r="X2346" s="201">
        <v>10</v>
      </c>
    </row>
    <row r="2347" spans="1:24" s="171" customFormat="1" ht="11.25">
      <c r="A2347" s="172" t="s">
        <v>693</v>
      </c>
      <c r="B2347" s="201" t="s">
        <v>672</v>
      </c>
      <c r="C2347" s="201" t="s">
        <v>694</v>
      </c>
      <c r="D2347" s="201" t="s">
        <v>695</v>
      </c>
      <c r="E2347" s="201" t="s">
        <v>696</v>
      </c>
      <c r="F2347" s="201" t="s">
        <v>697</v>
      </c>
      <c r="G2347" s="201">
        <v>9</v>
      </c>
      <c r="H2347" s="201">
        <v>55</v>
      </c>
      <c r="I2347" s="201" t="s">
        <v>713</v>
      </c>
      <c r="J2347" s="201" t="s">
        <v>671</v>
      </c>
      <c r="K2347" s="202">
        <v>42.8</v>
      </c>
      <c r="L2347" s="202">
        <v>0.27</v>
      </c>
      <c r="M2347" s="202">
        <v>22.04</v>
      </c>
      <c r="N2347" s="202">
        <v>8.98</v>
      </c>
      <c r="O2347" s="202">
        <v>0.33</v>
      </c>
      <c r="P2347" s="202">
        <v>19.260000000000002</v>
      </c>
      <c r="Q2347" s="202">
        <v>4.3600000000000003</v>
      </c>
      <c r="R2347" s="202">
        <v>0.02</v>
      </c>
      <c r="S2347" s="202">
        <v>2.2999999999999998</v>
      </c>
      <c r="T2347" s="202">
        <v>100.36</v>
      </c>
      <c r="U2347" s="183">
        <f t="shared" si="72"/>
        <v>79.26562428042196</v>
      </c>
      <c r="V2347" s="183">
        <f t="shared" si="73"/>
        <v>6.5425785355531536</v>
      </c>
      <c r="W2347" s="201" t="s">
        <v>713</v>
      </c>
      <c r="X2347" s="201">
        <v>10</v>
      </c>
    </row>
    <row r="2348" spans="1:24" s="171" customFormat="1" ht="11.25">
      <c r="A2348" s="172" t="s">
        <v>693</v>
      </c>
      <c r="B2348" s="201" t="s">
        <v>672</v>
      </c>
      <c r="C2348" s="201" t="s">
        <v>694</v>
      </c>
      <c r="D2348" s="201" t="s">
        <v>695</v>
      </c>
      <c r="E2348" s="201" t="s">
        <v>696</v>
      </c>
      <c r="F2348" s="201" t="s">
        <v>697</v>
      </c>
      <c r="G2348" s="201">
        <v>9</v>
      </c>
      <c r="H2348" s="201">
        <v>56</v>
      </c>
      <c r="I2348" s="201" t="s">
        <v>713</v>
      </c>
      <c r="J2348" s="201" t="s">
        <v>671</v>
      </c>
      <c r="K2348" s="202">
        <v>42.63</v>
      </c>
      <c r="L2348" s="202">
        <v>0.08</v>
      </c>
      <c r="M2348" s="202">
        <v>19.63</v>
      </c>
      <c r="N2348" s="202">
        <v>7.25</v>
      </c>
      <c r="O2348" s="202">
        <v>0.36</v>
      </c>
      <c r="P2348" s="202">
        <v>19.03</v>
      </c>
      <c r="Q2348" s="202">
        <v>5.97</v>
      </c>
      <c r="R2348" s="202">
        <v>0.04</v>
      </c>
      <c r="S2348" s="202">
        <v>6.26</v>
      </c>
      <c r="T2348" s="202">
        <v>101.25</v>
      </c>
      <c r="U2348" s="183">
        <f t="shared" si="72"/>
        <v>82.389986942266972</v>
      </c>
      <c r="V2348" s="183">
        <f t="shared" si="73"/>
        <v>17.622968859217917</v>
      </c>
      <c r="W2348" s="201" t="s">
        <v>713</v>
      </c>
      <c r="X2348" s="201">
        <v>10</v>
      </c>
    </row>
    <row r="2349" spans="1:24" s="171" customFormat="1" ht="11.25">
      <c r="A2349" s="172" t="s">
        <v>693</v>
      </c>
      <c r="B2349" s="201" t="s">
        <v>672</v>
      </c>
      <c r="C2349" s="201" t="s">
        <v>694</v>
      </c>
      <c r="D2349" s="201" t="s">
        <v>695</v>
      </c>
      <c r="E2349" s="201" t="s">
        <v>696</v>
      </c>
      <c r="F2349" s="201" t="s">
        <v>697</v>
      </c>
      <c r="G2349" s="201">
        <v>9</v>
      </c>
      <c r="H2349" s="201">
        <v>57</v>
      </c>
      <c r="I2349" s="201" t="s">
        <v>713</v>
      </c>
      <c r="J2349" s="201" t="s">
        <v>671</v>
      </c>
      <c r="K2349" s="202">
        <v>41.65</v>
      </c>
      <c r="L2349" s="202">
        <v>1.1499999999999999</v>
      </c>
      <c r="M2349" s="202">
        <v>19.59</v>
      </c>
      <c r="N2349" s="202">
        <v>7.47</v>
      </c>
      <c r="O2349" s="202">
        <v>0.28999999999999998</v>
      </c>
      <c r="P2349" s="202">
        <v>19.79</v>
      </c>
      <c r="Q2349" s="202">
        <v>5.33</v>
      </c>
      <c r="R2349" s="202">
        <v>7.0000000000000007E-2</v>
      </c>
      <c r="S2349" s="202">
        <v>3.3</v>
      </c>
      <c r="T2349" s="202">
        <v>98.64</v>
      </c>
      <c r="U2349" s="183">
        <f t="shared" si="72"/>
        <v>82.524030961322026</v>
      </c>
      <c r="V2349" s="183">
        <f t="shared" si="73"/>
        <v>10.153159687589358</v>
      </c>
      <c r="W2349" s="201" t="s">
        <v>713</v>
      </c>
      <c r="X2349" s="201">
        <v>10</v>
      </c>
    </row>
    <row r="2350" spans="1:24" s="171" customFormat="1" ht="11.25">
      <c r="A2350" s="172" t="s">
        <v>693</v>
      </c>
      <c r="B2350" s="201" t="s">
        <v>672</v>
      </c>
      <c r="C2350" s="201" t="s">
        <v>694</v>
      </c>
      <c r="D2350" s="201" t="s">
        <v>695</v>
      </c>
      <c r="E2350" s="201" t="s">
        <v>696</v>
      </c>
      <c r="F2350" s="201" t="s">
        <v>697</v>
      </c>
      <c r="G2350" s="201">
        <v>9</v>
      </c>
      <c r="H2350" s="201">
        <v>58</v>
      </c>
      <c r="I2350" s="201" t="s">
        <v>713</v>
      </c>
      <c r="J2350" s="201" t="s">
        <v>671</v>
      </c>
      <c r="K2350" s="202">
        <v>40.21</v>
      </c>
      <c r="L2350" s="202">
        <v>0.15</v>
      </c>
      <c r="M2350" s="202">
        <v>23.07</v>
      </c>
      <c r="N2350" s="202">
        <v>18.04</v>
      </c>
      <c r="O2350" s="202">
        <v>0.39</v>
      </c>
      <c r="P2350" s="202">
        <v>10.08</v>
      </c>
      <c r="Q2350" s="202">
        <v>9.51</v>
      </c>
      <c r="R2350" s="202">
        <v>0.04</v>
      </c>
      <c r="S2350" s="202">
        <v>0.06</v>
      </c>
      <c r="T2350" s="202">
        <v>101.55</v>
      </c>
      <c r="U2350" s="183">
        <f t="shared" si="72"/>
        <v>49.8985697242546</v>
      </c>
      <c r="V2350" s="183">
        <f t="shared" si="73"/>
        <v>0.17416685255438716</v>
      </c>
      <c r="W2350" s="201" t="s">
        <v>713</v>
      </c>
      <c r="X2350" s="201">
        <v>10</v>
      </c>
    </row>
    <row r="2351" spans="1:24" s="171" customFormat="1" ht="11.25">
      <c r="A2351" s="172" t="s">
        <v>693</v>
      </c>
      <c r="B2351" s="201" t="s">
        <v>672</v>
      </c>
      <c r="C2351" s="201" t="s">
        <v>694</v>
      </c>
      <c r="D2351" s="201" t="s">
        <v>695</v>
      </c>
      <c r="E2351" s="201" t="s">
        <v>696</v>
      </c>
      <c r="F2351" s="201" t="s">
        <v>697</v>
      </c>
      <c r="G2351" s="201">
        <v>9</v>
      </c>
      <c r="H2351" s="201">
        <v>59</v>
      </c>
      <c r="I2351" s="201" t="s">
        <v>713</v>
      </c>
      <c r="J2351" s="201" t="s">
        <v>671</v>
      </c>
      <c r="K2351" s="202">
        <v>42.46</v>
      </c>
      <c r="L2351" s="202">
        <v>0.15</v>
      </c>
      <c r="M2351" s="202">
        <v>20.92</v>
      </c>
      <c r="N2351" s="202">
        <v>7.36</v>
      </c>
      <c r="O2351" s="202">
        <v>0.36</v>
      </c>
      <c r="P2351" s="202">
        <v>20.309999999999999</v>
      </c>
      <c r="Q2351" s="202">
        <v>5.03</v>
      </c>
      <c r="R2351" s="202">
        <v>0.05</v>
      </c>
      <c r="S2351" s="202">
        <v>3.88</v>
      </c>
      <c r="T2351" s="202">
        <v>100.52</v>
      </c>
      <c r="U2351" s="183">
        <f t="shared" si="72"/>
        <v>83.10426046770786</v>
      </c>
      <c r="V2351" s="183">
        <f t="shared" si="73"/>
        <v>11.06523204680926</v>
      </c>
      <c r="W2351" s="201" t="s">
        <v>713</v>
      </c>
      <c r="X2351" s="201">
        <v>10</v>
      </c>
    </row>
    <row r="2352" spans="1:24" s="171" customFormat="1" ht="11.25">
      <c r="A2352" s="172" t="s">
        <v>693</v>
      </c>
      <c r="B2352" s="201" t="s">
        <v>672</v>
      </c>
      <c r="C2352" s="201" t="s">
        <v>694</v>
      </c>
      <c r="D2352" s="201" t="s">
        <v>695</v>
      </c>
      <c r="E2352" s="201" t="s">
        <v>696</v>
      </c>
      <c r="F2352" s="201" t="s">
        <v>697</v>
      </c>
      <c r="G2352" s="201">
        <v>9</v>
      </c>
      <c r="H2352" s="201">
        <v>60</v>
      </c>
      <c r="I2352" s="201" t="s">
        <v>713</v>
      </c>
      <c r="J2352" s="201" t="s">
        <v>671</v>
      </c>
      <c r="K2352" s="202">
        <v>41.96</v>
      </c>
      <c r="L2352" s="202">
        <v>0.05</v>
      </c>
      <c r="M2352" s="202">
        <v>20.18</v>
      </c>
      <c r="N2352" s="202">
        <v>7.37</v>
      </c>
      <c r="O2352" s="202">
        <v>0.4</v>
      </c>
      <c r="P2352" s="202">
        <v>19.260000000000002</v>
      </c>
      <c r="Q2352" s="202">
        <v>5.66</v>
      </c>
      <c r="R2352" s="202">
        <v>0</v>
      </c>
      <c r="S2352" s="202">
        <v>5.78</v>
      </c>
      <c r="T2352" s="202">
        <v>100.66</v>
      </c>
      <c r="U2352" s="183">
        <f t="shared" si="72"/>
        <v>82.326020275734223</v>
      </c>
      <c r="V2352" s="183">
        <f t="shared" si="73"/>
        <v>16.117477193061085</v>
      </c>
      <c r="W2352" s="201" t="s">
        <v>713</v>
      </c>
      <c r="X2352" s="201">
        <v>10</v>
      </c>
    </row>
    <row r="2353" spans="1:24" s="171" customFormat="1" ht="11.25">
      <c r="A2353" s="172" t="s">
        <v>693</v>
      </c>
      <c r="B2353" s="201" t="s">
        <v>672</v>
      </c>
      <c r="C2353" s="201" t="s">
        <v>694</v>
      </c>
      <c r="D2353" s="201" t="s">
        <v>695</v>
      </c>
      <c r="E2353" s="201" t="s">
        <v>696</v>
      </c>
      <c r="F2353" s="201" t="s">
        <v>697</v>
      </c>
      <c r="G2353" s="201">
        <v>9</v>
      </c>
      <c r="H2353" s="201">
        <v>61</v>
      </c>
      <c r="I2353" s="201" t="s">
        <v>713</v>
      </c>
      <c r="J2353" s="201" t="s">
        <v>671</v>
      </c>
      <c r="K2353" s="202">
        <v>41.47</v>
      </c>
      <c r="L2353" s="202">
        <v>1.07</v>
      </c>
      <c r="M2353" s="202">
        <v>18.649999999999999</v>
      </c>
      <c r="N2353" s="202">
        <v>7.3</v>
      </c>
      <c r="O2353" s="202">
        <v>0.31</v>
      </c>
      <c r="P2353" s="202">
        <v>18.809999999999999</v>
      </c>
      <c r="Q2353" s="202">
        <v>5.93</v>
      </c>
      <c r="R2353" s="202">
        <v>0.02</v>
      </c>
      <c r="S2353" s="202">
        <v>5.22</v>
      </c>
      <c r="T2353" s="202">
        <v>98.78</v>
      </c>
      <c r="U2353" s="183">
        <f t="shared" si="72"/>
        <v>82.119948728901491</v>
      </c>
      <c r="V2353" s="183">
        <f t="shared" si="73"/>
        <v>15.808136992008755</v>
      </c>
      <c r="W2353" s="201" t="s">
        <v>713</v>
      </c>
      <c r="X2353" s="201">
        <v>10</v>
      </c>
    </row>
    <row r="2354" spans="1:24" s="171" customFormat="1" ht="11.25">
      <c r="A2354" s="172" t="s">
        <v>693</v>
      </c>
      <c r="B2354" s="201" t="s">
        <v>672</v>
      </c>
      <c r="C2354" s="201" t="s">
        <v>694</v>
      </c>
      <c r="D2354" s="201" t="s">
        <v>695</v>
      </c>
      <c r="E2354" s="201" t="s">
        <v>696</v>
      </c>
      <c r="F2354" s="201" t="s">
        <v>697</v>
      </c>
      <c r="G2354" s="201">
        <v>9</v>
      </c>
      <c r="H2354" s="201">
        <v>62</v>
      </c>
      <c r="I2354" s="201" t="s">
        <v>713</v>
      </c>
      <c r="J2354" s="201" t="s">
        <v>671</v>
      </c>
      <c r="K2354" s="202">
        <v>41.88</v>
      </c>
      <c r="L2354" s="202">
        <v>0.19</v>
      </c>
      <c r="M2354" s="202">
        <v>20.07</v>
      </c>
      <c r="N2354" s="202">
        <v>6.95</v>
      </c>
      <c r="O2354" s="202">
        <v>0.34</v>
      </c>
      <c r="P2354" s="202">
        <v>20.38</v>
      </c>
      <c r="Q2354" s="202">
        <v>5.08</v>
      </c>
      <c r="R2354" s="202">
        <v>0.09</v>
      </c>
      <c r="S2354" s="202">
        <v>4.75</v>
      </c>
      <c r="T2354" s="202">
        <v>99.73</v>
      </c>
      <c r="U2354" s="183">
        <f t="shared" si="72"/>
        <v>83.94030809005092</v>
      </c>
      <c r="V2354" s="183">
        <f t="shared" si="73"/>
        <v>13.701507443256341</v>
      </c>
      <c r="W2354" s="201" t="s">
        <v>713</v>
      </c>
      <c r="X2354" s="201">
        <v>10</v>
      </c>
    </row>
    <row r="2355" spans="1:24" s="171" customFormat="1" ht="11.25">
      <c r="A2355" s="172" t="s">
        <v>693</v>
      </c>
      <c r="B2355" s="201" t="s">
        <v>672</v>
      </c>
      <c r="C2355" s="201" t="s">
        <v>694</v>
      </c>
      <c r="D2355" s="201" t="s">
        <v>695</v>
      </c>
      <c r="E2355" s="201" t="s">
        <v>696</v>
      </c>
      <c r="F2355" s="201" t="s">
        <v>697</v>
      </c>
      <c r="G2355" s="201">
        <v>9</v>
      </c>
      <c r="H2355" s="201">
        <v>63</v>
      </c>
      <c r="I2355" s="201" t="s">
        <v>713</v>
      </c>
      <c r="J2355" s="201" t="s">
        <v>671</v>
      </c>
      <c r="K2355" s="202">
        <v>41.61</v>
      </c>
      <c r="L2355" s="202">
        <v>0.98</v>
      </c>
      <c r="M2355" s="202">
        <v>20.18</v>
      </c>
      <c r="N2355" s="202">
        <v>8.3699999999999992</v>
      </c>
      <c r="O2355" s="202">
        <v>0.33</v>
      </c>
      <c r="P2355" s="202">
        <v>19</v>
      </c>
      <c r="Q2355" s="202">
        <v>5.5</v>
      </c>
      <c r="R2355" s="202">
        <v>0.13</v>
      </c>
      <c r="S2355" s="202">
        <v>3.18</v>
      </c>
      <c r="T2355" s="202">
        <v>99.28</v>
      </c>
      <c r="U2355" s="183">
        <f t="shared" si="72"/>
        <v>80.182916783330271</v>
      </c>
      <c r="V2355" s="183">
        <f t="shared" si="73"/>
        <v>9.560547963972132</v>
      </c>
      <c r="W2355" s="201" t="s">
        <v>713</v>
      </c>
      <c r="X2355" s="201">
        <v>10</v>
      </c>
    </row>
    <row r="2356" spans="1:24" s="171" customFormat="1" ht="11.25">
      <c r="A2356" s="172" t="s">
        <v>693</v>
      </c>
      <c r="B2356" s="201" t="s">
        <v>672</v>
      </c>
      <c r="C2356" s="201" t="s">
        <v>694</v>
      </c>
      <c r="D2356" s="201" t="s">
        <v>695</v>
      </c>
      <c r="E2356" s="201" t="s">
        <v>696</v>
      </c>
      <c r="F2356" s="201" t="s">
        <v>697</v>
      </c>
      <c r="G2356" s="201">
        <v>9</v>
      </c>
      <c r="H2356" s="201">
        <v>64</v>
      </c>
      <c r="I2356" s="201" t="s">
        <v>713</v>
      </c>
      <c r="J2356" s="201" t="s">
        <v>671</v>
      </c>
      <c r="K2356" s="202">
        <v>42.14</v>
      </c>
      <c r="L2356" s="202">
        <v>1.17</v>
      </c>
      <c r="M2356" s="202">
        <v>18.010000000000002</v>
      </c>
      <c r="N2356" s="202">
        <v>7.4</v>
      </c>
      <c r="O2356" s="202">
        <v>0.32</v>
      </c>
      <c r="P2356" s="202">
        <v>19.95</v>
      </c>
      <c r="Q2356" s="202">
        <v>6.08</v>
      </c>
      <c r="R2356" s="202">
        <v>0.09</v>
      </c>
      <c r="S2356" s="202">
        <v>5.13</v>
      </c>
      <c r="T2356" s="202">
        <v>100.29</v>
      </c>
      <c r="U2356" s="183">
        <f t="shared" si="72"/>
        <v>82.774513967909584</v>
      </c>
      <c r="V2356" s="183">
        <f t="shared" si="73"/>
        <v>16.042810341829451</v>
      </c>
      <c r="W2356" s="201" t="s">
        <v>713</v>
      </c>
      <c r="X2356" s="201">
        <v>10</v>
      </c>
    </row>
    <row r="2357" spans="1:24" s="171" customFormat="1" ht="11.25">
      <c r="A2357" s="172" t="s">
        <v>693</v>
      </c>
      <c r="B2357" s="201" t="s">
        <v>672</v>
      </c>
      <c r="C2357" s="201" t="s">
        <v>694</v>
      </c>
      <c r="D2357" s="201" t="s">
        <v>695</v>
      </c>
      <c r="E2357" s="201" t="s">
        <v>696</v>
      </c>
      <c r="F2357" s="201" t="s">
        <v>697</v>
      </c>
      <c r="G2357" s="201">
        <v>9</v>
      </c>
      <c r="H2357" s="201">
        <v>65</v>
      </c>
      <c r="I2357" s="201" t="s">
        <v>713</v>
      </c>
      <c r="J2357" s="201" t="s">
        <v>671</v>
      </c>
      <c r="K2357" s="202">
        <v>42.56</v>
      </c>
      <c r="L2357" s="202">
        <v>0.28999999999999998</v>
      </c>
      <c r="M2357" s="202">
        <v>19.59</v>
      </c>
      <c r="N2357" s="202">
        <v>7.23</v>
      </c>
      <c r="O2357" s="202">
        <v>0.39</v>
      </c>
      <c r="P2357" s="202">
        <v>20.2</v>
      </c>
      <c r="Q2357" s="202">
        <v>5.21</v>
      </c>
      <c r="R2357" s="202">
        <v>0.01</v>
      </c>
      <c r="S2357" s="202">
        <v>5.31</v>
      </c>
      <c r="T2357" s="202">
        <v>100.79</v>
      </c>
      <c r="U2357" s="183">
        <f t="shared" si="72"/>
        <v>83.277518340625861</v>
      </c>
      <c r="V2357" s="183">
        <f t="shared" si="73"/>
        <v>15.385864726358294</v>
      </c>
      <c r="W2357" s="201" t="s">
        <v>713</v>
      </c>
      <c r="X2357" s="201">
        <v>10</v>
      </c>
    </row>
    <row r="2358" spans="1:24" s="171" customFormat="1" ht="11.25">
      <c r="A2358" s="172" t="s">
        <v>693</v>
      </c>
      <c r="B2358" s="201" t="s">
        <v>672</v>
      </c>
      <c r="C2358" s="201" t="s">
        <v>694</v>
      </c>
      <c r="D2358" s="201" t="s">
        <v>695</v>
      </c>
      <c r="E2358" s="201" t="s">
        <v>696</v>
      </c>
      <c r="F2358" s="201" t="s">
        <v>697</v>
      </c>
      <c r="G2358" s="201">
        <v>9</v>
      </c>
      <c r="H2358" s="201">
        <v>66</v>
      </c>
      <c r="I2358" s="201" t="s">
        <v>713</v>
      </c>
      <c r="J2358" s="201" t="s">
        <v>671</v>
      </c>
      <c r="K2358" s="202">
        <v>41.05</v>
      </c>
      <c r="L2358" s="202">
        <v>2.35</v>
      </c>
      <c r="M2358" s="202">
        <v>18.36</v>
      </c>
      <c r="N2358" s="202">
        <v>10.35</v>
      </c>
      <c r="O2358" s="202">
        <v>0.49</v>
      </c>
      <c r="P2358" s="202">
        <v>16.57</v>
      </c>
      <c r="Q2358" s="202">
        <v>9.11</v>
      </c>
      <c r="R2358" s="202">
        <v>0.18</v>
      </c>
      <c r="S2358" s="202">
        <v>1.86</v>
      </c>
      <c r="T2358" s="202">
        <v>100.32</v>
      </c>
      <c r="U2358" s="183">
        <f t="shared" si="72"/>
        <v>74.05037309603469</v>
      </c>
      <c r="V2358" s="183">
        <f t="shared" si="73"/>
        <v>6.3636138109384097</v>
      </c>
      <c r="W2358" s="201" t="s">
        <v>713</v>
      </c>
      <c r="X2358" s="201">
        <v>10</v>
      </c>
    </row>
    <row r="2359" spans="1:24" s="171" customFormat="1" ht="11.25">
      <c r="A2359" s="172" t="s">
        <v>693</v>
      </c>
      <c r="B2359" s="201" t="s">
        <v>672</v>
      </c>
      <c r="C2359" s="201" t="s">
        <v>694</v>
      </c>
      <c r="D2359" s="201" t="s">
        <v>695</v>
      </c>
      <c r="E2359" s="201" t="s">
        <v>696</v>
      </c>
      <c r="F2359" s="201" t="s">
        <v>697</v>
      </c>
      <c r="G2359" s="201">
        <v>9</v>
      </c>
      <c r="H2359" s="201">
        <v>67</v>
      </c>
      <c r="I2359" s="201" t="s">
        <v>713</v>
      </c>
      <c r="J2359" s="201" t="s">
        <v>671</v>
      </c>
      <c r="K2359" s="202">
        <v>42.29</v>
      </c>
      <c r="L2359" s="202">
        <v>0</v>
      </c>
      <c r="M2359" s="202">
        <v>19.77</v>
      </c>
      <c r="N2359" s="202">
        <v>7.69</v>
      </c>
      <c r="O2359" s="202">
        <v>0.57999999999999996</v>
      </c>
      <c r="P2359" s="202">
        <v>17.920000000000002</v>
      </c>
      <c r="Q2359" s="202">
        <v>6.43</v>
      </c>
      <c r="R2359" s="202">
        <v>0.08</v>
      </c>
      <c r="S2359" s="202">
        <v>5.71</v>
      </c>
      <c r="T2359" s="202">
        <v>100.47</v>
      </c>
      <c r="U2359" s="183">
        <f t="shared" si="72"/>
        <v>80.596123066780535</v>
      </c>
      <c r="V2359" s="183">
        <f t="shared" si="73"/>
        <v>16.230574115074077</v>
      </c>
      <c r="W2359" s="201" t="s">
        <v>713</v>
      </c>
      <c r="X2359" s="201">
        <v>10</v>
      </c>
    </row>
    <row r="2360" spans="1:24" s="171" customFormat="1" ht="11.25">
      <c r="A2360" s="172" t="s">
        <v>693</v>
      </c>
      <c r="B2360" s="201" t="s">
        <v>672</v>
      </c>
      <c r="C2360" s="201" t="s">
        <v>694</v>
      </c>
      <c r="D2360" s="201" t="s">
        <v>695</v>
      </c>
      <c r="E2360" s="201" t="s">
        <v>696</v>
      </c>
      <c r="F2360" s="201" t="s">
        <v>697</v>
      </c>
      <c r="G2360" s="201">
        <v>9</v>
      </c>
      <c r="H2360" s="201">
        <v>68</v>
      </c>
      <c r="I2360" s="201" t="s">
        <v>713</v>
      </c>
      <c r="J2360" s="201" t="s">
        <v>671</v>
      </c>
      <c r="K2360" s="202">
        <v>42.18</v>
      </c>
      <c r="L2360" s="202">
        <v>1.32</v>
      </c>
      <c r="M2360" s="202">
        <v>21.94</v>
      </c>
      <c r="N2360" s="202">
        <v>9.65</v>
      </c>
      <c r="O2360" s="202">
        <v>0.41</v>
      </c>
      <c r="P2360" s="202">
        <v>17.77</v>
      </c>
      <c r="Q2360" s="202">
        <v>7.4</v>
      </c>
      <c r="R2360" s="202">
        <v>7.0000000000000007E-2</v>
      </c>
      <c r="S2360" s="202">
        <v>0.27</v>
      </c>
      <c r="T2360" s="202">
        <v>101.01</v>
      </c>
      <c r="U2360" s="183">
        <f t="shared" si="72"/>
        <v>76.647890520037024</v>
      </c>
      <c r="V2360" s="183">
        <f t="shared" si="73"/>
        <v>0.81879545552736543</v>
      </c>
      <c r="W2360" s="201" t="s">
        <v>713</v>
      </c>
      <c r="X2360" s="201">
        <v>10</v>
      </c>
    </row>
    <row r="2361" spans="1:24" s="171" customFormat="1" ht="11.25">
      <c r="A2361" s="172" t="s">
        <v>693</v>
      </c>
      <c r="B2361" s="201" t="s">
        <v>672</v>
      </c>
      <c r="C2361" s="201" t="s">
        <v>694</v>
      </c>
      <c r="D2361" s="201" t="s">
        <v>695</v>
      </c>
      <c r="E2361" s="201" t="s">
        <v>696</v>
      </c>
      <c r="F2361" s="201" t="s">
        <v>697</v>
      </c>
      <c r="G2361" s="201">
        <v>9</v>
      </c>
      <c r="H2361" s="201">
        <v>69</v>
      </c>
      <c r="I2361" s="201" t="s">
        <v>713</v>
      </c>
      <c r="J2361" s="201" t="s">
        <v>671</v>
      </c>
      <c r="K2361" s="202">
        <v>42.29</v>
      </c>
      <c r="L2361" s="202">
        <v>1.2</v>
      </c>
      <c r="M2361" s="202">
        <v>18.48</v>
      </c>
      <c r="N2361" s="202">
        <v>7.34</v>
      </c>
      <c r="O2361" s="202">
        <v>0.31</v>
      </c>
      <c r="P2361" s="202">
        <v>19.46</v>
      </c>
      <c r="Q2361" s="202">
        <v>5.98</v>
      </c>
      <c r="R2361" s="202">
        <v>0.14000000000000001</v>
      </c>
      <c r="S2361" s="202">
        <v>5.35</v>
      </c>
      <c r="T2361" s="202">
        <v>100.55</v>
      </c>
      <c r="U2361" s="183">
        <f t="shared" si="72"/>
        <v>82.534707407528956</v>
      </c>
      <c r="V2361" s="183">
        <f t="shared" si="73"/>
        <v>16.262606629475574</v>
      </c>
      <c r="W2361" s="201" t="s">
        <v>713</v>
      </c>
      <c r="X2361" s="201">
        <v>10</v>
      </c>
    </row>
    <row r="2362" spans="1:24" s="171" customFormat="1" ht="11.25">
      <c r="A2362" s="172" t="s">
        <v>693</v>
      </c>
      <c r="B2362" s="201" t="s">
        <v>672</v>
      </c>
      <c r="C2362" s="201" t="s">
        <v>694</v>
      </c>
      <c r="D2362" s="201" t="s">
        <v>695</v>
      </c>
      <c r="E2362" s="201" t="s">
        <v>696</v>
      </c>
      <c r="F2362" s="201" t="s">
        <v>697</v>
      </c>
      <c r="G2362" s="201">
        <v>9</v>
      </c>
      <c r="H2362" s="201">
        <v>70</v>
      </c>
      <c r="I2362" s="201" t="s">
        <v>713</v>
      </c>
      <c r="J2362" s="201" t="s">
        <v>671</v>
      </c>
      <c r="K2362" s="202">
        <v>42.03</v>
      </c>
      <c r="L2362" s="202">
        <v>0</v>
      </c>
      <c r="M2362" s="202">
        <v>17.940000000000001</v>
      </c>
      <c r="N2362" s="202">
        <v>7.15</v>
      </c>
      <c r="O2362" s="202">
        <v>0.45</v>
      </c>
      <c r="P2362" s="202">
        <v>18.920000000000002</v>
      </c>
      <c r="Q2362" s="202">
        <v>6.87</v>
      </c>
      <c r="R2362" s="202">
        <v>0</v>
      </c>
      <c r="S2362" s="202">
        <v>7.82</v>
      </c>
      <c r="T2362" s="202">
        <v>101.18</v>
      </c>
      <c r="U2362" s="183">
        <f t="shared" si="72"/>
        <v>82.507085226343349</v>
      </c>
      <c r="V2362" s="183">
        <f t="shared" si="73"/>
        <v>22.62561644421471</v>
      </c>
      <c r="W2362" s="201" t="s">
        <v>713</v>
      </c>
      <c r="X2362" s="201">
        <v>10</v>
      </c>
    </row>
    <row r="2363" spans="1:24" s="171" customFormat="1" ht="11.25">
      <c r="A2363" s="172" t="s">
        <v>693</v>
      </c>
      <c r="B2363" s="201" t="s">
        <v>672</v>
      </c>
      <c r="C2363" s="201" t="s">
        <v>694</v>
      </c>
      <c r="D2363" s="201" t="s">
        <v>695</v>
      </c>
      <c r="E2363" s="201" t="s">
        <v>696</v>
      </c>
      <c r="F2363" s="201" t="s">
        <v>697</v>
      </c>
      <c r="G2363" s="201">
        <v>9</v>
      </c>
      <c r="H2363" s="201">
        <v>71</v>
      </c>
      <c r="I2363" s="201" t="s">
        <v>713</v>
      </c>
      <c r="J2363" s="201" t="s">
        <v>671</v>
      </c>
      <c r="K2363" s="202">
        <v>41.93</v>
      </c>
      <c r="L2363" s="202">
        <v>0.01</v>
      </c>
      <c r="M2363" s="202">
        <v>20.28</v>
      </c>
      <c r="N2363" s="202">
        <v>7.82</v>
      </c>
      <c r="O2363" s="202">
        <v>0.53</v>
      </c>
      <c r="P2363" s="202">
        <v>18.45</v>
      </c>
      <c r="Q2363" s="202">
        <v>5.64</v>
      </c>
      <c r="R2363" s="202">
        <v>0.09</v>
      </c>
      <c r="S2363" s="202">
        <v>4.96</v>
      </c>
      <c r="T2363" s="202">
        <v>99.71</v>
      </c>
      <c r="U2363" s="183">
        <f t="shared" si="72"/>
        <v>80.789047574964954</v>
      </c>
      <c r="V2363" s="183">
        <f t="shared" si="73"/>
        <v>14.0946094558222</v>
      </c>
      <c r="W2363" s="201" t="s">
        <v>713</v>
      </c>
      <c r="X2363" s="201">
        <v>10</v>
      </c>
    </row>
    <row r="2364" spans="1:24" s="171" customFormat="1" ht="11.25">
      <c r="A2364" s="172" t="s">
        <v>693</v>
      </c>
      <c r="B2364" s="201" t="s">
        <v>672</v>
      </c>
      <c r="C2364" s="201" t="s">
        <v>694</v>
      </c>
      <c r="D2364" s="201" t="s">
        <v>695</v>
      </c>
      <c r="E2364" s="201" t="s">
        <v>696</v>
      </c>
      <c r="F2364" s="201" t="s">
        <v>697</v>
      </c>
      <c r="G2364" s="201">
        <v>9</v>
      </c>
      <c r="H2364" s="201">
        <v>72</v>
      </c>
      <c r="I2364" s="201" t="s">
        <v>713</v>
      </c>
      <c r="J2364" s="201" t="s">
        <v>671</v>
      </c>
      <c r="K2364" s="202">
        <v>42.14</v>
      </c>
      <c r="L2364" s="202">
        <v>2.11</v>
      </c>
      <c r="M2364" s="202">
        <v>20.52</v>
      </c>
      <c r="N2364" s="202">
        <v>9</v>
      </c>
      <c r="O2364" s="202">
        <v>0.3</v>
      </c>
      <c r="P2364" s="202">
        <v>19.72</v>
      </c>
      <c r="Q2364" s="202">
        <v>6.3</v>
      </c>
      <c r="R2364" s="202">
        <v>0.2</v>
      </c>
      <c r="S2364" s="202">
        <v>0.8</v>
      </c>
      <c r="T2364" s="202">
        <v>101.09</v>
      </c>
      <c r="U2364" s="183">
        <f t="shared" si="72"/>
        <v>79.614782948768081</v>
      </c>
      <c r="V2364" s="183">
        <f t="shared" si="73"/>
        <v>2.5487025895621351</v>
      </c>
      <c r="W2364" s="201" t="s">
        <v>713</v>
      </c>
      <c r="X2364" s="201">
        <v>10</v>
      </c>
    </row>
    <row r="2365" spans="1:24" s="171" customFormat="1" ht="11.25">
      <c r="A2365" s="172" t="s">
        <v>693</v>
      </c>
      <c r="B2365" s="201" t="s">
        <v>672</v>
      </c>
      <c r="C2365" s="201" t="s">
        <v>694</v>
      </c>
      <c r="D2365" s="201" t="s">
        <v>695</v>
      </c>
      <c r="E2365" s="201" t="s">
        <v>696</v>
      </c>
      <c r="F2365" s="201" t="s">
        <v>697</v>
      </c>
      <c r="G2365" s="201">
        <v>9</v>
      </c>
      <c r="H2365" s="201">
        <v>74</v>
      </c>
      <c r="I2365" s="201" t="s">
        <v>713</v>
      </c>
      <c r="J2365" s="201" t="s">
        <v>671</v>
      </c>
      <c r="K2365" s="202">
        <v>40.96</v>
      </c>
      <c r="L2365" s="202">
        <v>0.03</v>
      </c>
      <c r="M2365" s="202">
        <v>17.93</v>
      </c>
      <c r="N2365" s="202">
        <v>7.2</v>
      </c>
      <c r="O2365" s="202">
        <v>0.43</v>
      </c>
      <c r="P2365" s="202">
        <v>18.32</v>
      </c>
      <c r="Q2365" s="202">
        <v>6.7</v>
      </c>
      <c r="R2365" s="202">
        <v>0</v>
      </c>
      <c r="S2365" s="202">
        <v>7.75</v>
      </c>
      <c r="T2365" s="202">
        <v>99.32</v>
      </c>
      <c r="U2365" s="183">
        <f t="shared" si="72"/>
        <v>81.934163448538584</v>
      </c>
      <c r="V2365" s="183">
        <f t="shared" si="73"/>
        <v>22.478305697494818</v>
      </c>
      <c r="W2365" s="201" t="s">
        <v>713</v>
      </c>
      <c r="X2365" s="201">
        <v>10</v>
      </c>
    </row>
    <row r="2366" spans="1:24" s="171" customFormat="1" ht="11.25">
      <c r="A2366" s="172" t="s">
        <v>693</v>
      </c>
      <c r="B2366" s="201" t="s">
        <v>672</v>
      </c>
      <c r="C2366" s="201" t="s">
        <v>694</v>
      </c>
      <c r="D2366" s="201" t="s">
        <v>695</v>
      </c>
      <c r="E2366" s="201" t="s">
        <v>696</v>
      </c>
      <c r="F2366" s="201" t="s">
        <v>697</v>
      </c>
      <c r="G2366" s="201">
        <v>9</v>
      </c>
      <c r="H2366" s="201">
        <v>75</v>
      </c>
      <c r="I2366" s="201" t="s">
        <v>713</v>
      </c>
      <c r="J2366" s="201" t="s">
        <v>671</v>
      </c>
      <c r="K2366" s="202">
        <v>41.98</v>
      </c>
      <c r="L2366" s="202">
        <v>0.26</v>
      </c>
      <c r="M2366" s="202">
        <v>17</v>
      </c>
      <c r="N2366" s="202">
        <v>7.09</v>
      </c>
      <c r="O2366" s="202">
        <v>0.31</v>
      </c>
      <c r="P2366" s="202">
        <v>19.440000000000001</v>
      </c>
      <c r="Q2366" s="202">
        <v>6.17</v>
      </c>
      <c r="R2366" s="202">
        <v>0.02</v>
      </c>
      <c r="S2366" s="202">
        <v>7.57</v>
      </c>
      <c r="T2366" s="202">
        <v>99.84</v>
      </c>
      <c r="U2366" s="183">
        <f t="shared" si="72"/>
        <v>83.014122689928968</v>
      </c>
      <c r="V2366" s="183">
        <f t="shared" si="73"/>
        <v>23.001172471746269</v>
      </c>
      <c r="W2366" s="201" t="s">
        <v>713</v>
      </c>
      <c r="X2366" s="201">
        <v>10</v>
      </c>
    </row>
    <row r="2367" spans="1:24" s="171" customFormat="1" ht="11.25">
      <c r="A2367" s="172" t="s">
        <v>693</v>
      </c>
      <c r="B2367" s="201" t="s">
        <v>672</v>
      </c>
      <c r="C2367" s="201" t="s">
        <v>694</v>
      </c>
      <c r="D2367" s="201" t="s">
        <v>695</v>
      </c>
      <c r="E2367" s="201" t="s">
        <v>696</v>
      </c>
      <c r="F2367" s="201" t="s">
        <v>697</v>
      </c>
      <c r="G2367" s="201">
        <v>9</v>
      </c>
      <c r="H2367" s="201">
        <v>76</v>
      </c>
      <c r="I2367" s="201" t="s">
        <v>713</v>
      </c>
      <c r="J2367" s="201" t="s">
        <v>671</v>
      </c>
      <c r="K2367" s="202">
        <v>41.76</v>
      </c>
      <c r="L2367" s="202">
        <v>0.02</v>
      </c>
      <c r="M2367" s="202">
        <v>18.59</v>
      </c>
      <c r="N2367" s="202">
        <v>7.7</v>
      </c>
      <c r="O2367" s="202">
        <v>0.5</v>
      </c>
      <c r="P2367" s="202">
        <v>18.260000000000002</v>
      </c>
      <c r="Q2367" s="202">
        <v>6.73</v>
      </c>
      <c r="R2367" s="202">
        <v>0</v>
      </c>
      <c r="S2367" s="202">
        <v>6.69</v>
      </c>
      <c r="T2367" s="202">
        <v>100.25</v>
      </c>
      <c r="U2367" s="183">
        <f t="shared" si="72"/>
        <v>80.868274029073532</v>
      </c>
      <c r="V2367" s="183">
        <f t="shared" si="73"/>
        <v>19.446810173623533</v>
      </c>
      <c r="W2367" s="201" t="s">
        <v>713</v>
      </c>
      <c r="X2367" s="201">
        <v>10</v>
      </c>
    </row>
    <row r="2368" spans="1:24" s="171" customFormat="1" ht="11.25">
      <c r="A2368" s="172" t="s">
        <v>693</v>
      </c>
      <c r="B2368" s="201" t="s">
        <v>672</v>
      </c>
      <c r="C2368" s="201" t="s">
        <v>694</v>
      </c>
      <c r="D2368" s="201" t="s">
        <v>695</v>
      </c>
      <c r="E2368" s="201" t="s">
        <v>696</v>
      </c>
      <c r="F2368" s="201" t="s">
        <v>697</v>
      </c>
      <c r="G2368" s="201">
        <v>9</v>
      </c>
      <c r="H2368" s="201">
        <v>77</v>
      </c>
      <c r="I2368" s="201" t="s">
        <v>713</v>
      </c>
      <c r="J2368" s="201" t="s">
        <v>671</v>
      </c>
      <c r="K2368" s="202">
        <v>42.13</v>
      </c>
      <c r="L2368" s="202">
        <v>0.52</v>
      </c>
      <c r="M2368" s="202">
        <v>22.39</v>
      </c>
      <c r="N2368" s="202">
        <v>10.36</v>
      </c>
      <c r="O2368" s="202">
        <v>0.54</v>
      </c>
      <c r="P2368" s="202">
        <v>16.09</v>
      </c>
      <c r="Q2368" s="202">
        <v>8.61</v>
      </c>
      <c r="R2368" s="202">
        <v>0.06</v>
      </c>
      <c r="S2368" s="202">
        <v>0.64</v>
      </c>
      <c r="T2368" s="202">
        <v>101.34</v>
      </c>
      <c r="U2368" s="183">
        <f t="shared" si="72"/>
        <v>73.4627049839481</v>
      </c>
      <c r="V2368" s="183">
        <f t="shared" si="73"/>
        <v>1.8814637079031544</v>
      </c>
      <c r="W2368" s="201" t="s">
        <v>713</v>
      </c>
      <c r="X2368" s="201">
        <v>10</v>
      </c>
    </row>
    <row r="2369" spans="1:24" s="171" customFormat="1" ht="11.25">
      <c r="A2369" s="172" t="s">
        <v>693</v>
      </c>
      <c r="B2369" s="201" t="s">
        <v>672</v>
      </c>
      <c r="C2369" s="201" t="s">
        <v>694</v>
      </c>
      <c r="D2369" s="201" t="s">
        <v>695</v>
      </c>
      <c r="E2369" s="201" t="s">
        <v>696</v>
      </c>
      <c r="F2369" s="201" t="s">
        <v>697</v>
      </c>
      <c r="G2369" s="201">
        <v>9</v>
      </c>
      <c r="H2369" s="201">
        <v>78</v>
      </c>
      <c r="I2369" s="201" t="s">
        <v>713</v>
      </c>
      <c r="J2369" s="201" t="s">
        <v>671</v>
      </c>
      <c r="K2369" s="202">
        <v>41.7</v>
      </c>
      <c r="L2369" s="202">
        <v>0.12</v>
      </c>
      <c r="M2369" s="202">
        <v>21.35</v>
      </c>
      <c r="N2369" s="202">
        <v>7.42</v>
      </c>
      <c r="O2369" s="202">
        <v>0.36</v>
      </c>
      <c r="P2369" s="202">
        <v>20.8</v>
      </c>
      <c r="Q2369" s="202">
        <v>4.6399999999999997</v>
      </c>
      <c r="R2369" s="202">
        <v>0.05</v>
      </c>
      <c r="S2369" s="202">
        <v>3.65</v>
      </c>
      <c r="T2369" s="202">
        <v>100.09</v>
      </c>
      <c r="U2369" s="183">
        <f t="shared" si="72"/>
        <v>83.323845791785615</v>
      </c>
      <c r="V2369" s="183">
        <f t="shared" si="73"/>
        <v>10.288711374707777</v>
      </c>
      <c r="W2369" s="201" t="s">
        <v>713</v>
      </c>
      <c r="X2369" s="201">
        <v>10</v>
      </c>
    </row>
    <row r="2370" spans="1:24" s="171" customFormat="1" ht="11.25">
      <c r="A2370" s="172" t="s">
        <v>693</v>
      </c>
      <c r="B2370" s="201" t="s">
        <v>672</v>
      </c>
      <c r="C2370" s="201" t="s">
        <v>694</v>
      </c>
      <c r="D2370" s="201" t="s">
        <v>695</v>
      </c>
      <c r="E2370" s="201" t="s">
        <v>696</v>
      </c>
      <c r="F2370" s="201" t="s">
        <v>697</v>
      </c>
      <c r="G2370" s="201">
        <v>9</v>
      </c>
      <c r="H2370" s="201">
        <v>79</v>
      </c>
      <c r="I2370" s="201" t="s">
        <v>713</v>
      </c>
      <c r="J2370" s="201" t="s">
        <v>671</v>
      </c>
      <c r="K2370" s="202">
        <v>42.46</v>
      </c>
      <c r="L2370" s="202">
        <v>0.01</v>
      </c>
      <c r="M2370" s="202">
        <v>20.260000000000002</v>
      </c>
      <c r="N2370" s="202">
        <v>7.48</v>
      </c>
      <c r="O2370" s="202">
        <v>0.46</v>
      </c>
      <c r="P2370" s="202">
        <v>18.829999999999998</v>
      </c>
      <c r="Q2370" s="202">
        <v>5.63</v>
      </c>
      <c r="R2370" s="202">
        <v>0.01</v>
      </c>
      <c r="S2370" s="202">
        <v>5.72</v>
      </c>
      <c r="T2370" s="202">
        <v>100.86</v>
      </c>
      <c r="U2370" s="183">
        <f t="shared" si="72"/>
        <v>81.775332204703389</v>
      </c>
      <c r="V2370" s="183">
        <f t="shared" si="73"/>
        <v>15.923857101813708</v>
      </c>
      <c r="W2370" s="201" t="s">
        <v>713</v>
      </c>
      <c r="X2370" s="201">
        <v>10</v>
      </c>
    </row>
    <row r="2371" spans="1:24" s="171" customFormat="1" ht="11.25">
      <c r="A2371" s="172" t="s">
        <v>693</v>
      </c>
      <c r="B2371" s="201" t="s">
        <v>672</v>
      </c>
      <c r="C2371" s="201" t="s">
        <v>694</v>
      </c>
      <c r="D2371" s="201" t="s">
        <v>695</v>
      </c>
      <c r="E2371" s="201" t="s">
        <v>696</v>
      </c>
      <c r="F2371" s="201" t="s">
        <v>697</v>
      </c>
      <c r="G2371" s="201">
        <v>9</v>
      </c>
      <c r="H2371" s="201">
        <v>80</v>
      </c>
      <c r="I2371" s="201" t="s">
        <v>713</v>
      </c>
      <c r="J2371" s="201" t="s">
        <v>671</v>
      </c>
      <c r="K2371" s="202">
        <v>41.68</v>
      </c>
      <c r="L2371" s="202">
        <v>0.03</v>
      </c>
      <c r="M2371" s="202">
        <v>19.79</v>
      </c>
      <c r="N2371" s="202">
        <v>7.54</v>
      </c>
      <c r="O2371" s="202">
        <v>0.52</v>
      </c>
      <c r="P2371" s="202">
        <v>17.87</v>
      </c>
      <c r="Q2371" s="202">
        <v>6.06</v>
      </c>
      <c r="R2371" s="202">
        <v>0.05</v>
      </c>
      <c r="S2371" s="202">
        <v>5.71</v>
      </c>
      <c r="T2371" s="202">
        <v>99.25</v>
      </c>
      <c r="U2371" s="183">
        <f t="shared" si="72"/>
        <v>80.859122528672984</v>
      </c>
      <c r="V2371" s="183">
        <f t="shared" si="73"/>
        <v>16.216831326506611</v>
      </c>
      <c r="W2371" s="201" t="s">
        <v>713</v>
      </c>
      <c r="X2371" s="201">
        <v>10</v>
      </c>
    </row>
    <row r="2372" spans="1:24" s="171" customFormat="1" ht="11.25">
      <c r="A2372" s="172" t="s">
        <v>693</v>
      </c>
      <c r="B2372" s="201" t="s">
        <v>672</v>
      </c>
      <c r="C2372" s="201" t="s">
        <v>694</v>
      </c>
      <c r="D2372" s="201" t="s">
        <v>695</v>
      </c>
      <c r="E2372" s="201" t="s">
        <v>696</v>
      </c>
      <c r="F2372" s="201" t="s">
        <v>697</v>
      </c>
      <c r="G2372" s="201">
        <v>9</v>
      </c>
      <c r="H2372" s="201">
        <v>81</v>
      </c>
      <c r="I2372" s="201" t="s">
        <v>713</v>
      </c>
      <c r="J2372" s="201" t="s">
        <v>671</v>
      </c>
      <c r="K2372" s="202">
        <v>41.89</v>
      </c>
      <c r="L2372" s="202">
        <v>1.66</v>
      </c>
      <c r="M2372" s="202">
        <v>21.33</v>
      </c>
      <c r="N2372" s="202">
        <v>9.94</v>
      </c>
      <c r="O2372" s="202">
        <v>0.42</v>
      </c>
      <c r="P2372" s="202">
        <v>17.89</v>
      </c>
      <c r="Q2372" s="202">
        <v>7.55</v>
      </c>
      <c r="R2372" s="202">
        <v>0.14000000000000001</v>
      </c>
      <c r="S2372" s="202">
        <v>0.61</v>
      </c>
      <c r="T2372" s="202">
        <v>101.43</v>
      </c>
      <c r="U2372" s="183">
        <f t="shared" si="72"/>
        <v>76.235890405775436</v>
      </c>
      <c r="V2372" s="183">
        <f t="shared" si="73"/>
        <v>1.8823697468556715</v>
      </c>
      <c r="W2372" s="201" t="s">
        <v>713</v>
      </c>
      <c r="X2372" s="201">
        <v>10</v>
      </c>
    </row>
    <row r="2373" spans="1:24" s="171" customFormat="1" ht="11.25">
      <c r="A2373" s="172" t="s">
        <v>693</v>
      </c>
      <c r="B2373" s="201" t="s">
        <v>672</v>
      </c>
      <c r="C2373" s="201" t="s">
        <v>694</v>
      </c>
      <c r="D2373" s="201" t="s">
        <v>695</v>
      </c>
      <c r="E2373" s="201" t="s">
        <v>696</v>
      </c>
      <c r="F2373" s="201" t="s">
        <v>697</v>
      </c>
      <c r="G2373" s="201">
        <v>9</v>
      </c>
      <c r="H2373" s="201">
        <v>82</v>
      </c>
      <c r="I2373" s="201" t="s">
        <v>713</v>
      </c>
      <c r="J2373" s="201" t="s">
        <v>671</v>
      </c>
      <c r="K2373" s="202">
        <v>41.64</v>
      </c>
      <c r="L2373" s="202">
        <v>0.84</v>
      </c>
      <c r="M2373" s="202">
        <v>19.829999999999998</v>
      </c>
      <c r="N2373" s="202">
        <v>8.32</v>
      </c>
      <c r="O2373" s="202">
        <v>0.34</v>
      </c>
      <c r="P2373" s="202">
        <v>19.72</v>
      </c>
      <c r="Q2373" s="202">
        <v>5.24</v>
      </c>
      <c r="R2373" s="202">
        <v>0.06</v>
      </c>
      <c r="S2373" s="202">
        <v>3.98</v>
      </c>
      <c r="T2373" s="202">
        <v>99.97</v>
      </c>
      <c r="U2373" s="183">
        <f t="shared" si="72"/>
        <v>80.860205088145534</v>
      </c>
      <c r="V2373" s="183">
        <f t="shared" si="73"/>
        <v>11.866443069358535</v>
      </c>
      <c r="W2373" s="201" t="s">
        <v>713</v>
      </c>
      <c r="X2373" s="201">
        <v>10</v>
      </c>
    </row>
    <row r="2374" spans="1:24" s="171" customFormat="1" ht="11.25">
      <c r="A2374" s="172" t="s">
        <v>693</v>
      </c>
      <c r="B2374" s="201" t="s">
        <v>672</v>
      </c>
      <c r="C2374" s="201" t="s">
        <v>694</v>
      </c>
      <c r="D2374" s="201" t="s">
        <v>695</v>
      </c>
      <c r="E2374" s="201" t="s">
        <v>696</v>
      </c>
      <c r="F2374" s="201" t="s">
        <v>697</v>
      </c>
      <c r="G2374" s="201">
        <v>9</v>
      </c>
      <c r="H2374" s="201">
        <v>83</v>
      </c>
      <c r="I2374" s="201" t="s">
        <v>713</v>
      </c>
      <c r="J2374" s="201" t="s">
        <v>671</v>
      </c>
      <c r="K2374" s="202">
        <v>41.84</v>
      </c>
      <c r="L2374" s="202">
        <v>0.01</v>
      </c>
      <c r="M2374" s="202">
        <v>20.64</v>
      </c>
      <c r="N2374" s="202">
        <v>8.34</v>
      </c>
      <c r="O2374" s="202">
        <v>0.56000000000000005</v>
      </c>
      <c r="P2374" s="202">
        <v>18.100000000000001</v>
      </c>
      <c r="Q2374" s="202">
        <v>5.74</v>
      </c>
      <c r="R2374" s="202">
        <v>0</v>
      </c>
      <c r="S2374" s="202">
        <v>4.6500000000000004</v>
      </c>
      <c r="T2374" s="202">
        <v>99.88</v>
      </c>
      <c r="U2374" s="183">
        <f t="shared" ref="U2374:U2437" si="74">((P2374/40.31)/(P2374/40.31+N2374/71.85))*100</f>
        <v>79.45918738433835</v>
      </c>
      <c r="V2374" s="183">
        <f t="shared" ref="V2374:V2437" si="75">((S2374/151.99061)/(S2374/151.99061+M2374/101.96137))*100</f>
        <v>13.129140150372285</v>
      </c>
      <c r="W2374" s="201" t="s">
        <v>713</v>
      </c>
      <c r="X2374" s="201">
        <v>10</v>
      </c>
    </row>
    <row r="2375" spans="1:24" s="171" customFormat="1" ht="11.25">
      <c r="A2375" s="172" t="s">
        <v>693</v>
      </c>
      <c r="B2375" s="201" t="s">
        <v>672</v>
      </c>
      <c r="C2375" s="201" t="s">
        <v>694</v>
      </c>
      <c r="D2375" s="201" t="s">
        <v>695</v>
      </c>
      <c r="E2375" s="201" t="s">
        <v>696</v>
      </c>
      <c r="F2375" s="201" t="s">
        <v>697</v>
      </c>
      <c r="G2375" s="201">
        <v>9</v>
      </c>
      <c r="H2375" s="201">
        <v>85</v>
      </c>
      <c r="I2375" s="201" t="s">
        <v>713</v>
      </c>
      <c r="J2375" s="201" t="s">
        <v>671</v>
      </c>
      <c r="K2375" s="202">
        <v>42.91</v>
      </c>
      <c r="L2375" s="202">
        <v>0.31</v>
      </c>
      <c r="M2375" s="202">
        <v>20.440000000000001</v>
      </c>
      <c r="N2375" s="202">
        <v>6.85</v>
      </c>
      <c r="O2375" s="202">
        <v>0.28000000000000003</v>
      </c>
      <c r="P2375" s="202">
        <v>20.85</v>
      </c>
      <c r="Q2375" s="202">
        <v>5.03</v>
      </c>
      <c r="R2375" s="202">
        <v>0.03</v>
      </c>
      <c r="S2375" s="202">
        <v>3.78</v>
      </c>
      <c r="T2375" s="202">
        <v>100.48</v>
      </c>
      <c r="U2375" s="183">
        <f t="shared" si="74"/>
        <v>84.436696960200578</v>
      </c>
      <c r="V2375" s="183">
        <f t="shared" si="75"/>
        <v>11.036732988118199</v>
      </c>
      <c r="W2375" s="201" t="s">
        <v>713</v>
      </c>
      <c r="X2375" s="201">
        <v>10</v>
      </c>
    </row>
    <row r="2376" spans="1:24" s="171" customFormat="1" ht="11.25">
      <c r="A2376" s="172" t="s">
        <v>693</v>
      </c>
      <c r="B2376" s="201" t="s">
        <v>672</v>
      </c>
      <c r="C2376" s="201" t="s">
        <v>694</v>
      </c>
      <c r="D2376" s="201" t="s">
        <v>695</v>
      </c>
      <c r="E2376" s="201" t="s">
        <v>696</v>
      </c>
      <c r="F2376" s="201" t="s">
        <v>697</v>
      </c>
      <c r="G2376" s="201">
        <v>9</v>
      </c>
      <c r="H2376" s="201">
        <v>86</v>
      </c>
      <c r="I2376" s="201" t="s">
        <v>713</v>
      </c>
      <c r="J2376" s="201" t="s">
        <v>671</v>
      </c>
      <c r="K2376" s="202">
        <v>42.27</v>
      </c>
      <c r="L2376" s="202">
        <v>0</v>
      </c>
      <c r="M2376" s="202">
        <v>21.21</v>
      </c>
      <c r="N2376" s="202">
        <v>8.2799999999999994</v>
      </c>
      <c r="O2376" s="202">
        <v>0.47</v>
      </c>
      <c r="P2376" s="202">
        <v>19.68</v>
      </c>
      <c r="Q2376" s="202">
        <v>4.91</v>
      </c>
      <c r="R2376" s="202">
        <v>0</v>
      </c>
      <c r="S2376" s="202">
        <v>3.91</v>
      </c>
      <c r="T2376" s="202">
        <v>100.73</v>
      </c>
      <c r="U2376" s="183">
        <f t="shared" si="74"/>
        <v>80.903329193211846</v>
      </c>
      <c r="V2376" s="183">
        <f t="shared" si="75"/>
        <v>11.005689041866667</v>
      </c>
      <c r="W2376" s="201" t="s">
        <v>713</v>
      </c>
      <c r="X2376" s="201">
        <v>10</v>
      </c>
    </row>
    <row r="2377" spans="1:24" s="171" customFormat="1" ht="11.25">
      <c r="A2377" s="172" t="s">
        <v>693</v>
      </c>
      <c r="B2377" s="201" t="s">
        <v>672</v>
      </c>
      <c r="C2377" s="201" t="s">
        <v>694</v>
      </c>
      <c r="D2377" s="201" t="s">
        <v>695</v>
      </c>
      <c r="E2377" s="201" t="s">
        <v>696</v>
      </c>
      <c r="F2377" s="201" t="s">
        <v>697</v>
      </c>
      <c r="G2377" s="201">
        <v>9</v>
      </c>
      <c r="H2377" s="201">
        <v>87</v>
      </c>
      <c r="I2377" s="201" t="s">
        <v>713</v>
      </c>
      <c r="J2377" s="201" t="s">
        <v>671</v>
      </c>
      <c r="K2377" s="202">
        <v>41.37</v>
      </c>
      <c r="L2377" s="202">
        <v>0.53</v>
      </c>
      <c r="M2377" s="202">
        <v>19.73</v>
      </c>
      <c r="N2377" s="202">
        <v>9.39</v>
      </c>
      <c r="O2377" s="202">
        <v>0.48</v>
      </c>
      <c r="P2377" s="202">
        <v>16.97</v>
      </c>
      <c r="Q2377" s="202">
        <v>7.01</v>
      </c>
      <c r="R2377" s="202">
        <v>0.05</v>
      </c>
      <c r="S2377" s="202">
        <v>3.88</v>
      </c>
      <c r="T2377" s="202">
        <v>99.41</v>
      </c>
      <c r="U2377" s="183">
        <f t="shared" si="74"/>
        <v>76.310575743454109</v>
      </c>
      <c r="V2377" s="183">
        <f t="shared" si="75"/>
        <v>11.654839771486323</v>
      </c>
      <c r="W2377" s="201" t="s">
        <v>713</v>
      </c>
      <c r="X2377" s="201">
        <v>10</v>
      </c>
    </row>
    <row r="2378" spans="1:24" s="171" customFormat="1" ht="11.25">
      <c r="A2378" s="172" t="s">
        <v>693</v>
      </c>
      <c r="B2378" s="201" t="s">
        <v>672</v>
      </c>
      <c r="C2378" s="201" t="s">
        <v>694</v>
      </c>
      <c r="D2378" s="201" t="s">
        <v>695</v>
      </c>
      <c r="E2378" s="201" t="s">
        <v>696</v>
      </c>
      <c r="F2378" s="201" t="s">
        <v>697</v>
      </c>
      <c r="G2378" s="201">
        <v>9</v>
      </c>
      <c r="H2378" s="201">
        <v>88</v>
      </c>
      <c r="I2378" s="201" t="s">
        <v>713</v>
      </c>
      <c r="J2378" s="201" t="s">
        <v>671</v>
      </c>
      <c r="K2378" s="202">
        <v>41.06</v>
      </c>
      <c r="L2378" s="202">
        <v>0.5</v>
      </c>
      <c r="M2378" s="202">
        <v>18.170000000000002</v>
      </c>
      <c r="N2378" s="202">
        <v>7.61</v>
      </c>
      <c r="O2378" s="202">
        <v>0.44</v>
      </c>
      <c r="P2378" s="202">
        <v>19.260000000000002</v>
      </c>
      <c r="Q2378" s="202">
        <v>5.72</v>
      </c>
      <c r="R2378" s="202">
        <v>0.12</v>
      </c>
      <c r="S2378" s="202">
        <v>7.13</v>
      </c>
      <c r="T2378" s="202">
        <v>100.01</v>
      </c>
      <c r="U2378" s="183">
        <f t="shared" si="74"/>
        <v>81.854909714661176</v>
      </c>
      <c r="V2378" s="183">
        <f t="shared" si="75"/>
        <v>20.838540541543431</v>
      </c>
      <c r="W2378" s="201" t="s">
        <v>713</v>
      </c>
      <c r="X2378" s="201">
        <v>10</v>
      </c>
    </row>
    <row r="2379" spans="1:24" s="171" customFormat="1" ht="11.25">
      <c r="A2379" s="172" t="s">
        <v>693</v>
      </c>
      <c r="B2379" s="201" t="s">
        <v>672</v>
      </c>
      <c r="C2379" s="201" t="s">
        <v>694</v>
      </c>
      <c r="D2379" s="201" t="s">
        <v>695</v>
      </c>
      <c r="E2379" s="201" t="s">
        <v>696</v>
      </c>
      <c r="F2379" s="201" t="s">
        <v>697</v>
      </c>
      <c r="G2379" s="201">
        <v>9</v>
      </c>
      <c r="H2379" s="201">
        <v>89</v>
      </c>
      <c r="I2379" s="201" t="s">
        <v>713</v>
      </c>
      <c r="J2379" s="201" t="s">
        <v>671</v>
      </c>
      <c r="K2379" s="202">
        <v>42.14</v>
      </c>
      <c r="L2379" s="202">
        <v>0.67</v>
      </c>
      <c r="M2379" s="202">
        <v>18.21</v>
      </c>
      <c r="N2379" s="202">
        <v>7.13</v>
      </c>
      <c r="O2379" s="202">
        <v>0.31</v>
      </c>
      <c r="P2379" s="202">
        <v>20.03</v>
      </c>
      <c r="Q2379" s="202">
        <v>5.62</v>
      </c>
      <c r="R2379" s="202">
        <v>0.02</v>
      </c>
      <c r="S2379" s="202">
        <v>5.29</v>
      </c>
      <c r="T2379" s="202">
        <v>99.42</v>
      </c>
      <c r="U2379" s="183">
        <f t="shared" si="74"/>
        <v>83.353643400095152</v>
      </c>
      <c r="V2379" s="183">
        <f t="shared" si="75"/>
        <v>16.309504584875164</v>
      </c>
      <c r="W2379" s="201" t="s">
        <v>713</v>
      </c>
      <c r="X2379" s="201">
        <v>10</v>
      </c>
    </row>
    <row r="2380" spans="1:24" s="171" customFormat="1" ht="11.25">
      <c r="A2380" s="172" t="s">
        <v>693</v>
      </c>
      <c r="B2380" s="201" t="s">
        <v>672</v>
      </c>
      <c r="C2380" s="201" t="s">
        <v>694</v>
      </c>
      <c r="D2380" s="201" t="s">
        <v>695</v>
      </c>
      <c r="E2380" s="201" t="s">
        <v>696</v>
      </c>
      <c r="F2380" s="201" t="s">
        <v>697</v>
      </c>
      <c r="G2380" s="201">
        <v>9</v>
      </c>
      <c r="H2380" s="201">
        <v>90</v>
      </c>
      <c r="I2380" s="201" t="s">
        <v>713</v>
      </c>
      <c r="J2380" s="201" t="s">
        <v>671</v>
      </c>
      <c r="K2380" s="202">
        <v>42.48</v>
      </c>
      <c r="L2380" s="202">
        <v>0.14000000000000001</v>
      </c>
      <c r="M2380" s="202">
        <v>21.12</v>
      </c>
      <c r="N2380" s="202">
        <v>7.12</v>
      </c>
      <c r="O2380" s="202">
        <v>0.32</v>
      </c>
      <c r="P2380" s="202">
        <v>20.52</v>
      </c>
      <c r="Q2380" s="202">
        <v>4.66</v>
      </c>
      <c r="R2380" s="202">
        <v>7.0000000000000007E-2</v>
      </c>
      <c r="S2380" s="202">
        <v>3.43</v>
      </c>
      <c r="T2380" s="202">
        <v>99.86</v>
      </c>
      <c r="U2380" s="183">
        <f t="shared" si="74"/>
        <v>83.705449147174818</v>
      </c>
      <c r="V2380" s="183">
        <f t="shared" si="75"/>
        <v>9.82444313633947</v>
      </c>
      <c r="W2380" s="201" t="s">
        <v>713</v>
      </c>
      <c r="X2380" s="201">
        <v>10</v>
      </c>
    </row>
    <row r="2381" spans="1:24" s="171" customFormat="1" ht="11.25">
      <c r="A2381" s="172" t="s">
        <v>693</v>
      </c>
      <c r="B2381" s="201" t="s">
        <v>672</v>
      </c>
      <c r="C2381" s="201" t="s">
        <v>694</v>
      </c>
      <c r="D2381" s="201" t="s">
        <v>695</v>
      </c>
      <c r="E2381" s="201" t="s">
        <v>696</v>
      </c>
      <c r="F2381" s="201" t="s">
        <v>697</v>
      </c>
      <c r="G2381" s="201">
        <v>9</v>
      </c>
      <c r="H2381" s="201">
        <v>91</v>
      </c>
      <c r="I2381" s="201" t="s">
        <v>713</v>
      </c>
      <c r="J2381" s="201" t="s">
        <v>671</v>
      </c>
      <c r="K2381" s="202">
        <v>41.53</v>
      </c>
      <c r="L2381" s="202">
        <v>0.04</v>
      </c>
      <c r="M2381" s="202">
        <v>20.02</v>
      </c>
      <c r="N2381" s="202">
        <v>7.72</v>
      </c>
      <c r="O2381" s="202">
        <v>0.56000000000000005</v>
      </c>
      <c r="P2381" s="202">
        <v>18.75</v>
      </c>
      <c r="Q2381" s="202">
        <v>5.61</v>
      </c>
      <c r="R2381" s="202">
        <v>0.01</v>
      </c>
      <c r="S2381" s="202">
        <v>4.63</v>
      </c>
      <c r="T2381" s="202">
        <v>98.87</v>
      </c>
      <c r="U2381" s="183">
        <f t="shared" si="74"/>
        <v>81.235116882390159</v>
      </c>
      <c r="V2381" s="183">
        <f t="shared" si="75"/>
        <v>13.430728899870298</v>
      </c>
      <c r="W2381" s="201" t="s">
        <v>713</v>
      </c>
      <c r="X2381" s="201">
        <v>10</v>
      </c>
    </row>
    <row r="2382" spans="1:24" s="171" customFormat="1" ht="11.25">
      <c r="A2382" s="172" t="s">
        <v>693</v>
      </c>
      <c r="B2382" s="201" t="s">
        <v>672</v>
      </c>
      <c r="C2382" s="201" t="s">
        <v>694</v>
      </c>
      <c r="D2382" s="201" t="s">
        <v>695</v>
      </c>
      <c r="E2382" s="201" t="s">
        <v>696</v>
      </c>
      <c r="F2382" s="201" t="s">
        <v>697</v>
      </c>
      <c r="G2382" s="201">
        <v>9</v>
      </c>
      <c r="H2382" s="201">
        <v>92</v>
      </c>
      <c r="I2382" s="201" t="s">
        <v>713</v>
      </c>
      <c r="J2382" s="201" t="s">
        <v>671</v>
      </c>
      <c r="K2382" s="202">
        <v>43.06</v>
      </c>
      <c r="L2382" s="202">
        <v>0.32</v>
      </c>
      <c r="M2382" s="202">
        <v>21.54</v>
      </c>
      <c r="N2382" s="202">
        <v>7.3</v>
      </c>
      <c r="O2382" s="202">
        <v>0.37</v>
      </c>
      <c r="P2382" s="202">
        <v>20.86</v>
      </c>
      <c r="Q2382" s="202">
        <v>4.4800000000000004</v>
      </c>
      <c r="R2382" s="202">
        <v>0.16</v>
      </c>
      <c r="S2382" s="202">
        <v>3.12</v>
      </c>
      <c r="T2382" s="202">
        <v>101.21</v>
      </c>
      <c r="U2382" s="183">
        <f t="shared" si="74"/>
        <v>83.58872627372071</v>
      </c>
      <c r="V2382" s="183">
        <f t="shared" si="75"/>
        <v>8.8563396758167059</v>
      </c>
      <c r="W2382" s="201" t="s">
        <v>713</v>
      </c>
      <c r="X2382" s="201">
        <v>10</v>
      </c>
    </row>
    <row r="2383" spans="1:24" s="171" customFormat="1" ht="11.25">
      <c r="A2383" s="172" t="s">
        <v>693</v>
      </c>
      <c r="B2383" s="201" t="s">
        <v>672</v>
      </c>
      <c r="C2383" s="201" t="s">
        <v>694</v>
      </c>
      <c r="D2383" s="201" t="s">
        <v>695</v>
      </c>
      <c r="E2383" s="201" t="s">
        <v>696</v>
      </c>
      <c r="F2383" s="201" t="s">
        <v>697</v>
      </c>
      <c r="G2383" s="201">
        <v>9</v>
      </c>
      <c r="H2383" s="201">
        <v>93</v>
      </c>
      <c r="I2383" s="201" t="s">
        <v>713</v>
      </c>
      <c r="J2383" s="201" t="s">
        <v>671</v>
      </c>
      <c r="K2383" s="202">
        <v>41.26</v>
      </c>
      <c r="L2383" s="202">
        <v>0.06</v>
      </c>
      <c r="M2383" s="202">
        <v>19.309999999999999</v>
      </c>
      <c r="N2383" s="202">
        <v>7.38</v>
      </c>
      <c r="O2383" s="202">
        <v>0.4</v>
      </c>
      <c r="P2383" s="202">
        <v>18.87</v>
      </c>
      <c r="Q2383" s="202">
        <v>5.86</v>
      </c>
      <c r="R2383" s="202">
        <v>0</v>
      </c>
      <c r="S2383" s="202">
        <v>6.19</v>
      </c>
      <c r="T2383" s="202">
        <v>99.33</v>
      </c>
      <c r="U2383" s="183">
        <f t="shared" si="74"/>
        <v>82.006394131291444</v>
      </c>
      <c r="V2383" s="183">
        <f t="shared" si="75"/>
        <v>17.698452033588133</v>
      </c>
      <c r="W2383" s="201" t="s">
        <v>713</v>
      </c>
      <c r="X2383" s="201">
        <v>10</v>
      </c>
    </row>
    <row r="2384" spans="1:24" s="171" customFormat="1" ht="11.25">
      <c r="A2384" s="172" t="s">
        <v>693</v>
      </c>
      <c r="B2384" s="201" t="s">
        <v>672</v>
      </c>
      <c r="C2384" s="201" t="s">
        <v>694</v>
      </c>
      <c r="D2384" s="201" t="s">
        <v>695</v>
      </c>
      <c r="E2384" s="201" t="s">
        <v>696</v>
      </c>
      <c r="F2384" s="201" t="s">
        <v>697</v>
      </c>
      <c r="G2384" s="201">
        <v>9</v>
      </c>
      <c r="H2384" s="201">
        <v>94</v>
      </c>
      <c r="I2384" s="201" t="s">
        <v>713</v>
      </c>
      <c r="J2384" s="201" t="s">
        <v>671</v>
      </c>
      <c r="K2384" s="202">
        <v>41.96</v>
      </c>
      <c r="L2384" s="202">
        <v>0.01</v>
      </c>
      <c r="M2384" s="202">
        <v>21.37</v>
      </c>
      <c r="N2384" s="202">
        <v>7.83</v>
      </c>
      <c r="O2384" s="202">
        <v>0.46</v>
      </c>
      <c r="P2384" s="202">
        <v>18.73</v>
      </c>
      <c r="Q2384" s="202">
        <v>5.53</v>
      </c>
      <c r="R2384" s="202">
        <v>0.01</v>
      </c>
      <c r="S2384" s="202">
        <v>4.49</v>
      </c>
      <c r="T2384" s="202">
        <v>100.39</v>
      </c>
      <c r="U2384" s="183">
        <f t="shared" si="74"/>
        <v>81.002075506245475</v>
      </c>
      <c r="V2384" s="183">
        <f t="shared" si="75"/>
        <v>12.353631674376212</v>
      </c>
      <c r="W2384" s="201" t="s">
        <v>713</v>
      </c>
      <c r="X2384" s="201">
        <v>10</v>
      </c>
    </row>
    <row r="2385" spans="1:24" s="171" customFormat="1" ht="11.25">
      <c r="A2385" s="172" t="s">
        <v>693</v>
      </c>
      <c r="B2385" s="201" t="s">
        <v>672</v>
      </c>
      <c r="C2385" s="201" t="s">
        <v>694</v>
      </c>
      <c r="D2385" s="201" t="s">
        <v>695</v>
      </c>
      <c r="E2385" s="201" t="s">
        <v>696</v>
      </c>
      <c r="F2385" s="201" t="s">
        <v>697</v>
      </c>
      <c r="G2385" s="201">
        <v>9</v>
      </c>
      <c r="H2385" s="201">
        <v>95</v>
      </c>
      <c r="I2385" s="201" t="s">
        <v>713</v>
      </c>
      <c r="J2385" s="201" t="s">
        <v>671</v>
      </c>
      <c r="K2385" s="202">
        <v>41.52</v>
      </c>
      <c r="L2385" s="202">
        <v>1.06</v>
      </c>
      <c r="M2385" s="202">
        <v>16.64</v>
      </c>
      <c r="N2385" s="202">
        <v>7.11</v>
      </c>
      <c r="O2385" s="202">
        <v>0.35</v>
      </c>
      <c r="P2385" s="202">
        <v>19.39</v>
      </c>
      <c r="Q2385" s="202">
        <v>6.43</v>
      </c>
      <c r="R2385" s="202">
        <v>0.16</v>
      </c>
      <c r="S2385" s="202">
        <v>6.82</v>
      </c>
      <c r="T2385" s="202">
        <v>99.48</v>
      </c>
      <c r="U2385" s="183">
        <f t="shared" si="74"/>
        <v>82.93795314088382</v>
      </c>
      <c r="V2385" s="183">
        <f t="shared" si="75"/>
        <v>21.565404870238503</v>
      </c>
      <c r="W2385" s="201" t="s">
        <v>713</v>
      </c>
      <c r="X2385" s="201">
        <v>10</v>
      </c>
    </row>
    <row r="2386" spans="1:24" s="171" customFormat="1" ht="11.25">
      <c r="A2386" s="172" t="s">
        <v>693</v>
      </c>
      <c r="B2386" s="201" t="s">
        <v>672</v>
      </c>
      <c r="C2386" s="201" t="s">
        <v>694</v>
      </c>
      <c r="D2386" s="201" t="s">
        <v>695</v>
      </c>
      <c r="E2386" s="201" t="s">
        <v>696</v>
      </c>
      <c r="F2386" s="201" t="s">
        <v>697</v>
      </c>
      <c r="G2386" s="201">
        <v>9</v>
      </c>
      <c r="H2386" s="201">
        <v>96</v>
      </c>
      <c r="I2386" s="201" t="s">
        <v>713</v>
      </c>
      <c r="J2386" s="201" t="s">
        <v>671</v>
      </c>
      <c r="K2386" s="202">
        <v>42.37</v>
      </c>
      <c r="L2386" s="202">
        <v>0.35</v>
      </c>
      <c r="M2386" s="202">
        <v>21.39</v>
      </c>
      <c r="N2386" s="202">
        <v>7.48</v>
      </c>
      <c r="O2386" s="202">
        <v>0.36</v>
      </c>
      <c r="P2386" s="202">
        <v>20.87</v>
      </c>
      <c r="Q2386" s="202">
        <v>4.49</v>
      </c>
      <c r="R2386" s="202">
        <v>0.08</v>
      </c>
      <c r="S2386" s="202">
        <v>3.18</v>
      </c>
      <c r="T2386" s="202">
        <v>100.57</v>
      </c>
      <c r="U2386" s="183">
        <f t="shared" si="74"/>
        <v>83.258519591280162</v>
      </c>
      <c r="V2386" s="183">
        <f t="shared" si="75"/>
        <v>9.0687684385268366</v>
      </c>
      <c r="W2386" s="201" t="s">
        <v>713</v>
      </c>
      <c r="X2386" s="201">
        <v>10</v>
      </c>
    </row>
    <row r="2387" spans="1:24" s="171" customFormat="1" ht="11.25">
      <c r="A2387" s="172" t="s">
        <v>693</v>
      </c>
      <c r="B2387" s="201" t="s">
        <v>672</v>
      </c>
      <c r="C2387" s="201" t="s">
        <v>694</v>
      </c>
      <c r="D2387" s="201" t="s">
        <v>695</v>
      </c>
      <c r="E2387" s="201" t="s">
        <v>696</v>
      </c>
      <c r="F2387" s="201" t="s">
        <v>697</v>
      </c>
      <c r="G2387" s="201">
        <v>9</v>
      </c>
      <c r="H2387" s="201">
        <v>98</v>
      </c>
      <c r="I2387" s="201" t="s">
        <v>713</v>
      </c>
      <c r="J2387" s="201" t="s">
        <v>671</v>
      </c>
      <c r="K2387" s="202">
        <v>41.62</v>
      </c>
      <c r="L2387" s="202">
        <v>0.71</v>
      </c>
      <c r="M2387" s="202">
        <v>22.88</v>
      </c>
      <c r="N2387" s="202">
        <v>11.27</v>
      </c>
      <c r="O2387" s="202">
        <v>0.4</v>
      </c>
      <c r="P2387" s="202">
        <v>16.72</v>
      </c>
      <c r="Q2387" s="202">
        <v>7.3</v>
      </c>
      <c r="R2387" s="202">
        <v>0.04</v>
      </c>
      <c r="S2387" s="202">
        <v>0.19</v>
      </c>
      <c r="T2387" s="202">
        <v>101.13</v>
      </c>
      <c r="U2387" s="183">
        <f t="shared" si="74"/>
        <v>72.560603522885629</v>
      </c>
      <c r="V2387" s="183">
        <f t="shared" si="75"/>
        <v>0.55399243886336969</v>
      </c>
      <c r="W2387" s="201" t="s">
        <v>713</v>
      </c>
      <c r="X2387" s="201">
        <v>10</v>
      </c>
    </row>
    <row r="2388" spans="1:24" s="171" customFormat="1" ht="11.25">
      <c r="A2388" s="172" t="s">
        <v>693</v>
      </c>
      <c r="B2388" s="201" t="s">
        <v>672</v>
      </c>
      <c r="C2388" s="201" t="s">
        <v>694</v>
      </c>
      <c r="D2388" s="201" t="s">
        <v>695</v>
      </c>
      <c r="E2388" s="201" t="s">
        <v>696</v>
      </c>
      <c r="F2388" s="201" t="s">
        <v>697</v>
      </c>
      <c r="G2388" s="201">
        <v>9</v>
      </c>
      <c r="H2388" s="201">
        <v>99</v>
      </c>
      <c r="I2388" s="201" t="s">
        <v>713</v>
      </c>
      <c r="J2388" s="201" t="s">
        <v>671</v>
      </c>
      <c r="K2388" s="202">
        <v>40.93</v>
      </c>
      <c r="L2388" s="202">
        <v>2.2400000000000002</v>
      </c>
      <c r="M2388" s="202">
        <v>20.5</v>
      </c>
      <c r="N2388" s="202">
        <v>8.82</v>
      </c>
      <c r="O2388" s="202">
        <v>0.32</v>
      </c>
      <c r="P2388" s="202">
        <v>19.829999999999998</v>
      </c>
      <c r="Q2388" s="202">
        <v>5.99</v>
      </c>
      <c r="R2388" s="202">
        <v>0.11</v>
      </c>
      <c r="S2388" s="202">
        <v>0.85</v>
      </c>
      <c r="T2388" s="202">
        <v>99.59</v>
      </c>
      <c r="U2388" s="183">
        <f t="shared" si="74"/>
        <v>80.029755329899459</v>
      </c>
      <c r="V2388" s="183">
        <f t="shared" si="75"/>
        <v>2.7062560502166684</v>
      </c>
      <c r="W2388" s="201" t="s">
        <v>713</v>
      </c>
      <c r="X2388" s="201">
        <v>10</v>
      </c>
    </row>
    <row r="2389" spans="1:24" s="171" customFormat="1" ht="11.25">
      <c r="A2389" s="172" t="s">
        <v>693</v>
      </c>
      <c r="B2389" s="201" t="s">
        <v>672</v>
      </c>
      <c r="C2389" s="201" t="s">
        <v>694</v>
      </c>
      <c r="D2389" s="201" t="s">
        <v>695</v>
      </c>
      <c r="E2389" s="201" t="s">
        <v>696</v>
      </c>
      <c r="F2389" s="201" t="s">
        <v>697</v>
      </c>
      <c r="G2389" s="201">
        <v>9</v>
      </c>
      <c r="H2389" s="201">
        <v>100</v>
      </c>
      <c r="I2389" s="201" t="s">
        <v>713</v>
      </c>
      <c r="J2389" s="201" t="s">
        <v>671</v>
      </c>
      <c r="K2389" s="202">
        <v>41.6</v>
      </c>
      <c r="L2389" s="202">
        <v>0.95</v>
      </c>
      <c r="M2389" s="202">
        <v>19.440000000000001</v>
      </c>
      <c r="N2389" s="202">
        <v>8.4700000000000006</v>
      </c>
      <c r="O2389" s="202">
        <v>0.37</v>
      </c>
      <c r="P2389" s="202">
        <v>19.82</v>
      </c>
      <c r="Q2389" s="202">
        <v>5.19</v>
      </c>
      <c r="R2389" s="202">
        <v>0.17</v>
      </c>
      <c r="S2389" s="202">
        <v>3.65</v>
      </c>
      <c r="T2389" s="202">
        <v>99.66</v>
      </c>
      <c r="U2389" s="183">
        <f t="shared" si="74"/>
        <v>80.661166143592666</v>
      </c>
      <c r="V2389" s="183">
        <f t="shared" si="75"/>
        <v>11.186506093594778</v>
      </c>
      <c r="W2389" s="201" t="s">
        <v>713</v>
      </c>
      <c r="X2389" s="201">
        <v>10</v>
      </c>
    </row>
    <row r="2390" spans="1:24" s="171" customFormat="1" ht="11.25">
      <c r="A2390" s="172" t="s">
        <v>693</v>
      </c>
      <c r="B2390" s="201" t="s">
        <v>672</v>
      </c>
      <c r="C2390" s="201" t="s">
        <v>694</v>
      </c>
      <c r="D2390" s="201" t="s">
        <v>695</v>
      </c>
      <c r="E2390" s="201" t="s">
        <v>696</v>
      </c>
      <c r="F2390" s="201" t="s">
        <v>697</v>
      </c>
      <c r="G2390" s="201">
        <v>9</v>
      </c>
      <c r="H2390" s="201">
        <v>101</v>
      </c>
      <c r="I2390" s="201" t="s">
        <v>713</v>
      </c>
      <c r="J2390" s="201" t="s">
        <v>671</v>
      </c>
      <c r="K2390" s="202">
        <v>41.99</v>
      </c>
      <c r="L2390" s="202">
        <v>1.1200000000000001</v>
      </c>
      <c r="M2390" s="202">
        <v>19.55</v>
      </c>
      <c r="N2390" s="202">
        <v>8.52</v>
      </c>
      <c r="O2390" s="202">
        <v>0.37</v>
      </c>
      <c r="P2390" s="202">
        <v>19.25</v>
      </c>
      <c r="Q2390" s="202">
        <v>5.59</v>
      </c>
      <c r="R2390" s="202">
        <v>0.04</v>
      </c>
      <c r="S2390" s="202">
        <v>3.96</v>
      </c>
      <c r="T2390" s="202">
        <v>100.39</v>
      </c>
      <c r="U2390" s="183">
        <f t="shared" si="74"/>
        <v>80.108281601666945</v>
      </c>
      <c r="V2390" s="183">
        <f t="shared" si="75"/>
        <v>11.962817165279127</v>
      </c>
      <c r="W2390" s="201" t="s">
        <v>713</v>
      </c>
      <c r="X2390" s="201">
        <v>10</v>
      </c>
    </row>
    <row r="2391" spans="1:24" s="171" customFormat="1" ht="11.25">
      <c r="A2391" s="172" t="s">
        <v>693</v>
      </c>
      <c r="B2391" s="201" t="s">
        <v>672</v>
      </c>
      <c r="C2391" s="201" t="s">
        <v>694</v>
      </c>
      <c r="D2391" s="201" t="s">
        <v>695</v>
      </c>
      <c r="E2391" s="201" t="s">
        <v>696</v>
      </c>
      <c r="F2391" s="201" t="s">
        <v>697</v>
      </c>
      <c r="G2391" s="201">
        <v>10</v>
      </c>
      <c r="H2391" s="201">
        <v>1</v>
      </c>
      <c r="I2391" s="201" t="s">
        <v>713</v>
      </c>
      <c r="J2391" s="201" t="s">
        <v>671</v>
      </c>
      <c r="K2391" s="202">
        <v>42.66</v>
      </c>
      <c r="L2391" s="202">
        <v>1.31</v>
      </c>
      <c r="M2391" s="202">
        <v>18.62</v>
      </c>
      <c r="N2391" s="202">
        <v>7.77</v>
      </c>
      <c r="O2391" s="202">
        <v>0.32</v>
      </c>
      <c r="P2391" s="202">
        <v>20.329999999999998</v>
      </c>
      <c r="Q2391" s="202">
        <v>5.84</v>
      </c>
      <c r="R2391" s="202">
        <v>0.11</v>
      </c>
      <c r="S2391" s="202">
        <v>3.97</v>
      </c>
      <c r="T2391" s="202">
        <v>100.93</v>
      </c>
      <c r="U2391" s="183">
        <f t="shared" si="74"/>
        <v>82.343688483669382</v>
      </c>
      <c r="V2391" s="183">
        <f t="shared" si="75"/>
        <v>12.513297804334828</v>
      </c>
      <c r="W2391" s="201" t="s">
        <v>713</v>
      </c>
      <c r="X2391" s="201">
        <v>10</v>
      </c>
    </row>
    <row r="2392" spans="1:24" s="171" customFormat="1" ht="11.25">
      <c r="A2392" s="172" t="s">
        <v>693</v>
      </c>
      <c r="B2392" s="201" t="s">
        <v>672</v>
      </c>
      <c r="C2392" s="201" t="s">
        <v>694</v>
      </c>
      <c r="D2392" s="201" t="s">
        <v>695</v>
      </c>
      <c r="E2392" s="201" t="s">
        <v>696</v>
      </c>
      <c r="F2392" s="201" t="s">
        <v>697</v>
      </c>
      <c r="G2392" s="201">
        <v>10</v>
      </c>
      <c r="H2392" s="201">
        <v>2</v>
      </c>
      <c r="I2392" s="201" t="s">
        <v>713</v>
      </c>
      <c r="J2392" s="201" t="s">
        <v>671</v>
      </c>
      <c r="K2392" s="202">
        <v>41.95</v>
      </c>
      <c r="L2392" s="202">
        <v>0.04</v>
      </c>
      <c r="M2392" s="202">
        <v>19.02</v>
      </c>
      <c r="N2392" s="202">
        <v>7.81</v>
      </c>
      <c r="O2392" s="202">
        <v>0.57999999999999996</v>
      </c>
      <c r="P2392" s="202">
        <v>18.93</v>
      </c>
      <c r="Q2392" s="202">
        <v>6.13</v>
      </c>
      <c r="R2392" s="202">
        <v>0</v>
      </c>
      <c r="S2392" s="202">
        <v>5.68</v>
      </c>
      <c r="T2392" s="202">
        <v>100.14</v>
      </c>
      <c r="U2392" s="183">
        <f t="shared" si="74"/>
        <v>81.204055114518624</v>
      </c>
      <c r="V2392" s="183">
        <f t="shared" si="75"/>
        <v>16.689920763842995</v>
      </c>
      <c r="W2392" s="201" t="s">
        <v>713</v>
      </c>
      <c r="X2392" s="201">
        <v>10</v>
      </c>
    </row>
    <row r="2393" spans="1:24" s="171" customFormat="1" ht="11.25">
      <c r="A2393" s="172" t="s">
        <v>693</v>
      </c>
      <c r="B2393" s="201" t="s">
        <v>672</v>
      </c>
      <c r="C2393" s="201" t="s">
        <v>694</v>
      </c>
      <c r="D2393" s="201" t="s">
        <v>695</v>
      </c>
      <c r="E2393" s="201" t="s">
        <v>696</v>
      </c>
      <c r="F2393" s="201" t="s">
        <v>697</v>
      </c>
      <c r="G2393" s="201">
        <v>10</v>
      </c>
      <c r="H2393" s="201">
        <v>3</v>
      </c>
      <c r="I2393" s="201" t="s">
        <v>713</v>
      </c>
      <c r="J2393" s="201" t="s">
        <v>671</v>
      </c>
      <c r="K2393" s="202">
        <v>41.93</v>
      </c>
      <c r="L2393" s="202">
        <v>0.27</v>
      </c>
      <c r="M2393" s="202">
        <v>17.489999999999998</v>
      </c>
      <c r="N2393" s="202">
        <v>8.27</v>
      </c>
      <c r="O2393" s="202">
        <v>0.43</v>
      </c>
      <c r="P2393" s="202">
        <v>20.079999999999998</v>
      </c>
      <c r="Q2393" s="202">
        <v>5.66</v>
      </c>
      <c r="R2393" s="202">
        <v>0</v>
      </c>
      <c r="S2393" s="202">
        <v>6.81</v>
      </c>
      <c r="T2393" s="202">
        <v>100.94</v>
      </c>
      <c r="U2393" s="183">
        <f t="shared" si="74"/>
        <v>81.230701875338127</v>
      </c>
      <c r="V2393" s="183">
        <f t="shared" si="75"/>
        <v>20.710549228081454</v>
      </c>
      <c r="W2393" s="201" t="s">
        <v>713</v>
      </c>
      <c r="X2393" s="201">
        <v>10</v>
      </c>
    </row>
    <row r="2394" spans="1:24" s="171" customFormat="1" ht="11.25">
      <c r="A2394" s="172" t="s">
        <v>693</v>
      </c>
      <c r="B2394" s="201" t="s">
        <v>672</v>
      </c>
      <c r="C2394" s="201" t="s">
        <v>694</v>
      </c>
      <c r="D2394" s="201" t="s">
        <v>695</v>
      </c>
      <c r="E2394" s="201" t="s">
        <v>696</v>
      </c>
      <c r="F2394" s="201" t="s">
        <v>697</v>
      </c>
      <c r="G2394" s="201">
        <v>10</v>
      </c>
      <c r="H2394" s="201">
        <v>4</v>
      </c>
      <c r="I2394" s="201" t="s">
        <v>713</v>
      </c>
      <c r="J2394" s="201" t="s">
        <v>671</v>
      </c>
      <c r="K2394" s="202">
        <v>41.69</v>
      </c>
      <c r="L2394" s="202">
        <v>1.19</v>
      </c>
      <c r="M2394" s="202">
        <v>17.850000000000001</v>
      </c>
      <c r="N2394" s="202">
        <v>7.39</v>
      </c>
      <c r="O2394" s="202">
        <v>0.37</v>
      </c>
      <c r="P2394" s="202">
        <v>21.68</v>
      </c>
      <c r="Q2394" s="202">
        <v>5.73</v>
      </c>
      <c r="R2394" s="202">
        <v>0.01</v>
      </c>
      <c r="S2394" s="202">
        <v>4.67</v>
      </c>
      <c r="T2394" s="202">
        <v>100.58</v>
      </c>
      <c r="U2394" s="183">
        <f t="shared" si="74"/>
        <v>83.946374402356028</v>
      </c>
      <c r="V2394" s="183">
        <f t="shared" si="75"/>
        <v>14.930414974405315</v>
      </c>
      <c r="W2394" s="201" t="s">
        <v>713</v>
      </c>
      <c r="X2394" s="201">
        <v>10</v>
      </c>
    </row>
    <row r="2395" spans="1:24" s="171" customFormat="1" ht="11.25">
      <c r="A2395" s="172" t="s">
        <v>693</v>
      </c>
      <c r="B2395" s="201" t="s">
        <v>672</v>
      </c>
      <c r="C2395" s="201" t="s">
        <v>694</v>
      </c>
      <c r="D2395" s="201" t="s">
        <v>695</v>
      </c>
      <c r="E2395" s="201" t="s">
        <v>696</v>
      </c>
      <c r="F2395" s="201" t="s">
        <v>697</v>
      </c>
      <c r="G2395" s="201">
        <v>10</v>
      </c>
      <c r="H2395" s="201">
        <v>5</v>
      </c>
      <c r="I2395" s="201" t="s">
        <v>713</v>
      </c>
      <c r="J2395" s="201" t="s">
        <v>671</v>
      </c>
      <c r="K2395" s="202">
        <v>41.58</v>
      </c>
      <c r="L2395" s="202">
        <v>0</v>
      </c>
      <c r="M2395" s="202">
        <v>19.2</v>
      </c>
      <c r="N2395" s="202">
        <v>7.97</v>
      </c>
      <c r="O2395" s="202">
        <v>0.57999999999999996</v>
      </c>
      <c r="P2395" s="202">
        <v>18.510000000000002</v>
      </c>
      <c r="Q2395" s="202">
        <v>6.6</v>
      </c>
      <c r="R2395" s="202">
        <v>0.01</v>
      </c>
      <c r="S2395" s="202">
        <v>5.75</v>
      </c>
      <c r="T2395" s="202">
        <v>100.2</v>
      </c>
      <c r="U2395" s="183">
        <f t="shared" si="74"/>
        <v>80.543366208938863</v>
      </c>
      <c r="V2395" s="183">
        <f t="shared" si="75"/>
        <v>16.729298923091758</v>
      </c>
      <c r="W2395" s="201" t="s">
        <v>713</v>
      </c>
      <c r="X2395" s="201">
        <v>10</v>
      </c>
    </row>
    <row r="2396" spans="1:24" s="171" customFormat="1" ht="11.25">
      <c r="A2396" s="172" t="s">
        <v>693</v>
      </c>
      <c r="B2396" s="201" t="s">
        <v>672</v>
      </c>
      <c r="C2396" s="201" t="s">
        <v>694</v>
      </c>
      <c r="D2396" s="201" t="s">
        <v>695</v>
      </c>
      <c r="E2396" s="201" t="s">
        <v>696</v>
      </c>
      <c r="F2396" s="201" t="s">
        <v>697</v>
      </c>
      <c r="G2396" s="201">
        <v>10</v>
      </c>
      <c r="H2396" s="201">
        <v>6</v>
      </c>
      <c r="I2396" s="201" t="s">
        <v>713</v>
      </c>
      <c r="J2396" s="201" t="s">
        <v>671</v>
      </c>
      <c r="K2396" s="202">
        <v>41.77</v>
      </c>
      <c r="L2396" s="202">
        <v>0.02</v>
      </c>
      <c r="M2396" s="202">
        <v>19.760000000000002</v>
      </c>
      <c r="N2396" s="202">
        <v>8.0399999999999991</v>
      </c>
      <c r="O2396" s="202">
        <v>0.53</v>
      </c>
      <c r="P2396" s="202">
        <v>18.07</v>
      </c>
      <c r="Q2396" s="202">
        <v>6.12</v>
      </c>
      <c r="R2396" s="202">
        <v>0.22</v>
      </c>
      <c r="S2396" s="202">
        <v>4.5999999999999996</v>
      </c>
      <c r="T2396" s="202">
        <v>99.13</v>
      </c>
      <c r="U2396" s="183">
        <f t="shared" si="74"/>
        <v>80.024160176831941</v>
      </c>
      <c r="V2396" s="183">
        <f t="shared" si="75"/>
        <v>13.507318948250063</v>
      </c>
      <c r="W2396" s="201" t="s">
        <v>713</v>
      </c>
      <c r="X2396" s="201">
        <v>10</v>
      </c>
    </row>
    <row r="2397" spans="1:24" s="171" customFormat="1" ht="11.25">
      <c r="A2397" s="172" t="s">
        <v>693</v>
      </c>
      <c r="B2397" s="201" t="s">
        <v>672</v>
      </c>
      <c r="C2397" s="201" t="s">
        <v>694</v>
      </c>
      <c r="D2397" s="201" t="s">
        <v>695</v>
      </c>
      <c r="E2397" s="201" t="s">
        <v>696</v>
      </c>
      <c r="F2397" s="201" t="s">
        <v>697</v>
      </c>
      <c r="G2397" s="201">
        <v>10</v>
      </c>
      <c r="H2397" s="201">
        <v>7</v>
      </c>
      <c r="I2397" s="201" t="s">
        <v>713</v>
      </c>
      <c r="J2397" s="201" t="s">
        <v>671</v>
      </c>
      <c r="K2397" s="202">
        <v>43.18</v>
      </c>
      <c r="L2397" s="202">
        <v>0.18</v>
      </c>
      <c r="M2397" s="202">
        <v>20.399999999999999</v>
      </c>
      <c r="N2397" s="202">
        <v>9.26</v>
      </c>
      <c r="O2397" s="202">
        <v>0.31</v>
      </c>
      <c r="P2397" s="202">
        <v>20.89</v>
      </c>
      <c r="Q2397" s="202">
        <v>4.3899999999999997</v>
      </c>
      <c r="R2397" s="202">
        <v>7.0000000000000007E-2</v>
      </c>
      <c r="S2397" s="202">
        <v>2.71</v>
      </c>
      <c r="T2397" s="202">
        <v>101.39</v>
      </c>
      <c r="U2397" s="183">
        <f t="shared" si="74"/>
        <v>80.083918773337402</v>
      </c>
      <c r="V2397" s="183">
        <f t="shared" si="75"/>
        <v>8.1824563599274462</v>
      </c>
      <c r="W2397" s="201" t="s">
        <v>713</v>
      </c>
      <c r="X2397" s="201">
        <v>10</v>
      </c>
    </row>
    <row r="2398" spans="1:24" s="171" customFormat="1" ht="11.25">
      <c r="A2398" s="172" t="s">
        <v>693</v>
      </c>
      <c r="B2398" s="201" t="s">
        <v>672</v>
      </c>
      <c r="C2398" s="201" t="s">
        <v>694</v>
      </c>
      <c r="D2398" s="201" t="s">
        <v>695</v>
      </c>
      <c r="E2398" s="201" t="s">
        <v>696</v>
      </c>
      <c r="F2398" s="201" t="s">
        <v>697</v>
      </c>
      <c r="G2398" s="201">
        <v>10</v>
      </c>
      <c r="H2398" s="201">
        <v>8</v>
      </c>
      <c r="I2398" s="201" t="s">
        <v>713</v>
      </c>
      <c r="J2398" s="201" t="s">
        <v>671</v>
      </c>
      <c r="K2398" s="202">
        <v>40.74</v>
      </c>
      <c r="L2398" s="202">
        <v>0</v>
      </c>
      <c r="M2398" s="202">
        <v>19.18</v>
      </c>
      <c r="N2398" s="202">
        <v>8.0399999999999991</v>
      </c>
      <c r="O2398" s="202">
        <v>0.63</v>
      </c>
      <c r="P2398" s="202">
        <v>19.350000000000001</v>
      </c>
      <c r="Q2398" s="202">
        <v>5.91</v>
      </c>
      <c r="R2398" s="202">
        <v>0</v>
      </c>
      <c r="S2398" s="202">
        <v>5.89</v>
      </c>
      <c r="T2398" s="202">
        <v>99.74</v>
      </c>
      <c r="U2398" s="183">
        <f t="shared" si="74"/>
        <v>81.095758905252538</v>
      </c>
      <c r="V2398" s="183">
        <f t="shared" si="75"/>
        <v>17.08185965969124</v>
      </c>
      <c r="W2398" s="201" t="s">
        <v>713</v>
      </c>
      <c r="X2398" s="201">
        <v>10</v>
      </c>
    </row>
    <row r="2399" spans="1:24" s="171" customFormat="1" ht="11.25">
      <c r="A2399" s="172" t="s">
        <v>693</v>
      </c>
      <c r="B2399" s="201" t="s">
        <v>672</v>
      </c>
      <c r="C2399" s="201" t="s">
        <v>694</v>
      </c>
      <c r="D2399" s="201" t="s">
        <v>695</v>
      </c>
      <c r="E2399" s="201" t="s">
        <v>696</v>
      </c>
      <c r="F2399" s="201" t="s">
        <v>697</v>
      </c>
      <c r="G2399" s="201">
        <v>10</v>
      </c>
      <c r="H2399" s="201">
        <v>9</v>
      </c>
      <c r="I2399" s="201" t="s">
        <v>713</v>
      </c>
      <c r="J2399" s="201" t="s">
        <v>671</v>
      </c>
      <c r="K2399" s="202">
        <v>41.43</v>
      </c>
      <c r="L2399" s="202">
        <v>0.62</v>
      </c>
      <c r="M2399" s="202">
        <v>16.510000000000002</v>
      </c>
      <c r="N2399" s="202">
        <v>7.01</v>
      </c>
      <c r="O2399" s="202">
        <v>0.33</v>
      </c>
      <c r="P2399" s="202">
        <v>19.8</v>
      </c>
      <c r="Q2399" s="202">
        <v>6.32</v>
      </c>
      <c r="R2399" s="202">
        <v>0.19</v>
      </c>
      <c r="S2399" s="202">
        <v>7.72</v>
      </c>
      <c r="T2399" s="202">
        <v>99.93</v>
      </c>
      <c r="U2399" s="183">
        <f t="shared" si="74"/>
        <v>83.428771622570935</v>
      </c>
      <c r="V2399" s="183">
        <f t="shared" si="75"/>
        <v>23.878057492130157</v>
      </c>
      <c r="W2399" s="201" t="s">
        <v>713</v>
      </c>
      <c r="X2399" s="201">
        <v>10</v>
      </c>
    </row>
    <row r="2400" spans="1:24" s="171" customFormat="1" ht="11.25">
      <c r="A2400" s="172" t="s">
        <v>693</v>
      </c>
      <c r="B2400" s="201" t="s">
        <v>672</v>
      </c>
      <c r="C2400" s="201" t="s">
        <v>694</v>
      </c>
      <c r="D2400" s="201" t="s">
        <v>695</v>
      </c>
      <c r="E2400" s="201" t="s">
        <v>696</v>
      </c>
      <c r="F2400" s="201" t="s">
        <v>697</v>
      </c>
      <c r="G2400" s="201">
        <v>10</v>
      </c>
      <c r="H2400" s="201">
        <v>10</v>
      </c>
      <c r="I2400" s="201" t="s">
        <v>713</v>
      </c>
      <c r="J2400" s="201" t="s">
        <v>671</v>
      </c>
      <c r="K2400" s="202">
        <v>41.6</v>
      </c>
      <c r="L2400" s="202">
        <v>0.04</v>
      </c>
      <c r="M2400" s="202">
        <v>22.28</v>
      </c>
      <c r="N2400" s="202">
        <v>9.61</v>
      </c>
      <c r="O2400" s="202">
        <v>0.62</v>
      </c>
      <c r="P2400" s="202">
        <v>19</v>
      </c>
      <c r="Q2400" s="202">
        <v>5.85</v>
      </c>
      <c r="R2400" s="202">
        <v>0</v>
      </c>
      <c r="S2400" s="202">
        <v>1.87</v>
      </c>
      <c r="T2400" s="202">
        <v>100.87</v>
      </c>
      <c r="U2400" s="183">
        <f t="shared" si="74"/>
        <v>77.895996134957173</v>
      </c>
      <c r="V2400" s="183">
        <f t="shared" si="75"/>
        <v>5.3303542906167047</v>
      </c>
      <c r="W2400" s="201" t="s">
        <v>713</v>
      </c>
      <c r="X2400" s="201">
        <v>10</v>
      </c>
    </row>
    <row r="2401" spans="1:24" s="171" customFormat="1" ht="11.25">
      <c r="A2401" s="172" t="s">
        <v>693</v>
      </c>
      <c r="B2401" s="201" t="s">
        <v>672</v>
      </c>
      <c r="C2401" s="201" t="s">
        <v>694</v>
      </c>
      <c r="D2401" s="201" t="s">
        <v>695</v>
      </c>
      <c r="E2401" s="201" t="s">
        <v>696</v>
      </c>
      <c r="F2401" s="201" t="s">
        <v>697</v>
      </c>
      <c r="G2401" s="201">
        <v>10</v>
      </c>
      <c r="H2401" s="201">
        <v>11</v>
      </c>
      <c r="I2401" s="201" t="s">
        <v>713</v>
      </c>
      <c r="J2401" s="201" t="s">
        <v>671</v>
      </c>
      <c r="K2401" s="202">
        <v>40.880000000000003</v>
      </c>
      <c r="L2401" s="202">
        <v>0.4</v>
      </c>
      <c r="M2401" s="202">
        <v>12.49</v>
      </c>
      <c r="N2401" s="202">
        <v>8.32</v>
      </c>
      <c r="O2401" s="202">
        <v>0.46</v>
      </c>
      <c r="P2401" s="202">
        <v>15.23</v>
      </c>
      <c r="Q2401" s="202">
        <v>8.7799999999999994</v>
      </c>
      <c r="R2401" s="202">
        <v>0</v>
      </c>
      <c r="S2401" s="202">
        <v>13.33</v>
      </c>
      <c r="T2401" s="202">
        <v>99.89</v>
      </c>
      <c r="U2401" s="183">
        <f t="shared" si="74"/>
        <v>76.541244539678004</v>
      </c>
      <c r="V2401" s="183">
        <f t="shared" si="75"/>
        <v>41.723463257016846</v>
      </c>
      <c r="W2401" s="201" t="s">
        <v>713</v>
      </c>
      <c r="X2401" s="201">
        <v>10</v>
      </c>
    </row>
    <row r="2402" spans="1:24" s="171" customFormat="1" ht="11.25">
      <c r="A2402" s="172" t="s">
        <v>693</v>
      </c>
      <c r="B2402" s="201" t="s">
        <v>672</v>
      </c>
      <c r="C2402" s="201" t="s">
        <v>694</v>
      </c>
      <c r="D2402" s="201" t="s">
        <v>695</v>
      </c>
      <c r="E2402" s="201" t="s">
        <v>696</v>
      </c>
      <c r="F2402" s="201" t="s">
        <v>697</v>
      </c>
      <c r="G2402" s="201">
        <v>10</v>
      </c>
      <c r="H2402" s="201">
        <v>12</v>
      </c>
      <c r="I2402" s="201" t="s">
        <v>713</v>
      </c>
      <c r="J2402" s="201" t="s">
        <v>671</v>
      </c>
      <c r="K2402" s="202">
        <v>42.38</v>
      </c>
      <c r="L2402" s="202">
        <v>0</v>
      </c>
      <c r="M2402" s="202">
        <v>19.18</v>
      </c>
      <c r="N2402" s="202">
        <v>7.46</v>
      </c>
      <c r="O2402" s="202">
        <v>0.52</v>
      </c>
      <c r="P2402" s="202">
        <v>20.16</v>
      </c>
      <c r="Q2402" s="202">
        <v>5.37</v>
      </c>
      <c r="R2402" s="202">
        <v>0.1</v>
      </c>
      <c r="S2402" s="202">
        <v>5.32</v>
      </c>
      <c r="T2402" s="202">
        <v>100.49</v>
      </c>
      <c r="U2402" s="183">
        <f t="shared" si="74"/>
        <v>82.808648436784495</v>
      </c>
      <c r="V2402" s="183">
        <f t="shared" si="75"/>
        <v>15.688114043347271</v>
      </c>
      <c r="W2402" s="201" t="s">
        <v>713</v>
      </c>
      <c r="X2402" s="201">
        <v>10</v>
      </c>
    </row>
    <row r="2403" spans="1:24" s="171" customFormat="1" ht="11.25">
      <c r="A2403" s="172" t="s">
        <v>693</v>
      </c>
      <c r="B2403" s="201" t="s">
        <v>672</v>
      </c>
      <c r="C2403" s="201" t="s">
        <v>694</v>
      </c>
      <c r="D2403" s="201" t="s">
        <v>695</v>
      </c>
      <c r="E2403" s="201" t="s">
        <v>696</v>
      </c>
      <c r="F2403" s="201" t="s">
        <v>697</v>
      </c>
      <c r="G2403" s="201">
        <v>10</v>
      </c>
      <c r="H2403" s="201">
        <v>13</v>
      </c>
      <c r="I2403" s="201" t="s">
        <v>713</v>
      </c>
      <c r="J2403" s="201" t="s">
        <v>671</v>
      </c>
      <c r="K2403" s="202">
        <v>41.77</v>
      </c>
      <c r="L2403" s="202">
        <v>1.03</v>
      </c>
      <c r="M2403" s="202">
        <v>18.37</v>
      </c>
      <c r="N2403" s="202">
        <v>7.5</v>
      </c>
      <c r="O2403" s="202">
        <v>0.4</v>
      </c>
      <c r="P2403" s="202">
        <v>19.440000000000001</v>
      </c>
      <c r="Q2403" s="202">
        <v>5.55</v>
      </c>
      <c r="R2403" s="202">
        <v>0.1</v>
      </c>
      <c r="S2403" s="202">
        <v>4.78</v>
      </c>
      <c r="T2403" s="202">
        <v>98.94</v>
      </c>
      <c r="U2403" s="183">
        <f t="shared" si="74"/>
        <v>82.206641323674035</v>
      </c>
      <c r="V2403" s="183">
        <f t="shared" si="75"/>
        <v>14.86152893199387</v>
      </c>
      <c r="W2403" s="201" t="s">
        <v>713</v>
      </c>
      <c r="X2403" s="201">
        <v>10</v>
      </c>
    </row>
    <row r="2404" spans="1:24" s="171" customFormat="1" ht="11.25">
      <c r="A2404" s="172" t="s">
        <v>693</v>
      </c>
      <c r="B2404" s="201" t="s">
        <v>672</v>
      </c>
      <c r="C2404" s="201" t="s">
        <v>694</v>
      </c>
      <c r="D2404" s="201" t="s">
        <v>695</v>
      </c>
      <c r="E2404" s="201" t="s">
        <v>696</v>
      </c>
      <c r="F2404" s="201" t="s">
        <v>697</v>
      </c>
      <c r="G2404" s="201">
        <v>10</v>
      </c>
      <c r="H2404" s="201">
        <v>14</v>
      </c>
      <c r="I2404" s="201" t="s">
        <v>713</v>
      </c>
      <c r="J2404" s="201" t="s">
        <v>671</v>
      </c>
      <c r="K2404" s="202">
        <v>42.56</v>
      </c>
      <c r="L2404" s="202">
        <v>0.12</v>
      </c>
      <c r="M2404" s="202">
        <v>20.21</v>
      </c>
      <c r="N2404" s="202">
        <v>8.5299999999999994</v>
      </c>
      <c r="O2404" s="202">
        <v>0.44</v>
      </c>
      <c r="P2404" s="202">
        <v>19.36</v>
      </c>
      <c r="Q2404" s="202">
        <v>5.39</v>
      </c>
      <c r="R2404" s="202">
        <v>0</v>
      </c>
      <c r="S2404" s="202">
        <v>4.96</v>
      </c>
      <c r="T2404" s="202">
        <v>101.57</v>
      </c>
      <c r="U2404" s="183">
        <f t="shared" si="74"/>
        <v>80.180288868216081</v>
      </c>
      <c r="V2404" s="183">
        <f t="shared" si="75"/>
        <v>14.136526748518888</v>
      </c>
      <c r="W2404" s="201" t="s">
        <v>713</v>
      </c>
      <c r="X2404" s="201">
        <v>10</v>
      </c>
    </row>
    <row r="2405" spans="1:24" s="171" customFormat="1" ht="11.25">
      <c r="A2405" s="172" t="s">
        <v>693</v>
      </c>
      <c r="B2405" s="201" t="s">
        <v>672</v>
      </c>
      <c r="C2405" s="201" t="s">
        <v>694</v>
      </c>
      <c r="D2405" s="201" t="s">
        <v>695</v>
      </c>
      <c r="E2405" s="201" t="s">
        <v>696</v>
      </c>
      <c r="F2405" s="201" t="s">
        <v>697</v>
      </c>
      <c r="G2405" s="201">
        <v>10</v>
      </c>
      <c r="H2405" s="201">
        <v>15</v>
      </c>
      <c r="I2405" s="201" t="s">
        <v>713</v>
      </c>
      <c r="J2405" s="201" t="s">
        <v>671</v>
      </c>
      <c r="K2405" s="202">
        <v>41.52</v>
      </c>
      <c r="L2405" s="202">
        <v>0.05</v>
      </c>
      <c r="M2405" s="202">
        <v>19.53</v>
      </c>
      <c r="N2405" s="202">
        <v>7.88</v>
      </c>
      <c r="O2405" s="202">
        <v>0.64</v>
      </c>
      <c r="P2405" s="202">
        <v>19.18</v>
      </c>
      <c r="Q2405" s="202">
        <v>5.92</v>
      </c>
      <c r="R2405" s="202">
        <v>0</v>
      </c>
      <c r="S2405" s="202">
        <v>5.46</v>
      </c>
      <c r="T2405" s="202">
        <v>100.18</v>
      </c>
      <c r="U2405" s="183">
        <f t="shared" si="74"/>
        <v>81.268032838799769</v>
      </c>
      <c r="V2405" s="183">
        <f t="shared" si="75"/>
        <v>15.792781469866982</v>
      </c>
      <c r="W2405" s="201" t="s">
        <v>713</v>
      </c>
      <c r="X2405" s="201">
        <v>10</v>
      </c>
    </row>
    <row r="2406" spans="1:24" s="171" customFormat="1" ht="11.25">
      <c r="A2406" s="172" t="s">
        <v>693</v>
      </c>
      <c r="B2406" s="201" t="s">
        <v>672</v>
      </c>
      <c r="C2406" s="201" t="s">
        <v>694</v>
      </c>
      <c r="D2406" s="201" t="s">
        <v>695</v>
      </c>
      <c r="E2406" s="201" t="s">
        <v>696</v>
      </c>
      <c r="F2406" s="201" t="s">
        <v>697</v>
      </c>
      <c r="G2406" s="201">
        <v>10</v>
      </c>
      <c r="H2406" s="201">
        <v>16</v>
      </c>
      <c r="I2406" s="201" t="s">
        <v>713</v>
      </c>
      <c r="J2406" s="201" t="s">
        <v>671</v>
      </c>
      <c r="K2406" s="202">
        <v>41.47</v>
      </c>
      <c r="L2406" s="202">
        <v>0.04</v>
      </c>
      <c r="M2406" s="202">
        <v>19.71</v>
      </c>
      <c r="N2406" s="202">
        <v>7.68</v>
      </c>
      <c r="O2406" s="202">
        <v>0.43</v>
      </c>
      <c r="P2406" s="202">
        <v>18.940000000000001</v>
      </c>
      <c r="Q2406" s="202">
        <v>6.2</v>
      </c>
      <c r="R2406" s="202">
        <v>0.01</v>
      </c>
      <c r="S2406" s="202">
        <v>6.46</v>
      </c>
      <c r="T2406" s="202">
        <v>100.94</v>
      </c>
      <c r="U2406" s="183">
        <f t="shared" si="74"/>
        <v>81.466886347970728</v>
      </c>
      <c r="V2406" s="183">
        <f t="shared" si="75"/>
        <v>18.024011649402969</v>
      </c>
      <c r="W2406" s="201" t="s">
        <v>713</v>
      </c>
      <c r="X2406" s="201">
        <v>10</v>
      </c>
    </row>
    <row r="2407" spans="1:24" s="171" customFormat="1" ht="11.25">
      <c r="A2407" s="172" t="s">
        <v>693</v>
      </c>
      <c r="B2407" s="201" t="s">
        <v>672</v>
      </c>
      <c r="C2407" s="201" t="s">
        <v>694</v>
      </c>
      <c r="D2407" s="201" t="s">
        <v>695</v>
      </c>
      <c r="E2407" s="201" t="s">
        <v>696</v>
      </c>
      <c r="F2407" s="201" t="s">
        <v>697</v>
      </c>
      <c r="G2407" s="201">
        <v>10</v>
      </c>
      <c r="H2407" s="201">
        <v>17</v>
      </c>
      <c r="I2407" s="201" t="s">
        <v>713</v>
      </c>
      <c r="J2407" s="201" t="s">
        <v>671</v>
      </c>
      <c r="K2407" s="202">
        <v>41.47</v>
      </c>
      <c r="L2407" s="202">
        <v>1.01</v>
      </c>
      <c r="M2407" s="202">
        <v>17.87</v>
      </c>
      <c r="N2407" s="202">
        <v>8.1300000000000008</v>
      </c>
      <c r="O2407" s="202">
        <v>0.4</v>
      </c>
      <c r="P2407" s="202">
        <v>18.84</v>
      </c>
      <c r="Q2407" s="202">
        <v>6.21</v>
      </c>
      <c r="R2407" s="202">
        <v>0.31</v>
      </c>
      <c r="S2407" s="202">
        <v>5.17</v>
      </c>
      <c r="T2407" s="202">
        <v>99.41</v>
      </c>
      <c r="U2407" s="183">
        <f t="shared" si="74"/>
        <v>80.50878379668346</v>
      </c>
      <c r="V2407" s="183">
        <f t="shared" si="75"/>
        <v>16.253646209293962</v>
      </c>
      <c r="W2407" s="201" t="s">
        <v>713</v>
      </c>
      <c r="X2407" s="201">
        <v>10</v>
      </c>
    </row>
    <row r="2408" spans="1:24" s="171" customFormat="1" ht="11.25">
      <c r="A2408" s="172" t="s">
        <v>693</v>
      </c>
      <c r="B2408" s="201" t="s">
        <v>672</v>
      </c>
      <c r="C2408" s="201" t="s">
        <v>694</v>
      </c>
      <c r="D2408" s="201" t="s">
        <v>695</v>
      </c>
      <c r="E2408" s="201" t="s">
        <v>696</v>
      </c>
      <c r="F2408" s="201" t="s">
        <v>697</v>
      </c>
      <c r="G2408" s="201">
        <v>10</v>
      </c>
      <c r="H2408" s="201">
        <v>18</v>
      </c>
      <c r="I2408" s="201" t="s">
        <v>713</v>
      </c>
      <c r="J2408" s="201" t="s">
        <v>671</v>
      </c>
      <c r="K2408" s="202">
        <v>42.73</v>
      </c>
      <c r="L2408" s="202">
        <v>7.0000000000000007E-2</v>
      </c>
      <c r="M2408" s="202">
        <v>18.87</v>
      </c>
      <c r="N2408" s="202">
        <v>7.67</v>
      </c>
      <c r="O2408" s="202">
        <v>0.56000000000000005</v>
      </c>
      <c r="P2408" s="202">
        <v>18.98</v>
      </c>
      <c r="Q2408" s="202">
        <v>6.3</v>
      </c>
      <c r="R2408" s="202">
        <v>0.01</v>
      </c>
      <c r="S2408" s="202">
        <v>4.93</v>
      </c>
      <c r="T2408" s="202">
        <v>100.12</v>
      </c>
      <c r="U2408" s="183">
        <f t="shared" si="74"/>
        <v>81.518356220164293</v>
      </c>
      <c r="V2408" s="183">
        <f t="shared" si="75"/>
        <v>14.912769680242041</v>
      </c>
      <c r="W2408" s="201" t="s">
        <v>713</v>
      </c>
      <c r="X2408" s="201">
        <v>10</v>
      </c>
    </row>
    <row r="2409" spans="1:24" s="171" customFormat="1" ht="11.25">
      <c r="A2409" s="172" t="s">
        <v>693</v>
      </c>
      <c r="B2409" s="201" t="s">
        <v>672</v>
      </c>
      <c r="C2409" s="201" t="s">
        <v>694</v>
      </c>
      <c r="D2409" s="201" t="s">
        <v>695</v>
      </c>
      <c r="E2409" s="201" t="s">
        <v>696</v>
      </c>
      <c r="F2409" s="201" t="s">
        <v>697</v>
      </c>
      <c r="G2409" s="201">
        <v>10</v>
      </c>
      <c r="H2409" s="201">
        <v>19</v>
      </c>
      <c r="I2409" s="201" t="s">
        <v>713</v>
      </c>
      <c r="J2409" s="201" t="s">
        <v>671</v>
      </c>
      <c r="K2409" s="202">
        <v>41.13</v>
      </c>
      <c r="L2409" s="202">
        <v>0.17</v>
      </c>
      <c r="M2409" s="202">
        <v>20</v>
      </c>
      <c r="N2409" s="202">
        <v>7.14</v>
      </c>
      <c r="O2409" s="202">
        <v>0.41</v>
      </c>
      <c r="P2409" s="202">
        <v>20.83</v>
      </c>
      <c r="Q2409" s="202">
        <v>4.9800000000000004</v>
      </c>
      <c r="R2409" s="202">
        <v>0</v>
      </c>
      <c r="S2409" s="202">
        <v>4.72</v>
      </c>
      <c r="T2409" s="202">
        <v>99.38</v>
      </c>
      <c r="U2409" s="183">
        <f t="shared" si="74"/>
        <v>83.871020346954182</v>
      </c>
      <c r="V2409" s="183">
        <f t="shared" si="75"/>
        <v>13.667938571524163</v>
      </c>
      <c r="W2409" s="201" t="s">
        <v>713</v>
      </c>
      <c r="X2409" s="201">
        <v>10</v>
      </c>
    </row>
    <row r="2410" spans="1:24" s="171" customFormat="1" ht="11.25">
      <c r="A2410" s="172" t="s">
        <v>693</v>
      </c>
      <c r="B2410" s="201" t="s">
        <v>672</v>
      </c>
      <c r="C2410" s="201" t="s">
        <v>694</v>
      </c>
      <c r="D2410" s="201" t="s">
        <v>695</v>
      </c>
      <c r="E2410" s="201" t="s">
        <v>696</v>
      </c>
      <c r="F2410" s="201" t="s">
        <v>697</v>
      </c>
      <c r="G2410" s="201">
        <v>10</v>
      </c>
      <c r="H2410" s="201">
        <v>20</v>
      </c>
      <c r="I2410" s="201" t="s">
        <v>713</v>
      </c>
      <c r="J2410" s="201" t="s">
        <v>671</v>
      </c>
      <c r="K2410" s="202">
        <v>41.47</v>
      </c>
      <c r="L2410" s="202">
        <v>0.1</v>
      </c>
      <c r="M2410" s="202">
        <v>22.89</v>
      </c>
      <c r="N2410" s="202">
        <v>12.72</v>
      </c>
      <c r="O2410" s="202">
        <v>0.34</v>
      </c>
      <c r="P2410" s="202">
        <v>9.4499999999999993</v>
      </c>
      <c r="Q2410" s="202">
        <v>13.45</v>
      </c>
      <c r="R2410" s="202">
        <v>0.26</v>
      </c>
      <c r="S2410" s="202">
        <v>0.03</v>
      </c>
      <c r="T2410" s="202">
        <v>100.71</v>
      </c>
      <c r="U2410" s="183">
        <f t="shared" si="74"/>
        <v>56.97473000708132</v>
      </c>
      <c r="V2410" s="183">
        <f t="shared" si="75"/>
        <v>8.7844119977644533E-2</v>
      </c>
      <c r="W2410" s="201" t="s">
        <v>713</v>
      </c>
      <c r="X2410" s="201">
        <v>10</v>
      </c>
    </row>
    <row r="2411" spans="1:24" s="171" customFormat="1" ht="11.25">
      <c r="A2411" s="172" t="s">
        <v>693</v>
      </c>
      <c r="B2411" s="201" t="s">
        <v>672</v>
      </c>
      <c r="C2411" s="201" t="s">
        <v>694</v>
      </c>
      <c r="D2411" s="201" t="s">
        <v>695</v>
      </c>
      <c r="E2411" s="201" t="s">
        <v>696</v>
      </c>
      <c r="F2411" s="201" t="s">
        <v>697</v>
      </c>
      <c r="G2411" s="201">
        <v>10</v>
      </c>
      <c r="H2411" s="201">
        <v>21</v>
      </c>
      <c r="I2411" s="201" t="s">
        <v>713</v>
      </c>
      <c r="J2411" s="201" t="s">
        <v>671</v>
      </c>
      <c r="K2411" s="202">
        <v>40.159999999999997</v>
      </c>
      <c r="L2411" s="202">
        <v>0.14000000000000001</v>
      </c>
      <c r="M2411" s="202">
        <v>22.6</v>
      </c>
      <c r="N2411" s="202">
        <v>13.07</v>
      </c>
      <c r="O2411" s="202">
        <v>0.37</v>
      </c>
      <c r="P2411" s="202">
        <v>9.82</v>
      </c>
      <c r="Q2411" s="202">
        <v>13.3</v>
      </c>
      <c r="R2411" s="202">
        <v>7.0000000000000007E-2</v>
      </c>
      <c r="S2411" s="202">
        <v>0.06</v>
      </c>
      <c r="T2411" s="202">
        <v>99.59</v>
      </c>
      <c r="U2411" s="183">
        <f t="shared" si="74"/>
        <v>57.250591864599265</v>
      </c>
      <c r="V2411" s="183">
        <f t="shared" si="75"/>
        <v>0.17778246719069857</v>
      </c>
      <c r="W2411" s="201" t="s">
        <v>713</v>
      </c>
      <c r="X2411" s="201">
        <v>10</v>
      </c>
    </row>
    <row r="2412" spans="1:24" s="171" customFormat="1" ht="11.25">
      <c r="A2412" s="172" t="s">
        <v>693</v>
      </c>
      <c r="B2412" s="201" t="s">
        <v>672</v>
      </c>
      <c r="C2412" s="201" t="s">
        <v>694</v>
      </c>
      <c r="D2412" s="201" t="s">
        <v>695</v>
      </c>
      <c r="E2412" s="201" t="s">
        <v>696</v>
      </c>
      <c r="F2412" s="201" t="s">
        <v>697</v>
      </c>
      <c r="G2412" s="201">
        <v>10</v>
      </c>
      <c r="H2412" s="201">
        <v>22</v>
      </c>
      <c r="I2412" s="201" t="s">
        <v>713</v>
      </c>
      <c r="J2412" s="201" t="s">
        <v>671</v>
      </c>
      <c r="K2412" s="202">
        <v>41.5</v>
      </c>
      <c r="L2412" s="202">
        <v>0.19</v>
      </c>
      <c r="M2412" s="202">
        <v>18.010000000000002</v>
      </c>
      <c r="N2412" s="202">
        <v>7.13</v>
      </c>
      <c r="O2412" s="202">
        <v>0.43</v>
      </c>
      <c r="P2412" s="202">
        <v>19.91</v>
      </c>
      <c r="Q2412" s="202">
        <v>6.24</v>
      </c>
      <c r="R2412" s="202">
        <v>0</v>
      </c>
      <c r="S2412" s="202">
        <v>7.86</v>
      </c>
      <c r="T2412" s="202">
        <v>101.27</v>
      </c>
      <c r="U2412" s="183">
        <f t="shared" si="74"/>
        <v>83.270098823954555</v>
      </c>
      <c r="V2412" s="183">
        <f t="shared" si="75"/>
        <v>22.646766814805041</v>
      </c>
      <c r="W2412" s="201" t="s">
        <v>713</v>
      </c>
      <c r="X2412" s="201">
        <v>10</v>
      </c>
    </row>
    <row r="2413" spans="1:24" s="171" customFormat="1" ht="11.25">
      <c r="A2413" s="172" t="s">
        <v>693</v>
      </c>
      <c r="B2413" s="201" t="s">
        <v>672</v>
      </c>
      <c r="C2413" s="201" t="s">
        <v>694</v>
      </c>
      <c r="D2413" s="201" t="s">
        <v>695</v>
      </c>
      <c r="E2413" s="201" t="s">
        <v>696</v>
      </c>
      <c r="F2413" s="201" t="s">
        <v>697</v>
      </c>
      <c r="G2413" s="201">
        <v>10</v>
      </c>
      <c r="H2413" s="201">
        <v>23</v>
      </c>
      <c r="I2413" s="201" t="s">
        <v>713</v>
      </c>
      <c r="J2413" s="201" t="s">
        <v>671</v>
      </c>
      <c r="K2413" s="202">
        <v>42.42</v>
      </c>
      <c r="L2413" s="202">
        <v>1.17</v>
      </c>
      <c r="M2413" s="202">
        <v>18.690000000000001</v>
      </c>
      <c r="N2413" s="202">
        <v>8.4700000000000006</v>
      </c>
      <c r="O2413" s="202">
        <v>0.25</v>
      </c>
      <c r="P2413" s="202">
        <v>19.12</v>
      </c>
      <c r="Q2413" s="202">
        <v>5.49</v>
      </c>
      <c r="R2413" s="202">
        <v>0.19</v>
      </c>
      <c r="S2413" s="202">
        <v>4.0199999999999996</v>
      </c>
      <c r="T2413" s="202">
        <v>99.82</v>
      </c>
      <c r="U2413" s="183">
        <f t="shared" si="74"/>
        <v>80.094090611245576</v>
      </c>
      <c r="V2413" s="183">
        <f t="shared" si="75"/>
        <v>12.609551103947775</v>
      </c>
      <c r="W2413" s="201" t="s">
        <v>713</v>
      </c>
      <c r="X2413" s="201">
        <v>10</v>
      </c>
    </row>
    <row r="2414" spans="1:24" s="171" customFormat="1" ht="11.25">
      <c r="A2414" s="172" t="s">
        <v>693</v>
      </c>
      <c r="B2414" s="201" t="s">
        <v>672</v>
      </c>
      <c r="C2414" s="201" t="s">
        <v>694</v>
      </c>
      <c r="D2414" s="201" t="s">
        <v>695</v>
      </c>
      <c r="E2414" s="201" t="s">
        <v>696</v>
      </c>
      <c r="F2414" s="201" t="s">
        <v>697</v>
      </c>
      <c r="G2414" s="201">
        <v>10</v>
      </c>
      <c r="H2414" s="201">
        <v>24</v>
      </c>
      <c r="I2414" s="201" t="s">
        <v>713</v>
      </c>
      <c r="J2414" s="201" t="s">
        <v>671</v>
      </c>
      <c r="K2414" s="202">
        <v>43.44</v>
      </c>
      <c r="L2414" s="202">
        <v>0.28000000000000003</v>
      </c>
      <c r="M2414" s="202">
        <v>21.91</v>
      </c>
      <c r="N2414" s="202">
        <v>9.41</v>
      </c>
      <c r="O2414" s="202">
        <v>0.32</v>
      </c>
      <c r="P2414" s="202">
        <v>19.11</v>
      </c>
      <c r="Q2414" s="202">
        <v>4.57</v>
      </c>
      <c r="R2414" s="202">
        <v>0.13</v>
      </c>
      <c r="S2414" s="202">
        <v>2.33</v>
      </c>
      <c r="T2414" s="202">
        <v>101.5</v>
      </c>
      <c r="U2414" s="183">
        <f t="shared" si="74"/>
        <v>78.354059352513673</v>
      </c>
      <c r="V2414" s="183">
        <f t="shared" si="75"/>
        <v>6.6589410657783468</v>
      </c>
      <c r="W2414" s="201" t="s">
        <v>713</v>
      </c>
      <c r="X2414" s="201">
        <v>10</v>
      </c>
    </row>
    <row r="2415" spans="1:24" s="171" customFormat="1" ht="11.25">
      <c r="A2415" s="172" t="s">
        <v>693</v>
      </c>
      <c r="B2415" s="201" t="s">
        <v>672</v>
      </c>
      <c r="C2415" s="201" t="s">
        <v>694</v>
      </c>
      <c r="D2415" s="201" t="s">
        <v>695</v>
      </c>
      <c r="E2415" s="201" t="s">
        <v>696</v>
      </c>
      <c r="F2415" s="201" t="s">
        <v>697</v>
      </c>
      <c r="G2415" s="201">
        <v>10</v>
      </c>
      <c r="H2415" s="201">
        <v>26</v>
      </c>
      <c r="I2415" s="201" t="s">
        <v>713</v>
      </c>
      <c r="J2415" s="201" t="s">
        <v>671</v>
      </c>
      <c r="K2415" s="202">
        <v>41.98</v>
      </c>
      <c r="L2415" s="202">
        <v>0.22</v>
      </c>
      <c r="M2415" s="202">
        <v>18.48</v>
      </c>
      <c r="N2415" s="202">
        <v>7.36</v>
      </c>
      <c r="O2415" s="202">
        <v>0.35</v>
      </c>
      <c r="P2415" s="202">
        <v>19.579999999999998</v>
      </c>
      <c r="Q2415" s="202">
        <v>6.22</v>
      </c>
      <c r="R2415" s="202">
        <v>0</v>
      </c>
      <c r="S2415" s="202">
        <v>7.74</v>
      </c>
      <c r="T2415" s="202">
        <v>101.93</v>
      </c>
      <c r="U2415" s="183">
        <f t="shared" si="74"/>
        <v>82.584044680595511</v>
      </c>
      <c r="V2415" s="183">
        <f t="shared" si="75"/>
        <v>21.934078307616016</v>
      </c>
      <c r="W2415" s="201" t="s">
        <v>713</v>
      </c>
      <c r="X2415" s="201">
        <v>10</v>
      </c>
    </row>
    <row r="2416" spans="1:24" s="171" customFormat="1" ht="11.25">
      <c r="A2416" s="172" t="s">
        <v>693</v>
      </c>
      <c r="B2416" s="201" t="s">
        <v>672</v>
      </c>
      <c r="C2416" s="201" t="s">
        <v>694</v>
      </c>
      <c r="D2416" s="201" t="s">
        <v>695</v>
      </c>
      <c r="E2416" s="201" t="s">
        <v>696</v>
      </c>
      <c r="F2416" s="201" t="s">
        <v>697</v>
      </c>
      <c r="G2416" s="201">
        <v>10</v>
      </c>
      <c r="H2416" s="201">
        <v>27</v>
      </c>
      <c r="I2416" s="201" t="s">
        <v>713</v>
      </c>
      <c r="J2416" s="201" t="s">
        <v>671</v>
      </c>
      <c r="K2416" s="202">
        <v>42.41</v>
      </c>
      <c r="L2416" s="202">
        <v>0.23</v>
      </c>
      <c r="M2416" s="202">
        <v>18.62</v>
      </c>
      <c r="N2416" s="202">
        <v>7.88</v>
      </c>
      <c r="O2416" s="202">
        <v>0.45</v>
      </c>
      <c r="P2416" s="202">
        <v>19.760000000000002</v>
      </c>
      <c r="Q2416" s="202">
        <v>4.99</v>
      </c>
      <c r="R2416" s="202">
        <v>0</v>
      </c>
      <c r="S2416" s="202">
        <v>5.22</v>
      </c>
      <c r="T2416" s="202">
        <v>99.56</v>
      </c>
      <c r="U2416" s="183">
        <f t="shared" si="74"/>
        <v>81.717335133418985</v>
      </c>
      <c r="V2416" s="183">
        <f t="shared" si="75"/>
        <v>15.829574869739178</v>
      </c>
      <c r="W2416" s="201" t="s">
        <v>713</v>
      </c>
      <c r="X2416" s="201">
        <v>10</v>
      </c>
    </row>
    <row r="2417" spans="1:24" s="171" customFormat="1" ht="11.25">
      <c r="A2417" s="172" t="s">
        <v>693</v>
      </c>
      <c r="B2417" s="201" t="s">
        <v>672</v>
      </c>
      <c r="C2417" s="201" t="s">
        <v>694</v>
      </c>
      <c r="D2417" s="201" t="s">
        <v>695</v>
      </c>
      <c r="E2417" s="201" t="s">
        <v>696</v>
      </c>
      <c r="F2417" s="201" t="s">
        <v>697</v>
      </c>
      <c r="G2417" s="201">
        <v>10</v>
      </c>
      <c r="H2417" s="201">
        <v>28</v>
      </c>
      <c r="I2417" s="201" t="s">
        <v>713</v>
      </c>
      <c r="J2417" s="201" t="s">
        <v>671</v>
      </c>
      <c r="K2417" s="202">
        <v>42.21</v>
      </c>
      <c r="L2417" s="202">
        <v>0.96</v>
      </c>
      <c r="M2417" s="202">
        <v>18.309999999999999</v>
      </c>
      <c r="N2417" s="202">
        <v>7.59</v>
      </c>
      <c r="O2417" s="202">
        <v>0.3</v>
      </c>
      <c r="P2417" s="202">
        <v>20.399999999999999</v>
      </c>
      <c r="Q2417" s="202">
        <v>5.1100000000000003</v>
      </c>
      <c r="R2417" s="202">
        <v>0.09</v>
      </c>
      <c r="S2417" s="202">
        <v>4.0999999999999996</v>
      </c>
      <c r="T2417" s="202">
        <v>99.07</v>
      </c>
      <c r="U2417" s="183">
        <f t="shared" si="74"/>
        <v>82.731042157475471</v>
      </c>
      <c r="V2417" s="183">
        <f t="shared" si="75"/>
        <v>13.059761448632804</v>
      </c>
      <c r="W2417" s="201" t="s">
        <v>713</v>
      </c>
      <c r="X2417" s="201">
        <v>10</v>
      </c>
    </row>
    <row r="2418" spans="1:24" s="171" customFormat="1" ht="11.25">
      <c r="A2418" s="172" t="s">
        <v>693</v>
      </c>
      <c r="B2418" s="201" t="s">
        <v>672</v>
      </c>
      <c r="C2418" s="201" t="s">
        <v>694</v>
      </c>
      <c r="D2418" s="201" t="s">
        <v>695</v>
      </c>
      <c r="E2418" s="201" t="s">
        <v>696</v>
      </c>
      <c r="F2418" s="201" t="s">
        <v>697</v>
      </c>
      <c r="G2418" s="201">
        <v>10</v>
      </c>
      <c r="H2418" s="201">
        <v>30</v>
      </c>
      <c r="I2418" s="201" t="s">
        <v>713</v>
      </c>
      <c r="J2418" s="201" t="s">
        <v>671</v>
      </c>
      <c r="K2418" s="202">
        <v>41.99</v>
      </c>
      <c r="L2418" s="202">
        <v>1.3</v>
      </c>
      <c r="M2418" s="202">
        <v>19.309999999999999</v>
      </c>
      <c r="N2418" s="202">
        <v>7.63</v>
      </c>
      <c r="O2418" s="202">
        <v>0.33</v>
      </c>
      <c r="P2418" s="202">
        <v>21.43</v>
      </c>
      <c r="Q2418" s="202">
        <v>5.34</v>
      </c>
      <c r="R2418" s="202">
        <v>0.15</v>
      </c>
      <c r="S2418" s="202">
        <v>3.66</v>
      </c>
      <c r="T2418" s="202">
        <v>101.14</v>
      </c>
      <c r="U2418" s="183">
        <f t="shared" si="74"/>
        <v>83.350646788834894</v>
      </c>
      <c r="V2418" s="183">
        <f t="shared" si="75"/>
        <v>11.280694761210752</v>
      </c>
      <c r="W2418" s="201" t="s">
        <v>713</v>
      </c>
      <c r="X2418" s="201">
        <v>10</v>
      </c>
    </row>
    <row r="2419" spans="1:24" s="171" customFormat="1" ht="11.25">
      <c r="A2419" s="172" t="s">
        <v>693</v>
      </c>
      <c r="B2419" s="201" t="s">
        <v>672</v>
      </c>
      <c r="C2419" s="201" t="s">
        <v>694</v>
      </c>
      <c r="D2419" s="201" t="s">
        <v>695</v>
      </c>
      <c r="E2419" s="201" t="s">
        <v>696</v>
      </c>
      <c r="F2419" s="201" t="s">
        <v>697</v>
      </c>
      <c r="G2419" s="201">
        <v>10</v>
      </c>
      <c r="H2419" s="201">
        <v>31</v>
      </c>
      <c r="I2419" s="201" t="s">
        <v>713</v>
      </c>
      <c r="J2419" s="201" t="s">
        <v>671</v>
      </c>
      <c r="K2419" s="202">
        <v>42.55</v>
      </c>
      <c r="L2419" s="202">
        <v>0.94</v>
      </c>
      <c r="M2419" s="202">
        <v>18.75</v>
      </c>
      <c r="N2419" s="202">
        <v>8.26</v>
      </c>
      <c r="O2419" s="202">
        <v>0.41</v>
      </c>
      <c r="P2419" s="202">
        <v>19.96</v>
      </c>
      <c r="Q2419" s="202">
        <v>5.05</v>
      </c>
      <c r="R2419" s="202">
        <v>0</v>
      </c>
      <c r="S2419" s="202">
        <v>3.61</v>
      </c>
      <c r="T2419" s="202">
        <v>99.53</v>
      </c>
      <c r="U2419" s="183">
        <f t="shared" si="74"/>
        <v>81.15765237538443</v>
      </c>
      <c r="V2419" s="183">
        <f t="shared" si="75"/>
        <v>11.43851682427713</v>
      </c>
      <c r="W2419" s="201" t="s">
        <v>713</v>
      </c>
      <c r="X2419" s="201">
        <v>10</v>
      </c>
    </row>
    <row r="2420" spans="1:24" s="171" customFormat="1" ht="11.25">
      <c r="A2420" s="172" t="s">
        <v>693</v>
      </c>
      <c r="B2420" s="201" t="s">
        <v>672</v>
      </c>
      <c r="C2420" s="201" t="s">
        <v>694</v>
      </c>
      <c r="D2420" s="201" t="s">
        <v>695</v>
      </c>
      <c r="E2420" s="201" t="s">
        <v>696</v>
      </c>
      <c r="F2420" s="201" t="s">
        <v>697</v>
      </c>
      <c r="G2420" s="201">
        <v>10</v>
      </c>
      <c r="H2420" s="201">
        <v>32</v>
      </c>
      <c r="I2420" s="201" t="s">
        <v>713</v>
      </c>
      <c r="J2420" s="201" t="s">
        <v>671</v>
      </c>
      <c r="K2420" s="202">
        <v>41.69</v>
      </c>
      <c r="L2420" s="202">
        <v>0.06</v>
      </c>
      <c r="M2420" s="202">
        <v>20.29</v>
      </c>
      <c r="N2420" s="202">
        <v>8.31</v>
      </c>
      <c r="O2420" s="202">
        <v>0.55000000000000004</v>
      </c>
      <c r="P2420" s="202">
        <v>18.11</v>
      </c>
      <c r="Q2420" s="202">
        <v>5.8</v>
      </c>
      <c r="R2420" s="202">
        <v>0.12</v>
      </c>
      <c r="S2420" s="202">
        <v>5.46</v>
      </c>
      <c r="T2420" s="202">
        <v>100.39</v>
      </c>
      <c r="U2420" s="183">
        <f t="shared" si="74"/>
        <v>79.526935796045862</v>
      </c>
      <c r="V2420" s="183">
        <f t="shared" si="75"/>
        <v>15.291690953244212</v>
      </c>
      <c r="W2420" s="201" t="s">
        <v>713</v>
      </c>
      <c r="X2420" s="201">
        <v>10</v>
      </c>
    </row>
    <row r="2421" spans="1:24" s="171" customFormat="1" ht="11.25">
      <c r="A2421" s="172" t="s">
        <v>693</v>
      </c>
      <c r="B2421" s="201" t="s">
        <v>672</v>
      </c>
      <c r="C2421" s="201" t="s">
        <v>694</v>
      </c>
      <c r="D2421" s="201" t="s">
        <v>695</v>
      </c>
      <c r="E2421" s="201" t="s">
        <v>696</v>
      </c>
      <c r="F2421" s="201" t="s">
        <v>697</v>
      </c>
      <c r="G2421" s="201">
        <v>10</v>
      </c>
      <c r="H2421" s="201">
        <v>33</v>
      </c>
      <c r="I2421" s="201" t="s">
        <v>713</v>
      </c>
      <c r="J2421" s="201" t="s">
        <v>671</v>
      </c>
      <c r="K2421" s="202">
        <v>42.07</v>
      </c>
      <c r="L2421" s="202">
        <v>0.3</v>
      </c>
      <c r="M2421" s="202">
        <v>17.88</v>
      </c>
      <c r="N2421" s="202">
        <v>7.01</v>
      </c>
      <c r="O2421" s="202">
        <v>0.28000000000000003</v>
      </c>
      <c r="P2421" s="202">
        <v>20.49</v>
      </c>
      <c r="Q2421" s="202">
        <v>5.79</v>
      </c>
      <c r="R2421" s="202">
        <v>0.04</v>
      </c>
      <c r="S2421" s="202">
        <v>6.54</v>
      </c>
      <c r="T2421" s="202">
        <v>100.4</v>
      </c>
      <c r="U2421" s="183">
        <f t="shared" si="74"/>
        <v>83.896946374348104</v>
      </c>
      <c r="V2421" s="183">
        <f t="shared" si="75"/>
        <v>19.70285794597137</v>
      </c>
      <c r="W2421" s="201" t="s">
        <v>713</v>
      </c>
      <c r="X2421" s="201">
        <v>10</v>
      </c>
    </row>
    <row r="2422" spans="1:24" s="171" customFormat="1" ht="11.25">
      <c r="A2422" s="172" t="s">
        <v>693</v>
      </c>
      <c r="B2422" s="201" t="s">
        <v>672</v>
      </c>
      <c r="C2422" s="201" t="s">
        <v>694</v>
      </c>
      <c r="D2422" s="201" t="s">
        <v>695</v>
      </c>
      <c r="E2422" s="201" t="s">
        <v>696</v>
      </c>
      <c r="F2422" s="201" t="s">
        <v>697</v>
      </c>
      <c r="G2422" s="201">
        <v>10</v>
      </c>
      <c r="H2422" s="201">
        <v>34</v>
      </c>
      <c r="I2422" s="201" t="s">
        <v>713</v>
      </c>
      <c r="J2422" s="201" t="s">
        <v>671</v>
      </c>
      <c r="K2422" s="202">
        <v>40.26</v>
      </c>
      <c r="L2422" s="202">
        <v>0.31</v>
      </c>
      <c r="M2422" s="202">
        <v>22.08</v>
      </c>
      <c r="N2422" s="202">
        <v>12.98</v>
      </c>
      <c r="O2422" s="202">
        <v>0.24</v>
      </c>
      <c r="P2422" s="202">
        <v>10.26</v>
      </c>
      <c r="Q2422" s="202">
        <v>13.74</v>
      </c>
      <c r="R2422" s="202">
        <v>0.04</v>
      </c>
      <c r="S2422" s="202">
        <v>0</v>
      </c>
      <c r="T2422" s="202">
        <v>99.91</v>
      </c>
      <c r="U2422" s="183">
        <f t="shared" si="74"/>
        <v>58.487638257169436</v>
      </c>
      <c r="V2422" s="183">
        <f t="shared" si="75"/>
        <v>0</v>
      </c>
      <c r="W2422" s="201" t="s">
        <v>713</v>
      </c>
      <c r="X2422" s="201">
        <v>10</v>
      </c>
    </row>
    <row r="2423" spans="1:24" s="171" customFormat="1" ht="11.25">
      <c r="A2423" s="172" t="s">
        <v>693</v>
      </c>
      <c r="B2423" s="201" t="s">
        <v>672</v>
      </c>
      <c r="C2423" s="201" t="s">
        <v>694</v>
      </c>
      <c r="D2423" s="201" t="s">
        <v>695</v>
      </c>
      <c r="E2423" s="201" t="s">
        <v>696</v>
      </c>
      <c r="F2423" s="201" t="s">
        <v>697</v>
      </c>
      <c r="G2423" s="201">
        <v>10</v>
      </c>
      <c r="H2423" s="201">
        <v>35</v>
      </c>
      <c r="I2423" s="201" t="s">
        <v>713</v>
      </c>
      <c r="J2423" s="201" t="s">
        <v>671</v>
      </c>
      <c r="K2423" s="202">
        <v>41.5</v>
      </c>
      <c r="L2423" s="202">
        <v>0.03</v>
      </c>
      <c r="M2423" s="202">
        <v>17.010000000000002</v>
      </c>
      <c r="N2423" s="202">
        <v>7.02</v>
      </c>
      <c r="O2423" s="202">
        <v>0.45</v>
      </c>
      <c r="P2423" s="202">
        <v>19.440000000000001</v>
      </c>
      <c r="Q2423" s="202">
        <v>6.38</v>
      </c>
      <c r="R2423" s="202">
        <v>0.01</v>
      </c>
      <c r="S2423" s="202">
        <v>6.99</v>
      </c>
      <c r="T2423" s="202">
        <v>98.83</v>
      </c>
      <c r="U2423" s="183">
        <f t="shared" si="74"/>
        <v>83.153573391885246</v>
      </c>
      <c r="V2423" s="183">
        <f t="shared" si="75"/>
        <v>21.609908878725737</v>
      </c>
      <c r="W2423" s="201" t="s">
        <v>713</v>
      </c>
      <c r="X2423" s="201">
        <v>10</v>
      </c>
    </row>
    <row r="2424" spans="1:24" s="171" customFormat="1" ht="11.25">
      <c r="A2424" s="172" t="s">
        <v>693</v>
      </c>
      <c r="B2424" s="201" t="s">
        <v>672</v>
      </c>
      <c r="C2424" s="201" t="s">
        <v>694</v>
      </c>
      <c r="D2424" s="201" t="s">
        <v>695</v>
      </c>
      <c r="E2424" s="201" t="s">
        <v>696</v>
      </c>
      <c r="F2424" s="201" t="s">
        <v>697</v>
      </c>
      <c r="G2424" s="201">
        <v>10</v>
      </c>
      <c r="H2424" s="201">
        <v>36</v>
      </c>
      <c r="I2424" s="201" t="s">
        <v>713</v>
      </c>
      <c r="J2424" s="201" t="s">
        <v>671</v>
      </c>
      <c r="K2424" s="202">
        <v>41.43</v>
      </c>
      <c r="L2424" s="202">
        <v>2.6</v>
      </c>
      <c r="M2424" s="202">
        <v>19.16</v>
      </c>
      <c r="N2424" s="202">
        <v>9.1300000000000008</v>
      </c>
      <c r="O2424" s="202">
        <v>0.26</v>
      </c>
      <c r="P2424" s="202">
        <v>20.56</v>
      </c>
      <c r="Q2424" s="202">
        <v>6.8</v>
      </c>
      <c r="R2424" s="202">
        <v>0.18</v>
      </c>
      <c r="S2424" s="202">
        <v>0.56999999999999995</v>
      </c>
      <c r="T2424" s="202">
        <v>100.69</v>
      </c>
      <c r="U2424" s="183">
        <f t="shared" si="74"/>
        <v>80.055436984894797</v>
      </c>
      <c r="V2424" s="183">
        <f t="shared" si="75"/>
        <v>1.9566643557456933</v>
      </c>
      <c r="W2424" s="201" t="s">
        <v>713</v>
      </c>
      <c r="X2424" s="201">
        <v>10</v>
      </c>
    </row>
    <row r="2425" spans="1:24" s="171" customFormat="1" ht="11.25">
      <c r="A2425" s="172" t="s">
        <v>693</v>
      </c>
      <c r="B2425" s="201" t="s">
        <v>672</v>
      </c>
      <c r="C2425" s="201" t="s">
        <v>694</v>
      </c>
      <c r="D2425" s="201" t="s">
        <v>695</v>
      </c>
      <c r="E2425" s="201" t="s">
        <v>696</v>
      </c>
      <c r="F2425" s="201" t="s">
        <v>697</v>
      </c>
      <c r="G2425" s="201">
        <v>10</v>
      </c>
      <c r="H2425" s="201">
        <v>37</v>
      </c>
      <c r="I2425" s="201" t="s">
        <v>713</v>
      </c>
      <c r="J2425" s="201" t="s">
        <v>671</v>
      </c>
      <c r="K2425" s="202">
        <v>41.1</v>
      </c>
      <c r="L2425" s="202">
        <v>0.05</v>
      </c>
      <c r="M2425" s="202">
        <v>18.579999999999998</v>
      </c>
      <c r="N2425" s="202">
        <v>7.74</v>
      </c>
      <c r="O2425" s="202">
        <v>0.61</v>
      </c>
      <c r="P2425" s="202">
        <v>19.28</v>
      </c>
      <c r="Q2425" s="202">
        <v>5.93</v>
      </c>
      <c r="R2425" s="202">
        <v>0</v>
      </c>
      <c r="S2425" s="202">
        <v>6.45</v>
      </c>
      <c r="T2425" s="202">
        <v>99.74</v>
      </c>
      <c r="U2425" s="183">
        <f t="shared" si="74"/>
        <v>81.617545944734459</v>
      </c>
      <c r="V2425" s="183">
        <f t="shared" si="75"/>
        <v>18.889130470662352</v>
      </c>
      <c r="W2425" s="201" t="s">
        <v>713</v>
      </c>
      <c r="X2425" s="201">
        <v>10</v>
      </c>
    </row>
    <row r="2426" spans="1:24" s="171" customFormat="1" ht="11.25">
      <c r="A2426" s="172" t="s">
        <v>693</v>
      </c>
      <c r="B2426" s="201" t="s">
        <v>672</v>
      </c>
      <c r="C2426" s="201" t="s">
        <v>694</v>
      </c>
      <c r="D2426" s="201" t="s">
        <v>695</v>
      </c>
      <c r="E2426" s="201" t="s">
        <v>696</v>
      </c>
      <c r="F2426" s="201" t="s">
        <v>697</v>
      </c>
      <c r="G2426" s="201">
        <v>10</v>
      </c>
      <c r="H2426" s="201">
        <v>38</v>
      </c>
      <c r="I2426" s="201" t="s">
        <v>713</v>
      </c>
      <c r="J2426" s="201" t="s">
        <v>671</v>
      </c>
      <c r="K2426" s="202">
        <v>42.32</v>
      </c>
      <c r="L2426" s="202">
        <v>2.61</v>
      </c>
      <c r="M2426" s="202">
        <v>18.510000000000002</v>
      </c>
      <c r="N2426" s="202">
        <v>9</v>
      </c>
      <c r="O2426" s="202">
        <v>0.41</v>
      </c>
      <c r="P2426" s="202">
        <v>20.86</v>
      </c>
      <c r="Q2426" s="202">
        <v>5.65</v>
      </c>
      <c r="R2426" s="202">
        <v>0</v>
      </c>
      <c r="S2426" s="202">
        <v>0.91</v>
      </c>
      <c r="T2426" s="202">
        <v>100.27</v>
      </c>
      <c r="U2426" s="183">
        <f t="shared" si="74"/>
        <v>80.511726322948078</v>
      </c>
      <c r="V2426" s="183">
        <f t="shared" si="75"/>
        <v>3.1927275643509869</v>
      </c>
      <c r="W2426" s="201" t="s">
        <v>713</v>
      </c>
      <c r="X2426" s="201">
        <v>10</v>
      </c>
    </row>
    <row r="2427" spans="1:24" s="171" customFormat="1" ht="11.25">
      <c r="A2427" s="172" t="s">
        <v>693</v>
      </c>
      <c r="B2427" s="201" t="s">
        <v>672</v>
      </c>
      <c r="C2427" s="201" t="s">
        <v>694</v>
      </c>
      <c r="D2427" s="201" t="s">
        <v>695</v>
      </c>
      <c r="E2427" s="201" t="s">
        <v>696</v>
      </c>
      <c r="F2427" s="201" t="s">
        <v>697</v>
      </c>
      <c r="G2427" s="201">
        <v>10</v>
      </c>
      <c r="H2427" s="201">
        <v>39</v>
      </c>
      <c r="I2427" s="201" t="s">
        <v>713</v>
      </c>
      <c r="J2427" s="201" t="s">
        <v>671</v>
      </c>
      <c r="K2427" s="202">
        <v>43.28</v>
      </c>
      <c r="L2427" s="202">
        <v>0.01</v>
      </c>
      <c r="M2427" s="202">
        <v>18.809999999999999</v>
      </c>
      <c r="N2427" s="202">
        <v>8.16</v>
      </c>
      <c r="O2427" s="202">
        <v>0.56000000000000005</v>
      </c>
      <c r="P2427" s="202">
        <v>18.329999999999998</v>
      </c>
      <c r="Q2427" s="202">
        <v>5.83</v>
      </c>
      <c r="R2427" s="202">
        <v>0.01</v>
      </c>
      <c r="S2427" s="202">
        <v>5.7</v>
      </c>
      <c r="T2427" s="202">
        <v>100.69</v>
      </c>
      <c r="U2427" s="183">
        <f t="shared" si="74"/>
        <v>80.015700449852332</v>
      </c>
      <c r="V2427" s="183">
        <f t="shared" si="75"/>
        <v>16.894156925981971</v>
      </c>
      <c r="W2427" s="201" t="s">
        <v>713</v>
      </c>
      <c r="X2427" s="201">
        <v>10</v>
      </c>
    </row>
    <row r="2428" spans="1:24" s="171" customFormat="1" ht="11.25">
      <c r="A2428" s="172" t="s">
        <v>693</v>
      </c>
      <c r="B2428" s="201" t="s">
        <v>672</v>
      </c>
      <c r="C2428" s="201" t="s">
        <v>694</v>
      </c>
      <c r="D2428" s="201" t="s">
        <v>695</v>
      </c>
      <c r="E2428" s="201" t="s">
        <v>696</v>
      </c>
      <c r="F2428" s="201" t="s">
        <v>697</v>
      </c>
      <c r="G2428" s="201">
        <v>10</v>
      </c>
      <c r="H2428" s="201">
        <v>40</v>
      </c>
      <c r="I2428" s="201" t="s">
        <v>713</v>
      </c>
      <c r="J2428" s="201" t="s">
        <v>671</v>
      </c>
      <c r="K2428" s="202">
        <v>42.39</v>
      </c>
      <c r="L2428" s="202">
        <v>2.33</v>
      </c>
      <c r="M2428" s="202">
        <v>19.72</v>
      </c>
      <c r="N2428" s="202">
        <v>8.98</v>
      </c>
      <c r="O2428" s="202">
        <v>0.27</v>
      </c>
      <c r="P2428" s="202">
        <v>20.2</v>
      </c>
      <c r="Q2428" s="202">
        <v>5.97</v>
      </c>
      <c r="R2428" s="202">
        <v>0</v>
      </c>
      <c r="S2428" s="202">
        <v>0.79</v>
      </c>
      <c r="T2428" s="202">
        <v>100.65</v>
      </c>
      <c r="U2428" s="183">
        <f t="shared" si="74"/>
        <v>80.037883395948427</v>
      </c>
      <c r="V2428" s="183">
        <f t="shared" si="75"/>
        <v>2.6171086315992387</v>
      </c>
      <c r="W2428" s="201" t="s">
        <v>713</v>
      </c>
      <c r="X2428" s="201">
        <v>10</v>
      </c>
    </row>
    <row r="2429" spans="1:24" s="171" customFormat="1" ht="11.25">
      <c r="A2429" s="172" t="s">
        <v>693</v>
      </c>
      <c r="B2429" s="201" t="s">
        <v>672</v>
      </c>
      <c r="C2429" s="201" t="s">
        <v>694</v>
      </c>
      <c r="D2429" s="201" t="s">
        <v>695</v>
      </c>
      <c r="E2429" s="201" t="s">
        <v>696</v>
      </c>
      <c r="F2429" s="201" t="s">
        <v>697</v>
      </c>
      <c r="G2429" s="201">
        <v>10</v>
      </c>
      <c r="H2429" s="201">
        <v>41</v>
      </c>
      <c r="I2429" s="201" t="s">
        <v>713</v>
      </c>
      <c r="J2429" s="201" t="s">
        <v>671</v>
      </c>
      <c r="K2429" s="202">
        <v>41.65</v>
      </c>
      <c r="L2429" s="202">
        <v>0.56000000000000005</v>
      </c>
      <c r="M2429" s="202">
        <v>21.36</v>
      </c>
      <c r="N2429" s="202">
        <v>10.35</v>
      </c>
      <c r="O2429" s="202">
        <v>0.48</v>
      </c>
      <c r="P2429" s="202">
        <v>16.52</v>
      </c>
      <c r="Q2429" s="202">
        <v>8.75</v>
      </c>
      <c r="R2429" s="202">
        <v>0.1</v>
      </c>
      <c r="S2429" s="202">
        <v>0.45</v>
      </c>
      <c r="T2429" s="202">
        <v>100.22</v>
      </c>
      <c r="U2429" s="183">
        <f t="shared" si="74"/>
        <v>73.992259550964192</v>
      </c>
      <c r="V2429" s="183">
        <f t="shared" si="75"/>
        <v>1.3935909362694645</v>
      </c>
      <c r="W2429" s="201" t="s">
        <v>713</v>
      </c>
      <c r="X2429" s="201">
        <v>10</v>
      </c>
    </row>
    <row r="2430" spans="1:24" s="171" customFormat="1" ht="11.25">
      <c r="A2430" s="172" t="s">
        <v>693</v>
      </c>
      <c r="B2430" s="201" t="s">
        <v>672</v>
      </c>
      <c r="C2430" s="201" t="s">
        <v>694</v>
      </c>
      <c r="D2430" s="201" t="s">
        <v>695</v>
      </c>
      <c r="E2430" s="201" t="s">
        <v>696</v>
      </c>
      <c r="F2430" s="201" t="s">
        <v>697</v>
      </c>
      <c r="G2430" s="201">
        <v>10</v>
      </c>
      <c r="H2430" s="201">
        <v>42</v>
      </c>
      <c r="I2430" s="201" t="s">
        <v>713</v>
      </c>
      <c r="J2430" s="201" t="s">
        <v>671</v>
      </c>
      <c r="K2430" s="202">
        <v>42.41</v>
      </c>
      <c r="L2430" s="202">
        <v>7.0000000000000007E-2</v>
      </c>
      <c r="M2430" s="202">
        <v>21.06</v>
      </c>
      <c r="N2430" s="202">
        <v>8.17</v>
      </c>
      <c r="O2430" s="202">
        <v>0.52</v>
      </c>
      <c r="P2430" s="202">
        <v>18.71</v>
      </c>
      <c r="Q2430" s="202">
        <v>5.44</v>
      </c>
      <c r="R2430" s="202">
        <v>0.01</v>
      </c>
      <c r="S2430" s="202">
        <v>3.33</v>
      </c>
      <c r="T2430" s="202">
        <v>99.72</v>
      </c>
      <c r="U2430" s="183">
        <f t="shared" si="74"/>
        <v>80.322442102757449</v>
      </c>
      <c r="V2430" s="183">
        <f t="shared" si="75"/>
        <v>9.590052564611085</v>
      </c>
      <c r="W2430" s="201" t="s">
        <v>713</v>
      </c>
      <c r="X2430" s="201">
        <v>10</v>
      </c>
    </row>
    <row r="2431" spans="1:24" s="171" customFormat="1" ht="11.25">
      <c r="A2431" s="172" t="s">
        <v>693</v>
      </c>
      <c r="B2431" s="201" t="s">
        <v>672</v>
      </c>
      <c r="C2431" s="201" t="s">
        <v>694</v>
      </c>
      <c r="D2431" s="201" t="s">
        <v>695</v>
      </c>
      <c r="E2431" s="201" t="s">
        <v>696</v>
      </c>
      <c r="F2431" s="201" t="s">
        <v>697</v>
      </c>
      <c r="G2431" s="201">
        <v>10</v>
      </c>
      <c r="H2431" s="201">
        <v>43</v>
      </c>
      <c r="I2431" s="201" t="s">
        <v>713</v>
      </c>
      <c r="J2431" s="201" t="s">
        <v>671</v>
      </c>
      <c r="K2431" s="202">
        <v>42.61</v>
      </c>
      <c r="L2431" s="202">
        <v>1.4</v>
      </c>
      <c r="M2431" s="202">
        <v>21.92</v>
      </c>
      <c r="N2431" s="202">
        <v>8.52</v>
      </c>
      <c r="O2431" s="202">
        <v>0.21</v>
      </c>
      <c r="P2431" s="202">
        <v>20.440000000000001</v>
      </c>
      <c r="Q2431" s="202">
        <v>5.29</v>
      </c>
      <c r="R2431" s="202">
        <v>0.09</v>
      </c>
      <c r="S2431" s="202">
        <v>0.24</v>
      </c>
      <c r="T2431" s="202">
        <v>100.72</v>
      </c>
      <c r="U2431" s="183">
        <f t="shared" si="74"/>
        <v>81.046868770885112</v>
      </c>
      <c r="V2431" s="183">
        <f t="shared" si="75"/>
        <v>0.72914076076704282</v>
      </c>
      <c r="W2431" s="201" t="s">
        <v>713</v>
      </c>
      <c r="X2431" s="201">
        <v>10</v>
      </c>
    </row>
    <row r="2432" spans="1:24" s="171" customFormat="1" ht="11.25">
      <c r="A2432" s="172" t="s">
        <v>693</v>
      </c>
      <c r="B2432" s="201" t="s">
        <v>672</v>
      </c>
      <c r="C2432" s="201" t="s">
        <v>694</v>
      </c>
      <c r="D2432" s="201" t="s">
        <v>695</v>
      </c>
      <c r="E2432" s="201" t="s">
        <v>696</v>
      </c>
      <c r="F2432" s="201" t="s">
        <v>697</v>
      </c>
      <c r="G2432" s="201">
        <v>10</v>
      </c>
      <c r="H2432" s="201">
        <v>44</v>
      </c>
      <c r="I2432" s="201" t="s">
        <v>713</v>
      </c>
      <c r="J2432" s="201" t="s">
        <v>671</v>
      </c>
      <c r="K2432" s="202">
        <v>42.07</v>
      </c>
      <c r="L2432" s="202">
        <v>1.01</v>
      </c>
      <c r="M2432" s="202">
        <v>18.38</v>
      </c>
      <c r="N2432" s="202">
        <v>7.29</v>
      </c>
      <c r="O2432" s="202">
        <v>0.38</v>
      </c>
      <c r="P2432" s="202">
        <v>20.95</v>
      </c>
      <c r="Q2432" s="202">
        <v>5.77</v>
      </c>
      <c r="R2432" s="202">
        <v>0.1</v>
      </c>
      <c r="S2432" s="202">
        <v>5.45</v>
      </c>
      <c r="T2432" s="202">
        <v>101.4</v>
      </c>
      <c r="U2432" s="183">
        <f t="shared" si="74"/>
        <v>83.666441111625062</v>
      </c>
      <c r="V2432" s="183">
        <f t="shared" si="75"/>
        <v>16.591326626362783</v>
      </c>
      <c r="W2432" s="201" t="s">
        <v>713</v>
      </c>
      <c r="X2432" s="201">
        <v>10</v>
      </c>
    </row>
    <row r="2433" spans="1:24" s="171" customFormat="1" ht="11.25">
      <c r="A2433" s="172" t="s">
        <v>693</v>
      </c>
      <c r="B2433" s="201" t="s">
        <v>672</v>
      </c>
      <c r="C2433" s="201" t="s">
        <v>694</v>
      </c>
      <c r="D2433" s="201" t="s">
        <v>695</v>
      </c>
      <c r="E2433" s="201" t="s">
        <v>696</v>
      </c>
      <c r="F2433" s="201" t="s">
        <v>697</v>
      </c>
      <c r="G2433" s="201">
        <v>10</v>
      </c>
      <c r="H2433" s="201">
        <v>45</v>
      </c>
      <c r="I2433" s="201" t="s">
        <v>713</v>
      </c>
      <c r="J2433" s="201" t="s">
        <v>671</v>
      </c>
      <c r="K2433" s="202">
        <v>41.87</v>
      </c>
      <c r="L2433" s="202">
        <v>1.05</v>
      </c>
      <c r="M2433" s="202">
        <v>18.579999999999998</v>
      </c>
      <c r="N2433" s="202">
        <v>8.57</v>
      </c>
      <c r="O2433" s="202">
        <v>0.43</v>
      </c>
      <c r="P2433" s="202">
        <v>20.21</v>
      </c>
      <c r="Q2433" s="202">
        <v>5.28</v>
      </c>
      <c r="R2433" s="202">
        <v>0.03</v>
      </c>
      <c r="S2433" s="202">
        <v>3.9</v>
      </c>
      <c r="T2433" s="202">
        <v>99.92</v>
      </c>
      <c r="U2433" s="183">
        <f t="shared" si="74"/>
        <v>80.781751691139675</v>
      </c>
      <c r="V2433" s="183">
        <f t="shared" si="75"/>
        <v>12.343091573275334</v>
      </c>
      <c r="W2433" s="201" t="s">
        <v>713</v>
      </c>
      <c r="X2433" s="201">
        <v>10</v>
      </c>
    </row>
    <row r="2434" spans="1:24" s="171" customFormat="1" ht="11.25">
      <c r="A2434" s="172" t="s">
        <v>693</v>
      </c>
      <c r="B2434" s="201" t="s">
        <v>672</v>
      </c>
      <c r="C2434" s="201" t="s">
        <v>694</v>
      </c>
      <c r="D2434" s="201" t="s">
        <v>695</v>
      </c>
      <c r="E2434" s="201" t="s">
        <v>696</v>
      </c>
      <c r="F2434" s="201" t="s">
        <v>697</v>
      </c>
      <c r="G2434" s="201">
        <v>10</v>
      </c>
      <c r="H2434" s="201">
        <v>46</v>
      </c>
      <c r="I2434" s="201" t="s">
        <v>713</v>
      </c>
      <c r="J2434" s="201" t="s">
        <v>671</v>
      </c>
      <c r="K2434" s="202">
        <v>42.35</v>
      </c>
      <c r="L2434" s="202">
        <v>1.0900000000000001</v>
      </c>
      <c r="M2434" s="202">
        <v>18.54</v>
      </c>
      <c r="N2434" s="202">
        <v>8.64</v>
      </c>
      <c r="O2434" s="202">
        <v>0.38</v>
      </c>
      <c r="P2434" s="202">
        <v>18.32</v>
      </c>
      <c r="Q2434" s="202">
        <v>5.61</v>
      </c>
      <c r="R2434" s="202">
        <v>0.15</v>
      </c>
      <c r="S2434" s="202">
        <v>3.62</v>
      </c>
      <c r="T2434" s="202">
        <v>98.7</v>
      </c>
      <c r="U2434" s="183">
        <f t="shared" si="74"/>
        <v>79.076979862191465</v>
      </c>
      <c r="V2434" s="183">
        <f t="shared" si="75"/>
        <v>11.581407485018595</v>
      </c>
      <c r="W2434" s="201" t="s">
        <v>713</v>
      </c>
      <c r="X2434" s="201">
        <v>10</v>
      </c>
    </row>
    <row r="2435" spans="1:24" s="171" customFormat="1" ht="11.25">
      <c r="A2435" s="172" t="s">
        <v>693</v>
      </c>
      <c r="B2435" s="201" t="s">
        <v>672</v>
      </c>
      <c r="C2435" s="201" t="s">
        <v>694</v>
      </c>
      <c r="D2435" s="201" t="s">
        <v>695</v>
      </c>
      <c r="E2435" s="201" t="s">
        <v>696</v>
      </c>
      <c r="F2435" s="201" t="s">
        <v>697</v>
      </c>
      <c r="G2435" s="201">
        <v>10</v>
      </c>
      <c r="H2435" s="201">
        <v>47</v>
      </c>
      <c r="I2435" s="201" t="s">
        <v>713</v>
      </c>
      <c r="J2435" s="201" t="s">
        <v>671</v>
      </c>
      <c r="K2435" s="202">
        <v>42.45</v>
      </c>
      <c r="L2435" s="202">
        <v>1.04</v>
      </c>
      <c r="M2435" s="202">
        <v>18.010000000000002</v>
      </c>
      <c r="N2435" s="202">
        <v>7.48</v>
      </c>
      <c r="O2435" s="202">
        <v>0.38</v>
      </c>
      <c r="P2435" s="202">
        <v>19.89</v>
      </c>
      <c r="Q2435" s="202">
        <v>6.09</v>
      </c>
      <c r="R2435" s="202">
        <v>0.38</v>
      </c>
      <c r="S2435" s="202">
        <v>5.25</v>
      </c>
      <c r="T2435" s="202">
        <v>100.97</v>
      </c>
      <c r="U2435" s="183">
        <f t="shared" si="74"/>
        <v>82.577364247270893</v>
      </c>
      <c r="V2435" s="183">
        <f t="shared" si="75"/>
        <v>16.356698906929026</v>
      </c>
      <c r="W2435" s="201" t="s">
        <v>713</v>
      </c>
      <c r="X2435" s="201">
        <v>10</v>
      </c>
    </row>
    <row r="2436" spans="1:24" s="171" customFormat="1" ht="11.25">
      <c r="A2436" s="172" t="s">
        <v>693</v>
      </c>
      <c r="B2436" s="201" t="s">
        <v>672</v>
      </c>
      <c r="C2436" s="201" t="s">
        <v>694</v>
      </c>
      <c r="D2436" s="201" t="s">
        <v>695</v>
      </c>
      <c r="E2436" s="201" t="s">
        <v>696</v>
      </c>
      <c r="F2436" s="201" t="s">
        <v>697</v>
      </c>
      <c r="G2436" s="201">
        <v>10</v>
      </c>
      <c r="H2436" s="201">
        <v>48</v>
      </c>
      <c r="I2436" s="201" t="s">
        <v>713</v>
      </c>
      <c r="J2436" s="201" t="s">
        <v>671</v>
      </c>
      <c r="K2436" s="202">
        <v>42</v>
      </c>
      <c r="L2436" s="202">
        <v>0.02</v>
      </c>
      <c r="M2436" s="202">
        <v>19.79</v>
      </c>
      <c r="N2436" s="202">
        <v>8.5500000000000007</v>
      </c>
      <c r="O2436" s="202">
        <v>0.55000000000000004</v>
      </c>
      <c r="P2436" s="202">
        <v>18.75</v>
      </c>
      <c r="Q2436" s="202">
        <v>5.88</v>
      </c>
      <c r="R2436" s="202">
        <v>0.01</v>
      </c>
      <c r="S2436" s="202">
        <v>5.0999999999999996</v>
      </c>
      <c r="T2436" s="202">
        <v>100.65</v>
      </c>
      <c r="U2436" s="183">
        <f t="shared" si="74"/>
        <v>79.628634656509661</v>
      </c>
      <c r="V2436" s="183">
        <f t="shared" si="75"/>
        <v>14.739743353577156</v>
      </c>
      <c r="W2436" s="201" t="s">
        <v>713</v>
      </c>
      <c r="X2436" s="201">
        <v>10</v>
      </c>
    </row>
    <row r="2437" spans="1:24" s="171" customFormat="1" ht="11.25">
      <c r="A2437" s="172" t="s">
        <v>693</v>
      </c>
      <c r="B2437" s="201" t="s">
        <v>672</v>
      </c>
      <c r="C2437" s="201" t="s">
        <v>694</v>
      </c>
      <c r="D2437" s="201" t="s">
        <v>695</v>
      </c>
      <c r="E2437" s="201" t="s">
        <v>696</v>
      </c>
      <c r="F2437" s="201" t="s">
        <v>697</v>
      </c>
      <c r="G2437" s="201">
        <v>10</v>
      </c>
      <c r="H2437" s="201">
        <v>49</v>
      </c>
      <c r="I2437" s="201" t="s">
        <v>713</v>
      </c>
      <c r="J2437" s="201" t="s">
        <v>671</v>
      </c>
      <c r="K2437" s="202">
        <v>42.65</v>
      </c>
      <c r="L2437" s="202">
        <v>0.32</v>
      </c>
      <c r="M2437" s="202">
        <v>20.18</v>
      </c>
      <c r="N2437" s="202">
        <v>8.5500000000000007</v>
      </c>
      <c r="O2437" s="202">
        <v>0.39</v>
      </c>
      <c r="P2437" s="202">
        <v>19.53</v>
      </c>
      <c r="Q2437" s="202">
        <v>4.4800000000000004</v>
      </c>
      <c r="R2437" s="202">
        <v>0</v>
      </c>
      <c r="S2437" s="202">
        <v>3.78</v>
      </c>
      <c r="T2437" s="202">
        <v>99.88</v>
      </c>
      <c r="U2437" s="183">
        <f t="shared" si="74"/>
        <v>80.281809802841266</v>
      </c>
      <c r="V2437" s="183">
        <f t="shared" si="75"/>
        <v>11.163057121264218</v>
      </c>
      <c r="W2437" s="201" t="s">
        <v>713</v>
      </c>
      <c r="X2437" s="201">
        <v>10</v>
      </c>
    </row>
    <row r="2438" spans="1:24" s="171" customFormat="1" ht="11.25">
      <c r="A2438" s="172" t="s">
        <v>693</v>
      </c>
      <c r="B2438" s="201" t="s">
        <v>672</v>
      </c>
      <c r="C2438" s="201" t="s">
        <v>694</v>
      </c>
      <c r="D2438" s="201" t="s">
        <v>695</v>
      </c>
      <c r="E2438" s="201" t="s">
        <v>696</v>
      </c>
      <c r="F2438" s="201" t="s">
        <v>697</v>
      </c>
      <c r="G2438" s="201">
        <v>10</v>
      </c>
      <c r="H2438" s="201">
        <v>50</v>
      </c>
      <c r="I2438" s="201" t="s">
        <v>713</v>
      </c>
      <c r="J2438" s="201" t="s">
        <v>671</v>
      </c>
      <c r="K2438" s="202">
        <v>41.88</v>
      </c>
      <c r="L2438" s="202">
        <v>0</v>
      </c>
      <c r="M2438" s="202">
        <v>21.43</v>
      </c>
      <c r="N2438" s="202">
        <v>8.35</v>
      </c>
      <c r="O2438" s="202">
        <v>0.6</v>
      </c>
      <c r="P2438" s="202">
        <v>19.309999999999999</v>
      </c>
      <c r="Q2438" s="202">
        <v>5.62</v>
      </c>
      <c r="R2438" s="202">
        <v>0</v>
      </c>
      <c r="S2438" s="202">
        <v>3.89</v>
      </c>
      <c r="T2438" s="202">
        <v>101.08</v>
      </c>
      <c r="U2438" s="183">
        <f t="shared" ref="U2438:U2501" si="76">((P2438/40.31)/(P2438/40.31+N2438/71.85))*100</f>
        <v>80.476440999250585</v>
      </c>
      <c r="V2438" s="183">
        <f t="shared" ref="V2438:V2501" si="77">((S2438/151.99061)/(S2438/151.99061+M2438/101.96137))*100</f>
        <v>10.85530071393884</v>
      </c>
      <c r="W2438" s="201" t="s">
        <v>713</v>
      </c>
      <c r="X2438" s="201">
        <v>10</v>
      </c>
    </row>
    <row r="2439" spans="1:24" s="171" customFormat="1" ht="11.25">
      <c r="A2439" s="172" t="s">
        <v>693</v>
      </c>
      <c r="B2439" s="201" t="s">
        <v>672</v>
      </c>
      <c r="C2439" s="201" t="s">
        <v>694</v>
      </c>
      <c r="D2439" s="201" t="s">
        <v>695</v>
      </c>
      <c r="E2439" s="201" t="s">
        <v>696</v>
      </c>
      <c r="F2439" s="201" t="s">
        <v>697</v>
      </c>
      <c r="G2439" s="201">
        <v>10</v>
      </c>
      <c r="H2439" s="201">
        <v>51</v>
      </c>
      <c r="I2439" s="201" t="s">
        <v>713</v>
      </c>
      <c r="J2439" s="201" t="s">
        <v>671</v>
      </c>
      <c r="K2439" s="202">
        <v>42.16</v>
      </c>
      <c r="L2439" s="202">
        <v>0.1</v>
      </c>
      <c r="M2439" s="202">
        <v>21.18</v>
      </c>
      <c r="N2439" s="202">
        <v>8.36</v>
      </c>
      <c r="O2439" s="202">
        <v>0.51</v>
      </c>
      <c r="P2439" s="202">
        <v>19.190000000000001</v>
      </c>
      <c r="Q2439" s="202">
        <v>5.62</v>
      </c>
      <c r="R2439" s="202">
        <v>0</v>
      </c>
      <c r="S2439" s="202">
        <v>3.9</v>
      </c>
      <c r="T2439" s="202">
        <v>101.02</v>
      </c>
      <c r="U2439" s="183">
        <f t="shared" si="76"/>
        <v>80.359426786364864</v>
      </c>
      <c r="V2439" s="183">
        <f t="shared" si="77"/>
        <v>10.994475577029677</v>
      </c>
      <c r="W2439" s="201" t="s">
        <v>713</v>
      </c>
      <c r="X2439" s="201">
        <v>10</v>
      </c>
    </row>
    <row r="2440" spans="1:24" s="171" customFormat="1" ht="11.25">
      <c r="A2440" s="172" t="s">
        <v>693</v>
      </c>
      <c r="B2440" s="201" t="s">
        <v>672</v>
      </c>
      <c r="C2440" s="201" t="s">
        <v>694</v>
      </c>
      <c r="D2440" s="201" t="s">
        <v>695</v>
      </c>
      <c r="E2440" s="201" t="s">
        <v>696</v>
      </c>
      <c r="F2440" s="201" t="s">
        <v>697</v>
      </c>
      <c r="G2440" s="201">
        <v>10</v>
      </c>
      <c r="H2440" s="201">
        <v>52</v>
      </c>
      <c r="I2440" s="201" t="s">
        <v>713</v>
      </c>
      <c r="J2440" s="201" t="s">
        <v>671</v>
      </c>
      <c r="K2440" s="202">
        <v>41.63</v>
      </c>
      <c r="L2440" s="202">
        <v>0.01</v>
      </c>
      <c r="M2440" s="202">
        <v>19.36</v>
      </c>
      <c r="N2440" s="202">
        <v>7.4</v>
      </c>
      <c r="O2440" s="202">
        <v>0.47</v>
      </c>
      <c r="P2440" s="202">
        <v>20.38</v>
      </c>
      <c r="Q2440" s="202">
        <v>6.01</v>
      </c>
      <c r="R2440" s="202">
        <v>0.04</v>
      </c>
      <c r="S2440" s="202">
        <v>5.59</v>
      </c>
      <c r="T2440" s="202">
        <v>100.89</v>
      </c>
      <c r="U2440" s="183">
        <f t="shared" si="76"/>
        <v>83.076449125920433</v>
      </c>
      <c r="V2440" s="183">
        <f t="shared" si="77"/>
        <v>16.226724278836162</v>
      </c>
      <c r="W2440" s="201" t="s">
        <v>713</v>
      </c>
      <c r="X2440" s="201">
        <v>10</v>
      </c>
    </row>
    <row r="2441" spans="1:24" s="171" customFormat="1" ht="11.25">
      <c r="A2441" s="172" t="s">
        <v>693</v>
      </c>
      <c r="B2441" s="201" t="s">
        <v>672</v>
      </c>
      <c r="C2441" s="201" t="s">
        <v>694</v>
      </c>
      <c r="D2441" s="201" t="s">
        <v>695</v>
      </c>
      <c r="E2441" s="201" t="s">
        <v>696</v>
      </c>
      <c r="F2441" s="201" t="s">
        <v>697</v>
      </c>
      <c r="G2441" s="201">
        <v>10</v>
      </c>
      <c r="H2441" s="201">
        <v>53</v>
      </c>
      <c r="I2441" s="201" t="s">
        <v>713</v>
      </c>
      <c r="J2441" s="201" t="s">
        <v>671</v>
      </c>
      <c r="K2441" s="202">
        <v>42.14</v>
      </c>
      <c r="L2441" s="202">
        <v>0.94</v>
      </c>
      <c r="M2441" s="202">
        <v>19.170000000000002</v>
      </c>
      <c r="N2441" s="202">
        <v>8.4700000000000006</v>
      </c>
      <c r="O2441" s="202">
        <v>0.42</v>
      </c>
      <c r="P2441" s="202">
        <v>19.3</v>
      </c>
      <c r="Q2441" s="202">
        <v>5.46</v>
      </c>
      <c r="R2441" s="202">
        <v>7.0000000000000007E-2</v>
      </c>
      <c r="S2441" s="202">
        <v>3.24</v>
      </c>
      <c r="T2441" s="202">
        <v>99.21</v>
      </c>
      <c r="U2441" s="183">
        <f t="shared" si="76"/>
        <v>80.243062634093604</v>
      </c>
      <c r="V2441" s="183">
        <f t="shared" si="77"/>
        <v>10.183518135933184</v>
      </c>
      <c r="W2441" s="201" t="s">
        <v>713</v>
      </c>
      <c r="X2441" s="201">
        <v>10</v>
      </c>
    </row>
    <row r="2442" spans="1:24" s="171" customFormat="1" ht="11.25">
      <c r="A2442" s="172" t="s">
        <v>693</v>
      </c>
      <c r="B2442" s="201" t="s">
        <v>672</v>
      </c>
      <c r="C2442" s="201" t="s">
        <v>694</v>
      </c>
      <c r="D2442" s="201" t="s">
        <v>695</v>
      </c>
      <c r="E2442" s="201" t="s">
        <v>696</v>
      </c>
      <c r="F2442" s="201" t="s">
        <v>697</v>
      </c>
      <c r="G2442" s="201">
        <v>10</v>
      </c>
      <c r="H2442" s="201">
        <v>54</v>
      </c>
      <c r="I2442" s="201" t="s">
        <v>713</v>
      </c>
      <c r="J2442" s="201" t="s">
        <v>671</v>
      </c>
      <c r="K2442" s="202">
        <v>42.36</v>
      </c>
      <c r="L2442" s="202">
        <v>1.07</v>
      </c>
      <c r="M2442" s="202">
        <v>17.62</v>
      </c>
      <c r="N2442" s="202">
        <v>7.6</v>
      </c>
      <c r="O2442" s="202">
        <v>0.34</v>
      </c>
      <c r="P2442" s="202">
        <v>19.84</v>
      </c>
      <c r="Q2442" s="202">
        <v>6.06</v>
      </c>
      <c r="R2442" s="202">
        <v>0.15</v>
      </c>
      <c r="S2442" s="202">
        <v>4.91</v>
      </c>
      <c r="T2442" s="202">
        <v>99.95</v>
      </c>
      <c r="U2442" s="183">
        <f t="shared" si="76"/>
        <v>82.310579377085901</v>
      </c>
      <c r="V2442" s="183">
        <f t="shared" si="77"/>
        <v>15.749506368242178</v>
      </c>
      <c r="W2442" s="201" t="s">
        <v>713</v>
      </c>
      <c r="X2442" s="201">
        <v>10</v>
      </c>
    </row>
    <row r="2443" spans="1:24" s="171" customFormat="1" ht="11.25">
      <c r="A2443" s="172" t="s">
        <v>693</v>
      </c>
      <c r="B2443" s="201" t="s">
        <v>672</v>
      </c>
      <c r="C2443" s="201" t="s">
        <v>694</v>
      </c>
      <c r="D2443" s="201" t="s">
        <v>695</v>
      </c>
      <c r="E2443" s="201" t="s">
        <v>696</v>
      </c>
      <c r="F2443" s="201" t="s">
        <v>697</v>
      </c>
      <c r="G2443" s="201">
        <v>10</v>
      </c>
      <c r="H2443" s="201">
        <v>55</v>
      </c>
      <c r="I2443" s="201" t="s">
        <v>713</v>
      </c>
      <c r="J2443" s="201" t="s">
        <v>671</v>
      </c>
      <c r="K2443" s="202">
        <v>43.05</v>
      </c>
      <c r="L2443" s="202">
        <v>0.03</v>
      </c>
      <c r="M2443" s="202">
        <v>19.600000000000001</v>
      </c>
      <c r="N2443" s="202">
        <v>7.21</v>
      </c>
      <c r="O2443" s="202">
        <v>0.44</v>
      </c>
      <c r="P2443" s="202">
        <v>19.100000000000001</v>
      </c>
      <c r="Q2443" s="202">
        <v>5.81</v>
      </c>
      <c r="R2443" s="202">
        <v>0</v>
      </c>
      <c r="S2443" s="202">
        <v>5.63</v>
      </c>
      <c r="T2443" s="202">
        <v>100.87</v>
      </c>
      <c r="U2443" s="183">
        <f t="shared" si="76"/>
        <v>82.523131353955179</v>
      </c>
      <c r="V2443" s="183">
        <f t="shared" si="77"/>
        <v>16.15629233496421</v>
      </c>
      <c r="W2443" s="201" t="s">
        <v>713</v>
      </c>
      <c r="X2443" s="201">
        <v>10</v>
      </c>
    </row>
    <row r="2444" spans="1:24" s="171" customFormat="1" ht="11.25">
      <c r="A2444" s="172" t="s">
        <v>693</v>
      </c>
      <c r="B2444" s="201" t="s">
        <v>672</v>
      </c>
      <c r="C2444" s="201" t="s">
        <v>694</v>
      </c>
      <c r="D2444" s="201" t="s">
        <v>695</v>
      </c>
      <c r="E2444" s="201" t="s">
        <v>696</v>
      </c>
      <c r="F2444" s="201" t="s">
        <v>697</v>
      </c>
      <c r="G2444" s="201">
        <v>10</v>
      </c>
      <c r="H2444" s="201">
        <v>56</v>
      </c>
      <c r="I2444" s="201" t="s">
        <v>713</v>
      </c>
      <c r="J2444" s="201" t="s">
        <v>671</v>
      </c>
      <c r="K2444" s="202">
        <v>42.07</v>
      </c>
      <c r="L2444" s="202">
        <v>0.03</v>
      </c>
      <c r="M2444" s="202">
        <v>21.23</v>
      </c>
      <c r="N2444" s="202">
        <v>8.43</v>
      </c>
      <c r="O2444" s="202">
        <v>0.57999999999999996</v>
      </c>
      <c r="P2444" s="202">
        <v>18.5</v>
      </c>
      <c r="Q2444" s="202">
        <v>5.53</v>
      </c>
      <c r="R2444" s="202">
        <v>0.04</v>
      </c>
      <c r="S2444" s="202">
        <v>3.8</v>
      </c>
      <c r="T2444" s="202">
        <v>100.21</v>
      </c>
      <c r="U2444" s="183">
        <f t="shared" si="76"/>
        <v>79.64017362573405</v>
      </c>
      <c r="V2444" s="183">
        <f t="shared" si="77"/>
        <v>10.720262314434532</v>
      </c>
      <c r="W2444" s="201" t="s">
        <v>713</v>
      </c>
      <c r="X2444" s="201">
        <v>10</v>
      </c>
    </row>
    <row r="2445" spans="1:24" s="171" customFormat="1" ht="11.25">
      <c r="A2445" s="172" t="s">
        <v>693</v>
      </c>
      <c r="B2445" s="201" t="s">
        <v>672</v>
      </c>
      <c r="C2445" s="201" t="s">
        <v>694</v>
      </c>
      <c r="D2445" s="201" t="s">
        <v>695</v>
      </c>
      <c r="E2445" s="201" t="s">
        <v>696</v>
      </c>
      <c r="F2445" s="201" t="s">
        <v>697</v>
      </c>
      <c r="G2445" s="201">
        <v>10</v>
      </c>
      <c r="H2445" s="201">
        <v>58</v>
      </c>
      <c r="I2445" s="201" t="s">
        <v>713</v>
      </c>
      <c r="J2445" s="201" t="s">
        <v>671</v>
      </c>
      <c r="K2445" s="202">
        <v>40.92</v>
      </c>
      <c r="L2445" s="202">
        <v>0.61</v>
      </c>
      <c r="M2445" s="202">
        <v>22.32</v>
      </c>
      <c r="N2445" s="202">
        <v>14.55</v>
      </c>
      <c r="O2445" s="202">
        <v>0.36</v>
      </c>
      <c r="P2445" s="202">
        <v>16.239999999999998</v>
      </c>
      <c r="Q2445" s="202">
        <v>5.85</v>
      </c>
      <c r="R2445" s="202">
        <v>0.04</v>
      </c>
      <c r="S2445" s="202">
        <v>0.03</v>
      </c>
      <c r="T2445" s="202">
        <v>100.92</v>
      </c>
      <c r="U2445" s="183">
        <f t="shared" si="76"/>
        <v>66.549234624258801</v>
      </c>
      <c r="V2445" s="183">
        <f t="shared" si="77"/>
        <v>9.0085430084180573E-2</v>
      </c>
      <c r="W2445" s="201" t="s">
        <v>713</v>
      </c>
      <c r="X2445" s="201">
        <v>10</v>
      </c>
    </row>
    <row r="2446" spans="1:24" s="171" customFormat="1" ht="11.25">
      <c r="A2446" s="172" t="s">
        <v>693</v>
      </c>
      <c r="B2446" s="201" t="s">
        <v>672</v>
      </c>
      <c r="C2446" s="201" t="s">
        <v>694</v>
      </c>
      <c r="D2446" s="201" t="s">
        <v>695</v>
      </c>
      <c r="E2446" s="201" t="s">
        <v>696</v>
      </c>
      <c r="F2446" s="201" t="s">
        <v>697</v>
      </c>
      <c r="G2446" s="201">
        <v>10</v>
      </c>
      <c r="H2446" s="201">
        <v>59</v>
      </c>
      <c r="I2446" s="201" t="s">
        <v>713</v>
      </c>
      <c r="J2446" s="201" t="s">
        <v>671</v>
      </c>
      <c r="K2446" s="202">
        <v>42.88</v>
      </c>
      <c r="L2446" s="202">
        <v>1.19</v>
      </c>
      <c r="M2446" s="202">
        <v>18.579999999999998</v>
      </c>
      <c r="N2446" s="202">
        <v>7.45</v>
      </c>
      <c r="O2446" s="202">
        <v>0.32</v>
      </c>
      <c r="P2446" s="202">
        <v>20.09</v>
      </c>
      <c r="Q2446" s="202">
        <v>5.8</v>
      </c>
      <c r="R2446" s="202">
        <v>0.12</v>
      </c>
      <c r="S2446" s="202">
        <v>5.0599999999999996</v>
      </c>
      <c r="T2446" s="202">
        <v>101.49</v>
      </c>
      <c r="U2446" s="183">
        <f t="shared" si="76"/>
        <v>82.778206604518004</v>
      </c>
      <c r="V2446" s="183">
        <f t="shared" si="77"/>
        <v>15.447258219676865</v>
      </c>
      <c r="W2446" s="201" t="s">
        <v>713</v>
      </c>
      <c r="X2446" s="201">
        <v>10</v>
      </c>
    </row>
    <row r="2447" spans="1:24" s="171" customFormat="1" ht="11.25">
      <c r="A2447" s="172" t="s">
        <v>693</v>
      </c>
      <c r="B2447" s="201" t="s">
        <v>672</v>
      </c>
      <c r="C2447" s="201" t="s">
        <v>694</v>
      </c>
      <c r="D2447" s="201" t="s">
        <v>695</v>
      </c>
      <c r="E2447" s="201" t="s">
        <v>696</v>
      </c>
      <c r="F2447" s="201" t="s">
        <v>697</v>
      </c>
      <c r="G2447" s="201">
        <v>10</v>
      </c>
      <c r="H2447" s="201">
        <v>61</v>
      </c>
      <c r="I2447" s="201" t="s">
        <v>713</v>
      </c>
      <c r="J2447" s="201" t="s">
        <v>671</v>
      </c>
      <c r="K2447" s="202">
        <v>39.79</v>
      </c>
      <c r="L2447" s="202">
        <v>0.08</v>
      </c>
      <c r="M2447" s="202">
        <v>15.87</v>
      </c>
      <c r="N2447" s="202">
        <v>7.31</v>
      </c>
      <c r="O2447" s="202">
        <v>0.36</v>
      </c>
      <c r="P2447" s="202">
        <v>18.84</v>
      </c>
      <c r="Q2447" s="202">
        <v>7.31</v>
      </c>
      <c r="R2447" s="202">
        <v>0.27</v>
      </c>
      <c r="S2447" s="202">
        <v>9.9</v>
      </c>
      <c r="T2447" s="202">
        <v>99.73</v>
      </c>
      <c r="U2447" s="183">
        <f t="shared" si="76"/>
        <v>82.123247784213746</v>
      </c>
      <c r="V2447" s="183">
        <f t="shared" si="77"/>
        <v>29.502120193697419</v>
      </c>
      <c r="W2447" s="201" t="s">
        <v>713</v>
      </c>
      <c r="X2447" s="201">
        <v>10</v>
      </c>
    </row>
    <row r="2448" spans="1:24" s="171" customFormat="1" ht="11.25">
      <c r="A2448" s="172" t="s">
        <v>693</v>
      </c>
      <c r="B2448" s="201" t="s">
        <v>672</v>
      </c>
      <c r="C2448" s="201" t="s">
        <v>694</v>
      </c>
      <c r="D2448" s="201" t="s">
        <v>695</v>
      </c>
      <c r="E2448" s="201" t="s">
        <v>696</v>
      </c>
      <c r="F2448" s="201" t="s">
        <v>697</v>
      </c>
      <c r="G2448" s="201">
        <v>10</v>
      </c>
      <c r="H2448" s="201">
        <v>62</v>
      </c>
      <c r="I2448" s="201" t="s">
        <v>713</v>
      </c>
      <c r="J2448" s="201" t="s">
        <v>671</v>
      </c>
      <c r="K2448" s="202">
        <v>41.86</v>
      </c>
      <c r="L2448" s="202">
        <v>0.09</v>
      </c>
      <c r="M2448" s="202">
        <v>20.94</v>
      </c>
      <c r="N2448" s="202">
        <v>6.75</v>
      </c>
      <c r="O2448" s="202">
        <v>0.26</v>
      </c>
      <c r="P2448" s="202">
        <v>21.65</v>
      </c>
      <c r="Q2448" s="202">
        <v>4.53</v>
      </c>
      <c r="R2448" s="202">
        <v>0.02</v>
      </c>
      <c r="S2448" s="202">
        <v>3.54</v>
      </c>
      <c r="T2448" s="202">
        <v>99.64</v>
      </c>
      <c r="U2448" s="183">
        <f t="shared" si="76"/>
        <v>85.112398742644217</v>
      </c>
      <c r="V2448" s="183">
        <f t="shared" si="77"/>
        <v>10.185702055541549</v>
      </c>
      <c r="W2448" s="201" t="s">
        <v>713</v>
      </c>
      <c r="X2448" s="201">
        <v>10</v>
      </c>
    </row>
    <row r="2449" spans="1:24" s="171" customFormat="1" ht="11.25">
      <c r="A2449" s="172" t="s">
        <v>693</v>
      </c>
      <c r="B2449" s="201" t="s">
        <v>672</v>
      </c>
      <c r="C2449" s="201" t="s">
        <v>694</v>
      </c>
      <c r="D2449" s="201" t="s">
        <v>695</v>
      </c>
      <c r="E2449" s="201" t="s">
        <v>696</v>
      </c>
      <c r="F2449" s="201" t="s">
        <v>697</v>
      </c>
      <c r="G2449" s="201">
        <v>10</v>
      </c>
      <c r="H2449" s="201">
        <v>63</v>
      </c>
      <c r="I2449" s="201" t="s">
        <v>713</v>
      </c>
      <c r="J2449" s="201" t="s">
        <v>671</v>
      </c>
      <c r="K2449" s="202">
        <v>42.78</v>
      </c>
      <c r="L2449" s="202">
        <v>1.06</v>
      </c>
      <c r="M2449" s="202">
        <v>18.34</v>
      </c>
      <c r="N2449" s="202">
        <v>7.85</v>
      </c>
      <c r="O2449" s="202">
        <v>0.37</v>
      </c>
      <c r="P2449" s="202">
        <v>20.420000000000002</v>
      </c>
      <c r="Q2449" s="202">
        <v>5.59</v>
      </c>
      <c r="R2449" s="202">
        <v>0.02</v>
      </c>
      <c r="S2449" s="202">
        <v>4.16</v>
      </c>
      <c r="T2449" s="202">
        <v>100.59</v>
      </c>
      <c r="U2449" s="183">
        <f t="shared" si="76"/>
        <v>82.258822764275052</v>
      </c>
      <c r="V2449" s="183">
        <f t="shared" si="77"/>
        <v>13.206826478675662</v>
      </c>
      <c r="W2449" s="201" t="s">
        <v>713</v>
      </c>
      <c r="X2449" s="201">
        <v>10</v>
      </c>
    </row>
    <row r="2450" spans="1:24" s="171" customFormat="1" ht="11.25">
      <c r="A2450" s="172" t="s">
        <v>693</v>
      </c>
      <c r="B2450" s="201" t="s">
        <v>672</v>
      </c>
      <c r="C2450" s="201" t="s">
        <v>694</v>
      </c>
      <c r="D2450" s="201" t="s">
        <v>695</v>
      </c>
      <c r="E2450" s="201" t="s">
        <v>696</v>
      </c>
      <c r="F2450" s="201" t="s">
        <v>697</v>
      </c>
      <c r="G2450" s="201">
        <v>10</v>
      </c>
      <c r="H2450" s="201">
        <v>64</v>
      </c>
      <c r="I2450" s="201" t="s">
        <v>713</v>
      </c>
      <c r="J2450" s="201" t="s">
        <v>671</v>
      </c>
      <c r="K2450" s="202">
        <v>42.77</v>
      </c>
      <c r="L2450" s="202">
        <v>0.05</v>
      </c>
      <c r="M2450" s="202">
        <v>19.440000000000001</v>
      </c>
      <c r="N2450" s="202">
        <v>7.84</v>
      </c>
      <c r="O2450" s="202">
        <v>0.57999999999999996</v>
      </c>
      <c r="P2450" s="202">
        <v>18.989999999999998</v>
      </c>
      <c r="Q2450" s="202">
        <v>5.92</v>
      </c>
      <c r="R2450" s="202">
        <v>0.11</v>
      </c>
      <c r="S2450" s="202">
        <v>5.56</v>
      </c>
      <c r="T2450" s="202">
        <v>101.26</v>
      </c>
      <c r="U2450" s="183">
        <f t="shared" si="76"/>
        <v>81.193837242010659</v>
      </c>
      <c r="V2450" s="183">
        <f t="shared" si="77"/>
        <v>16.097932374026616</v>
      </c>
      <c r="W2450" s="201" t="s">
        <v>713</v>
      </c>
      <c r="X2450" s="201">
        <v>10</v>
      </c>
    </row>
    <row r="2451" spans="1:24" s="171" customFormat="1" ht="11.25">
      <c r="A2451" s="172" t="s">
        <v>693</v>
      </c>
      <c r="B2451" s="201" t="s">
        <v>672</v>
      </c>
      <c r="C2451" s="201" t="s">
        <v>694</v>
      </c>
      <c r="D2451" s="201" t="s">
        <v>695</v>
      </c>
      <c r="E2451" s="201" t="s">
        <v>696</v>
      </c>
      <c r="F2451" s="201" t="s">
        <v>697</v>
      </c>
      <c r="G2451" s="201">
        <v>10</v>
      </c>
      <c r="H2451" s="201">
        <v>65</v>
      </c>
      <c r="I2451" s="201" t="s">
        <v>713</v>
      </c>
      <c r="J2451" s="201" t="s">
        <v>671</v>
      </c>
      <c r="K2451" s="202">
        <v>41.38</v>
      </c>
      <c r="L2451" s="202">
        <v>0.04</v>
      </c>
      <c r="M2451" s="202">
        <v>19.329999999999998</v>
      </c>
      <c r="N2451" s="202">
        <v>7.6</v>
      </c>
      <c r="O2451" s="202">
        <v>0.37</v>
      </c>
      <c r="P2451" s="202">
        <v>19.52</v>
      </c>
      <c r="Q2451" s="202">
        <v>5.7</v>
      </c>
      <c r="R2451" s="202">
        <v>0.02</v>
      </c>
      <c r="S2451" s="202">
        <v>6.16</v>
      </c>
      <c r="T2451" s="202">
        <v>100.12</v>
      </c>
      <c r="U2451" s="183">
        <f t="shared" si="76"/>
        <v>82.07257669989724</v>
      </c>
      <c r="V2451" s="183">
        <f t="shared" si="77"/>
        <v>17.612769997259026</v>
      </c>
      <c r="W2451" s="201" t="s">
        <v>713</v>
      </c>
      <c r="X2451" s="201">
        <v>10</v>
      </c>
    </row>
    <row r="2452" spans="1:24" s="171" customFormat="1" ht="11.25">
      <c r="A2452" s="172" t="s">
        <v>693</v>
      </c>
      <c r="B2452" s="201" t="s">
        <v>672</v>
      </c>
      <c r="C2452" s="201" t="s">
        <v>694</v>
      </c>
      <c r="D2452" s="201" t="s">
        <v>695</v>
      </c>
      <c r="E2452" s="201" t="s">
        <v>696</v>
      </c>
      <c r="F2452" s="201" t="s">
        <v>697</v>
      </c>
      <c r="G2452" s="201">
        <v>10</v>
      </c>
      <c r="H2452" s="201">
        <v>66</v>
      </c>
      <c r="I2452" s="201" t="s">
        <v>713</v>
      </c>
      <c r="J2452" s="201" t="s">
        <v>671</v>
      </c>
      <c r="K2452" s="202">
        <v>41.4</v>
      </c>
      <c r="L2452" s="202">
        <v>0.1</v>
      </c>
      <c r="M2452" s="202">
        <v>16.43</v>
      </c>
      <c r="N2452" s="202">
        <v>7.03</v>
      </c>
      <c r="O2452" s="202">
        <v>0.41</v>
      </c>
      <c r="P2452" s="202">
        <v>19.05</v>
      </c>
      <c r="Q2452" s="202">
        <v>6.9</v>
      </c>
      <c r="R2452" s="202">
        <v>0</v>
      </c>
      <c r="S2452" s="202">
        <v>9.42</v>
      </c>
      <c r="T2452" s="202">
        <v>100.74</v>
      </c>
      <c r="U2452" s="183">
        <f t="shared" si="76"/>
        <v>82.847553975741988</v>
      </c>
      <c r="V2452" s="183">
        <f t="shared" si="77"/>
        <v>27.778036073344975</v>
      </c>
      <c r="W2452" s="201" t="s">
        <v>713</v>
      </c>
      <c r="X2452" s="201">
        <v>10</v>
      </c>
    </row>
    <row r="2453" spans="1:24" s="171" customFormat="1" ht="11.25">
      <c r="A2453" s="172" t="s">
        <v>693</v>
      </c>
      <c r="B2453" s="201" t="s">
        <v>672</v>
      </c>
      <c r="C2453" s="201" t="s">
        <v>694</v>
      </c>
      <c r="D2453" s="201" t="s">
        <v>695</v>
      </c>
      <c r="E2453" s="201" t="s">
        <v>696</v>
      </c>
      <c r="F2453" s="201" t="s">
        <v>697</v>
      </c>
      <c r="G2453" s="201">
        <v>10</v>
      </c>
      <c r="H2453" s="201">
        <v>67</v>
      </c>
      <c r="I2453" s="201" t="s">
        <v>713</v>
      </c>
      <c r="J2453" s="201" t="s">
        <v>671</v>
      </c>
      <c r="K2453" s="202">
        <v>42.4</v>
      </c>
      <c r="L2453" s="202">
        <v>0.83</v>
      </c>
      <c r="M2453" s="202">
        <v>20.11</v>
      </c>
      <c r="N2453" s="202">
        <v>8.89</v>
      </c>
      <c r="O2453" s="202">
        <v>0.34</v>
      </c>
      <c r="P2453" s="202">
        <v>20.11</v>
      </c>
      <c r="Q2453" s="202">
        <v>5.16</v>
      </c>
      <c r="R2453" s="202">
        <v>0.08</v>
      </c>
      <c r="S2453" s="202">
        <v>2.87</v>
      </c>
      <c r="T2453" s="202">
        <v>100.79</v>
      </c>
      <c r="U2453" s="183">
        <f t="shared" si="76"/>
        <v>80.127323889175344</v>
      </c>
      <c r="V2453" s="183">
        <f t="shared" si="77"/>
        <v>8.7373880547722322</v>
      </c>
      <c r="W2453" s="201" t="s">
        <v>713</v>
      </c>
      <c r="X2453" s="201">
        <v>10</v>
      </c>
    </row>
    <row r="2454" spans="1:24" s="171" customFormat="1" ht="11.25">
      <c r="A2454" s="172" t="s">
        <v>693</v>
      </c>
      <c r="B2454" s="201" t="s">
        <v>672</v>
      </c>
      <c r="C2454" s="201" t="s">
        <v>694</v>
      </c>
      <c r="D2454" s="201" t="s">
        <v>695</v>
      </c>
      <c r="E2454" s="201" t="s">
        <v>696</v>
      </c>
      <c r="F2454" s="201" t="s">
        <v>697</v>
      </c>
      <c r="G2454" s="201">
        <v>10</v>
      </c>
      <c r="H2454" s="201">
        <v>68</v>
      </c>
      <c r="I2454" s="201" t="s">
        <v>713</v>
      </c>
      <c r="J2454" s="201" t="s">
        <v>671</v>
      </c>
      <c r="K2454" s="202">
        <v>41.32</v>
      </c>
      <c r="L2454" s="202">
        <v>0.06</v>
      </c>
      <c r="M2454" s="202">
        <v>19.559999999999999</v>
      </c>
      <c r="N2454" s="202">
        <v>7.8</v>
      </c>
      <c r="O2454" s="202">
        <v>0.66</v>
      </c>
      <c r="P2454" s="202">
        <v>18.64</v>
      </c>
      <c r="Q2454" s="202">
        <v>5.36</v>
      </c>
      <c r="R2454" s="202">
        <v>0</v>
      </c>
      <c r="S2454" s="202">
        <v>6.32</v>
      </c>
      <c r="T2454" s="202">
        <v>99.72</v>
      </c>
      <c r="U2454" s="183">
        <f t="shared" si="76"/>
        <v>80.987021845532027</v>
      </c>
      <c r="V2454" s="183">
        <f t="shared" si="77"/>
        <v>17.814118929453368</v>
      </c>
      <c r="W2454" s="201" t="s">
        <v>713</v>
      </c>
      <c r="X2454" s="201">
        <v>10</v>
      </c>
    </row>
    <row r="2455" spans="1:24" s="171" customFormat="1" ht="11.25">
      <c r="A2455" s="172" t="s">
        <v>693</v>
      </c>
      <c r="B2455" s="201" t="s">
        <v>672</v>
      </c>
      <c r="C2455" s="201" t="s">
        <v>694</v>
      </c>
      <c r="D2455" s="201" t="s">
        <v>695</v>
      </c>
      <c r="E2455" s="201" t="s">
        <v>696</v>
      </c>
      <c r="F2455" s="201" t="s">
        <v>697</v>
      </c>
      <c r="G2455" s="201">
        <v>10</v>
      </c>
      <c r="H2455" s="201">
        <v>69</v>
      </c>
      <c r="I2455" s="201" t="s">
        <v>713</v>
      </c>
      <c r="J2455" s="201" t="s">
        <v>671</v>
      </c>
      <c r="K2455" s="202">
        <v>42.71</v>
      </c>
      <c r="L2455" s="202">
        <v>1.21</v>
      </c>
      <c r="M2455" s="202">
        <v>19.510000000000002</v>
      </c>
      <c r="N2455" s="202">
        <v>7.15</v>
      </c>
      <c r="O2455" s="202">
        <v>0.37</v>
      </c>
      <c r="P2455" s="202">
        <v>21.09</v>
      </c>
      <c r="Q2455" s="202">
        <v>5.56</v>
      </c>
      <c r="R2455" s="202">
        <v>0.08</v>
      </c>
      <c r="S2455" s="202">
        <v>3.35</v>
      </c>
      <c r="T2455" s="202">
        <v>101.03</v>
      </c>
      <c r="U2455" s="183">
        <f t="shared" si="76"/>
        <v>84.019338709078227</v>
      </c>
      <c r="V2455" s="183">
        <f t="shared" si="77"/>
        <v>10.329003783744483</v>
      </c>
      <c r="W2455" s="201" t="s">
        <v>713</v>
      </c>
      <c r="X2455" s="201">
        <v>10</v>
      </c>
    </row>
    <row r="2456" spans="1:24" s="171" customFormat="1" ht="11.25">
      <c r="A2456" s="172" t="s">
        <v>693</v>
      </c>
      <c r="B2456" s="201" t="s">
        <v>672</v>
      </c>
      <c r="C2456" s="201" t="s">
        <v>694</v>
      </c>
      <c r="D2456" s="201" t="s">
        <v>695</v>
      </c>
      <c r="E2456" s="201" t="s">
        <v>696</v>
      </c>
      <c r="F2456" s="201" t="s">
        <v>697</v>
      </c>
      <c r="G2456" s="201">
        <v>10</v>
      </c>
      <c r="H2456" s="201">
        <v>70</v>
      </c>
      <c r="I2456" s="201" t="s">
        <v>713</v>
      </c>
      <c r="J2456" s="201" t="s">
        <v>671</v>
      </c>
      <c r="K2456" s="202">
        <v>41.71</v>
      </c>
      <c r="L2456" s="202">
        <v>0.84</v>
      </c>
      <c r="M2456" s="202">
        <v>18.43</v>
      </c>
      <c r="N2456" s="202">
        <v>7.47</v>
      </c>
      <c r="O2456" s="202">
        <v>0.45</v>
      </c>
      <c r="P2456" s="202">
        <v>19.61</v>
      </c>
      <c r="Q2456" s="202">
        <v>6.02</v>
      </c>
      <c r="R2456" s="202">
        <v>0.26</v>
      </c>
      <c r="S2456" s="202">
        <v>5.46</v>
      </c>
      <c r="T2456" s="202">
        <v>100.25</v>
      </c>
      <c r="U2456" s="183">
        <f t="shared" si="76"/>
        <v>82.391864728855296</v>
      </c>
      <c r="V2456" s="183">
        <f t="shared" si="77"/>
        <v>16.579104191127463</v>
      </c>
      <c r="W2456" s="201" t="s">
        <v>713</v>
      </c>
      <c r="X2456" s="201">
        <v>10</v>
      </c>
    </row>
    <row r="2457" spans="1:24" s="171" customFormat="1" ht="11.25">
      <c r="A2457" s="172" t="s">
        <v>693</v>
      </c>
      <c r="B2457" s="201" t="s">
        <v>672</v>
      </c>
      <c r="C2457" s="201" t="s">
        <v>694</v>
      </c>
      <c r="D2457" s="201" t="s">
        <v>695</v>
      </c>
      <c r="E2457" s="201" t="s">
        <v>696</v>
      </c>
      <c r="F2457" s="201" t="s">
        <v>697</v>
      </c>
      <c r="G2457" s="201">
        <v>10</v>
      </c>
      <c r="H2457" s="201">
        <v>71</v>
      </c>
      <c r="I2457" s="201" t="s">
        <v>713</v>
      </c>
      <c r="J2457" s="201" t="s">
        <v>671</v>
      </c>
      <c r="K2457" s="202">
        <v>41.87</v>
      </c>
      <c r="L2457" s="202">
        <v>0.54</v>
      </c>
      <c r="M2457" s="202">
        <v>16.68</v>
      </c>
      <c r="N2457" s="202">
        <v>6.85</v>
      </c>
      <c r="O2457" s="202">
        <v>0.31</v>
      </c>
      <c r="P2457" s="202">
        <v>21.52</v>
      </c>
      <c r="Q2457" s="202">
        <v>6.17</v>
      </c>
      <c r="R2457" s="202">
        <v>0.08</v>
      </c>
      <c r="S2457" s="202">
        <v>6.74</v>
      </c>
      <c r="T2457" s="202">
        <v>100.76</v>
      </c>
      <c r="U2457" s="183">
        <f t="shared" si="76"/>
        <v>84.847823027099011</v>
      </c>
      <c r="V2457" s="183">
        <f t="shared" si="77"/>
        <v>21.32617697819153</v>
      </c>
      <c r="W2457" s="201" t="s">
        <v>713</v>
      </c>
      <c r="X2457" s="201">
        <v>10</v>
      </c>
    </row>
    <row r="2458" spans="1:24" s="171" customFormat="1" ht="11.25">
      <c r="A2458" s="172" t="s">
        <v>693</v>
      </c>
      <c r="B2458" s="201" t="s">
        <v>672</v>
      </c>
      <c r="C2458" s="201" t="s">
        <v>694</v>
      </c>
      <c r="D2458" s="201" t="s">
        <v>695</v>
      </c>
      <c r="E2458" s="201" t="s">
        <v>696</v>
      </c>
      <c r="F2458" s="201" t="s">
        <v>697</v>
      </c>
      <c r="G2458" s="201">
        <v>10</v>
      </c>
      <c r="H2458" s="201">
        <v>72</v>
      </c>
      <c r="I2458" s="201" t="s">
        <v>713</v>
      </c>
      <c r="J2458" s="201" t="s">
        <v>671</v>
      </c>
      <c r="K2458" s="202">
        <v>42.06</v>
      </c>
      <c r="L2458" s="202">
        <v>0.02</v>
      </c>
      <c r="M2458" s="202">
        <v>19.68</v>
      </c>
      <c r="N2458" s="202">
        <v>7.22</v>
      </c>
      <c r="O2458" s="202">
        <v>0.49</v>
      </c>
      <c r="P2458" s="202">
        <v>19.11</v>
      </c>
      <c r="Q2458" s="202">
        <v>5.43</v>
      </c>
      <c r="R2458" s="202">
        <v>0.05</v>
      </c>
      <c r="S2458" s="202">
        <v>5.35</v>
      </c>
      <c r="T2458" s="202">
        <v>99.41</v>
      </c>
      <c r="U2458" s="183">
        <f t="shared" si="76"/>
        <v>82.510687361760162</v>
      </c>
      <c r="V2458" s="183">
        <f t="shared" si="77"/>
        <v>15.423931426131443</v>
      </c>
      <c r="W2458" s="201" t="s">
        <v>713</v>
      </c>
      <c r="X2458" s="201">
        <v>10</v>
      </c>
    </row>
    <row r="2459" spans="1:24" s="171" customFormat="1" ht="11.25">
      <c r="A2459" s="172" t="s">
        <v>693</v>
      </c>
      <c r="B2459" s="201" t="s">
        <v>672</v>
      </c>
      <c r="C2459" s="201" t="s">
        <v>694</v>
      </c>
      <c r="D2459" s="201" t="s">
        <v>695</v>
      </c>
      <c r="E2459" s="201" t="s">
        <v>696</v>
      </c>
      <c r="F2459" s="201" t="s">
        <v>697</v>
      </c>
      <c r="G2459" s="201">
        <v>10</v>
      </c>
      <c r="H2459" s="201">
        <v>73</v>
      </c>
      <c r="I2459" s="201" t="s">
        <v>713</v>
      </c>
      <c r="J2459" s="201" t="s">
        <v>671</v>
      </c>
      <c r="K2459" s="202">
        <v>42.88</v>
      </c>
      <c r="L2459" s="202">
        <v>0.88</v>
      </c>
      <c r="M2459" s="202">
        <v>18.989999999999998</v>
      </c>
      <c r="N2459" s="202">
        <v>8.52</v>
      </c>
      <c r="O2459" s="202">
        <v>0.36</v>
      </c>
      <c r="P2459" s="202">
        <v>20.12</v>
      </c>
      <c r="Q2459" s="202">
        <v>5.31</v>
      </c>
      <c r="R2459" s="202">
        <v>0.17</v>
      </c>
      <c r="S2459" s="202">
        <v>3.7</v>
      </c>
      <c r="T2459" s="202">
        <v>100.93</v>
      </c>
      <c r="U2459" s="183">
        <f t="shared" si="76"/>
        <v>80.803294148580108</v>
      </c>
      <c r="V2459" s="183">
        <f t="shared" si="77"/>
        <v>11.559683693905287</v>
      </c>
      <c r="W2459" s="201" t="s">
        <v>713</v>
      </c>
      <c r="X2459" s="201">
        <v>10</v>
      </c>
    </row>
    <row r="2460" spans="1:24" s="171" customFormat="1" ht="11.25">
      <c r="A2460" s="172" t="s">
        <v>693</v>
      </c>
      <c r="B2460" s="201" t="s">
        <v>672</v>
      </c>
      <c r="C2460" s="201" t="s">
        <v>694</v>
      </c>
      <c r="D2460" s="201" t="s">
        <v>695</v>
      </c>
      <c r="E2460" s="201" t="s">
        <v>696</v>
      </c>
      <c r="F2460" s="201" t="s">
        <v>697</v>
      </c>
      <c r="G2460" s="201">
        <v>10</v>
      </c>
      <c r="H2460" s="201">
        <v>74</v>
      </c>
      <c r="I2460" s="201" t="s">
        <v>713</v>
      </c>
      <c r="J2460" s="201" t="s">
        <v>671</v>
      </c>
      <c r="K2460" s="202">
        <v>41.83</v>
      </c>
      <c r="L2460" s="202">
        <v>0.02</v>
      </c>
      <c r="M2460" s="202">
        <v>19.77</v>
      </c>
      <c r="N2460" s="202">
        <v>8.4700000000000006</v>
      </c>
      <c r="O2460" s="202">
        <v>0.59</v>
      </c>
      <c r="P2460" s="202">
        <v>18.16</v>
      </c>
      <c r="Q2460" s="202">
        <v>5.74</v>
      </c>
      <c r="R2460" s="202">
        <v>0.17</v>
      </c>
      <c r="S2460" s="202">
        <v>4.3600000000000003</v>
      </c>
      <c r="T2460" s="202">
        <v>99.11</v>
      </c>
      <c r="U2460" s="183">
        <f t="shared" si="76"/>
        <v>79.260041341940763</v>
      </c>
      <c r="V2460" s="183">
        <f t="shared" si="77"/>
        <v>12.887772035176347</v>
      </c>
      <c r="W2460" s="201" t="s">
        <v>713</v>
      </c>
      <c r="X2460" s="201">
        <v>10</v>
      </c>
    </row>
    <row r="2461" spans="1:24" s="171" customFormat="1" ht="11.25">
      <c r="A2461" s="172" t="s">
        <v>693</v>
      </c>
      <c r="B2461" s="201" t="s">
        <v>672</v>
      </c>
      <c r="C2461" s="201" t="s">
        <v>694</v>
      </c>
      <c r="D2461" s="201" t="s">
        <v>695</v>
      </c>
      <c r="E2461" s="201" t="s">
        <v>696</v>
      </c>
      <c r="F2461" s="201" t="s">
        <v>697</v>
      </c>
      <c r="G2461" s="201">
        <v>10</v>
      </c>
      <c r="H2461" s="201">
        <v>75</v>
      </c>
      <c r="I2461" s="201" t="s">
        <v>713</v>
      </c>
      <c r="J2461" s="201" t="s">
        <v>671</v>
      </c>
      <c r="K2461" s="202">
        <v>42.01</v>
      </c>
      <c r="L2461" s="202">
        <v>1.03</v>
      </c>
      <c r="M2461" s="202">
        <v>18.329999999999998</v>
      </c>
      <c r="N2461" s="202">
        <v>8.11</v>
      </c>
      <c r="O2461" s="202">
        <v>0.3</v>
      </c>
      <c r="P2461" s="202">
        <v>19.87</v>
      </c>
      <c r="Q2461" s="202">
        <v>5.19</v>
      </c>
      <c r="R2461" s="202">
        <v>0.02</v>
      </c>
      <c r="S2461" s="202">
        <v>4.0199999999999996</v>
      </c>
      <c r="T2461" s="202">
        <v>98.88</v>
      </c>
      <c r="U2461" s="183">
        <f t="shared" si="76"/>
        <v>81.367889041531228</v>
      </c>
      <c r="V2461" s="183">
        <f t="shared" si="77"/>
        <v>12.825439563807226</v>
      </c>
      <c r="W2461" s="201" t="s">
        <v>713</v>
      </c>
      <c r="X2461" s="201">
        <v>10</v>
      </c>
    </row>
    <row r="2462" spans="1:24" s="171" customFormat="1" ht="11.25">
      <c r="A2462" s="172" t="s">
        <v>693</v>
      </c>
      <c r="B2462" s="201" t="s">
        <v>672</v>
      </c>
      <c r="C2462" s="201" t="s">
        <v>694</v>
      </c>
      <c r="D2462" s="201" t="s">
        <v>695</v>
      </c>
      <c r="E2462" s="201" t="s">
        <v>696</v>
      </c>
      <c r="F2462" s="201" t="s">
        <v>697</v>
      </c>
      <c r="G2462" s="201">
        <v>10</v>
      </c>
      <c r="H2462" s="201">
        <v>76</v>
      </c>
      <c r="I2462" s="201" t="s">
        <v>713</v>
      </c>
      <c r="J2462" s="201" t="s">
        <v>671</v>
      </c>
      <c r="K2462" s="202">
        <v>42.52</v>
      </c>
      <c r="L2462" s="202">
        <v>0</v>
      </c>
      <c r="M2462" s="202">
        <v>18.690000000000001</v>
      </c>
      <c r="N2462" s="202">
        <v>7.88</v>
      </c>
      <c r="O2462" s="202">
        <v>0.44</v>
      </c>
      <c r="P2462" s="202">
        <v>19.329999999999998</v>
      </c>
      <c r="Q2462" s="202">
        <v>5.29</v>
      </c>
      <c r="R2462" s="202">
        <v>0.05</v>
      </c>
      <c r="S2462" s="202">
        <v>4.6399999999999997</v>
      </c>
      <c r="T2462" s="202">
        <v>98.84</v>
      </c>
      <c r="U2462" s="183">
        <f t="shared" si="76"/>
        <v>81.386335438085581</v>
      </c>
      <c r="V2462" s="183">
        <f t="shared" si="77"/>
        <v>14.276661421207448</v>
      </c>
      <c r="W2462" s="201" t="s">
        <v>713</v>
      </c>
      <c r="X2462" s="201">
        <v>10</v>
      </c>
    </row>
    <row r="2463" spans="1:24" s="171" customFormat="1" ht="11.25">
      <c r="A2463" s="172" t="s">
        <v>693</v>
      </c>
      <c r="B2463" s="201" t="s">
        <v>672</v>
      </c>
      <c r="C2463" s="201" t="s">
        <v>694</v>
      </c>
      <c r="D2463" s="201" t="s">
        <v>695</v>
      </c>
      <c r="E2463" s="201" t="s">
        <v>696</v>
      </c>
      <c r="F2463" s="201" t="s">
        <v>697</v>
      </c>
      <c r="G2463" s="201">
        <v>10</v>
      </c>
      <c r="H2463" s="201">
        <v>77</v>
      </c>
      <c r="I2463" s="201" t="s">
        <v>713</v>
      </c>
      <c r="J2463" s="201" t="s">
        <v>671</v>
      </c>
      <c r="K2463" s="202">
        <v>41.03</v>
      </c>
      <c r="L2463" s="202">
        <v>0.17</v>
      </c>
      <c r="M2463" s="202">
        <v>16.32</v>
      </c>
      <c r="N2463" s="202">
        <v>6.62</v>
      </c>
      <c r="O2463" s="202">
        <v>0.33</v>
      </c>
      <c r="P2463" s="202">
        <v>19.79</v>
      </c>
      <c r="Q2463" s="202">
        <v>6.44</v>
      </c>
      <c r="R2463" s="202">
        <v>0.01</v>
      </c>
      <c r="S2463" s="202">
        <v>9.42</v>
      </c>
      <c r="T2463" s="202">
        <v>100.13</v>
      </c>
      <c r="U2463" s="183">
        <f t="shared" si="76"/>
        <v>84.198369493612404</v>
      </c>
      <c r="V2463" s="183">
        <f t="shared" si="77"/>
        <v>27.913004130260273</v>
      </c>
      <c r="W2463" s="201" t="s">
        <v>713</v>
      </c>
      <c r="X2463" s="201">
        <v>10</v>
      </c>
    </row>
    <row r="2464" spans="1:24" s="171" customFormat="1" ht="11.25">
      <c r="A2464" s="172" t="s">
        <v>693</v>
      </c>
      <c r="B2464" s="201" t="s">
        <v>672</v>
      </c>
      <c r="C2464" s="201" t="s">
        <v>694</v>
      </c>
      <c r="D2464" s="201" t="s">
        <v>695</v>
      </c>
      <c r="E2464" s="201" t="s">
        <v>696</v>
      </c>
      <c r="F2464" s="201" t="s">
        <v>697</v>
      </c>
      <c r="G2464" s="201">
        <v>10</v>
      </c>
      <c r="H2464" s="201">
        <v>78</v>
      </c>
      <c r="I2464" s="201" t="s">
        <v>713</v>
      </c>
      <c r="J2464" s="201" t="s">
        <v>671</v>
      </c>
      <c r="K2464" s="202">
        <v>43.18</v>
      </c>
      <c r="L2464" s="202">
        <v>1.96</v>
      </c>
      <c r="M2464" s="202">
        <v>19.739999999999998</v>
      </c>
      <c r="N2464" s="202">
        <v>8.64</v>
      </c>
      <c r="O2464" s="202">
        <v>0.37</v>
      </c>
      <c r="P2464" s="202">
        <v>19.38</v>
      </c>
      <c r="Q2464" s="202">
        <v>5.91</v>
      </c>
      <c r="R2464" s="202">
        <v>0.04</v>
      </c>
      <c r="S2464" s="202">
        <v>0.54</v>
      </c>
      <c r="T2464" s="202">
        <v>99.76</v>
      </c>
      <c r="U2464" s="183">
        <f t="shared" si="76"/>
        <v>79.992410086932423</v>
      </c>
      <c r="V2464" s="183">
        <f t="shared" si="77"/>
        <v>1.8020544834704988</v>
      </c>
      <c r="W2464" s="201" t="s">
        <v>713</v>
      </c>
      <c r="X2464" s="201">
        <v>10</v>
      </c>
    </row>
    <row r="2465" spans="1:24" s="171" customFormat="1" ht="11.25">
      <c r="A2465" s="172" t="s">
        <v>693</v>
      </c>
      <c r="B2465" s="201" t="s">
        <v>672</v>
      </c>
      <c r="C2465" s="201" t="s">
        <v>694</v>
      </c>
      <c r="D2465" s="201" t="s">
        <v>695</v>
      </c>
      <c r="E2465" s="201" t="s">
        <v>696</v>
      </c>
      <c r="F2465" s="201" t="s">
        <v>697</v>
      </c>
      <c r="G2465" s="201">
        <v>10</v>
      </c>
      <c r="H2465" s="201">
        <v>79</v>
      </c>
      <c r="I2465" s="201" t="s">
        <v>713</v>
      </c>
      <c r="J2465" s="201" t="s">
        <v>671</v>
      </c>
      <c r="K2465" s="202">
        <v>40.94</v>
      </c>
      <c r="L2465" s="202">
        <v>1.1499999999999999</v>
      </c>
      <c r="M2465" s="202">
        <v>18.46</v>
      </c>
      <c r="N2465" s="202">
        <v>8.36</v>
      </c>
      <c r="O2465" s="202">
        <v>0.28000000000000003</v>
      </c>
      <c r="P2465" s="202">
        <v>20.96</v>
      </c>
      <c r="Q2465" s="202">
        <v>5.42</v>
      </c>
      <c r="R2465" s="202">
        <v>0.08</v>
      </c>
      <c r="S2465" s="202">
        <v>3.74</v>
      </c>
      <c r="T2465" s="202">
        <v>99.39</v>
      </c>
      <c r="U2465" s="183">
        <f t="shared" si="76"/>
        <v>81.714730090751459</v>
      </c>
      <c r="V2465" s="183">
        <f t="shared" si="77"/>
        <v>11.965035783091681</v>
      </c>
      <c r="W2465" s="201" t="s">
        <v>713</v>
      </c>
      <c r="X2465" s="201">
        <v>10</v>
      </c>
    </row>
    <row r="2466" spans="1:24" s="171" customFormat="1" ht="11.25">
      <c r="A2466" s="172" t="s">
        <v>693</v>
      </c>
      <c r="B2466" s="201" t="s">
        <v>672</v>
      </c>
      <c r="C2466" s="201" t="s">
        <v>694</v>
      </c>
      <c r="D2466" s="201" t="s">
        <v>695</v>
      </c>
      <c r="E2466" s="201" t="s">
        <v>696</v>
      </c>
      <c r="F2466" s="201" t="s">
        <v>697</v>
      </c>
      <c r="G2466" s="201">
        <v>10</v>
      </c>
      <c r="H2466" s="201">
        <v>80</v>
      </c>
      <c r="I2466" s="201" t="s">
        <v>713</v>
      </c>
      <c r="J2466" s="201" t="s">
        <v>671</v>
      </c>
      <c r="K2466" s="202">
        <v>41.59</v>
      </c>
      <c r="L2466" s="202">
        <v>0.23</v>
      </c>
      <c r="M2466" s="202">
        <v>18.559999999999999</v>
      </c>
      <c r="N2466" s="202">
        <v>7.63</v>
      </c>
      <c r="O2466" s="202">
        <v>0.32</v>
      </c>
      <c r="P2466" s="202">
        <v>20.6</v>
      </c>
      <c r="Q2466" s="202">
        <v>5.92</v>
      </c>
      <c r="R2466" s="202">
        <v>0</v>
      </c>
      <c r="S2466" s="202">
        <v>5.92</v>
      </c>
      <c r="T2466" s="202">
        <v>100.77</v>
      </c>
      <c r="U2466" s="183">
        <f t="shared" si="76"/>
        <v>82.795236920261743</v>
      </c>
      <c r="V2466" s="183">
        <f t="shared" si="77"/>
        <v>17.625967526885677</v>
      </c>
      <c r="W2466" s="201" t="s">
        <v>713</v>
      </c>
      <c r="X2466" s="201">
        <v>10</v>
      </c>
    </row>
    <row r="2467" spans="1:24" s="171" customFormat="1" ht="11.25">
      <c r="A2467" s="172" t="s">
        <v>693</v>
      </c>
      <c r="B2467" s="201" t="s">
        <v>672</v>
      </c>
      <c r="C2467" s="201" t="s">
        <v>694</v>
      </c>
      <c r="D2467" s="201" t="s">
        <v>695</v>
      </c>
      <c r="E2467" s="201" t="s">
        <v>696</v>
      </c>
      <c r="F2467" s="201" t="s">
        <v>697</v>
      </c>
      <c r="G2467" s="201">
        <v>10</v>
      </c>
      <c r="H2467" s="201">
        <v>81</v>
      </c>
      <c r="I2467" s="201" t="s">
        <v>713</v>
      </c>
      <c r="J2467" s="201" t="s">
        <v>671</v>
      </c>
      <c r="K2467" s="202">
        <v>41.95</v>
      </c>
      <c r="L2467" s="202">
        <v>0.27</v>
      </c>
      <c r="M2467" s="202">
        <v>19.739999999999998</v>
      </c>
      <c r="N2467" s="202">
        <v>7.7</v>
      </c>
      <c r="O2467" s="202">
        <v>0.27</v>
      </c>
      <c r="P2467" s="202">
        <v>18.86</v>
      </c>
      <c r="Q2467" s="202">
        <v>5.15</v>
      </c>
      <c r="R2467" s="202">
        <v>0</v>
      </c>
      <c r="S2467" s="202">
        <v>5.01</v>
      </c>
      <c r="T2467" s="202">
        <v>98.95</v>
      </c>
      <c r="U2467" s="183">
        <f t="shared" si="76"/>
        <v>81.363488439955361</v>
      </c>
      <c r="V2467" s="183">
        <f t="shared" si="77"/>
        <v>14.548813567211068</v>
      </c>
      <c r="W2467" s="201" t="s">
        <v>713</v>
      </c>
      <c r="X2467" s="201">
        <v>10</v>
      </c>
    </row>
    <row r="2468" spans="1:24" s="171" customFormat="1" ht="11.25">
      <c r="A2468" s="172" t="s">
        <v>693</v>
      </c>
      <c r="B2468" s="201" t="s">
        <v>672</v>
      </c>
      <c r="C2468" s="201" t="s">
        <v>694</v>
      </c>
      <c r="D2468" s="201" t="s">
        <v>695</v>
      </c>
      <c r="E2468" s="201" t="s">
        <v>696</v>
      </c>
      <c r="F2468" s="201" t="s">
        <v>697</v>
      </c>
      <c r="G2468" s="201">
        <v>10</v>
      </c>
      <c r="H2468" s="201">
        <v>82</v>
      </c>
      <c r="I2468" s="201" t="s">
        <v>713</v>
      </c>
      <c r="J2468" s="201" t="s">
        <v>671</v>
      </c>
      <c r="K2468" s="202">
        <v>42.1</v>
      </c>
      <c r="L2468" s="202">
        <v>1.27</v>
      </c>
      <c r="M2468" s="202">
        <v>19.36</v>
      </c>
      <c r="N2468" s="202">
        <v>9.59</v>
      </c>
      <c r="O2468" s="202">
        <v>0.38</v>
      </c>
      <c r="P2468" s="202">
        <v>19.66</v>
      </c>
      <c r="Q2468" s="202">
        <v>5.73</v>
      </c>
      <c r="R2468" s="202">
        <v>0.2</v>
      </c>
      <c r="S2468" s="202">
        <v>2.16</v>
      </c>
      <c r="T2468" s="202">
        <v>100.45</v>
      </c>
      <c r="U2468" s="183">
        <f t="shared" si="76"/>
        <v>78.513508563711881</v>
      </c>
      <c r="V2468" s="183">
        <f t="shared" si="77"/>
        <v>6.9633968682367096</v>
      </c>
      <c r="W2468" s="201" t="s">
        <v>713</v>
      </c>
      <c r="X2468" s="201">
        <v>10</v>
      </c>
    </row>
    <row r="2469" spans="1:24" s="171" customFormat="1" ht="11.25">
      <c r="A2469" s="172" t="s">
        <v>693</v>
      </c>
      <c r="B2469" s="201" t="s">
        <v>672</v>
      </c>
      <c r="C2469" s="201" t="s">
        <v>694</v>
      </c>
      <c r="D2469" s="201" t="s">
        <v>695</v>
      </c>
      <c r="E2469" s="201" t="s">
        <v>696</v>
      </c>
      <c r="F2469" s="201" t="s">
        <v>697</v>
      </c>
      <c r="G2469" s="201">
        <v>10</v>
      </c>
      <c r="H2469" s="201">
        <v>84</v>
      </c>
      <c r="I2469" s="201" t="s">
        <v>713</v>
      </c>
      <c r="J2469" s="201" t="s">
        <v>671</v>
      </c>
      <c r="K2469" s="202">
        <v>41.02</v>
      </c>
      <c r="L2469" s="202">
        <v>0.04</v>
      </c>
      <c r="M2469" s="202">
        <v>22.9</v>
      </c>
      <c r="N2469" s="202">
        <v>13.05</v>
      </c>
      <c r="O2469" s="202">
        <v>0.17</v>
      </c>
      <c r="P2469" s="202">
        <v>9.14</v>
      </c>
      <c r="Q2469" s="202">
        <v>13.86</v>
      </c>
      <c r="R2469" s="202">
        <v>0</v>
      </c>
      <c r="S2469" s="202">
        <v>0.06</v>
      </c>
      <c r="T2469" s="202">
        <v>100.24</v>
      </c>
      <c r="U2469" s="183">
        <f t="shared" si="76"/>
        <v>55.523694900336466</v>
      </c>
      <c r="V2469" s="183">
        <f t="shared" si="77"/>
        <v>0.17545752569105683</v>
      </c>
      <c r="W2469" s="201" t="s">
        <v>713</v>
      </c>
      <c r="X2469" s="201">
        <v>10</v>
      </c>
    </row>
    <row r="2470" spans="1:24" s="171" customFormat="1" ht="11.25">
      <c r="A2470" s="172" t="s">
        <v>693</v>
      </c>
      <c r="B2470" s="201" t="s">
        <v>672</v>
      </c>
      <c r="C2470" s="201" t="s">
        <v>694</v>
      </c>
      <c r="D2470" s="201" t="s">
        <v>695</v>
      </c>
      <c r="E2470" s="201" t="s">
        <v>696</v>
      </c>
      <c r="F2470" s="201" t="s">
        <v>697</v>
      </c>
      <c r="G2470" s="201">
        <v>10</v>
      </c>
      <c r="H2470" s="201">
        <v>85</v>
      </c>
      <c r="I2470" s="201" t="s">
        <v>713</v>
      </c>
      <c r="J2470" s="201" t="s">
        <v>671</v>
      </c>
      <c r="K2470" s="202">
        <v>42.47</v>
      </c>
      <c r="L2470" s="202">
        <v>0.35</v>
      </c>
      <c r="M2470" s="202">
        <v>18.190000000000001</v>
      </c>
      <c r="N2470" s="202">
        <v>7.83</v>
      </c>
      <c r="O2470" s="202">
        <v>0.46</v>
      </c>
      <c r="P2470" s="202">
        <v>20.54</v>
      </c>
      <c r="Q2470" s="202">
        <v>4.8600000000000003</v>
      </c>
      <c r="R2470" s="202">
        <v>0.01</v>
      </c>
      <c r="S2470" s="202">
        <v>5.35</v>
      </c>
      <c r="T2470" s="202">
        <v>100.06</v>
      </c>
      <c r="U2470" s="183">
        <f t="shared" si="76"/>
        <v>82.381228856582027</v>
      </c>
      <c r="V2470" s="183">
        <f t="shared" si="77"/>
        <v>16.479152719940704</v>
      </c>
      <c r="W2470" s="201" t="s">
        <v>713</v>
      </c>
      <c r="X2470" s="201">
        <v>10</v>
      </c>
    </row>
    <row r="2471" spans="1:24" s="171" customFormat="1" ht="11.25">
      <c r="A2471" s="172" t="s">
        <v>693</v>
      </c>
      <c r="B2471" s="201" t="s">
        <v>672</v>
      </c>
      <c r="C2471" s="201" t="s">
        <v>694</v>
      </c>
      <c r="D2471" s="201" t="s">
        <v>695</v>
      </c>
      <c r="E2471" s="201" t="s">
        <v>696</v>
      </c>
      <c r="F2471" s="201" t="s">
        <v>697</v>
      </c>
      <c r="G2471" s="201">
        <v>10</v>
      </c>
      <c r="H2471" s="201">
        <v>87</v>
      </c>
      <c r="I2471" s="201" t="s">
        <v>713</v>
      </c>
      <c r="J2471" s="201" t="s">
        <v>671</v>
      </c>
      <c r="K2471" s="202">
        <v>43.76</v>
      </c>
      <c r="L2471" s="202">
        <v>0.03</v>
      </c>
      <c r="M2471" s="202">
        <v>20.13</v>
      </c>
      <c r="N2471" s="202">
        <v>8.15</v>
      </c>
      <c r="O2471" s="202">
        <v>0.57999999999999996</v>
      </c>
      <c r="P2471" s="202">
        <v>18.57</v>
      </c>
      <c r="Q2471" s="202">
        <v>5.53</v>
      </c>
      <c r="R2471" s="202">
        <v>0</v>
      </c>
      <c r="S2471" s="202">
        <v>4.62</v>
      </c>
      <c r="T2471" s="202">
        <v>101.37</v>
      </c>
      <c r="U2471" s="183">
        <f t="shared" si="76"/>
        <v>80.242347007814018</v>
      </c>
      <c r="V2471" s="183">
        <f t="shared" si="77"/>
        <v>13.34212859138511</v>
      </c>
      <c r="W2471" s="201" t="s">
        <v>713</v>
      </c>
      <c r="X2471" s="201">
        <v>10</v>
      </c>
    </row>
    <row r="2472" spans="1:24" s="171" customFormat="1" ht="11.25">
      <c r="A2472" s="172" t="s">
        <v>693</v>
      </c>
      <c r="B2472" s="201" t="s">
        <v>672</v>
      </c>
      <c r="C2472" s="201" t="s">
        <v>694</v>
      </c>
      <c r="D2472" s="201" t="s">
        <v>695</v>
      </c>
      <c r="E2472" s="201" t="s">
        <v>696</v>
      </c>
      <c r="F2472" s="201" t="s">
        <v>697</v>
      </c>
      <c r="G2472" s="201">
        <v>10</v>
      </c>
      <c r="H2472" s="201">
        <v>88</v>
      </c>
      <c r="I2472" s="201" t="s">
        <v>713</v>
      </c>
      <c r="J2472" s="201" t="s">
        <v>671</v>
      </c>
      <c r="K2472" s="202">
        <v>41.82</v>
      </c>
      <c r="L2472" s="202">
        <v>0.46</v>
      </c>
      <c r="M2472" s="202">
        <v>18.18</v>
      </c>
      <c r="N2472" s="202">
        <v>7.59</v>
      </c>
      <c r="O2472" s="202">
        <v>0.41</v>
      </c>
      <c r="P2472" s="202">
        <v>20.84</v>
      </c>
      <c r="Q2472" s="202">
        <v>5.38</v>
      </c>
      <c r="R2472" s="202">
        <v>0.04</v>
      </c>
      <c r="S2472" s="202">
        <v>5.34</v>
      </c>
      <c r="T2472" s="202">
        <v>100.06</v>
      </c>
      <c r="U2472" s="183">
        <f t="shared" si="76"/>
        <v>83.033786428699415</v>
      </c>
      <c r="V2472" s="183">
        <f t="shared" si="77"/>
        <v>16.460979092434304</v>
      </c>
      <c r="W2472" s="201" t="s">
        <v>713</v>
      </c>
      <c r="X2472" s="201">
        <v>10</v>
      </c>
    </row>
    <row r="2473" spans="1:24" s="171" customFormat="1" ht="11.25">
      <c r="A2473" s="172" t="s">
        <v>693</v>
      </c>
      <c r="B2473" s="201" t="s">
        <v>672</v>
      </c>
      <c r="C2473" s="201" t="s">
        <v>694</v>
      </c>
      <c r="D2473" s="201" t="s">
        <v>695</v>
      </c>
      <c r="E2473" s="201" t="s">
        <v>696</v>
      </c>
      <c r="F2473" s="201" t="s">
        <v>697</v>
      </c>
      <c r="G2473" s="201">
        <v>10</v>
      </c>
      <c r="H2473" s="201">
        <v>89</v>
      </c>
      <c r="I2473" s="201" t="s">
        <v>713</v>
      </c>
      <c r="J2473" s="201" t="s">
        <v>671</v>
      </c>
      <c r="K2473" s="202">
        <v>39.96</v>
      </c>
      <c r="L2473" s="202">
        <v>0.08</v>
      </c>
      <c r="M2473" s="202">
        <v>22.74</v>
      </c>
      <c r="N2473" s="202">
        <v>12.61</v>
      </c>
      <c r="O2473" s="202">
        <v>0.26</v>
      </c>
      <c r="P2473" s="202">
        <v>9.8000000000000007</v>
      </c>
      <c r="Q2473" s="202">
        <v>14.07</v>
      </c>
      <c r="R2473" s="202">
        <v>0.11</v>
      </c>
      <c r="S2473" s="202">
        <v>0.01</v>
      </c>
      <c r="T2473" s="202">
        <v>99.64</v>
      </c>
      <c r="U2473" s="183">
        <f t="shared" si="76"/>
        <v>58.07549426606252</v>
      </c>
      <c r="V2473" s="183">
        <f t="shared" si="77"/>
        <v>2.94917364343746E-2</v>
      </c>
      <c r="W2473" s="201" t="s">
        <v>713</v>
      </c>
      <c r="X2473" s="201">
        <v>10</v>
      </c>
    </row>
    <row r="2474" spans="1:24" s="171" customFormat="1" ht="11.25">
      <c r="A2474" s="172" t="s">
        <v>693</v>
      </c>
      <c r="B2474" s="201" t="s">
        <v>672</v>
      </c>
      <c r="C2474" s="201" t="s">
        <v>694</v>
      </c>
      <c r="D2474" s="201" t="s">
        <v>695</v>
      </c>
      <c r="E2474" s="201" t="s">
        <v>696</v>
      </c>
      <c r="F2474" s="201" t="s">
        <v>697</v>
      </c>
      <c r="G2474" s="201">
        <v>10</v>
      </c>
      <c r="H2474" s="201">
        <v>90</v>
      </c>
      <c r="I2474" s="201" t="s">
        <v>713</v>
      </c>
      <c r="J2474" s="201" t="s">
        <v>671</v>
      </c>
      <c r="K2474" s="202">
        <v>42.72</v>
      </c>
      <c r="L2474" s="202">
        <v>0.11</v>
      </c>
      <c r="M2474" s="202">
        <v>20.71</v>
      </c>
      <c r="N2474" s="202">
        <v>7.85</v>
      </c>
      <c r="O2474" s="202">
        <v>0.35</v>
      </c>
      <c r="P2474" s="202">
        <v>20.12</v>
      </c>
      <c r="Q2474" s="202">
        <v>4.4800000000000004</v>
      </c>
      <c r="R2474" s="202">
        <v>0.01</v>
      </c>
      <c r="S2474" s="202">
        <v>3.39</v>
      </c>
      <c r="T2474" s="202">
        <v>99.74</v>
      </c>
      <c r="U2474" s="183">
        <f t="shared" si="76"/>
        <v>82.041797207863198</v>
      </c>
      <c r="V2474" s="183">
        <f t="shared" si="77"/>
        <v>9.8944168923692946</v>
      </c>
      <c r="W2474" s="201" t="s">
        <v>713</v>
      </c>
      <c r="X2474" s="201">
        <v>10</v>
      </c>
    </row>
    <row r="2475" spans="1:24" s="171" customFormat="1" ht="11.25">
      <c r="A2475" s="172" t="s">
        <v>693</v>
      </c>
      <c r="B2475" s="201" t="s">
        <v>672</v>
      </c>
      <c r="C2475" s="201" t="s">
        <v>694</v>
      </c>
      <c r="D2475" s="201" t="s">
        <v>695</v>
      </c>
      <c r="E2475" s="201" t="s">
        <v>696</v>
      </c>
      <c r="F2475" s="201" t="s">
        <v>697</v>
      </c>
      <c r="G2475" s="201">
        <v>10</v>
      </c>
      <c r="H2475" s="201">
        <v>91</v>
      </c>
      <c r="I2475" s="201" t="s">
        <v>713</v>
      </c>
      <c r="J2475" s="201" t="s">
        <v>671</v>
      </c>
      <c r="K2475" s="202">
        <v>41.18</v>
      </c>
      <c r="L2475" s="202">
        <v>0.16</v>
      </c>
      <c r="M2475" s="202">
        <v>18.2</v>
      </c>
      <c r="N2475" s="202">
        <v>7.28</v>
      </c>
      <c r="O2475" s="202">
        <v>0.44</v>
      </c>
      <c r="P2475" s="202">
        <v>20.07</v>
      </c>
      <c r="Q2475" s="202">
        <v>5.35</v>
      </c>
      <c r="R2475" s="202">
        <v>0.12</v>
      </c>
      <c r="S2475" s="202">
        <v>6.69</v>
      </c>
      <c r="T2475" s="202">
        <v>99.49</v>
      </c>
      <c r="U2475" s="183">
        <f t="shared" si="76"/>
        <v>83.090802848746193</v>
      </c>
      <c r="V2475" s="183">
        <f t="shared" si="77"/>
        <v>19.781096272151739</v>
      </c>
      <c r="W2475" s="201" t="s">
        <v>713</v>
      </c>
      <c r="X2475" s="201">
        <v>10</v>
      </c>
    </row>
    <row r="2476" spans="1:24" s="171" customFormat="1" ht="11.25">
      <c r="A2476" s="172" t="s">
        <v>693</v>
      </c>
      <c r="B2476" s="201" t="s">
        <v>672</v>
      </c>
      <c r="C2476" s="201" t="s">
        <v>694</v>
      </c>
      <c r="D2476" s="201" t="s">
        <v>695</v>
      </c>
      <c r="E2476" s="201" t="s">
        <v>696</v>
      </c>
      <c r="F2476" s="201" t="s">
        <v>697</v>
      </c>
      <c r="G2476" s="201">
        <v>10</v>
      </c>
      <c r="H2476" s="201">
        <v>92</v>
      </c>
      <c r="I2476" s="201" t="s">
        <v>713</v>
      </c>
      <c r="J2476" s="201" t="s">
        <v>671</v>
      </c>
      <c r="K2476" s="202">
        <v>41.91</v>
      </c>
      <c r="L2476" s="202">
        <v>0</v>
      </c>
      <c r="M2476" s="202">
        <v>20.7</v>
      </c>
      <c r="N2476" s="202">
        <v>8.5</v>
      </c>
      <c r="O2476" s="202">
        <v>0.51</v>
      </c>
      <c r="P2476" s="202">
        <v>19.02</v>
      </c>
      <c r="Q2476" s="202">
        <v>5.33</v>
      </c>
      <c r="R2476" s="202">
        <v>7.0000000000000007E-2</v>
      </c>
      <c r="S2476" s="202">
        <v>3.66</v>
      </c>
      <c r="T2476" s="202">
        <v>99.7</v>
      </c>
      <c r="U2476" s="183">
        <f t="shared" si="76"/>
        <v>79.953745037215768</v>
      </c>
      <c r="V2476" s="183">
        <f t="shared" si="77"/>
        <v>10.603520065565725</v>
      </c>
      <c r="W2476" s="201" t="s">
        <v>713</v>
      </c>
      <c r="X2476" s="201">
        <v>10</v>
      </c>
    </row>
    <row r="2477" spans="1:24" s="171" customFormat="1" ht="11.25">
      <c r="A2477" s="172" t="s">
        <v>693</v>
      </c>
      <c r="B2477" s="201" t="s">
        <v>672</v>
      </c>
      <c r="C2477" s="201" t="s">
        <v>694</v>
      </c>
      <c r="D2477" s="201" t="s">
        <v>695</v>
      </c>
      <c r="E2477" s="201" t="s">
        <v>696</v>
      </c>
      <c r="F2477" s="201" t="s">
        <v>697</v>
      </c>
      <c r="G2477" s="201">
        <v>10</v>
      </c>
      <c r="H2477" s="201">
        <v>93</v>
      </c>
      <c r="I2477" s="201" t="s">
        <v>713</v>
      </c>
      <c r="J2477" s="201" t="s">
        <v>671</v>
      </c>
      <c r="K2477" s="202">
        <v>42.9</v>
      </c>
      <c r="L2477" s="202">
        <v>0.91</v>
      </c>
      <c r="M2477" s="202">
        <v>21.62</v>
      </c>
      <c r="N2477" s="202">
        <v>9.9</v>
      </c>
      <c r="O2477" s="202">
        <v>0.4</v>
      </c>
      <c r="P2477" s="202">
        <v>17.739999999999998</v>
      </c>
      <c r="Q2477" s="202">
        <v>6.27</v>
      </c>
      <c r="R2477" s="202">
        <v>0</v>
      </c>
      <c r="S2477" s="202">
        <v>1</v>
      </c>
      <c r="T2477" s="202">
        <v>100.74</v>
      </c>
      <c r="U2477" s="183">
        <f t="shared" si="76"/>
        <v>76.156308702697274</v>
      </c>
      <c r="V2477" s="183">
        <f t="shared" si="77"/>
        <v>3.0094869955654513</v>
      </c>
      <c r="W2477" s="201" t="s">
        <v>713</v>
      </c>
      <c r="X2477" s="201">
        <v>10</v>
      </c>
    </row>
    <row r="2478" spans="1:24" s="171" customFormat="1" ht="11.25">
      <c r="A2478" s="172" t="s">
        <v>693</v>
      </c>
      <c r="B2478" s="201" t="s">
        <v>672</v>
      </c>
      <c r="C2478" s="201" t="s">
        <v>694</v>
      </c>
      <c r="D2478" s="201" t="s">
        <v>695</v>
      </c>
      <c r="E2478" s="201" t="s">
        <v>696</v>
      </c>
      <c r="F2478" s="201" t="s">
        <v>697</v>
      </c>
      <c r="G2478" s="201">
        <v>10</v>
      </c>
      <c r="H2478" s="201">
        <v>94</v>
      </c>
      <c r="I2478" s="201" t="s">
        <v>713</v>
      </c>
      <c r="J2478" s="201" t="s">
        <v>671</v>
      </c>
      <c r="K2478" s="202">
        <v>41.74</v>
      </c>
      <c r="L2478" s="202">
        <v>0.04</v>
      </c>
      <c r="M2478" s="202">
        <v>17.82</v>
      </c>
      <c r="N2478" s="202">
        <v>7.33</v>
      </c>
      <c r="O2478" s="202">
        <v>0.28000000000000003</v>
      </c>
      <c r="P2478" s="202">
        <v>19.29</v>
      </c>
      <c r="Q2478" s="202">
        <v>5.83</v>
      </c>
      <c r="R2478" s="202">
        <v>0</v>
      </c>
      <c r="S2478" s="202">
        <v>6.28</v>
      </c>
      <c r="T2478" s="202">
        <v>98.61</v>
      </c>
      <c r="U2478" s="183">
        <f t="shared" si="76"/>
        <v>82.427621776995068</v>
      </c>
      <c r="V2478" s="183">
        <f t="shared" si="77"/>
        <v>19.120858264889907</v>
      </c>
      <c r="W2478" s="201" t="s">
        <v>713</v>
      </c>
      <c r="X2478" s="201">
        <v>10</v>
      </c>
    </row>
    <row r="2479" spans="1:24" s="171" customFormat="1" ht="11.25">
      <c r="A2479" s="172" t="s">
        <v>693</v>
      </c>
      <c r="B2479" s="201" t="s">
        <v>672</v>
      </c>
      <c r="C2479" s="201" t="s">
        <v>694</v>
      </c>
      <c r="D2479" s="201" t="s">
        <v>695</v>
      </c>
      <c r="E2479" s="201" t="s">
        <v>696</v>
      </c>
      <c r="F2479" s="201" t="s">
        <v>697</v>
      </c>
      <c r="G2479" s="201">
        <v>10</v>
      </c>
      <c r="H2479" s="201">
        <v>95</v>
      </c>
      <c r="I2479" s="201" t="s">
        <v>713</v>
      </c>
      <c r="J2479" s="201" t="s">
        <v>671</v>
      </c>
      <c r="K2479" s="202">
        <v>42.01</v>
      </c>
      <c r="L2479" s="202">
        <v>0.14000000000000001</v>
      </c>
      <c r="M2479" s="202">
        <v>19.55</v>
      </c>
      <c r="N2479" s="202">
        <v>7.46</v>
      </c>
      <c r="O2479" s="202">
        <v>0.46</v>
      </c>
      <c r="P2479" s="202">
        <v>20.34</v>
      </c>
      <c r="Q2479" s="202">
        <v>4.96</v>
      </c>
      <c r="R2479" s="202">
        <v>0.01</v>
      </c>
      <c r="S2479" s="202">
        <v>5.68</v>
      </c>
      <c r="T2479" s="202">
        <v>100.61</v>
      </c>
      <c r="U2479" s="183">
        <f t="shared" si="76"/>
        <v>82.934822037003158</v>
      </c>
      <c r="V2479" s="183">
        <f t="shared" si="77"/>
        <v>16.311259907724352</v>
      </c>
      <c r="W2479" s="201" t="s">
        <v>713</v>
      </c>
      <c r="X2479" s="201">
        <v>10</v>
      </c>
    </row>
    <row r="2480" spans="1:24" s="171" customFormat="1" ht="11.25">
      <c r="A2480" s="172" t="s">
        <v>693</v>
      </c>
      <c r="B2480" s="201" t="s">
        <v>672</v>
      </c>
      <c r="C2480" s="201" t="s">
        <v>694</v>
      </c>
      <c r="D2480" s="201" t="s">
        <v>695</v>
      </c>
      <c r="E2480" s="201" t="s">
        <v>696</v>
      </c>
      <c r="F2480" s="201" t="s">
        <v>697</v>
      </c>
      <c r="G2480" s="201">
        <v>10</v>
      </c>
      <c r="H2480" s="201">
        <v>96</v>
      </c>
      <c r="I2480" s="201" t="s">
        <v>713</v>
      </c>
      <c r="J2480" s="201" t="s">
        <v>671</v>
      </c>
      <c r="K2480" s="202">
        <v>42.88</v>
      </c>
      <c r="L2480" s="202">
        <v>1.1299999999999999</v>
      </c>
      <c r="M2480" s="202">
        <v>18.53</v>
      </c>
      <c r="N2480" s="202">
        <v>7.96</v>
      </c>
      <c r="O2480" s="202">
        <v>0.34</v>
      </c>
      <c r="P2480" s="202">
        <v>19.48</v>
      </c>
      <c r="Q2480" s="202">
        <v>5.69</v>
      </c>
      <c r="R2480" s="202">
        <v>0.3</v>
      </c>
      <c r="S2480" s="202">
        <v>3.58</v>
      </c>
      <c r="T2480" s="202">
        <v>99.89</v>
      </c>
      <c r="U2480" s="183">
        <f t="shared" si="76"/>
        <v>81.350389094926513</v>
      </c>
      <c r="V2480" s="183">
        <f t="shared" si="77"/>
        <v>11.473590879081179</v>
      </c>
      <c r="W2480" s="201" t="s">
        <v>713</v>
      </c>
      <c r="X2480" s="201">
        <v>10</v>
      </c>
    </row>
    <row r="2481" spans="1:24" s="171" customFormat="1" ht="11.25">
      <c r="A2481" s="172" t="s">
        <v>693</v>
      </c>
      <c r="B2481" s="201" t="s">
        <v>672</v>
      </c>
      <c r="C2481" s="201" t="s">
        <v>694</v>
      </c>
      <c r="D2481" s="201" t="s">
        <v>695</v>
      </c>
      <c r="E2481" s="201" t="s">
        <v>696</v>
      </c>
      <c r="F2481" s="201" t="s">
        <v>697</v>
      </c>
      <c r="G2481" s="201">
        <v>10</v>
      </c>
      <c r="H2481" s="201">
        <v>97</v>
      </c>
      <c r="I2481" s="201" t="s">
        <v>713</v>
      </c>
      <c r="J2481" s="201" t="s">
        <v>671</v>
      </c>
      <c r="K2481" s="202">
        <v>42.33</v>
      </c>
      <c r="L2481" s="202">
        <v>0.2</v>
      </c>
      <c r="M2481" s="202">
        <v>15.5</v>
      </c>
      <c r="N2481" s="202">
        <v>7.69</v>
      </c>
      <c r="O2481" s="202">
        <v>0.48</v>
      </c>
      <c r="P2481" s="202">
        <v>18.62</v>
      </c>
      <c r="Q2481" s="202">
        <v>7.21</v>
      </c>
      <c r="R2481" s="202">
        <v>0.04</v>
      </c>
      <c r="S2481" s="202">
        <v>9.23</v>
      </c>
      <c r="T2481" s="202">
        <v>101.3</v>
      </c>
      <c r="U2481" s="183">
        <f t="shared" si="76"/>
        <v>81.188367083054459</v>
      </c>
      <c r="V2481" s="183">
        <f t="shared" si="77"/>
        <v>28.544600010556863</v>
      </c>
      <c r="W2481" s="201" t="s">
        <v>713</v>
      </c>
      <c r="X2481" s="201">
        <v>10</v>
      </c>
    </row>
    <row r="2482" spans="1:24" s="171" customFormat="1" ht="11.25">
      <c r="A2482" s="172" t="s">
        <v>693</v>
      </c>
      <c r="B2482" s="201" t="s">
        <v>672</v>
      </c>
      <c r="C2482" s="201" t="s">
        <v>694</v>
      </c>
      <c r="D2482" s="201" t="s">
        <v>695</v>
      </c>
      <c r="E2482" s="201" t="s">
        <v>696</v>
      </c>
      <c r="F2482" s="201" t="s">
        <v>697</v>
      </c>
      <c r="G2482" s="201">
        <v>10</v>
      </c>
      <c r="H2482" s="201">
        <v>98</v>
      </c>
      <c r="I2482" s="201" t="s">
        <v>713</v>
      </c>
      <c r="J2482" s="201" t="s">
        <v>671</v>
      </c>
      <c r="K2482" s="202">
        <v>43.39</v>
      </c>
      <c r="L2482" s="202">
        <v>0.44</v>
      </c>
      <c r="M2482" s="202">
        <v>20.04</v>
      </c>
      <c r="N2482" s="202">
        <v>7.96</v>
      </c>
      <c r="O2482" s="202">
        <v>0.35</v>
      </c>
      <c r="P2482" s="202">
        <v>20.67</v>
      </c>
      <c r="Q2482" s="202">
        <v>4.5</v>
      </c>
      <c r="R2482" s="202">
        <v>0.09</v>
      </c>
      <c r="S2482" s="202">
        <v>3.06</v>
      </c>
      <c r="T2482" s="202">
        <v>100.5</v>
      </c>
      <c r="U2482" s="183">
        <f t="shared" si="76"/>
        <v>82.233314586637007</v>
      </c>
      <c r="V2482" s="183">
        <f t="shared" si="77"/>
        <v>9.2915925226932643</v>
      </c>
      <c r="W2482" s="201" t="s">
        <v>713</v>
      </c>
      <c r="X2482" s="201">
        <v>10</v>
      </c>
    </row>
    <row r="2483" spans="1:24" s="171" customFormat="1" ht="11.25">
      <c r="A2483" s="172" t="s">
        <v>693</v>
      </c>
      <c r="B2483" s="201" t="s">
        <v>672</v>
      </c>
      <c r="C2483" s="201" t="s">
        <v>694</v>
      </c>
      <c r="D2483" s="201" t="s">
        <v>695</v>
      </c>
      <c r="E2483" s="201" t="s">
        <v>696</v>
      </c>
      <c r="F2483" s="201" t="s">
        <v>697</v>
      </c>
      <c r="G2483" s="201">
        <v>10</v>
      </c>
      <c r="H2483" s="201">
        <v>99</v>
      </c>
      <c r="I2483" s="201" t="s">
        <v>713</v>
      </c>
      <c r="J2483" s="201" t="s">
        <v>671</v>
      </c>
      <c r="K2483" s="202">
        <v>42.16</v>
      </c>
      <c r="L2483" s="202">
        <v>1.1599999999999999</v>
      </c>
      <c r="M2483" s="202">
        <v>18.14</v>
      </c>
      <c r="N2483" s="202">
        <v>7.44</v>
      </c>
      <c r="O2483" s="202">
        <v>0.28000000000000003</v>
      </c>
      <c r="P2483" s="202">
        <v>20.56</v>
      </c>
      <c r="Q2483" s="202">
        <v>5.77</v>
      </c>
      <c r="R2483" s="202">
        <v>0.24</v>
      </c>
      <c r="S2483" s="202">
        <v>4.93</v>
      </c>
      <c r="T2483" s="202">
        <v>100.68</v>
      </c>
      <c r="U2483" s="183">
        <f t="shared" si="76"/>
        <v>83.124233601089017</v>
      </c>
      <c r="V2483" s="183">
        <f t="shared" si="77"/>
        <v>15.420355804866492</v>
      </c>
      <c r="W2483" s="201" t="s">
        <v>713</v>
      </c>
      <c r="X2483" s="201">
        <v>10</v>
      </c>
    </row>
    <row r="2484" spans="1:24" s="171" customFormat="1" ht="11.25">
      <c r="A2484" s="172" t="s">
        <v>699</v>
      </c>
      <c r="B2484" s="201" t="s">
        <v>673</v>
      </c>
      <c r="C2484" s="201" t="s">
        <v>700</v>
      </c>
      <c r="D2484" s="201" t="s">
        <v>701</v>
      </c>
      <c r="E2484" s="201" t="s">
        <v>702</v>
      </c>
      <c r="F2484" s="201" t="s">
        <v>703</v>
      </c>
      <c r="G2484" s="201">
        <v>1</v>
      </c>
      <c r="H2484" s="201">
        <v>1</v>
      </c>
      <c r="I2484" s="201" t="s">
        <v>713</v>
      </c>
      <c r="J2484" s="201" t="s">
        <v>671</v>
      </c>
      <c r="K2484" s="202">
        <v>42.24</v>
      </c>
      <c r="L2484" s="202">
        <v>0.19</v>
      </c>
      <c r="M2484" s="202">
        <v>18.739999999999998</v>
      </c>
      <c r="N2484" s="202">
        <v>7.76</v>
      </c>
      <c r="O2484" s="202">
        <v>0.41</v>
      </c>
      <c r="P2484" s="202">
        <v>19.66</v>
      </c>
      <c r="Q2484" s="202">
        <v>5.38</v>
      </c>
      <c r="R2484" s="202">
        <v>0.06</v>
      </c>
      <c r="S2484" s="202">
        <v>6.39</v>
      </c>
      <c r="T2484" s="202">
        <v>100.83</v>
      </c>
      <c r="U2484" s="183">
        <f t="shared" si="76"/>
        <v>81.870300084051209</v>
      </c>
      <c r="V2484" s="183">
        <f t="shared" si="77"/>
        <v>18.616098970606462</v>
      </c>
      <c r="W2484" s="201" t="s">
        <v>713</v>
      </c>
      <c r="X2484" s="201">
        <v>10</v>
      </c>
    </row>
    <row r="2485" spans="1:24" s="171" customFormat="1" ht="11.25">
      <c r="A2485" s="172" t="s">
        <v>699</v>
      </c>
      <c r="B2485" s="201" t="s">
        <v>673</v>
      </c>
      <c r="C2485" s="201" t="s">
        <v>700</v>
      </c>
      <c r="D2485" s="201" t="s">
        <v>701</v>
      </c>
      <c r="E2485" s="201" t="s">
        <v>702</v>
      </c>
      <c r="F2485" s="201" t="s">
        <v>703</v>
      </c>
      <c r="G2485" s="201">
        <v>1</v>
      </c>
      <c r="H2485" s="201">
        <v>2</v>
      </c>
      <c r="I2485" s="201" t="s">
        <v>713</v>
      </c>
      <c r="J2485" s="201" t="s">
        <v>671</v>
      </c>
      <c r="K2485" s="202">
        <v>42.53</v>
      </c>
      <c r="L2485" s="202">
        <v>7.0000000000000007E-2</v>
      </c>
      <c r="M2485" s="202">
        <v>18.920000000000002</v>
      </c>
      <c r="N2485" s="202">
        <v>7.4</v>
      </c>
      <c r="O2485" s="202">
        <v>0.36</v>
      </c>
      <c r="P2485" s="202">
        <v>20.05</v>
      </c>
      <c r="Q2485" s="202">
        <v>5.34</v>
      </c>
      <c r="R2485" s="202">
        <v>0.02</v>
      </c>
      <c r="S2485" s="202">
        <v>5.71</v>
      </c>
      <c r="T2485" s="202">
        <v>100.4</v>
      </c>
      <c r="U2485" s="183">
        <f t="shared" si="76"/>
        <v>82.845688893438407</v>
      </c>
      <c r="V2485" s="183">
        <f t="shared" si="77"/>
        <v>16.836977949151962</v>
      </c>
      <c r="W2485" s="201" t="s">
        <v>713</v>
      </c>
      <c r="X2485" s="201">
        <v>10</v>
      </c>
    </row>
    <row r="2486" spans="1:24" s="171" customFormat="1" ht="11.25">
      <c r="A2486" s="172" t="s">
        <v>699</v>
      </c>
      <c r="B2486" s="201" t="s">
        <v>673</v>
      </c>
      <c r="C2486" s="201" t="s">
        <v>700</v>
      </c>
      <c r="D2486" s="201" t="s">
        <v>701</v>
      </c>
      <c r="E2486" s="201" t="s">
        <v>702</v>
      </c>
      <c r="F2486" s="201" t="s">
        <v>703</v>
      </c>
      <c r="G2486" s="201">
        <v>1</v>
      </c>
      <c r="H2486" s="201">
        <v>3</v>
      </c>
      <c r="I2486" s="201" t="s">
        <v>713</v>
      </c>
      <c r="J2486" s="201" t="s">
        <v>671</v>
      </c>
      <c r="K2486" s="202">
        <v>43.12</v>
      </c>
      <c r="L2486" s="202">
        <v>0.95</v>
      </c>
      <c r="M2486" s="202">
        <v>19.260000000000002</v>
      </c>
      <c r="N2486" s="202">
        <v>8.4600000000000009</v>
      </c>
      <c r="O2486" s="202">
        <v>0.36</v>
      </c>
      <c r="P2486" s="202">
        <v>19.829999999999998</v>
      </c>
      <c r="Q2486" s="202">
        <v>5.27</v>
      </c>
      <c r="R2486" s="202">
        <v>0.16</v>
      </c>
      <c r="S2486" s="202">
        <v>3.18</v>
      </c>
      <c r="T2486" s="202">
        <v>100.59</v>
      </c>
      <c r="U2486" s="183">
        <f t="shared" si="76"/>
        <v>80.687448426587238</v>
      </c>
      <c r="V2486" s="183">
        <f t="shared" si="77"/>
        <v>9.9716914556632741</v>
      </c>
      <c r="W2486" s="201" t="s">
        <v>713</v>
      </c>
      <c r="X2486" s="201">
        <v>10</v>
      </c>
    </row>
    <row r="2487" spans="1:24" s="171" customFormat="1" ht="11.25">
      <c r="A2487" s="172" t="s">
        <v>699</v>
      </c>
      <c r="B2487" s="201" t="s">
        <v>673</v>
      </c>
      <c r="C2487" s="201" t="s">
        <v>700</v>
      </c>
      <c r="D2487" s="201" t="s">
        <v>701</v>
      </c>
      <c r="E2487" s="201" t="s">
        <v>702</v>
      </c>
      <c r="F2487" s="201" t="s">
        <v>703</v>
      </c>
      <c r="G2487" s="201">
        <v>1</v>
      </c>
      <c r="H2487" s="201">
        <v>4</v>
      </c>
      <c r="I2487" s="201" t="s">
        <v>713</v>
      </c>
      <c r="J2487" s="201" t="s">
        <v>671</v>
      </c>
      <c r="K2487" s="202">
        <v>42.45</v>
      </c>
      <c r="L2487" s="202">
        <v>0.92</v>
      </c>
      <c r="M2487" s="202">
        <v>18.760000000000002</v>
      </c>
      <c r="N2487" s="202">
        <v>8.2899999999999991</v>
      </c>
      <c r="O2487" s="202">
        <v>0.28000000000000003</v>
      </c>
      <c r="P2487" s="202">
        <v>20.239999999999998</v>
      </c>
      <c r="Q2487" s="202">
        <v>5.33</v>
      </c>
      <c r="R2487" s="202">
        <v>0.1</v>
      </c>
      <c r="S2487" s="202">
        <v>3.52</v>
      </c>
      <c r="T2487" s="202">
        <v>99.89</v>
      </c>
      <c r="U2487" s="183">
        <f t="shared" si="76"/>
        <v>81.314733686648268</v>
      </c>
      <c r="V2487" s="183">
        <f t="shared" si="77"/>
        <v>11.179947386654536</v>
      </c>
      <c r="W2487" s="201" t="s">
        <v>713</v>
      </c>
      <c r="X2487" s="201">
        <v>10</v>
      </c>
    </row>
    <row r="2488" spans="1:24" s="171" customFormat="1" ht="11.25">
      <c r="A2488" s="172" t="s">
        <v>699</v>
      </c>
      <c r="B2488" s="201" t="s">
        <v>673</v>
      </c>
      <c r="C2488" s="201" t="s">
        <v>700</v>
      </c>
      <c r="D2488" s="201" t="s">
        <v>701</v>
      </c>
      <c r="E2488" s="201" t="s">
        <v>702</v>
      </c>
      <c r="F2488" s="201" t="s">
        <v>703</v>
      </c>
      <c r="G2488" s="201">
        <v>1</v>
      </c>
      <c r="H2488" s="201">
        <v>5</v>
      </c>
      <c r="I2488" s="201" t="s">
        <v>713</v>
      </c>
      <c r="J2488" s="201" t="s">
        <v>671</v>
      </c>
      <c r="K2488" s="202">
        <v>42.09</v>
      </c>
      <c r="L2488" s="202">
        <v>0.06</v>
      </c>
      <c r="M2488" s="202">
        <v>16.010000000000002</v>
      </c>
      <c r="N2488" s="202">
        <v>7.15</v>
      </c>
      <c r="O2488" s="202">
        <v>0.37</v>
      </c>
      <c r="P2488" s="202">
        <v>18.809999999999999</v>
      </c>
      <c r="Q2488" s="202">
        <v>6.51</v>
      </c>
      <c r="R2488" s="202">
        <v>0.03</v>
      </c>
      <c r="S2488" s="202">
        <v>9.01</v>
      </c>
      <c r="T2488" s="202">
        <v>100.04</v>
      </c>
      <c r="U2488" s="183">
        <f t="shared" si="76"/>
        <v>82.42276859088318</v>
      </c>
      <c r="V2488" s="183">
        <f t="shared" si="77"/>
        <v>27.406340691421565</v>
      </c>
      <c r="W2488" s="201" t="s">
        <v>713</v>
      </c>
      <c r="X2488" s="201">
        <v>10</v>
      </c>
    </row>
    <row r="2489" spans="1:24" s="171" customFormat="1" ht="11.25">
      <c r="A2489" s="172" t="s">
        <v>699</v>
      </c>
      <c r="B2489" s="201" t="s">
        <v>673</v>
      </c>
      <c r="C2489" s="201" t="s">
        <v>700</v>
      </c>
      <c r="D2489" s="201" t="s">
        <v>701</v>
      </c>
      <c r="E2489" s="201" t="s">
        <v>702</v>
      </c>
      <c r="F2489" s="201" t="s">
        <v>703</v>
      </c>
      <c r="G2489" s="201">
        <v>1</v>
      </c>
      <c r="H2489" s="201">
        <v>6</v>
      </c>
      <c r="I2489" s="201" t="s">
        <v>713</v>
      </c>
      <c r="J2489" s="201" t="s">
        <v>671</v>
      </c>
      <c r="K2489" s="202">
        <v>41.92</v>
      </c>
      <c r="L2489" s="202">
        <v>0.59</v>
      </c>
      <c r="M2489" s="202">
        <v>21.09</v>
      </c>
      <c r="N2489" s="202">
        <v>9.8699999999999992</v>
      </c>
      <c r="O2489" s="202">
        <v>0.45</v>
      </c>
      <c r="P2489" s="202">
        <v>17.32</v>
      </c>
      <c r="Q2489" s="202">
        <v>6.78</v>
      </c>
      <c r="R2489" s="202">
        <v>0.04</v>
      </c>
      <c r="S2489" s="202">
        <v>0.82</v>
      </c>
      <c r="T2489" s="202">
        <v>98.88</v>
      </c>
      <c r="U2489" s="183">
        <f t="shared" si="76"/>
        <v>75.774262426934101</v>
      </c>
      <c r="V2489" s="183">
        <f t="shared" si="77"/>
        <v>2.5419893062045982</v>
      </c>
      <c r="W2489" s="201" t="s">
        <v>713</v>
      </c>
      <c r="X2489" s="201">
        <v>10</v>
      </c>
    </row>
    <row r="2490" spans="1:24" s="171" customFormat="1" ht="11.25">
      <c r="A2490" s="172" t="s">
        <v>699</v>
      </c>
      <c r="B2490" s="201" t="s">
        <v>673</v>
      </c>
      <c r="C2490" s="201" t="s">
        <v>700</v>
      </c>
      <c r="D2490" s="201" t="s">
        <v>701</v>
      </c>
      <c r="E2490" s="201" t="s">
        <v>702</v>
      </c>
      <c r="F2490" s="201" t="s">
        <v>703</v>
      </c>
      <c r="G2490" s="201">
        <v>1</v>
      </c>
      <c r="H2490" s="201">
        <v>7</v>
      </c>
      <c r="I2490" s="201" t="s">
        <v>713</v>
      </c>
      <c r="J2490" s="201" t="s">
        <v>671</v>
      </c>
      <c r="K2490" s="202">
        <v>42.7</v>
      </c>
      <c r="L2490" s="202">
        <v>0.54</v>
      </c>
      <c r="M2490" s="202">
        <v>21.66</v>
      </c>
      <c r="N2490" s="202">
        <v>10.56</v>
      </c>
      <c r="O2490" s="202">
        <v>0.55000000000000004</v>
      </c>
      <c r="P2490" s="202">
        <v>16.510000000000002</v>
      </c>
      <c r="Q2490" s="202">
        <v>7.92</v>
      </c>
      <c r="R2490" s="202">
        <v>0.11</v>
      </c>
      <c r="S2490" s="202">
        <v>0.8</v>
      </c>
      <c r="T2490" s="202">
        <v>101.35</v>
      </c>
      <c r="U2490" s="183">
        <f t="shared" si="76"/>
        <v>73.592091057288243</v>
      </c>
      <c r="V2490" s="183">
        <f t="shared" si="77"/>
        <v>2.4178036440107298</v>
      </c>
      <c r="W2490" s="201" t="s">
        <v>713</v>
      </c>
      <c r="X2490" s="201">
        <v>10</v>
      </c>
    </row>
    <row r="2491" spans="1:24" s="171" customFormat="1" ht="11.25">
      <c r="A2491" s="172" t="s">
        <v>699</v>
      </c>
      <c r="B2491" s="201" t="s">
        <v>673</v>
      </c>
      <c r="C2491" s="201" t="s">
        <v>700</v>
      </c>
      <c r="D2491" s="201" t="s">
        <v>701</v>
      </c>
      <c r="E2491" s="201" t="s">
        <v>702</v>
      </c>
      <c r="F2491" s="201" t="s">
        <v>703</v>
      </c>
      <c r="G2491" s="201">
        <v>1</v>
      </c>
      <c r="H2491" s="201">
        <v>8</v>
      </c>
      <c r="I2491" s="201" t="s">
        <v>713</v>
      </c>
      <c r="J2491" s="201" t="s">
        <v>671</v>
      </c>
      <c r="K2491" s="202">
        <v>42.35</v>
      </c>
      <c r="L2491" s="202">
        <v>0.52</v>
      </c>
      <c r="M2491" s="202">
        <v>17.88</v>
      </c>
      <c r="N2491" s="202">
        <v>8.1300000000000008</v>
      </c>
      <c r="O2491" s="202">
        <v>0.36</v>
      </c>
      <c r="P2491" s="202">
        <v>19.64</v>
      </c>
      <c r="Q2491" s="202">
        <v>5.3</v>
      </c>
      <c r="R2491" s="202">
        <v>0.03</v>
      </c>
      <c r="S2491" s="202">
        <v>6.48</v>
      </c>
      <c r="T2491" s="202">
        <v>100.69</v>
      </c>
      <c r="U2491" s="183">
        <f t="shared" si="76"/>
        <v>81.153090284792697</v>
      </c>
      <c r="V2491" s="183">
        <f t="shared" si="77"/>
        <v>19.557449859895947</v>
      </c>
      <c r="W2491" s="201" t="s">
        <v>713</v>
      </c>
      <c r="X2491" s="201">
        <v>10</v>
      </c>
    </row>
    <row r="2492" spans="1:24" s="171" customFormat="1" ht="11.25">
      <c r="A2492" s="172" t="s">
        <v>699</v>
      </c>
      <c r="B2492" s="201" t="s">
        <v>673</v>
      </c>
      <c r="C2492" s="201" t="s">
        <v>700</v>
      </c>
      <c r="D2492" s="201" t="s">
        <v>701</v>
      </c>
      <c r="E2492" s="201" t="s">
        <v>702</v>
      </c>
      <c r="F2492" s="201" t="s">
        <v>703</v>
      </c>
      <c r="G2492" s="201">
        <v>1</v>
      </c>
      <c r="H2492" s="201">
        <v>9</v>
      </c>
      <c r="I2492" s="201" t="s">
        <v>713</v>
      </c>
      <c r="J2492" s="201" t="s">
        <v>671</v>
      </c>
      <c r="K2492" s="202">
        <v>42.37</v>
      </c>
      <c r="L2492" s="202">
        <v>0.27</v>
      </c>
      <c r="M2492" s="202">
        <v>20.77</v>
      </c>
      <c r="N2492" s="202">
        <v>8.6300000000000008</v>
      </c>
      <c r="O2492" s="202">
        <v>0.35</v>
      </c>
      <c r="P2492" s="202">
        <v>19.68</v>
      </c>
      <c r="Q2492" s="202">
        <v>4.4800000000000004</v>
      </c>
      <c r="R2492" s="202">
        <v>0.06</v>
      </c>
      <c r="S2492" s="202">
        <v>2.68</v>
      </c>
      <c r="T2492" s="202">
        <v>99.29</v>
      </c>
      <c r="U2492" s="183">
        <f t="shared" si="76"/>
        <v>80.255485706686699</v>
      </c>
      <c r="V2492" s="183">
        <f t="shared" si="77"/>
        <v>7.9664253747678231</v>
      </c>
      <c r="W2492" s="201" t="s">
        <v>713</v>
      </c>
      <c r="X2492" s="201">
        <v>10</v>
      </c>
    </row>
    <row r="2493" spans="1:24" s="171" customFormat="1" ht="11.25">
      <c r="A2493" s="172" t="s">
        <v>699</v>
      </c>
      <c r="B2493" s="201" t="s">
        <v>673</v>
      </c>
      <c r="C2493" s="201" t="s">
        <v>700</v>
      </c>
      <c r="D2493" s="201" t="s">
        <v>701</v>
      </c>
      <c r="E2493" s="201" t="s">
        <v>702</v>
      </c>
      <c r="F2493" s="201" t="s">
        <v>703</v>
      </c>
      <c r="G2493" s="201">
        <v>1</v>
      </c>
      <c r="H2493" s="201">
        <v>10</v>
      </c>
      <c r="I2493" s="201" t="s">
        <v>713</v>
      </c>
      <c r="J2493" s="201" t="s">
        <v>671</v>
      </c>
      <c r="K2493" s="202">
        <v>42.48</v>
      </c>
      <c r="L2493" s="202">
        <v>0.36</v>
      </c>
      <c r="M2493" s="202">
        <v>20.97</v>
      </c>
      <c r="N2493" s="202">
        <v>8.0399999999999991</v>
      </c>
      <c r="O2493" s="202">
        <v>0.45</v>
      </c>
      <c r="P2493" s="202">
        <v>19.57</v>
      </c>
      <c r="Q2493" s="202">
        <v>4.5199999999999996</v>
      </c>
      <c r="R2493" s="202">
        <v>0.1</v>
      </c>
      <c r="S2493" s="202">
        <v>4.41</v>
      </c>
      <c r="T2493" s="202">
        <v>100.9</v>
      </c>
      <c r="U2493" s="183">
        <f t="shared" si="76"/>
        <v>81.268467190063731</v>
      </c>
      <c r="V2493" s="183">
        <f t="shared" si="77"/>
        <v>12.363566227031358</v>
      </c>
      <c r="W2493" s="201" t="s">
        <v>713</v>
      </c>
      <c r="X2493" s="201">
        <v>10</v>
      </c>
    </row>
    <row r="2494" spans="1:24" s="171" customFormat="1" ht="11.25">
      <c r="A2494" s="172" t="s">
        <v>699</v>
      </c>
      <c r="B2494" s="201" t="s">
        <v>673</v>
      </c>
      <c r="C2494" s="201" t="s">
        <v>700</v>
      </c>
      <c r="D2494" s="201" t="s">
        <v>701</v>
      </c>
      <c r="E2494" s="201" t="s">
        <v>702</v>
      </c>
      <c r="F2494" s="201" t="s">
        <v>703</v>
      </c>
      <c r="G2494" s="201">
        <v>1</v>
      </c>
      <c r="H2494" s="201">
        <v>11</v>
      </c>
      <c r="I2494" s="201" t="s">
        <v>713</v>
      </c>
      <c r="J2494" s="201" t="s">
        <v>671</v>
      </c>
      <c r="K2494" s="202">
        <v>42.84</v>
      </c>
      <c r="L2494" s="202">
        <v>0.18</v>
      </c>
      <c r="M2494" s="202">
        <v>19.05</v>
      </c>
      <c r="N2494" s="202">
        <v>6.91</v>
      </c>
      <c r="O2494" s="202">
        <v>0.44</v>
      </c>
      <c r="P2494" s="202">
        <v>19.8</v>
      </c>
      <c r="Q2494" s="202">
        <v>5.12</v>
      </c>
      <c r="R2494" s="202">
        <v>0.05</v>
      </c>
      <c r="S2494" s="202">
        <v>6.57</v>
      </c>
      <c r="T2494" s="202">
        <v>100.96</v>
      </c>
      <c r="U2494" s="183">
        <f t="shared" si="76"/>
        <v>83.626459662723136</v>
      </c>
      <c r="V2494" s="183">
        <f t="shared" si="77"/>
        <v>18.789017061142253</v>
      </c>
      <c r="W2494" s="201" t="s">
        <v>713</v>
      </c>
      <c r="X2494" s="201">
        <v>10</v>
      </c>
    </row>
    <row r="2495" spans="1:24" s="171" customFormat="1" ht="11.25">
      <c r="A2495" s="172" t="s">
        <v>699</v>
      </c>
      <c r="B2495" s="201" t="s">
        <v>673</v>
      </c>
      <c r="C2495" s="201" t="s">
        <v>700</v>
      </c>
      <c r="D2495" s="201" t="s">
        <v>701</v>
      </c>
      <c r="E2495" s="201" t="s">
        <v>702</v>
      </c>
      <c r="F2495" s="201" t="s">
        <v>703</v>
      </c>
      <c r="G2495" s="201">
        <v>1</v>
      </c>
      <c r="H2495" s="201">
        <v>12</v>
      </c>
      <c r="I2495" s="201" t="s">
        <v>713</v>
      </c>
      <c r="J2495" s="201" t="s">
        <v>671</v>
      </c>
      <c r="K2495" s="202">
        <v>42.95</v>
      </c>
      <c r="L2495" s="202">
        <v>1.08</v>
      </c>
      <c r="M2495" s="202">
        <v>19.29</v>
      </c>
      <c r="N2495" s="202">
        <v>7.55</v>
      </c>
      <c r="O2495" s="202">
        <v>0.28000000000000003</v>
      </c>
      <c r="P2495" s="202">
        <v>19.87</v>
      </c>
      <c r="Q2495" s="202">
        <v>5.09</v>
      </c>
      <c r="R2495" s="202">
        <v>0.11</v>
      </c>
      <c r="S2495" s="202">
        <v>3.82</v>
      </c>
      <c r="T2495" s="202">
        <v>100.04</v>
      </c>
      <c r="U2495" s="183">
        <f t="shared" si="76"/>
        <v>82.428377598152423</v>
      </c>
      <c r="V2495" s="183">
        <f t="shared" si="77"/>
        <v>11.726785499944544</v>
      </c>
      <c r="W2495" s="201" t="s">
        <v>713</v>
      </c>
      <c r="X2495" s="201">
        <v>10</v>
      </c>
    </row>
    <row r="2496" spans="1:24" s="171" customFormat="1" ht="11.25">
      <c r="A2496" s="172" t="s">
        <v>699</v>
      </c>
      <c r="B2496" s="201" t="s">
        <v>673</v>
      </c>
      <c r="C2496" s="201" t="s">
        <v>700</v>
      </c>
      <c r="D2496" s="201" t="s">
        <v>701</v>
      </c>
      <c r="E2496" s="201" t="s">
        <v>702</v>
      </c>
      <c r="F2496" s="201" t="s">
        <v>703</v>
      </c>
      <c r="G2496" s="201">
        <v>1</v>
      </c>
      <c r="H2496" s="201">
        <v>13</v>
      </c>
      <c r="I2496" s="201" t="s">
        <v>713</v>
      </c>
      <c r="J2496" s="201" t="s">
        <v>671</v>
      </c>
      <c r="K2496" s="202">
        <v>42.64</v>
      </c>
      <c r="L2496" s="202">
        <v>0.95</v>
      </c>
      <c r="M2496" s="202">
        <v>19.09</v>
      </c>
      <c r="N2496" s="202">
        <v>7.19</v>
      </c>
      <c r="O2496" s="202">
        <v>0.32</v>
      </c>
      <c r="P2496" s="202">
        <v>19.809999999999999</v>
      </c>
      <c r="Q2496" s="202">
        <v>4.9400000000000004</v>
      </c>
      <c r="R2496" s="202">
        <v>0.08</v>
      </c>
      <c r="S2496" s="202">
        <v>3.52</v>
      </c>
      <c r="T2496" s="202">
        <v>98.54</v>
      </c>
      <c r="U2496" s="183">
        <f t="shared" si="76"/>
        <v>83.082376641204803</v>
      </c>
      <c r="V2496" s="183">
        <f t="shared" si="77"/>
        <v>11.007959073045244</v>
      </c>
      <c r="W2496" s="201" t="s">
        <v>713</v>
      </c>
      <c r="X2496" s="201">
        <v>10</v>
      </c>
    </row>
    <row r="2497" spans="1:24" s="171" customFormat="1" ht="11.25">
      <c r="A2497" s="172" t="s">
        <v>699</v>
      </c>
      <c r="B2497" s="201" t="s">
        <v>673</v>
      </c>
      <c r="C2497" s="201" t="s">
        <v>700</v>
      </c>
      <c r="D2497" s="201" t="s">
        <v>701</v>
      </c>
      <c r="E2497" s="201" t="s">
        <v>702</v>
      </c>
      <c r="F2497" s="201" t="s">
        <v>703</v>
      </c>
      <c r="G2497" s="201">
        <v>1</v>
      </c>
      <c r="H2497" s="201">
        <v>14</v>
      </c>
      <c r="I2497" s="201" t="s">
        <v>713</v>
      </c>
      <c r="J2497" s="201" t="s">
        <v>671</v>
      </c>
      <c r="K2497" s="202">
        <v>41.88</v>
      </c>
      <c r="L2497" s="202">
        <v>0.83</v>
      </c>
      <c r="M2497" s="202">
        <v>17.82</v>
      </c>
      <c r="N2497" s="202">
        <v>9.7799999999999994</v>
      </c>
      <c r="O2497" s="202">
        <v>0.49</v>
      </c>
      <c r="P2497" s="202">
        <v>15.24</v>
      </c>
      <c r="Q2497" s="202">
        <v>9.16</v>
      </c>
      <c r="R2497" s="202">
        <v>0.08</v>
      </c>
      <c r="S2497" s="202">
        <v>5.43</v>
      </c>
      <c r="T2497" s="202">
        <v>100.71</v>
      </c>
      <c r="U2497" s="183">
        <f t="shared" si="76"/>
        <v>73.527735015066213</v>
      </c>
      <c r="V2497" s="183">
        <f t="shared" si="77"/>
        <v>16.972083961692437</v>
      </c>
      <c r="W2497" s="201" t="s">
        <v>713</v>
      </c>
      <c r="X2497" s="201">
        <v>10</v>
      </c>
    </row>
    <row r="2498" spans="1:24" s="171" customFormat="1" ht="11.25">
      <c r="A2498" s="172" t="s">
        <v>699</v>
      </c>
      <c r="B2498" s="201" t="s">
        <v>673</v>
      </c>
      <c r="C2498" s="201" t="s">
        <v>700</v>
      </c>
      <c r="D2498" s="201" t="s">
        <v>701</v>
      </c>
      <c r="E2498" s="201" t="s">
        <v>702</v>
      </c>
      <c r="F2498" s="201" t="s">
        <v>703</v>
      </c>
      <c r="G2498" s="201">
        <v>1</v>
      </c>
      <c r="H2498" s="201">
        <v>15</v>
      </c>
      <c r="I2498" s="201" t="s">
        <v>713</v>
      </c>
      <c r="J2498" s="201" t="s">
        <v>671</v>
      </c>
      <c r="K2498" s="202">
        <v>43.37</v>
      </c>
      <c r="L2498" s="202">
        <v>0.67</v>
      </c>
      <c r="M2498" s="202">
        <v>20.57</v>
      </c>
      <c r="N2498" s="202">
        <v>9.33</v>
      </c>
      <c r="O2498" s="202">
        <v>0.42</v>
      </c>
      <c r="P2498" s="202">
        <v>17.579999999999998</v>
      </c>
      <c r="Q2498" s="202">
        <v>6.08</v>
      </c>
      <c r="R2498" s="202">
        <v>0.12</v>
      </c>
      <c r="S2498" s="202">
        <v>1.69</v>
      </c>
      <c r="T2498" s="202">
        <v>99.83</v>
      </c>
      <c r="U2498" s="183">
        <f t="shared" si="76"/>
        <v>77.056564808783818</v>
      </c>
      <c r="V2498" s="183">
        <f t="shared" si="77"/>
        <v>5.2236183794772799</v>
      </c>
      <c r="W2498" s="201" t="s">
        <v>713</v>
      </c>
      <c r="X2498" s="201">
        <v>10</v>
      </c>
    </row>
    <row r="2499" spans="1:24" s="171" customFormat="1" ht="11.25">
      <c r="A2499" s="172" t="s">
        <v>699</v>
      </c>
      <c r="B2499" s="201" t="s">
        <v>673</v>
      </c>
      <c r="C2499" s="201" t="s">
        <v>700</v>
      </c>
      <c r="D2499" s="201" t="s">
        <v>701</v>
      </c>
      <c r="E2499" s="201" t="s">
        <v>702</v>
      </c>
      <c r="F2499" s="201" t="s">
        <v>703</v>
      </c>
      <c r="G2499" s="201">
        <v>1</v>
      </c>
      <c r="H2499" s="201">
        <v>16</v>
      </c>
      <c r="I2499" s="201" t="s">
        <v>713</v>
      </c>
      <c r="J2499" s="201" t="s">
        <v>671</v>
      </c>
      <c r="K2499" s="202">
        <v>41.66</v>
      </c>
      <c r="L2499" s="202">
        <v>0.94</v>
      </c>
      <c r="M2499" s="202">
        <v>21.06</v>
      </c>
      <c r="N2499" s="202">
        <v>9.93</v>
      </c>
      <c r="O2499" s="202">
        <v>0.49</v>
      </c>
      <c r="P2499" s="202">
        <v>14.68</v>
      </c>
      <c r="Q2499" s="202">
        <v>10.06</v>
      </c>
      <c r="R2499" s="202">
        <v>0.12</v>
      </c>
      <c r="S2499" s="202">
        <v>0.48</v>
      </c>
      <c r="T2499" s="202">
        <v>99.42</v>
      </c>
      <c r="U2499" s="183">
        <f t="shared" si="76"/>
        <v>72.490150245736146</v>
      </c>
      <c r="V2499" s="183">
        <f t="shared" si="77"/>
        <v>1.5059541585313232</v>
      </c>
      <c r="W2499" s="201" t="s">
        <v>713</v>
      </c>
      <c r="X2499" s="201">
        <v>10</v>
      </c>
    </row>
    <row r="2500" spans="1:24" s="171" customFormat="1" ht="11.25">
      <c r="A2500" s="172" t="s">
        <v>699</v>
      </c>
      <c r="B2500" s="201" t="s">
        <v>673</v>
      </c>
      <c r="C2500" s="201" t="s">
        <v>700</v>
      </c>
      <c r="D2500" s="201" t="s">
        <v>701</v>
      </c>
      <c r="E2500" s="201" t="s">
        <v>702</v>
      </c>
      <c r="F2500" s="201" t="s">
        <v>703</v>
      </c>
      <c r="G2500" s="201">
        <v>1</v>
      </c>
      <c r="H2500" s="201">
        <v>17</v>
      </c>
      <c r="I2500" s="201" t="s">
        <v>713</v>
      </c>
      <c r="J2500" s="201" t="s">
        <v>671</v>
      </c>
      <c r="K2500" s="202">
        <v>42.52</v>
      </c>
      <c r="L2500" s="202">
        <v>0.57999999999999996</v>
      </c>
      <c r="M2500" s="202">
        <v>21.73</v>
      </c>
      <c r="N2500" s="202">
        <v>10.15</v>
      </c>
      <c r="O2500" s="202">
        <v>0.55000000000000004</v>
      </c>
      <c r="P2500" s="202">
        <v>16.28</v>
      </c>
      <c r="Q2500" s="202">
        <v>7.85</v>
      </c>
      <c r="R2500" s="202">
        <v>0.04</v>
      </c>
      <c r="S2500" s="202">
        <v>1.6</v>
      </c>
      <c r="T2500" s="202">
        <v>101.3</v>
      </c>
      <c r="U2500" s="183">
        <f t="shared" si="76"/>
        <v>74.08602828171766</v>
      </c>
      <c r="V2500" s="183">
        <f t="shared" si="77"/>
        <v>4.706958293203729</v>
      </c>
      <c r="W2500" s="201" t="s">
        <v>713</v>
      </c>
      <c r="X2500" s="201">
        <v>10</v>
      </c>
    </row>
    <row r="2501" spans="1:24" s="171" customFormat="1" ht="11.25">
      <c r="A2501" s="172" t="s">
        <v>699</v>
      </c>
      <c r="B2501" s="201" t="s">
        <v>673</v>
      </c>
      <c r="C2501" s="201" t="s">
        <v>700</v>
      </c>
      <c r="D2501" s="201" t="s">
        <v>701</v>
      </c>
      <c r="E2501" s="201" t="s">
        <v>702</v>
      </c>
      <c r="F2501" s="201" t="s">
        <v>703</v>
      </c>
      <c r="G2501" s="201">
        <v>1</v>
      </c>
      <c r="H2501" s="201">
        <v>18</v>
      </c>
      <c r="I2501" s="201" t="s">
        <v>713</v>
      </c>
      <c r="J2501" s="201" t="s">
        <v>671</v>
      </c>
      <c r="K2501" s="202">
        <v>41.34</v>
      </c>
      <c r="L2501" s="202">
        <v>0.21</v>
      </c>
      <c r="M2501" s="202">
        <v>22.56</v>
      </c>
      <c r="N2501" s="202">
        <v>16.350000000000001</v>
      </c>
      <c r="O2501" s="202">
        <v>0.39</v>
      </c>
      <c r="P2501" s="202">
        <v>8.49</v>
      </c>
      <c r="Q2501" s="202">
        <v>11.2</v>
      </c>
      <c r="R2501" s="202">
        <v>0.06</v>
      </c>
      <c r="S2501" s="202">
        <v>0.09</v>
      </c>
      <c r="T2501" s="202">
        <v>100.69</v>
      </c>
      <c r="U2501" s="183">
        <f t="shared" si="76"/>
        <v>48.067017315761476</v>
      </c>
      <c r="V2501" s="183">
        <f t="shared" si="77"/>
        <v>0.26690800666729092</v>
      </c>
      <c r="W2501" s="201" t="s">
        <v>713</v>
      </c>
      <c r="X2501" s="201">
        <v>10</v>
      </c>
    </row>
    <row r="2502" spans="1:24" s="171" customFormat="1" ht="11.25">
      <c r="A2502" s="172" t="s">
        <v>699</v>
      </c>
      <c r="B2502" s="201" t="s">
        <v>673</v>
      </c>
      <c r="C2502" s="201" t="s">
        <v>700</v>
      </c>
      <c r="D2502" s="201" t="s">
        <v>701</v>
      </c>
      <c r="E2502" s="201" t="s">
        <v>702</v>
      </c>
      <c r="F2502" s="201" t="s">
        <v>703</v>
      </c>
      <c r="G2502" s="201">
        <v>1</v>
      </c>
      <c r="H2502" s="201">
        <v>19</v>
      </c>
      <c r="I2502" s="201" t="s">
        <v>713</v>
      </c>
      <c r="J2502" s="201" t="s">
        <v>671</v>
      </c>
      <c r="K2502" s="202">
        <v>43.84</v>
      </c>
      <c r="L2502" s="202">
        <v>0.45</v>
      </c>
      <c r="M2502" s="202">
        <v>19.78</v>
      </c>
      <c r="N2502" s="202">
        <v>8.07</v>
      </c>
      <c r="O2502" s="202">
        <v>0.41</v>
      </c>
      <c r="P2502" s="202">
        <v>18.12</v>
      </c>
      <c r="Q2502" s="202">
        <v>4.37</v>
      </c>
      <c r="R2502" s="202">
        <v>0.09</v>
      </c>
      <c r="S2502" s="202">
        <v>4</v>
      </c>
      <c r="T2502" s="202">
        <v>99.13</v>
      </c>
      <c r="U2502" s="183">
        <f t="shared" ref="U2502:U2565" si="78">((P2502/40.31)/(P2502/40.31+N2502/71.85))*100</f>
        <v>80.008790432440236</v>
      </c>
      <c r="V2502" s="183">
        <f t="shared" ref="V2502:V2565" si="79">((S2502/151.99061)/(S2502/151.99061+M2502/101.96137))*100</f>
        <v>11.94549590727752</v>
      </c>
      <c r="W2502" s="201" t="s">
        <v>713</v>
      </c>
      <c r="X2502" s="201">
        <v>10</v>
      </c>
    </row>
    <row r="2503" spans="1:24" s="171" customFormat="1" ht="11.25">
      <c r="A2503" s="172" t="s">
        <v>699</v>
      </c>
      <c r="B2503" s="201" t="s">
        <v>673</v>
      </c>
      <c r="C2503" s="201" t="s">
        <v>700</v>
      </c>
      <c r="D2503" s="201" t="s">
        <v>701</v>
      </c>
      <c r="E2503" s="201" t="s">
        <v>702</v>
      </c>
      <c r="F2503" s="201" t="s">
        <v>703</v>
      </c>
      <c r="G2503" s="201">
        <v>1</v>
      </c>
      <c r="H2503" s="201">
        <v>20</v>
      </c>
      <c r="I2503" s="201" t="s">
        <v>713</v>
      </c>
      <c r="J2503" s="201" t="s">
        <v>671</v>
      </c>
      <c r="K2503" s="202">
        <v>43.36</v>
      </c>
      <c r="L2503" s="202">
        <v>0.04</v>
      </c>
      <c r="M2503" s="202">
        <v>21.91</v>
      </c>
      <c r="N2503" s="202">
        <v>8.01</v>
      </c>
      <c r="O2503" s="202">
        <v>0.48</v>
      </c>
      <c r="P2503" s="202">
        <v>19.46</v>
      </c>
      <c r="Q2503" s="202">
        <v>4.58</v>
      </c>
      <c r="R2503" s="202">
        <v>0.06</v>
      </c>
      <c r="S2503" s="202">
        <v>3.11</v>
      </c>
      <c r="T2503" s="202">
        <v>101.01</v>
      </c>
      <c r="U2503" s="183">
        <f t="shared" si="78"/>
        <v>81.239551280498134</v>
      </c>
      <c r="V2503" s="183">
        <f t="shared" si="79"/>
        <v>8.6943033713559554</v>
      </c>
      <c r="W2503" s="201" t="s">
        <v>713</v>
      </c>
      <c r="X2503" s="201">
        <v>10</v>
      </c>
    </row>
    <row r="2504" spans="1:24" s="171" customFormat="1" ht="11.25">
      <c r="A2504" s="172" t="s">
        <v>699</v>
      </c>
      <c r="B2504" s="201" t="s">
        <v>673</v>
      </c>
      <c r="C2504" s="201" t="s">
        <v>700</v>
      </c>
      <c r="D2504" s="201" t="s">
        <v>701</v>
      </c>
      <c r="E2504" s="201" t="s">
        <v>702</v>
      </c>
      <c r="F2504" s="201" t="s">
        <v>703</v>
      </c>
      <c r="G2504" s="201">
        <v>1</v>
      </c>
      <c r="H2504" s="201">
        <v>21</v>
      </c>
      <c r="I2504" s="201" t="s">
        <v>713</v>
      </c>
      <c r="J2504" s="201" t="s">
        <v>671</v>
      </c>
      <c r="K2504" s="202">
        <v>42.91</v>
      </c>
      <c r="L2504" s="202">
        <v>0.65</v>
      </c>
      <c r="M2504" s="202">
        <v>21.93</v>
      </c>
      <c r="N2504" s="202">
        <v>9.5299999999999994</v>
      </c>
      <c r="O2504" s="202">
        <v>0.48</v>
      </c>
      <c r="P2504" s="202">
        <v>18.170000000000002</v>
      </c>
      <c r="Q2504" s="202">
        <v>5.85</v>
      </c>
      <c r="R2504" s="202">
        <v>0.08</v>
      </c>
      <c r="S2504" s="202">
        <v>0.91</v>
      </c>
      <c r="T2504" s="202">
        <v>100.51</v>
      </c>
      <c r="U2504" s="183">
        <f t="shared" si="78"/>
        <v>77.264520715539049</v>
      </c>
      <c r="V2504" s="183">
        <f t="shared" si="79"/>
        <v>2.7083041688223628</v>
      </c>
      <c r="W2504" s="201" t="s">
        <v>713</v>
      </c>
      <c r="X2504" s="201">
        <v>10</v>
      </c>
    </row>
    <row r="2505" spans="1:24" s="171" customFormat="1" ht="11.25">
      <c r="A2505" s="172" t="s">
        <v>699</v>
      </c>
      <c r="B2505" s="201" t="s">
        <v>673</v>
      </c>
      <c r="C2505" s="201" t="s">
        <v>700</v>
      </c>
      <c r="D2505" s="201" t="s">
        <v>701</v>
      </c>
      <c r="E2505" s="201" t="s">
        <v>702</v>
      </c>
      <c r="F2505" s="201" t="s">
        <v>703</v>
      </c>
      <c r="G2505" s="201">
        <v>1</v>
      </c>
      <c r="H2505" s="201">
        <v>22</v>
      </c>
      <c r="I2505" s="201" t="s">
        <v>713</v>
      </c>
      <c r="J2505" s="201" t="s">
        <v>671</v>
      </c>
      <c r="K2505" s="202">
        <v>42.84</v>
      </c>
      <c r="L2505" s="202">
        <v>0.12</v>
      </c>
      <c r="M2505" s="202">
        <v>21.35</v>
      </c>
      <c r="N2505" s="202">
        <v>7.49</v>
      </c>
      <c r="O2505" s="202">
        <v>0.39</v>
      </c>
      <c r="P2505" s="202">
        <v>20.399999999999999</v>
      </c>
      <c r="Q2505" s="202">
        <v>4.4000000000000004</v>
      </c>
      <c r="R2505" s="202">
        <v>0</v>
      </c>
      <c r="S2505" s="202">
        <v>3.92</v>
      </c>
      <c r="T2505" s="202">
        <v>100.91</v>
      </c>
      <c r="U2505" s="183">
        <f t="shared" si="78"/>
        <v>82.919703140063149</v>
      </c>
      <c r="V2505" s="183">
        <f t="shared" si="79"/>
        <v>10.966331277262</v>
      </c>
      <c r="W2505" s="201" t="s">
        <v>713</v>
      </c>
      <c r="X2505" s="201">
        <v>10</v>
      </c>
    </row>
    <row r="2506" spans="1:24" s="171" customFormat="1" ht="11.25">
      <c r="A2506" s="172" t="s">
        <v>699</v>
      </c>
      <c r="B2506" s="201" t="s">
        <v>673</v>
      </c>
      <c r="C2506" s="201" t="s">
        <v>700</v>
      </c>
      <c r="D2506" s="201" t="s">
        <v>701</v>
      </c>
      <c r="E2506" s="201" t="s">
        <v>702</v>
      </c>
      <c r="F2506" s="201" t="s">
        <v>703</v>
      </c>
      <c r="G2506" s="201">
        <v>1</v>
      </c>
      <c r="H2506" s="201">
        <v>23</v>
      </c>
      <c r="I2506" s="201" t="s">
        <v>713</v>
      </c>
      <c r="J2506" s="201" t="s">
        <v>671</v>
      </c>
      <c r="K2506" s="202">
        <v>42.36</v>
      </c>
      <c r="L2506" s="202">
        <v>0.69</v>
      </c>
      <c r="M2506" s="202">
        <v>21.62</v>
      </c>
      <c r="N2506" s="202">
        <v>9.99</v>
      </c>
      <c r="O2506" s="202">
        <v>0.52</v>
      </c>
      <c r="P2506" s="202">
        <v>17.16</v>
      </c>
      <c r="Q2506" s="202">
        <v>6.51</v>
      </c>
      <c r="R2506" s="202">
        <v>7.0000000000000007E-2</v>
      </c>
      <c r="S2506" s="202">
        <v>0.9</v>
      </c>
      <c r="T2506" s="202">
        <v>99.82</v>
      </c>
      <c r="U2506" s="183">
        <f t="shared" si="78"/>
        <v>75.379901077429551</v>
      </c>
      <c r="V2506" s="183">
        <f t="shared" si="79"/>
        <v>2.7167142121008911</v>
      </c>
      <c r="W2506" s="201" t="s">
        <v>713</v>
      </c>
      <c r="X2506" s="201">
        <v>10</v>
      </c>
    </row>
    <row r="2507" spans="1:24" s="171" customFormat="1" ht="11.25">
      <c r="A2507" s="172" t="s">
        <v>699</v>
      </c>
      <c r="B2507" s="201" t="s">
        <v>673</v>
      </c>
      <c r="C2507" s="201" t="s">
        <v>700</v>
      </c>
      <c r="D2507" s="201" t="s">
        <v>701</v>
      </c>
      <c r="E2507" s="201" t="s">
        <v>702</v>
      </c>
      <c r="F2507" s="201" t="s">
        <v>703</v>
      </c>
      <c r="G2507" s="201">
        <v>1</v>
      </c>
      <c r="H2507" s="201">
        <v>24</v>
      </c>
      <c r="I2507" s="201" t="s">
        <v>713</v>
      </c>
      <c r="J2507" s="201" t="s">
        <v>671</v>
      </c>
      <c r="K2507" s="202">
        <v>41.36</v>
      </c>
      <c r="L2507" s="202">
        <v>0.54</v>
      </c>
      <c r="M2507" s="202">
        <v>18.64</v>
      </c>
      <c r="N2507" s="202">
        <v>9.5500000000000007</v>
      </c>
      <c r="O2507" s="202">
        <v>0.48</v>
      </c>
      <c r="P2507" s="202">
        <v>16.649999999999999</v>
      </c>
      <c r="Q2507" s="202">
        <v>7.41</v>
      </c>
      <c r="R2507" s="202">
        <v>0.11</v>
      </c>
      <c r="S2507" s="202">
        <v>6.51</v>
      </c>
      <c r="T2507" s="202">
        <v>101.25</v>
      </c>
      <c r="U2507" s="183">
        <f t="shared" si="78"/>
        <v>75.654872086427105</v>
      </c>
      <c r="V2507" s="183">
        <f t="shared" si="79"/>
        <v>18.981771024002239</v>
      </c>
      <c r="W2507" s="201" t="s">
        <v>713</v>
      </c>
      <c r="X2507" s="201">
        <v>10</v>
      </c>
    </row>
    <row r="2508" spans="1:24" s="171" customFormat="1" ht="11.25">
      <c r="A2508" s="172" t="s">
        <v>699</v>
      </c>
      <c r="B2508" s="201" t="s">
        <v>673</v>
      </c>
      <c r="C2508" s="201" t="s">
        <v>700</v>
      </c>
      <c r="D2508" s="201" t="s">
        <v>701</v>
      </c>
      <c r="E2508" s="201" t="s">
        <v>702</v>
      </c>
      <c r="F2508" s="201" t="s">
        <v>703</v>
      </c>
      <c r="G2508" s="201">
        <v>1</v>
      </c>
      <c r="H2508" s="201">
        <v>25</v>
      </c>
      <c r="I2508" s="201" t="s">
        <v>713</v>
      </c>
      <c r="J2508" s="201" t="s">
        <v>671</v>
      </c>
      <c r="K2508" s="202">
        <v>41.76</v>
      </c>
      <c r="L2508" s="202">
        <v>0.52</v>
      </c>
      <c r="M2508" s="202">
        <v>21.73</v>
      </c>
      <c r="N2508" s="202">
        <v>10.08</v>
      </c>
      <c r="O2508" s="202">
        <v>0.53</v>
      </c>
      <c r="P2508" s="202">
        <v>16.18</v>
      </c>
      <c r="Q2508" s="202">
        <v>7.39</v>
      </c>
      <c r="R2508" s="202">
        <v>0.05</v>
      </c>
      <c r="S2508" s="202">
        <v>0.78</v>
      </c>
      <c r="T2508" s="202">
        <v>99.02</v>
      </c>
      <c r="U2508" s="183">
        <f t="shared" si="78"/>
        <v>74.100597262543474</v>
      </c>
      <c r="V2508" s="183">
        <f t="shared" si="79"/>
        <v>2.3513645132538437</v>
      </c>
      <c r="W2508" s="201" t="s">
        <v>713</v>
      </c>
      <c r="X2508" s="201">
        <v>10</v>
      </c>
    </row>
    <row r="2509" spans="1:24" s="171" customFormat="1" ht="11.25">
      <c r="A2509" s="172" t="s">
        <v>699</v>
      </c>
      <c r="B2509" s="201" t="s">
        <v>673</v>
      </c>
      <c r="C2509" s="201" t="s">
        <v>700</v>
      </c>
      <c r="D2509" s="201" t="s">
        <v>701</v>
      </c>
      <c r="E2509" s="201" t="s">
        <v>702</v>
      </c>
      <c r="F2509" s="201" t="s">
        <v>703</v>
      </c>
      <c r="G2509" s="201">
        <v>1</v>
      </c>
      <c r="H2509" s="201">
        <v>26</v>
      </c>
      <c r="I2509" s="201" t="s">
        <v>713</v>
      </c>
      <c r="J2509" s="201" t="s">
        <v>671</v>
      </c>
      <c r="K2509" s="202">
        <v>43.21</v>
      </c>
      <c r="L2509" s="202">
        <v>0.84</v>
      </c>
      <c r="M2509" s="202">
        <v>20.5</v>
      </c>
      <c r="N2509" s="202">
        <v>7.19</v>
      </c>
      <c r="O2509" s="202">
        <v>0.28000000000000003</v>
      </c>
      <c r="P2509" s="202">
        <v>20.420000000000002</v>
      </c>
      <c r="Q2509" s="202">
        <v>4.5599999999999996</v>
      </c>
      <c r="R2509" s="202">
        <v>0.05</v>
      </c>
      <c r="S2509" s="202">
        <v>1.99</v>
      </c>
      <c r="T2509" s="202">
        <v>99.04</v>
      </c>
      <c r="U2509" s="183">
        <f t="shared" si="78"/>
        <v>83.504386638656143</v>
      </c>
      <c r="V2509" s="183">
        <f t="shared" si="79"/>
        <v>6.1139143734420465</v>
      </c>
      <c r="W2509" s="201" t="s">
        <v>713</v>
      </c>
      <c r="X2509" s="201">
        <v>10</v>
      </c>
    </row>
    <row r="2510" spans="1:24" s="171" customFormat="1" ht="11.25">
      <c r="A2510" s="172" t="s">
        <v>699</v>
      </c>
      <c r="B2510" s="201" t="s">
        <v>673</v>
      </c>
      <c r="C2510" s="201" t="s">
        <v>700</v>
      </c>
      <c r="D2510" s="201" t="s">
        <v>701</v>
      </c>
      <c r="E2510" s="201" t="s">
        <v>702</v>
      </c>
      <c r="F2510" s="201" t="s">
        <v>703</v>
      </c>
      <c r="G2510" s="201">
        <v>1</v>
      </c>
      <c r="H2510" s="201">
        <v>27</v>
      </c>
      <c r="I2510" s="201" t="s">
        <v>713</v>
      </c>
      <c r="J2510" s="201" t="s">
        <v>671</v>
      </c>
      <c r="K2510" s="202">
        <v>42.48</v>
      </c>
      <c r="L2510" s="202">
        <v>0.12</v>
      </c>
      <c r="M2510" s="202">
        <v>18.8</v>
      </c>
      <c r="N2510" s="202">
        <v>7.22</v>
      </c>
      <c r="O2510" s="202">
        <v>0.42</v>
      </c>
      <c r="P2510" s="202">
        <v>18.600000000000001</v>
      </c>
      <c r="Q2510" s="202">
        <v>5.21</v>
      </c>
      <c r="R2510" s="202">
        <v>0.05</v>
      </c>
      <c r="S2510" s="202">
        <v>6.53</v>
      </c>
      <c r="T2510" s="202">
        <v>99.43</v>
      </c>
      <c r="U2510" s="183">
        <f t="shared" si="78"/>
        <v>82.1168993274256</v>
      </c>
      <c r="V2510" s="183">
        <f t="shared" si="79"/>
        <v>18.897645531619723</v>
      </c>
      <c r="W2510" s="201" t="s">
        <v>713</v>
      </c>
      <c r="X2510" s="201">
        <v>10</v>
      </c>
    </row>
    <row r="2511" spans="1:24" s="171" customFormat="1" ht="11.25">
      <c r="A2511" s="172" t="s">
        <v>699</v>
      </c>
      <c r="B2511" s="201" t="s">
        <v>673</v>
      </c>
      <c r="C2511" s="201" t="s">
        <v>700</v>
      </c>
      <c r="D2511" s="201" t="s">
        <v>701</v>
      </c>
      <c r="E2511" s="201" t="s">
        <v>702</v>
      </c>
      <c r="F2511" s="201" t="s">
        <v>703</v>
      </c>
      <c r="G2511" s="201">
        <v>1</v>
      </c>
      <c r="H2511" s="201">
        <v>28</v>
      </c>
      <c r="I2511" s="201" t="s">
        <v>713</v>
      </c>
      <c r="J2511" s="201" t="s">
        <v>671</v>
      </c>
      <c r="K2511" s="202">
        <v>40.729999999999997</v>
      </c>
      <c r="L2511" s="202">
        <v>0.19</v>
      </c>
      <c r="M2511" s="202">
        <v>23.09</v>
      </c>
      <c r="N2511" s="202">
        <v>15.66</v>
      </c>
      <c r="O2511" s="202">
        <v>0.26</v>
      </c>
      <c r="P2511" s="202">
        <v>8.33</v>
      </c>
      <c r="Q2511" s="202">
        <v>12.02</v>
      </c>
      <c r="R2511" s="202">
        <v>0.08</v>
      </c>
      <c r="S2511" s="202">
        <v>0.1</v>
      </c>
      <c r="T2511" s="202">
        <v>100.46</v>
      </c>
      <c r="U2511" s="183">
        <f t="shared" si="78"/>
        <v>48.668684775653496</v>
      </c>
      <c r="V2511" s="183">
        <f t="shared" si="79"/>
        <v>0.28969102028022053</v>
      </c>
      <c r="W2511" s="201" t="s">
        <v>713</v>
      </c>
      <c r="X2511" s="201">
        <v>10</v>
      </c>
    </row>
    <row r="2512" spans="1:24" s="171" customFormat="1" ht="11.25">
      <c r="A2512" s="172" t="s">
        <v>699</v>
      </c>
      <c r="B2512" s="201" t="s">
        <v>673</v>
      </c>
      <c r="C2512" s="201" t="s">
        <v>700</v>
      </c>
      <c r="D2512" s="201" t="s">
        <v>701</v>
      </c>
      <c r="E2512" s="201" t="s">
        <v>702</v>
      </c>
      <c r="F2512" s="201" t="s">
        <v>703</v>
      </c>
      <c r="G2512" s="201">
        <v>1</v>
      </c>
      <c r="H2512" s="201">
        <v>29</v>
      </c>
      <c r="I2512" s="201" t="s">
        <v>713</v>
      </c>
      <c r="J2512" s="201" t="s">
        <v>671</v>
      </c>
      <c r="K2512" s="202">
        <v>42.04</v>
      </c>
      <c r="L2512" s="202">
        <v>0.56000000000000005</v>
      </c>
      <c r="M2512" s="202">
        <v>21.52</v>
      </c>
      <c r="N2512" s="202">
        <v>9.9700000000000006</v>
      </c>
      <c r="O2512" s="202">
        <v>0.57999999999999996</v>
      </c>
      <c r="P2512" s="202">
        <v>16.010000000000002</v>
      </c>
      <c r="Q2512" s="202">
        <v>7.5</v>
      </c>
      <c r="R2512" s="202">
        <v>0.09</v>
      </c>
      <c r="S2512" s="202">
        <v>1.35</v>
      </c>
      <c r="T2512" s="202">
        <v>99.62</v>
      </c>
      <c r="U2512" s="183">
        <f t="shared" si="78"/>
        <v>74.108470688100553</v>
      </c>
      <c r="V2512" s="183">
        <f t="shared" si="79"/>
        <v>4.0383870879246206</v>
      </c>
      <c r="W2512" s="201" t="s">
        <v>713</v>
      </c>
      <c r="X2512" s="201">
        <v>10</v>
      </c>
    </row>
    <row r="2513" spans="1:24" s="171" customFormat="1" ht="11.25">
      <c r="A2513" s="172" t="s">
        <v>699</v>
      </c>
      <c r="B2513" s="201" t="s">
        <v>673</v>
      </c>
      <c r="C2513" s="201" t="s">
        <v>700</v>
      </c>
      <c r="D2513" s="201" t="s">
        <v>701</v>
      </c>
      <c r="E2513" s="201" t="s">
        <v>702</v>
      </c>
      <c r="F2513" s="201" t="s">
        <v>703</v>
      </c>
      <c r="G2513" s="201">
        <v>1</v>
      </c>
      <c r="H2513" s="201">
        <v>30</v>
      </c>
      <c r="I2513" s="201" t="s">
        <v>713</v>
      </c>
      <c r="J2513" s="201" t="s">
        <v>671</v>
      </c>
      <c r="K2513" s="202">
        <v>41.35</v>
      </c>
      <c r="L2513" s="202">
        <v>0.16</v>
      </c>
      <c r="M2513" s="202">
        <v>23.03</v>
      </c>
      <c r="N2513" s="202">
        <v>15.33</v>
      </c>
      <c r="O2513" s="202">
        <v>0.42</v>
      </c>
      <c r="P2513" s="202">
        <v>11.96</v>
      </c>
      <c r="Q2513" s="202">
        <v>7.73</v>
      </c>
      <c r="R2513" s="202">
        <v>0.14000000000000001</v>
      </c>
      <c r="S2513" s="202">
        <v>0.06</v>
      </c>
      <c r="T2513" s="202">
        <v>100.18</v>
      </c>
      <c r="U2513" s="183">
        <f t="shared" si="78"/>
        <v>58.169540566594655</v>
      </c>
      <c r="V2513" s="183">
        <f t="shared" si="79"/>
        <v>0.17446882908184891</v>
      </c>
      <c r="W2513" s="201" t="s">
        <v>713</v>
      </c>
      <c r="X2513" s="201">
        <v>10</v>
      </c>
    </row>
    <row r="2514" spans="1:24" s="171" customFormat="1" ht="11.25">
      <c r="A2514" s="172" t="s">
        <v>699</v>
      </c>
      <c r="B2514" s="201" t="s">
        <v>673</v>
      </c>
      <c r="C2514" s="201" t="s">
        <v>700</v>
      </c>
      <c r="D2514" s="201" t="s">
        <v>701</v>
      </c>
      <c r="E2514" s="201" t="s">
        <v>702</v>
      </c>
      <c r="F2514" s="201" t="s">
        <v>703</v>
      </c>
      <c r="G2514" s="201">
        <v>1</v>
      </c>
      <c r="H2514" s="201">
        <v>31</v>
      </c>
      <c r="I2514" s="201" t="s">
        <v>713</v>
      </c>
      <c r="J2514" s="201" t="s">
        <v>671</v>
      </c>
      <c r="K2514" s="202">
        <v>42.18</v>
      </c>
      <c r="L2514" s="202">
        <v>0.62</v>
      </c>
      <c r="M2514" s="202">
        <v>22.08</v>
      </c>
      <c r="N2514" s="202">
        <v>10.199999999999999</v>
      </c>
      <c r="O2514" s="202">
        <v>0.51</v>
      </c>
      <c r="P2514" s="202">
        <v>15.7</v>
      </c>
      <c r="Q2514" s="202">
        <v>8.0399999999999991</v>
      </c>
      <c r="R2514" s="202">
        <v>0.06</v>
      </c>
      <c r="S2514" s="202">
        <v>0.81</v>
      </c>
      <c r="T2514" s="202">
        <v>100.2</v>
      </c>
      <c r="U2514" s="183">
        <f t="shared" si="78"/>
        <v>73.287413583747991</v>
      </c>
      <c r="V2514" s="183">
        <f t="shared" si="79"/>
        <v>2.4018530129199087</v>
      </c>
      <c r="W2514" s="201" t="s">
        <v>713</v>
      </c>
      <c r="X2514" s="201">
        <v>10</v>
      </c>
    </row>
    <row r="2515" spans="1:24" s="171" customFormat="1" ht="11.25">
      <c r="A2515" s="172" t="s">
        <v>699</v>
      </c>
      <c r="B2515" s="201" t="s">
        <v>673</v>
      </c>
      <c r="C2515" s="201" t="s">
        <v>700</v>
      </c>
      <c r="D2515" s="201" t="s">
        <v>701</v>
      </c>
      <c r="E2515" s="201" t="s">
        <v>702</v>
      </c>
      <c r="F2515" s="201" t="s">
        <v>703</v>
      </c>
      <c r="G2515" s="201">
        <v>1</v>
      </c>
      <c r="H2515" s="201">
        <v>32</v>
      </c>
      <c r="I2515" s="201" t="s">
        <v>713</v>
      </c>
      <c r="J2515" s="201" t="s">
        <v>671</v>
      </c>
      <c r="K2515" s="202">
        <v>41.97</v>
      </c>
      <c r="L2515" s="202">
        <v>0.52</v>
      </c>
      <c r="M2515" s="202">
        <v>22.66</v>
      </c>
      <c r="N2515" s="202">
        <v>10.34</v>
      </c>
      <c r="O2515" s="202">
        <v>0.62</v>
      </c>
      <c r="P2515" s="202">
        <v>15.84</v>
      </c>
      <c r="Q2515" s="202">
        <v>8.15</v>
      </c>
      <c r="R2515" s="202">
        <v>7.0000000000000007E-2</v>
      </c>
      <c r="S2515" s="202">
        <v>0.85</v>
      </c>
      <c r="T2515" s="202">
        <v>101.02</v>
      </c>
      <c r="U2515" s="183">
        <f t="shared" si="78"/>
        <v>73.194232409939772</v>
      </c>
      <c r="V2515" s="183">
        <f t="shared" si="79"/>
        <v>2.4546219893473298</v>
      </c>
      <c r="W2515" s="201" t="s">
        <v>713</v>
      </c>
      <c r="X2515" s="201">
        <v>10</v>
      </c>
    </row>
    <row r="2516" spans="1:24" s="171" customFormat="1" ht="11.25">
      <c r="A2516" s="172" t="s">
        <v>699</v>
      </c>
      <c r="B2516" s="201" t="s">
        <v>673</v>
      </c>
      <c r="C2516" s="201" t="s">
        <v>700</v>
      </c>
      <c r="D2516" s="201" t="s">
        <v>701</v>
      </c>
      <c r="E2516" s="201" t="s">
        <v>702</v>
      </c>
      <c r="F2516" s="201" t="s">
        <v>703</v>
      </c>
      <c r="G2516" s="201">
        <v>1</v>
      </c>
      <c r="H2516" s="201">
        <v>33</v>
      </c>
      <c r="I2516" s="201" t="s">
        <v>713</v>
      </c>
      <c r="J2516" s="201" t="s">
        <v>671</v>
      </c>
      <c r="K2516" s="202">
        <v>41.53</v>
      </c>
      <c r="L2516" s="202">
        <v>0.51</v>
      </c>
      <c r="M2516" s="202">
        <v>17.91</v>
      </c>
      <c r="N2516" s="202">
        <v>8.8699999999999992</v>
      </c>
      <c r="O2516" s="202">
        <v>0.54</v>
      </c>
      <c r="P2516" s="202">
        <v>16.649999999999999</v>
      </c>
      <c r="Q2516" s="202">
        <v>6.66</v>
      </c>
      <c r="R2516" s="202">
        <v>0.1</v>
      </c>
      <c r="S2516" s="202">
        <v>6.64</v>
      </c>
      <c r="T2516" s="202">
        <v>99.41</v>
      </c>
      <c r="U2516" s="183">
        <f t="shared" si="78"/>
        <v>76.989465278615299</v>
      </c>
      <c r="V2516" s="183">
        <f t="shared" si="79"/>
        <v>19.917286773592235</v>
      </c>
      <c r="W2516" s="201" t="s">
        <v>713</v>
      </c>
      <c r="X2516" s="201">
        <v>10</v>
      </c>
    </row>
    <row r="2517" spans="1:24" s="171" customFormat="1" ht="11.25">
      <c r="A2517" s="172" t="s">
        <v>699</v>
      </c>
      <c r="B2517" s="201" t="s">
        <v>673</v>
      </c>
      <c r="C2517" s="201" t="s">
        <v>700</v>
      </c>
      <c r="D2517" s="201" t="s">
        <v>701</v>
      </c>
      <c r="E2517" s="201" t="s">
        <v>702</v>
      </c>
      <c r="F2517" s="201" t="s">
        <v>703</v>
      </c>
      <c r="G2517" s="201">
        <v>1</v>
      </c>
      <c r="H2517" s="201">
        <v>34</v>
      </c>
      <c r="I2517" s="201" t="s">
        <v>713</v>
      </c>
      <c r="J2517" s="201" t="s">
        <v>671</v>
      </c>
      <c r="K2517" s="202">
        <v>42.18</v>
      </c>
      <c r="L2517" s="202">
        <v>1.04</v>
      </c>
      <c r="M2517" s="202">
        <v>19.09</v>
      </c>
      <c r="N2517" s="202">
        <v>8.2100000000000009</v>
      </c>
      <c r="O2517" s="202">
        <v>0.38</v>
      </c>
      <c r="P2517" s="202">
        <v>19.22</v>
      </c>
      <c r="Q2517" s="202">
        <v>4.92</v>
      </c>
      <c r="R2517" s="202">
        <v>0.05</v>
      </c>
      <c r="S2517" s="202">
        <v>3.53</v>
      </c>
      <c r="T2517" s="202">
        <v>98.62</v>
      </c>
      <c r="U2517" s="183">
        <f t="shared" si="78"/>
        <v>80.667989133257095</v>
      </c>
      <c r="V2517" s="183">
        <f t="shared" si="79"/>
        <v>11.035780507339013</v>
      </c>
      <c r="W2517" s="201" t="s">
        <v>713</v>
      </c>
      <c r="X2517" s="201">
        <v>10</v>
      </c>
    </row>
    <row r="2518" spans="1:24" s="171" customFormat="1" ht="11.25">
      <c r="A2518" s="172" t="s">
        <v>699</v>
      </c>
      <c r="B2518" s="201" t="s">
        <v>673</v>
      </c>
      <c r="C2518" s="201" t="s">
        <v>700</v>
      </c>
      <c r="D2518" s="201" t="s">
        <v>701</v>
      </c>
      <c r="E2518" s="201" t="s">
        <v>702</v>
      </c>
      <c r="F2518" s="201" t="s">
        <v>703</v>
      </c>
      <c r="G2518" s="201">
        <v>1</v>
      </c>
      <c r="H2518" s="201">
        <v>35</v>
      </c>
      <c r="I2518" s="201" t="s">
        <v>713</v>
      </c>
      <c r="J2518" s="201" t="s">
        <v>671</v>
      </c>
      <c r="K2518" s="202">
        <v>43</v>
      </c>
      <c r="L2518" s="202">
        <v>0.95</v>
      </c>
      <c r="M2518" s="202">
        <v>18.989999999999998</v>
      </c>
      <c r="N2518" s="202">
        <v>8.4499999999999993</v>
      </c>
      <c r="O2518" s="202">
        <v>0.36</v>
      </c>
      <c r="P2518" s="202">
        <v>19.52</v>
      </c>
      <c r="Q2518" s="202">
        <v>4.91</v>
      </c>
      <c r="R2518" s="202">
        <v>0.1</v>
      </c>
      <c r="S2518" s="202">
        <v>3.45</v>
      </c>
      <c r="T2518" s="202">
        <v>99.73</v>
      </c>
      <c r="U2518" s="183">
        <f t="shared" si="78"/>
        <v>80.459334249883042</v>
      </c>
      <c r="V2518" s="183">
        <f t="shared" si="79"/>
        <v>10.863474204874695</v>
      </c>
      <c r="W2518" s="201" t="s">
        <v>713</v>
      </c>
      <c r="X2518" s="201">
        <v>10</v>
      </c>
    </row>
    <row r="2519" spans="1:24" s="171" customFormat="1" ht="11.25">
      <c r="A2519" s="172" t="s">
        <v>699</v>
      </c>
      <c r="B2519" s="201" t="s">
        <v>673</v>
      </c>
      <c r="C2519" s="201" t="s">
        <v>700</v>
      </c>
      <c r="D2519" s="201" t="s">
        <v>701</v>
      </c>
      <c r="E2519" s="201" t="s">
        <v>702</v>
      </c>
      <c r="F2519" s="201" t="s">
        <v>703</v>
      </c>
      <c r="G2519" s="201">
        <v>1</v>
      </c>
      <c r="H2519" s="201">
        <v>36</v>
      </c>
      <c r="I2519" s="201" t="s">
        <v>713</v>
      </c>
      <c r="J2519" s="201" t="s">
        <v>671</v>
      </c>
      <c r="K2519" s="202">
        <v>42.31</v>
      </c>
      <c r="L2519" s="202">
        <v>0.23</v>
      </c>
      <c r="M2519" s="202">
        <v>19.11</v>
      </c>
      <c r="N2519" s="202">
        <v>7.58</v>
      </c>
      <c r="O2519" s="202">
        <v>0.36</v>
      </c>
      <c r="P2519" s="202">
        <v>19.23</v>
      </c>
      <c r="Q2519" s="202">
        <v>5</v>
      </c>
      <c r="R2519" s="202">
        <v>0.05</v>
      </c>
      <c r="S2519" s="202">
        <v>5.93</v>
      </c>
      <c r="T2519" s="202">
        <v>99.8</v>
      </c>
      <c r="U2519" s="183">
        <f t="shared" si="78"/>
        <v>81.890397210141415</v>
      </c>
      <c r="V2519" s="183">
        <f t="shared" si="79"/>
        <v>17.230019317643599</v>
      </c>
      <c r="W2519" s="201" t="s">
        <v>713</v>
      </c>
      <c r="X2519" s="201">
        <v>10</v>
      </c>
    </row>
    <row r="2520" spans="1:24" s="171" customFormat="1" ht="11.25">
      <c r="A2520" s="172" t="s">
        <v>699</v>
      </c>
      <c r="B2520" s="201" t="s">
        <v>673</v>
      </c>
      <c r="C2520" s="201" t="s">
        <v>700</v>
      </c>
      <c r="D2520" s="201" t="s">
        <v>701</v>
      </c>
      <c r="E2520" s="201" t="s">
        <v>702</v>
      </c>
      <c r="F2520" s="201" t="s">
        <v>703</v>
      </c>
      <c r="G2520" s="201">
        <v>1</v>
      </c>
      <c r="H2520" s="201">
        <v>37</v>
      </c>
      <c r="I2520" s="201" t="s">
        <v>713</v>
      </c>
      <c r="J2520" s="201" t="s">
        <v>671</v>
      </c>
      <c r="K2520" s="202">
        <v>40.72</v>
      </c>
      <c r="L2520" s="202">
        <v>0.17</v>
      </c>
      <c r="M2520" s="202">
        <v>22.91</v>
      </c>
      <c r="N2520" s="202">
        <v>16.54</v>
      </c>
      <c r="O2520" s="202">
        <v>0.3</v>
      </c>
      <c r="P2520" s="202">
        <v>7.91</v>
      </c>
      <c r="Q2520" s="202">
        <v>11.62</v>
      </c>
      <c r="R2520" s="202">
        <v>0.03</v>
      </c>
      <c r="S2520" s="202">
        <v>7.0000000000000007E-2</v>
      </c>
      <c r="T2520" s="202">
        <v>100.27</v>
      </c>
      <c r="U2520" s="183">
        <f t="shared" si="78"/>
        <v>46.016637722075082</v>
      </c>
      <c r="V2520" s="183">
        <f t="shared" si="79"/>
        <v>0.20455146275944741</v>
      </c>
      <c r="W2520" s="201" t="s">
        <v>713</v>
      </c>
      <c r="X2520" s="201">
        <v>10</v>
      </c>
    </row>
    <row r="2521" spans="1:24" s="171" customFormat="1" ht="11.25">
      <c r="A2521" s="172" t="s">
        <v>699</v>
      </c>
      <c r="B2521" s="201" t="s">
        <v>673</v>
      </c>
      <c r="C2521" s="201" t="s">
        <v>700</v>
      </c>
      <c r="D2521" s="201" t="s">
        <v>701</v>
      </c>
      <c r="E2521" s="201" t="s">
        <v>702</v>
      </c>
      <c r="F2521" s="201" t="s">
        <v>703</v>
      </c>
      <c r="G2521" s="201">
        <v>1</v>
      </c>
      <c r="H2521" s="201">
        <v>38</v>
      </c>
      <c r="I2521" s="201" t="s">
        <v>713</v>
      </c>
      <c r="J2521" s="201" t="s">
        <v>671</v>
      </c>
      <c r="K2521" s="202">
        <v>42.48</v>
      </c>
      <c r="L2521" s="202">
        <v>0.09</v>
      </c>
      <c r="M2521" s="202">
        <v>18.850000000000001</v>
      </c>
      <c r="N2521" s="202">
        <v>7.11</v>
      </c>
      <c r="O2521" s="202">
        <v>0.42</v>
      </c>
      <c r="P2521" s="202">
        <v>19.12</v>
      </c>
      <c r="Q2521" s="202">
        <v>5.9</v>
      </c>
      <c r="R2521" s="202">
        <v>0.04</v>
      </c>
      <c r="S2521" s="202">
        <v>7.25</v>
      </c>
      <c r="T2521" s="202">
        <v>101.26</v>
      </c>
      <c r="U2521" s="183">
        <f t="shared" si="78"/>
        <v>82.738603621191615</v>
      </c>
      <c r="V2521" s="183">
        <f t="shared" si="79"/>
        <v>20.509714429679214</v>
      </c>
      <c r="W2521" s="201" t="s">
        <v>713</v>
      </c>
      <c r="X2521" s="201">
        <v>10</v>
      </c>
    </row>
    <row r="2522" spans="1:24" s="171" customFormat="1" ht="11.25">
      <c r="A2522" s="172" t="s">
        <v>699</v>
      </c>
      <c r="B2522" s="201" t="s">
        <v>673</v>
      </c>
      <c r="C2522" s="201" t="s">
        <v>700</v>
      </c>
      <c r="D2522" s="201" t="s">
        <v>701</v>
      </c>
      <c r="E2522" s="201" t="s">
        <v>702</v>
      </c>
      <c r="F2522" s="201" t="s">
        <v>703</v>
      </c>
      <c r="G2522" s="201">
        <v>1</v>
      </c>
      <c r="H2522" s="201">
        <v>39</v>
      </c>
      <c r="I2522" s="201" t="s">
        <v>713</v>
      </c>
      <c r="J2522" s="201" t="s">
        <v>671</v>
      </c>
      <c r="K2522" s="202">
        <v>42.29</v>
      </c>
      <c r="L2522" s="202">
        <v>0.63</v>
      </c>
      <c r="M2522" s="202">
        <v>22.17</v>
      </c>
      <c r="N2522" s="202">
        <v>9.92</v>
      </c>
      <c r="O2522" s="202">
        <v>0.49</v>
      </c>
      <c r="P2522" s="202">
        <v>17.59</v>
      </c>
      <c r="Q2522" s="202">
        <v>6.44</v>
      </c>
      <c r="R2522" s="202">
        <v>0.06</v>
      </c>
      <c r="S2522" s="202">
        <v>0.89</v>
      </c>
      <c r="T2522" s="202">
        <v>100.48</v>
      </c>
      <c r="U2522" s="183">
        <f t="shared" si="78"/>
        <v>75.9649464358926</v>
      </c>
      <c r="V2522" s="183">
        <f t="shared" si="79"/>
        <v>2.6224196867185507</v>
      </c>
      <c r="W2522" s="201" t="s">
        <v>713</v>
      </c>
      <c r="X2522" s="201">
        <v>10</v>
      </c>
    </row>
    <row r="2523" spans="1:24" s="171" customFormat="1" ht="11.25">
      <c r="A2523" s="172" t="s">
        <v>699</v>
      </c>
      <c r="B2523" s="201" t="s">
        <v>673</v>
      </c>
      <c r="C2523" s="201" t="s">
        <v>700</v>
      </c>
      <c r="D2523" s="201" t="s">
        <v>701</v>
      </c>
      <c r="E2523" s="201" t="s">
        <v>702</v>
      </c>
      <c r="F2523" s="201" t="s">
        <v>703</v>
      </c>
      <c r="G2523" s="201">
        <v>1</v>
      </c>
      <c r="H2523" s="201">
        <v>40</v>
      </c>
      <c r="I2523" s="201" t="s">
        <v>713</v>
      </c>
      <c r="J2523" s="201" t="s">
        <v>671</v>
      </c>
      <c r="K2523" s="202">
        <v>42.36</v>
      </c>
      <c r="L2523" s="202">
        <v>0.09</v>
      </c>
      <c r="M2523" s="202">
        <v>20.72</v>
      </c>
      <c r="N2523" s="202">
        <v>7.64</v>
      </c>
      <c r="O2523" s="202">
        <v>0.39</v>
      </c>
      <c r="P2523" s="202">
        <v>20.03</v>
      </c>
      <c r="Q2523" s="202">
        <v>4.8</v>
      </c>
      <c r="R2523" s="202">
        <v>0.04</v>
      </c>
      <c r="S2523" s="202">
        <v>4.46</v>
      </c>
      <c r="T2523" s="202">
        <v>100.53</v>
      </c>
      <c r="U2523" s="183">
        <f t="shared" si="78"/>
        <v>82.372835721610826</v>
      </c>
      <c r="V2523" s="183">
        <f t="shared" si="79"/>
        <v>12.617884977825424</v>
      </c>
      <c r="W2523" s="201" t="s">
        <v>713</v>
      </c>
      <c r="X2523" s="201">
        <v>10</v>
      </c>
    </row>
    <row r="2524" spans="1:24" s="171" customFormat="1" ht="11.25">
      <c r="A2524" s="172" t="s">
        <v>699</v>
      </c>
      <c r="B2524" s="201" t="s">
        <v>673</v>
      </c>
      <c r="C2524" s="201" t="s">
        <v>700</v>
      </c>
      <c r="D2524" s="201" t="s">
        <v>701</v>
      </c>
      <c r="E2524" s="201" t="s">
        <v>702</v>
      </c>
      <c r="F2524" s="201" t="s">
        <v>703</v>
      </c>
      <c r="G2524" s="201">
        <v>1</v>
      </c>
      <c r="H2524" s="201">
        <v>41</v>
      </c>
      <c r="I2524" s="201" t="s">
        <v>713</v>
      </c>
      <c r="J2524" s="201" t="s">
        <v>671</v>
      </c>
      <c r="K2524" s="202">
        <v>42.62</v>
      </c>
      <c r="L2524" s="202">
        <v>0.67</v>
      </c>
      <c r="M2524" s="202">
        <v>21.41</v>
      </c>
      <c r="N2524" s="202">
        <v>9.32</v>
      </c>
      <c r="O2524" s="202">
        <v>0.48</v>
      </c>
      <c r="P2524" s="202">
        <v>17.98</v>
      </c>
      <c r="Q2524" s="202">
        <v>6.08</v>
      </c>
      <c r="R2524" s="202">
        <v>7.0000000000000007E-2</v>
      </c>
      <c r="S2524" s="202">
        <v>2.2400000000000002</v>
      </c>
      <c r="T2524" s="202">
        <v>100.87</v>
      </c>
      <c r="U2524" s="183">
        <f t="shared" si="78"/>
        <v>77.470618311078951</v>
      </c>
      <c r="V2524" s="183">
        <f t="shared" si="79"/>
        <v>6.5582958700923077</v>
      </c>
      <c r="W2524" s="201" t="s">
        <v>713</v>
      </c>
      <c r="X2524" s="201">
        <v>10</v>
      </c>
    </row>
    <row r="2525" spans="1:24" s="171" customFormat="1" ht="11.25">
      <c r="A2525" s="172" t="s">
        <v>699</v>
      </c>
      <c r="B2525" s="201" t="s">
        <v>673</v>
      </c>
      <c r="C2525" s="201" t="s">
        <v>700</v>
      </c>
      <c r="D2525" s="201" t="s">
        <v>701</v>
      </c>
      <c r="E2525" s="201" t="s">
        <v>702</v>
      </c>
      <c r="F2525" s="201" t="s">
        <v>703</v>
      </c>
      <c r="G2525" s="201">
        <v>1</v>
      </c>
      <c r="H2525" s="201">
        <v>42</v>
      </c>
      <c r="I2525" s="201" t="s">
        <v>713</v>
      </c>
      <c r="J2525" s="201" t="s">
        <v>671</v>
      </c>
      <c r="K2525" s="202">
        <v>42.35</v>
      </c>
      <c r="L2525" s="202">
        <v>0.52</v>
      </c>
      <c r="M2525" s="202">
        <v>23.42</v>
      </c>
      <c r="N2525" s="202">
        <v>11.09</v>
      </c>
      <c r="O2525" s="202">
        <v>0.37</v>
      </c>
      <c r="P2525" s="202">
        <v>17.71</v>
      </c>
      <c r="Q2525" s="202">
        <v>4.87</v>
      </c>
      <c r="R2525" s="202">
        <v>7.0000000000000007E-2</v>
      </c>
      <c r="S2525" s="202">
        <v>0.11</v>
      </c>
      <c r="T2525" s="202">
        <v>100.51</v>
      </c>
      <c r="U2525" s="183">
        <f t="shared" si="78"/>
        <v>74.001887989157794</v>
      </c>
      <c r="V2525" s="183">
        <f t="shared" si="79"/>
        <v>0.3140931482791684</v>
      </c>
      <c r="W2525" s="201" t="s">
        <v>713</v>
      </c>
      <c r="X2525" s="201">
        <v>10</v>
      </c>
    </row>
    <row r="2526" spans="1:24" s="171" customFormat="1" ht="11.25">
      <c r="A2526" s="172" t="s">
        <v>699</v>
      </c>
      <c r="B2526" s="201" t="s">
        <v>673</v>
      </c>
      <c r="C2526" s="201" t="s">
        <v>700</v>
      </c>
      <c r="D2526" s="201" t="s">
        <v>701</v>
      </c>
      <c r="E2526" s="201" t="s">
        <v>702</v>
      </c>
      <c r="F2526" s="201" t="s">
        <v>703</v>
      </c>
      <c r="G2526" s="201">
        <v>1</v>
      </c>
      <c r="H2526" s="201">
        <v>43</v>
      </c>
      <c r="I2526" s="201" t="s">
        <v>713</v>
      </c>
      <c r="J2526" s="201" t="s">
        <v>671</v>
      </c>
      <c r="K2526" s="202">
        <v>42.33</v>
      </c>
      <c r="L2526" s="202">
        <v>0.04</v>
      </c>
      <c r="M2526" s="202">
        <v>20.64</v>
      </c>
      <c r="N2526" s="202">
        <v>7.69</v>
      </c>
      <c r="O2526" s="202">
        <v>0.52</v>
      </c>
      <c r="P2526" s="202">
        <v>19.489999999999998</v>
      </c>
      <c r="Q2526" s="202">
        <v>4.7300000000000004</v>
      </c>
      <c r="R2526" s="202">
        <v>0.04</v>
      </c>
      <c r="S2526" s="202">
        <v>4.33</v>
      </c>
      <c r="T2526" s="202">
        <v>99.81</v>
      </c>
      <c r="U2526" s="183">
        <f t="shared" si="78"/>
        <v>81.875894412597617</v>
      </c>
      <c r="V2526" s="183">
        <f t="shared" si="79"/>
        <v>12.33709641903252</v>
      </c>
      <c r="W2526" s="201" t="s">
        <v>713</v>
      </c>
      <c r="X2526" s="201">
        <v>10</v>
      </c>
    </row>
    <row r="2527" spans="1:24" s="171" customFormat="1" ht="11.25">
      <c r="A2527" s="172" t="s">
        <v>699</v>
      </c>
      <c r="B2527" s="201" t="s">
        <v>673</v>
      </c>
      <c r="C2527" s="201" t="s">
        <v>700</v>
      </c>
      <c r="D2527" s="201" t="s">
        <v>701</v>
      </c>
      <c r="E2527" s="201" t="s">
        <v>702</v>
      </c>
      <c r="F2527" s="201" t="s">
        <v>703</v>
      </c>
      <c r="G2527" s="201">
        <v>1</v>
      </c>
      <c r="H2527" s="201">
        <v>44</v>
      </c>
      <c r="I2527" s="201" t="s">
        <v>713</v>
      </c>
      <c r="J2527" s="201" t="s">
        <v>671</v>
      </c>
      <c r="K2527" s="202">
        <v>41.93</v>
      </c>
      <c r="L2527" s="202">
        <v>0.47</v>
      </c>
      <c r="M2527" s="202">
        <v>23.14</v>
      </c>
      <c r="N2527" s="202">
        <v>12.06</v>
      </c>
      <c r="O2527" s="202">
        <v>0.32</v>
      </c>
      <c r="P2527" s="202">
        <v>15.99</v>
      </c>
      <c r="Q2527" s="202">
        <v>5.97</v>
      </c>
      <c r="R2527" s="202">
        <v>0.09</v>
      </c>
      <c r="S2527" s="202">
        <v>0.08</v>
      </c>
      <c r="T2527" s="202">
        <v>100.05</v>
      </c>
      <c r="U2527" s="183">
        <f t="shared" si="78"/>
        <v>70.267117817083715</v>
      </c>
      <c r="V2527" s="183">
        <f t="shared" si="79"/>
        <v>0.23138727420422778</v>
      </c>
      <c r="W2527" s="201" t="s">
        <v>713</v>
      </c>
      <c r="X2527" s="201">
        <v>10</v>
      </c>
    </row>
    <row r="2528" spans="1:24" s="171" customFormat="1" ht="11.25">
      <c r="A2528" s="172" t="s">
        <v>699</v>
      </c>
      <c r="B2528" s="201" t="s">
        <v>673</v>
      </c>
      <c r="C2528" s="201" t="s">
        <v>700</v>
      </c>
      <c r="D2528" s="201" t="s">
        <v>701</v>
      </c>
      <c r="E2528" s="201" t="s">
        <v>702</v>
      </c>
      <c r="F2528" s="201" t="s">
        <v>703</v>
      </c>
      <c r="G2528" s="201">
        <v>1</v>
      </c>
      <c r="H2528" s="201">
        <v>45</v>
      </c>
      <c r="I2528" s="201" t="s">
        <v>713</v>
      </c>
      <c r="J2528" s="201" t="s">
        <v>671</v>
      </c>
      <c r="K2528" s="202">
        <v>42.14</v>
      </c>
      <c r="L2528" s="202">
        <v>0.68</v>
      </c>
      <c r="M2528" s="202">
        <v>21.85</v>
      </c>
      <c r="N2528" s="202">
        <v>10.07</v>
      </c>
      <c r="O2528" s="202">
        <v>0.57999999999999996</v>
      </c>
      <c r="P2528" s="202">
        <v>15.44</v>
      </c>
      <c r="Q2528" s="202">
        <v>9.2200000000000006</v>
      </c>
      <c r="R2528" s="202">
        <v>0.06</v>
      </c>
      <c r="S2528" s="202">
        <v>0.55000000000000004</v>
      </c>
      <c r="T2528" s="202">
        <v>100.59</v>
      </c>
      <c r="U2528" s="183">
        <f t="shared" si="78"/>
        <v>73.21154023957331</v>
      </c>
      <c r="V2528" s="183">
        <f t="shared" si="79"/>
        <v>1.6605724494397469</v>
      </c>
      <c r="W2528" s="201" t="s">
        <v>713</v>
      </c>
      <c r="X2528" s="201">
        <v>10</v>
      </c>
    </row>
    <row r="2529" spans="1:24" s="171" customFormat="1" ht="11.25">
      <c r="A2529" s="172" t="s">
        <v>699</v>
      </c>
      <c r="B2529" s="201" t="s">
        <v>673</v>
      </c>
      <c r="C2529" s="201" t="s">
        <v>700</v>
      </c>
      <c r="D2529" s="201" t="s">
        <v>701</v>
      </c>
      <c r="E2529" s="201" t="s">
        <v>702</v>
      </c>
      <c r="F2529" s="201" t="s">
        <v>703</v>
      </c>
      <c r="G2529" s="201">
        <v>1</v>
      </c>
      <c r="H2529" s="201">
        <v>46</v>
      </c>
      <c r="I2529" s="201" t="s">
        <v>713</v>
      </c>
      <c r="J2529" s="201" t="s">
        <v>671</v>
      </c>
      <c r="K2529" s="202">
        <v>40.82</v>
      </c>
      <c r="L2529" s="202">
        <v>0.18</v>
      </c>
      <c r="M2529" s="202">
        <v>22.46</v>
      </c>
      <c r="N2529" s="202">
        <v>15.52</v>
      </c>
      <c r="O2529" s="202">
        <v>0.27</v>
      </c>
      <c r="P2529" s="202">
        <v>8.19</v>
      </c>
      <c r="Q2529" s="202">
        <v>11.87</v>
      </c>
      <c r="R2529" s="202">
        <v>0.08</v>
      </c>
      <c r="S2529" s="202">
        <v>7.0000000000000007E-2</v>
      </c>
      <c r="T2529" s="202">
        <v>99.46</v>
      </c>
      <c r="U2529" s="183">
        <f t="shared" si="78"/>
        <v>48.469613636923356</v>
      </c>
      <c r="V2529" s="183">
        <f t="shared" si="79"/>
        <v>0.20864122713321601</v>
      </c>
      <c r="W2529" s="201" t="s">
        <v>713</v>
      </c>
      <c r="X2529" s="201">
        <v>10</v>
      </c>
    </row>
    <row r="2530" spans="1:24" s="171" customFormat="1" ht="11.25">
      <c r="A2530" s="172" t="s">
        <v>699</v>
      </c>
      <c r="B2530" s="201" t="s">
        <v>673</v>
      </c>
      <c r="C2530" s="201" t="s">
        <v>700</v>
      </c>
      <c r="D2530" s="201" t="s">
        <v>701</v>
      </c>
      <c r="E2530" s="201" t="s">
        <v>702</v>
      </c>
      <c r="F2530" s="201" t="s">
        <v>703</v>
      </c>
      <c r="G2530" s="201">
        <v>1</v>
      </c>
      <c r="H2530" s="201">
        <v>47</v>
      </c>
      <c r="I2530" s="201" t="s">
        <v>713</v>
      </c>
      <c r="J2530" s="201" t="s">
        <v>671</v>
      </c>
      <c r="K2530" s="202">
        <v>40.47</v>
      </c>
      <c r="L2530" s="202">
        <v>0.46</v>
      </c>
      <c r="M2530" s="202">
        <v>14.4</v>
      </c>
      <c r="N2530" s="202">
        <v>8.3699999999999992</v>
      </c>
      <c r="O2530" s="202">
        <v>0.57999999999999996</v>
      </c>
      <c r="P2530" s="202">
        <v>16.36</v>
      </c>
      <c r="Q2530" s="202">
        <v>7.27</v>
      </c>
      <c r="R2530" s="202">
        <v>0.1</v>
      </c>
      <c r="S2530" s="202">
        <v>11.1</v>
      </c>
      <c r="T2530" s="202">
        <v>99.11</v>
      </c>
      <c r="U2530" s="183">
        <f t="shared" si="78"/>
        <v>77.69823090784233</v>
      </c>
      <c r="V2530" s="183">
        <f t="shared" si="79"/>
        <v>34.08501805388363</v>
      </c>
      <c r="W2530" s="201" t="s">
        <v>713</v>
      </c>
      <c r="X2530" s="201">
        <v>10</v>
      </c>
    </row>
    <row r="2531" spans="1:24" s="171" customFormat="1" ht="11.25">
      <c r="A2531" s="172" t="s">
        <v>699</v>
      </c>
      <c r="B2531" s="201" t="s">
        <v>673</v>
      </c>
      <c r="C2531" s="201" t="s">
        <v>700</v>
      </c>
      <c r="D2531" s="201" t="s">
        <v>701</v>
      </c>
      <c r="E2531" s="201" t="s">
        <v>702</v>
      </c>
      <c r="F2531" s="201" t="s">
        <v>703</v>
      </c>
      <c r="G2531" s="201">
        <v>1</v>
      </c>
      <c r="H2531" s="201">
        <v>48</v>
      </c>
      <c r="I2531" s="201" t="s">
        <v>713</v>
      </c>
      <c r="J2531" s="201" t="s">
        <v>671</v>
      </c>
      <c r="K2531" s="202">
        <v>42.01</v>
      </c>
      <c r="L2531" s="202">
        <v>0.56999999999999995</v>
      </c>
      <c r="M2531" s="202">
        <v>21.35</v>
      </c>
      <c r="N2531" s="202">
        <v>9.94</v>
      </c>
      <c r="O2531" s="202">
        <v>0.48</v>
      </c>
      <c r="P2531" s="202">
        <v>16.32</v>
      </c>
      <c r="Q2531" s="202">
        <v>7.52</v>
      </c>
      <c r="R2531" s="202">
        <v>0.11</v>
      </c>
      <c r="S2531" s="202">
        <v>1.28</v>
      </c>
      <c r="T2531" s="202">
        <v>99.58</v>
      </c>
      <c r="U2531" s="183">
        <f t="shared" si="78"/>
        <v>74.531991705955235</v>
      </c>
      <c r="V2531" s="183">
        <f t="shared" si="79"/>
        <v>3.866395022352457</v>
      </c>
      <c r="W2531" s="201" t="s">
        <v>713</v>
      </c>
      <c r="X2531" s="201">
        <v>10</v>
      </c>
    </row>
    <row r="2532" spans="1:24" s="171" customFormat="1" ht="11.25">
      <c r="A2532" s="172" t="s">
        <v>699</v>
      </c>
      <c r="B2532" s="201" t="s">
        <v>673</v>
      </c>
      <c r="C2532" s="201" t="s">
        <v>700</v>
      </c>
      <c r="D2532" s="201" t="s">
        <v>701</v>
      </c>
      <c r="E2532" s="201" t="s">
        <v>702</v>
      </c>
      <c r="F2532" s="201" t="s">
        <v>703</v>
      </c>
      <c r="G2532" s="201">
        <v>1</v>
      </c>
      <c r="H2532" s="201">
        <v>49</v>
      </c>
      <c r="I2532" s="201" t="s">
        <v>713</v>
      </c>
      <c r="J2532" s="201" t="s">
        <v>671</v>
      </c>
      <c r="K2532" s="202">
        <v>42.11</v>
      </c>
      <c r="L2532" s="202">
        <v>0.64</v>
      </c>
      <c r="M2532" s="202">
        <v>21.97</v>
      </c>
      <c r="N2532" s="202">
        <v>10.27</v>
      </c>
      <c r="O2532" s="202">
        <v>0.6</v>
      </c>
      <c r="P2532" s="202">
        <v>16.75</v>
      </c>
      <c r="Q2532" s="202">
        <v>7.4</v>
      </c>
      <c r="R2532" s="202">
        <v>7.0000000000000007E-2</v>
      </c>
      <c r="S2532" s="202">
        <v>0.83</v>
      </c>
      <c r="T2532" s="202">
        <v>100.64</v>
      </c>
      <c r="U2532" s="183">
        <f t="shared" si="78"/>
        <v>74.405497915511575</v>
      </c>
      <c r="V2532" s="183">
        <f t="shared" si="79"/>
        <v>2.4717101924031173</v>
      </c>
      <c r="W2532" s="201" t="s">
        <v>713</v>
      </c>
      <c r="X2532" s="201">
        <v>10</v>
      </c>
    </row>
    <row r="2533" spans="1:24" s="171" customFormat="1" ht="11.25">
      <c r="A2533" s="172" t="s">
        <v>699</v>
      </c>
      <c r="B2533" s="201" t="s">
        <v>673</v>
      </c>
      <c r="C2533" s="201" t="s">
        <v>700</v>
      </c>
      <c r="D2533" s="201" t="s">
        <v>701</v>
      </c>
      <c r="E2533" s="201" t="s">
        <v>702</v>
      </c>
      <c r="F2533" s="201" t="s">
        <v>703</v>
      </c>
      <c r="G2533" s="201">
        <v>1</v>
      </c>
      <c r="H2533" s="201">
        <v>50</v>
      </c>
      <c r="I2533" s="201" t="s">
        <v>713</v>
      </c>
      <c r="J2533" s="201" t="s">
        <v>671</v>
      </c>
      <c r="K2533" s="202">
        <v>42.51</v>
      </c>
      <c r="L2533" s="202">
        <v>0.67</v>
      </c>
      <c r="M2533" s="202">
        <v>22.21</v>
      </c>
      <c r="N2533" s="202">
        <v>9.48</v>
      </c>
      <c r="O2533" s="202">
        <v>0.48</v>
      </c>
      <c r="P2533" s="202">
        <v>18.36</v>
      </c>
      <c r="Q2533" s="202">
        <v>5.86</v>
      </c>
      <c r="R2533" s="202">
        <v>0.14000000000000001</v>
      </c>
      <c r="S2533" s="202">
        <v>1.1100000000000001</v>
      </c>
      <c r="T2533" s="202">
        <v>100.82</v>
      </c>
      <c r="U2533" s="183">
        <f t="shared" si="78"/>
        <v>77.538486930736923</v>
      </c>
      <c r="V2533" s="183">
        <f t="shared" si="79"/>
        <v>3.2439305087616241</v>
      </c>
      <c r="W2533" s="201" t="s">
        <v>713</v>
      </c>
      <c r="X2533" s="201">
        <v>10</v>
      </c>
    </row>
    <row r="2534" spans="1:24" s="171" customFormat="1" ht="11.25">
      <c r="A2534" s="172" t="s">
        <v>699</v>
      </c>
      <c r="B2534" s="201" t="s">
        <v>665</v>
      </c>
      <c r="C2534" s="201" t="s">
        <v>700</v>
      </c>
      <c r="D2534" s="201" t="s">
        <v>701</v>
      </c>
      <c r="E2534" s="201" t="s">
        <v>702</v>
      </c>
      <c r="F2534" s="201" t="s">
        <v>703</v>
      </c>
      <c r="G2534" s="201">
        <v>3</v>
      </c>
      <c r="H2534" s="201">
        <v>1</v>
      </c>
      <c r="I2534" s="201" t="s">
        <v>713</v>
      </c>
      <c r="J2534" s="201" t="s">
        <v>671</v>
      </c>
      <c r="K2534" s="202">
        <v>41.1</v>
      </c>
      <c r="L2534" s="202">
        <v>0.18</v>
      </c>
      <c r="M2534" s="202">
        <v>23.68</v>
      </c>
      <c r="N2534" s="202">
        <v>15.95</v>
      </c>
      <c r="O2534" s="202">
        <v>0.24</v>
      </c>
      <c r="P2534" s="202">
        <v>8.3699999999999992</v>
      </c>
      <c r="Q2534" s="202">
        <v>12.3</v>
      </c>
      <c r="R2534" s="202">
        <v>0.03</v>
      </c>
      <c r="S2534" s="202">
        <v>0.06</v>
      </c>
      <c r="T2534" s="202">
        <v>101.91</v>
      </c>
      <c r="U2534" s="183">
        <f t="shared" si="78"/>
        <v>48.330023651301211</v>
      </c>
      <c r="V2534" s="183">
        <f t="shared" si="79"/>
        <v>0.16968790404896611</v>
      </c>
      <c r="W2534" s="201" t="s">
        <v>713</v>
      </c>
      <c r="X2534" s="201">
        <v>10</v>
      </c>
    </row>
    <row r="2535" spans="1:24" s="171" customFormat="1" ht="11.25">
      <c r="A2535" s="172" t="s">
        <v>699</v>
      </c>
      <c r="B2535" s="201" t="s">
        <v>665</v>
      </c>
      <c r="C2535" s="201" t="s">
        <v>700</v>
      </c>
      <c r="D2535" s="201" t="s">
        <v>701</v>
      </c>
      <c r="E2535" s="201" t="s">
        <v>702</v>
      </c>
      <c r="F2535" s="201" t="s">
        <v>703</v>
      </c>
      <c r="G2535" s="201">
        <v>3</v>
      </c>
      <c r="H2535" s="201">
        <v>2</v>
      </c>
      <c r="I2535" s="201" t="s">
        <v>713</v>
      </c>
      <c r="J2535" s="201" t="s">
        <v>671</v>
      </c>
      <c r="K2535" s="202">
        <v>42.82</v>
      </c>
      <c r="L2535" s="202">
        <v>0.03</v>
      </c>
      <c r="M2535" s="202">
        <v>21.87</v>
      </c>
      <c r="N2535" s="202">
        <v>7.97</v>
      </c>
      <c r="O2535" s="202">
        <v>0.46</v>
      </c>
      <c r="P2535" s="202">
        <v>18.809999999999999</v>
      </c>
      <c r="Q2535" s="202">
        <v>4.75</v>
      </c>
      <c r="R2535" s="202">
        <v>0.04</v>
      </c>
      <c r="S2535" s="202">
        <v>3.93</v>
      </c>
      <c r="T2535" s="202">
        <v>100.68</v>
      </c>
      <c r="U2535" s="183">
        <f t="shared" si="78"/>
        <v>80.794080857060251</v>
      </c>
      <c r="V2535" s="183">
        <f t="shared" si="79"/>
        <v>10.7580094236846</v>
      </c>
      <c r="W2535" s="201" t="s">
        <v>713</v>
      </c>
      <c r="X2535" s="201">
        <v>10</v>
      </c>
    </row>
    <row r="2536" spans="1:24" s="171" customFormat="1" ht="11.25">
      <c r="A2536" s="172" t="s">
        <v>699</v>
      </c>
      <c r="B2536" s="201" t="s">
        <v>665</v>
      </c>
      <c r="C2536" s="201" t="s">
        <v>700</v>
      </c>
      <c r="D2536" s="201" t="s">
        <v>701</v>
      </c>
      <c r="E2536" s="201" t="s">
        <v>702</v>
      </c>
      <c r="F2536" s="201" t="s">
        <v>703</v>
      </c>
      <c r="G2536" s="201">
        <v>3</v>
      </c>
      <c r="H2536" s="201">
        <v>3</v>
      </c>
      <c r="I2536" s="201" t="s">
        <v>713</v>
      </c>
      <c r="J2536" s="201" t="s">
        <v>671</v>
      </c>
      <c r="K2536" s="202">
        <v>42.07</v>
      </c>
      <c r="L2536" s="202">
        <v>0.24</v>
      </c>
      <c r="M2536" s="202">
        <v>19</v>
      </c>
      <c r="N2536" s="202">
        <v>7.3</v>
      </c>
      <c r="O2536" s="202">
        <v>0.47</v>
      </c>
      <c r="P2536" s="202">
        <v>19.41</v>
      </c>
      <c r="Q2536" s="202">
        <v>5.08</v>
      </c>
      <c r="R2536" s="202">
        <v>0.01</v>
      </c>
      <c r="S2536" s="202">
        <v>6.37</v>
      </c>
      <c r="T2536" s="202">
        <v>99.95</v>
      </c>
      <c r="U2536" s="183">
        <f t="shared" si="78"/>
        <v>82.576353499955445</v>
      </c>
      <c r="V2536" s="183">
        <f t="shared" si="79"/>
        <v>18.361209900472701</v>
      </c>
      <c r="W2536" s="201" t="s">
        <v>713</v>
      </c>
      <c r="X2536" s="201">
        <v>10</v>
      </c>
    </row>
    <row r="2537" spans="1:24" s="171" customFormat="1" ht="11.25">
      <c r="A2537" s="172" t="s">
        <v>699</v>
      </c>
      <c r="B2537" s="201" t="s">
        <v>665</v>
      </c>
      <c r="C2537" s="201" t="s">
        <v>700</v>
      </c>
      <c r="D2537" s="201" t="s">
        <v>701</v>
      </c>
      <c r="E2537" s="201" t="s">
        <v>702</v>
      </c>
      <c r="F2537" s="201" t="s">
        <v>703</v>
      </c>
      <c r="G2537" s="201">
        <v>3</v>
      </c>
      <c r="H2537" s="201">
        <v>4</v>
      </c>
      <c r="I2537" s="201" t="s">
        <v>713</v>
      </c>
      <c r="J2537" s="201" t="s">
        <v>671</v>
      </c>
      <c r="K2537" s="202">
        <v>41.96</v>
      </c>
      <c r="L2537" s="202">
        <v>0.2</v>
      </c>
      <c r="M2537" s="202">
        <v>18.5</v>
      </c>
      <c r="N2537" s="202">
        <v>7.43</v>
      </c>
      <c r="O2537" s="202">
        <v>0.48</v>
      </c>
      <c r="P2537" s="202">
        <v>18.86</v>
      </c>
      <c r="Q2537" s="202">
        <v>5.03</v>
      </c>
      <c r="R2537" s="202">
        <v>0.04</v>
      </c>
      <c r="S2537" s="202">
        <v>6.33</v>
      </c>
      <c r="T2537" s="202">
        <v>98.83</v>
      </c>
      <c r="U2537" s="183">
        <f t="shared" si="78"/>
        <v>81.898686584379021</v>
      </c>
      <c r="V2537" s="183">
        <f t="shared" si="79"/>
        <v>18.668508523435943</v>
      </c>
      <c r="W2537" s="201" t="s">
        <v>713</v>
      </c>
      <c r="X2537" s="201">
        <v>10</v>
      </c>
    </row>
    <row r="2538" spans="1:24" s="171" customFormat="1" ht="11.25">
      <c r="A2538" s="172" t="s">
        <v>699</v>
      </c>
      <c r="B2538" s="201" t="s">
        <v>665</v>
      </c>
      <c r="C2538" s="201" t="s">
        <v>700</v>
      </c>
      <c r="D2538" s="201" t="s">
        <v>701</v>
      </c>
      <c r="E2538" s="201" t="s">
        <v>702</v>
      </c>
      <c r="F2538" s="201" t="s">
        <v>703</v>
      </c>
      <c r="G2538" s="201">
        <v>3</v>
      </c>
      <c r="H2538" s="201">
        <v>5</v>
      </c>
      <c r="I2538" s="201" t="s">
        <v>713</v>
      </c>
      <c r="J2538" s="201" t="s">
        <v>671</v>
      </c>
      <c r="K2538" s="202">
        <v>42.8</v>
      </c>
      <c r="L2538" s="202">
        <v>0.06</v>
      </c>
      <c r="M2538" s="202">
        <v>19.41</v>
      </c>
      <c r="N2538" s="202">
        <v>7.24</v>
      </c>
      <c r="O2538" s="202">
        <v>0.35</v>
      </c>
      <c r="P2538" s="202">
        <v>18.79</v>
      </c>
      <c r="Q2538" s="202">
        <v>5.08</v>
      </c>
      <c r="R2538" s="202">
        <v>0.01</v>
      </c>
      <c r="S2538" s="202">
        <v>5.72</v>
      </c>
      <c r="T2538" s="202">
        <v>99.46</v>
      </c>
      <c r="U2538" s="183">
        <f t="shared" si="78"/>
        <v>82.22526638097834</v>
      </c>
      <c r="V2538" s="183">
        <f t="shared" si="79"/>
        <v>16.506089627827311</v>
      </c>
      <c r="W2538" s="201" t="s">
        <v>713</v>
      </c>
      <c r="X2538" s="201">
        <v>10</v>
      </c>
    </row>
    <row r="2539" spans="1:24" s="171" customFormat="1" ht="11.25">
      <c r="A2539" s="172" t="s">
        <v>699</v>
      </c>
      <c r="B2539" s="201" t="s">
        <v>665</v>
      </c>
      <c r="C2539" s="201" t="s">
        <v>700</v>
      </c>
      <c r="D2539" s="201" t="s">
        <v>701</v>
      </c>
      <c r="E2539" s="201" t="s">
        <v>702</v>
      </c>
      <c r="F2539" s="201" t="s">
        <v>703</v>
      </c>
      <c r="G2539" s="201">
        <v>3</v>
      </c>
      <c r="H2539" s="201">
        <v>6</v>
      </c>
      <c r="I2539" s="201" t="s">
        <v>713</v>
      </c>
      <c r="J2539" s="201" t="s">
        <v>671</v>
      </c>
      <c r="K2539" s="202">
        <v>42.63</v>
      </c>
      <c r="L2539" s="202">
        <v>1.17</v>
      </c>
      <c r="M2539" s="202">
        <v>18.62</v>
      </c>
      <c r="N2539" s="202">
        <v>8.36</v>
      </c>
      <c r="O2539" s="202">
        <v>0.37</v>
      </c>
      <c r="P2539" s="202">
        <v>19.22</v>
      </c>
      <c r="Q2539" s="202">
        <v>5.17</v>
      </c>
      <c r="R2539" s="202">
        <v>0.08</v>
      </c>
      <c r="S2539" s="202">
        <v>4.8899999999999997</v>
      </c>
      <c r="T2539" s="202">
        <v>100.51</v>
      </c>
      <c r="U2539" s="183">
        <f t="shared" si="78"/>
        <v>80.384069698010762</v>
      </c>
      <c r="V2539" s="183">
        <f t="shared" si="79"/>
        <v>14.978750003897028</v>
      </c>
      <c r="W2539" s="201" t="s">
        <v>713</v>
      </c>
      <c r="X2539" s="201">
        <v>10</v>
      </c>
    </row>
    <row r="2540" spans="1:24" s="171" customFormat="1" ht="11.25">
      <c r="A2540" s="172" t="s">
        <v>699</v>
      </c>
      <c r="B2540" s="201" t="s">
        <v>665</v>
      </c>
      <c r="C2540" s="201" t="s">
        <v>700</v>
      </c>
      <c r="D2540" s="201" t="s">
        <v>701</v>
      </c>
      <c r="E2540" s="201" t="s">
        <v>702</v>
      </c>
      <c r="F2540" s="201" t="s">
        <v>703</v>
      </c>
      <c r="G2540" s="201">
        <v>3</v>
      </c>
      <c r="H2540" s="201">
        <v>7</v>
      </c>
      <c r="I2540" s="201" t="s">
        <v>713</v>
      </c>
      <c r="J2540" s="201" t="s">
        <v>671</v>
      </c>
      <c r="K2540" s="202">
        <v>41.86</v>
      </c>
      <c r="L2540" s="202">
        <v>0.08</v>
      </c>
      <c r="M2540" s="202">
        <v>17.03</v>
      </c>
      <c r="N2540" s="202">
        <v>6.79</v>
      </c>
      <c r="O2540" s="202">
        <v>0.43</v>
      </c>
      <c r="P2540" s="202">
        <v>19.32</v>
      </c>
      <c r="Q2540" s="202">
        <v>6.32</v>
      </c>
      <c r="R2540" s="202">
        <v>0.03</v>
      </c>
      <c r="S2540" s="202">
        <v>8.64</v>
      </c>
      <c r="T2540" s="202">
        <v>100.5</v>
      </c>
      <c r="U2540" s="183">
        <f t="shared" si="78"/>
        <v>83.530077289309872</v>
      </c>
      <c r="V2540" s="183">
        <f t="shared" si="79"/>
        <v>25.392282990791003</v>
      </c>
      <c r="W2540" s="201" t="s">
        <v>713</v>
      </c>
      <c r="X2540" s="201">
        <v>10</v>
      </c>
    </row>
    <row r="2541" spans="1:24" s="171" customFormat="1" ht="11.25">
      <c r="A2541" s="172" t="s">
        <v>699</v>
      </c>
      <c r="B2541" s="201" t="s">
        <v>665</v>
      </c>
      <c r="C2541" s="201" t="s">
        <v>700</v>
      </c>
      <c r="D2541" s="201" t="s">
        <v>701</v>
      </c>
      <c r="E2541" s="201" t="s">
        <v>702</v>
      </c>
      <c r="F2541" s="201" t="s">
        <v>703</v>
      </c>
      <c r="G2541" s="201">
        <v>3</v>
      </c>
      <c r="H2541" s="201">
        <v>8</v>
      </c>
      <c r="I2541" s="201" t="s">
        <v>713</v>
      </c>
      <c r="J2541" s="201" t="s">
        <v>671</v>
      </c>
      <c r="K2541" s="202">
        <v>42.58</v>
      </c>
      <c r="L2541" s="202">
        <v>1.01</v>
      </c>
      <c r="M2541" s="202">
        <v>19.5</v>
      </c>
      <c r="N2541" s="202">
        <v>7.65</v>
      </c>
      <c r="O2541" s="202">
        <v>0.35</v>
      </c>
      <c r="P2541" s="202">
        <v>19.850000000000001</v>
      </c>
      <c r="Q2541" s="202">
        <v>5</v>
      </c>
      <c r="R2541" s="202">
        <v>0.12</v>
      </c>
      <c r="S2541" s="202">
        <v>3.05</v>
      </c>
      <c r="T2541" s="202">
        <v>99.11</v>
      </c>
      <c r="U2541" s="183">
        <f t="shared" si="78"/>
        <v>82.222266420845457</v>
      </c>
      <c r="V2541" s="183">
        <f t="shared" si="79"/>
        <v>9.4962216465889071</v>
      </c>
      <c r="W2541" s="201" t="s">
        <v>713</v>
      </c>
      <c r="X2541" s="201">
        <v>10</v>
      </c>
    </row>
    <row r="2542" spans="1:24" s="171" customFormat="1" ht="11.25">
      <c r="A2542" s="172" t="s">
        <v>699</v>
      </c>
      <c r="B2542" s="201" t="s">
        <v>665</v>
      </c>
      <c r="C2542" s="201" t="s">
        <v>700</v>
      </c>
      <c r="D2542" s="201" t="s">
        <v>701</v>
      </c>
      <c r="E2542" s="201" t="s">
        <v>702</v>
      </c>
      <c r="F2542" s="201" t="s">
        <v>703</v>
      </c>
      <c r="G2542" s="201">
        <v>3</v>
      </c>
      <c r="H2542" s="201">
        <v>9</v>
      </c>
      <c r="I2542" s="201" t="s">
        <v>713</v>
      </c>
      <c r="J2542" s="201" t="s">
        <v>671</v>
      </c>
      <c r="K2542" s="202">
        <v>41.9</v>
      </c>
      <c r="L2542" s="202">
        <v>0.48</v>
      </c>
      <c r="M2542" s="202">
        <v>17.98</v>
      </c>
      <c r="N2542" s="202">
        <v>7.28</v>
      </c>
      <c r="O2542" s="202">
        <v>0.42</v>
      </c>
      <c r="P2542" s="202">
        <v>19.059999999999999</v>
      </c>
      <c r="Q2542" s="202">
        <v>5.28</v>
      </c>
      <c r="R2542" s="202">
        <v>7.0000000000000007E-2</v>
      </c>
      <c r="S2542" s="202">
        <v>7.05</v>
      </c>
      <c r="T2542" s="202">
        <v>99.52</v>
      </c>
      <c r="U2542" s="183">
        <f t="shared" si="78"/>
        <v>82.352898020575637</v>
      </c>
      <c r="V2542" s="183">
        <f t="shared" si="79"/>
        <v>20.825812312263782</v>
      </c>
      <c r="W2542" s="201" t="s">
        <v>713</v>
      </c>
      <c r="X2542" s="201">
        <v>10</v>
      </c>
    </row>
    <row r="2543" spans="1:24" s="171" customFormat="1" ht="11.25">
      <c r="A2543" s="172" t="s">
        <v>699</v>
      </c>
      <c r="B2543" s="201" t="s">
        <v>665</v>
      </c>
      <c r="C2543" s="201" t="s">
        <v>700</v>
      </c>
      <c r="D2543" s="201" t="s">
        <v>701</v>
      </c>
      <c r="E2543" s="201" t="s">
        <v>702</v>
      </c>
      <c r="F2543" s="201" t="s">
        <v>703</v>
      </c>
      <c r="G2543" s="201">
        <v>3</v>
      </c>
      <c r="H2543" s="201">
        <v>10</v>
      </c>
      <c r="I2543" s="201" t="s">
        <v>713</v>
      </c>
      <c r="J2543" s="201" t="s">
        <v>671</v>
      </c>
      <c r="K2543" s="202">
        <v>42.02</v>
      </c>
      <c r="L2543" s="202">
        <v>0.14000000000000001</v>
      </c>
      <c r="M2543" s="202">
        <v>18.23</v>
      </c>
      <c r="N2543" s="202">
        <v>7.25</v>
      </c>
      <c r="O2543" s="202">
        <v>0.44</v>
      </c>
      <c r="P2543" s="202">
        <v>18.93</v>
      </c>
      <c r="Q2543" s="202">
        <v>5.66</v>
      </c>
      <c r="R2543" s="202">
        <v>7.0000000000000007E-2</v>
      </c>
      <c r="S2543" s="202">
        <v>7.24</v>
      </c>
      <c r="T2543" s="202">
        <v>99.98</v>
      </c>
      <c r="U2543" s="183">
        <f t="shared" si="78"/>
        <v>82.313413234824196</v>
      </c>
      <c r="V2543" s="183">
        <f t="shared" si="79"/>
        <v>21.037406772633574</v>
      </c>
      <c r="W2543" s="201" t="s">
        <v>713</v>
      </c>
      <c r="X2543" s="201">
        <v>10</v>
      </c>
    </row>
    <row r="2544" spans="1:24" s="171" customFormat="1" ht="11.25">
      <c r="A2544" s="172" t="s">
        <v>699</v>
      </c>
      <c r="B2544" s="201" t="s">
        <v>665</v>
      </c>
      <c r="C2544" s="201" t="s">
        <v>700</v>
      </c>
      <c r="D2544" s="201" t="s">
        <v>701</v>
      </c>
      <c r="E2544" s="201" t="s">
        <v>702</v>
      </c>
      <c r="F2544" s="201" t="s">
        <v>703</v>
      </c>
      <c r="G2544" s="201">
        <v>3</v>
      </c>
      <c r="H2544" s="201">
        <v>11</v>
      </c>
      <c r="I2544" s="201" t="s">
        <v>713</v>
      </c>
      <c r="J2544" s="201" t="s">
        <v>671</v>
      </c>
      <c r="K2544" s="202">
        <v>42.53</v>
      </c>
      <c r="L2544" s="202">
        <v>0.31</v>
      </c>
      <c r="M2544" s="202">
        <v>20.399999999999999</v>
      </c>
      <c r="N2544" s="202">
        <v>7.13</v>
      </c>
      <c r="O2544" s="202">
        <v>0.39</v>
      </c>
      <c r="P2544" s="202">
        <v>20.25</v>
      </c>
      <c r="Q2544" s="202">
        <v>4.3899999999999997</v>
      </c>
      <c r="R2544" s="202">
        <v>0.06</v>
      </c>
      <c r="S2544" s="202">
        <v>3.97</v>
      </c>
      <c r="T2544" s="202">
        <v>99.43</v>
      </c>
      <c r="U2544" s="183">
        <f t="shared" si="78"/>
        <v>83.504661000217638</v>
      </c>
      <c r="V2544" s="183">
        <f t="shared" si="79"/>
        <v>11.547532569855766</v>
      </c>
      <c r="W2544" s="201" t="s">
        <v>713</v>
      </c>
      <c r="X2544" s="201">
        <v>10</v>
      </c>
    </row>
    <row r="2545" spans="1:24" s="171" customFormat="1" ht="11.25">
      <c r="A2545" s="172" t="s">
        <v>699</v>
      </c>
      <c r="B2545" s="201" t="s">
        <v>665</v>
      </c>
      <c r="C2545" s="201" t="s">
        <v>700</v>
      </c>
      <c r="D2545" s="201" t="s">
        <v>701</v>
      </c>
      <c r="E2545" s="201" t="s">
        <v>702</v>
      </c>
      <c r="F2545" s="201" t="s">
        <v>703</v>
      </c>
      <c r="G2545" s="201">
        <v>3</v>
      </c>
      <c r="H2545" s="201">
        <v>12</v>
      </c>
      <c r="I2545" s="201" t="s">
        <v>713</v>
      </c>
      <c r="J2545" s="201" t="s">
        <v>671</v>
      </c>
      <c r="K2545" s="202">
        <v>42.18</v>
      </c>
      <c r="L2545" s="202">
        <v>0.13</v>
      </c>
      <c r="M2545" s="202">
        <v>23.85</v>
      </c>
      <c r="N2545" s="202">
        <v>10.85</v>
      </c>
      <c r="O2545" s="202">
        <v>0.31</v>
      </c>
      <c r="P2545" s="202">
        <v>17.46</v>
      </c>
      <c r="Q2545" s="202">
        <v>4.88</v>
      </c>
      <c r="R2545" s="202">
        <v>0.04</v>
      </c>
      <c r="S2545" s="202">
        <v>0.21</v>
      </c>
      <c r="T2545" s="202">
        <v>99.91</v>
      </c>
      <c r="U2545" s="183">
        <f t="shared" si="78"/>
        <v>74.149023163498029</v>
      </c>
      <c r="V2545" s="183">
        <f t="shared" si="79"/>
        <v>0.58720816530327569</v>
      </c>
      <c r="W2545" s="201" t="s">
        <v>713</v>
      </c>
      <c r="X2545" s="201">
        <v>10</v>
      </c>
    </row>
    <row r="2546" spans="1:24" s="171" customFormat="1" ht="11.25">
      <c r="A2546" s="172" t="s">
        <v>699</v>
      </c>
      <c r="B2546" s="201" t="s">
        <v>665</v>
      </c>
      <c r="C2546" s="201" t="s">
        <v>700</v>
      </c>
      <c r="D2546" s="201" t="s">
        <v>701</v>
      </c>
      <c r="E2546" s="201" t="s">
        <v>702</v>
      </c>
      <c r="F2546" s="201" t="s">
        <v>703</v>
      </c>
      <c r="G2546" s="201">
        <v>3</v>
      </c>
      <c r="H2546" s="201">
        <v>13</v>
      </c>
      <c r="I2546" s="201" t="s">
        <v>713</v>
      </c>
      <c r="J2546" s="201" t="s">
        <v>671</v>
      </c>
      <c r="K2546" s="202">
        <v>41.57</v>
      </c>
      <c r="L2546" s="202">
        <v>0.7</v>
      </c>
      <c r="M2546" s="202">
        <v>17.34</v>
      </c>
      <c r="N2546" s="202">
        <v>9.75</v>
      </c>
      <c r="O2546" s="202">
        <v>0.47</v>
      </c>
      <c r="P2546" s="202">
        <v>15.09</v>
      </c>
      <c r="Q2546" s="202">
        <v>9.07</v>
      </c>
      <c r="R2546" s="202">
        <v>0.14000000000000001</v>
      </c>
      <c r="S2546" s="202">
        <v>6.54</v>
      </c>
      <c r="T2546" s="202">
        <v>100.67</v>
      </c>
      <c r="U2546" s="183">
        <f t="shared" si="78"/>
        <v>73.394792582649117</v>
      </c>
      <c r="V2546" s="183">
        <f t="shared" si="79"/>
        <v>20.192543578914123</v>
      </c>
      <c r="W2546" s="201" t="s">
        <v>713</v>
      </c>
      <c r="X2546" s="201">
        <v>10</v>
      </c>
    </row>
    <row r="2547" spans="1:24" s="171" customFormat="1" ht="11.25">
      <c r="A2547" s="172" t="s">
        <v>699</v>
      </c>
      <c r="B2547" s="201" t="s">
        <v>665</v>
      </c>
      <c r="C2547" s="201" t="s">
        <v>700</v>
      </c>
      <c r="D2547" s="201" t="s">
        <v>701</v>
      </c>
      <c r="E2547" s="201" t="s">
        <v>702</v>
      </c>
      <c r="F2547" s="201" t="s">
        <v>703</v>
      </c>
      <c r="G2547" s="201">
        <v>3</v>
      </c>
      <c r="H2547" s="201">
        <v>14</v>
      </c>
      <c r="I2547" s="201" t="s">
        <v>713</v>
      </c>
      <c r="J2547" s="201" t="s">
        <v>671</v>
      </c>
      <c r="K2547" s="202">
        <v>42.51</v>
      </c>
      <c r="L2547" s="202">
        <v>0.15</v>
      </c>
      <c r="M2547" s="202">
        <v>19.25</v>
      </c>
      <c r="N2547" s="202">
        <v>7.35</v>
      </c>
      <c r="O2547" s="202">
        <v>0.44</v>
      </c>
      <c r="P2547" s="202">
        <v>19.28</v>
      </c>
      <c r="Q2547" s="202">
        <v>4.93</v>
      </c>
      <c r="R2547" s="202">
        <v>0.08</v>
      </c>
      <c r="S2547" s="202">
        <v>5.92</v>
      </c>
      <c r="T2547" s="202">
        <v>99.91</v>
      </c>
      <c r="U2547" s="183">
        <f t="shared" si="78"/>
        <v>82.380594292218504</v>
      </c>
      <c r="V2547" s="183">
        <f t="shared" si="79"/>
        <v>17.102229420664909</v>
      </c>
      <c r="W2547" s="201" t="s">
        <v>713</v>
      </c>
      <c r="X2547" s="201">
        <v>10</v>
      </c>
    </row>
    <row r="2548" spans="1:24" s="171" customFormat="1" ht="11.25">
      <c r="A2548" s="172" t="s">
        <v>699</v>
      </c>
      <c r="B2548" s="201" t="s">
        <v>665</v>
      </c>
      <c r="C2548" s="201" t="s">
        <v>700</v>
      </c>
      <c r="D2548" s="201" t="s">
        <v>701</v>
      </c>
      <c r="E2548" s="201" t="s">
        <v>702</v>
      </c>
      <c r="F2548" s="201" t="s">
        <v>703</v>
      </c>
      <c r="G2548" s="201">
        <v>3</v>
      </c>
      <c r="H2548" s="201">
        <v>15</v>
      </c>
      <c r="I2548" s="201" t="s">
        <v>713</v>
      </c>
      <c r="J2548" s="201" t="s">
        <v>671</v>
      </c>
      <c r="K2548" s="202">
        <v>42.33</v>
      </c>
      <c r="L2548" s="202">
        <v>0.91</v>
      </c>
      <c r="M2548" s="202">
        <v>21.34</v>
      </c>
      <c r="N2548" s="202">
        <v>10.06</v>
      </c>
      <c r="O2548" s="202">
        <v>0.54</v>
      </c>
      <c r="P2548" s="202">
        <v>14.49</v>
      </c>
      <c r="Q2548" s="202">
        <v>9.8699999999999992</v>
      </c>
      <c r="R2548" s="202">
        <v>0.13</v>
      </c>
      <c r="S2548" s="202">
        <v>0.45</v>
      </c>
      <c r="T2548" s="202">
        <v>100.12</v>
      </c>
      <c r="U2548" s="183">
        <f t="shared" si="78"/>
        <v>71.967954931792619</v>
      </c>
      <c r="V2548" s="183">
        <f t="shared" si="79"/>
        <v>1.3948788013413691</v>
      </c>
      <c r="W2548" s="201" t="s">
        <v>713</v>
      </c>
      <c r="X2548" s="201">
        <v>10</v>
      </c>
    </row>
    <row r="2549" spans="1:24" s="171" customFormat="1" ht="11.25">
      <c r="A2549" s="172" t="s">
        <v>699</v>
      </c>
      <c r="B2549" s="201" t="s">
        <v>665</v>
      </c>
      <c r="C2549" s="201" t="s">
        <v>700</v>
      </c>
      <c r="D2549" s="201" t="s">
        <v>701</v>
      </c>
      <c r="E2549" s="201" t="s">
        <v>702</v>
      </c>
      <c r="F2549" s="201" t="s">
        <v>703</v>
      </c>
      <c r="G2549" s="201">
        <v>3</v>
      </c>
      <c r="H2549" s="201">
        <v>16</v>
      </c>
      <c r="I2549" s="201" t="s">
        <v>713</v>
      </c>
      <c r="J2549" s="201" t="s">
        <v>671</v>
      </c>
      <c r="K2549" s="202">
        <v>42.96</v>
      </c>
      <c r="L2549" s="202">
        <v>0.75</v>
      </c>
      <c r="M2549" s="202">
        <v>21.84</v>
      </c>
      <c r="N2549" s="202">
        <v>9.52</v>
      </c>
      <c r="O2549" s="202">
        <v>0.45</v>
      </c>
      <c r="P2549" s="202">
        <v>18.05</v>
      </c>
      <c r="Q2549" s="202">
        <v>6.14</v>
      </c>
      <c r="R2549" s="202">
        <v>7.0000000000000007E-2</v>
      </c>
      <c r="S2549" s="202">
        <v>1.71</v>
      </c>
      <c r="T2549" s="202">
        <v>101.49</v>
      </c>
      <c r="U2549" s="183">
        <f t="shared" si="78"/>
        <v>77.166415463313257</v>
      </c>
      <c r="V2549" s="183">
        <f t="shared" si="79"/>
        <v>4.9903400948348873</v>
      </c>
      <c r="W2549" s="201" t="s">
        <v>713</v>
      </c>
      <c r="X2549" s="201">
        <v>10</v>
      </c>
    </row>
    <row r="2550" spans="1:24" s="171" customFormat="1" ht="11.25">
      <c r="A2550" s="172" t="s">
        <v>699</v>
      </c>
      <c r="B2550" s="201" t="s">
        <v>665</v>
      </c>
      <c r="C2550" s="201" t="s">
        <v>700</v>
      </c>
      <c r="D2550" s="201" t="s">
        <v>701</v>
      </c>
      <c r="E2550" s="201" t="s">
        <v>702</v>
      </c>
      <c r="F2550" s="201" t="s">
        <v>703</v>
      </c>
      <c r="G2550" s="201">
        <v>3</v>
      </c>
      <c r="H2550" s="201">
        <v>17</v>
      </c>
      <c r="I2550" s="201" t="s">
        <v>713</v>
      </c>
      <c r="J2550" s="201" t="s">
        <v>671</v>
      </c>
      <c r="K2550" s="202">
        <v>42.69</v>
      </c>
      <c r="L2550" s="202">
        <v>0.18</v>
      </c>
      <c r="M2550" s="202">
        <v>20.74</v>
      </c>
      <c r="N2550" s="202">
        <v>7.56</v>
      </c>
      <c r="O2550" s="202">
        <v>0.38</v>
      </c>
      <c r="P2550" s="202">
        <v>19.86</v>
      </c>
      <c r="Q2550" s="202">
        <v>4.75</v>
      </c>
      <c r="R2550" s="202">
        <v>0.03</v>
      </c>
      <c r="S2550" s="202">
        <v>4.3499999999999996</v>
      </c>
      <c r="T2550" s="202">
        <v>100.54</v>
      </c>
      <c r="U2550" s="183">
        <f t="shared" si="78"/>
        <v>82.401899283506935</v>
      </c>
      <c r="V2550" s="183">
        <f t="shared" si="79"/>
        <v>12.334663679664295</v>
      </c>
      <c r="W2550" s="201" t="s">
        <v>713</v>
      </c>
      <c r="X2550" s="201">
        <v>10</v>
      </c>
    </row>
    <row r="2551" spans="1:24" s="171" customFormat="1" ht="11.25">
      <c r="A2551" s="172" t="s">
        <v>699</v>
      </c>
      <c r="B2551" s="201" t="s">
        <v>665</v>
      </c>
      <c r="C2551" s="201" t="s">
        <v>700</v>
      </c>
      <c r="D2551" s="201" t="s">
        <v>701</v>
      </c>
      <c r="E2551" s="201" t="s">
        <v>702</v>
      </c>
      <c r="F2551" s="201" t="s">
        <v>703</v>
      </c>
      <c r="G2551" s="201">
        <v>3</v>
      </c>
      <c r="H2551" s="201">
        <v>18</v>
      </c>
      <c r="I2551" s="201" t="s">
        <v>713</v>
      </c>
      <c r="J2551" s="201" t="s">
        <v>671</v>
      </c>
      <c r="K2551" s="202">
        <v>42.8</v>
      </c>
      <c r="L2551" s="202">
        <v>0.1</v>
      </c>
      <c r="M2551" s="202">
        <v>21.51</v>
      </c>
      <c r="N2551" s="202">
        <v>8.2200000000000006</v>
      </c>
      <c r="O2551" s="202">
        <v>0.5</v>
      </c>
      <c r="P2551" s="202">
        <v>19.350000000000001</v>
      </c>
      <c r="Q2551" s="202">
        <v>4.63</v>
      </c>
      <c r="R2551" s="202">
        <v>7.0000000000000007E-2</v>
      </c>
      <c r="S2551" s="202">
        <v>3.8</v>
      </c>
      <c r="T2551" s="202">
        <v>100.98</v>
      </c>
      <c r="U2551" s="183">
        <f t="shared" si="78"/>
        <v>80.753984399926196</v>
      </c>
      <c r="V2551" s="183">
        <f t="shared" si="79"/>
        <v>10.595500290765235</v>
      </c>
      <c r="W2551" s="201" t="s">
        <v>713</v>
      </c>
      <c r="X2551" s="201">
        <v>10</v>
      </c>
    </row>
    <row r="2552" spans="1:24" s="171" customFormat="1" ht="11.25">
      <c r="A2552" s="172" t="s">
        <v>699</v>
      </c>
      <c r="B2552" s="201" t="s">
        <v>665</v>
      </c>
      <c r="C2552" s="201" t="s">
        <v>700</v>
      </c>
      <c r="D2552" s="201" t="s">
        <v>701</v>
      </c>
      <c r="E2552" s="201" t="s">
        <v>702</v>
      </c>
      <c r="F2552" s="201" t="s">
        <v>703</v>
      </c>
      <c r="G2552" s="201">
        <v>3</v>
      </c>
      <c r="H2552" s="201">
        <v>19</v>
      </c>
      <c r="I2552" s="201" t="s">
        <v>713</v>
      </c>
      <c r="J2552" s="201" t="s">
        <v>671</v>
      </c>
      <c r="K2552" s="202">
        <v>41.84</v>
      </c>
      <c r="L2552" s="202">
        <v>0.18</v>
      </c>
      <c r="M2552" s="202">
        <v>18.27</v>
      </c>
      <c r="N2552" s="202">
        <v>6.7</v>
      </c>
      <c r="O2552" s="202">
        <v>0.39</v>
      </c>
      <c r="P2552" s="202">
        <v>19.68</v>
      </c>
      <c r="Q2552" s="202">
        <v>5.12</v>
      </c>
      <c r="R2552" s="202">
        <v>0.04</v>
      </c>
      <c r="S2552" s="202">
        <v>6.94</v>
      </c>
      <c r="T2552" s="202">
        <v>99.16</v>
      </c>
      <c r="U2552" s="183">
        <f t="shared" si="78"/>
        <v>83.962982866066724</v>
      </c>
      <c r="V2552" s="183">
        <f t="shared" si="79"/>
        <v>20.307530426805588</v>
      </c>
      <c r="W2552" s="201" t="s">
        <v>713</v>
      </c>
      <c r="X2552" s="201">
        <v>10</v>
      </c>
    </row>
    <row r="2553" spans="1:24" s="171" customFormat="1" ht="11.25">
      <c r="A2553" s="172" t="s">
        <v>699</v>
      </c>
      <c r="B2553" s="201" t="s">
        <v>665</v>
      </c>
      <c r="C2553" s="201" t="s">
        <v>700</v>
      </c>
      <c r="D2553" s="201" t="s">
        <v>701</v>
      </c>
      <c r="E2553" s="201" t="s">
        <v>702</v>
      </c>
      <c r="F2553" s="201" t="s">
        <v>703</v>
      </c>
      <c r="G2553" s="201">
        <v>3</v>
      </c>
      <c r="H2553" s="201">
        <v>20</v>
      </c>
      <c r="I2553" s="201" t="s">
        <v>713</v>
      </c>
      <c r="J2553" s="201" t="s">
        <v>671</v>
      </c>
      <c r="K2553" s="202">
        <v>39.74</v>
      </c>
      <c r="L2553" s="202">
        <v>0.16</v>
      </c>
      <c r="M2553" s="202">
        <v>21.59</v>
      </c>
      <c r="N2553" s="202">
        <v>24.06</v>
      </c>
      <c r="O2553" s="202">
        <v>0.4</v>
      </c>
      <c r="P2553" s="202">
        <v>7.7</v>
      </c>
      <c r="Q2553" s="202">
        <v>5.93</v>
      </c>
      <c r="R2553" s="202">
        <v>0.04</v>
      </c>
      <c r="S2553" s="202">
        <v>0.09</v>
      </c>
      <c r="T2553" s="202">
        <v>99.71</v>
      </c>
      <c r="U2553" s="183">
        <f t="shared" si="78"/>
        <v>36.323530454527187</v>
      </c>
      <c r="V2553" s="183">
        <f t="shared" si="79"/>
        <v>0.27886626417409527</v>
      </c>
      <c r="W2553" s="201" t="s">
        <v>713</v>
      </c>
      <c r="X2553" s="201">
        <v>10</v>
      </c>
    </row>
    <row r="2554" spans="1:24" s="171" customFormat="1" ht="11.25">
      <c r="A2554" s="172" t="s">
        <v>699</v>
      </c>
      <c r="B2554" s="201" t="s">
        <v>665</v>
      </c>
      <c r="C2554" s="201" t="s">
        <v>700</v>
      </c>
      <c r="D2554" s="201" t="s">
        <v>701</v>
      </c>
      <c r="E2554" s="201" t="s">
        <v>702</v>
      </c>
      <c r="F2554" s="201" t="s">
        <v>703</v>
      </c>
      <c r="G2554" s="201">
        <v>3</v>
      </c>
      <c r="H2554" s="201">
        <v>21</v>
      </c>
      <c r="I2554" s="201" t="s">
        <v>713</v>
      </c>
      <c r="J2554" s="201" t="s">
        <v>671</v>
      </c>
      <c r="K2554" s="202">
        <v>42.53</v>
      </c>
      <c r="L2554" s="202">
        <v>0.26</v>
      </c>
      <c r="M2554" s="202">
        <v>19.399999999999999</v>
      </c>
      <c r="N2554" s="202">
        <v>7.72</v>
      </c>
      <c r="O2554" s="202">
        <v>0.49</v>
      </c>
      <c r="P2554" s="202">
        <v>18.670000000000002</v>
      </c>
      <c r="Q2554" s="202">
        <v>5.46</v>
      </c>
      <c r="R2554" s="202">
        <v>0.04</v>
      </c>
      <c r="S2554" s="202">
        <v>6.7</v>
      </c>
      <c r="T2554" s="202">
        <v>101.27</v>
      </c>
      <c r="U2554" s="183">
        <f t="shared" si="78"/>
        <v>81.169850989878142</v>
      </c>
      <c r="V2554" s="183">
        <f t="shared" si="79"/>
        <v>18.810201242832299</v>
      </c>
      <c r="W2554" s="201" t="s">
        <v>713</v>
      </c>
      <c r="X2554" s="201">
        <v>10</v>
      </c>
    </row>
    <row r="2555" spans="1:24" s="171" customFormat="1" ht="11.25">
      <c r="A2555" s="172" t="s">
        <v>699</v>
      </c>
      <c r="B2555" s="201" t="s">
        <v>665</v>
      </c>
      <c r="C2555" s="201" t="s">
        <v>700</v>
      </c>
      <c r="D2555" s="201" t="s">
        <v>701</v>
      </c>
      <c r="E2555" s="201" t="s">
        <v>702</v>
      </c>
      <c r="F2555" s="201" t="s">
        <v>703</v>
      </c>
      <c r="G2555" s="201">
        <v>3</v>
      </c>
      <c r="H2555" s="201">
        <v>22</v>
      </c>
      <c r="I2555" s="201" t="s">
        <v>713</v>
      </c>
      <c r="J2555" s="201" t="s">
        <v>671</v>
      </c>
      <c r="K2555" s="202">
        <v>43.02</v>
      </c>
      <c r="L2555" s="202">
        <v>7.0000000000000007E-2</v>
      </c>
      <c r="M2555" s="202">
        <v>21.35</v>
      </c>
      <c r="N2555" s="202">
        <v>7.21</v>
      </c>
      <c r="O2555" s="202">
        <v>0.37</v>
      </c>
      <c r="P2555" s="202">
        <v>19.850000000000001</v>
      </c>
      <c r="Q2555" s="202">
        <v>4.2</v>
      </c>
      <c r="R2555" s="202">
        <v>0.03</v>
      </c>
      <c r="S2555" s="202">
        <v>3.42</v>
      </c>
      <c r="T2555" s="202">
        <v>99.52</v>
      </c>
      <c r="U2555" s="183">
        <f t="shared" si="78"/>
        <v>83.071682823316266</v>
      </c>
      <c r="V2555" s="183">
        <f t="shared" si="79"/>
        <v>9.7032909395018372</v>
      </c>
      <c r="W2555" s="201" t="s">
        <v>713</v>
      </c>
      <c r="X2555" s="201">
        <v>10</v>
      </c>
    </row>
    <row r="2556" spans="1:24" s="171" customFormat="1" ht="11.25">
      <c r="A2556" s="172" t="s">
        <v>699</v>
      </c>
      <c r="B2556" s="201" t="s">
        <v>665</v>
      </c>
      <c r="C2556" s="201" t="s">
        <v>700</v>
      </c>
      <c r="D2556" s="201" t="s">
        <v>701</v>
      </c>
      <c r="E2556" s="201" t="s">
        <v>702</v>
      </c>
      <c r="F2556" s="201" t="s">
        <v>703</v>
      </c>
      <c r="G2556" s="201">
        <v>3</v>
      </c>
      <c r="H2556" s="201">
        <v>23</v>
      </c>
      <c r="I2556" s="201" t="s">
        <v>713</v>
      </c>
      <c r="J2556" s="201" t="s">
        <v>671</v>
      </c>
      <c r="K2556" s="202">
        <v>41.94</v>
      </c>
      <c r="L2556" s="202">
        <v>0.52</v>
      </c>
      <c r="M2556" s="202">
        <v>20.3</v>
      </c>
      <c r="N2556" s="202">
        <v>9.68</v>
      </c>
      <c r="O2556" s="202">
        <v>0.56000000000000005</v>
      </c>
      <c r="P2556" s="202">
        <v>16.190000000000001</v>
      </c>
      <c r="Q2556" s="202">
        <v>8</v>
      </c>
      <c r="R2556" s="202">
        <v>0.09</v>
      </c>
      <c r="S2556" s="202">
        <v>3.02</v>
      </c>
      <c r="T2556" s="202">
        <v>100.3</v>
      </c>
      <c r="U2556" s="183">
        <f t="shared" si="78"/>
        <v>74.8817005839188</v>
      </c>
      <c r="V2556" s="183">
        <f t="shared" si="79"/>
        <v>9.0743632520568909</v>
      </c>
      <c r="W2556" s="201" t="s">
        <v>713</v>
      </c>
      <c r="X2556" s="201">
        <v>10</v>
      </c>
    </row>
    <row r="2557" spans="1:24" s="171" customFormat="1" ht="11.25">
      <c r="A2557" s="172" t="s">
        <v>699</v>
      </c>
      <c r="B2557" s="201" t="s">
        <v>665</v>
      </c>
      <c r="C2557" s="201" t="s">
        <v>700</v>
      </c>
      <c r="D2557" s="201" t="s">
        <v>701</v>
      </c>
      <c r="E2557" s="201" t="s">
        <v>702</v>
      </c>
      <c r="F2557" s="201" t="s">
        <v>703</v>
      </c>
      <c r="G2557" s="201">
        <v>3</v>
      </c>
      <c r="H2557" s="201">
        <v>24</v>
      </c>
      <c r="I2557" s="201" t="s">
        <v>713</v>
      </c>
      <c r="J2557" s="201" t="s">
        <v>671</v>
      </c>
      <c r="K2557" s="202">
        <v>42.56</v>
      </c>
      <c r="L2557" s="202">
        <v>0.51</v>
      </c>
      <c r="M2557" s="202">
        <v>21.75</v>
      </c>
      <c r="N2557" s="202">
        <v>9.83</v>
      </c>
      <c r="O2557" s="202">
        <v>0.56000000000000005</v>
      </c>
      <c r="P2557" s="202">
        <v>15.4</v>
      </c>
      <c r="Q2557" s="202">
        <v>7.38</v>
      </c>
      <c r="R2557" s="202">
        <v>0.04</v>
      </c>
      <c r="S2557" s="202">
        <v>0.75</v>
      </c>
      <c r="T2557" s="202">
        <v>98.78</v>
      </c>
      <c r="U2557" s="183">
        <f t="shared" si="78"/>
        <v>73.631632088988525</v>
      </c>
      <c r="V2557" s="183">
        <f t="shared" si="79"/>
        <v>2.2609401367463682</v>
      </c>
      <c r="W2557" s="201" t="s">
        <v>713</v>
      </c>
      <c r="X2557" s="201">
        <v>10</v>
      </c>
    </row>
    <row r="2558" spans="1:24" s="171" customFormat="1" ht="11.25">
      <c r="A2558" s="172" t="s">
        <v>699</v>
      </c>
      <c r="B2558" s="201" t="s">
        <v>665</v>
      </c>
      <c r="C2558" s="201" t="s">
        <v>700</v>
      </c>
      <c r="D2558" s="201" t="s">
        <v>701</v>
      </c>
      <c r="E2558" s="201" t="s">
        <v>702</v>
      </c>
      <c r="F2558" s="201" t="s">
        <v>703</v>
      </c>
      <c r="G2558" s="201">
        <v>3</v>
      </c>
      <c r="H2558" s="201">
        <v>25</v>
      </c>
      <c r="I2558" s="201" t="s">
        <v>713</v>
      </c>
      <c r="J2558" s="201" t="s">
        <v>671</v>
      </c>
      <c r="K2558" s="202">
        <v>41.88</v>
      </c>
      <c r="L2558" s="202">
        <v>0.57999999999999996</v>
      </c>
      <c r="M2558" s="202">
        <v>21.65</v>
      </c>
      <c r="N2558" s="202">
        <v>10.01</v>
      </c>
      <c r="O2558" s="202">
        <v>0.5</v>
      </c>
      <c r="P2558" s="202">
        <v>15.38</v>
      </c>
      <c r="Q2558" s="202">
        <v>8.42</v>
      </c>
      <c r="R2558" s="202">
        <v>0.12</v>
      </c>
      <c r="S2558" s="202">
        <v>0.34</v>
      </c>
      <c r="T2558" s="202">
        <v>98.88</v>
      </c>
      <c r="U2558" s="183">
        <f t="shared" si="78"/>
        <v>73.252363634338806</v>
      </c>
      <c r="V2558" s="183">
        <f t="shared" si="79"/>
        <v>1.042529864061928</v>
      </c>
      <c r="W2558" s="201" t="s">
        <v>713</v>
      </c>
      <c r="X2558" s="201">
        <v>10</v>
      </c>
    </row>
    <row r="2559" spans="1:24" s="171" customFormat="1" ht="11.25">
      <c r="A2559" s="172" t="s">
        <v>699</v>
      </c>
      <c r="B2559" s="201" t="s">
        <v>665</v>
      </c>
      <c r="C2559" s="201" t="s">
        <v>700</v>
      </c>
      <c r="D2559" s="201" t="s">
        <v>701</v>
      </c>
      <c r="E2559" s="201" t="s">
        <v>702</v>
      </c>
      <c r="F2559" s="201" t="s">
        <v>703</v>
      </c>
      <c r="G2559" s="201">
        <v>3</v>
      </c>
      <c r="H2559" s="201">
        <v>26</v>
      </c>
      <c r="I2559" s="201" t="s">
        <v>713</v>
      </c>
      <c r="J2559" s="201" t="s">
        <v>671</v>
      </c>
      <c r="K2559" s="202">
        <v>42.47</v>
      </c>
      <c r="L2559" s="202">
        <v>0.2</v>
      </c>
      <c r="M2559" s="202">
        <v>18.34</v>
      </c>
      <c r="N2559" s="202">
        <v>6.86</v>
      </c>
      <c r="O2559" s="202">
        <v>0.39</v>
      </c>
      <c r="P2559" s="202">
        <v>19.16</v>
      </c>
      <c r="Q2559" s="202">
        <v>5</v>
      </c>
      <c r="R2559" s="202">
        <v>0.06</v>
      </c>
      <c r="S2559" s="202">
        <v>6.08</v>
      </c>
      <c r="T2559" s="202">
        <v>98.56</v>
      </c>
      <c r="U2559" s="183">
        <f t="shared" si="78"/>
        <v>83.27297464281709</v>
      </c>
      <c r="V2559" s="183">
        <f t="shared" si="79"/>
        <v>18.193318685956687</v>
      </c>
      <c r="W2559" s="201" t="s">
        <v>713</v>
      </c>
      <c r="X2559" s="201">
        <v>10</v>
      </c>
    </row>
    <row r="2560" spans="1:24" s="171" customFormat="1" ht="11.25">
      <c r="A2560" s="172" t="s">
        <v>699</v>
      </c>
      <c r="B2560" s="201" t="s">
        <v>665</v>
      </c>
      <c r="C2560" s="201" t="s">
        <v>700</v>
      </c>
      <c r="D2560" s="201" t="s">
        <v>701</v>
      </c>
      <c r="E2560" s="201" t="s">
        <v>702</v>
      </c>
      <c r="F2560" s="201" t="s">
        <v>703</v>
      </c>
      <c r="G2560" s="201">
        <v>3</v>
      </c>
      <c r="H2560" s="201">
        <v>27</v>
      </c>
      <c r="I2560" s="201" t="s">
        <v>713</v>
      </c>
      <c r="J2560" s="201" t="s">
        <v>671</v>
      </c>
      <c r="K2560" s="202">
        <v>41.08</v>
      </c>
      <c r="L2560" s="202">
        <v>0.68</v>
      </c>
      <c r="M2560" s="202">
        <v>16.18</v>
      </c>
      <c r="N2560" s="202">
        <v>7.66</v>
      </c>
      <c r="O2560" s="202">
        <v>0.38</v>
      </c>
      <c r="P2560" s="202">
        <v>17.850000000000001</v>
      </c>
      <c r="Q2560" s="202">
        <v>6.04</v>
      </c>
      <c r="R2560" s="202">
        <v>0.13</v>
      </c>
      <c r="S2560" s="202">
        <v>9.4700000000000006</v>
      </c>
      <c r="T2560" s="202">
        <v>99.47</v>
      </c>
      <c r="U2560" s="183">
        <f t="shared" si="78"/>
        <v>80.596043315858495</v>
      </c>
      <c r="V2560" s="183">
        <f t="shared" si="79"/>
        <v>28.193739198344819</v>
      </c>
      <c r="W2560" s="201" t="s">
        <v>713</v>
      </c>
      <c r="X2560" s="201">
        <v>10</v>
      </c>
    </row>
    <row r="2561" spans="1:24" s="171" customFormat="1" ht="11.25">
      <c r="A2561" s="172" t="s">
        <v>699</v>
      </c>
      <c r="B2561" s="201" t="s">
        <v>665</v>
      </c>
      <c r="C2561" s="201" t="s">
        <v>700</v>
      </c>
      <c r="D2561" s="201" t="s">
        <v>701</v>
      </c>
      <c r="E2561" s="201" t="s">
        <v>702</v>
      </c>
      <c r="F2561" s="201" t="s">
        <v>703</v>
      </c>
      <c r="G2561" s="201">
        <v>3</v>
      </c>
      <c r="H2561" s="201">
        <v>28</v>
      </c>
      <c r="I2561" s="201" t="s">
        <v>713</v>
      </c>
      <c r="J2561" s="201" t="s">
        <v>671</v>
      </c>
      <c r="K2561" s="202">
        <v>41.74</v>
      </c>
      <c r="L2561" s="202">
        <v>0.56999999999999995</v>
      </c>
      <c r="M2561" s="202">
        <v>21.91</v>
      </c>
      <c r="N2561" s="202">
        <v>10.199999999999999</v>
      </c>
      <c r="O2561" s="202">
        <v>0.55000000000000004</v>
      </c>
      <c r="P2561" s="202">
        <v>15.88</v>
      </c>
      <c r="Q2561" s="202">
        <v>7.87</v>
      </c>
      <c r="R2561" s="202">
        <v>0.1</v>
      </c>
      <c r="S2561" s="202">
        <v>1.54</v>
      </c>
      <c r="T2561" s="202">
        <v>100.36</v>
      </c>
      <c r="U2561" s="183">
        <f t="shared" si="78"/>
        <v>73.509992655301701</v>
      </c>
      <c r="V2561" s="183">
        <f t="shared" si="79"/>
        <v>4.5028517661610268</v>
      </c>
      <c r="W2561" s="201" t="s">
        <v>713</v>
      </c>
      <c r="X2561" s="201">
        <v>10</v>
      </c>
    </row>
    <row r="2562" spans="1:24" s="171" customFormat="1" ht="11.25">
      <c r="A2562" s="172" t="s">
        <v>699</v>
      </c>
      <c r="B2562" s="201" t="s">
        <v>665</v>
      </c>
      <c r="C2562" s="201" t="s">
        <v>700</v>
      </c>
      <c r="D2562" s="201" t="s">
        <v>701</v>
      </c>
      <c r="E2562" s="201" t="s">
        <v>702</v>
      </c>
      <c r="F2562" s="201" t="s">
        <v>703</v>
      </c>
      <c r="G2562" s="201">
        <v>3</v>
      </c>
      <c r="H2562" s="201">
        <v>29</v>
      </c>
      <c r="I2562" s="201" t="s">
        <v>713</v>
      </c>
      <c r="J2562" s="201" t="s">
        <v>671</v>
      </c>
      <c r="K2562" s="202">
        <v>42.23</v>
      </c>
      <c r="L2562" s="202">
        <v>0.04</v>
      </c>
      <c r="M2562" s="202">
        <v>20.7</v>
      </c>
      <c r="N2562" s="202">
        <v>8.14</v>
      </c>
      <c r="O2562" s="202">
        <v>0.5</v>
      </c>
      <c r="P2562" s="202">
        <v>17.760000000000002</v>
      </c>
      <c r="Q2562" s="202">
        <v>6.37</v>
      </c>
      <c r="R2562" s="202">
        <v>0.02</v>
      </c>
      <c r="S2562" s="202">
        <v>5.44</v>
      </c>
      <c r="T2562" s="202">
        <v>101.2</v>
      </c>
      <c r="U2562" s="183">
        <f t="shared" si="78"/>
        <v>79.545716644908921</v>
      </c>
      <c r="V2562" s="183">
        <f t="shared" si="79"/>
        <v>14.987530810681992</v>
      </c>
      <c r="W2562" s="201" t="s">
        <v>713</v>
      </c>
      <c r="X2562" s="201">
        <v>10</v>
      </c>
    </row>
    <row r="2563" spans="1:24" s="171" customFormat="1" ht="11.25">
      <c r="A2563" s="172" t="s">
        <v>699</v>
      </c>
      <c r="B2563" s="201" t="s">
        <v>665</v>
      </c>
      <c r="C2563" s="201" t="s">
        <v>700</v>
      </c>
      <c r="D2563" s="201" t="s">
        <v>701</v>
      </c>
      <c r="E2563" s="201" t="s">
        <v>702</v>
      </c>
      <c r="F2563" s="201" t="s">
        <v>703</v>
      </c>
      <c r="G2563" s="201">
        <v>3</v>
      </c>
      <c r="H2563" s="201">
        <v>30</v>
      </c>
      <c r="I2563" s="201" t="s">
        <v>713</v>
      </c>
      <c r="J2563" s="201" t="s">
        <v>671</v>
      </c>
      <c r="K2563" s="202">
        <v>42.55</v>
      </c>
      <c r="L2563" s="202">
        <v>0.69</v>
      </c>
      <c r="M2563" s="202">
        <v>22.25</v>
      </c>
      <c r="N2563" s="202">
        <v>10.1</v>
      </c>
      <c r="O2563" s="202">
        <v>0.49</v>
      </c>
      <c r="P2563" s="202">
        <v>14.74</v>
      </c>
      <c r="Q2563" s="202">
        <v>9.61</v>
      </c>
      <c r="R2563" s="202">
        <v>0.08</v>
      </c>
      <c r="S2563" s="202">
        <v>0.69</v>
      </c>
      <c r="T2563" s="202">
        <v>101.2</v>
      </c>
      <c r="U2563" s="183">
        <f t="shared" si="78"/>
        <v>72.232232983221934</v>
      </c>
      <c r="V2563" s="183">
        <f t="shared" si="79"/>
        <v>2.0379606640221364</v>
      </c>
      <c r="W2563" s="201" t="s">
        <v>713</v>
      </c>
      <c r="X2563" s="201">
        <v>10</v>
      </c>
    </row>
    <row r="2564" spans="1:24" s="171" customFormat="1" ht="11.25">
      <c r="A2564" s="172" t="s">
        <v>699</v>
      </c>
      <c r="B2564" s="201" t="s">
        <v>665</v>
      </c>
      <c r="C2564" s="201" t="s">
        <v>700</v>
      </c>
      <c r="D2564" s="201" t="s">
        <v>701</v>
      </c>
      <c r="E2564" s="201" t="s">
        <v>702</v>
      </c>
      <c r="F2564" s="201" t="s">
        <v>703</v>
      </c>
      <c r="G2564" s="201">
        <v>3</v>
      </c>
      <c r="H2564" s="201">
        <v>31</v>
      </c>
      <c r="I2564" s="201" t="s">
        <v>713</v>
      </c>
      <c r="J2564" s="201" t="s">
        <v>671</v>
      </c>
      <c r="K2564" s="202">
        <v>42.47</v>
      </c>
      <c r="L2564" s="202">
        <v>0.52</v>
      </c>
      <c r="M2564" s="202">
        <v>22.12</v>
      </c>
      <c r="N2564" s="202">
        <v>10.14</v>
      </c>
      <c r="O2564" s="202">
        <v>0.5</v>
      </c>
      <c r="P2564" s="202">
        <v>16.47</v>
      </c>
      <c r="Q2564" s="202">
        <v>7.48</v>
      </c>
      <c r="R2564" s="202">
        <v>0.08</v>
      </c>
      <c r="S2564" s="202">
        <v>0.71</v>
      </c>
      <c r="T2564" s="202">
        <v>100.49</v>
      </c>
      <c r="U2564" s="183">
        <f t="shared" si="78"/>
        <v>74.326983972053739</v>
      </c>
      <c r="V2564" s="183">
        <f t="shared" si="79"/>
        <v>2.1078514023927943</v>
      </c>
      <c r="W2564" s="201" t="s">
        <v>713</v>
      </c>
      <c r="X2564" s="201">
        <v>10</v>
      </c>
    </row>
    <row r="2565" spans="1:24" s="171" customFormat="1" ht="11.25">
      <c r="A2565" s="172" t="s">
        <v>699</v>
      </c>
      <c r="B2565" s="201" t="s">
        <v>665</v>
      </c>
      <c r="C2565" s="201" t="s">
        <v>700</v>
      </c>
      <c r="D2565" s="201" t="s">
        <v>701</v>
      </c>
      <c r="E2565" s="201" t="s">
        <v>702</v>
      </c>
      <c r="F2565" s="201" t="s">
        <v>703</v>
      </c>
      <c r="G2565" s="201">
        <v>3</v>
      </c>
      <c r="H2565" s="201">
        <v>32</v>
      </c>
      <c r="I2565" s="201" t="s">
        <v>713</v>
      </c>
      <c r="J2565" s="201" t="s">
        <v>671</v>
      </c>
      <c r="K2565" s="202">
        <v>42.77</v>
      </c>
      <c r="L2565" s="202">
        <v>0.04</v>
      </c>
      <c r="M2565" s="202">
        <v>20.46</v>
      </c>
      <c r="N2565" s="202">
        <v>7.2</v>
      </c>
      <c r="O2565" s="202">
        <v>0.4</v>
      </c>
      <c r="P2565" s="202">
        <v>19.690000000000001</v>
      </c>
      <c r="Q2565" s="202">
        <v>4.8499999999999996</v>
      </c>
      <c r="R2565" s="202">
        <v>0.03</v>
      </c>
      <c r="S2565" s="202">
        <v>4.71</v>
      </c>
      <c r="T2565" s="202">
        <v>100.15</v>
      </c>
      <c r="U2565" s="183">
        <f t="shared" si="78"/>
        <v>82.977180969507472</v>
      </c>
      <c r="V2565" s="183">
        <f t="shared" si="79"/>
        <v>13.377231473017106</v>
      </c>
      <c r="W2565" s="201" t="s">
        <v>713</v>
      </c>
      <c r="X2565" s="201">
        <v>10</v>
      </c>
    </row>
    <row r="2566" spans="1:24" s="171" customFormat="1" ht="11.25">
      <c r="A2566" s="172" t="s">
        <v>699</v>
      </c>
      <c r="B2566" s="201" t="s">
        <v>665</v>
      </c>
      <c r="C2566" s="201" t="s">
        <v>700</v>
      </c>
      <c r="D2566" s="201" t="s">
        <v>701</v>
      </c>
      <c r="E2566" s="201" t="s">
        <v>702</v>
      </c>
      <c r="F2566" s="201" t="s">
        <v>703</v>
      </c>
      <c r="G2566" s="201">
        <v>3</v>
      </c>
      <c r="H2566" s="201">
        <v>33</v>
      </c>
      <c r="I2566" s="201" t="s">
        <v>713</v>
      </c>
      <c r="J2566" s="201" t="s">
        <v>671</v>
      </c>
      <c r="K2566" s="202">
        <v>42.64</v>
      </c>
      <c r="L2566" s="202">
        <v>0.08</v>
      </c>
      <c r="M2566" s="202">
        <v>20.56</v>
      </c>
      <c r="N2566" s="202">
        <v>7.87</v>
      </c>
      <c r="O2566" s="202">
        <v>0.46</v>
      </c>
      <c r="P2566" s="202">
        <v>18.61</v>
      </c>
      <c r="Q2566" s="202">
        <v>5.29</v>
      </c>
      <c r="R2566" s="202">
        <v>0.05</v>
      </c>
      <c r="S2566" s="202">
        <v>5.08</v>
      </c>
      <c r="T2566" s="202">
        <v>100.64</v>
      </c>
      <c r="U2566" s="183">
        <f t="shared" ref="U2566:U2629" si="80">((P2566/40.31)/(P2566/40.31+N2566/71.85))*100</f>
        <v>80.824117629920593</v>
      </c>
      <c r="V2566" s="183">
        <f t="shared" ref="V2566:V2629" si="81">((S2566/151.99061)/(S2566/151.99061+M2566/101.96137))*100</f>
        <v>14.218482026632815</v>
      </c>
      <c r="W2566" s="201" t="s">
        <v>713</v>
      </c>
      <c r="X2566" s="201">
        <v>10</v>
      </c>
    </row>
    <row r="2567" spans="1:24" s="171" customFormat="1" ht="11.25">
      <c r="A2567" s="172" t="s">
        <v>699</v>
      </c>
      <c r="B2567" s="201" t="s">
        <v>665</v>
      </c>
      <c r="C2567" s="201" t="s">
        <v>700</v>
      </c>
      <c r="D2567" s="201" t="s">
        <v>701</v>
      </c>
      <c r="E2567" s="201" t="s">
        <v>702</v>
      </c>
      <c r="F2567" s="201" t="s">
        <v>703</v>
      </c>
      <c r="G2567" s="201">
        <v>3</v>
      </c>
      <c r="H2567" s="201">
        <v>34</v>
      </c>
      <c r="I2567" s="201" t="s">
        <v>713</v>
      </c>
      <c r="J2567" s="201" t="s">
        <v>671</v>
      </c>
      <c r="K2567" s="202">
        <v>42.39</v>
      </c>
      <c r="L2567" s="202">
        <v>0.53</v>
      </c>
      <c r="M2567" s="202">
        <v>22.02</v>
      </c>
      <c r="N2567" s="202">
        <v>10.35</v>
      </c>
      <c r="O2567" s="202">
        <v>0.56999999999999995</v>
      </c>
      <c r="P2567" s="202">
        <v>15.53</v>
      </c>
      <c r="Q2567" s="202">
        <v>7.78</v>
      </c>
      <c r="R2567" s="202">
        <v>0.01</v>
      </c>
      <c r="S2567" s="202">
        <v>0.41</v>
      </c>
      <c r="T2567" s="202">
        <v>99.59</v>
      </c>
      <c r="U2567" s="183">
        <f t="shared" si="80"/>
        <v>72.785526004230803</v>
      </c>
      <c r="V2567" s="183">
        <f t="shared" si="81"/>
        <v>1.2336569789158638</v>
      </c>
      <c r="W2567" s="201" t="s">
        <v>713</v>
      </c>
      <c r="X2567" s="201">
        <v>10</v>
      </c>
    </row>
    <row r="2568" spans="1:24" s="171" customFormat="1" ht="11.25">
      <c r="A2568" s="172" t="s">
        <v>699</v>
      </c>
      <c r="B2568" s="201" t="s">
        <v>665</v>
      </c>
      <c r="C2568" s="201" t="s">
        <v>700</v>
      </c>
      <c r="D2568" s="201" t="s">
        <v>701</v>
      </c>
      <c r="E2568" s="201" t="s">
        <v>702</v>
      </c>
      <c r="F2568" s="201" t="s">
        <v>703</v>
      </c>
      <c r="G2568" s="201">
        <v>3</v>
      </c>
      <c r="H2568" s="201">
        <v>35</v>
      </c>
      <c r="I2568" s="201" t="s">
        <v>713</v>
      </c>
      <c r="J2568" s="201" t="s">
        <v>671</v>
      </c>
      <c r="K2568" s="202">
        <v>42.59</v>
      </c>
      <c r="L2568" s="202">
        <v>0.13</v>
      </c>
      <c r="M2568" s="202">
        <v>20.11</v>
      </c>
      <c r="N2568" s="202">
        <v>7.52</v>
      </c>
      <c r="O2568" s="202">
        <v>0.45</v>
      </c>
      <c r="P2568" s="202">
        <v>18.97</v>
      </c>
      <c r="Q2568" s="202">
        <v>5.16</v>
      </c>
      <c r="R2568" s="202">
        <v>0.05</v>
      </c>
      <c r="S2568" s="202">
        <v>5.04</v>
      </c>
      <c r="T2568" s="202">
        <v>100.02</v>
      </c>
      <c r="U2568" s="183">
        <f t="shared" si="80"/>
        <v>81.806222663752195</v>
      </c>
      <c r="V2568" s="183">
        <f t="shared" si="81"/>
        <v>14.392867298378095</v>
      </c>
      <c r="W2568" s="201" t="s">
        <v>713</v>
      </c>
      <c r="X2568" s="201">
        <v>10</v>
      </c>
    </row>
    <row r="2569" spans="1:24" s="171" customFormat="1" ht="11.25">
      <c r="A2569" s="172" t="s">
        <v>699</v>
      </c>
      <c r="B2569" s="201" t="s">
        <v>665</v>
      </c>
      <c r="C2569" s="201" t="s">
        <v>700</v>
      </c>
      <c r="D2569" s="201" t="s">
        <v>701</v>
      </c>
      <c r="E2569" s="201" t="s">
        <v>702</v>
      </c>
      <c r="F2569" s="201" t="s">
        <v>703</v>
      </c>
      <c r="G2569" s="201">
        <v>3</v>
      </c>
      <c r="H2569" s="201">
        <v>36</v>
      </c>
      <c r="I2569" s="201" t="s">
        <v>713</v>
      </c>
      <c r="J2569" s="201" t="s">
        <v>671</v>
      </c>
      <c r="K2569" s="202">
        <v>42.23</v>
      </c>
      <c r="L2569" s="202">
        <v>0.2</v>
      </c>
      <c r="M2569" s="202">
        <v>17</v>
      </c>
      <c r="N2569" s="202">
        <v>6.93</v>
      </c>
      <c r="O2569" s="202">
        <v>0.5</v>
      </c>
      <c r="P2569" s="202">
        <v>18.84</v>
      </c>
      <c r="Q2569" s="202">
        <v>5.43</v>
      </c>
      <c r="R2569" s="202">
        <v>0.05</v>
      </c>
      <c r="S2569" s="202">
        <v>9</v>
      </c>
      <c r="T2569" s="202">
        <v>100.18</v>
      </c>
      <c r="U2569" s="183">
        <f t="shared" si="80"/>
        <v>82.893575838809284</v>
      </c>
      <c r="V2569" s="183">
        <f t="shared" si="81"/>
        <v>26.207460892321727</v>
      </c>
      <c r="W2569" s="201" t="s">
        <v>713</v>
      </c>
      <c r="X2569" s="201">
        <v>10</v>
      </c>
    </row>
    <row r="2570" spans="1:24" s="171" customFormat="1" ht="11.25">
      <c r="A2570" s="172" t="s">
        <v>699</v>
      </c>
      <c r="B2570" s="201" t="s">
        <v>665</v>
      </c>
      <c r="C2570" s="201" t="s">
        <v>700</v>
      </c>
      <c r="D2570" s="201" t="s">
        <v>701</v>
      </c>
      <c r="E2570" s="201" t="s">
        <v>702</v>
      </c>
      <c r="F2570" s="201" t="s">
        <v>703</v>
      </c>
      <c r="G2570" s="201">
        <v>3</v>
      </c>
      <c r="H2570" s="201">
        <v>37</v>
      </c>
      <c r="I2570" s="201" t="s">
        <v>713</v>
      </c>
      <c r="J2570" s="201" t="s">
        <v>671</v>
      </c>
      <c r="K2570" s="202">
        <v>42.53</v>
      </c>
      <c r="L2570" s="202">
        <v>0.14000000000000001</v>
      </c>
      <c r="M2570" s="202">
        <v>20.34</v>
      </c>
      <c r="N2570" s="202">
        <v>7.64</v>
      </c>
      <c r="O2570" s="202">
        <v>0.32</v>
      </c>
      <c r="P2570" s="202">
        <v>19.82</v>
      </c>
      <c r="Q2570" s="202">
        <v>4.8499999999999996</v>
      </c>
      <c r="R2570" s="202">
        <v>0.04</v>
      </c>
      <c r="S2570" s="202">
        <v>4.4000000000000004</v>
      </c>
      <c r="T2570" s="202">
        <v>100.08</v>
      </c>
      <c r="U2570" s="183">
        <f t="shared" si="80"/>
        <v>82.219277966258659</v>
      </c>
      <c r="V2570" s="183">
        <f t="shared" si="81"/>
        <v>12.672738501554626</v>
      </c>
      <c r="W2570" s="201" t="s">
        <v>713</v>
      </c>
      <c r="X2570" s="201">
        <v>10</v>
      </c>
    </row>
    <row r="2571" spans="1:24" s="171" customFormat="1" ht="11.25">
      <c r="A2571" s="172" t="s">
        <v>699</v>
      </c>
      <c r="B2571" s="201" t="s">
        <v>665</v>
      </c>
      <c r="C2571" s="201" t="s">
        <v>700</v>
      </c>
      <c r="D2571" s="201" t="s">
        <v>701</v>
      </c>
      <c r="E2571" s="201" t="s">
        <v>702</v>
      </c>
      <c r="F2571" s="201" t="s">
        <v>703</v>
      </c>
      <c r="G2571" s="201">
        <v>3</v>
      </c>
      <c r="H2571" s="201">
        <v>38</v>
      </c>
      <c r="I2571" s="201" t="s">
        <v>713</v>
      </c>
      <c r="J2571" s="201" t="s">
        <v>671</v>
      </c>
      <c r="K2571" s="202">
        <v>42.84</v>
      </c>
      <c r="L2571" s="202">
        <v>0.69</v>
      </c>
      <c r="M2571" s="202">
        <v>22.13</v>
      </c>
      <c r="N2571" s="202">
        <v>9.9499999999999993</v>
      </c>
      <c r="O2571" s="202">
        <v>0.48</v>
      </c>
      <c r="P2571" s="202">
        <v>17.43</v>
      </c>
      <c r="Q2571" s="202">
        <v>6.44</v>
      </c>
      <c r="R2571" s="202">
        <v>0.1</v>
      </c>
      <c r="S2571" s="202">
        <v>0.9</v>
      </c>
      <c r="T2571" s="202">
        <v>100.96</v>
      </c>
      <c r="U2571" s="183">
        <f t="shared" si="80"/>
        <v>75.742275149235226</v>
      </c>
      <c r="V2571" s="183">
        <f t="shared" si="81"/>
        <v>2.6557685306185408</v>
      </c>
      <c r="W2571" s="201" t="s">
        <v>713</v>
      </c>
      <c r="X2571" s="201">
        <v>10</v>
      </c>
    </row>
    <row r="2572" spans="1:24" s="171" customFormat="1" ht="11.25">
      <c r="A2572" s="172" t="s">
        <v>699</v>
      </c>
      <c r="B2572" s="201" t="s">
        <v>665</v>
      </c>
      <c r="C2572" s="201" t="s">
        <v>700</v>
      </c>
      <c r="D2572" s="201" t="s">
        <v>701</v>
      </c>
      <c r="E2572" s="201" t="s">
        <v>702</v>
      </c>
      <c r="F2572" s="201" t="s">
        <v>703</v>
      </c>
      <c r="G2572" s="201">
        <v>3</v>
      </c>
      <c r="H2572" s="201">
        <v>39</v>
      </c>
      <c r="I2572" s="201" t="s">
        <v>713</v>
      </c>
      <c r="J2572" s="201" t="s">
        <v>671</v>
      </c>
      <c r="K2572" s="202">
        <v>42.26</v>
      </c>
      <c r="L2572" s="202">
        <v>0.18</v>
      </c>
      <c r="M2572" s="202">
        <v>21.38</v>
      </c>
      <c r="N2572" s="202">
        <v>7.76</v>
      </c>
      <c r="O2572" s="202">
        <v>0.36</v>
      </c>
      <c r="P2572" s="202">
        <v>19.64</v>
      </c>
      <c r="Q2572" s="202">
        <v>4.74</v>
      </c>
      <c r="R2572" s="202">
        <v>0.05</v>
      </c>
      <c r="S2572" s="202">
        <v>4.3899999999999997</v>
      </c>
      <c r="T2572" s="202">
        <v>100.76</v>
      </c>
      <c r="U2572" s="183">
        <f t="shared" si="80"/>
        <v>81.855187965982097</v>
      </c>
      <c r="V2572" s="183">
        <f t="shared" si="81"/>
        <v>12.10683998667691</v>
      </c>
      <c r="W2572" s="201" t="s">
        <v>713</v>
      </c>
      <c r="X2572" s="201">
        <v>10</v>
      </c>
    </row>
    <row r="2573" spans="1:24" s="171" customFormat="1" ht="11.25">
      <c r="A2573" s="172" t="s">
        <v>699</v>
      </c>
      <c r="B2573" s="201" t="s">
        <v>665</v>
      </c>
      <c r="C2573" s="201" t="s">
        <v>700</v>
      </c>
      <c r="D2573" s="201" t="s">
        <v>701</v>
      </c>
      <c r="E2573" s="201" t="s">
        <v>702</v>
      </c>
      <c r="F2573" s="201" t="s">
        <v>703</v>
      </c>
      <c r="G2573" s="201">
        <v>3</v>
      </c>
      <c r="H2573" s="201">
        <v>40</v>
      </c>
      <c r="I2573" s="201" t="s">
        <v>713</v>
      </c>
      <c r="J2573" s="201" t="s">
        <v>671</v>
      </c>
      <c r="K2573" s="202">
        <v>41.75</v>
      </c>
      <c r="L2573" s="202">
        <v>0.8</v>
      </c>
      <c r="M2573" s="202">
        <v>18.45</v>
      </c>
      <c r="N2573" s="202">
        <v>7.55</v>
      </c>
      <c r="O2573" s="202">
        <v>0.39</v>
      </c>
      <c r="P2573" s="202">
        <v>19.34</v>
      </c>
      <c r="Q2573" s="202">
        <v>5.72</v>
      </c>
      <c r="R2573" s="202">
        <v>0.15</v>
      </c>
      <c r="S2573" s="202">
        <v>7.28</v>
      </c>
      <c r="T2573" s="202">
        <v>101.43</v>
      </c>
      <c r="U2573" s="183">
        <f t="shared" si="80"/>
        <v>82.033355186004997</v>
      </c>
      <c r="V2573" s="183">
        <f t="shared" si="81"/>
        <v>20.929863712849404</v>
      </c>
      <c r="W2573" s="201" t="s">
        <v>713</v>
      </c>
      <c r="X2573" s="201">
        <v>10</v>
      </c>
    </row>
    <row r="2574" spans="1:24" s="171" customFormat="1" ht="11.25">
      <c r="A2574" s="172" t="s">
        <v>699</v>
      </c>
      <c r="B2574" s="201" t="s">
        <v>665</v>
      </c>
      <c r="C2574" s="201" t="s">
        <v>700</v>
      </c>
      <c r="D2574" s="201" t="s">
        <v>701</v>
      </c>
      <c r="E2574" s="201" t="s">
        <v>702</v>
      </c>
      <c r="F2574" s="201" t="s">
        <v>703</v>
      </c>
      <c r="G2574" s="201">
        <v>3</v>
      </c>
      <c r="H2574" s="201">
        <v>41</v>
      </c>
      <c r="I2574" s="201" t="s">
        <v>713</v>
      </c>
      <c r="J2574" s="201" t="s">
        <v>671</v>
      </c>
      <c r="K2574" s="202">
        <v>44.41</v>
      </c>
      <c r="L2574" s="202">
        <v>0.67</v>
      </c>
      <c r="M2574" s="202">
        <v>21.68</v>
      </c>
      <c r="N2574" s="202">
        <v>9.6999999999999993</v>
      </c>
      <c r="O2574" s="202">
        <v>0.49</v>
      </c>
      <c r="P2574" s="202">
        <v>16.47</v>
      </c>
      <c r="Q2574" s="202">
        <v>6.96</v>
      </c>
      <c r="R2574" s="202">
        <v>0.05</v>
      </c>
      <c r="S2574" s="202">
        <v>0.83</v>
      </c>
      <c r="T2574" s="202">
        <v>101.26</v>
      </c>
      <c r="U2574" s="183">
        <f t="shared" si="80"/>
        <v>75.164326957370108</v>
      </c>
      <c r="V2574" s="183">
        <f t="shared" si="81"/>
        <v>2.5039448686136017</v>
      </c>
      <c r="W2574" s="201" t="s">
        <v>713</v>
      </c>
      <c r="X2574" s="201">
        <v>10</v>
      </c>
    </row>
    <row r="2575" spans="1:24" s="171" customFormat="1" ht="11.25">
      <c r="A2575" s="172" t="s">
        <v>699</v>
      </c>
      <c r="B2575" s="201" t="s">
        <v>665</v>
      </c>
      <c r="C2575" s="201" t="s">
        <v>700</v>
      </c>
      <c r="D2575" s="201" t="s">
        <v>701</v>
      </c>
      <c r="E2575" s="201" t="s">
        <v>702</v>
      </c>
      <c r="F2575" s="201" t="s">
        <v>703</v>
      </c>
      <c r="G2575" s="201">
        <v>3</v>
      </c>
      <c r="H2575" s="201">
        <v>42</v>
      </c>
      <c r="I2575" s="201" t="s">
        <v>713</v>
      </c>
      <c r="J2575" s="201" t="s">
        <v>671</v>
      </c>
      <c r="K2575" s="202">
        <v>40.06</v>
      </c>
      <c r="L2575" s="202">
        <v>0.15</v>
      </c>
      <c r="M2575" s="202">
        <v>21.23</v>
      </c>
      <c r="N2575" s="202">
        <v>25.34</v>
      </c>
      <c r="O2575" s="202">
        <v>0.45</v>
      </c>
      <c r="P2575" s="202">
        <v>6.51</v>
      </c>
      <c r="Q2575" s="202">
        <v>6.05</v>
      </c>
      <c r="R2575" s="202">
        <v>0.01</v>
      </c>
      <c r="S2575" s="202">
        <v>7.0000000000000007E-2</v>
      </c>
      <c r="T2575" s="202">
        <v>99.87</v>
      </c>
      <c r="U2575" s="183">
        <f t="shared" si="80"/>
        <v>31.409068325258627</v>
      </c>
      <c r="V2575" s="183">
        <f t="shared" si="81"/>
        <v>0.22070257066666862</v>
      </c>
      <c r="W2575" s="201" t="s">
        <v>713</v>
      </c>
      <c r="X2575" s="201">
        <v>10</v>
      </c>
    </row>
    <row r="2576" spans="1:24" s="171" customFormat="1" ht="11.25">
      <c r="A2576" s="172" t="s">
        <v>699</v>
      </c>
      <c r="B2576" s="201" t="s">
        <v>665</v>
      </c>
      <c r="C2576" s="201" t="s">
        <v>700</v>
      </c>
      <c r="D2576" s="201" t="s">
        <v>701</v>
      </c>
      <c r="E2576" s="201" t="s">
        <v>702</v>
      </c>
      <c r="F2576" s="201" t="s">
        <v>703</v>
      </c>
      <c r="G2576" s="201">
        <v>3</v>
      </c>
      <c r="H2576" s="201">
        <v>43</v>
      </c>
      <c r="I2576" s="201" t="s">
        <v>713</v>
      </c>
      <c r="J2576" s="201" t="s">
        <v>671</v>
      </c>
      <c r="K2576" s="202">
        <v>42.94</v>
      </c>
      <c r="L2576" s="202">
        <v>0.89</v>
      </c>
      <c r="M2576" s="202">
        <v>19.010000000000002</v>
      </c>
      <c r="N2576" s="202">
        <v>6.72</v>
      </c>
      <c r="O2576" s="202">
        <v>0.28999999999999998</v>
      </c>
      <c r="P2576" s="202">
        <v>20.350000000000001</v>
      </c>
      <c r="Q2576" s="202">
        <v>4.96</v>
      </c>
      <c r="R2576" s="202">
        <v>0.06</v>
      </c>
      <c r="S2576" s="202">
        <v>4.21</v>
      </c>
      <c r="T2576" s="202">
        <v>99.43</v>
      </c>
      <c r="U2576" s="183">
        <f t="shared" si="80"/>
        <v>84.36939403323899</v>
      </c>
      <c r="V2576" s="183">
        <f t="shared" si="81"/>
        <v>12.934897687769165</v>
      </c>
      <c r="W2576" s="201" t="s">
        <v>713</v>
      </c>
      <c r="X2576" s="201">
        <v>10</v>
      </c>
    </row>
    <row r="2577" spans="1:24" s="171" customFormat="1" ht="11.25">
      <c r="A2577" s="172" t="s">
        <v>699</v>
      </c>
      <c r="B2577" s="201" t="s">
        <v>665</v>
      </c>
      <c r="C2577" s="201" t="s">
        <v>700</v>
      </c>
      <c r="D2577" s="201" t="s">
        <v>701</v>
      </c>
      <c r="E2577" s="201" t="s">
        <v>702</v>
      </c>
      <c r="F2577" s="201" t="s">
        <v>703</v>
      </c>
      <c r="G2577" s="201">
        <v>3</v>
      </c>
      <c r="H2577" s="201">
        <v>44</v>
      </c>
      <c r="I2577" s="201" t="s">
        <v>713</v>
      </c>
      <c r="J2577" s="201" t="s">
        <v>671</v>
      </c>
      <c r="K2577" s="202">
        <v>41.51</v>
      </c>
      <c r="L2577" s="202">
        <v>0.6</v>
      </c>
      <c r="M2577" s="202">
        <v>22.15</v>
      </c>
      <c r="N2577" s="202">
        <v>10.119999999999999</v>
      </c>
      <c r="O2577" s="202">
        <v>0.49</v>
      </c>
      <c r="P2577" s="202">
        <v>15.29</v>
      </c>
      <c r="Q2577" s="202">
        <v>7.77</v>
      </c>
      <c r="R2577" s="202">
        <v>0.1</v>
      </c>
      <c r="S2577" s="202">
        <v>0.77</v>
      </c>
      <c r="T2577" s="202">
        <v>98.8</v>
      </c>
      <c r="U2577" s="183">
        <f t="shared" si="80"/>
        <v>72.92195270475996</v>
      </c>
      <c r="V2577" s="183">
        <f t="shared" si="81"/>
        <v>2.2788947563533499</v>
      </c>
      <c r="W2577" s="201" t="s">
        <v>713</v>
      </c>
      <c r="X2577" s="201">
        <v>10</v>
      </c>
    </row>
    <row r="2578" spans="1:24" s="171" customFormat="1" ht="11.25">
      <c r="A2578" s="172" t="s">
        <v>699</v>
      </c>
      <c r="B2578" s="201" t="s">
        <v>665</v>
      </c>
      <c r="C2578" s="201" t="s">
        <v>700</v>
      </c>
      <c r="D2578" s="201" t="s">
        <v>701</v>
      </c>
      <c r="E2578" s="201" t="s">
        <v>702</v>
      </c>
      <c r="F2578" s="201" t="s">
        <v>703</v>
      </c>
      <c r="G2578" s="201">
        <v>3</v>
      </c>
      <c r="H2578" s="201">
        <v>45</v>
      </c>
      <c r="I2578" s="201" t="s">
        <v>713</v>
      </c>
      <c r="J2578" s="201" t="s">
        <v>671</v>
      </c>
      <c r="K2578" s="202">
        <v>42.45</v>
      </c>
      <c r="L2578" s="202">
        <v>0.6</v>
      </c>
      <c r="M2578" s="202">
        <v>22.05</v>
      </c>
      <c r="N2578" s="202">
        <v>9.7799999999999994</v>
      </c>
      <c r="O2578" s="202">
        <v>0.53</v>
      </c>
      <c r="P2578" s="202">
        <v>16.86</v>
      </c>
      <c r="Q2578" s="202">
        <v>6.99</v>
      </c>
      <c r="R2578" s="202">
        <v>0.06</v>
      </c>
      <c r="S2578" s="202">
        <v>0.85</v>
      </c>
      <c r="T2578" s="202">
        <v>100.17</v>
      </c>
      <c r="U2578" s="183">
        <f t="shared" si="80"/>
        <v>75.44679858806191</v>
      </c>
      <c r="V2578" s="183">
        <f t="shared" si="81"/>
        <v>2.520815855484249</v>
      </c>
      <c r="W2578" s="201" t="s">
        <v>713</v>
      </c>
      <c r="X2578" s="201">
        <v>10</v>
      </c>
    </row>
    <row r="2579" spans="1:24" s="171" customFormat="1" ht="11.25">
      <c r="A2579" s="172" t="s">
        <v>699</v>
      </c>
      <c r="B2579" s="201" t="s">
        <v>665</v>
      </c>
      <c r="C2579" s="201" t="s">
        <v>700</v>
      </c>
      <c r="D2579" s="201" t="s">
        <v>701</v>
      </c>
      <c r="E2579" s="201" t="s">
        <v>702</v>
      </c>
      <c r="F2579" s="201" t="s">
        <v>703</v>
      </c>
      <c r="G2579" s="201">
        <v>3</v>
      </c>
      <c r="H2579" s="201">
        <v>46</v>
      </c>
      <c r="I2579" s="201" t="s">
        <v>713</v>
      </c>
      <c r="J2579" s="201" t="s">
        <v>671</v>
      </c>
      <c r="K2579" s="202">
        <v>42.72</v>
      </c>
      <c r="L2579" s="202">
        <v>0.45</v>
      </c>
      <c r="M2579" s="202">
        <v>21.38</v>
      </c>
      <c r="N2579" s="202">
        <v>6.85</v>
      </c>
      <c r="O2579" s="202">
        <v>0.37</v>
      </c>
      <c r="P2579" s="202">
        <v>20.52</v>
      </c>
      <c r="Q2579" s="202">
        <v>3.93</v>
      </c>
      <c r="R2579" s="202">
        <v>0.08</v>
      </c>
      <c r="S2579" s="202">
        <v>2.79</v>
      </c>
      <c r="T2579" s="202">
        <v>99.09</v>
      </c>
      <c r="U2579" s="183">
        <f t="shared" si="80"/>
        <v>84.225890474385551</v>
      </c>
      <c r="V2579" s="183">
        <f t="shared" si="81"/>
        <v>8.0495101752707665</v>
      </c>
      <c r="W2579" s="201" t="s">
        <v>713</v>
      </c>
      <c r="X2579" s="201">
        <v>10</v>
      </c>
    </row>
    <row r="2580" spans="1:24" s="171" customFormat="1" ht="11.25">
      <c r="A2580" s="172" t="s">
        <v>699</v>
      </c>
      <c r="B2580" s="201" t="s">
        <v>665</v>
      </c>
      <c r="C2580" s="201" t="s">
        <v>700</v>
      </c>
      <c r="D2580" s="201" t="s">
        <v>701</v>
      </c>
      <c r="E2580" s="201" t="s">
        <v>702</v>
      </c>
      <c r="F2580" s="201" t="s">
        <v>703</v>
      </c>
      <c r="G2580" s="201">
        <v>3</v>
      </c>
      <c r="H2580" s="201">
        <v>47</v>
      </c>
      <c r="I2580" s="201" t="s">
        <v>713</v>
      </c>
      <c r="J2580" s="201" t="s">
        <v>671</v>
      </c>
      <c r="K2580" s="202">
        <v>41.67</v>
      </c>
      <c r="L2580" s="202">
        <v>0.21</v>
      </c>
      <c r="M2580" s="202">
        <v>16.3</v>
      </c>
      <c r="N2580" s="202">
        <v>6.97</v>
      </c>
      <c r="O2580" s="202">
        <v>0.46</v>
      </c>
      <c r="P2580" s="202">
        <v>18.14</v>
      </c>
      <c r="Q2580" s="202">
        <v>6.67</v>
      </c>
      <c r="R2580" s="202">
        <v>0.09</v>
      </c>
      <c r="S2580" s="202">
        <v>9.27</v>
      </c>
      <c r="T2580" s="202">
        <v>99.78</v>
      </c>
      <c r="U2580" s="183">
        <f t="shared" si="80"/>
        <v>82.266161305701118</v>
      </c>
      <c r="V2580" s="183">
        <f t="shared" si="81"/>
        <v>27.615670389172131</v>
      </c>
      <c r="W2580" s="201" t="s">
        <v>713</v>
      </c>
      <c r="X2580" s="201">
        <v>10</v>
      </c>
    </row>
    <row r="2581" spans="1:24" s="171" customFormat="1" ht="11.25">
      <c r="A2581" s="172" t="s">
        <v>699</v>
      </c>
      <c r="B2581" s="201" t="s">
        <v>665</v>
      </c>
      <c r="C2581" s="201" t="s">
        <v>700</v>
      </c>
      <c r="D2581" s="201" t="s">
        <v>701</v>
      </c>
      <c r="E2581" s="201" t="s">
        <v>702</v>
      </c>
      <c r="F2581" s="201" t="s">
        <v>703</v>
      </c>
      <c r="G2581" s="201">
        <v>3</v>
      </c>
      <c r="H2581" s="201">
        <v>48</v>
      </c>
      <c r="I2581" s="201" t="s">
        <v>713</v>
      </c>
      <c r="J2581" s="201" t="s">
        <v>671</v>
      </c>
      <c r="K2581" s="202">
        <v>41.75</v>
      </c>
      <c r="L2581" s="202">
        <v>0.42</v>
      </c>
      <c r="M2581" s="202">
        <v>19.93</v>
      </c>
      <c r="N2581" s="202">
        <v>8.9600000000000009</v>
      </c>
      <c r="O2581" s="202">
        <v>0.46</v>
      </c>
      <c r="P2581" s="202">
        <v>18.34</v>
      </c>
      <c r="Q2581" s="202">
        <v>5.58</v>
      </c>
      <c r="R2581" s="202">
        <v>0.06</v>
      </c>
      <c r="S2581" s="202">
        <v>4.53</v>
      </c>
      <c r="T2581" s="202">
        <v>100.03</v>
      </c>
      <c r="U2581" s="183">
        <f t="shared" si="80"/>
        <v>78.487332172021951</v>
      </c>
      <c r="V2581" s="183">
        <f t="shared" si="81"/>
        <v>13.230517057375909</v>
      </c>
      <c r="W2581" s="201" t="s">
        <v>713</v>
      </c>
      <c r="X2581" s="201">
        <v>10</v>
      </c>
    </row>
    <row r="2582" spans="1:24" s="171" customFormat="1" ht="11.25">
      <c r="A2582" s="172" t="s">
        <v>699</v>
      </c>
      <c r="B2582" s="201" t="s">
        <v>665</v>
      </c>
      <c r="C2582" s="201" t="s">
        <v>700</v>
      </c>
      <c r="D2582" s="201" t="s">
        <v>701</v>
      </c>
      <c r="E2582" s="201" t="s">
        <v>702</v>
      </c>
      <c r="F2582" s="201" t="s">
        <v>703</v>
      </c>
      <c r="G2582" s="201">
        <v>3</v>
      </c>
      <c r="H2582" s="201">
        <v>49</v>
      </c>
      <c r="I2582" s="201" t="s">
        <v>713</v>
      </c>
      <c r="J2582" s="201" t="s">
        <v>671</v>
      </c>
      <c r="K2582" s="202">
        <v>42.21</v>
      </c>
      <c r="L2582" s="202">
        <v>0.12</v>
      </c>
      <c r="M2582" s="202">
        <v>19.7</v>
      </c>
      <c r="N2582" s="202">
        <v>7.34</v>
      </c>
      <c r="O2582" s="202">
        <v>0.47</v>
      </c>
      <c r="P2582" s="202">
        <v>19.72</v>
      </c>
      <c r="Q2582" s="202">
        <v>5.33</v>
      </c>
      <c r="R2582" s="202">
        <v>0.05</v>
      </c>
      <c r="S2582" s="202">
        <v>6</v>
      </c>
      <c r="T2582" s="202">
        <v>100.94</v>
      </c>
      <c r="U2582" s="183">
        <f t="shared" si="80"/>
        <v>82.725200895351549</v>
      </c>
      <c r="V2582" s="183">
        <f t="shared" si="81"/>
        <v>16.965365055578044</v>
      </c>
      <c r="W2582" s="201" t="s">
        <v>713</v>
      </c>
      <c r="X2582" s="201">
        <v>10</v>
      </c>
    </row>
    <row r="2583" spans="1:24" s="171" customFormat="1" ht="11.25">
      <c r="A2583" s="172" t="s">
        <v>699</v>
      </c>
      <c r="B2583" s="201" t="s">
        <v>665</v>
      </c>
      <c r="C2583" s="201" t="s">
        <v>700</v>
      </c>
      <c r="D2583" s="201" t="s">
        <v>701</v>
      </c>
      <c r="E2583" s="201" t="s">
        <v>702</v>
      </c>
      <c r="F2583" s="201" t="s">
        <v>703</v>
      </c>
      <c r="G2583" s="201">
        <v>3</v>
      </c>
      <c r="H2583" s="201">
        <v>50</v>
      </c>
      <c r="I2583" s="201" t="s">
        <v>713</v>
      </c>
      <c r="J2583" s="201" t="s">
        <v>671</v>
      </c>
      <c r="K2583" s="202">
        <v>42.85</v>
      </c>
      <c r="L2583" s="202">
        <v>0.16</v>
      </c>
      <c r="M2583" s="202">
        <v>21.86</v>
      </c>
      <c r="N2583" s="202">
        <v>7.76</v>
      </c>
      <c r="O2583" s="202">
        <v>0.46</v>
      </c>
      <c r="P2583" s="202">
        <v>20.07</v>
      </c>
      <c r="Q2583" s="202">
        <v>4.32</v>
      </c>
      <c r="R2583" s="202">
        <v>0.09</v>
      </c>
      <c r="S2583" s="202">
        <v>3.07</v>
      </c>
      <c r="T2583" s="202">
        <v>100.64</v>
      </c>
      <c r="U2583" s="183">
        <f t="shared" si="80"/>
        <v>82.174644215858223</v>
      </c>
      <c r="V2583" s="183">
        <f t="shared" si="81"/>
        <v>8.6100479764987217</v>
      </c>
      <c r="W2583" s="201" t="s">
        <v>713</v>
      </c>
      <c r="X2583" s="201">
        <v>10</v>
      </c>
    </row>
    <row r="2584" spans="1:24" s="171" customFormat="1" ht="11.25">
      <c r="A2584" s="172" t="s">
        <v>699</v>
      </c>
      <c r="B2584" s="201" t="s">
        <v>665</v>
      </c>
      <c r="C2584" s="201" t="s">
        <v>700</v>
      </c>
      <c r="D2584" s="201" t="s">
        <v>701</v>
      </c>
      <c r="E2584" s="201" t="s">
        <v>702</v>
      </c>
      <c r="F2584" s="201" t="s">
        <v>703</v>
      </c>
      <c r="G2584" s="201">
        <v>3</v>
      </c>
      <c r="H2584" s="201">
        <v>51</v>
      </c>
      <c r="I2584" s="201" t="s">
        <v>713</v>
      </c>
      <c r="J2584" s="201" t="s">
        <v>671</v>
      </c>
      <c r="K2584" s="202">
        <v>41.71</v>
      </c>
      <c r="L2584" s="202">
        <v>0.86</v>
      </c>
      <c r="M2584" s="202">
        <v>22.06</v>
      </c>
      <c r="N2584" s="202">
        <v>10.07</v>
      </c>
      <c r="O2584" s="202">
        <v>0.56999999999999995</v>
      </c>
      <c r="P2584" s="202">
        <v>14.83</v>
      </c>
      <c r="Q2584" s="202">
        <v>9.82</v>
      </c>
      <c r="R2584" s="202">
        <v>0.06</v>
      </c>
      <c r="S2584" s="202">
        <v>0.32</v>
      </c>
      <c r="T2584" s="202">
        <v>100.3</v>
      </c>
      <c r="U2584" s="183">
        <f t="shared" si="80"/>
        <v>72.413625078595558</v>
      </c>
      <c r="V2584" s="183">
        <f t="shared" si="81"/>
        <v>0.96373499144927521</v>
      </c>
      <c r="W2584" s="201" t="s">
        <v>713</v>
      </c>
      <c r="X2584" s="201">
        <v>10</v>
      </c>
    </row>
    <row r="2585" spans="1:24" s="171" customFormat="1" ht="11.25">
      <c r="A2585" s="172" t="s">
        <v>699</v>
      </c>
      <c r="B2585" s="201" t="s">
        <v>665</v>
      </c>
      <c r="C2585" s="201" t="s">
        <v>700</v>
      </c>
      <c r="D2585" s="201" t="s">
        <v>701</v>
      </c>
      <c r="E2585" s="201" t="s">
        <v>702</v>
      </c>
      <c r="F2585" s="201" t="s">
        <v>703</v>
      </c>
      <c r="G2585" s="201">
        <v>3</v>
      </c>
      <c r="H2585" s="201">
        <v>53</v>
      </c>
      <c r="I2585" s="201" t="s">
        <v>713</v>
      </c>
      <c r="J2585" s="201" t="s">
        <v>671</v>
      </c>
      <c r="K2585" s="202">
        <v>42.6</v>
      </c>
      <c r="L2585" s="202">
        <v>0.17</v>
      </c>
      <c r="M2585" s="202">
        <v>20.84</v>
      </c>
      <c r="N2585" s="202">
        <v>7.79</v>
      </c>
      <c r="O2585" s="202">
        <v>0.34</v>
      </c>
      <c r="P2585" s="202">
        <v>20.09</v>
      </c>
      <c r="Q2585" s="202">
        <v>4.88</v>
      </c>
      <c r="R2585" s="202">
        <v>0.05</v>
      </c>
      <c r="S2585" s="202">
        <v>4.0199999999999996</v>
      </c>
      <c r="T2585" s="202">
        <v>100.78</v>
      </c>
      <c r="U2585" s="183">
        <f t="shared" si="80"/>
        <v>82.132675771134757</v>
      </c>
      <c r="V2585" s="183">
        <f t="shared" si="81"/>
        <v>11.457713898995955</v>
      </c>
      <c r="W2585" s="201" t="s">
        <v>713</v>
      </c>
      <c r="X2585" s="201">
        <v>10</v>
      </c>
    </row>
    <row r="2586" spans="1:24" s="171" customFormat="1" ht="11.25">
      <c r="A2586" s="172" t="s">
        <v>699</v>
      </c>
      <c r="B2586" s="201" t="s">
        <v>665</v>
      </c>
      <c r="C2586" s="201" t="s">
        <v>700</v>
      </c>
      <c r="D2586" s="201" t="s">
        <v>701</v>
      </c>
      <c r="E2586" s="201" t="s">
        <v>702</v>
      </c>
      <c r="F2586" s="201" t="s">
        <v>703</v>
      </c>
      <c r="G2586" s="201">
        <v>3</v>
      </c>
      <c r="H2586" s="201">
        <v>54</v>
      </c>
      <c r="I2586" s="201" t="s">
        <v>713</v>
      </c>
      <c r="J2586" s="201" t="s">
        <v>671</v>
      </c>
      <c r="K2586" s="202">
        <v>41.95</v>
      </c>
      <c r="L2586" s="202">
        <v>0.16</v>
      </c>
      <c r="M2586" s="202">
        <v>22.07</v>
      </c>
      <c r="N2586" s="202">
        <v>9.15</v>
      </c>
      <c r="O2586" s="202">
        <v>0.17</v>
      </c>
      <c r="P2586" s="202">
        <v>10.79</v>
      </c>
      <c r="Q2586" s="202">
        <v>15.88</v>
      </c>
      <c r="R2586" s="202">
        <v>0.03</v>
      </c>
      <c r="S2586" s="202">
        <v>0.06</v>
      </c>
      <c r="T2586" s="202">
        <v>100.26</v>
      </c>
      <c r="U2586" s="183">
        <f t="shared" si="80"/>
        <v>67.761808866023713</v>
      </c>
      <c r="V2586" s="183">
        <f t="shared" si="81"/>
        <v>0.18204405201785459</v>
      </c>
      <c r="W2586" s="201" t="s">
        <v>713</v>
      </c>
      <c r="X2586" s="201">
        <v>10</v>
      </c>
    </row>
    <row r="2587" spans="1:24" s="171" customFormat="1" ht="11.25">
      <c r="A2587" s="172" t="s">
        <v>699</v>
      </c>
      <c r="B2587" s="201" t="s">
        <v>665</v>
      </c>
      <c r="C2587" s="201" t="s">
        <v>700</v>
      </c>
      <c r="D2587" s="201" t="s">
        <v>701</v>
      </c>
      <c r="E2587" s="201" t="s">
        <v>702</v>
      </c>
      <c r="F2587" s="201" t="s">
        <v>703</v>
      </c>
      <c r="G2587" s="201">
        <v>3</v>
      </c>
      <c r="H2587" s="201">
        <v>55</v>
      </c>
      <c r="I2587" s="201" t="s">
        <v>713</v>
      </c>
      <c r="J2587" s="201" t="s">
        <v>671</v>
      </c>
      <c r="K2587" s="202">
        <v>42.38</v>
      </c>
      <c r="L2587" s="202">
        <v>0.51</v>
      </c>
      <c r="M2587" s="202">
        <v>21.01</v>
      </c>
      <c r="N2587" s="202">
        <v>10.34</v>
      </c>
      <c r="O2587" s="202">
        <v>0.52</v>
      </c>
      <c r="P2587" s="202">
        <v>15.91</v>
      </c>
      <c r="Q2587" s="202">
        <v>8.36</v>
      </c>
      <c r="R2587" s="202">
        <v>0.06</v>
      </c>
      <c r="S2587" s="202">
        <v>0.77</v>
      </c>
      <c r="T2587" s="202">
        <v>99.86</v>
      </c>
      <c r="U2587" s="183">
        <f t="shared" si="80"/>
        <v>73.280658620667765</v>
      </c>
      <c r="V2587" s="183">
        <f t="shared" si="81"/>
        <v>2.3995801618199413</v>
      </c>
      <c r="W2587" s="201" t="s">
        <v>713</v>
      </c>
      <c r="X2587" s="201">
        <v>10</v>
      </c>
    </row>
    <row r="2588" spans="1:24" s="171" customFormat="1" ht="11.25">
      <c r="A2588" s="172" t="s">
        <v>699</v>
      </c>
      <c r="B2588" s="201" t="s">
        <v>665</v>
      </c>
      <c r="C2588" s="201" t="s">
        <v>700</v>
      </c>
      <c r="D2588" s="201" t="s">
        <v>701</v>
      </c>
      <c r="E2588" s="201" t="s">
        <v>702</v>
      </c>
      <c r="F2588" s="201" t="s">
        <v>703</v>
      </c>
      <c r="G2588" s="201">
        <v>3</v>
      </c>
      <c r="H2588" s="201">
        <v>56</v>
      </c>
      <c r="I2588" s="201" t="s">
        <v>713</v>
      </c>
      <c r="J2588" s="201" t="s">
        <v>671</v>
      </c>
      <c r="K2588" s="202">
        <v>43.08</v>
      </c>
      <c r="L2588" s="202">
        <v>0.16</v>
      </c>
      <c r="M2588" s="202">
        <v>20.73</v>
      </c>
      <c r="N2588" s="202">
        <v>7.4</v>
      </c>
      <c r="O2588" s="202">
        <v>0.44</v>
      </c>
      <c r="P2588" s="202">
        <v>20.399999999999999</v>
      </c>
      <c r="Q2588" s="202">
        <v>4.8600000000000003</v>
      </c>
      <c r="R2588" s="202">
        <v>0.05</v>
      </c>
      <c r="S2588" s="202">
        <v>4.04</v>
      </c>
      <c r="T2588" s="202">
        <v>101.16</v>
      </c>
      <c r="U2588" s="183">
        <f t="shared" si="80"/>
        <v>83.090235222223598</v>
      </c>
      <c r="V2588" s="183">
        <f t="shared" si="81"/>
        <v>11.562162804959456</v>
      </c>
      <c r="W2588" s="201" t="s">
        <v>713</v>
      </c>
      <c r="X2588" s="201">
        <v>10</v>
      </c>
    </row>
    <row r="2589" spans="1:24" s="171" customFormat="1" ht="11.25">
      <c r="A2589" s="172" t="s">
        <v>699</v>
      </c>
      <c r="B2589" s="201" t="s">
        <v>665</v>
      </c>
      <c r="C2589" s="201" t="s">
        <v>700</v>
      </c>
      <c r="D2589" s="201" t="s">
        <v>701</v>
      </c>
      <c r="E2589" s="201" t="s">
        <v>702</v>
      </c>
      <c r="F2589" s="201" t="s">
        <v>703</v>
      </c>
      <c r="G2589" s="201">
        <v>3</v>
      </c>
      <c r="H2589" s="201">
        <v>57</v>
      </c>
      <c r="I2589" s="201" t="s">
        <v>713</v>
      </c>
      <c r="J2589" s="201" t="s">
        <v>671</v>
      </c>
      <c r="K2589" s="202">
        <v>41.89</v>
      </c>
      <c r="L2589" s="202">
        <v>0.62</v>
      </c>
      <c r="M2589" s="202">
        <v>16.809999999999999</v>
      </c>
      <c r="N2589" s="202">
        <v>10.119999999999999</v>
      </c>
      <c r="O2589" s="202">
        <v>0.48</v>
      </c>
      <c r="P2589" s="202">
        <v>14.92</v>
      </c>
      <c r="Q2589" s="202">
        <v>9.36</v>
      </c>
      <c r="R2589" s="202">
        <v>0.12</v>
      </c>
      <c r="S2589" s="202">
        <v>6.21</v>
      </c>
      <c r="T2589" s="202">
        <v>100.53</v>
      </c>
      <c r="U2589" s="183">
        <f t="shared" si="80"/>
        <v>72.435543297994954</v>
      </c>
      <c r="V2589" s="183">
        <f t="shared" si="81"/>
        <v>19.860472203097721</v>
      </c>
      <c r="W2589" s="201" t="s">
        <v>713</v>
      </c>
      <c r="X2589" s="201">
        <v>10</v>
      </c>
    </row>
    <row r="2590" spans="1:24" s="171" customFormat="1" ht="11.25">
      <c r="A2590" s="172" t="s">
        <v>699</v>
      </c>
      <c r="B2590" s="201" t="s">
        <v>665</v>
      </c>
      <c r="C2590" s="201" t="s">
        <v>700</v>
      </c>
      <c r="D2590" s="201" t="s">
        <v>701</v>
      </c>
      <c r="E2590" s="201" t="s">
        <v>702</v>
      </c>
      <c r="F2590" s="201" t="s">
        <v>703</v>
      </c>
      <c r="G2590" s="201">
        <v>3</v>
      </c>
      <c r="H2590" s="201">
        <v>58</v>
      </c>
      <c r="I2590" s="201" t="s">
        <v>713</v>
      </c>
      <c r="J2590" s="201" t="s">
        <v>671</v>
      </c>
      <c r="K2590" s="202">
        <v>42.29</v>
      </c>
      <c r="L2590" s="202">
        <v>0.17</v>
      </c>
      <c r="M2590" s="202">
        <v>17.809999999999999</v>
      </c>
      <c r="N2590" s="202">
        <v>7.44</v>
      </c>
      <c r="O2590" s="202">
        <v>0.33</v>
      </c>
      <c r="P2590" s="202">
        <v>18.46</v>
      </c>
      <c r="Q2590" s="202">
        <v>4.7699999999999996</v>
      </c>
      <c r="R2590" s="202">
        <v>0.05</v>
      </c>
      <c r="S2590" s="202">
        <v>4.05</v>
      </c>
      <c r="T2590" s="202">
        <v>95.37</v>
      </c>
      <c r="U2590" s="183">
        <f t="shared" si="80"/>
        <v>81.558491294182573</v>
      </c>
      <c r="V2590" s="183">
        <f t="shared" si="81"/>
        <v>13.235810011771479</v>
      </c>
      <c r="W2590" s="201" t="s">
        <v>713</v>
      </c>
      <c r="X2590" s="201">
        <v>10</v>
      </c>
    </row>
    <row r="2591" spans="1:24" s="171" customFormat="1" ht="11.25">
      <c r="A2591" s="172" t="s">
        <v>699</v>
      </c>
      <c r="B2591" s="201" t="s">
        <v>665</v>
      </c>
      <c r="C2591" s="201" t="s">
        <v>700</v>
      </c>
      <c r="D2591" s="201" t="s">
        <v>701</v>
      </c>
      <c r="E2591" s="201" t="s">
        <v>702</v>
      </c>
      <c r="F2591" s="201" t="s">
        <v>703</v>
      </c>
      <c r="G2591" s="201">
        <v>3</v>
      </c>
      <c r="H2591" s="201">
        <v>59</v>
      </c>
      <c r="I2591" s="201" t="s">
        <v>713</v>
      </c>
      <c r="J2591" s="201" t="s">
        <v>671</v>
      </c>
      <c r="K2591" s="202">
        <v>42.56</v>
      </c>
      <c r="L2591" s="202">
        <v>0.22</v>
      </c>
      <c r="M2591" s="202">
        <v>18.350000000000001</v>
      </c>
      <c r="N2591" s="202">
        <v>7.5</v>
      </c>
      <c r="O2591" s="202">
        <v>0.38</v>
      </c>
      <c r="P2591" s="202">
        <v>19.32</v>
      </c>
      <c r="Q2591" s="202">
        <v>5.53</v>
      </c>
      <c r="R2591" s="202">
        <v>0.02</v>
      </c>
      <c r="S2591" s="202">
        <v>5.69</v>
      </c>
      <c r="T2591" s="202">
        <v>99.57</v>
      </c>
      <c r="U2591" s="183">
        <f t="shared" si="80"/>
        <v>82.115888686380742</v>
      </c>
      <c r="V2591" s="183">
        <f t="shared" si="81"/>
        <v>17.219585682015349</v>
      </c>
      <c r="W2591" s="201" t="s">
        <v>713</v>
      </c>
      <c r="X2591" s="201">
        <v>10</v>
      </c>
    </row>
    <row r="2592" spans="1:24" s="171" customFormat="1" ht="11.25">
      <c r="A2592" s="172" t="s">
        <v>699</v>
      </c>
      <c r="B2592" s="201" t="s">
        <v>665</v>
      </c>
      <c r="C2592" s="201" t="s">
        <v>700</v>
      </c>
      <c r="D2592" s="201" t="s">
        <v>701</v>
      </c>
      <c r="E2592" s="201" t="s">
        <v>702</v>
      </c>
      <c r="F2592" s="201" t="s">
        <v>703</v>
      </c>
      <c r="G2592" s="201">
        <v>3</v>
      </c>
      <c r="H2592" s="201">
        <v>60</v>
      </c>
      <c r="I2592" s="201" t="s">
        <v>713</v>
      </c>
      <c r="J2592" s="201" t="s">
        <v>671</v>
      </c>
      <c r="K2592" s="202">
        <v>42.07</v>
      </c>
      <c r="L2592" s="202">
        <v>0.1</v>
      </c>
      <c r="M2592" s="202">
        <v>19.27</v>
      </c>
      <c r="N2592" s="202">
        <v>8.43</v>
      </c>
      <c r="O2592" s="202">
        <v>0.48</v>
      </c>
      <c r="P2592" s="202">
        <v>18.28</v>
      </c>
      <c r="Q2592" s="202">
        <v>5.82</v>
      </c>
      <c r="R2592" s="202">
        <v>0.05</v>
      </c>
      <c r="S2592" s="202">
        <v>6.03</v>
      </c>
      <c r="T2592" s="202">
        <v>100.53</v>
      </c>
      <c r="U2592" s="183">
        <f t="shared" si="80"/>
        <v>79.445507715708032</v>
      </c>
      <c r="V2592" s="183">
        <f t="shared" si="81"/>
        <v>17.349930016620579</v>
      </c>
      <c r="W2592" s="201" t="s">
        <v>713</v>
      </c>
      <c r="X2592" s="201">
        <v>10</v>
      </c>
    </row>
    <row r="2593" spans="1:24" s="171" customFormat="1" ht="11.25">
      <c r="A2593" s="172" t="s">
        <v>699</v>
      </c>
      <c r="B2593" s="201" t="s">
        <v>665</v>
      </c>
      <c r="C2593" s="201" t="s">
        <v>700</v>
      </c>
      <c r="D2593" s="201" t="s">
        <v>701</v>
      </c>
      <c r="E2593" s="201" t="s">
        <v>702</v>
      </c>
      <c r="F2593" s="201" t="s">
        <v>703</v>
      </c>
      <c r="G2593" s="201">
        <v>3</v>
      </c>
      <c r="H2593" s="201">
        <v>61</v>
      </c>
      <c r="I2593" s="201" t="s">
        <v>713</v>
      </c>
      <c r="J2593" s="201" t="s">
        <v>671</v>
      </c>
      <c r="K2593" s="202">
        <v>41.51</v>
      </c>
      <c r="L2593" s="202">
        <v>0.53</v>
      </c>
      <c r="M2593" s="202">
        <v>20.99</v>
      </c>
      <c r="N2593" s="202">
        <v>10.47</v>
      </c>
      <c r="O2593" s="202">
        <v>0.46</v>
      </c>
      <c r="P2593" s="202">
        <v>15.56</v>
      </c>
      <c r="Q2593" s="202">
        <v>8.58</v>
      </c>
      <c r="R2593" s="202">
        <v>0.1</v>
      </c>
      <c r="S2593" s="202">
        <v>0.88</v>
      </c>
      <c r="T2593" s="202">
        <v>99.08</v>
      </c>
      <c r="U2593" s="183">
        <f t="shared" si="80"/>
        <v>72.594999180861009</v>
      </c>
      <c r="V2593" s="183">
        <f t="shared" si="81"/>
        <v>2.7355415206380558</v>
      </c>
      <c r="W2593" s="201" t="s">
        <v>713</v>
      </c>
      <c r="X2593" s="201">
        <v>10</v>
      </c>
    </row>
    <row r="2594" spans="1:24" s="171" customFormat="1" ht="11.25">
      <c r="A2594" s="172" t="s">
        <v>699</v>
      </c>
      <c r="B2594" s="201" t="s">
        <v>665</v>
      </c>
      <c r="C2594" s="201" t="s">
        <v>700</v>
      </c>
      <c r="D2594" s="201" t="s">
        <v>701</v>
      </c>
      <c r="E2594" s="201" t="s">
        <v>702</v>
      </c>
      <c r="F2594" s="201" t="s">
        <v>703</v>
      </c>
      <c r="G2594" s="201">
        <v>3</v>
      </c>
      <c r="H2594" s="201">
        <v>62</v>
      </c>
      <c r="I2594" s="201" t="s">
        <v>713</v>
      </c>
      <c r="J2594" s="201" t="s">
        <v>671</v>
      </c>
      <c r="K2594" s="202">
        <v>42.77</v>
      </c>
      <c r="L2594" s="202">
        <v>1.05</v>
      </c>
      <c r="M2594" s="202">
        <v>19.420000000000002</v>
      </c>
      <c r="N2594" s="202">
        <v>9.19</v>
      </c>
      <c r="O2594" s="202">
        <v>0.42</v>
      </c>
      <c r="P2594" s="202">
        <v>19.059999999999999</v>
      </c>
      <c r="Q2594" s="202">
        <v>5.58</v>
      </c>
      <c r="R2594" s="202">
        <v>0.17</v>
      </c>
      <c r="S2594" s="202">
        <v>3.59</v>
      </c>
      <c r="T2594" s="202">
        <v>101.25</v>
      </c>
      <c r="U2594" s="183">
        <f t="shared" si="80"/>
        <v>78.708730837154263</v>
      </c>
      <c r="V2594" s="183">
        <f t="shared" si="81"/>
        <v>11.032987688657428</v>
      </c>
      <c r="W2594" s="201" t="s">
        <v>713</v>
      </c>
      <c r="X2594" s="201">
        <v>10</v>
      </c>
    </row>
    <row r="2595" spans="1:24" s="171" customFormat="1" ht="11.25">
      <c r="A2595" s="172" t="s">
        <v>699</v>
      </c>
      <c r="B2595" s="201" t="s">
        <v>665</v>
      </c>
      <c r="C2595" s="201" t="s">
        <v>700</v>
      </c>
      <c r="D2595" s="201" t="s">
        <v>701</v>
      </c>
      <c r="E2595" s="201" t="s">
        <v>702</v>
      </c>
      <c r="F2595" s="201" t="s">
        <v>703</v>
      </c>
      <c r="G2595" s="201">
        <v>3</v>
      </c>
      <c r="H2595" s="201">
        <v>63</v>
      </c>
      <c r="I2595" s="201" t="s">
        <v>713</v>
      </c>
      <c r="J2595" s="201" t="s">
        <v>671</v>
      </c>
      <c r="K2595" s="202">
        <v>42.22</v>
      </c>
      <c r="L2595" s="202">
        <v>0.13</v>
      </c>
      <c r="M2595" s="202">
        <v>19.8</v>
      </c>
      <c r="N2595" s="202">
        <v>7.77</v>
      </c>
      <c r="O2595" s="202">
        <v>0.5</v>
      </c>
      <c r="P2595" s="202">
        <v>18.350000000000001</v>
      </c>
      <c r="Q2595" s="202">
        <v>5.28</v>
      </c>
      <c r="R2595" s="202">
        <v>0.06</v>
      </c>
      <c r="S2595" s="202">
        <v>5.25</v>
      </c>
      <c r="T2595" s="202">
        <v>99.36</v>
      </c>
      <c r="U2595" s="183">
        <f t="shared" si="80"/>
        <v>80.804246629896667</v>
      </c>
      <c r="V2595" s="183">
        <f t="shared" si="81"/>
        <v>15.101291802096299</v>
      </c>
      <c r="W2595" s="201" t="s">
        <v>713</v>
      </c>
      <c r="X2595" s="201">
        <v>10</v>
      </c>
    </row>
    <row r="2596" spans="1:24" s="171" customFormat="1" ht="11.25">
      <c r="A2596" s="172" t="s">
        <v>699</v>
      </c>
      <c r="B2596" s="201" t="s">
        <v>665</v>
      </c>
      <c r="C2596" s="201" t="s">
        <v>700</v>
      </c>
      <c r="D2596" s="201" t="s">
        <v>701</v>
      </c>
      <c r="E2596" s="201" t="s">
        <v>702</v>
      </c>
      <c r="F2596" s="201" t="s">
        <v>703</v>
      </c>
      <c r="G2596" s="201">
        <v>3</v>
      </c>
      <c r="H2596" s="201">
        <v>65</v>
      </c>
      <c r="I2596" s="201" t="s">
        <v>713</v>
      </c>
      <c r="J2596" s="201" t="s">
        <v>671</v>
      </c>
      <c r="K2596" s="202">
        <v>41.93</v>
      </c>
      <c r="L2596" s="202">
        <v>0.13</v>
      </c>
      <c r="M2596" s="202">
        <v>18.440000000000001</v>
      </c>
      <c r="N2596" s="202">
        <v>6.79</v>
      </c>
      <c r="O2596" s="202">
        <v>0.4</v>
      </c>
      <c r="P2596" s="202">
        <v>19.579999999999998</v>
      </c>
      <c r="Q2596" s="202">
        <v>6.19</v>
      </c>
      <c r="R2596" s="202">
        <v>0</v>
      </c>
      <c r="S2596" s="202">
        <v>7.96</v>
      </c>
      <c r="T2596" s="202">
        <v>101.42</v>
      </c>
      <c r="U2596" s="183">
        <f t="shared" si="80"/>
        <v>83.713159418537458</v>
      </c>
      <c r="V2596" s="183">
        <f t="shared" si="81"/>
        <v>22.455472961779179</v>
      </c>
      <c r="W2596" s="201" t="s">
        <v>713</v>
      </c>
      <c r="X2596" s="201">
        <v>10</v>
      </c>
    </row>
    <row r="2597" spans="1:24" s="171" customFormat="1" ht="11.25">
      <c r="A2597" s="172" t="s">
        <v>699</v>
      </c>
      <c r="B2597" s="201" t="s">
        <v>665</v>
      </c>
      <c r="C2597" s="201" t="s">
        <v>700</v>
      </c>
      <c r="D2597" s="201" t="s">
        <v>701</v>
      </c>
      <c r="E2597" s="201" t="s">
        <v>702</v>
      </c>
      <c r="F2597" s="201" t="s">
        <v>703</v>
      </c>
      <c r="G2597" s="201">
        <v>3</v>
      </c>
      <c r="H2597" s="201">
        <v>66</v>
      </c>
      <c r="I2597" s="201" t="s">
        <v>713</v>
      </c>
      <c r="J2597" s="201" t="s">
        <v>671</v>
      </c>
      <c r="K2597" s="202">
        <v>41.61</v>
      </c>
      <c r="L2597" s="202">
        <v>0.64</v>
      </c>
      <c r="M2597" s="202">
        <v>22.49</v>
      </c>
      <c r="N2597" s="202">
        <v>10.71</v>
      </c>
      <c r="O2597" s="202">
        <v>0.61</v>
      </c>
      <c r="P2597" s="202">
        <v>15.28</v>
      </c>
      <c r="Q2597" s="202">
        <v>9.23</v>
      </c>
      <c r="R2597" s="202">
        <v>0.1</v>
      </c>
      <c r="S2597" s="202">
        <v>0.45</v>
      </c>
      <c r="T2597" s="202">
        <v>101.12</v>
      </c>
      <c r="U2597" s="183">
        <f t="shared" si="80"/>
        <v>71.775401495343743</v>
      </c>
      <c r="V2597" s="183">
        <f t="shared" si="81"/>
        <v>1.3244980006107039</v>
      </c>
      <c r="W2597" s="201" t="s">
        <v>713</v>
      </c>
      <c r="X2597" s="201">
        <v>10</v>
      </c>
    </row>
    <row r="2598" spans="1:24" s="171" customFormat="1" ht="11.25">
      <c r="A2598" s="172" t="s">
        <v>699</v>
      </c>
      <c r="B2598" s="201" t="s">
        <v>665</v>
      </c>
      <c r="C2598" s="201" t="s">
        <v>700</v>
      </c>
      <c r="D2598" s="201" t="s">
        <v>701</v>
      </c>
      <c r="E2598" s="201" t="s">
        <v>702</v>
      </c>
      <c r="F2598" s="201" t="s">
        <v>703</v>
      </c>
      <c r="G2598" s="201">
        <v>3</v>
      </c>
      <c r="H2598" s="201">
        <v>67</v>
      </c>
      <c r="I2598" s="201" t="s">
        <v>713</v>
      </c>
      <c r="J2598" s="201" t="s">
        <v>671</v>
      </c>
      <c r="K2598" s="202">
        <v>41.64</v>
      </c>
      <c r="L2598" s="202">
        <v>0.96</v>
      </c>
      <c r="M2598" s="202">
        <v>18.32</v>
      </c>
      <c r="N2598" s="202">
        <v>9.68</v>
      </c>
      <c r="O2598" s="202">
        <v>0.49</v>
      </c>
      <c r="P2598" s="202">
        <v>16.47</v>
      </c>
      <c r="Q2598" s="202">
        <v>7.42</v>
      </c>
      <c r="R2598" s="202">
        <v>0.09</v>
      </c>
      <c r="S2598" s="202">
        <v>5.15</v>
      </c>
      <c r="T2598" s="202">
        <v>100.22</v>
      </c>
      <c r="U2598" s="183">
        <f t="shared" si="80"/>
        <v>75.202836504984873</v>
      </c>
      <c r="V2598" s="183">
        <f t="shared" si="81"/>
        <v>15.866146033791505</v>
      </c>
      <c r="W2598" s="201" t="s">
        <v>713</v>
      </c>
      <c r="X2598" s="201">
        <v>10</v>
      </c>
    </row>
    <row r="2599" spans="1:24" s="171" customFormat="1" ht="11.25">
      <c r="A2599" s="172" t="s">
        <v>699</v>
      </c>
      <c r="B2599" s="201" t="s">
        <v>665</v>
      </c>
      <c r="C2599" s="201" t="s">
        <v>700</v>
      </c>
      <c r="D2599" s="201" t="s">
        <v>701</v>
      </c>
      <c r="E2599" s="201" t="s">
        <v>702</v>
      </c>
      <c r="F2599" s="201" t="s">
        <v>703</v>
      </c>
      <c r="G2599" s="201">
        <v>3</v>
      </c>
      <c r="H2599" s="201">
        <v>68</v>
      </c>
      <c r="I2599" s="201" t="s">
        <v>713</v>
      </c>
      <c r="J2599" s="201" t="s">
        <v>671</v>
      </c>
      <c r="K2599" s="202">
        <v>41.43</v>
      </c>
      <c r="L2599" s="202">
        <v>0.92</v>
      </c>
      <c r="M2599" s="202">
        <v>19.09</v>
      </c>
      <c r="N2599" s="202">
        <v>9.58</v>
      </c>
      <c r="O2599" s="202">
        <v>0.5</v>
      </c>
      <c r="P2599" s="202">
        <v>16.88</v>
      </c>
      <c r="Q2599" s="202">
        <v>7.29</v>
      </c>
      <c r="R2599" s="202">
        <v>0.12</v>
      </c>
      <c r="S2599" s="202">
        <v>4.79</v>
      </c>
      <c r="T2599" s="202">
        <v>100.6</v>
      </c>
      <c r="U2599" s="183">
        <f t="shared" si="80"/>
        <v>75.849260080282775</v>
      </c>
      <c r="V2599" s="183">
        <f t="shared" si="81"/>
        <v>14.407374281830238</v>
      </c>
      <c r="W2599" s="201" t="s">
        <v>713</v>
      </c>
      <c r="X2599" s="201">
        <v>10</v>
      </c>
    </row>
    <row r="2600" spans="1:24" s="171" customFormat="1" ht="11.25">
      <c r="A2600" s="172" t="s">
        <v>699</v>
      </c>
      <c r="B2600" s="201" t="s">
        <v>665</v>
      </c>
      <c r="C2600" s="201" t="s">
        <v>700</v>
      </c>
      <c r="D2600" s="201" t="s">
        <v>701</v>
      </c>
      <c r="E2600" s="201" t="s">
        <v>702</v>
      </c>
      <c r="F2600" s="201" t="s">
        <v>703</v>
      </c>
      <c r="G2600" s="201">
        <v>3</v>
      </c>
      <c r="H2600" s="201">
        <v>69</v>
      </c>
      <c r="I2600" s="201" t="s">
        <v>713</v>
      </c>
      <c r="J2600" s="201" t="s">
        <v>671</v>
      </c>
      <c r="K2600" s="202">
        <v>41.5</v>
      </c>
      <c r="L2600" s="202">
        <v>0.1</v>
      </c>
      <c r="M2600" s="202">
        <v>23.3</v>
      </c>
      <c r="N2600" s="202">
        <v>14.47</v>
      </c>
      <c r="O2600" s="202">
        <v>0.34</v>
      </c>
      <c r="P2600" s="202">
        <v>14.08</v>
      </c>
      <c r="Q2600" s="202">
        <v>5.87</v>
      </c>
      <c r="R2600" s="202">
        <v>0.05</v>
      </c>
      <c r="S2600" s="202">
        <v>0.1</v>
      </c>
      <c r="T2600" s="202">
        <v>99.81</v>
      </c>
      <c r="U2600" s="183">
        <f t="shared" si="80"/>
        <v>63.428843468540407</v>
      </c>
      <c r="V2600" s="183">
        <f t="shared" si="81"/>
        <v>0.28708756688067066</v>
      </c>
      <c r="W2600" s="201" t="s">
        <v>713</v>
      </c>
      <c r="X2600" s="201">
        <v>10</v>
      </c>
    </row>
    <row r="2601" spans="1:24" s="171" customFormat="1" ht="11.25">
      <c r="A2601" s="172" t="s">
        <v>699</v>
      </c>
      <c r="B2601" s="201" t="s">
        <v>665</v>
      </c>
      <c r="C2601" s="201" t="s">
        <v>700</v>
      </c>
      <c r="D2601" s="201" t="s">
        <v>701</v>
      </c>
      <c r="E2601" s="201" t="s">
        <v>702</v>
      </c>
      <c r="F2601" s="201" t="s">
        <v>703</v>
      </c>
      <c r="G2601" s="201">
        <v>3</v>
      </c>
      <c r="H2601" s="201">
        <v>70</v>
      </c>
      <c r="I2601" s="201" t="s">
        <v>713</v>
      </c>
      <c r="J2601" s="201" t="s">
        <v>671</v>
      </c>
      <c r="K2601" s="202">
        <v>43.19</v>
      </c>
      <c r="L2601" s="202">
        <v>0.61</v>
      </c>
      <c r="M2601" s="202">
        <v>21.53</v>
      </c>
      <c r="N2601" s="202">
        <v>9.4499999999999993</v>
      </c>
      <c r="O2601" s="202">
        <v>0.43</v>
      </c>
      <c r="P2601" s="202">
        <v>18</v>
      </c>
      <c r="Q2601" s="202">
        <v>5.68</v>
      </c>
      <c r="R2601" s="202">
        <v>0.11</v>
      </c>
      <c r="S2601" s="202">
        <v>1.1100000000000001</v>
      </c>
      <c r="T2601" s="202">
        <v>100.11</v>
      </c>
      <c r="U2601" s="183">
        <f t="shared" si="80"/>
        <v>77.247474136610307</v>
      </c>
      <c r="V2601" s="183">
        <f t="shared" si="81"/>
        <v>3.3429612229016143</v>
      </c>
      <c r="W2601" s="201" t="s">
        <v>713</v>
      </c>
      <c r="X2601" s="201">
        <v>10</v>
      </c>
    </row>
    <row r="2602" spans="1:24" s="171" customFormat="1" ht="11.25">
      <c r="A2602" s="172" t="s">
        <v>699</v>
      </c>
      <c r="B2602" s="201" t="s">
        <v>665</v>
      </c>
      <c r="C2602" s="201" t="s">
        <v>700</v>
      </c>
      <c r="D2602" s="201" t="s">
        <v>701</v>
      </c>
      <c r="E2602" s="201" t="s">
        <v>702</v>
      </c>
      <c r="F2602" s="201" t="s">
        <v>703</v>
      </c>
      <c r="G2602" s="201">
        <v>3</v>
      </c>
      <c r="H2602" s="201">
        <v>71</v>
      </c>
      <c r="I2602" s="201" t="s">
        <v>713</v>
      </c>
      <c r="J2602" s="201" t="s">
        <v>671</v>
      </c>
      <c r="K2602" s="202">
        <v>41.66</v>
      </c>
      <c r="L2602" s="202">
        <v>0.19</v>
      </c>
      <c r="M2602" s="202">
        <v>17.91</v>
      </c>
      <c r="N2602" s="202">
        <v>7.5</v>
      </c>
      <c r="O2602" s="202">
        <v>0.44</v>
      </c>
      <c r="P2602" s="202">
        <v>18.989999999999998</v>
      </c>
      <c r="Q2602" s="202">
        <v>5.43</v>
      </c>
      <c r="R2602" s="202">
        <v>0.05</v>
      </c>
      <c r="S2602" s="202">
        <v>7.29</v>
      </c>
      <c r="T2602" s="202">
        <v>99.46</v>
      </c>
      <c r="U2602" s="183">
        <f t="shared" si="80"/>
        <v>81.861477666353778</v>
      </c>
      <c r="V2602" s="183">
        <f t="shared" si="81"/>
        <v>21.448826032483328</v>
      </c>
      <c r="W2602" s="201" t="s">
        <v>713</v>
      </c>
      <c r="X2602" s="201">
        <v>10</v>
      </c>
    </row>
    <row r="2603" spans="1:24" s="171" customFormat="1" ht="11.25">
      <c r="A2603" s="172" t="s">
        <v>699</v>
      </c>
      <c r="B2603" s="201" t="s">
        <v>665</v>
      </c>
      <c r="C2603" s="201" t="s">
        <v>700</v>
      </c>
      <c r="D2603" s="201" t="s">
        <v>701</v>
      </c>
      <c r="E2603" s="201" t="s">
        <v>702</v>
      </c>
      <c r="F2603" s="201" t="s">
        <v>703</v>
      </c>
      <c r="G2603" s="201">
        <v>3</v>
      </c>
      <c r="H2603" s="201">
        <v>72</v>
      </c>
      <c r="I2603" s="201" t="s">
        <v>713</v>
      </c>
      <c r="J2603" s="201" t="s">
        <v>671</v>
      </c>
      <c r="K2603" s="202">
        <v>43.14</v>
      </c>
      <c r="L2603" s="202">
        <v>0.26</v>
      </c>
      <c r="M2603" s="202">
        <v>20.25</v>
      </c>
      <c r="N2603" s="202">
        <v>7.21</v>
      </c>
      <c r="O2603" s="202">
        <v>0.42</v>
      </c>
      <c r="P2603" s="202">
        <v>20.239999999999998</v>
      </c>
      <c r="Q2603" s="202">
        <v>4.84</v>
      </c>
      <c r="R2603" s="202">
        <v>0.03</v>
      </c>
      <c r="S2603" s="202">
        <v>5.07</v>
      </c>
      <c r="T2603" s="202">
        <v>101.46</v>
      </c>
      <c r="U2603" s="183">
        <f t="shared" si="80"/>
        <v>83.343539389061391</v>
      </c>
      <c r="V2603" s="183">
        <f t="shared" si="81"/>
        <v>14.380515221071827</v>
      </c>
      <c r="W2603" s="201" t="s">
        <v>713</v>
      </c>
      <c r="X2603" s="201">
        <v>10</v>
      </c>
    </row>
    <row r="2604" spans="1:24" s="171" customFormat="1" ht="11.25">
      <c r="A2604" s="172" t="s">
        <v>699</v>
      </c>
      <c r="B2604" s="201" t="s">
        <v>665</v>
      </c>
      <c r="C2604" s="201" t="s">
        <v>700</v>
      </c>
      <c r="D2604" s="201" t="s">
        <v>701</v>
      </c>
      <c r="E2604" s="201" t="s">
        <v>702</v>
      </c>
      <c r="F2604" s="201" t="s">
        <v>703</v>
      </c>
      <c r="G2604" s="201">
        <v>3</v>
      </c>
      <c r="H2604" s="201">
        <v>73</v>
      </c>
      <c r="I2604" s="201" t="s">
        <v>713</v>
      </c>
      <c r="J2604" s="201" t="s">
        <v>671</v>
      </c>
      <c r="K2604" s="202">
        <v>41.87</v>
      </c>
      <c r="L2604" s="202">
        <v>0.14000000000000001</v>
      </c>
      <c r="M2604" s="202">
        <v>18.350000000000001</v>
      </c>
      <c r="N2604" s="202">
        <v>7.17</v>
      </c>
      <c r="O2604" s="202">
        <v>0.46</v>
      </c>
      <c r="P2604" s="202">
        <v>19.11</v>
      </c>
      <c r="Q2604" s="202">
        <v>5.36</v>
      </c>
      <c r="R2604" s="202">
        <v>7.0000000000000007E-2</v>
      </c>
      <c r="S2604" s="202">
        <v>6.82</v>
      </c>
      <c r="T2604" s="202">
        <v>99.35</v>
      </c>
      <c r="U2604" s="183">
        <f t="shared" si="80"/>
        <v>82.610743117553824</v>
      </c>
      <c r="V2604" s="183">
        <f t="shared" si="81"/>
        <v>19.95682751260404</v>
      </c>
      <c r="W2604" s="201" t="s">
        <v>713</v>
      </c>
      <c r="X2604" s="201">
        <v>10</v>
      </c>
    </row>
    <row r="2605" spans="1:24" s="171" customFormat="1" ht="11.25">
      <c r="A2605" s="172" t="s">
        <v>699</v>
      </c>
      <c r="B2605" s="201" t="s">
        <v>665</v>
      </c>
      <c r="C2605" s="201" t="s">
        <v>700</v>
      </c>
      <c r="D2605" s="201" t="s">
        <v>701</v>
      </c>
      <c r="E2605" s="201" t="s">
        <v>702</v>
      </c>
      <c r="F2605" s="201" t="s">
        <v>703</v>
      </c>
      <c r="G2605" s="201">
        <v>3</v>
      </c>
      <c r="H2605" s="201">
        <v>74</v>
      </c>
      <c r="I2605" s="201" t="s">
        <v>713</v>
      </c>
      <c r="J2605" s="201" t="s">
        <v>671</v>
      </c>
      <c r="K2605" s="202">
        <v>41.68</v>
      </c>
      <c r="L2605" s="202">
        <v>0.42</v>
      </c>
      <c r="M2605" s="202">
        <v>18.420000000000002</v>
      </c>
      <c r="N2605" s="202">
        <v>9.41</v>
      </c>
      <c r="O2605" s="202">
        <v>0.52</v>
      </c>
      <c r="P2605" s="202">
        <v>17.21</v>
      </c>
      <c r="Q2605" s="202">
        <v>6.74</v>
      </c>
      <c r="R2605" s="202">
        <v>0.1</v>
      </c>
      <c r="S2605" s="202">
        <v>6.62</v>
      </c>
      <c r="T2605" s="202">
        <v>101.12</v>
      </c>
      <c r="U2605" s="183">
        <f t="shared" si="80"/>
        <v>76.525309563552597</v>
      </c>
      <c r="V2605" s="183">
        <f t="shared" si="81"/>
        <v>19.425957025159516</v>
      </c>
      <c r="W2605" s="201" t="s">
        <v>713</v>
      </c>
      <c r="X2605" s="201">
        <v>10</v>
      </c>
    </row>
    <row r="2606" spans="1:24" s="171" customFormat="1" ht="11.25">
      <c r="A2606" s="172" t="s">
        <v>699</v>
      </c>
      <c r="B2606" s="201" t="s">
        <v>665</v>
      </c>
      <c r="C2606" s="201" t="s">
        <v>700</v>
      </c>
      <c r="D2606" s="201" t="s">
        <v>701</v>
      </c>
      <c r="E2606" s="201" t="s">
        <v>702</v>
      </c>
      <c r="F2606" s="201" t="s">
        <v>703</v>
      </c>
      <c r="G2606" s="201">
        <v>3</v>
      </c>
      <c r="H2606" s="201">
        <v>75</v>
      </c>
      <c r="I2606" s="201" t="s">
        <v>713</v>
      </c>
      <c r="J2606" s="201" t="s">
        <v>671</v>
      </c>
      <c r="K2606" s="202">
        <v>42.55</v>
      </c>
      <c r="L2606" s="202">
        <v>1.06</v>
      </c>
      <c r="M2606" s="202">
        <v>20.059999999999999</v>
      </c>
      <c r="N2606" s="202">
        <v>8.74</v>
      </c>
      <c r="O2606" s="202">
        <v>0.34</v>
      </c>
      <c r="P2606" s="202">
        <v>19.52</v>
      </c>
      <c r="Q2606" s="202">
        <v>5.19</v>
      </c>
      <c r="R2606" s="202">
        <v>0.08</v>
      </c>
      <c r="S2606" s="202">
        <v>3.47</v>
      </c>
      <c r="T2606" s="202">
        <v>101.01</v>
      </c>
      <c r="U2606" s="183">
        <f t="shared" si="80"/>
        <v>79.923347185075357</v>
      </c>
      <c r="V2606" s="183">
        <f t="shared" si="81"/>
        <v>10.397685524966139</v>
      </c>
      <c r="W2606" s="201" t="s">
        <v>713</v>
      </c>
      <c r="X2606" s="201">
        <v>10</v>
      </c>
    </row>
    <row r="2607" spans="1:24" s="171" customFormat="1" ht="11.25">
      <c r="A2607" s="172" t="s">
        <v>699</v>
      </c>
      <c r="B2607" s="201" t="s">
        <v>665</v>
      </c>
      <c r="C2607" s="201" t="s">
        <v>700</v>
      </c>
      <c r="D2607" s="201" t="s">
        <v>701</v>
      </c>
      <c r="E2607" s="201" t="s">
        <v>702</v>
      </c>
      <c r="F2607" s="201" t="s">
        <v>703</v>
      </c>
      <c r="G2607" s="201">
        <v>3</v>
      </c>
      <c r="H2607" s="201">
        <v>76</v>
      </c>
      <c r="I2607" s="201" t="s">
        <v>713</v>
      </c>
      <c r="J2607" s="201" t="s">
        <v>671</v>
      </c>
      <c r="K2607" s="202">
        <v>42.57</v>
      </c>
      <c r="L2607" s="202">
        <v>0.63</v>
      </c>
      <c r="M2607" s="202">
        <v>22.1</v>
      </c>
      <c r="N2607" s="202">
        <v>10.34</v>
      </c>
      <c r="O2607" s="202">
        <v>0.6</v>
      </c>
      <c r="P2607" s="202">
        <v>16.22</v>
      </c>
      <c r="Q2607" s="202">
        <v>7.87</v>
      </c>
      <c r="R2607" s="202">
        <v>0.1</v>
      </c>
      <c r="S2607" s="202">
        <v>0.85</v>
      </c>
      <c r="T2607" s="202">
        <v>101.28</v>
      </c>
      <c r="U2607" s="183">
        <f t="shared" si="80"/>
        <v>73.656798543608943</v>
      </c>
      <c r="V2607" s="183">
        <f t="shared" si="81"/>
        <v>2.5152561023601541</v>
      </c>
      <c r="W2607" s="201" t="s">
        <v>713</v>
      </c>
      <c r="X2607" s="201">
        <v>10</v>
      </c>
    </row>
    <row r="2608" spans="1:24" s="171" customFormat="1" ht="11.25">
      <c r="A2608" s="172" t="s">
        <v>699</v>
      </c>
      <c r="B2608" s="201" t="s">
        <v>665</v>
      </c>
      <c r="C2608" s="201" t="s">
        <v>700</v>
      </c>
      <c r="D2608" s="201" t="s">
        <v>701</v>
      </c>
      <c r="E2608" s="201" t="s">
        <v>702</v>
      </c>
      <c r="F2608" s="201" t="s">
        <v>703</v>
      </c>
      <c r="G2608" s="201">
        <v>3</v>
      </c>
      <c r="H2608" s="201">
        <v>77</v>
      </c>
      <c r="I2608" s="201" t="s">
        <v>713</v>
      </c>
      <c r="J2608" s="201" t="s">
        <v>671</v>
      </c>
      <c r="K2608" s="202">
        <v>42.93</v>
      </c>
      <c r="L2608" s="202">
        <v>0.09</v>
      </c>
      <c r="M2608" s="202">
        <v>21.22</v>
      </c>
      <c r="N2608" s="202">
        <v>7.54</v>
      </c>
      <c r="O2608" s="202">
        <v>0.4</v>
      </c>
      <c r="P2608" s="202">
        <v>19.93</v>
      </c>
      <c r="Q2608" s="202">
        <v>4.2300000000000004</v>
      </c>
      <c r="R2608" s="202">
        <v>0.06</v>
      </c>
      <c r="S2608" s="202">
        <v>3.48</v>
      </c>
      <c r="T2608" s="202">
        <v>99.88</v>
      </c>
      <c r="U2608" s="183">
        <f t="shared" si="80"/>
        <v>82.4911563568551</v>
      </c>
      <c r="V2608" s="183">
        <f t="shared" si="81"/>
        <v>9.9111451212645107</v>
      </c>
      <c r="W2608" s="201" t="s">
        <v>713</v>
      </c>
      <c r="X2608" s="201">
        <v>10</v>
      </c>
    </row>
    <row r="2609" spans="1:24" s="171" customFormat="1" ht="11.25">
      <c r="A2609" s="172" t="s">
        <v>699</v>
      </c>
      <c r="B2609" s="201" t="s">
        <v>665</v>
      </c>
      <c r="C2609" s="201" t="s">
        <v>700</v>
      </c>
      <c r="D2609" s="201" t="s">
        <v>701</v>
      </c>
      <c r="E2609" s="201" t="s">
        <v>702</v>
      </c>
      <c r="F2609" s="201" t="s">
        <v>703</v>
      </c>
      <c r="G2609" s="201">
        <v>3</v>
      </c>
      <c r="H2609" s="201">
        <v>78</v>
      </c>
      <c r="I2609" s="201" t="s">
        <v>713</v>
      </c>
      <c r="J2609" s="201" t="s">
        <v>671</v>
      </c>
      <c r="K2609" s="202">
        <v>41.02</v>
      </c>
      <c r="L2609" s="202">
        <v>0.79</v>
      </c>
      <c r="M2609" s="202">
        <v>17.07</v>
      </c>
      <c r="N2609" s="202">
        <v>9.7200000000000006</v>
      </c>
      <c r="O2609" s="202">
        <v>0.56999999999999995</v>
      </c>
      <c r="P2609" s="202">
        <v>13.97</v>
      </c>
      <c r="Q2609" s="202">
        <v>10.33</v>
      </c>
      <c r="R2609" s="202">
        <v>0.06</v>
      </c>
      <c r="S2609" s="202">
        <v>7.51</v>
      </c>
      <c r="T2609" s="202">
        <v>101.04</v>
      </c>
      <c r="U2609" s="183">
        <f t="shared" si="80"/>
        <v>71.924256517663139</v>
      </c>
      <c r="V2609" s="183">
        <f t="shared" si="81"/>
        <v>22.788158464310253</v>
      </c>
      <c r="W2609" s="201" t="s">
        <v>713</v>
      </c>
      <c r="X2609" s="201">
        <v>10</v>
      </c>
    </row>
    <row r="2610" spans="1:24" s="171" customFormat="1" ht="11.25">
      <c r="A2610" s="172" t="s">
        <v>699</v>
      </c>
      <c r="B2610" s="201" t="s">
        <v>665</v>
      </c>
      <c r="C2610" s="201" t="s">
        <v>700</v>
      </c>
      <c r="D2610" s="201" t="s">
        <v>701</v>
      </c>
      <c r="E2610" s="201" t="s">
        <v>702</v>
      </c>
      <c r="F2610" s="201" t="s">
        <v>703</v>
      </c>
      <c r="G2610" s="201">
        <v>3</v>
      </c>
      <c r="H2610" s="201">
        <v>79</v>
      </c>
      <c r="I2610" s="201" t="s">
        <v>713</v>
      </c>
      <c r="J2610" s="201" t="s">
        <v>671</v>
      </c>
      <c r="K2610" s="202">
        <v>42.74</v>
      </c>
      <c r="L2610" s="202">
        <v>0.32</v>
      </c>
      <c r="M2610" s="202">
        <v>20.72</v>
      </c>
      <c r="N2610" s="202">
        <v>7.32</v>
      </c>
      <c r="O2610" s="202">
        <v>0.33</v>
      </c>
      <c r="P2610" s="202">
        <v>19.77</v>
      </c>
      <c r="Q2610" s="202">
        <v>4.59</v>
      </c>
      <c r="R2610" s="202">
        <v>7.0000000000000007E-2</v>
      </c>
      <c r="S2610" s="202">
        <v>4.59</v>
      </c>
      <c r="T2610" s="202">
        <v>100.45</v>
      </c>
      <c r="U2610" s="183">
        <f t="shared" si="80"/>
        <v>82.800251605365688</v>
      </c>
      <c r="V2610" s="183">
        <f t="shared" si="81"/>
        <v>12.938086407233893</v>
      </c>
      <c r="W2610" s="201" t="s">
        <v>713</v>
      </c>
      <c r="X2610" s="201">
        <v>10</v>
      </c>
    </row>
    <row r="2611" spans="1:24" s="171" customFormat="1" ht="11.25">
      <c r="A2611" s="172" t="s">
        <v>699</v>
      </c>
      <c r="B2611" s="201" t="s">
        <v>665</v>
      </c>
      <c r="C2611" s="201" t="s">
        <v>700</v>
      </c>
      <c r="D2611" s="201" t="s">
        <v>701</v>
      </c>
      <c r="E2611" s="201" t="s">
        <v>702</v>
      </c>
      <c r="F2611" s="201" t="s">
        <v>703</v>
      </c>
      <c r="G2611" s="201">
        <v>3</v>
      </c>
      <c r="H2611" s="201">
        <v>80</v>
      </c>
      <c r="I2611" s="201" t="s">
        <v>713</v>
      </c>
      <c r="J2611" s="201" t="s">
        <v>671</v>
      </c>
      <c r="K2611" s="202">
        <v>41.19</v>
      </c>
      <c r="L2611" s="202">
        <v>0.52</v>
      </c>
      <c r="M2611" s="202">
        <v>19.21</v>
      </c>
      <c r="N2611" s="202">
        <v>9.15</v>
      </c>
      <c r="O2611" s="202">
        <v>0.47</v>
      </c>
      <c r="P2611" s="202">
        <v>17.260000000000002</v>
      </c>
      <c r="Q2611" s="202">
        <v>6.69</v>
      </c>
      <c r="R2611" s="202">
        <v>7.0000000000000007E-2</v>
      </c>
      <c r="S2611" s="202">
        <v>5.54</v>
      </c>
      <c r="T2611" s="202">
        <v>100.1</v>
      </c>
      <c r="U2611" s="183">
        <f t="shared" si="80"/>
        <v>77.076199488181089</v>
      </c>
      <c r="V2611" s="183">
        <f t="shared" si="81"/>
        <v>16.210327748982099</v>
      </c>
      <c r="W2611" s="201" t="s">
        <v>713</v>
      </c>
      <c r="X2611" s="201">
        <v>10</v>
      </c>
    </row>
    <row r="2612" spans="1:24" s="171" customFormat="1" ht="11.25">
      <c r="A2612" s="172" t="s">
        <v>699</v>
      </c>
      <c r="B2612" s="201" t="s">
        <v>665</v>
      </c>
      <c r="C2612" s="201" t="s">
        <v>700</v>
      </c>
      <c r="D2612" s="201" t="s">
        <v>701</v>
      </c>
      <c r="E2612" s="201" t="s">
        <v>702</v>
      </c>
      <c r="F2612" s="201" t="s">
        <v>703</v>
      </c>
      <c r="G2612" s="201">
        <v>3</v>
      </c>
      <c r="H2612" s="201">
        <v>81</v>
      </c>
      <c r="I2612" s="201" t="s">
        <v>713</v>
      </c>
      <c r="J2612" s="201" t="s">
        <v>671</v>
      </c>
      <c r="K2612" s="202">
        <v>42.26</v>
      </c>
      <c r="L2612" s="202">
        <v>0.59</v>
      </c>
      <c r="M2612" s="202">
        <v>23.21</v>
      </c>
      <c r="N2612" s="202">
        <v>10.039999999999999</v>
      </c>
      <c r="O2612" s="202">
        <v>0.56999999999999995</v>
      </c>
      <c r="P2612" s="202">
        <v>17.86</v>
      </c>
      <c r="Q2612" s="202">
        <v>5.88</v>
      </c>
      <c r="R2612" s="202">
        <v>7.0000000000000007E-2</v>
      </c>
      <c r="S2612" s="202">
        <v>0.2</v>
      </c>
      <c r="T2612" s="202">
        <v>100.68</v>
      </c>
      <c r="U2612" s="183">
        <f t="shared" si="80"/>
        <v>76.023485008531637</v>
      </c>
      <c r="V2612" s="183">
        <f t="shared" si="81"/>
        <v>0.57473877781401839</v>
      </c>
      <c r="W2612" s="201" t="s">
        <v>713</v>
      </c>
      <c r="X2612" s="201">
        <v>10</v>
      </c>
    </row>
    <row r="2613" spans="1:24" s="171" customFormat="1" ht="11.25">
      <c r="A2613" s="172" t="s">
        <v>699</v>
      </c>
      <c r="B2613" s="201" t="s">
        <v>665</v>
      </c>
      <c r="C2613" s="201" t="s">
        <v>700</v>
      </c>
      <c r="D2613" s="201" t="s">
        <v>701</v>
      </c>
      <c r="E2613" s="201" t="s">
        <v>702</v>
      </c>
      <c r="F2613" s="201" t="s">
        <v>703</v>
      </c>
      <c r="G2613" s="201">
        <v>3</v>
      </c>
      <c r="H2613" s="201">
        <v>82</v>
      </c>
      <c r="I2613" s="201" t="s">
        <v>713</v>
      </c>
      <c r="J2613" s="201" t="s">
        <v>671</v>
      </c>
      <c r="K2613" s="202">
        <v>42.15</v>
      </c>
      <c r="L2613" s="202">
        <v>0.69</v>
      </c>
      <c r="M2613" s="202">
        <v>22.19</v>
      </c>
      <c r="N2613" s="202">
        <v>9.34</v>
      </c>
      <c r="O2613" s="202">
        <v>0.4</v>
      </c>
      <c r="P2613" s="202">
        <v>17.79</v>
      </c>
      <c r="Q2613" s="202">
        <v>5.86</v>
      </c>
      <c r="R2613" s="202">
        <v>0.06</v>
      </c>
      <c r="S2613" s="202">
        <v>0.73</v>
      </c>
      <c r="T2613" s="202">
        <v>99.21</v>
      </c>
      <c r="U2613" s="183">
        <f t="shared" si="80"/>
        <v>77.247003683854814</v>
      </c>
      <c r="V2613" s="183">
        <f t="shared" si="81"/>
        <v>2.1592563577485868</v>
      </c>
      <c r="W2613" s="201" t="s">
        <v>713</v>
      </c>
      <c r="X2613" s="201">
        <v>10</v>
      </c>
    </row>
    <row r="2614" spans="1:24" s="171" customFormat="1" ht="11.25">
      <c r="A2614" s="172" t="s">
        <v>699</v>
      </c>
      <c r="B2614" s="201" t="s">
        <v>665</v>
      </c>
      <c r="C2614" s="201" t="s">
        <v>700</v>
      </c>
      <c r="D2614" s="201" t="s">
        <v>701</v>
      </c>
      <c r="E2614" s="201" t="s">
        <v>702</v>
      </c>
      <c r="F2614" s="201" t="s">
        <v>703</v>
      </c>
      <c r="G2614" s="201">
        <v>3</v>
      </c>
      <c r="H2614" s="201">
        <v>83</v>
      </c>
      <c r="I2614" s="201" t="s">
        <v>713</v>
      </c>
      <c r="J2614" s="201" t="s">
        <v>671</v>
      </c>
      <c r="K2614" s="202">
        <v>42.43</v>
      </c>
      <c r="L2614" s="202">
        <v>0.55000000000000004</v>
      </c>
      <c r="M2614" s="202">
        <v>22.01</v>
      </c>
      <c r="N2614" s="202">
        <v>10.1</v>
      </c>
      <c r="O2614" s="202">
        <v>0.56999999999999995</v>
      </c>
      <c r="P2614" s="202">
        <v>16.16</v>
      </c>
      <c r="Q2614" s="202">
        <v>7.44</v>
      </c>
      <c r="R2614" s="202">
        <v>0.1</v>
      </c>
      <c r="S2614" s="202">
        <v>0.86</v>
      </c>
      <c r="T2614" s="202">
        <v>100.22</v>
      </c>
      <c r="U2614" s="183">
        <f t="shared" si="80"/>
        <v>74.038771172795776</v>
      </c>
      <c r="V2614" s="183">
        <f t="shared" si="81"/>
        <v>2.5542317371376728</v>
      </c>
      <c r="W2614" s="201" t="s">
        <v>713</v>
      </c>
      <c r="X2614" s="201">
        <v>10</v>
      </c>
    </row>
    <row r="2615" spans="1:24" s="171" customFormat="1" ht="11.25">
      <c r="A2615" s="172" t="s">
        <v>699</v>
      </c>
      <c r="B2615" s="201" t="s">
        <v>665</v>
      </c>
      <c r="C2615" s="201" t="s">
        <v>700</v>
      </c>
      <c r="D2615" s="201" t="s">
        <v>701</v>
      </c>
      <c r="E2615" s="201" t="s">
        <v>702</v>
      </c>
      <c r="F2615" s="201" t="s">
        <v>703</v>
      </c>
      <c r="G2615" s="201">
        <v>3</v>
      </c>
      <c r="H2615" s="201">
        <v>84</v>
      </c>
      <c r="I2615" s="201" t="s">
        <v>713</v>
      </c>
      <c r="J2615" s="201" t="s">
        <v>671</v>
      </c>
      <c r="K2615" s="202">
        <v>42.18</v>
      </c>
      <c r="L2615" s="202">
        <v>0.13</v>
      </c>
      <c r="M2615" s="202">
        <v>21.37</v>
      </c>
      <c r="N2615" s="202">
        <v>8.19</v>
      </c>
      <c r="O2615" s="202">
        <v>0.53</v>
      </c>
      <c r="P2615" s="202">
        <v>18.82</v>
      </c>
      <c r="Q2615" s="202">
        <v>4.97</v>
      </c>
      <c r="R2615" s="202">
        <v>0.06</v>
      </c>
      <c r="S2615" s="202">
        <v>4.26</v>
      </c>
      <c r="T2615" s="202">
        <v>100.51</v>
      </c>
      <c r="U2615" s="183">
        <f t="shared" si="80"/>
        <v>80.376393603755304</v>
      </c>
      <c r="V2615" s="183">
        <f t="shared" si="81"/>
        <v>11.795460918924947</v>
      </c>
      <c r="W2615" s="201" t="s">
        <v>713</v>
      </c>
      <c r="X2615" s="201">
        <v>10</v>
      </c>
    </row>
    <row r="2616" spans="1:24" s="171" customFormat="1" ht="11.25">
      <c r="A2616" s="172" t="s">
        <v>699</v>
      </c>
      <c r="B2616" s="201" t="s">
        <v>665</v>
      </c>
      <c r="C2616" s="201" t="s">
        <v>700</v>
      </c>
      <c r="D2616" s="201" t="s">
        <v>701</v>
      </c>
      <c r="E2616" s="201" t="s">
        <v>702</v>
      </c>
      <c r="F2616" s="201" t="s">
        <v>703</v>
      </c>
      <c r="G2616" s="201">
        <v>3</v>
      </c>
      <c r="H2616" s="201">
        <v>85</v>
      </c>
      <c r="I2616" s="201" t="s">
        <v>713</v>
      </c>
      <c r="J2616" s="201" t="s">
        <v>671</v>
      </c>
      <c r="K2616" s="202">
        <v>42.45</v>
      </c>
      <c r="L2616" s="202">
        <v>1.06</v>
      </c>
      <c r="M2616" s="202">
        <v>19.510000000000002</v>
      </c>
      <c r="N2616" s="202">
        <v>8.2100000000000009</v>
      </c>
      <c r="O2616" s="202">
        <v>0.36</v>
      </c>
      <c r="P2616" s="202">
        <v>19.13</v>
      </c>
      <c r="Q2616" s="202">
        <v>5.18</v>
      </c>
      <c r="R2616" s="202">
        <v>0.09</v>
      </c>
      <c r="S2616" s="202">
        <v>3.82</v>
      </c>
      <c r="T2616" s="202">
        <v>99.81</v>
      </c>
      <c r="U2616" s="183">
        <f t="shared" si="80"/>
        <v>80.594687949518587</v>
      </c>
      <c r="V2616" s="183">
        <f t="shared" si="81"/>
        <v>11.609903401180103</v>
      </c>
      <c r="W2616" s="201" t="s">
        <v>713</v>
      </c>
      <c r="X2616" s="201">
        <v>10</v>
      </c>
    </row>
    <row r="2617" spans="1:24" s="171" customFormat="1" ht="11.25">
      <c r="A2617" s="172" t="s">
        <v>699</v>
      </c>
      <c r="B2617" s="201" t="s">
        <v>665</v>
      </c>
      <c r="C2617" s="201" t="s">
        <v>700</v>
      </c>
      <c r="D2617" s="201" t="s">
        <v>701</v>
      </c>
      <c r="E2617" s="201" t="s">
        <v>702</v>
      </c>
      <c r="F2617" s="201" t="s">
        <v>703</v>
      </c>
      <c r="G2617" s="201">
        <v>3</v>
      </c>
      <c r="H2617" s="201">
        <v>86</v>
      </c>
      <c r="I2617" s="201" t="s">
        <v>713</v>
      </c>
      <c r="J2617" s="201" t="s">
        <v>671</v>
      </c>
      <c r="K2617" s="202">
        <v>42.98</v>
      </c>
      <c r="L2617" s="202">
        <v>0.38</v>
      </c>
      <c r="M2617" s="202">
        <v>20.46</v>
      </c>
      <c r="N2617" s="202">
        <v>6.91</v>
      </c>
      <c r="O2617" s="202">
        <v>0.33</v>
      </c>
      <c r="P2617" s="202">
        <v>20.09</v>
      </c>
      <c r="Q2617" s="202">
        <v>4.41</v>
      </c>
      <c r="R2617" s="202">
        <v>0.08</v>
      </c>
      <c r="S2617" s="202">
        <v>3.97</v>
      </c>
      <c r="T2617" s="202">
        <v>99.61</v>
      </c>
      <c r="U2617" s="183">
        <f t="shared" si="80"/>
        <v>83.824581363879375</v>
      </c>
      <c r="V2617" s="183">
        <f t="shared" si="81"/>
        <v>11.517569116703715</v>
      </c>
      <c r="W2617" s="201" t="s">
        <v>713</v>
      </c>
      <c r="X2617" s="201">
        <v>10</v>
      </c>
    </row>
    <row r="2618" spans="1:24" s="171" customFormat="1" ht="11.25">
      <c r="A2618" s="172" t="s">
        <v>699</v>
      </c>
      <c r="B2618" s="201" t="s">
        <v>665</v>
      </c>
      <c r="C2618" s="201" t="s">
        <v>700</v>
      </c>
      <c r="D2618" s="201" t="s">
        <v>701</v>
      </c>
      <c r="E2618" s="201" t="s">
        <v>702</v>
      </c>
      <c r="F2618" s="201" t="s">
        <v>703</v>
      </c>
      <c r="G2618" s="201">
        <v>3</v>
      </c>
      <c r="H2618" s="201">
        <v>87</v>
      </c>
      <c r="I2618" s="201" t="s">
        <v>713</v>
      </c>
      <c r="J2618" s="201" t="s">
        <v>671</v>
      </c>
      <c r="K2618" s="202">
        <v>42.95</v>
      </c>
      <c r="L2618" s="202">
        <v>0.33</v>
      </c>
      <c r="M2618" s="202">
        <v>21.35</v>
      </c>
      <c r="N2618" s="202">
        <v>6.98</v>
      </c>
      <c r="O2618" s="202">
        <v>0.39</v>
      </c>
      <c r="P2618" s="202">
        <v>20.45</v>
      </c>
      <c r="Q2618" s="202">
        <v>4.1500000000000004</v>
      </c>
      <c r="R2618" s="202">
        <v>0.08</v>
      </c>
      <c r="S2618" s="202">
        <v>3.54</v>
      </c>
      <c r="T2618" s="202">
        <v>100.22</v>
      </c>
      <c r="U2618" s="183">
        <f t="shared" si="80"/>
        <v>83.928463206325375</v>
      </c>
      <c r="V2618" s="183">
        <f t="shared" si="81"/>
        <v>10.009677704055203</v>
      </c>
      <c r="W2618" s="201" t="s">
        <v>713</v>
      </c>
      <c r="X2618" s="201">
        <v>10</v>
      </c>
    </row>
    <row r="2619" spans="1:24" s="171" customFormat="1" ht="11.25">
      <c r="A2619" s="172" t="s">
        <v>699</v>
      </c>
      <c r="B2619" s="201" t="s">
        <v>665</v>
      </c>
      <c r="C2619" s="201" t="s">
        <v>700</v>
      </c>
      <c r="D2619" s="201" t="s">
        <v>701</v>
      </c>
      <c r="E2619" s="201" t="s">
        <v>702</v>
      </c>
      <c r="F2619" s="201" t="s">
        <v>703</v>
      </c>
      <c r="G2619" s="201">
        <v>3</v>
      </c>
      <c r="H2619" s="201">
        <v>88</v>
      </c>
      <c r="I2619" s="201" t="s">
        <v>713</v>
      </c>
      <c r="J2619" s="201" t="s">
        <v>671</v>
      </c>
      <c r="K2619" s="202">
        <v>42.5</v>
      </c>
      <c r="L2619" s="202">
        <v>0.12</v>
      </c>
      <c r="M2619" s="202">
        <v>19.28</v>
      </c>
      <c r="N2619" s="202">
        <v>7</v>
      </c>
      <c r="O2619" s="202">
        <v>0.33</v>
      </c>
      <c r="P2619" s="202">
        <v>19.95</v>
      </c>
      <c r="Q2619" s="202">
        <v>5.58</v>
      </c>
      <c r="R2619" s="202">
        <v>0.04</v>
      </c>
      <c r="S2619" s="202">
        <v>6.65</v>
      </c>
      <c r="T2619" s="202">
        <v>101.45</v>
      </c>
      <c r="U2619" s="183">
        <f t="shared" si="80"/>
        <v>83.552477227056187</v>
      </c>
      <c r="V2619" s="183">
        <f t="shared" si="81"/>
        <v>18.790570978181677</v>
      </c>
      <c r="W2619" s="201" t="s">
        <v>713</v>
      </c>
      <c r="X2619" s="201">
        <v>10</v>
      </c>
    </row>
    <row r="2620" spans="1:24" s="171" customFormat="1" ht="11.25">
      <c r="A2620" s="172" t="s">
        <v>699</v>
      </c>
      <c r="B2620" s="201" t="s">
        <v>665</v>
      </c>
      <c r="C2620" s="201" t="s">
        <v>700</v>
      </c>
      <c r="D2620" s="201" t="s">
        <v>701</v>
      </c>
      <c r="E2620" s="201" t="s">
        <v>702</v>
      </c>
      <c r="F2620" s="201" t="s">
        <v>703</v>
      </c>
      <c r="G2620" s="201">
        <v>3</v>
      </c>
      <c r="H2620" s="201">
        <v>89</v>
      </c>
      <c r="I2620" s="201" t="s">
        <v>713</v>
      </c>
      <c r="J2620" s="201" t="s">
        <v>671</v>
      </c>
      <c r="K2620" s="202">
        <v>42.15</v>
      </c>
      <c r="L2620" s="202">
        <v>0.13</v>
      </c>
      <c r="M2620" s="202">
        <v>19.010000000000002</v>
      </c>
      <c r="N2620" s="202">
        <v>7.16</v>
      </c>
      <c r="O2620" s="202">
        <v>0.41</v>
      </c>
      <c r="P2620" s="202">
        <v>19.190000000000001</v>
      </c>
      <c r="Q2620" s="202">
        <v>5.63</v>
      </c>
      <c r="R2620" s="202">
        <v>0.03</v>
      </c>
      <c r="S2620" s="202">
        <v>6.81</v>
      </c>
      <c r="T2620" s="202">
        <v>100.52</v>
      </c>
      <c r="U2620" s="183">
        <f t="shared" si="80"/>
        <v>82.690659246185632</v>
      </c>
      <c r="V2620" s="183">
        <f t="shared" si="81"/>
        <v>19.375428599157207</v>
      </c>
      <c r="W2620" s="201" t="s">
        <v>713</v>
      </c>
      <c r="X2620" s="201">
        <v>10</v>
      </c>
    </row>
    <row r="2621" spans="1:24" s="171" customFormat="1" ht="11.25">
      <c r="A2621" s="172" t="s">
        <v>699</v>
      </c>
      <c r="B2621" s="201" t="s">
        <v>665</v>
      </c>
      <c r="C2621" s="201" t="s">
        <v>700</v>
      </c>
      <c r="D2621" s="201" t="s">
        <v>701</v>
      </c>
      <c r="E2621" s="201" t="s">
        <v>702</v>
      </c>
      <c r="F2621" s="201" t="s">
        <v>703</v>
      </c>
      <c r="G2621" s="201">
        <v>3</v>
      </c>
      <c r="H2621" s="201">
        <v>90</v>
      </c>
      <c r="I2621" s="201" t="s">
        <v>713</v>
      </c>
      <c r="J2621" s="201" t="s">
        <v>671</v>
      </c>
      <c r="K2621" s="202">
        <v>42.49</v>
      </c>
      <c r="L2621" s="202">
        <v>0.14000000000000001</v>
      </c>
      <c r="M2621" s="202">
        <v>18.84</v>
      </c>
      <c r="N2621" s="202">
        <v>7.13</v>
      </c>
      <c r="O2621" s="202">
        <v>0.44</v>
      </c>
      <c r="P2621" s="202">
        <v>19.53</v>
      </c>
      <c r="Q2621" s="202">
        <v>5.64</v>
      </c>
      <c r="R2621" s="202">
        <v>0.06</v>
      </c>
      <c r="S2621" s="202">
        <v>6.77</v>
      </c>
      <c r="T2621" s="202">
        <v>101.04</v>
      </c>
      <c r="U2621" s="183">
        <f t="shared" si="80"/>
        <v>82.999919320532186</v>
      </c>
      <c r="V2621" s="183">
        <f t="shared" si="81"/>
        <v>19.423773291289869</v>
      </c>
      <c r="W2621" s="201" t="s">
        <v>713</v>
      </c>
      <c r="X2621" s="201">
        <v>10</v>
      </c>
    </row>
    <row r="2622" spans="1:24" s="171" customFormat="1" ht="11.25">
      <c r="A2622" s="172" t="s">
        <v>699</v>
      </c>
      <c r="B2622" s="201" t="s">
        <v>665</v>
      </c>
      <c r="C2622" s="201" t="s">
        <v>700</v>
      </c>
      <c r="D2622" s="201" t="s">
        <v>701</v>
      </c>
      <c r="E2622" s="201" t="s">
        <v>702</v>
      </c>
      <c r="F2622" s="201" t="s">
        <v>703</v>
      </c>
      <c r="G2622" s="201">
        <v>3</v>
      </c>
      <c r="H2622" s="201">
        <v>91</v>
      </c>
      <c r="I2622" s="201" t="s">
        <v>713</v>
      </c>
      <c r="J2622" s="201" t="s">
        <v>671</v>
      </c>
      <c r="K2622" s="202">
        <v>42.29</v>
      </c>
      <c r="L2622" s="202">
        <v>0.15</v>
      </c>
      <c r="M2622" s="202">
        <v>20.329999999999998</v>
      </c>
      <c r="N2622" s="202">
        <v>7.33</v>
      </c>
      <c r="O2622" s="202">
        <v>0.44</v>
      </c>
      <c r="P2622" s="202">
        <v>19.559999999999999</v>
      </c>
      <c r="Q2622" s="202">
        <v>4.9800000000000004</v>
      </c>
      <c r="R2622" s="202">
        <v>0.01</v>
      </c>
      <c r="S2622" s="202">
        <v>5.18</v>
      </c>
      <c r="T2622" s="202">
        <v>100.27</v>
      </c>
      <c r="U2622" s="183">
        <f t="shared" si="80"/>
        <v>82.628047262961275</v>
      </c>
      <c r="V2622" s="183">
        <f t="shared" si="81"/>
        <v>14.597597180933835</v>
      </c>
      <c r="W2622" s="201" t="s">
        <v>713</v>
      </c>
      <c r="X2622" s="201">
        <v>10</v>
      </c>
    </row>
    <row r="2623" spans="1:24" s="171" customFormat="1" ht="11.25">
      <c r="A2623" s="172" t="s">
        <v>699</v>
      </c>
      <c r="B2623" s="201" t="s">
        <v>665</v>
      </c>
      <c r="C2623" s="201" t="s">
        <v>700</v>
      </c>
      <c r="D2623" s="201" t="s">
        <v>701</v>
      </c>
      <c r="E2623" s="201" t="s">
        <v>702</v>
      </c>
      <c r="F2623" s="201" t="s">
        <v>703</v>
      </c>
      <c r="G2623" s="201">
        <v>3</v>
      </c>
      <c r="H2623" s="201">
        <v>92</v>
      </c>
      <c r="I2623" s="201" t="s">
        <v>713</v>
      </c>
      <c r="J2623" s="201" t="s">
        <v>671</v>
      </c>
      <c r="K2623" s="202">
        <v>42.69</v>
      </c>
      <c r="L2623" s="202">
        <v>0.27</v>
      </c>
      <c r="M2623" s="202">
        <v>20.58</v>
      </c>
      <c r="N2623" s="202">
        <v>7.6</v>
      </c>
      <c r="O2623" s="202">
        <v>0.49</v>
      </c>
      <c r="P2623" s="202">
        <v>19.66</v>
      </c>
      <c r="Q2623" s="202">
        <v>4.62</v>
      </c>
      <c r="R2623" s="202">
        <v>0.09</v>
      </c>
      <c r="S2623" s="202">
        <v>4.66</v>
      </c>
      <c r="T2623" s="202">
        <v>100.66</v>
      </c>
      <c r="U2623" s="183">
        <f t="shared" si="80"/>
        <v>82.177486303955888</v>
      </c>
      <c r="V2623" s="183">
        <f t="shared" si="81"/>
        <v>13.186952781302812</v>
      </c>
      <c r="W2623" s="201" t="s">
        <v>713</v>
      </c>
      <c r="X2623" s="201">
        <v>10</v>
      </c>
    </row>
    <row r="2624" spans="1:24" s="171" customFormat="1" ht="11.25">
      <c r="A2624" s="172" t="s">
        <v>699</v>
      </c>
      <c r="B2624" s="201" t="s">
        <v>665</v>
      </c>
      <c r="C2624" s="201" t="s">
        <v>700</v>
      </c>
      <c r="D2624" s="201" t="s">
        <v>701</v>
      </c>
      <c r="E2624" s="201" t="s">
        <v>702</v>
      </c>
      <c r="F2624" s="201" t="s">
        <v>703</v>
      </c>
      <c r="G2624" s="201">
        <v>3</v>
      </c>
      <c r="H2624" s="201">
        <v>93</v>
      </c>
      <c r="I2624" s="201" t="s">
        <v>713</v>
      </c>
      <c r="J2624" s="201" t="s">
        <v>671</v>
      </c>
      <c r="K2624" s="202">
        <v>42.81</v>
      </c>
      <c r="L2624" s="202">
        <v>0.32</v>
      </c>
      <c r="M2624" s="202">
        <v>21.29</v>
      </c>
      <c r="N2624" s="202">
        <v>7.24</v>
      </c>
      <c r="O2624" s="202">
        <v>0.36</v>
      </c>
      <c r="P2624" s="202">
        <v>20.96</v>
      </c>
      <c r="Q2624" s="202">
        <v>4.4000000000000004</v>
      </c>
      <c r="R2624" s="202">
        <v>0.04</v>
      </c>
      <c r="S2624" s="202">
        <v>4.07</v>
      </c>
      <c r="T2624" s="202">
        <v>101.49</v>
      </c>
      <c r="U2624" s="183">
        <f t="shared" si="80"/>
        <v>83.766765579031144</v>
      </c>
      <c r="V2624" s="183">
        <f t="shared" si="81"/>
        <v>11.366704022997247</v>
      </c>
      <c r="W2624" s="201" t="s">
        <v>713</v>
      </c>
      <c r="X2624" s="201">
        <v>10</v>
      </c>
    </row>
    <row r="2625" spans="1:24" s="171" customFormat="1" ht="11.25">
      <c r="A2625" s="172" t="s">
        <v>699</v>
      </c>
      <c r="B2625" s="201" t="s">
        <v>665</v>
      </c>
      <c r="C2625" s="201" t="s">
        <v>700</v>
      </c>
      <c r="D2625" s="201" t="s">
        <v>701</v>
      </c>
      <c r="E2625" s="201" t="s">
        <v>702</v>
      </c>
      <c r="F2625" s="201" t="s">
        <v>703</v>
      </c>
      <c r="G2625" s="201">
        <v>3</v>
      </c>
      <c r="H2625" s="201">
        <v>94</v>
      </c>
      <c r="I2625" s="201" t="s">
        <v>713</v>
      </c>
      <c r="J2625" s="201" t="s">
        <v>671</v>
      </c>
      <c r="K2625" s="202">
        <v>41.45</v>
      </c>
      <c r="L2625" s="202">
        <v>0.19</v>
      </c>
      <c r="M2625" s="202">
        <v>17.13</v>
      </c>
      <c r="N2625" s="202">
        <v>7.12</v>
      </c>
      <c r="O2625" s="202">
        <v>0.43</v>
      </c>
      <c r="P2625" s="202">
        <v>17.72</v>
      </c>
      <c r="Q2625" s="202">
        <v>6.74</v>
      </c>
      <c r="R2625" s="202">
        <v>0.03</v>
      </c>
      <c r="S2625" s="202">
        <v>9.06</v>
      </c>
      <c r="T2625" s="202">
        <v>99.87</v>
      </c>
      <c r="U2625" s="183">
        <f t="shared" si="80"/>
        <v>81.604333628254835</v>
      </c>
      <c r="V2625" s="183">
        <f t="shared" si="81"/>
        <v>26.188640029022949</v>
      </c>
      <c r="W2625" s="201" t="s">
        <v>713</v>
      </c>
      <c r="X2625" s="201">
        <v>10</v>
      </c>
    </row>
    <row r="2626" spans="1:24" s="171" customFormat="1" ht="11.25">
      <c r="A2626" s="172" t="s">
        <v>699</v>
      </c>
      <c r="B2626" s="201" t="s">
        <v>665</v>
      </c>
      <c r="C2626" s="201" t="s">
        <v>700</v>
      </c>
      <c r="D2626" s="201" t="s">
        <v>701</v>
      </c>
      <c r="E2626" s="201" t="s">
        <v>702</v>
      </c>
      <c r="F2626" s="201" t="s">
        <v>703</v>
      </c>
      <c r="G2626" s="201">
        <v>3</v>
      </c>
      <c r="H2626" s="201">
        <v>95</v>
      </c>
      <c r="I2626" s="201" t="s">
        <v>713</v>
      </c>
      <c r="J2626" s="201" t="s">
        <v>671</v>
      </c>
      <c r="K2626" s="202">
        <v>42.49</v>
      </c>
      <c r="L2626" s="202">
        <v>0.51</v>
      </c>
      <c r="M2626" s="202">
        <v>20.36</v>
      </c>
      <c r="N2626" s="202">
        <v>7.15</v>
      </c>
      <c r="O2626" s="202">
        <v>0.36</v>
      </c>
      <c r="P2626" s="202">
        <v>20.79</v>
      </c>
      <c r="Q2626" s="202">
        <v>4.75</v>
      </c>
      <c r="R2626" s="202">
        <v>0.06</v>
      </c>
      <c r="S2626" s="202">
        <v>4.8099999999999996</v>
      </c>
      <c r="T2626" s="202">
        <v>101.28</v>
      </c>
      <c r="U2626" s="183">
        <f t="shared" si="80"/>
        <v>83.826034889319629</v>
      </c>
      <c r="V2626" s="183">
        <f t="shared" si="81"/>
        <v>13.680313811543682</v>
      </c>
      <c r="W2626" s="201" t="s">
        <v>713</v>
      </c>
      <c r="X2626" s="201">
        <v>10</v>
      </c>
    </row>
    <row r="2627" spans="1:24" s="171" customFormat="1" ht="11.25">
      <c r="A2627" s="172" t="s">
        <v>699</v>
      </c>
      <c r="B2627" s="201" t="s">
        <v>665</v>
      </c>
      <c r="C2627" s="201" t="s">
        <v>700</v>
      </c>
      <c r="D2627" s="201" t="s">
        <v>701</v>
      </c>
      <c r="E2627" s="201" t="s">
        <v>702</v>
      </c>
      <c r="F2627" s="201" t="s">
        <v>703</v>
      </c>
      <c r="G2627" s="201">
        <v>3</v>
      </c>
      <c r="H2627" s="201">
        <v>96</v>
      </c>
      <c r="I2627" s="201" t="s">
        <v>713</v>
      </c>
      <c r="J2627" s="201" t="s">
        <v>671</v>
      </c>
      <c r="K2627" s="202">
        <v>41.4</v>
      </c>
      <c r="L2627" s="202">
        <v>0.68</v>
      </c>
      <c r="M2627" s="202">
        <v>22.31</v>
      </c>
      <c r="N2627" s="202">
        <v>10.55</v>
      </c>
      <c r="O2627" s="202">
        <v>0.56999999999999995</v>
      </c>
      <c r="P2627" s="202">
        <v>15.43</v>
      </c>
      <c r="Q2627" s="202">
        <v>9.25</v>
      </c>
      <c r="R2627" s="202">
        <v>0.08</v>
      </c>
      <c r="S2627" s="202">
        <v>0.77</v>
      </c>
      <c r="T2627" s="202">
        <v>101.04</v>
      </c>
      <c r="U2627" s="183">
        <f t="shared" si="80"/>
        <v>72.275502700278224</v>
      </c>
      <c r="V2627" s="183">
        <f t="shared" si="81"/>
        <v>2.2629211110584109</v>
      </c>
      <c r="W2627" s="201" t="s">
        <v>713</v>
      </c>
      <c r="X2627" s="201">
        <v>10</v>
      </c>
    </row>
    <row r="2628" spans="1:24" s="171" customFormat="1" ht="11.25">
      <c r="A2628" s="172" t="s">
        <v>699</v>
      </c>
      <c r="B2628" s="201" t="s">
        <v>665</v>
      </c>
      <c r="C2628" s="201" t="s">
        <v>700</v>
      </c>
      <c r="D2628" s="201" t="s">
        <v>701</v>
      </c>
      <c r="E2628" s="201" t="s">
        <v>702</v>
      </c>
      <c r="F2628" s="201" t="s">
        <v>703</v>
      </c>
      <c r="G2628" s="201">
        <v>3</v>
      </c>
      <c r="H2628" s="201">
        <v>97</v>
      </c>
      <c r="I2628" s="201" t="s">
        <v>713</v>
      </c>
      <c r="J2628" s="201" t="s">
        <v>671</v>
      </c>
      <c r="K2628" s="202">
        <v>42.66</v>
      </c>
      <c r="L2628" s="202">
        <v>0.11</v>
      </c>
      <c r="M2628" s="202">
        <v>21.58</v>
      </c>
      <c r="N2628" s="202">
        <v>8.19</v>
      </c>
      <c r="O2628" s="202">
        <v>0.47</v>
      </c>
      <c r="P2628" s="202">
        <v>19.420000000000002</v>
      </c>
      <c r="Q2628" s="202">
        <v>4.63</v>
      </c>
      <c r="R2628" s="202">
        <v>0.01</v>
      </c>
      <c r="S2628" s="202">
        <v>3.69</v>
      </c>
      <c r="T2628" s="202">
        <v>100.76</v>
      </c>
      <c r="U2628" s="183">
        <f t="shared" si="80"/>
        <v>80.866680703455216</v>
      </c>
      <c r="V2628" s="183">
        <f t="shared" si="81"/>
        <v>10.290410492748681</v>
      </c>
      <c r="W2628" s="201" t="s">
        <v>713</v>
      </c>
      <c r="X2628" s="201">
        <v>10</v>
      </c>
    </row>
    <row r="2629" spans="1:24" s="171" customFormat="1" ht="11.25">
      <c r="A2629" s="172" t="s">
        <v>699</v>
      </c>
      <c r="B2629" s="201" t="s">
        <v>665</v>
      </c>
      <c r="C2629" s="201" t="s">
        <v>700</v>
      </c>
      <c r="D2629" s="201" t="s">
        <v>701</v>
      </c>
      <c r="E2629" s="201" t="s">
        <v>702</v>
      </c>
      <c r="F2629" s="201" t="s">
        <v>703</v>
      </c>
      <c r="G2629" s="201">
        <v>3</v>
      </c>
      <c r="H2629" s="201">
        <v>98</v>
      </c>
      <c r="I2629" s="201" t="s">
        <v>713</v>
      </c>
      <c r="J2629" s="201" t="s">
        <v>671</v>
      </c>
      <c r="K2629" s="202">
        <v>41.33</v>
      </c>
      <c r="L2629" s="202">
        <v>0.67</v>
      </c>
      <c r="M2629" s="202">
        <v>17.850000000000001</v>
      </c>
      <c r="N2629" s="202">
        <v>9.61</v>
      </c>
      <c r="O2629" s="202">
        <v>0.54</v>
      </c>
      <c r="P2629" s="202">
        <v>14.88</v>
      </c>
      <c r="Q2629" s="202">
        <v>9.39</v>
      </c>
      <c r="R2629" s="202">
        <v>0.12</v>
      </c>
      <c r="S2629" s="202">
        <v>6.48</v>
      </c>
      <c r="T2629" s="202">
        <v>100.87</v>
      </c>
      <c r="U2629" s="183">
        <f t="shared" si="80"/>
        <v>73.403555670961026</v>
      </c>
      <c r="V2629" s="183">
        <f t="shared" si="81"/>
        <v>19.583882367266192</v>
      </c>
      <c r="W2629" s="201" t="s">
        <v>713</v>
      </c>
      <c r="X2629" s="201">
        <v>10</v>
      </c>
    </row>
    <row r="2630" spans="1:24" s="171" customFormat="1" ht="11.25">
      <c r="A2630" s="172" t="s">
        <v>699</v>
      </c>
      <c r="B2630" s="201" t="s">
        <v>665</v>
      </c>
      <c r="C2630" s="201" t="s">
        <v>700</v>
      </c>
      <c r="D2630" s="201" t="s">
        <v>701</v>
      </c>
      <c r="E2630" s="201" t="s">
        <v>702</v>
      </c>
      <c r="F2630" s="201" t="s">
        <v>703</v>
      </c>
      <c r="G2630" s="201">
        <v>3</v>
      </c>
      <c r="H2630" s="201">
        <v>99</v>
      </c>
      <c r="I2630" s="201" t="s">
        <v>713</v>
      </c>
      <c r="J2630" s="201" t="s">
        <v>671</v>
      </c>
      <c r="K2630" s="202">
        <v>41.73</v>
      </c>
      <c r="L2630" s="202">
        <v>0.84</v>
      </c>
      <c r="M2630" s="202">
        <v>21.99</v>
      </c>
      <c r="N2630" s="202">
        <v>10.36</v>
      </c>
      <c r="O2630" s="202">
        <v>0.53</v>
      </c>
      <c r="P2630" s="202">
        <v>14.9</v>
      </c>
      <c r="Q2630" s="202">
        <v>10.1</v>
      </c>
      <c r="R2630" s="202">
        <v>0.1</v>
      </c>
      <c r="S2630" s="202">
        <v>0.78</v>
      </c>
      <c r="T2630" s="202">
        <v>101.33</v>
      </c>
      <c r="U2630" s="183">
        <f t="shared" ref="U2630:U2693" si="82">((P2630/40.31)/(P2630/40.31+N2630/71.85))*100</f>
        <v>71.938034773561142</v>
      </c>
      <c r="V2630" s="183">
        <f t="shared" ref="V2630:V2693" si="83">((S2630/151.99061)/(S2630/151.99061+M2630/101.96137))*100</f>
        <v>2.3242091876680178</v>
      </c>
      <c r="W2630" s="201" t="s">
        <v>713</v>
      </c>
      <c r="X2630" s="201">
        <v>10</v>
      </c>
    </row>
    <row r="2631" spans="1:24" s="171" customFormat="1" ht="11.25">
      <c r="A2631" s="172" t="s">
        <v>699</v>
      </c>
      <c r="B2631" s="201" t="s">
        <v>665</v>
      </c>
      <c r="C2631" s="201" t="s">
        <v>700</v>
      </c>
      <c r="D2631" s="201" t="s">
        <v>701</v>
      </c>
      <c r="E2631" s="201" t="s">
        <v>702</v>
      </c>
      <c r="F2631" s="201" t="s">
        <v>703</v>
      </c>
      <c r="G2631" s="201">
        <v>3</v>
      </c>
      <c r="H2631" s="201">
        <v>100</v>
      </c>
      <c r="I2631" s="201" t="s">
        <v>713</v>
      </c>
      <c r="J2631" s="201" t="s">
        <v>671</v>
      </c>
      <c r="K2631" s="202">
        <v>41.88</v>
      </c>
      <c r="L2631" s="202">
        <v>0.56999999999999995</v>
      </c>
      <c r="M2631" s="202">
        <v>23.25</v>
      </c>
      <c r="N2631" s="202">
        <v>10.35</v>
      </c>
      <c r="O2631" s="202">
        <v>0.54</v>
      </c>
      <c r="P2631" s="202">
        <v>15.92</v>
      </c>
      <c r="Q2631" s="202">
        <v>7.99</v>
      </c>
      <c r="R2631" s="202">
        <v>0.06</v>
      </c>
      <c r="S2631" s="202">
        <v>0.85</v>
      </c>
      <c r="T2631" s="202">
        <v>101.41</v>
      </c>
      <c r="U2631" s="183">
        <f t="shared" si="82"/>
        <v>73.274033901953189</v>
      </c>
      <c r="V2631" s="183">
        <f t="shared" si="83"/>
        <v>2.393823753975</v>
      </c>
      <c r="W2631" s="201" t="s">
        <v>713</v>
      </c>
      <c r="X2631" s="201">
        <v>10</v>
      </c>
    </row>
    <row r="2632" spans="1:24" s="171" customFormat="1" ht="11.25">
      <c r="A2632" s="172" t="s">
        <v>699</v>
      </c>
      <c r="B2632" s="201" t="s">
        <v>665</v>
      </c>
      <c r="C2632" s="201" t="s">
        <v>700</v>
      </c>
      <c r="D2632" s="201" t="s">
        <v>701</v>
      </c>
      <c r="E2632" s="201" t="s">
        <v>702</v>
      </c>
      <c r="F2632" s="201" t="s">
        <v>703</v>
      </c>
      <c r="G2632" s="201">
        <v>4</v>
      </c>
      <c r="H2632" s="201">
        <v>1</v>
      </c>
      <c r="I2632" s="201" t="s">
        <v>713</v>
      </c>
      <c r="J2632" s="201" t="s">
        <v>671</v>
      </c>
      <c r="K2632" s="202">
        <v>42.11</v>
      </c>
      <c r="L2632" s="202">
        <v>0.31</v>
      </c>
      <c r="M2632" s="202">
        <v>18.34</v>
      </c>
      <c r="N2632" s="202">
        <v>8.0399999999999991</v>
      </c>
      <c r="O2632" s="202">
        <v>0.43</v>
      </c>
      <c r="P2632" s="202">
        <v>19.54</v>
      </c>
      <c r="Q2632" s="202">
        <v>5.62</v>
      </c>
      <c r="R2632" s="202">
        <v>0.04</v>
      </c>
      <c r="S2632" s="202">
        <v>6.46</v>
      </c>
      <c r="T2632" s="202">
        <v>100.89</v>
      </c>
      <c r="U2632" s="183">
        <f t="shared" si="82"/>
        <v>81.245102113872974</v>
      </c>
      <c r="V2632" s="183">
        <f t="shared" si="83"/>
        <v>19.113069748206456</v>
      </c>
      <c r="W2632" s="201" t="s">
        <v>713</v>
      </c>
      <c r="X2632" s="201">
        <v>10</v>
      </c>
    </row>
    <row r="2633" spans="1:24" s="171" customFormat="1" ht="11.25">
      <c r="A2633" s="172" t="s">
        <v>699</v>
      </c>
      <c r="B2633" s="201" t="s">
        <v>665</v>
      </c>
      <c r="C2633" s="201" t="s">
        <v>700</v>
      </c>
      <c r="D2633" s="201" t="s">
        <v>701</v>
      </c>
      <c r="E2633" s="201" t="s">
        <v>702</v>
      </c>
      <c r="F2633" s="201" t="s">
        <v>703</v>
      </c>
      <c r="G2633" s="201">
        <v>4</v>
      </c>
      <c r="H2633" s="201">
        <v>2</v>
      </c>
      <c r="I2633" s="201" t="s">
        <v>713</v>
      </c>
      <c r="J2633" s="201" t="s">
        <v>671</v>
      </c>
      <c r="K2633" s="202">
        <v>41.73</v>
      </c>
      <c r="L2633" s="202">
        <v>0.62</v>
      </c>
      <c r="M2633" s="202">
        <v>21.46</v>
      </c>
      <c r="N2633" s="202">
        <v>10.15</v>
      </c>
      <c r="O2633" s="202">
        <v>0.56000000000000005</v>
      </c>
      <c r="P2633" s="202">
        <v>15.96</v>
      </c>
      <c r="Q2633" s="202">
        <v>9.33</v>
      </c>
      <c r="R2633" s="202">
        <v>7.0000000000000007E-2</v>
      </c>
      <c r="S2633" s="202">
        <v>0.53</v>
      </c>
      <c r="T2633" s="202">
        <v>100.41</v>
      </c>
      <c r="U2633" s="183">
        <f t="shared" si="82"/>
        <v>73.703082996839385</v>
      </c>
      <c r="V2633" s="183">
        <f t="shared" si="83"/>
        <v>1.6297789473124067</v>
      </c>
      <c r="W2633" s="201" t="s">
        <v>713</v>
      </c>
      <c r="X2633" s="201">
        <v>10</v>
      </c>
    </row>
    <row r="2634" spans="1:24" s="171" customFormat="1" ht="11.25">
      <c r="A2634" s="172" t="s">
        <v>699</v>
      </c>
      <c r="B2634" s="201" t="s">
        <v>665</v>
      </c>
      <c r="C2634" s="201" t="s">
        <v>700</v>
      </c>
      <c r="D2634" s="201" t="s">
        <v>701</v>
      </c>
      <c r="E2634" s="201" t="s">
        <v>702</v>
      </c>
      <c r="F2634" s="201" t="s">
        <v>703</v>
      </c>
      <c r="G2634" s="201">
        <v>4</v>
      </c>
      <c r="H2634" s="201">
        <v>3</v>
      </c>
      <c r="I2634" s="201" t="s">
        <v>713</v>
      </c>
      <c r="J2634" s="201" t="s">
        <v>671</v>
      </c>
      <c r="K2634" s="202">
        <v>41.99</v>
      </c>
      <c r="L2634" s="202">
        <v>0.35</v>
      </c>
      <c r="M2634" s="202">
        <v>17.47</v>
      </c>
      <c r="N2634" s="202">
        <v>9.58</v>
      </c>
      <c r="O2634" s="202">
        <v>0.39</v>
      </c>
      <c r="P2634" s="202">
        <v>17.309999999999999</v>
      </c>
      <c r="Q2634" s="202">
        <v>6.48</v>
      </c>
      <c r="R2634" s="202">
        <v>7.0000000000000007E-2</v>
      </c>
      <c r="S2634" s="202">
        <v>5.71</v>
      </c>
      <c r="T2634" s="202">
        <v>99.35</v>
      </c>
      <c r="U2634" s="183">
        <f t="shared" si="82"/>
        <v>76.307050283598315</v>
      </c>
      <c r="V2634" s="183">
        <f t="shared" si="83"/>
        <v>17.983130509795529</v>
      </c>
      <c r="W2634" s="201" t="s">
        <v>713</v>
      </c>
      <c r="X2634" s="201">
        <v>10</v>
      </c>
    </row>
    <row r="2635" spans="1:24" s="171" customFormat="1" ht="11.25">
      <c r="A2635" s="172" t="s">
        <v>699</v>
      </c>
      <c r="B2635" s="201" t="s">
        <v>665</v>
      </c>
      <c r="C2635" s="201" t="s">
        <v>700</v>
      </c>
      <c r="D2635" s="201" t="s">
        <v>701</v>
      </c>
      <c r="E2635" s="201" t="s">
        <v>702</v>
      </c>
      <c r="F2635" s="201" t="s">
        <v>703</v>
      </c>
      <c r="G2635" s="201">
        <v>4</v>
      </c>
      <c r="H2635" s="201">
        <v>4</v>
      </c>
      <c r="I2635" s="201" t="s">
        <v>713</v>
      </c>
      <c r="J2635" s="201" t="s">
        <v>671</v>
      </c>
      <c r="K2635" s="202">
        <v>41.87</v>
      </c>
      <c r="L2635" s="202">
        <v>0.08</v>
      </c>
      <c r="M2635" s="202">
        <v>18.420000000000002</v>
      </c>
      <c r="N2635" s="202">
        <v>7.93</v>
      </c>
      <c r="O2635" s="202">
        <v>0.36</v>
      </c>
      <c r="P2635" s="202">
        <v>20.22</v>
      </c>
      <c r="Q2635" s="202">
        <v>5.2</v>
      </c>
      <c r="R2635" s="202">
        <v>0.01</v>
      </c>
      <c r="S2635" s="202">
        <v>4.7</v>
      </c>
      <c r="T2635" s="202">
        <v>98.79</v>
      </c>
      <c r="U2635" s="183">
        <f t="shared" si="82"/>
        <v>81.96532817878014</v>
      </c>
      <c r="V2635" s="183">
        <f t="shared" si="83"/>
        <v>14.615284450298446</v>
      </c>
      <c r="W2635" s="201" t="s">
        <v>713</v>
      </c>
      <c r="X2635" s="201">
        <v>10</v>
      </c>
    </row>
    <row r="2636" spans="1:24" s="171" customFormat="1" ht="11.25">
      <c r="A2636" s="172" t="s">
        <v>699</v>
      </c>
      <c r="B2636" s="201" t="s">
        <v>665</v>
      </c>
      <c r="C2636" s="201" t="s">
        <v>700</v>
      </c>
      <c r="D2636" s="201" t="s">
        <v>701</v>
      </c>
      <c r="E2636" s="201" t="s">
        <v>702</v>
      </c>
      <c r="F2636" s="201" t="s">
        <v>703</v>
      </c>
      <c r="G2636" s="201">
        <v>4</v>
      </c>
      <c r="H2636" s="201">
        <v>5</v>
      </c>
      <c r="I2636" s="201" t="s">
        <v>713</v>
      </c>
      <c r="J2636" s="201" t="s">
        <v>671</v>
      </c>
      <c r="K2636" s="202">
        <v>42.66</v>
      </c>
      <c r="L2636" s="202">
        <v>0.38</v>
      </c>
      <c r="M2636" s="202">
        <v>19.239999999999998</v>
      </c>
      <c r="N2636" s="202">
        <v>7.39</v>
      </c>
      <c r="O2636" s="202">
        <v>0.34</v>
      </c>
      <c r="P2636" s="202">
        <v>20.8</v>
      </c>
      <c r="Q2636" s="202">
        <v>4.6500000000000004</v>
      </c>
      <c r="R2636" s="202">
        <v>0.1</v>
      </c>
      <c r="S2636" s="202">
        <v>4.1399999999999997</v>
      </c>
      <c r="T2636" s="202">
        <v>99.7</v>
      </c>
      <c r="U2636" s="183">
        <f t="shared" si="82"/>
        <v>83.380063802642638</v>
      </c>
      <c r="V2636" s="183">
        <f t="shared" si="83"/>
        <v>12.614081509497741</v>
      </c>
      <c r="W2636" s="201" t="s">
        <v>713</v>
      </c>
      <c r="X2636" s="201">
        <v>10</v>
      </c>
    </row>
    <row r="2637" spans="1:24" s="171" customFormat="1" ht="11.25">
      <c r="A2637" s="172" t="s">
        <v>699</v>
      </c>
      <c r="B2637" s="201" t="s">
        <v>665</v>
      </c>
      <c r="C2637" s="201" t="s">
        <v>700</v>
      </c>
      <c r="D2637" s="201" t="s">
        <v>701</v>
      </c>
      <c r="E2637" s="201" t="s">
        <v>702</v>
      </c>
      <c r="F2637" s="201" t="s">
        <v>703</v>
      </c>
      <c r="G2637" s="201">
        <v>4</v>
      </c>
      <c r="H2637" s="201">
        <v>6</v>
      </c>
      <c r="I2637" s="201" t="s">
        <v>713</v>
      </c>
      <c r="J2637" s="201" t="s">
        <v>671</v>
      </c>
      <c r="K2637" s="202">
        <v>42.47</v>
      </c>
      <c r="L2637" s="202">
        <v>0.22</v>
      </c>
      <c r="M2637" s="202">
        <v>18.39</v>
      </c>
      <c r="N2637" s="202">
        <v>7.72</v>
      </c>
      <c r="O2637" s="202">
        <v>0.39</v>
      </c>
      <c r="P2637" s="202">
        <v>20.329999999999998</v>
      </c>
      <c r="Q2637" s="202">
        <v>5.73</v>
      </c>
      <c r="R2637" s="202">
        <v>0.04</v>
      </c>
      <c r="S2637" s="202">
        <v>5.85</v>
      </c>
      <c r="T2637" s="202">
        <v>101.14</v>
      </c>
      <c r="U2637" s="183">
        <f t="shared" si="82"/>
        <v>82.437352549125549</v>
      </c>
      <c r="V2637" s="183">
        <f t="shared" si="83"/>
        <v>17.58689991603163</v>
      </c>
      <c r="W2637" s="201" t="s">
        <v>713</v>
      </c>
      <c r="X2637" s="201">
        <v>10</v>
      </c>
    </row>
    <row r="2638" spans="1:24" s="171" customFormat="1" ht="11.25">
      <c r="A2638" s="172" t="s">
        <v>699</v>
      </c>
      <c r="B2638" s="201" t="s">
        <v>665</v>
      </c>
      <c r="C2638" s="201" t="s">
        <v>700</v>
      </c>
      <c r="D2638" s="201" t="s">
        <v>701</v>
      </c>
      <c r="E2638" s="201" t="s">
        <v>702</v>
      </c>
      <c r="F2638" s="201" t="s">
        <v>703</v>
      </c>
      <c r="G2638" s="201">
        <v>4</v>
      </c>
      <c r="H2638" s="201">
        <v>7</v>
      </c>
      <c r="I2638" s="201" t="s">
        <v>713</v>
      </c>
      <c r="J2638" s="201" t="s">
        <v>671</v>
      </c>
      <c r="K2638" s="202">
        <v>41.96</v>
      </c>
      <c r="L2638" s="202">
        <v>0.47</v>
      </c>
      <c r="M2638" s="202">
        <v>19.28</v>
      </c>
      <c r="N2638" s="202">
        <v>10.48</v>
      </c>
      <c r="O2638" s="202">
        <v>0.42</v>
      </c>
      <c r="P2638" s="202">
        <v>16.66</v>
      </c>
      <c r="Q2638" s="202">
        <v>8.35</v>
      </c>
      <c r="R2638" s="202">
        <v>0.12</v>
      </c>
      <c r="S2638" s="202">
        <v>0.88</v>
      </c>
      <c r="T2638" s="202">
        <v>98.62</v>
      </c>
      <c r="U2638" s="183">
        <f t="shared" si="82"/>
        <v>73.914376174226902</v>
      </c>
      <c r="V2638" s="183">
        <f t="shared" si="83"/>
        <v>2.9709565262877087</v>
      </c>
      <c r="W2638" s="201" t="s">
        <v>713</v>
      </c>
      <c r="X2638" s="201">
        <v>10</v>
      </c>
    </row>
    <row r="2639" spans="1:24" s="171" customFormat="1" ht="11.25">
      <c r="A2639" s="172" t="s">
        <v>699</v>
      </c>
      <c r="B2639" s="201" t="s">
        <v>665</v>
      </c>
      <c r="C2639" s="201" t="s">
        <v>700</v>
      </c>
      <c r="D2639" s="201" t="s">
        <v>701</v>
      </c>
      <c r="E2639" s="201" t="s">
        <v>702</v>
      </c>
      <c r="F2639" s="201" t="s">
        <v>703</v>
      </c>
      <c r="G2639" s="201">
        <v>4</v>
      </c>
      <c r="H2639" s="201">
        <v>8</v>
      </c>
      <c r="I2639" s="201" t="s">
        <v>713</v>
      </c>
      <c r="J2639" s="201" t="s">
        <v>671</v>
      </c>
      <c r="K2639" s="202">
        <v>42.13</v>
      </c>
      <c r="L2639" s="202">
        <v>0.04</v>
      </c>
      <c r="M2639" s="202">
        <v>18.61</v>
      </c>
      <c r="N2639" s="202">
        <v>8.41</v>
      </c>
      <c r="O2639" s="202">
        <v>0.61</v>
      </c>
      <c r="P2639" s="202">
        <v>18.18</v>
      </c>
      <c r="Q2639" s="202">
        <v>6.45</v>
      </c>
      <c r="R2639" s="202">
        <v>0.03</v>
      </c>
      <c r="S2639" s="202">
        <v>6.32</v>
      </c>
      <c r="T2639" s="202">
        <v>100.78</v>
      </c>
      <c r="U2639" s="183">
        <f t="shared" si="82"/>
        <v>79.394673154392478</v>
      </c>
      <c r="V2639" s="183">
        <f t="shared" si="83"/>
        <v>18.554759147851669</v>
      </c>
      <c r="W2639" s="201" t="s">
        <v>713</v>
      </c>
      <c r="X2639" s="201">
        <v>10</v>
      </c>
    </row>
    <row r="2640" spans="1:24" s="171" customFormat="1" ht="11.25">
      <c r="A2640" s="172" t="s">
        <v>699</v>
      </c>
      <c r="B2640" s="201" t="s">
        <v>665</v>
      </c>
      <c r="C2640" s="201" t="s">
        <v>700</v>
      </c>
      <c r="D2640" s="201" t="s">
        <v>701</v>
      </c>
      <c r="E2640" s="201" t="s">
        <v>702</v>
      </c>
      <c r="F2640" s="201" t="s">
        <v>703</v>
      </c>
      <c r="G2640" s="201">
        <v>4</v>
      </c>
      <c r="H2640" s="201">
        <v>9</v>
      </c>
      <c r="I2640" s="201" t="s">
        <v>713</v>
      </c>
      <c r="J2640" s="201" t="s">
        <v>671</v>
      </c>
      <c r="K2640" s="202">
        <v>43.16</v>
      </c>
      <c r="L2640" s="202">
        <v>0.11</v>
      </c>
      <c r="M2640" s="202">
        <v>18.46</v>
      </c>
      <c r="N2640" s="202">
        <v>6.92</v>
      </c>
      <c r="O2640" s="202">
        <v>0.26</v>
      </c>
      <c r="P2640" s="202">
        <v>21.27</v>
      </c>
      <c r="Q2640" s="202">
        <v>5.27</v>
      </c>
      <c r="R2640" s="202">
        <v>0.08</v>
      </c>
      <c r="S2640" s="202">
        <v>5.98</v>
      </c>
      <c r="T2640" s="202">
        <v>101.51</v>
      </c>
      <c r="U2640" s="183">
        <f t="shared" si="82"/>
        <v>84.564740036034863</v>
      </c>
      <c r="V2640" s="183">
        <f t="shared" si="83"/>
        <v>17.851949611432232</v>
      </c>
      <c r="W2640" s="201" t="s">
        <v>713</v>
      </c>
      <c r="X2640" s="201">
        <v>10</v>
      </c>
    </row>
    <row r="2641" spans="1:24" s="171" customFormat="1" ht="11.25">
      <c r="A2641" s="172" t="s">
        <v>699</v>
      </c>
      <c r="B2641" s="201" t="s">
        <v>665</v>
      </c>
      <c r="C2641" s="201" t="s">
        <v>700</v>
      </c>
      <c r="D2641" s="201" t="s">
        <v>701</v>
      </c>
      <c r="E2641" s="201" t="s">
        <v>702</v>
      </c>
      <c r="F2641" s="201" t="s">
        <v>703</v>
      </c>
      <c r="G2641" s="201">
        <v>4</v>
      </c>
      <c r="H2641" s="201">
        <v>10</v>
      </c>
      <c r="I2641" s="201" t="s">
        <v>713</v>
      </c>
      <c r="J2641" s="201" t="s">
        <v>671</v>
      </c>
      <c r="K2641" s="202">
        <v>42.64</v>
      </c>
      <c r="L2641" s="202">
        <v>0.27</v>
      </c>
      <c r="M2641" s="202">
        <v>19.05</v>
      </c>
      <c r="N2641" s="202">
        <v>8.16</v>
      </c>
      <c r="O2641" s="202">
        <v>0.43</v>
      </c>
      <c r="P2641" s="202">
        <v>19.97</v>
      </c>
      <c r="Q2641" s="202">
        <v>4.8499999999999996</v>
      </c>
      <c r="R2641" s="202">
        <v>0.06</v>
      </c>
      <c r="S2641" s="202">
        <v>4.1399999999999997</v>
      </c>
      <c r="T2641" s="202">
        <v>99.57</v>
      </c>
      <c r="U2641" s="183">
        <f t="shared" si="82"/>
        <v>81.350809040681568</v>
      </c>
      <c r="V2641" s="183">
        <f t="shared" si="83"/>
        <v>12.72388336216409</v>
      </c>
      <c r="W2641" s="201" t="s">
        <v>713</v>
      </c>
      <c r="X2641" s="201">
        <v>10</v>
      </c>
    </row>
    <row r="2642" spans="1:24" s="171" customFormat="1" ht="11.25">
      <c r="A2642" s="172" t="s">
        <v>699</v>
      </c>
      <c r="B2642" s="201" t="s">
        <v>665</v>
      </c>
      <c r="C2642" s="201" t="s">
        <v>700</v>
      </c>
      <c r="D2642" s="201" t="s">
        <v>701</v>
      </c>
      <c r="E2642" s="201" t="s">
        <v>702</v>
      </c>
      <c r="F2642" s="201" t="s">
        <v>703</v>
      </c>
      <c r="G2642" s="201">
        <v>4</v>
      </c>
      <c r="H2642" s="201">
        <v>11</v>
      </c>
      <c r="I2642" s="201" t="s">
        <v>713</v>
      </c>
      <c r="J2642" s="201" t="s">
        <v>671</v>
      </c>
      <c r="K2642" s="202">
        <v>43.07</v>
      </c>
      <c r="L2642" s="202">
        <v>0.59</v>
      </c>
      <c r="M2642" s="202">
        <v>20.93</v>
      </c>
      <c r="N2642" s="202">
        <v>7.31</v>
      </c>
      <c r="O2642" s="202">
        <v>0.31</v>
      </c>
      <c r="P2642" s="202">
        <v>21.9</v>
      </c>
      <c r="Q2642" s="202">
        <v>4.41</v>
      </c>
      <c r="R2642" s="202">
        <v>0.14000000000000001</v>
      </c>
      <c r="S2642" s="202">
        <v>2.56</v>
      </c>
      <c r="T2642" s="202">
        <v>101.22</v>
      </c>
      <c r="U2642" s="183">
        <f t="shared" si="82"/>
        <v>84.227112671250111</v>
      </c>
      <c r="V2642" s="183">
        <f t="shared" si="83"/>
        <v>7.5830072894308707</v>
      </c>
      <c r="W2642" s="201" t="s">
        <v>713</v>
      </c>
      <c r="X2642" s="201">
        <v>10</v>
      </c>
    </row>
    <row r="2643" spans="1:24" s="171" customFormat="1" ht="11.25">
      <c r="A2643" s="172" t="s">
        <v>699</v>
      </c>
      <c r="B2643" s="201" t="s">
        <v>665</v>
      </c>
      <c r="C2643" s="201" t="s">
        <v>700</v>
      </c>
      <c r="D2643" s="201" t="s">
        <v>701</v>
      </c>
      <c r="E2643" s="201" t="s">
        <v>702</v>
      </c>
      <c r="F2643" s="201" t="s">
        <v>703</v>
      </c>
      <c r="G2643" s="201">
        <v>4</v>
      </c>
      <c r="H2643" s="201">
        <v>12</v>
      </c>
      <c r="I2643" s="201" t="s">
        <v>713</v>
      </c>
      <c r="J2643" s="201" t="s">
        <v>671</v>
      </c>
      <c r="K2643" s="202">
        <v>42.65</v>
      </c>
      <c r="L2643" s="202">
        <v>1.22</v>
      </c>
      <c r="M2643" s="202">
        <v>19.04</v>
      </c>
      <c r="N2643" s="202">
        <v>7.92</v>
      </c>
      <c r="O2643" s="202">
        <v>0.28999999999999998</v>
      </c>
      <c r="P2643" s="202">
        <v>20.43</v>
      </c>
      <c r="Q2643" s="202">
        <v>5.45</v>
      </c>
      <c r="R2643" s="202">
        <v>0.1</v>
      </c>
      <c r="S2643" s="202">
        <v>3.76</v>
      </c>
      <c r="T2643" s="202">
        <v>100.86</v>
      </c>
      <c r="U2643" s="183">
        <f t="shared" si="82"/>
        <v>82.136078395627194</v>
      </c>
      <c r="V2643" s="183">
        <f t="shared" si="83"/>
        <v>11.697969753664372</v>
      </c>
      <c r="W2643" s="201" t="s">
        <v>713</v>
      </c>
      <c r="X2643" s="201">
        <v>10</v>
      </c>
    </row>
    <row r="2644" spans="1:24" s="171" customFormat="1" ht="11.25">
      <c r="A2644" s="172" t="s">
        <v>699</v>
      </c>
      <c r="B2644" s="201" t="s">
        <v>665</v>
      </c>
      <c r="C2644" s="201" t="s">
        <v>700</v>
      </c>
      <c r="D2644" s="201" t="s">
        <v>701</v>
      </c>
      <c r="E2644" s="201" t="s">
        <v>702</v>
      </c>
      <c r="F2644" s="201" t="s">
        <v>703</v>
      </c>
      <c r="G2644" s="201">
        <v>4</v>
      </c>
      <c r="H2644" s="201">
        <v>13</v>
      </c>
      <c r="I2644" s="201" t="s">
        <v>713</v>
      </c>
      <c r="J2644" s="201" t="s">
        <v>671</v>
      </c>
      <c r="K2644" s="202">
        <v>42.93</v>
      </c>
      <c r="L2644" s="202">
        <v>0.28000000000000003</v>
      </c>
      <c r="M2644" s="202">
        <v>20.51</v>
      </c>
      <c r="N2644" s="202">
        <v>7.8</v>
      </c>
      <c r="O2644" s="202">
        <v>0.41</v>
      </c>
      <c r="P2644" s="202">
        <v>20.86</v>
      </c>
      <c r="Q2644" s="202">
        <v>4.54</v>
      </c>
      <c r="R2644" s="202">
        <v>0.06</v>
      </c>
      <c r="S2644" s="202">
        <v>3.95</v>
      </c>
      <c r="T2644" s="202">
        <v>101.34</v>
      </c>
      <c r="U2644" s="183">
        <f t="shared" si="82"/>
        <v>82.65958309273779</v>
      </c>
      <c r="V2644" s="183">
        <f t="shared" si="83"/>
        <v>11.44144462254704</v>
      </c>
      <c r="W2644" s="201" t="s">
        <v>713</v>
      </c>
      <c r="X2644" s="201">
        <v>10</v>
      </c>
    </row>
    <row r="2645" spans="1:24" s="171" customFormat="1" ht="11.25">
      <c r="A2645" s="172" t="s">
        <v>699</v>
      </c>
      <c r="B2645" s="201" t="s">
        <v>665</v>
      </c>
      <c r="C2645" s="201" t="s">
        <v>700</v>
      </c>
      <c r="D2645" s="201" t="s">
        <v>701</v>
      </c>
      <c r="E2645" s="201" t="s">
        <v>702</v>
      </c>
      <c r="F2645" s="201" t="s">
        <v>703</v>
      </c>
      <c r="G2645" s="201">
        <v>4</v>
      </c>
      <c r="H2645" s="201">
        <v>14</v>
      </c>
      <c r="I2645" s="201" t="s">
        <v>713</v>
      </c>
      <c r="J2645" s="201" t="s">
        <v>671</v>
      </c>
      <c r="K2645" s="202">
        <v>42.27</v>
      </c>
      <c r="L2645" s="202">
        <v>0.27</v>
      </c>
      <c r="M2645" s="202">
        <v>21.02</v>
      </c>
      <c r="N2645" s="202">
        <v>7.7</v>
      </c>
      <c r="O2645" s="202">
        <v>0.45</v>
      </c>
      <c r="P2645" s="202">
        <v>20.91</v>
      </c>
      <c r="Q2645" s="202">
        <v>4.58</v>
      </c>
      <c r="R2645" s="202">
        <v>0.08</v>
      </c>
      <c r="S2645" s="202">
        <v>3.64</v>
      </c>
      <c r="T2645" s="202">
        <v>100.92</v>
      </c>
      <c r="U2645" s="183">
        <f t="shared" si="82"/>
        <v>82.877755347408851</v>
      </c>
      <c r="V2645" s="183">
        <f t="shared" si="83"/>
        <v>10.407775077476563</v>
      </c>
      <c r="W2645" s="201" t="s">
        <v>713</v>
      </c>
      <c r="X2645" s="201">
        <v>10</v>
      </c>
    </row>
    <row r="2646" spans="1:24" s="171" customFormat="1" ht="11.25">
      <c r="A2646" s="172" t="s">
        <v>699</v>
      </c>
      <c r="B2646" s="201" t="s">
        <v>665</v>
      </c>
      <c r="C2646" s="201" t="s">
        <v>700</v>
      </c>
      <c r="D2646" s="201" t="s">
        <v>701</v>
      </c>
      <c r="E2646" s="201" t="s">
        <v>702</v>
      </c>
      <c r="F2646" s="201" t="s">
        <v>703</v>
      </c>
      <c r="G2646" s="201">
        <v>4</v>
      </c>
      <c r="H2646" s="201">
        <v>15</v>
      </c>
      <c r="I2646" s="201" t="s">
        <v>713</v>
      </c>
      <c r="J2646" s="201" t="s">
        <v>671</v>
      </c>
      <c r="K2646" s="202">
        <v>42.38</v>
      </c>
      <c r="L2646" s="202">
        <v>0.82</v>
      </c>
      <c r="M2646" s="202">
        <v>19.670000000000002</v>
      </c>
      <c r="N2646" s="202">
        <v>8.91</v>
      </c>
      <c r="O2646" s="202">
        <v>0.35</v>
      </c>
      <c r="P2646" s="202">
        <v>20.28</v>
      </c>
      <c r="Q2646" s="202">
        <v>5.45</v>
      </c>
      <c r="R2646" s="202">
        <v>0.09</v>
      </c>
      <c r="S2646" s="202">
        <v>3.52</v>
      </c>
      <c r="T2646" s="202">
        <v>101.47</v>
      </c>
      <c r="U2646" s="183">
        <f t="shared" si="82"/>
        <v>80.225401357422783</v>
      </c>
      <c r="V2646" s="183">
        <f t="shared" si="83"/>
        <v>10.718162289629088</v>
      </c>
      <c r="W2646" s="201" t="s">
        <v>713</v>
      </c>
      <c r="X2646" s="201">
        <v>10</v>
      </c>
    </row>
    <row r="2647" spans="1:24" s="171" customFormat="1" ht="11.25">
      <c r="A2647" s="172" t="s">
        <v>699</v>
      </c>
      <c r="B2647" s="201" t="s">
        <v>665</v>
      </c>
      <c r="C2647" s="201" t="s">
        <v>700</v>
      </c>
      <c r="D2647" s="201" t="s">
        <v>701</v>
      </c>
      <c r="E2647" s="201" t="s">
        <v>702</v>
      </c>
      <c r="F2647" s="201" t="s">
        <v>703</v>
      </c>
      <c r="G2647" s="201">
        <v>4</v>
      </c>
      <c r="H2647" s="201">
        <v>16</v>
      </c>
      <c r="I2647" s="201" t="s">
        <v>713</v>
      </c>
      <c r="J2647" s="201" t="s">
        <v>671</v>
      </c>
      <c r="K2647" s="202">
        <v>42.46</v>
      </c>
      <c r="L2647" s="202">
        <v>0.03</v>
      </c>
      <c r="M2647" s="202">
        <v>19.350000000000001</v>
      </c>
      <c r="N2647" s="202">
        <v>7.88</v>
      </c>
      <c r="O2647" s="202">
        <v>0.59</v>
      </c>
      <c r="P2647" s="202">
        <v>19.649999999999999</v>
      </c>
      <c r="Q2647" s="202">
        <v>5.78</v>
      </c>
      <c r="R2647" s="202">
        <v>0</v>
      </c>
      <c r="S2647" s="202">
        <v>5.16</v>
      </c>
      <c r="T2647" s="202">
        <v>100.9</v>
      </c>
      <c r="U2647" s="183">
        <f t="shared" si="82"/>
        <v>81.633786457818076</v>
      </c>
      <c r="V2647" s="183">
        <f t="shared" si="83"/>
        <v>15.174490360572099</v>
      </c>
      <c r="W2647" s="201" t="s">
        <v>713</v>
      </c>
      <c r="X2647" s="201">
        <v>10</v>
      </c>
    </row>
    <row r="2648" spans="1:24" s="171" customFormat="1" ht="11.25">
      <c r="A2648" s="172" t="s">
        <v>699</v>
      </c>
      <c r="B2648" s="201" t="s">
        <v>665</v>
      </c>
      <c r="C2648" s="201" t="s">
        <v>700</v>
      </c>
      <c r="D2648" s="201" t="s">
        <v>701</v>
      </c>
      <c r="E2648" s="201" t="s">
        <v>702</v>
      </c>
      <c r="F2648" s="201" t="s">
        <v>703</v>
      </c>
      <c r="G2648" s="201">
        <v>4</v>
      </c>
      <c r="H2648" s="201">
        <v>17</v>
      </c>
      <c r="I2648" s="201" t="s">
        <v>713</v>
      </c>
      <c r="J2648" s="201" t="s">
        <v>671</v>
      </c>
      <c r="K2648" s="202">
        <v>41.58</v>
      </c>
      <c r="L2648" s="202">
        <v>0.24</v>
      </c>
      <c r="M2648" s="202">
        <v>18.95</v>
      </c>
      <c r="N2648" s="202">
        <v>7.87</v>
      </c>
      <c r="O2648" s="202">
        <v>0.45</v>
      </c>
      <c r="P2648" s="202">
        <v>20.22</v>
      </c>
      <c r="Q2648" s="202">
        <v>5.35</v>
      </c>
      <c r="R2648" s="202">
        <v>0.01</v>
      </c>
      <c r="S2648" s="202">
        <v>5.69</v>
      </c>
      <c r="T2648" s="202">
        <v>100.36</v>
      </c>
      <c r="U2648" s="183">
        <f t="shared" si="82"/>
        <v>82.077325982416156</v>
      </c>
      <c r="V2648" s="183">
        <f t="shared" si="83"/>
        <v>16.765783447630461</v>
      </c>
      <c r="W2648" s="201" t="s">
        <v>713</v>
      </c>
      <c r="X2648" s="201">
        <v>10</v>
      </c>
    </row>
    <row r="2649" spans="1:24" s="171" customFormat="1" ht="11.25">
      <c r="A2649" s="172" t="s">
        <v>699</v>
      </c>
      <c r="B2649" s="201" t="s">
        <v>665</v>
      </c>
      <c r="C2649" s="201" t="s">
        <v>700</v>
      </c>
      <c r="D2649" s="201" t="s">
        <v>701</v>
      </c>
      <c r="E2649" s="201" t="s">
        <v>702</v>
      </c>
      <c r="F2649" s="201" t="s">
        <v>703</v>
      </c>
      <c r="G2649" s="201">
        <v>4</v>
      </c>
      <c r="H2649" s="201">
        <v>18</v>
      </c>
      <c r="I2649" s="201" t="s">
        <v>713</v>
      </c>
      <c r="J2649" s="201" t="s">
        <v>671</v>
      </c>
      <c r="K2649" s="202">
        <v>40.64</v>
      </c>
      <c r="L2649" s="202">
        <v>0.22</v>
      </c>
      <c r="M2649" s="202">
        <v>22.81</v>
      </c>
      <c r="N2649" s="202">
        <v>13.36</v>
      </c>
      <c r="O2649" s="202">
        <v>0.31</v>
      </c>
      <c r="P2649" s="202">
        <v>8.24</v>
      </c>
      <c r="Q2649" s="202">
        <v>14.97</v>
      </c>
      <c r="R2649" s="202">
        <v>0.06</v>
      </c>
      <c r="S2649" s="202">
        <v>0.08</v>
      </c>
      <c r="T2649" s="202">
        <v>100.69</v>
      </c>
      <c r="U2649" s="183">
        <f t="shared" si="82"/>
        <v>52.366136628663938</v>
      </c>
      <c r="V2649" s="183">
        <f t="shared" si="83"/>
        <v>0.23472697469227555</v>
      </c>
      <c r="W2649" s="201" t="s">
        <v>713</v>
      </c>
      <c r="X2649" s="201">
        <v>10</v>
      </c>
    </row>
    <row r="2650" spans="1:24" s="171" customFormat="1" ht="11.25">
      <c r="A2650" s="172" t="s">
        <v>699</v>
      </c>
      <c r="B2650" s="201" t="s">
        <v>665</v>
      </c>
      <c r="C2650" s="201" t="s">
        <v>700</v>
      </c>
      <c r="D2650" s="201" t="s">
        <v>701</v>
      </c>
      <c r="E2650" s="201" t="s">
        <v>702</v>
      </c>
      <c r="F2650" s="201" t="s">
        <v>703</v>
      </c>
      <c r="G2650" s="201">
        <v>4</v>
      </c>
      <c r="H2650" s="201">
        <v>19</v>
      </c>
      <c r="I2650" s="201" t="s">
        <v>713</v>
      </c>
      <c r="J2650" s="201" t="s">
        <v>671</v>
      </c>
      <c r="K2650" s="202">
        <v>42.87</v>
      </c>
      <c r="L2650" s="202">
        <v>7.0000000000000007E-2</v>
      </c>
      <c r="M2650" s="202">
        <v>20.47</v>
      </c>
      <c r="N2650" s="202">
        <v>7.53</v>
      </c>
      <c r="O2650" s="202">
        <v>0.36</v>
      </c>
      <c r="P2650" s="202">
        <v>20.96</v>
      </c>
      <c r="Q2650" s="202">
        <v>4.5199999999999996</v>
      </c>
      <c r="R2650" s="202">
        <v>0.06</v>
      </c>
      <c r="S2650" s="202">
        <v>4.12</v>
      </c>
      <c r="T2650" s="202">
        <v>100.96</v>
      </c>
      <c r="U2650" s="183">
        <f t="shared" si="82"/>
        <v>83.225610818573386</v>
      </c>
      <c r="V2650" s="183">
        <f t="shared" si="83"/>
        <v>11.895829821682325</v>
      </c>
      <c r="W2650" s="201" t="s">
        <v>713</v>
      </c>
      <c r="X2650" s="201">
        <v>10</v>
      </c>
    </row>
    <row r="2651" spans="1:24" s="171" customFormat="1" ht="11.25">
      <c r="A2651" s="172" t="s">
        <v>699</v>
      </c>
      <c r="B2651" s="201" t="s">
        <v>665</v>
      </c>
      <c r="C2651" s="201" t="s">
        <v>700</v>
      </c>
      <c r="D2651" s="201" t="s">
        <v>701</v>
      </c>
      <c r="E2651" s="201" t="s">
        <v>702</v>
      </c>
      <c r="F2651" s="201" t="s">
        <v>703</v>
      </c>
      <c r="G2651" s="201">
        <v>4</v>
      </c>
      <c r="H2651" s="201">
        <v>20</v>
      </c>
      <c r="I2651" s="201" t="s">
        <v>713</v>
      </c>
      <c r="J2651" s="201" t="s">
        <v>671</v>
      </c>
      <c r="K2651" s="202">
        <v>42.12</v>
      </c>
      <c r="L2651" s="202">
        <v>0.67</v>
      </c>
      <c r="M2651" s="202">
        <v>17.72</v>
      </c>
      <c r="N2651" s="202">
        <v>7.97</v>
      </c>
      <c r="O2651" s="202">
        <v>0.42</v>
      </c>
      <c r="P2651" s="202">
        <v>20.14</v>
      </c>
      <c r="Q2651" s="202">
        <v>5.12</v>
      </c>
      <c r="R2651" s="202">
        <v>0.08</v>
      </c>
      <c r="S2651" s="202">
        <v>6.41</v>
      </c>
      <c r="T2651" s="202">
        <v>100.65</v>
      </c>
      <c r="U2651" s="183">
        <f t="shared" si="82"/>
        <v>81.831968325816163</v>
      </c>
      <c r="V2651" s="183">
        <f t="shared" si="83"/>
        <v>19.528008861986741</v>
      </c>
      <c r="W2651" s="201" t="s">
        <v>713</v>
      </c>
      <c r="X2651" s="201">
        <v>10</v>
      </c>
    </row>
    <row r="2652" spans="1:24" s="171" customFormat="1" ht="11.25">
      <c r="A2652" s="172" t="s">
        <v>699</v>
      </c>
      <c r="B2652" s="201" t="s">
        <v>665</v>
      </c>
      <c r="C2652" s="201" t="s">
        <v>700</v>
      </c>
      <c r="D2652" s="201" t="s">
        <v>701</v>
      </c>
      <c r="E2652" s="201" t="s">
        <v>702</v>
      </c>
      <c r="F2652" s="201" t="s">
        <v>703</v>
      </c>
      <c r="G2652" s="201">
        <v>4</v>
      </c>
      <c r="H2652" s="201">
        <v>21</v>
      </c>
      <c r="I2652" s="201" t="s">
        <v>713</v>
      </c>
      <c r="J2652" s="201" t="s">
        <v>671</v>
      </c>
      <c r="K2652" s="202">
        <v>40.520000000000003</v>
      </c>
      <c r="L2652" s="202">
        <v>0.92</v>
      </c>
      <c r="M2652" s="202">
        <v>20.23</v>
      </c>
      <c r="N2652" s="202">
        <v>17</v>
      </c>
      <c r="O2652" s="202">
        <v>0.46</v>
      </c>
      <c r="P2652" s="202">
        <v>9.9</v>
      </c>
      <c r="Q2652" s="202">
        <v>10.9</v>
      </c>
      <c r="R2652" s="202">
        <v>0.1</v>
      </c>
      <c r="S2652" s="202">
        <v>0.09</v>
      </c>
      <c r="T2652" s="202">
        <v>100.12</v>
      </c>
      <c r="U2652" s="183">
        <f t="shared" si="82"/>
        <v>50.932453090932526</v>
      </c>
      <c r="V2652" s="183">
        <f t="shared" si="83"/>
        <v>0.29755779196407084</v>
      </c>
      <c r="W2652" s="201" t="s">
        <v>713</v>
      </c>
      <c r="X2652" s="201">
        <v>10</v>
      </c>
    </row>
    <row r="2653" spans="1:24" s="171" customFormat="1" ht="11.25">
      <c r="A2653" s="172" t="s">
        <v>699</v>
      </c>
      <c r="B2653" s="201" t="s">
        <v>665</v>
      </c>
      <c r="C2653" s="201" t="s">
        <v>700</v>
      </c>
      <c r="D2653" s="201" t="s">
        <v>701</v>
      </c>
      <c r="E2653" s="201" t="s">
        <v>702</v>
      </c>
      <c r="F2653" s="201" t="s">
        <v>703</v>
      </c>
      <c r="G2653" s="201">
        <v>4</v>
      </c>
      <c r="H2653" s="201">
        <v>22</v>
      </c>
      <c r="I2653" s="201" t="s">
        <v>713</v>
      </c>
      <c r="J2653" s="201" t="s">
        <v>671</v>
      </c>
      <c r="K2653" s="202">
        <v>42.42</v>
      </c>
      <c r="L2653" s="202">
        <v>0.14000000000000001</v>
      </c>
      <c r="M2653" s="202">
        <v>20.21</v>
      </c>
      <c r="N2653" s="202">
        <v>8.2899999999999991</v>
      </c>
      <c r="O2653" s="202">
        <v>0.43</v>
      </c>
      <c r="P2653" s="202">
        <v>19.73</v>
      </c>
      <c r="Q2653" s="202">
        <v>5.04</v>
      </c>
      <c r="R2653" s="202">
        <v>7.0000000000000007E-2</v>
      </c>
      <c r="S2653" s="202">
        <v>4.93</v>
      </c>
      <c r="T2653" s="202">
        <v>101.26</v>
      </c>
      <c r="U2653" s="183">
        <f t="shared" si="82"/>
        <v>80.923875640323644</v>
      </c>
      <c r="V2653" s="183">
        <f t="shared" si="83"/>
        <v>14.063047916554341</v>
      </c>
      <c r="W2653" s="201" t="s">
        <v>713</v>
      </c>
      <c r="X2653" s="201">
        <v>10</v>
      </c>
    </row>
    <row r="2654" spans="1:24" s="171" customFormat="1" ht="11.25">
      <c r="A2654" s="172" t="s">
        <v>699</v>
      </c>
      <c r="B2654" s="201" t="s">
        <v>665</v>
      </c>
      <c r="C2654" s="201" t="s">
        <v>700</v>
      </c>
      <c r="D2654" s="201" t="s">
        <v>701</v>
      </c>
      <c r="E2654" s="201" t="s">
        <v>702</v>
      </c>
      <c r="F2654" s="201" t="s">
        <v>703</v>
      </c>
      <c r="G2654" s="201">
        <v>4</v>
      </c>
      <c r="H2654" s="201">
        <v>23</v>
      </c>
      <c r="I2654" s="201" t="s">
        <v>713</v>
      </c>
      <c r="J2654" s="201" t="s">
        <v>671</v>
      </c>
      <c r="K2654" s="202">
        <v>42.13</v>
      </c>
      <c r="L2654" s="202">
        <v>0.25</v>
      </c>
      <c r="M2654" s="202">
        <v>18.48</v>
      </c>
      <c r="N2654" s="202">
        <v>6.99</v>
      </c>
      <c r="O2654" s="202">
        <v>0.41</v>
      </c>
      <c r="P2654" s="202">
        <v>20.23</v>
      </c>
      <c r="Q2654" s="202">
        <v>5.07</v>
      </c>
      <c r="R2654" s="202">
        <v>0.05</v>
      </c>
      <c r="S2654" s="202">
        <v>6.52</v>
      </c>
      <c r="T2654" s="202">
        <v>100.13</v>
      </c>
      <c r="U2654" s="183">
        <f t="shared" si="82"/>
        <v>83.762569351424574</v>
      </c>
      <c r="V2654" s="183">
        <f t="shared" si="83"/>
        <v>19.138444051404594</v>
      </c>
      <c r="W2654" s="201" t="s">
        <v>713</v>
      </c>
      <c r="X2654" s="201">
        <v>10</v>
      </c>
    </row>
    <row r="2655" spans="1:24" s="171" customFormat="1" ht="11.25">
      <c r="A2655" s="172" t="s">
        <v>699</v>
      </c>
      <c r="B2655" s="201" t="s">
        <v>665</v>
      </c>
      <c r="C2655" s="201" t="s">
        <v>700</v>
      </c>
      <c r="D2655" s="201" t="s">
        <v>701</v>
      </c>
      <c r="E2655" s="201" t="s">
        <v>702</v>
      </c>
      <c r="F2655" s="201" t="s">
        <v>703</v>
      </c>
      <c r="G2655" s="201">
        <v>4</v>
      </c>
      <c r="H2655" s="201">
        <v>24</v>
      </c>
      <c r="I2655" s="201" t="s">
        <v>713</v>
      </c>
      <c r="J2655" s="201" t="s">
        <v>671</v>
      </c>
      <c r="K2655" s="202">
        <v>42.01</v>
      </c>
      <c r="L2655" s="202">
        <v>0.34</v>
      </c>
      <c r="M2655" s="202">
        <v>21.24</v>
      </c>
      <c r="N2655" s="202">
        <v>8.66</v>
      </c>
      <c r="O2655" s="202">
        <v>0.47</v>
      </c>
      <c r="P2655" s="202">
        <v>20.74</v>
      </c>
      <c r="Q2655" s="202">
        <v>4.26</v>
      </c>
      <c r="R2655" s="202">
        <v>7.0000000000000007E-2</v>
      </c>
      <c r="S2655" s="202">
        <v>3.43</v>
      </c>
      <c r="T2655" s="202">
        <v>101.22</v>
      </c>
      <c r="U2655" s="183">
        <f t="shared" si="82"/>
        <v>81.02031171775333</v>
      </c>
      <c r="V2655" s="183">
        <f t="shared" si="83"/>
        <v>9.7743631002286353</v>
      </c>
      <c r="W2655" s="201" t="s">
        <v>713</v>
      </c>
      <c r="X2655" s="201">
        <v>10</v>
      </c>
    </row>
    <row r="2656" spans="1:24" s="171" customFormat="1" ht="11.25">
      <c r="A2656" s="172" t="s">
        <v>699</v>
      </c>
      <c r="B2656" s="201" t="s">
        <v>665</v>
      </c>
      <c r="C2656" s="201" t="s">
        <v>700</v>
      </c>
      <c r="D2656" s="201" t="s">
        <v>701</v>
      </c>
      <c r="E2656" s="201" t="s">
        <v>702</v>
      </c>
      <c r="F2656" s="201" t="s">
        <v>703</v>
      </c>
      <c r="G2656" s="201">
        <v>4</v>
      </c>
      <c r="H2656" s="201">
        <v>25</v>
      </c>
      <c r="I2656" s="201" t="s">
        <v>713</v>
      </c>
      <c r="J2656" s="201" t="s">
        <v>671</v>
      </c>
      <c r="K2656" s="202">
        <v>42.38</v>
      </c>
      <c r="L2656" s="202">
        <v>0.35</v>
      </c>
      <c r="M2656" s="202">
        <v>19.170000000000002</v>
      </c>
      <c r="N2656" s="202">
        <v>7.11</v>
      </c>
      <c r="O2656" s="202">
        <v>0.37</v>
      </c>
      <c r="P2656" s="202">
        <v>20.62</v>
      </c>
      <c r="Q2656" s="202">
        <v>5.44</v>
      </c>
      <c r="R2656" s="202">
        <v>0.06</v>
      </c>
      <c r="S2656" s="202">
        <v>5.68</v>
      </c>
      <c r="T2656" s="202">
        <v>101.18</v>
      </c>
      <c r="U2656" s="183">
        <f t="shared" si="82"/>
        <v>83.790746164171154</v>
      </c>
      <c r="V2656" s="183">
        <f t="shared" si="83"/>
        <v>16.580980480119653</v>
      </c>
      <c r="W2656" s="201" t="s">
        <v>713</v>
      </c>
      <c r="X2656" s="201">
        <v>10</v>
      </c>
    </row>
    <row r="2657" spans="1:24" s="171" customFormat="1" ht="11.25">
      <c r="A2657" s="172" t="s">
        <v>699</v>
      </c>
      <c r="B2657" s="201" t="s">
        <v>665</v>
      </c>
      <c r="C2657" s="201" t="s">
        <v>700</v>
      </c>
      <c r="D2657" s="201" t="s">
        <v>701</v>
      </c>
      <c r="E2657" s="201" t="s">
        <v>702</v>
      </c>
      <c r="F2657" s="201" t="s">
        <v>703</v>
      </c>
      <c r="G2657" s="201">
        <v>4</v>
      </c>
      <c r="H2657" s="201">
        <v>26</v>
      </c>
      <c r="I2657" s="201" t="s">
        <v>713</v>
      </c>
      <c r="J2657" s="201" t="s">
        <v>671</v>
      </c>
      <c r="K2657" s="202">
        <v>42.27</v>
      </c>
      <c r="L2657" s="202">
        <v>0.53</v>
      </c>
      <c r="M2657" s="202">
        <v>21.15</v>
      </c>
      <c r="N2657" s="202">
        <v>14.64</v>
      </c>
      <c r="O2657" s="202">
        <v>0.34</v>
      </c>
      <c r="P2657" s="202">
        <v>13.92</v>
      </c>
      <c r="Q2657" s="202">
        <v>7.76</v>
      </c>
      <c r="R2657" s="202">
        <v>0.15</v>
      </c>
      <c r="S2657" s="202">
        <v>0.11</v>
      </c>
      <c r="T2657" s="202">
        <v>100.87</v>
      </c>
      <c r="U2657" s="183">
        <f t="shared" si="82"/>
        <v>62.891154973959459</v>
      </c>
      <c r="V2657" s="183">
        <f t="shared" si="83"/>
        <v>0.34768711835854937</v>
      </c>
      <c r="W2657" s="201" t="s">
        <v>713</v>
      </c>
      <c r="X2657" s="201">
        <v>10</v>
      </c>
    </row>
    <row r="2658" spans="1:24" s="171" customFormat="1" ht="11.25">
      <c r="A2658" s="172" t="s">
        <v>699</v>
      </c>
      <c r="B2658" s="201" t="s">
        <v>665</v>
      </c>
      <c r="C2658" s="201" t="s">
        <v>700</v>
      </c>
      <c r="D2658" s="201" t="s">
        <v>701</v>
      </c>
      <c r="E2658" s="201" t="s">
        <v>702</v>
      </c>
      <c r="F2658" s="201" t="s">
        <v>703</v>
      </c>
      <c r="G2658" s="201">
        <v>4</v>
      </c>
      <c r="H2658" s="201">
        <v>27</v>
      </c>
      <c r="I2658" s="201" t="s">
        <v>713</v>
      </c>
      <c r="J2658" s="201" t="s">
        <v>671</v>
      </c>
      <c r="K2658" s="202">
        <v>42.23</v>
      </c>
      <c r="L2658" s="202">
        <v>0.24</v>
      </c>
      <c r="M2658" s="202">
        <v>20.58</v>
      </c>
      <c r="N2658" s="202">
        <v>7.83</v>
      </c>
      <c r="O2658" s="202">
        <v>0.37</v>
      </c>
      <c r="P2658" s="202">
        <v>20.7</v>
      </c>
      <c r="Q2658" s="202">
        <v>4.4400000000000004</v>
      </c>
      <c r="R2658" s="202">
        <v>0.06</v>
      </c>
      <c r="S2658" s="202">
        <v>3.31</v>
      </c>
      <c r="T2658" s="202">
        <v>99.76</v>
      </c>
      <c r="U2658" s="183">
        <f t="shared" si="82"/>
        <v>82.49357168636719</v>
      </c>
      <c r="V2658" s="183">
        <f t="shared" si="83"/>
        <v>9.7387429936034007</v>
      </c>
      <c r="W2658" s="201" t="s">
        <v>713</v>
      </c>
      <c r="X2658" s="201">
        <v>10</v>
      </c>
    </row>
    <row r="2659" spans="1:24" s="171" customFormat="1" ht="11.25">
      <c r="A2659" s="172" t="s">
        <v>699</v>
      </c>
      <c r="B2659" s="201" t="s">
        <v>665</v>
      </c>
      <c r="C2659" s="201" t="s">
        <v>700</v>
      </c>
      <c r="D2659" s="201" t="s">
        <v>701</v>
      </c>
      <c r="E2659" s="201" t="s">
        <v>702</v>
      </c>
      <c r="F2659" s="201" t="s">
        <v>703</v>
      </c>
      <c r="G2659" s="201">
        <v>4</v>
      </c>
      <c r="H2659" s="201">
        <v>28</v>
      </c>
      <c r="I2659" s="201" t="s">
        <v>713</v>
      </c>
      <c r="J2659" s="201" t="s">
        <v>671</v>
      </c>
      <c r="K2659" s="202">
        <v>42.07</v>
      </c>
      <c r="L2659" s="202">
        <v>0.11</v>
      </c>
      <c r="M2659" s="202">
        <v>17.329999999999998</v>
      </c>
      <c r="N2659" s="202">
        <v>7.17</v>
      </c>
      <c r="O2659" s="202">
        <v>0.31</v>
      </c>
      <c r="P2659" s="202">
        <v>19.98</v>
      </c>
      <c r="Q2659" s="202">
        <v>6.33</v>
      </c>
      <c r="R2659" s="202">
        <v>0.04</v>
      </c>
      <c r="S2659" s="202">
        <v>7.68</v>
      </c>
      <c r="T2659" s="202">
        <v>101.02</v>
      </c>
      <c r="U2659" s="183">
        <f t="shared" si="82"/>
        <v>83.24103580355559</v>
      </c>
      <c r="V2659" s="183">
        <f t="shared" si="83"/>
        <v>22.916284341783584</v>
      </c>
      <c r="W2659" s="201" t="s">
        <v>713</v>
      </c>
      <c r="X2659" s="201">
        <v>10</v>
      </c>
    </row>
    <row r="2660" spans="1:24" s="171" customFormat="1" ht="11.25">
      <c r="A2660" s="172" t="s">
        <v>699</v>
      </c>
      <c r="B2660" s="201" t="s">
        <v>665</v>
      </c>
      <c r="C2660" s="201" t="s">
        <v>700</v>
      </c>
      <c r="D2660" s="201" t="s">
        <v>701</v>
      </c>
      <c r="E2660" s="201" t="s">
        <v>702</v>
      </c>
      <c r="F2660" s="201" t="s">
        <v>703</v>
      </c>
      <c r="G2660" s="201">
        <v>4</v>
      </c>
      <c r="H2660" s="201">
        <v>29</v>
      </c>
      <c r="I2660" s="201" t="s">
        <v>713</v>
      </c>
      <c r="J2660" s="201" t="s">
        <v>671</v>
      </c>
      <c r="K2660" s="202">
        <v>42.2</v>
      </c>
      <c r="L2660" s="202">
        <v>0.34</v>
      </c>
      <c r="M2660" s="202">
        <v>19.62</v>
      </c>
      <c r="N2660" s="202">
        <v>8.1199999999999992</v>
      </c>
      <c r="O2660" s="202">
        <v>0.4</v>
      </c>
      <c r="P2660" s="202">
        <v>20.71</v>
      </c>
      <c r="Q2660" s="202">
        <v>4.97</v>
      </c>
      <c r="R2660" s="202">
        <v>0.06</v>
      </c>
      <c r="S2660" s="202">
        <v>4.41</v>
      </c>
      <c r="T2660" s="202">
        <v>100.83</v>
      </c>
      <c r="U2660" s="183">
        <f t="shared" si="82"/>
        <v>81.96927975712633</v>
      </c>
      <c r="V2660" s="183">
        <f t="shared" si="83"/>
        <v>13.102804232636705</v>
      </c>
      <c r="W2660" s="201" t="s">
        <v>713</v>
      </c>
      <c r="X2660" s="201">
        <v>10</v>
      </c>
    </row>
    <row r="2661" spans="1:24" s="171" customFormat="1" ht="11.25">
      <c r="A2661" s="172" t="s">
        <v>699</v>
      </c>
      <c r="B2661" s="201" t="s">
        <v>665</v>
      </c>
      <c r="C2661" s="201" t="s">
        <v>700</v>
      </c>
      <c r="D2661" s="201" t="s">
        <v>701</v>
      </c>
      <c r="E2661" s="201" t="s">
        <v>702</v>
      </c>
      <c r="F2661" s="201" t="s">
        <v>703</v>
      </c>
      <c r="G2661" s="201">
        <v>4</v>
      </c>
      <c r="H2661" s="201">
        <v>30</v>
      </c>
      <c r="I2661" s="201" t="s">
        <v>713</v>
      </c>
      <c r="J2661" s="201" t="s">
        <v>671</v>
      </c>
      <c r="K2661" s="202">
        <v>41.83</v>
      </c>
      <c r="L2661" s="202">
        <v>0.54</v>
      </c>
      <c r="M2661" s="202">
        <v>20.21</v>
      </c>
      <c r="N2661" s="202">
        <v>10.58</v>
      </c>
      <c r="O2661" s="202">
        <v>0.48</v>
      </c>
      <c r="P2661" s="202">
        <v>16.399999999999999</v>
      </c>
      <c r="Q2661" s="202">
        <v>8.56</v>
      </c>
      <c r="R2661" s="202">
        <v>0.11</v>
      </c>
      <c r="S2661" s="202">
        <v>0.88</v>
      </c>
      <c r="T2661" s="202">
        <v>99.59</v>
      </c>
      <c r="U2661" s="183">
        <f t="shared" si="82"/>
        <v>73.425066166307275</v>
      </c>
      <c r="V2661" s="183">
        <f t="shared" si="83"/>
        <v>2.838122655109145</v>
      </c>
      <c r="W2661" s="201" t="s">
        <v>713</v>
      </c>
      <c r="X2661" s="201">
        <v>10</v>
      </c>
    </row>
    <row r="2662" spans="1:24" s="171" customFormat="1" ht="11.25">
      <c r="A2662" s="172" t="s">
        <v>699</v>
      </c>
      <c r="B2662" s="201" t="s">
        <v>665</v>
      </c>
      <c r="C2662" s="201" t="s">
        <v>700</v>
      </c>
      <c r="D2662" s="201" t="s">
        <v>701</v>
      </c>
      <c r="E2662" s="201" t="s">
        <v>702</v>
      </c>
      <c r="F2662" s="201" t="s">
        <v>703</v>
      </c>
      <c r="G2662" s="201">
        <v>4</v>
      </c>
      <c r="H2662" s="201">
        <v>31</v>
      </c>
      <c r="I2662" s="201" t="s">
        <v>713</v>
      </c>
      <c r="J2662" s="201" t="s">
        <v>671</v>
      </c>
      <c r="K2662" s="202">
        <v>42.95</v>
      </c>
      <c r="L2662" s="202">
        <v>1.04</v>
      </c>
      <c r="M2662" s="202">
        <v>18.37</v>
      </c>
      <c r="N2662" s="202">
        <v>8.92</v>
      </c>
      <c r="O2662" s="202">
        <v>0.28999999999999998</v>
      </c>
      <c r="P2662" s="202">
        <v>19.78</v>
      </c>
      <c r="Q2662" s="202">
        <v>5.49</v>
      </c>
      <c r="R2662" s="202">
        <v>0.09</v>
      </c>
      <c r="S2662" s="202">
        <v>4.01</v>
      </c>
      <c r="T2662" s="202">
        <v>100.94</v>
      </c>
      <c r="U2662" s="183">
        <f t="shared" si="82"/>
        <v>79.80830861820543</v>
      </c>
      <c r="V2662" s="183">
        <f t="shared" si="83"/>
        <v>12.773311558532654</v>
      </c>
      <c r="W2662" s="201" t="s">
        <v>713</v>
      </c>
      <c r="X2662" s="201">
        <v>10</v>
      </c>
    </row>
    <row r="2663" spans="1:24" s="171" customFormat="1" ht="11.25">
      <c r="A2663" s="172" t="s">
        <v>699</v>
      </c>
      <c r="B2663" s="201" t="s">
        <v>665</v>
      </c>
      <c r="C2663" s="201" t="s">
        <v>700</v>
      </c>
      <c r="D2663" s="201" t="s">
        <v>701</v>
      </c>
      <c r="E2663" s="201" t="s">
        <v>702</v>
      </c>
      <c r="F2663" s="201" t="s">
        <v>703</v>
      </c>
      <c r="G2663" s="201">
        <v>4</v>
      </c>
      <c r="H2663" s="201">
        <v>32</v>
      </c>
      <c r="I2663" s="201" t="s">
        <v>713</v>
      </c>
      <c r="J2663" s="201" t="s">
        <v>671</v>
      </c>
      <c r="K2663" s="202">
        <v>42.53</v>
      </c>
      <c r="L2663" s="202">
        <v>0.12</v>
      </c>
      <c r="M2663" s="202">
        <v>20.7</v>
      </c>
      <c r="N2663" s="202">
        <v>7.76</v>
      </c>
      <c r="O2663" s="202">
        <v>0.4</v>
      </c>
      <c r="P2663" s="202">
        <v>20.420000000000002</v>
      </c>
      <c r="Q2663" s="202">
        <v>4.3</v>
      </c>
      <c r="R2663" s="202">
        <v>7.0000000000000007E-2</v>
      </c>
      <c r="S2663" s="202">
        <v>3.06</v>
      </c>
      <c r="T2663" s="202">
        <v>99.36</v>
      </c>
      <c r="U2663" s="183">
        <f t="shared" si="82"/>
        <v>82.426479899297902</v>
      </c>
      <c r="V2663" s="183">
        <f t="shared" si="83"/>
        <v>9.0220670532300389</v>
      </c>
      <c r="W2663" s="201" t="s">
        <v>713</v>
      </c>
      <c r="X2663" s="201">
        <v>10</v>
      </c>
    </row>
    <row r="2664" spans="1:24" s="171" customFormat="1" ht="11.25">
      <c r="A2664" s="172" t="s">
        <v>699</v>
      </c>
      <c r="B2664" s="201" t="s">
        <v>665</v>
      </c>
      <c r="C2664" s="201" t="s">
        <v>700</v>
      </c>
      <c r="D2664" s="201" t="s">
        <v>701</v>
      </c>
      <c r="E2664" s="201" t="s">
        <v>702</v>
      </c>
      <c r="F2664" s="201" t="s">
        <v>703</v>
      </c>
      <c r="G2664" s="201">
        <v>4</v>
      </c>
      <c r="H2664" s="201">
        <v>33</v>
      </c>
      <c r="I2664" s="201" t="s">
        <v>713</v>
      </c>
      <c r="J2664" s="201" t="s">
        <v>671</v>
      </c>
      <c r="K2664" s="202">
        <v>41.71</v>
      </c>
      <c r="L2664" s="202">
        <v>1.27</v>
      </c>
      <c r="M2664" s="202">
        <v>17.010000000000002</v>
      </c>
      <c r="N2664" s="202">
        <v>7.4</v>
      </c>
      <c r="O2664" s="202">
        <v>0.38</v>
      </c>
      <c r="P2664" s="202">
        <v>20.010000000000002</v>
      </c>
      <c r="Q2664" s="202">
        <v>5.86</v>
      </c>
      <c r="R2664" s="202">
        <v>7.0000000000000007E-2</v>
      </c>
      <c r="S2664" s="202">
        <v>6.33</v>
      </c>
      <c r="T2664" s="202">
        <v>100.04</v>
      </c>
      <c r="U2664" s="183">
        <f t="shared" si="82"/>
        <v>82.817289622050524</v>
      </c>
      <c r="V2664" s="183">
        <f t="shared" si="83"/>
        <v>19.977105265185546</v>
      </c>
      <c r="W2664" s="201" t="s">
        <v>713</v>
      </c>
      <c r="X2664" s="201">
        <v>10</v>
      </c>
    </row>
    <row r="2665" spans="1:24" s="171" customFormat="1" ht="11.25">
      <c r="A2665" s="172" t="s">
        <v>699</v>
      </c>
      <c r="B2665" s="201" t="s">
        <v>665</v>
      </c>
      <c r="C2665" s="201" t="s">
        <v>700</v>
      </c>
      <c r="D2665" s="201" t="s">
        <v>701</v>
      </c>
      <c r="E2665" s="201" t="s">
        <v>702</v>
      </c>
      <c r="F2665" s="201" t="s">
        <v>703</v>
      </c>
      <c r="G2665" s="201">
        <v>4</v>
      </c>
      <c r="H2665" s="201">
        <v>34</v>
      </c>
      <c r="I2665" s="201" t="s">
        <v>713</v>
      </c>
      <c r="J2665" s="201" t="s">
        <v>671</v>
      </c>
      <c r="K2665" s="202">
        <v>41.25</v>
      </c>
      <c r="L2665" s="202">
        <v>0.09</v>
      </c>
      <c r="M2665" s="202">
        <v>16.420000000000002</v>
      </c>
      <c r="N2665" s="202">
        <v>6.83</v>
      </c>
      <c r="O2665" s="202">
        <v>0.43</v>
      </c>
      <c r="P2665" s="202">
        <v>18.61</v>
      </c>
      <c r="Q2665" s="202">
        <v>6.81</v>
      </c>
      <c r="R2665" s="202">
        <v>0.01</v>
      </c>
      <c r="S2665" s="202">
        <v>9.3699999999999992</v>
      </c>
      <c r="T2665" s="202">
        <v>99.82</v>
      </c>
      <c r="U2665" s="183">
        <f t="shared" si="82"/>
        <v>82.925484999247729</v>
      </c>
      <c r="V2665" s="183">
        <f t="shared" si="83"/>
        <v>27.683580413668928</v>
      </c>
      <c r="W2665" s="201" t="s">
        <v>713</v>
      </c>
      <c r="X2665" s="201">
        <v>10</v>
      </c>
    </row>
    <row r="2666" spans="1:24" s="171" customFormat="1" ht="11.25">
      <c r="A2666" s="172" t="s">
        <v>699</v>
      </c>
      <c r="B2666" s="201" t="s">
        <v>665</v>
      </c>
      <c r="C2666" s="201" t="s">
        <v>700</v>
      </c>
      <c r="D2666" s="201" t="s">
        <v>701</v>
      </c>
      <c r="E2666" s="201" t="s">
        <v>702</v>
      </c>
      <c r="F2666" s="201" t="s">
        <v>703</v>
      </c>
      <c r="G2666" s="201">
        <v>4</v>
      </c>
      <c r="H2666" s="201">
        <v>35</v>
      </c>
      <c r="I2666" s="201" t="s">
        <v>713</v>
      </c>
      <c r="J2666" s="201" t="s">
        <v>671</v>
      </c>
      <c r="K2666" s="202">
        <v>41.62</v>
      </c>
      <c r="L2666" s="202">
        <v>0.12</v>
      </c>
      <c r="M2666" s="202">
        <v>16.46</v>
      </c>
      <c r="N2666" s="202">
        <v>7.37</v>
      </c>
      <c r="O2666" s="202">
        <v>0.49</v>
      </c>
      <c r="P2666" s="202">
        <v>18.649999999999999</v>
      </c>
      <c r="Q2666" s="202">
        <v>6.84</v>
      </c>
      <c r="R2666" s="202">
        <v>0.05</v>
      </c>
      <c r="S2666" s="202">
        <v>9.52</v>
      </c>
      <c r="T2666" s="202">
        <v>101.12</v>
      </c>
      <c r="U2666" s="183">
        <f t="shared" si="82"/>
        <v>81.852848156164185</v>
      </c>
      <c r="V2666" s="183">
        <f t="shared" si="83"/>
        <v>27.953625983041146</v>
      </c>
      <c r="W2666" s="201" t="s">
        <v>713</v>
      </c>
      <c r="X2666" s="201">
        <v>10</v>
      </c>
    </row>
    <row r="2667" spans="1:24" s="171" customFormat="1" ht="11.25">
      <c r="A2667" s="172" t="s">
        <v>699</v>
      </c>
      <c r="B2667" s="201" t="s">
        <v>665</v>
      </c>
      <c r="C2667" s="201" t="s">
        <v>700</v>
      </c>
      <c r="D2667" s="201" t="s">
        <v>701</v>
      </c>
      <c r="E2667" s="201" t="s">
        <v>702</v>
      </c>
      <c r="F2667" s="201" t="s">
        <v>703</v>
      </c>
      <c r="G2667" s="201">
        <v>4</v>
      </c>
      <c r="H2667" s="201">
        <v>36</v>
      </c>
      <c r="I2667" s="201" t="s">
        <v>713</v>
      </c>
      <c r="J2667" s="201" t="s">
        <v>671</v>
      </c>
      <c r="K2667" s="202">
        <v>41.47</v>
      </c>
      <c r="L2667" s="202">
        <v>0.55000000000000004</v>
      </c>
      <c r="M2667" s="202">
        <v>20.83</v>
      </c>
      <c r="N2667" s="202">
        <v>10.41</v>
      </c>
      <c r="O2667" s="202">
        <v>0.48</v>
      </c>
      <c r="P2667" s="202">
        <v>15.92</v>
      </c>
      <c r="Q2667" s="202">
        <v>9.07</v>
      </c>
      <c r="R2667" s="202">
        <v>0.11</v>
      </c>
      <c r="S2667" s="202">
        <v>0.9</v>
      </c>
      <c r="T2667" s="202">
        <v>99.74</v>
      </c>
      <c r="U2667" s="183">
        <f t="shared" si="82"/>
        <v>73.160683759699765</v>
      </c>
      <c r="V2667" s="183">
        <f t="shared" si="83"/>
        <v>2.8168461830895803</v>
      </c>
      <c r="W2667" s="201" t="s">
        <v>713</v>
      </c>
      <c r="X2667" s="201">
        <v>10</v>
      </c>
    </row>
    <row r="2668" spans="1:24" s="171" customFormat="1" ht="11.25">
      <c r="A2668" s="172" t="s">
        <v>699</v>
      </c>
      <c r="B2668" s="201" t="s">
        <v>665</v>
      </c>
      <c r="C2668" s="201" t="s">
        <v>700</v>
      </c>
      <c r="D2668" s="201" t="s">
        <v>701</v>
      </c>
      <c r="E2668" s="201" t="s">
        <v>702</v>
      </c>
      <c r="F2668" s="201" t="s">
        <v>703</v>
      </c>
      <c r="G2668" s="201">
        <v>4</v>
      </c>
      <c r="H2668" s="201">
        <v>37</v>
      </c>
      <c r="I2668" s="201" t="s">
        <v>713</v>
      </c>
      <c r="J2668" s="201" t="s">
        <v>671</v>
      </c>
      <c r="K2668" s="202">
        <v>42.75</v>
      </c>
      <c r="L2668" s="202">
        <v>0.59</v>
      </c>
      <c r="M2668" s="202">
        <v>20.09</v>
      </c>
      <c r="N2668" s="202">
        <v>9.77</v>
      </c>
      <c r="O2668" s="202">
        <v>0.53</v>
      </c>
      <c r="P2668" s="202">
        <v>18.22</v>
      </c>
      <c r="Q2668" s="202">
        <v>6.72</v>
      </c>
      <c r="R2668" s="202">
        <v>0.06</v>
      </c>
      <c r="S2668" s="202">
        <v>2.33</v>
      </c>
      <c r="T2668" s="202">
        <v>101.06</v>
      </c>
      <c r="U2668" s="183">
        <f t="shared" si="82"/>
        <v>76.873542553603173</v>
      </c>
      <c r="V2668" s="183">
        <f t="shared" si="83"/>
        <v>7.2186436851613021</v>
      </c>
      <c r="W2668" s="201" t="s">
        <v>713</v>
      </c>
      <c r="X2668" s="201">
        <v>10</v>
      </c>
    </row>
    <row r="2669" spans="1:24" s="171" customFormat="1" ht="11.25">
      <c r="A2669" s="172" t="s">
        <v>699</v>
      </c>
      <c r="B2669" s="201" t="s">
        <v>665</v>
      </c>
      <c r="C2669" s="201" t="s">
        <v>700</v>
      </c>
      <c r="D2669" s="201" t="s">
        <v>701</v>
      </c>
      <c r="E2669" s="201" t="s">
        <v>702</v>
      </c>
      <c r="F2669" s="201" t="s">
        <v>703</v>
      </c>
      <c r="G2669" s="201">
        <v>4</v>
      </c>
      <c r="H2669" s="201">
        <v>38</v>
      </c>
      <c r="I2669" s="201" t="s">
        <v>713</v>
      </c>
      <c r="J2669" s="201" t="s">
        <v>671</v>
      </c>
      <c r="K2669" s="202">
        <v>41.62</v>
      </c>
      <c r="L2669" s="202">
        <v>1.23</v>
      </c>
      <c r="M2669" s="202">
        <v>14.22</v>
      </c>
      <c r="N2669" s="202">
        <v>7.53</v>
      </c>
      <c r="O2669" s="202">
        <v>0.37</v>
      </c>
      <c r="P2669" s="202">
        <v>19.25</v>
      </c>
      <c r="Q2669" s="202">
        <v>7.18</v>
      </c>
      <c r="R2669" s="202">
        <v>0.11</v>
      </c>
      <c r="S2669" s="202">
        <v>9.3699999999999992</v>
      </c>
      <c r="T2669" s="202">
        <v>100.88</v>
      </c>
      <c r="U2669" s="183">
        <f t="shared" si="82"/>
        <v>82.003683284490862</v>
      </c>
      <c r="V2669" s="183">
        <f t="shared" si="83"/>
        <v>30.653665248999157</v>
      </c>
      <c r="W2669" s="201" t="s">
        <v>713</v>
      </c>
      <c r="X2669" s="201">
        <v>10</v>
      </c>
    </row>
    <row r="2670" spans="1:24" s="171" customFormat="1" ht="11.25">
      <c r="A2670" s="172" t="s">
        <v>699</v>
      </c>
      <c r="B2670" s="201" t="s">
        <v>665</v>
      </c>
      <c r="C2670" s="201" t="s">
        <v>700</v>
      </c>
      <c r="D2670" s="201" t="s">
        <v>701</v>
      </c>
      <c r="E2670" s="201" t="s">
        <v>702</v>
      </c>
      <c r="F2670" s="201" t="s">
        <v>703</v>
      </c>
      <c r="G2670" s="201">
        <v>4</v>
      </c>
      <c r="H2670" s="201">
        <v>39</v>
      </c>
      <c r="I2670" s="201" t="s">
        <v>713</v>
      </c>
      <c r="J2670" s="201" t="s">
        <v>671</v>
      </c>
      <c r="K2670" s="202">
        <v>42.39</v>
      </c>
      <c r="L2670" s="202">
        <v>0.43</v>
      </c>
      <c r="M2670" s="202">
        <v>20.21</v>
      </c>
      <c r="N2670" s="202">
        <v>7.93</v>
      </c>
      <c r="O2670" s="202">
        <v>0.38</v>
      </c>
      <c r="P2670" s="202">
        <v>20.86</v>
      </c>
      <c r="Q2670" s="202">
        <v>4.47</v>
      </c>
      <c r="R2670" s="202">
        <v>0.13</v>
      </c>
      <c r="S2670" s="202">
        <v>3</v>
      </c>
      <c r="T2670" s="202">
        <v>99.8</v>
      </c>
      <c r="U2670" s="183">
        <f t="shared" si="82"/>
        <v>82.42137957874327</v>
      </c>
      <c r="V2670" s="183">
        <f t="shared" si="83"/>
        <v>9.0562177732839722</v>
      </c>
      <c r="W2670" s="201" t="s">
        <v>713</v>
      </c>
      <c r="X2670" s="201">
        <v>10</v>
      </c>
    </row>
    <row r="2671" spans="1:24" s="171" customFormat="1" ht="11.25">
      <c r="A2671" s="172" t="s">
        <v>699</v>
      </c>
      <c r="B2671" s="201" t="s">
        <v>665</v>
      </c>
      <c r="C2671" s="201" t="s">
        <v>700</v>
      </c>
      <c r="D2671" s="201" t="s">
        <v>701</v>
      </c>
      <c r="E2671" s="201" t="s">
        <v>702</v>
      </c>
      <c r="F2671" s="201" t="s">
        <v>703</v>
      </c>
      <c r="G2671" s="201">
        <v>4</v>
      </c>
      <c r="H2671" s="201">
        <v>40</v>
      </c>
      <c r="I2671" s="201" t="s">
        <v>713</v>
      </c>
      <c r="J2671" s="201" t="s">
        <v>671</v>
      </c>
      <c r="K2671" s="202">
        <v>43.37</v>
      </c>
      <c r="L2671" s="202">
        <v>0.71</v>
      </c>
      <c r="M2671" s="202">
        <v>19.78</v>
      </c>
      <c r="N2671" s="202">
        <v>8.11</v>
      </c>
      <c r="O2671" s="202">
        <v>0.28999999999999998</v>
      </c>
      <c r="P2671" s="202">
        <v>20.85</v>
      </c>
      <c r="Q2671" s="202">
        <v>4.45</v>
      </c>
      <c r="R2671" s="202">
        <v>0.08</v>
      </c>
      <c r="S2671" s="202">
        <v>2.2200000000000002</v>
      </c>
      <c r="T2671" s="202">
        <v>99.86</v>
      </c>
      <c r="U2671" s="183">
        <f t="shared" si="82"/>
        <v>82.086767102837896</v>
      </c>
      <c r="V2671" s="183">
        <f t="shared" si="83"/>
        <v>7.0019564246072363</v>
      </c>
      <c r="W2671" s="201" t="s">
        <v>713</v>
      </c>
      <c r="X2671" s="201">
        <v>10</v>
      </c>
    </row>
    <row r="2672" spans="1:24" s="171" customFormat="1" ht="11.25">
      <c r="A2672" s="172" t="s">
        <v>699</v>
      </c>
      <c r="B2672" s="201" t="s">
        <v>665</v>
      </c>
      <c r="C2672" s="201" t="s">
        <v>700</v>
      </c>
      <c r="D2672" s="201" t="s">
        <v>701</v>
      </c>
      <c r="E2672" s="201" t="s">
        <v>702</v>
      </c>
      <c r="F2672" s="201" t="s">
        <v>703</v>
      </c>
      <c r="G2672" s="201">
        <v>4</v>
      </c>
      <c r="H2672" s="201">
        <v>41</v>
      </c>
      <c r="I2672" s="201" t="s">
        <v>713</v>
      </c>
      <c r="J2672" s="201" t="s">
        <v>671</v>
      </c>
      <c r="K2672" s="202">
        <v>42.74</v>
      </c>
      <c r="L2672" s="202">
        <v>1.21</v>
      </c>
      <c r="M2672" s="202">
        <v>17.600000000000001</v>
      </c>
      <c r="N2672" s="202">
        <v>7.82</v>
      </c>
      <c r="O2672" s="202">
        <v>0.31</v>
      </c>
      <c r="P2672" s="202">
        <v>20.64</v>
      </c>
      <c r="Q2672" s="202">
        <v>5.5</v>
      </c>
      <c r="R2672" s="202">
        <v>0.16</v>
      </c>
      <c r="S2672" s="202">
        <v>3.74</v>
      </c>
      <c r="T2672" s="202">
        <v>99.72</v>
      </c>
      <c r="U2672" s="183">
        <f t="shared" si="82"/>
        <v>82.470094397300599</v>
      </c>
      <c r="V2672" s="183">
        <f t="shared" si="83"/>
        <v>12.476745007489814</v>
      </c>
      <c r="W2672" s="201" t="s">
        <v>713</v>
      </c>
      <c r="X2672" s="201">
        <v>10</v>
      </c>
    </row>
    <row r="2673" spans="1:24" s="171" customFormat="1" ht="11.25">
      <c r="A2673" s="172" t="s">
        <v>699</v>
      </c>
      <c r="B2673" s="201" t="s">
        <v>665</v>
      </c>
      <c r="C2673" s="201" t="s">
        <v>700</v>
      </c>
      <c r="D2673" s="201" t="s">
        <v>701</v>
      </c>
      <c r="E2673" s="201" t="s">
        <v>702</v>
      </c>
      <c r="F2673" s="201" t="s">
        <v>703</v>
      </c>
      <c r="G2673" s="201">
        <v>4</v>
      </c>
      <c r="H2673" s="201">
        <v>42</v>
      </c>
      <c r="I2673" s="201" t="s">
        <v>713</v>
      </c>
      <c r="J2673" s="201" t="s">
        <v>671</v>
      </c>
      <c r="K2673" s="202">
        <v>42.65</v>
      </c>
      <c r="L2673" s="202">
        <v>0.19</v>
      </c>
      <c r="M2673" s="202">
        <v>18.86</v>
      </c>
      <c r="N2673" s="202">
        <v>7.35</v>
      </c>
      <c r="O2673" s="202">
        <v>0.38</v>
      </c>
      <c r="P2673" s="202">
        <v>20.83</v>
      </c>
      <c r="Q2673" s="202">
        <v>4.7699999999999996</v>
      </c>
      <c r="R2673" s="202">
        <v>0.03</v>
      </c>
      <c r="S2673" s="202">
        <v>3.82</v>
      </c>
      <c r="T2673" s="202">
        <v>98.88</v>
      </c>
      <c r="U2673" s="183">
        <f t="shared" si="82"/>
        <v>83.47503003490408</v>
      </c>
      <c r="V2673" s="183">
        <f t="shared" si="83"/>
        <v>11.962168495359247</v>
      </c>
      <c r="W2673" s="201" t="s">
        <v>713</v>
      </c>
      <c r="X2673" s="201">
        <v>10</v>
      </c>
    </row>
    <row r="2674" spans="1:24" s="171" customFormat="1" ht="11.25">
      <c r="A2674" s="172" t="s">
        <v>699</v>
      </c>
      <c r="B2674" s="201" t="s">
        <v>665</v>
      </c>
      <c r="C2674" s="201" t="s">
        <v>700</v>
      </c>
      <c r="D2674" s="201" t="s">
        <v>701</v>
      </c>
      <c r="E2674" s="201" t="s">
        <v>702</v>
      </c>
      <c r="F2674" s="201" t="s">
        <v>703</v>
      </c>
      <c r="G2674" s="201">
        <v>4</v>
      </c>
      <c r="H2674" s="201">
        <v>43</v>
      </c>
      <c r="I2674" s="201" t="s">
        <v>713</v>
      </c>
      <c r="J2674" s="201" t="s">
        <v>671</v>
      </c>
      <c r="K2674" s="202">
        <v>42.85</v>
      </c>
      <c r="L2674" s="202">
        <v>0.48</v>
      </c>
      <c r="M2674" s="202">
        <v>19.760000000000002</v>
      </c>
      <c r="N2674" s="202">
        <v>8.17</v>
      </c>
      <c r="O2674" s="202">
        <v>0.34</v>
      </c>
      <c r="P2674" s="202">
        <v>21.19</v>
      </c>
      <c r="Q2674" s="202">
        <v>4.5199999999999996</v>
      </c>
      <c r="R2674" s="202">
        <v>7.0000000000000007E-2</v>
      </c>
      <c r="S2674" s="202">
        <v>4.0599999999999996</v>
      </c>
      <c r="T2674" s="202">
        <v>101.44</v>
      </c>
      <c r="U2674" s="183">
        <f t="shared" si="82"/>
        <v>82.215864681622136</v>
      </c>
      <c r="V2674" s="183">
        <f t="shared" si="83"/>
        <v>12.113757967290475</v>
      </c>
      <c r="W2674" s="201" t="s">
        <v>713</v>
      </c>
      <c r="X2674" s="201">
        <v>10</v>
      </c>
    </row>
    <row r="2675" spans="1:24" s="171" customFormat="1" ht="11.25">
      <c r="A2675" s="172" t="s">
        <v>699</v>
      </c>
      <c r="B2675" s="201" t="s">
        <v>665</v>
      </c>
      <c r="C2675" s="201" t="s">
        <v>700</v>
      </c>
      <c r="D2675" s="201" t="s">
        <v>701</v>
      </c>
      <c r="E2675" s="201" t="s">
        <v>702</v>
      </c>
      <c r="F2675" s="201" t="s">
        <v>703</v>
      </c>
      <c r="G2675" s="201">
        <v>4</v>
      </c>
      <c r="H2675" s="201">
        <v>44</v>
      </c>
      <c r="I2675" s="201" t="s">
        <v>713</v>
      </c>
      <c r="J2675" s="201" t="s">
        <v>671</v>
      </c>
      <c r="K2675" s="202">
        <v>42.4</v>
      </c>
      <c r="L2675" s="202">
        <v>0.57999999999999996</v>
      </c>
      <c r="M2675" s="202">
        <v>20.6</v>
      </c>
      <c r="N2675" s="202">
        <v>10.73</v>
      </c>
      <c r="O2675" s="202">
        <v>0.51</v>
      </c>
      <c r="P2675" s="202">
        <v>16.5</v>
      </c>
      <c r="Q2675" s="202">
        <v>8.4700000000000006</v>
      </c>
      <c r="R2675" s="202">
        <v>0.08</v>
      </c>
      <c r="S2675" s="202">
        <v>0.84</v>
      </c>
      <c r="T2675" s="202">
        <v>100.71</v>
      </c>
      <c r="U2675" s="183">
        <f t="shared" si="82"/>
        <v>73.268690553877974</v>
      </c>
      <c r="V2675" s="183">
        <f t="shared" si="83"/>
        <v>2.6626285478652618</v>
      </c>
      <c r="W2675" s="201" t="s">
        <v>713</v>
      </c>
      <c r="X2675" s="201">
        <v>10</v>
      </c>
    </row>
    <row r="2676" spans="1:24" s="171" customFormat="1" ht="11.25">
      <c r="A2676" s="172" t="s">
        <v>699</v>
      </c>
      <c r="B2676" s="201" t="s">
        <v>665</v>
      </c>
      <c r="C2676" s="201" t="s">
        <v>700</v>
      </c>
      <c r="D2676" s="201" t="s">
        <v>701</v>
      </c>
      <c r="E2676" s="201" t="s">
        <v>702</v>
      </c>
      <c r="F2676" s="201" t="s">
        <v>703</v>
      </c>
      <c r="G2676" s="201">
        <v>4</v>
      </c>
      <c r="H2676" s="201">
        <v>45</v>
      </c>
      <c r="I2676" s="201" t="s">
        <v>713</v>
      </c>
      <c r="J2676" s="201" t="s">
        <v>671</v>
      </c>
      <c r="K2676" s="202">
        <v>42.08</v>
      </c>
      <c r="L2676" s="202">
        <v>0.03</v>
      </c>
      <c r="M2676" s="202">
        <v>20.59</v>
      </c>
      <c r="N2676" s="202">
        <v>7.74</v>
      </c>
      <c r="O2676" s="202">
        <v>0.42</v>
      </c>
      <c r="P2676" s="202">
        <v>20.18</v>
      </c>
      <c r="Q2676" s="202">
        <v>5.81</v>
      </c>
      <c r="R2676" s="202">
        <v>0.04</v>
      </c>
      <c r="S2676" s="202">
        <v>3.96</v>
      </c>
      <c r="T2676" s="202">
        <v>100.85</v>
      </c>
      <c r="U2676" s="183">
        <f t="shared" si="82"/>
        <v>82.29220371905302</v>
      </c>
      <c r="V2676" s="183">
        <f t="shared" si="83"/>
        <v>11.427626238747484</v>
      </c>
      <c r="W2676" s="201" t="s">
        <v>713</v>
      </c>
      <c r="X2676" s="201">
        <v>10</v>
      </c>
    </row>
    <row r="2677" spans="1:24" s="171" customFormat="1" ht="11.25">
      <c r="A2677" s="172" t="s">
        <v>699</v>
      </c>
      <c r="B2677" s="201" t="s">
        <v>665</v>
      </c>
      <c r="C2677" s="201" t="s">
        <v>700</v>
      </c>
      <c r="D2677" s="201" t="s">
        <v>701</v>
      </c>
      <c r="E2677" s="201" t="s">
        <v>702</v>
      </c>
      <c r="F2677" s="201" t="s">
        <v>703</v>
      </c>
      <c r="G2677" s="201">
        <v>4</v>
      </c>
      <c r="H2677" s="201">
        <v>46</v>
      </c>
      <c r="I2677" s="201" t="s">
        <v>713</v>
      </c>
      <c r="J2677" s="201" t="s">
        <v>671</v>
      </c>
      <c r="K2677" s="202">
        <v>42.17</v>
      </c>
      <c r="L2677" s="202">
        <v>0.61</v>
      </c>
      <c r="M2677" s="202">
        <v>20.94</v>
      </c>
      <c r="N2677" s="202">
        <v>10.34</v>
      </c>
      <c r="O2677" s="202">
        <v>0.47</v>
      </c>
      <c r="P2677" s="202">
        <v>18.14</v>
      </c>
      <c r="Q2677" s="202">
        <v>6.94</v>
      </c>
      <c r="R2677" s="202">
        <v>0.09</v>
      </c>
      <c r="S2677" s="202">
        <v>0.77</v>
      </c>
      <c r="T2677" s="202">
        <v>100.47</v>
      </c>
      <c r="U2677" s="183">
        <f t="shared" si="82"/>
        <v>75.769443897339102</v>
      </c>
      <c r="V2677" s="183">
        <f t="shared" si="83"/>
        <v>2.4074085702456722</v>
      </c>
      <c r="W2677" s="201" t="s">
        <v>713</v>
      </c>
      <c r="X2677" s="201">
        <v>10</v>
      </c>
    </row>
    <row r="2678" spans="1:24" s="171" customFormat="1" ht="11.25">
      <c r="A2678" s="172" t="s">
        <v>699</v>
      </c>
      <c r="B2678" s="201" t="s">
        <v>665</v>
      </c>
      <c r="C2678" s="201" t="s">
        <v>700</v>
      </c>
      <c r="D2678" s="201" t="s">
        <v>701</v>
      </c>
      <c r="E2678" s="201" t="s">
        <v>702</v>
      </c>
      <c r="F2678" s="201" t="s">
        <v>703</v>
      </c>
      <c r="G2678" s="201">
        <v>4</v>
      </c>
      <c r="H2678" s="201">
        <v>47</v>
      </c>
      <c r="I2678" s="201" t="s">
        <v>713</v>
      </c>
      <c r="J2678" s="201" t="s">
        <v>671</v>
      </c>
      <c r="K2678" s="202">
        <v>42.46</v>
      </c>
      <c r="L2678" s="202">
        <v>0.25</v>
      </c>
      <c r="M2678" s="202">
        <v>19.04</v>
      </c>
      <c r="N2678" s="202">
        <v>7.86</v>
      </c>
      <c r="O2678" s="202">
        <v>0.45</v>
      </c>
      <c r="P2678" s="202">
        <v>20.6</v>
      </c>
      <c r="Q2678" s="202">
        <v>5.0999999999999996</v>
      </c>
      <c r="R2678" s="202">
        <v>0.08</v>
      </c>
      <c r="S2678" s="202">
        <v>4.95</v>
      </c>
      <c r="T2678" s="202">
        <v>100.79</v>
      </c>
      <c r="U2678" s="183">
        <f t="shared" si="82"/>
        <v>82.368057014048162</v>
      </c>
      <c r="V2678" s="183">
        <f t="shared" si="83"/>
        <v>14.850447156598387</v>
      </c>
      <c r="W2678" s="201" t="s">
        <v>713</v>
      </c>
      <c r="X2678" s="201">
        <v>10</v>
      </c>
    </row>
    <row r="2679" spans="1:24" s="171" customFormat="1" ht="11.25">
      <c r="A2679" s="172" t="s">
        <v>699</v>
      </c>
      <c r="B2679" s="201" t="s">
        <v>665</v>
      </c>
      <c r="C2679" s="201" t="s">
        <v>700</v>
      </c>
      <c r="D2679" s="201" t="s">
        <v>701</v>
      </c>
      <c r="E2679" s="201" t="s">
        <v>702</v>
      </c>
      <c r="F2679" s="201" t="s">
        <v>703</v>
      </c>
      <c r="G2679" s="201">
        <v>4</v>
      </c>
      <c r="H2679" s="201">
        <v>48</v>
      </c>
      <c r="I2679" s="201" t="s">
        <v>713</v>
      </c>
      <c r="J2679" s="201" t="s">
        <v>671</v>
      </c>
      <c r="K2679" s="202">
        <v>41.96</v>
      </c>
      <c r="L2679" s="202">
        <v>1.21</v>
      </c>
      <c r="M2679" s="202">
        <v>18.12</v>
      </c>
      <c r="N2679" s="202">
        <v>7.96</v>
      </c>
      <c r="O2679" s="202">
        <v>0.33</v>
      </c>
      <c r="P2679" s="202">
        <v>20.32</v>
      </c>
      <c r="Q2679" s="202">
        <v>5.64</v>
      </c>
      <c r="R2679" s="202">
        <v>0.15</v>
      </c>
      <c r="S2679" s="202">
        <v>4.42</v>
      </c>
      <c r="T2679" s="202">
        <v>100.11</v>
      </c>
      <c r="U2679" s="183">
        <f t="shared" si="82"/>
        <v>81.982431405597609</v>
      </c>
      <c r="V2679" s="183">
        <f t="shared" si="83"/>
        <v>14.062587940173271</v>
      </c>
      <c r="W2679" s="201" t="s">
        <v>713</v>
      </c>
      <c r="X2679" s="201">
        <v>10</v>
      </c>
    </row>
    <row r="2680" spans="1:24" s="171" customFormat="1" ht="11.25">
      <c r="A2680" s="172" t="s">
        <v>699</v>
      </c>
      <c r="B2680" s="201" t="s">
        <v>665</v>
      </c>
      <c r="C2680" s="201" t="s">
        <v>700</v>
      </c>
      <c r="D2680" s="201" t="s">
        <v>701</v>
      </c>
      <c r="E2680" s="201" t="s">
        <v>702</v>
      </c>
      <c r="F2680" s="201" t="s">
        <v>703</v>
      </c>
      <c r="G2680" s="201">
        <v>4</v>
      </c>
      <c r="H2680" s="201">
        <v>49</v>
      </c>
      <c r="I2680" s="201" t="s">
        <v>713</v>
      </c>
      <c r="J2680" s="201" t="s">
        <v>671</v>
      </c>
      <c r="K2680" s="202">
        <v>42.21</v>
      </c>
      <c r="L2680" s="202">
        <v>0.67</v>
      </c>
      <c r="M2680" s="202">
        <v>21.3</v>
      </c>
      <c r="N2680" s="202">
        <v>9.6999999999999993</v>
      </c>
      <c r="O2680" s="202">
        <v>0.42</v>
      </c>
      <c r="P2680" s="202">
        <v>19.04</v>
      </c>
      <c r="Q2680" s="202">
        <v>6.1</v>
      </c>
      <c r="R2680" s="202">
        <v>0.13</v>
      </c>
      <c r="S2680" s="202">
        <v>1.73</v>
      </c>
      <c r="T2680" s="202">
        <v>101.3</v>
      </c>
      <c r="U2680" s="183">
        <f t="shared" si="82"/>
        <v>77.771454852131654</v>
      </c>
      <c r="V2680" s="183">
        <f t="shared" si="83"/>
        <v>5.1670725692068808</v>
      </c>
      <c r="W2680" s="201" t="s">
        <v>713</v>
      </c>
      <c r="X2680" s="201">
        <v>10</v>
      </c>
    </row>
    <row r="2681" spans="1:24" s="171" customFormat="1" ht="11.25">
      <c r="A2681" s="172" t="s">
        <v>699</v>
      </c>
      <c r="B2681" s="201" t="s">
        <v>665</v>
      </c>
      <c r="C2681" s="201" t="s">
        <v>700</v>
      </c>
      <c r="D2681" s="201" t="s">
        <v>701</v>
      </c>
      <c r="E2681" s="201" t="s">
        <v>702</v>
      </c>
      <c r="F2681" s="201" t="s">
        <v>703</v>
      </c>
      <c r="G2681" s="201">
        <v>4</v>
      </c>
      <c r="H2681" s="201">
        <v>50</v>
      </c>
      <c r="I2681" s="201" t="s">
        <v>713</v>
      </c>
      <c r="J2681" s="201" t="s">
        <v>671</v>
      </c>
      <c r="K2681" s="202">
        <v>42.46</v>
      </c>
      <c r="L2681" s="202">
        <v>0.13</v>
      </c>
      <c r="M2681" s="202">
        <v>17.89</v>
      </c>
      <c r="N2681" s="202">
        <v>7.55</v>
      </c>
      <c r="O2681" s="202">
        <v>0.36</v>
      </c>
      <c r="P2681" s="202">
        <v>20.13</v>
      </c>
      <c r="Q2681" s="202">
        <v>5.31</v>
      </c>
      <c r="R2681" s="202">
        <v>7.0000000000000007E-2</v>
      </c>
      <c r="S2681" s="202">
        <v>5.95</v>
      </c>
      <c r="T2681" s="202">
        <v>99.85</v>
      </c>
      <c r="U2681" s="183">
        <f t="shared" si="82"/>
        <v>82.615879192154352</v>
      </c>
      <c r="V2681" s="183">
        <f t="shared" si="83"/>
        <v>18.241427775816117</v>
      </c>
      <c r="W2681" s="201" t="s">
        <v>713</v>
      </c>
      <c r="X2681" s="201">
        <v>10</v>
      </c>
    </row>
    <row r="2682" spans="1:24" s="171" customFormat="1" ht="11.25">
      <c r="A2682" s="172" t="s">
        <v>699</v>
      </c>
      <c r="B2682" s="201" t="s">
        <v>665</v>
      </c>
      <c r="C2682" s="201" t="s">
        <v>700</v>
      </c>
      <c r="D2682" s="201" t="s">
        <v>701</v>
      </c>
      <c r="E2682" s="201" t="s">
        <v>702</v>
      </c>
      <c r="F2682" s="201" t="s">
        <v>703</v>
      </c>
      <c r="G2682" s="201">
        <v>4</v>
      </c>
      <c r="H2682" s="201">
        <v>51</v>
      </c>
      <c r="I2682" s="201" t="s">
        <v>713</v>
      </c>
      <c r="J2682" s="201" t="s">
        <v>671</v>
      </c>
      <c r="K2682" s="202">
        <v>42.19</v>
      </c>
      <c r="L2682" s="202">
        <v>0.23</v>
      </c>
      <c r="M2682" s="202">
        <v>18.71</v>
      </c>
      <c r="N2682" s="202">
        <v>7.77</v>
      </c>
      <c r="O2682" s="202">
        <v>0.39</v>
      </c>
      <c r="P2682" s="202">
        <v>20.29</v>
      </c>
      <c r="Q2682" s="202">
        <v>4.9800000000000004</v>
      </c>
      <c r="R2682" s="202">
        <v>0.03</v>
      </c>
      <c r="S2682" s="202">
        <v>4.67</v>
      </c>
      <c r="T2682" s="202">
        <v>99.26</v>
      </c>
      <c r="U2682" s="183">
        <f t="shared" si="82"/>
        <v>82.315036341252039</v>
      </c>
      <c r="V2682" s="183">
        <f t="shared" si="83"/>
        <v>14.342571672701643</v>
      </c>
      <c r="W2682" s="201" t="s">
        <v>713</v>
      </c>
      <c r="X2682" s="201">
        <v>10</v>
      </c>
    </row>
    <row r="2683" spans="1:24" s="171" customFormat="1" ht="11.25">
      <c r="A2683" s="172" t="s">
        <v>699</v>
      </c>
      <c r="B2683" s="201" t="s">
        <v>665</v>
      </c>
      <c r="C2683" s="201" t="s">
        <v>700</v>
      </c>
      <c r="D2683" s="201" t="s">
        <v>701</v>
      </c>
      <c r="E2683" s="201" t="s">
        <v>702</v>
      </c>
      <c r="F2683" s="201" t="s">
        <v>703</v>
      </c>
      <c r="G2683" s="201">
        <v>4</v>
      </c>
      <c r="H2683" s="201">
        <v>52</v>
      </c>
      <c r="I2683" s="201" t="s">
        <v>713</v>
      </c>
      <c r="J2683" s="201" t="s">
        <v>671</v>
      </c>
      <c r="K2683" s="202">
        <v>42.23</v>
      </c>
      <c r="L2683" s="202">
        <v>0.11</v>
      </c>
      <c r="M2683" s="202">
        <v>19.440000000000001</v>
      </c>
      <c r="N2683" s="202">
        <v>8.2799999999999994</v>
      </c>
      <c r="O2683" s="202">
        <v>0.41</v>
      </c>
      <c r="P2683" s="202">
        <v>20.170000000000002</v>
      </c>
      <c r="Q2683" s="202">
        <v>5.32</v>
      </c>
      <c r="R2683" s="202">
        <v>0.02</v>
      </c>
      <c r="S2683" s="202">
        <v>5.16</v>
      </c>
      <c r="T2683" s="202">
        <v>101.14</v>
      </c>
      <c r="U2683" s="183">
        <f t="shared" si="82"/>
        <v>81.280409390721047</v>
      </c>
      <c r="V2683" s="183">
        <f t="shared" si="83"/>
        <v>15.114856620295658</v>
      </c>
      <c r="W2683" s="201" t="s">
        <v>713</v>
      </c>
      <c r="X2683" s="201">
        <v>10</v>
      </c>
    </row>
    <row r="2684" spans="1:24" s="171" customFormat="1" ht="11.25">
      <c r="A2684" s="172" t="s">
        <v>699</v>
      </c>
      <c r="B2684" s="201" t="s">
        <v>665</v>
      </c>
      <c r="C2684" s="201" t="s">
        <v>700</v>
      </c>
      <c r="D2684" s="201" t="s">
        <v>701</v>
      </c>
      <c r="E2684" s="201" t="s">
        <v>702</v>
      </c>
      <c r="F2684" s="201" t="s">
        <v>703</v>
      </c>
      <c r="G2684" s="201">
        <v>4</v>
      </c>
      <c r="H2684" s="201">
        <v>53</v>
      </c>
      <c r="I2684" s="201" t="s">
        <v>713</v>
      </c>
      <c r="J2684" s="201" t="s">
        <v>671</v>
      </c>
      <c r="K2684" s="202">
        <v>42.64</v>
      </c>
      <c r="L2684" s="202">
        <v>0.24</v>
      </c>
      <c r="M2684" s="202">
        <v>20.81</v>
      </c>
      <c r="N2684" s="202">
        <v>7.63</v>
      </c>
      <c r="O2684" s="202">
        <v>0.45</v>
      </c>
      <c r="P2684" s="202">
        <v>20.46</v>
      </c>
      <c r="Q2684" s="202">
        <v>4.47</v>
      </c>
      <c r="R2684" s="202">
        <v>7.0000000000000007E-2</v>
      </c>
      <c r="S2684" s="202">
        <v>3.53</v>
      </c>
      <c r="T2684" s="202">
        <v>100.3</v>
      </c>
      <c r="U2684" s="183">
        <f t="shared" si="82"/>
        <v>82.697880301840172</v>
      </c>
      <c r="V2684" s="183">
        <f t="shared" si="83"/>
        <v>10.216836280783131</v>
      </c>
      <c r="W2684" s="201" t="s">
        <v>713</v>
      </c>
      <c r="X2684" s="201">
        <v>10</v>
      </c>
    </row>
    <row r="2685" spans="1:24" s="171" customFormat="1" ht="11.25">
      <c r="A2685" s="172" t="s">
        <v>699</v>
      </c>
      <c r="B2685" s="201" t="s">
        <v>665</v>
      </c>
      <c r="C2685" s="201" t="s">
        <v>700</v>
      </c>
      <c r="D2685" s="201" t="s">
        <v>701</v>
      </c>
      <c r="E2685" s="201" t="s">
        <v>702</v>
      </c>
      <c r="F2685" s="201" t="s">
        <v>703</v>
      </c>
      <c r="G2685" s="201">
        <v>4</v>
      </c>
      <c r="H2685" s="201">
        <v>54</v>
      </c>
      <c r="I2685" s="201" t="s">
        <v>713</v>
      </c>
      <c r="J2685" s="201" t="s">
        <v>671</v>
      </c>
      <c r="K2685" s="202">
        <v>42.16</v>
      </c>
      <c r="L2685" s="202">
        <v>0.55000000000000004</v>
      </c>
      <c r="M2685" s="202">
        <v>21.8</v>
      </c>
      <c r="N2685" s="202">
        <v>10.41</v>
      </c>
      <c r="O2685" s="202">
        <v>0.62</v>
      </c>
      <c r="P2685" s="202">
        <v>16.350000000000001</v>
      </c>
      <c r="Q2685" s="202">
        <v>8.23</v>
      </c>
      <c r="R2685" s="202">
        <v>0.05</v>
      </c>
      <c r="S2685" s="202">
        <v>0.46</v>
      </c>
      <c r="T2685" s="202">
        <v>100.63</v>
      </c>
      <c r="U2685" s="183">
        <f t="shared" si="82"/>
        <v>73.680771131200913</v>
      </c>
      <c r="V2685" s="183">
        <f t="shared" si="83"/>
        <v>1.3957761122755092</v>
      </c>
      <c r="W2685" s="201" t="s">
        <v>713</v>
      </c>
      <c r="X2685" s="201">
        <v>10</v>
      </c>
    </row>
    <row r="2686" spans="1:24" s="171" customFormat="1" ht="11.25">
      <c r="A2686" s="172" t="s">
        <v>699</v>
      </c>
      <c r="B2686" s="201" t="s">
        <v>665</v>
      </c>
      <c r="C2686" s="201" t="s">
        <v>700</v>
      </c>
      <c r="D2686" s="201" t="s">
        <v>701</v>
      </c>
      <c r="E2686" s="201" t="s">
        <v>702</v>
      </c>
      <c r="F2686" s="201" t="s">
        <v>703</v>
      </c>
      <c r="G2686" s="201">
        <v>4</v>
      </c>
      <c r="H2686" s="201">
        <v>55</v>
      </c>
      <c r="I2686" s="201" t="s">
        <v>713</v>
      </c>
      <c r="J2686" s="201" t="s">
        <v>671</v>
      </c>
      <c r="K2686" s="202">
        <v>42.19</v>
      </c>
      <c r="L2686" s="202">
        <v>0.55000000000000004</v>
      </c>
      <c r="M2686" s="202">
        <v>21.75</v>
      </c>
      <c r="N2686" s="202">
        <v>10.4</v>
      </c>
      <c r="O2686" s="202">
        <v>0.42</v>
      </c>
      <c r="P2686" s="202">
        <v>19.48</v>
      </c>
      <c r="Q2686" s="202">
        <v>3.39</v>
      </c>
      <c r="R2686" s="202">
        <v>0.1</v>
      </c>
      <c r="S2686" s="202">
        <v>0.27</v>
      </c>
      <c r="T2686" s="202">
        <v>98.55</v>
      </c>
      <c r="U2686" s="183">
        <f t="shared" si="82"/>
        <v>76.951302517728109</v>
      </c>
      <c r="V2686" s="183">
        <f t="shared" si="83"/>
        <v>0.82588907812620305</v>
      </c>
      <c r="W2686" s="201" t="s">
        <v>713</v>
      </c>
      <c r="X2686" s="201">
        <v>10</v>
      </c>
    </row>
    <row r="2687" spans="1:24" s="171" customFormat="1" ht="11.25">
      <c r="A2687" s="172" t="s">
        <v>699</v>
      </c>
      <c r="B2687" s="201" t="s">
        <v>665</v>
      </c>
      <c r="C2687" s="201" t="s">
        <v>700</v>
      </c>
      <c r="D2687" s="201" t="s">
        <v>701</v>
      </c>
      <c r="E2687" s="201" t="s">
        <v>702</v>
      </c>
      <c r="F2687" s="201" t="s">
        <v>703</v>
      </c>
      <c r="G2687" s="201">
        <v>4</v>
      </c>
      <c r="H2687" s="201">
        <v>56</v>
      </c>
      <c r="I2687" s="201" t="s">
        <v>713</v>
      </c>
      <c r="J2687" s="201" t="s">
        <v>671</v>
      </c>
      <c r="K2687" s="202">
        <v>42.51</v>
      </c>
      <c r="L2687" s="202">
        <v>0.63</v>
      </c>
      <c r="M2687" s="202">
        <v>22.16</v>
      </c>
      <c r="N2687" s="202">
        <v>10.45</v>
      </c>
      <c r="O2687" s="202">
        <v>0.4</v>
      </c>
      <c r="P2687" s="202">
        <v>19.8</v>
      </c>
      <c r="Q2687" s="202">
        <v>3.45</v>
      </c>
      <c r="R2687" s="202">
        <v>0.1</v>
      </c>
      <c r="S2687" s="202">
        <v>0.32</v>
      </c>
      <c r="T2687" s="202">
        <v>99.82</v>
      </c>
      <c r="U2687" s="183">
        <f t="shared" si="82"/>
        <v>77.154592556577342</v>
      </c>
      <c r="V2687" s="183">
        <f t="shared" si="83"/>
        <v>0.95942773219532018</v>
      </c>
      <c r="W2687" s="201" t="s">
        <v>713</v>
      </c>
      <c r="X2687" s="201">
        <v>10</v>
      </c>
    </row>
    <row r="2688" spans="1:24" s="171" customFormat="1" ht="11.25">
      <c r="A2688" s="172" t="s">
        <v>699</v>
      </c>
      <c r="B2688" s="201" t="s">
        <v>665</v>
      </c>
      <c r="C2688" s="201" t="s">
        <v>700</v>
      </c>
      <c r="D2688" s="201" t="s">
        <v>701</v>
      </c>
      <c r="E2688" s="201" t="s">
        <v>702</v>
      </c>
      <c r="F2688" s="201" t="s">
        <v>703</v>
      </c>
      <c r="G2688" s="201">
        <v>4</v>
      </c>
      <c r="H2688" s="201">
        <v>57</v>
      </c>
      <c r="I2688" s="201" t="s">
        <v>713</v>
      </c>
      <c r="J2688" s="201" t="s">
        <v>671</v>
      </c>
      <c r="K2688" s="202">
        <v>41.29</v>
      </c>
      <c r="L2688" s="202">
        <v>0.8</v>
      </c>
      <c r="M2688" s="202">
        <v>16.29</v>
      </c>
      <c r="N2688" s="202">
        <v>9.31</v>
      </c>
      <c r="O2688" s="202">
        <v>0.47</v>
      </c>
      <c r="P2688" s="202">
        <v>16.95</v>
      </c>
      <c r="Q2688" s="202">
        <v>7.92</v>
      </c>
      <c r="R2688" s="202">
        <v>0.12</v>
      </c>
      <c r="S2688" s="202">
        <v>7.62</v>
      </c>
      <c r="T2688" s="202">
        <v>100.77</v>
      </c>
      <c r="U2688" s="183">
        <f t="shared" si="82"/>
        <v>76.443674004025752</v>
      </c>
      <c r="V2688" s="183">
        <f t="shared" si="83"/>
        <v>23.884907794292815</v>
      </c>
      <c r="W2688" s="201" t="s">
        <v>713</v>
      </c>
      <c r="X2688" s="201">
        <v>10</v>
      </c>
    </row>
    <row r="2689" spans="1:24" s="171" customFormat="1" ht="11.25">
      <c r="A2689" s="172" t="s">
        <v>699</v>
      </c>
      <c r="B2689" s="201" t="s">
        <v>665</v>
      </c>
      <c r="C2689" s="201" t="s">
        <v>700</v>
      </c>
      <c r="D2689" s="201" t="s">
        <v>701</v>
      </c>
      <c r="E2689" s="201" t="s">
        <v>702</v>
      </c>
      <c r="F2689" s="201" t="s">
        <v>703</v>
      </c>
      <c r="G2689" s="201">
        <v>4</v>
      </c>
      <c r="H2689" s="201">
        <v>58</v>
      </c>
      <c r="I2689" s="201" t="s">
        <v>713</v>
      </c>
      <c r="J2689" s="201" t="s">
        <v>671</v>
      </c>
      <c r="K2689" s="202">
        <v>42.44</v>
      </c>
      <c r="L2689" s="202">
        <v>0.56999999999999995</v>
      </c>
      <c r="M2689" s="202">
        <v>21.12</v>
      </c>
      <c r="N2689" s="202">
        <v>10.050000000000001</v>
      </c>
      <c r="O2689" s="202">
        <v>0.54</v>
      </c>
      <c r="P2689" s="202">
        <v>17.62</v>
      </c>
      <c r="Q2689" s="202">
        <v>7.39</v>
      </c>
      <c r="R2689" s="202">
        <v>0.05</v>
      </c>
      <c r="S2689" s="202">
        <v>1.71</v>
      </c>
      <c r="T2689" s="202">
        <v>101.49</v>
      </c>
      <c r="U2689" s="183">
        <f t="shared" si="82"/>
        <v>75.75773623858359</v>
      </c>
      <c r="V2689" s="183">
        <f t="shared" si="83"/>
        <v>5.1517009821697384</v>
      </c>
      <c r="W2689" s="201" t="s">
        <v>713</v>
      </c>
      <c r="X2689" s="201">
        <v>10</v>
      </c>
    </row>
    <row r="2690" spans="1:24" s="171" customFormat="1" ht="11.25">
      <c r="A2690" s="172" t="s">
        <v>699</v>
      </c>
      <c r="B2690" s="201" t="s">
        <v>665</v>
      </c>
      <c r="C2690" s="201" t="s">
        <v>700</v>
      </c>
      <c r="D2690" s="201" t="s">
        <v>701</v>
      </c>
      <c r="E2690" s="201" t="s">
        <v>702</v>
      </c>
      <c r="F2690" s="201" t="s">
        <v>703</v>
      </c>
      <c r="G2690" s="201">
        <v>4</v>
      </c>
      <c r="H2690" s="201">
        <v>59</v>
      </c>
      <c r="I2690" s="201" t="s">
        <v>713</v>
      </c>
      <c r="J2690" s="201" t="s">
        <v>671</v>
      </c>
      <c r="K2690" s="202">
        <v>42.27</v>
      </c>
      <c r="L2690" s="202">
        <v>0.53</v>
      </c>
      <c r="M2690" s="202">
        <v>21.4</v>
      </c>
      <c r="N2690" s="202">
        <v>10.82</v>
      </c>
      <c r="O2690" s="202">
        <v>0.56999999999999995</v>
      </c>
      <c r="P2690" s="202">
        <v>16.829999999999998</v>
      </c>
      <c r="Q2690" s="202">
        <v>8.5500000000000007</v>
      </c>
      <c r="R2690" s="202">
        <v>0.04</v>
      </c>
      <c r="S2690" s="202">
        <v>0.36</v>
      </c>
      <c r="T2690" s="202">
        <v>101.37</v>
      </c>
      <c r="U2690" s="183">
        <f t="shared" si="82"/>
        <v>73.492346524352243</v>
      </c>
      <c r="V2690" s="183">
        <f t="shared" si="83"/>
        <v>1.1159224078448855</v>
      </c>
      <c r="W2690" s="201" t="s">
        <v>713</v>
      </c>
      <c r="X2690" s="201">
        <v>10</v>
      </c>
    </row>
    <row r="2691" spans="1:24" s="171" customFormat="1" ht="11.25">
      <c r="A2691" s="172" t="s">
        <v>699</v>
      </c>
      <c r="B2691" s="201" t="s">
        <v>665</v>
      </c>
      <c r="C2691" s="201" t="s">
        <v>700</v>
      </c>
      <c r="D2691" s="201" t="s">
        <v>701</v>
      </c>
      <c r="E2691" s="201" t="s">
        <v>702</v>
      </c>
      <c r="F2691" s="201" t="s">
        <v>703</v>
      </c>
      <c r="G2691" s="201">
        <v>4</v>
      </c>
      <c r="H2691" s="201">
        <v>60</v>
      </c>
      <c r="I2691" s="201" t="s">
        <v>713</v>
      </c>
      <c r="J2691" s="201" t="s">
        <v>671</v>
      </c>
      <c r="K2691" s="202">
        <v>42.26</v>
      </c>
      <c r="L2691" s="202">
        <v>1.1100000000000001</v>
      </c>
      <c r="M2691" s="202">
        <v>19.309999999999999</v>
      </c>
      <c r="N2691" s="202">
        <v>7.89</v>
      </c>
      <c r="O2691" s="202">
        <v>0.27</v>
      </c>
      <c r="P2691" s="202">
        <v>21.28</v>
      </c>
      <c r="Q2691" s="202">
        <v>5.4</v>
      </c>
      <c r="R2691" s="202">
        <v>0.11</v>
      </c>
      <c r="S2691" s="202">
        <v>3.76</v>
      </c>
      <c r="T2691" s="202">
        <v>101.39</v>
      </c>
      <c r="U2691" s="183">
        <f t="shared" si="82"/>
        <v>82.780535652709489</v>
      </c>
      <c r="V2691" s="183">
        <f t="shared" si="83"/>
        <v>11.553301375914334</v>
      </c>
      <c r="W2691" s="201" t="s">
        <v>713</v>
      </c>
      <c r="X2691" s="201">
        <v>10</v>
      </c>
    </row>
    <row r="2692" spans="1:24" s="171" customFormat="1" ht="11.25">
      <c r="A2692" s="172" t="s">
        <v>699</v>
      </c>
      <c r="B2692" s="201" t="s">
        <v>665</v>
      </c>
      <c r="C2692" s="201" t="s">
        <v>700</v>
      </c>
      <c r="D2692" s="201" t="s">
        <v>701</v>
      </c>
      <c r="E2692" s="201" t="s">
        <v>702</v>
      </c>
      <c r="F2692" s="201" t="s">
        <v>703</v>
      </c>
      <c r="G2692" s="201">
        <v>4</v>
      </c>
      <c r="H2692" s="201">
        <v>61</v>
      </c>
      <c r="I2692" s="201" t="s">
        <v>713</v>
      </c>
      <c r="J2692" s="201" t="s">
        <v>671</v>
      </c>
      <c r="K2692" s="202">
        <v>41.63</v>
      </c>
      <c r="L2692" s="202">
        <v>1.1299999999999999</v>
      </c>
      <c r="M2692" s="202">
        <v>14.98</v>
      </c>
      <c r="N2692" s="202">
        <v>7.9</v>
      </c>
      <c r="O2692" s="202">
        <v>0.33</v>
      </c>
      <c r="P2692" s="202">
        <v>19.32</v>
      </c>
      <c r="Q2692" s="202">
        <v>7.13</v>
      </c>
      <c r="R2692" s="202">
        <v>0.15</v>
      </c>
      <c r="S2692" s="202">
        <v>8.73</v>
      </c>
      <c r="T2692" s="202">
        <v>101.3</v>
      </c>
      <c r="U2692" s="183">
        <f t="shared" si="82"/>
        <v>81.34005159994399</v>
      </c>
      <c r="V2692" s="183">
        <f t="shared" si="83"/>
        <v>28.10669512051517</v>
      </c>
      <c r="W2692" s="201" t="s">
        <v>713</v>
      </c>
      <c r="X2692" s="201">
        <v>10</v>
      </c>
    </row>
    <row r="2693" spans="1:24" s="171" customFormat="1" ht="11.25">
      <c r="A2693" s="172" t="s">
        <v>699</v>
      </c>
      <c r="B2693" s="201" t="s">
        <v>665</v>
      </c>
      <c r="C2693" s="201" t="s">
        <v>700</v>
      </c>
      <c r="D2693" s="201" t="s">
        <v>701</v>
      </c>
      <c r="E2693" s="201" t="s">
        <v>702</v>
      </c>
      <c r="F2693" s="201" t="s">
        <v>703</v>
      </c>
      <c r="G2693" s="201">
        <v>4</v>
      </c>
      <c r="H2693" s="201">
        <v>62</v>
      </c>
      <c r="I2693" s="201" t="s">
        <v>713</v>
      </c>
      <c r="J2693" s="201" t="s">
        <v>671</v>
      </c>
      <c r="K2693" s="202">
        <v>42.58</v>
      </c>
      <c r="L2693" s="202">
        <v>0.14000000000000001</v>
      </c>
      <c r="M2693" s="202">
        <v>19.7</v>
      </c>
      <c r="N2693" s="202">
        <v>7.56</v>
      </c>
      <c r="O2693" s="202">
        <v>0.38</v>
      </c>
      <c r="P2693" s="202">
        <v>20.65</v>
      </c>
      <c r="Q2693" s="202">
        <v>5.05</v>
      </c>
      <c r="R2693" s="202">
        <v>0.01</v>
      </c>
      <c r="S2693" s="202">
        <v>4.49</v>
      </c>
      <c r="T2693" s="202">
        <v>100.56</v>
      </c>
      <c r="U2693" s="183">
        <f t="shared" si="82"/>
        <v>82.96042581322412</v>
      </c>
      <c r="V2693" s="183">
        <f t="shared" si="83"/>
        <v>13.261984093727833</v>
      </c>
      <c r="W2693" s="201" t="s">
        <v>713</v>
      </c>
      <c r="X2693" s="201">
        <v>10</v>
      </c>
    </row>
    <row r="2694" spans="1:24" s="171" customFormat="1" ht="11.25">
      <c r="A2694" s="172" t="s">
        <v>699</v>
      </c>
      <c r="B2694" s="201" t="s">
        <v>665</v>
      </c>
      <c r="C2694" s="201" t="s">
        <v>700</v>
      </c>
      <c r="D2694" s="201" t="s">
        <v>701</v>
      </c>
      <c r="E2694" s="201" t="s">
        <v>702</v>
      </c>
      <c r="F2694" s="201" t="s">
        <v>703</v>
      </c>
      <c r="G2694" s="201">
        <v>4</v>
      </c>
      <c r="H2694" s="201">
        <v>63</v>
      </c>
      <c r="I2694" s="201" t="s">
        <v>713</v>
      </c>
      <c r="J2694" s="201" t="s">
        <v>671</v>
      </c>
      <c r="K2694" s="202">
        <v>42.24</v>
      </c>
      <c r="L2694" s="202">
        <v>0.45</v>
      </c>
      <c r="M2694" s="202">
        <v>21.86</v>
      </c>
      <c r="N2694" s="202">
        <v>10.88</v>
      </c>
      <c r="O2694" s="202">
        <v>0.44</v>
      </c>
      <c r="P2694" s="202">
        <v>18.329999999999998</v>
      </c>
      <c r="Q2694" s="202">
        <v>5.99</v>
      </c>
      <c r="R2694" s="202">
        <v>0.05</v>
      </c>
      <c r="S2694" s="202">
        <v>0.09</v>
      </c>
      <c r="T2694" s="202">
        <v>100.33</v>
      </c>
      <c r="U2694" s="183">
        <f t="shared" ref="U2694:U2757" si="84">((P2694/40.31)/(P2694/40.31+N2694/71.85))*100</f>
        <v>75.018399867440067</v>
      </c>
      <c r="V2694" s="183">
        <f t="shared" ref="V2694:V2757" si="85">((S2694/151.99061)/(S2694/151.99061+M2694/101.96137))*100</f>
        <v>0.27543138273214607</v>
      </c>
      <c r="W2694" s="201" t="s">
        <v>713</v>
      </c>
      <c r="X2694" s="201">
        <v>10</v>
      </c>
    </row>
    <row r="2695" spans="1:24" s="171" customFormat="1" ht="11.25">
      <c r="A2695" s="172" t="s">
        <v>699</v>
      </c>
      <c r="B2695" s="201" t="s">
        <v>665</v>
      </c>
      <c r="C2695" s="201" t="s">
        <v>700</v>
      </c>
      <c r="D2695" s="201" t="s">
        <v>701</v>
      </c>
      <c r="E2695" s="201" t="s">
        <v>702</v>
      </c>
      <c r="F2695" s="201" t="s">
        <v>703</v>
      </c>
      <c r="G2695" s="201">
        <v>4</v>
      </c>
      <c r="H2695" s="201">
        <v>64</v>
      </c>
      <c r="I2695" s="201" t="s">
        <v>713</v>
      </c>
      <c r="J2695" s="201" t="s">
        <v>671</v>
      </c>
      <c r="K2695" s="202">
        <v>41.74</v>
      </c>
      <c r="L2695" s="202">
        <v>0.12</v>
      </c>
      <c r="M2695" s="202">
        <v>21.73</v>
      </c>
      <c r="N2695" s="202">
        <v>16.61</v>
      </c>
      <c r="O2695" s="202">
        <v>0.31</v>
      </c>
      <c r="P2695" s="202">
        <v>15.53</v>
      </c>
      <c r="Q2695" s="202">
        <v>4.13</v>
      </c>
      <c r="R2695" s="202">
        <v>0.03</v>
      </c>
      <c r="S2695" s="202">
        <v>0.32</v>
      </c>
      <c r="T2695" s="202">
        <v>100.52</v>
      </c>
      <c r="U2695" s="183">
        <f t="shared" si="84"/>
        <v>62.498221666697653</v>
      </c>
      <c r="V2695" s="183">
        <f t="shared" si="85"/>
        <v>0.97822746569924746</v>
      </c>
      <c r="W2695" s="201" t="s">
        <v>713</v>
      </c>
      <c r="X2695" s="201">
        <v>10</v>
      </c>
    </row>
    <row r="2696" spans="1:24" s="171" customFormat="1" ht="11.25">
      <c r="A2696" s="172" t="s">
        <v>699</v>
      </c>
      <c r="B2696" s="201" t="s">
        <v>665</v>
      </c>
      <c r="C2696" s="201" t="s">
        <v>700</v>
      </c>
      <c r="D2696" s="201" t="s">
        <v>701</v>
      </c>
      <c r="E2696" s="201" t="s">
        <v>702</v>
      </c>
      <c r="F2696" s="201" t="s">
        <v>703</v>
      </c>
      <c r="G2696" s="201">
        <v>4</v>
      </c>
      <c r="H2696" s="201">
        <v>65</v>
      </c>
      <c r="I2696" s="201" t="s">
        <v>713</v>
      </c>
      <c r="J2696" s="201" t="s">
        <v>671</v>
      </c>
      <c r="K2696" s="202">
        <v>41.1</v>
      </c>
      <c r="L2696" s="202">
        <v>0.7</v>
      </c>
      <c r="M2696" s="202">
        <v>17.760000000000002</v>
      </c>
      <c r="N2696" s="202">
        <v>9.61</v>
      </c>
      <c r="O2696" s="202">
        <v>0.5</v>
      </c>
      <c r="P2696" s="202">
        <v>15.82</v>
      </c>
      <c r="Q2696" s="202">
        <v>9.93</v>
      </c>
      <c r="R2696" s="202">
        <v>0.11</v>
      </c>
      <c r="S2696" s="202">
        <v>5.6</v>
      </c>
      <c r="T2696" s="202">
        <v>101.13</v>
      </c>
      <c r="U2696" s="183">
        <f t="shared" si="84"/>
        <v>74.582192756505208</v>
      </c>
      <c r="V2696" s="183">
        <f t="shared" si="85"/>
        <v>17.459475536672361</v>
      </c>
      <c r="W2696" s="201" t="s">
        <v>713</v>
      </c>
      <c r="X2696" s="201">
        <v>10</v>
      </c>
    </row>
    <row r="2697" spans="1:24" s="171" customFormat="1" ht="11.25">
      <c r="A2697" s="172" t="s">
        <v>699</v>
      </c>
      <c r="B2697" s="201" t="s">
        <v>665</v>
      </c>
      <c r="C2697" s="201" t="s">
        <v>700</v>
      </c>
      <c r="D2697" s="201" t="s">
        <v>701</v>
      </c>
      <c r="E2697" s="201" t="s">
        <v>702</v>
      </c>
      <c r="F2697" s="201" t="s">
        <v>703</v>
      </c>
      <c r="G2697" s="201">
        <v>4</v>
      </c>
      <c r="H2697" s="201">
        <v>66</v>
      </c>
      <c r="I2697" s="201" t="s">
        <v>713</v>
      </c>
      <c r="J2697" s="201" t="s">
        <v>671</v>
      </c>
      <c r="K2697" s="202">
        <v>42.21</v>
      </c>
      <c r="L2697" s="202">
        <v>0.31</v>
      </c>
      <c r="M2697" s="202">
        <v>20.63</v>
      </c>
      <c r="N2697" s="202">
        <v>7.99</v>
      </c>
      <c r="O2697" s="202">
        <v>0.35</v>
      </c>
      <c r="P2697" s="202">
        <v>21.16</v>
      </c>
      <c r="Q2697" s="202">
        <v>4.4800000000000004</v>
      </c>
      <c r="R2697" s="202">
        <v>0.1</v>
      </c>
      <c r="S2697" s="202">
        <v>3.17</v>
      </c>
      <c r="T2697" s="202">
        <v>100.4</v>
      </c>
      <c r="U2697" s="183">
        <f t="shared" si="84"/>
        <v>82.518839730009859</v>
      </c>
      <c r="V2697" s="183">
        <f t="shared" si="85"/>
        <v>9.3448321447037443</v>
      </c>
      <c r="W2697" s="201" t="s">
        <v>713</v>
      </c>
      <c r="X2697" s="201">
        <v>10</v>
      </c>
    </row>
    <row r="2698" spans="1:24" s="171" customFormat="1" ht="11.25">
      <c r="A2698" s="172" t="s">
        <v>699</v>
      </c>
      <c r="B2698" s="201" t="s">
        <v>665</v>
      </c>
      <c r="C2698" s="201" t="s">
        <v>700</v>
      </c>
      <c r="D2698" s="201" t="s">
        <v>701</v>
      </c>
      <c r="E2698" s="201" t="s">
        <v>702</v>
      </c>
      <c r="F2698" s="201" t="s">
        <v>703</v>
      </c>
      <c r="G2698" s="201">
        <v>4</v>
      </c>
      <c r="H2698" s="201">
        <v>67</v>
      </c>
      <c r="I2698" s="201" t="s">
        <v>713</v>
      </c>
      <c r="J2698" s="201" t="s">
        <v>671</v>
      </c>
      <c r="K2698" s="202">
        <v>41.47</v>
      </c>
      <c r="L2698" s="202">
        <v>0.61</v>
      </c>
      <c r="M2698" s="202">
        <v>20.37</v>
      </c>
      <c r="N2698" s="202">
        <v>10.78</v>
      </c>
      <c r="O2698" s="202">
        <v>0.46</v>
      </c>
      <c r="P2698" s="202">
        <v>16.34</v>
      </c>
      <c r="Q2698" s="202">
        <v>8.2100000000000009</v>
      </c>
      <c r="R2698" s="202">
        <v>0.11</v>
      </c>
      <c r="S2698" s="202">
        <v>0.82</v>
      </c>
      <c r="T2698" s="202">
        <v>99.17</v>
      </c>
      <c r="U2698" s="183">
        <f t="shared" si="84"/>
        <v>72.985845571733606</v>
      </c>
      <c r="V2698" s="183">
        <f t="shared" si="85"/>
        <v>2.6294761387447516</v>
      </c>
      <c r="W2698" s="201" t="s">
        <v>713</v>
      </c>
      <c r="X2698" s="201">
        <v>10</v>
      </c>
    </row>
    <row r="2699" spans="1:24" s="171" customFormat="1" ht="11.25">
      <c r="A2699" s="172" t="s">
        <v>699</v>
      </c>
      <c r="B2699" s="201" t="s">
        <v>665</v>
      </c>
      <c r="C2699" s="201" t="s">
        <v>700</v>
      </c>
      <c r="D2699" s="201" t="s">
        <v>701</v>
      </c>
      <c r="E2699" s="201" t="s">
        <v>702</v>
      </c>
      <c r="F2699" s="201" t="s">
        <v>703</v>
      </c>
      <c r="G2699" s="201">
        <v>4</v>
      </c>
      <c r="H2699" s="201">
        <v>68</v>
      </c>
      <c r="I2699" s="201" t="s">
        <v>713</v>
      </c>
      <c r="J2699" s="201" t="s">
        <v>671</v>
      </c>
      <c r="K2699" s="202">
        <v>42.08</v>
      </c>
      <c r="L2699" s="202">
        <v>0.11</v>
      </c>
      <c r="M2699" s="202">
        <v>18.71</v>
      </c>
      <c r="N2699" s="202">
        <v>7.67</v>
      </c>
      <c r="O2699" s="202">
        <v>0.36</v>
      </c>
      <c r="P2699" s="202">
        <v>20.47</v>
      </c>
      <c r="Q2699" s="202">
        <v>5.03</v>
      </c>
      <c r="R2699" s="202">
        <v>7.0000000000000007E-2</v>
      </c>
      <c r="S2699" s="202">
        <v>5.76</v>
      </c>
      <c r="T2699" s="202">
        <v>100.26</v>
      </c>
      <c r="U2699" s="183">
        <f t="shared" si="84"/>
        <v>82.629951045738878</v>
      </c>
      <c r="V2699" s="183">
        <f t="shared" si="85"/>
        <v>17.117176784729388</v>
      </c>
      <c r="W2699" s="201" t="s">
        <v>713</v>
      </c>
      <c r="X2699" s="201">
        <v>10</v>
      </c>
    </row>
    <row r="2700" spans="1:24" s="171" customFormat="1" ht="11.25">
      <c r="A2700" s="172" t="s">
        <v>699</v>
      </c>
      <c r="B2700" s="201" t="s">
        <v>665</v>
      </c>
      <c r="C2700" s="201" t="s">
        <v>700</v>
      </c>
      <c r="D2700" s="201" t="s">
        <v>701</v>
      </c>
      <c r="E2700" s="201" t="s">
        <v>702</v>
      </c>
      <c r="F2700" s="201" t="s">
        <v>703</v>
      </c>
      <c r="G2700" s="201">
        <v>4</v>
      </c>
      <c r="H2700" s="201">
        <v>69</v>
      </c>
      <c r="I2700" s="201" t="s">
        <v>713</v>
      </c>
      <c r="J2700" s="201" t="s">
        <v>671</v>
      </c>
      <c r="K2700" s="202">
        <v>41.86</v>
      </c>
      <c r="L2700" s="202">
        <v>1.3</v>
      </c>
      <c r="M2700" s="202">
        <v>16.809999999999999</v>
      </c>
      <c r="N2700" s="202">
        <v>8.56</v>
      </c>
      <c r="O2700" s="202">
        <v>0.35</v>
      </c>
      <c r="P2700" s="202">
        <v>19.350000000000001</v>
      </c>
      <c r="Q2700" s="202">
        <v>5.75</v>
      </c>
      <c r="R2700" s="202">
        <v>0.13</v>
      </c>
      <c r="S2700" s="202">
        <v>5.52</v>
      </c>
      <c r="T2700" s="202">
        <v>99.63</v>
      </c>
      <c r="U2700" s="183">
        <f t="shared" si="84"/>
        <v>80.116208184038385</v>
      </c>
      <c r="V2700" s="183">
        <f t="shared" si="85"/>
        <v>18.052112489764827</v>
      </c>
      <c r="W2700" s="201" t="s">
        <v>713</v>
      </c>
      <c r="X2700" s="201">
        <v>10</v>
      </c>
    </row>
    <row r="2701" spans="1:24" s="171" customFormat="1" ht="11.25">
      <c r="A2701" s="172" t="s">
        <v>699</v>
      </c>
      <c r="B2701" s="201" t="s">
        <v>665</v>
      </c>
      <c r="C2701" s="201" t="s">
        <v>700</v>
      </c>
      <c r="D2701" s="201" t="s">
        <v>701</v>
      </c>
      <c r="E2701" s="201" t="s">
        <v>702</v>
      </c>
      <c r="F2701" s="201" t="s">
        <v>703</v>
      </c>
      <c r="G2701" s="201">
        <v>4</v>
      </c>
      <c r="H2701" s="201">
        <v>70</v>
      </c>
      <c r="I2701" s="201" t="s">
        <v>713</v>
      </c>
      <c r="J2701" s="201" t="s">
        <v>671</v>
      </c>
      <c r="K2701" s="202">
        <v>42.26</v>
      </c>
      <c r="L2701" s="202">
        <v>0.17</v>
      </c>
      <c r="M2701" s="202">
        <v>18.63</v>
      </c>
      <c r="N2701" s="202">
        <v>7.28</v>
      </c>
      <c r="O2701" s="202">
        <v>0.36</v>
      </c>
      <c r="P2701" s="202">
        <v>20.64</v>
      </c>
      <c r="Q2701" s="202">
        <v>5.72</v>
      </c>
      <c r="R2701" s="202">
        <v>0.04</v>
      </c>
      <c r="S2701" s="202">
        <v>6.32</v>
      </c>
      <c r="T2701" s="202">
        <v>101.42</v>
      </c>
      <c r="U2701" s="183">
        <f t="shared" si="84"/>
        <v>83.480631609001549</v>
      </c>
      <c r="V2701" s="183">
        <f t="shared" si="85"/>
        <v>18.538532653955411</v>
      </c>
      <c r="W2701" s="201" t="s">
        <v>713</v>
      </c>
      <c r="X2701" s="201">
        <v>10</v>
      </c>
    </row>
    <row r="2702" spans="1:24" s="171" customFormat="1" ht="11.25">
      <c r="A2702" s="172" t="s">
        <v>699</v>
      </c>
      <c r="B2702" s="201" t="s">
        <v>665</v>
      </c>
      <c r="C2702" s="201" t="s">
        <v>700</v>
      </c>
      <c r="D2702" s="201" t="s">
        <v>701</v>
      </c>
      <c r="E2702" s="201" t="s">
        <v>702</v>
      </c>
      <c r="F2702" s="201" t="s">
        <v>703</v>
      </c>
      <c r="G2702" s="201">
        <v>4</v>
      </c>
      <c r="H2702" s="201">
        <v>71</v>
      </c>
      <c r="I2702" s="201" t="s">
        <v>713</v>
      </c>
      <c r="J2702" s="201" t="s">
        <v>671</v>
      </c>
      <c r="K2702" s="202">
        <v>42.58</v>
      </c>
      <c r="L2702" s="202">
        <v>0.12</v>
      </c>
      <c r="M2702" s="202">
        <v>21.12</v>
      </c>
      <c r="N2702" s="202">
        <v>9.0399999999999991</v>
      </c>
      <c r="O2702" s="202">
        <v>0.41</v>
      </c>
      <c r="P2702" s="202">
        <v>19.98</v>
      </c>
      <c r="Q2702" s="202">
        <v>4.8099999999999996</v>
      </c>
      <c r="R2702" s="202">
        <v>0.03</v>
      </c>
      <c r="S2702" s="202">
        <v>2.96</v>
      </c>
      <c r="T2702" s="202">
        <v>101.05</v>
      </c>
      <c r="U2702" s="183">
        <f t="shared" si="84"/>
        <v>79.755033068968999</v>
      </c>
      <c r="V2702" s="183">
        <f t="shared" si="85"/>
        <v>8.5939286682519302</v>
      </c>
      <c r="W2702" s="201" t="s">
        <v>713</v>
      </c>
      <c r="X2702" s="201">
        <v>10</v>
      </c>
    </row>
    <row r="2703" spans="1:24" s="171" customFormat="1" ht="11.25">
      <c r="A2703" s="172" t="s">
        <v>699</v>
      </c>
      <c r="B2703" s="201" t="s">
        <v>665</v>
      </c>
      <c r="C2703" s="201" t="s">
        <v>700</v>
      </c>
      <c r="D2703" s="201" t="s">
        <v>701</v>
      </c>
      <c r="E2703" s="201" t="s">
        <v>702</v>
      </c>
      <c r="F2703" s="201" t="s">
        <v>703</v>
      </c>
      <c r="G2703" s="201">
        <v>4</v>
      </c>
      <c r="H2703" s="201">
        <v>72</v>
      </c>
      <c r="I2703" s="201" t="s">
        <v>713</v>
      </c>
      <c r="J2703" s="201" t="s">
        <v>671</v>
      </c>
      <c r="K2703" s="202">
        <v>42.26</v>
      </c>
      <c r="L2703" s="202">
        <v>0.79</v>
      </c>
      <c r="M2703" s="202">
        <v>19.41</v>
      </c>
      <c r="N2703" s="202">
        <v>7.9</v>
      </c>
      <c r="O2703" s="202">
        <v>0.43</v>
      </c>
      <c r="P2703" s="202">
        <v>19.739999999999998</v>
      </c>
      <c r="Q2703" s="202">
        <v>6.32</v>
      </c>
      <c r="R2703" s="202">
        <v>0.06</v>
      </c>
      <c r="S2703" s="202">
        <v>3.4</v>
      </c>
      <c r="T2703" s="202">
        <v>100.31</v>
      </c>
      <c r="U2703" s="183">
        <f t="shared" si="84"/>
        <v>81.664275251501635</v>
      </c>
      <c r="V2703" s="183">
        <f t="shared" si="85"/>
        <v>10.515287103294584</v>
      </c>
      <c r="W2703" s="201" t="s">
        <v>713</v>
      </c>
      <c r="X2703" s="201">
        <v>10</v>
      </c>
    </row>
    <row r="2704" spans="1:24" s="171" customFormat="1" ht="11.25">
      <c r="A2704" s="172" t="s">
        <v>699</v>
      </c>
      <c r="B2704" s="201" t="s">
        <v>665</v>
      </c>
      <c r="C2704" s="201" t="s">
        <v>700</v>
      </c>
      <c r="D2704" s="201" t="s">
        <v>701</v>
      </c>
      <c r="E2704" s="201" t="s">
        <v>702</v>
      </c>
      <c r="F2704" s="201" t="s">
        <v>703</v>
      </c>
      <c r="G2704" s="201">
        <v>4</v>
      </c>
      <c r="H2704" s="201">
        <v>73</v>
      </c>
      <c r="I2704" s="201" t="s">
        <v>713</v>
      </c>
      <c r="J2704" s="201" t="s">
        <v>671</v>
      </c>
      <c r="K2704" s="202">
        <v>40.99</v>
      </c>
      <c r="L2704" s="202">
        <v>0.54</v>
      </c>
      <c r="M2704" s="202">
        <v>16.73</v>
      </c>
      <c r="N2704" s="202">
        <v>9.4499999999999993</v>
      </c>
      <c r="O2704" s="202">
        <v>0.45</v>
      </c>
      <c r="P2704" s="202">
        <v>17.489999999999998</v>
      </c>
      <c r="Q2704" s="202">
        <v>7.16</v>
      </c>
      <c r="R2704" s="202">
        <v>0.13</v>
      </c>
      <c r="S2704" s="202">
        <v>8.2799999999999994</v>
      </c>
      <c r="T2704" s="202">
        <v>101.22</v>
      </c>
      <c r="U2704" s="183">
        <f t="shared" si="84"/>
        <v>76.738351451465746</v>
      </c>
      <c r="V2704" s="183">
        <f t="shared" si="85"/>
        <v>24.925580555410459</v>
      </c>
      <c r="W2704" s="201" t="s">
        <v>713</v>
      </c>
      <c r="X2704" s="201">
        <v>10</v>
      </c>
    </row>
    <row r="2705" spans="1:24" s="171" customFormat="1" ht="11.25">
      <c r="A2705" s="172" t="s">
        <v>699</v>
      </c>
      <c r="B2705" s="201" t="s">
        <v>665</v>
      </c>
      <c r="C2705" s="201" t="s">
        <v>700</v>
      </c>
      <c r="D2705" s="201" t="s">
        <v>701</v>
      </c>
      <c r="E2705" s="201" t="s">
        <v>702</v>
      </c>
      <c r="F2705" s="201" t="s">
        <v>703</v>
      </c>
      <c r="G2705" s="201">
        <v>4</v>
      </c>
      <c r="H2705" s="201">
        <v>74</v>
      </c>
      <c r="I2705" s="201" t="s">
        <v>713</v>
      </c>
      <c r="J2705" s="201" t="s">
        <v>671</v>
      </c>
      <c r="K2705" s="202">
        <v>42.5</v>
      </c>
      <c r="L2705" s="202">
        <v>0.2</v>
      </c>
      <c r="M2705" s="202">
        <v>19.579999999999998</v>
      </c>
      <c r="N2705" s="202">
        <v>7.46</v>
      </c>
      <c r="O2705" s="202">
        <v>0.38</v>
      </c>
      <c r="P2705" s="202">
        <v>20.75</v>
      </c>
      <c r="Q2705" s="202">
        <v>3.87</v>
      </c>
      <c r="R2705" s="202">
        <v>0.06</v>
      </c>
      <c r="S2705" s="202">
        <v>3.84</v>
      </c>
      <c r="T2705" s="202">
        <v>98.64</v>
      </c>
      <c r="U2705" s="183">
        <f t="shared" si="84"/>
        <v>83.215417324435293</v>
      </c>
      <c r="V2705" s="183">
        <f t="shared" si="85"/>
        <v>11.626748429956704</v>
      </c>
      <c r="W2705" s="201" t="s">
        <v>713</v>
      </c>
      <c r="X2705" s="201">
        <v>10</v>
      </c>
    </row>
    <row r="2706" spans="1:24" s="171" customFormat="1" ht="11.25">
      <c r="A2706" s="172" t="s">
        <v>699</v>
      </c>
      <c r="B2706" s="201" t="s">
        <v>665</v>
      </c>
      <c r="C2706" s="201" t="s">
        <v>700</v>
      </c>
      <c r="D2706" s="201" t="s">
        <v>701</v>
      </c>
      <c r="E2706" s="201" t="s">
        <v>702</v>
      </c>
      <c r="F2706" s="201" t="s">
        <v>703</v>
      </c>
      <c r="G2706" s="201">
        <v>4</v>
      </c>
      <c r="H2706" s="201">
        <v>75</v>
      </c>
      <c r="I2706" s="201" t="s">
        <v>713</v>
      </c>
      <c r="J2706" s="201" t="s">
        <v>671</v>
      </c>
      <c r="K2706" s="202">
        <v>42.12</v>
      </c>
      <c r="L2706" s="202">
        <v>0.38</v>
      </c>
      <c r="M2706" s="202">
        <v>19.34</v>
      </c>
      <c r="N2706" s="202">
        <v>8.4</v>
      </c>
      <c r="O2706" s="202">
        <v>0.47</v>
      </c>
      <c r="P2706" s="202">
        <v>19.68</v>
      </c>
      <c r="Q2706" s="202">
        <v>4.8600000000000003</v>
      </c>
      <c r="R2706" s="202">
        <v>0.08</v>
      </c>
      <c r="S2706" s="202">
        <v>5.56</v>
      </c>
      <c r="T2706" s="202">
        <v>100.89</v>
      </c>
      <c r="U2706" s="183">
        <f t="shared" si="84"/>
        <v>80.680036425632153</v>
      </c>
      <c r="V2706" s="183">
        <f t="shared" si="85"/>
        <v>16.167711407765896</v>
      </c>
      <c r="W2706" s="201" t="s">
        <v>713</v>
      </c>
      <c r="X2706" s="201">
        <v>10</v>
      </c>
    </row>
    <row r="2707" spans="1:24" s="171" customFormat="1" ht="11.25">
      <c r="A2707" s="172" t="s">
        <v>699</v>
      </c>
      <c r="B2707" s="201" t="s">
        <v>665</v>
      </c>
      <c r="C2707" s="201" t="s">
        <v>700</v>
      </c>
      <c r="D2707" s="201" t="s">
        <v>701</v>
      </c>
      <c r="E2707" s="201" t="s">
        <v>702</v>
      </c>
      <c r="F2707" s="201" t="s">
        <v>703</v>
      </c>
      <c r="G2707" s="201">
        <v>4</v>
      </c>
      <c r="H2707" s="201">
        <v>76</v>
      </c>
      <c r="I2707" s="201" t="s">
        <v>713</v>
      </c>
      <c r="J2707" s="201" t="s">
        <v>671</v>
      </c>
      <c r="K2707" s="202">
        <v>42.05</v>
      </c>
      <c r="L2707" s="202">
        <v>0.57999999999999996</v>
      </c>
      <c r="M2707" s="202">
        <v>21.49</v>
      </c>
      <c r="N2707" s="202">
        <v>10.54</v>
      </c>
      <c r="O2707" s="202">
        <v>0.56000000000000005</v>
      </c>
      <c r="P2707" s="202">
        <v>16.8</v>
      </c>
      <c r="Q2707" s="202">
        <v>7.73</v>
      </c>
      <c r="R2707" s="202">
        <v>0.05</v>
      </c>
      <c r="S2707" s="202">
        <v>0.78</v>
      </c>
      <c r="T2707" s="202">
        <v>100.58</v>
      </c>
      <c r="U2707" s="183">
        <f t="shared" si="84"/>
        <v>73.965619235031724</v>
      </c>
      <c r="V2707" s="183">
        <f t="shared" si="85"/>
        <v>2.3770003167493399</v>
      </c>
      <c r="W2707" s="201" t="s">
        <v>713</v>
      </c>
      <c r="X2707" s="201">
        <v>10</v>
      </c>
    </row>
    <row r="2708" spans="1:24" s="171" customFormat="1" ht="11.25">
      <c r="A2708" s="172" t="s">
        <v>699</v>
      </c>
      <c r="B2708" s="201" t="s">
        <v>665</v>
      </c>
      <c r="C2708" s="201" t="s">
        <v>700</v>
      </c>
      <c r="D2708" s="201" t="s">
        <v>701</v>
      </c>
      <c r="E2708" s="201" t="s">
        <v>702</v>
      </c>
      <c r="F2708" s="201" t="s">
        <v>703</v>
      </c>
      <c r="G2708" s="201">
        <v>4</v>
      </c>
      <c r="H2708" s="201">
        <v>77</v>
      </c>
      <c r="I2708" s="201" t="s">
        <v>713</v>
      </c>
      <c r="J2708" s="201" t="s">
        <v>671</v>
      </c>
      <c r="K2708" s="202">
        <v>42.4</v>
      </c>
      <c r="L2708" s="202">
        <v>0.68</v>
      </c>
      <c r="M2708" s="202">
        <v>20.74</v>
      </c>
      <c r="N2708" s="202">
        <v>9.99</v>
      </c>
      <c r="O2708" s="202">
        <v>0.46</v>
      </c>
      <c r="P2708" s="202">
        <v>18.66</v>
      </c>
      <c r="Q2708" s="202">
        <v>6.38</v>
      </c>
      <c r="R2708" s="202">
        <v>7.0000000000000007E-2</v>
      </c>
      <c r="S2708" s="202">
        <v>1.78</v>
      </c>
      <c r="T2708" s="202">
        <v>101.16</v>
      </c>
      <c r="U2708" s="183">
        <f t="shared" si="84"/>
        <v>76.901871891988719</v>
      </c>
      <c r="V2708" s="183">
        <f t="shared" si="85"/>
        <v>5.4440133927514749</v>
      </c>
      <c r="W2708" s="201" t="s">
        <v>713</v>
      </c>
      <c r="X2708" s="201">
        <v>10</v>
      </c>
    </row>
    <row r="2709" spans="1:24" s="171" customFormat="1" ht="11.25">
      <c r="A2709" s="172" t="s">
        <v>699</v>
      </c>
      <c r="B2709" s="201" t="s">
        <v>665</v>
      </c>
      <c r="C2709" s="201" t="s">
        <v>700</v>
      </c>
      <c r="D2709" s="201" t="s">
        <v>701</v>
      </c>
      <c r="E2709" s="201" t="s">
        <v>702</v>
      </c>
      <c r="F2709" s="201" t="s">
        <v>703</v>
      </c>
      <c r="G2709" s="201">
        <v>4</v>
      </c>
      <c r="H2709" s="201">
        <v>78</v>
      </c>
      <c r="I2709" s="201" t="s">
        <v>713</v>
      </c>
      <c r="J2709" s="201" t="s">
        <v>671</v>
      </c>
      <c r="K2709" s="202">
        <v>43.08</v>
      </c>
      <c r="L2709" s="202">
        <v>0.15</v>
      </c>
      <c r="M2709" s="202">
        <v>20.72</v>
      </c>
      <c r="N2709" s="202">
        <v>7.73</v>
      </c>
      <c r="O2709" s="202">
        <v>0.4</v>
      </c>
      <c r="P2709" s="202">
        <v>20.41</v>
      </c>
      <c r="Q2709" s="202">
        <v>4.67</v>
      </c>
      <c r="R2709" s="202">
        <v>0.06</v>
      </c>
      <c r="S2709" s="202">
        <v>4.0999999999999996</v>
      </c>
      <c r="T2709" s="202">
        <v>101.32</v>
      </c>
      <c r="U2709" s="183">
        <f t="shared" si="84"/>
        <v>82.475438889735003</v>
      </c>
      <c r="V2709" s="183">
        <f t="shared" si="85"/>
        <v>11.718754628210734</v>
      </c>
      <c r="W2709" s="201" t="s">
        <v>713</v>
      </c>
      <c r="X2709" s="201">
        <v>10</v>
      </c>
    </row>
    <row r="2710" spans="1:24" s="171" customFormat="1" ht="11.25">
      <c r="A2710" s="172" t="s">
        <v>699</v>
      </c>
      <c r="B2710" s="201" t="s">
        <v>665</v>
      </c>
      <c r="C2710" s="201" t="s">
        <v>700</v>
      </c>
      <c r="D2710" s="201" t="s">
        <v>701</v>
      </c>
      <c r="E2710" s="201" t="s">
        <v>702</v>
      </c>
      <c r="F2710" s="201" t="s">
        <v>703</v>
      </c>
      <c r="G2710" s="201">
        <v>4</v>
      </c>
      <c r="H2710" s="201">
        <v>79</v>
      </c>
      <c r="I2710" s="201" t="s">
        <v>713</v>
      </c>
      <c r="J2710" s="201" t="s">
        <v>671</v>
      </c>
      <c r="K2710" s="202">
        <v>42.95</v>
      </c>
      <c r="L2710" s="202">
        <v>1.06</v>
      </c>
      <c r="M2710" s="202">
        <v>17.309999999999999</v>
      </c>
      <c r="N2710" s="202">
        <v>7.68</v>
      </c>
      <c r="O2710" s="202">
        <v>0.32</v>
      </c>
      <c r="P2710" s="202">
        <v>20.28</v>
      </c>
      <c r="Q2710" s="202">
        <v>5.5</v>
      </c>
      <c r="R2710" s="202">
        <v>0.08</v>
      </c>
      <c r="S2710" s="202">
        <v>3.74</v>
      </c>
      <c r="T2710" s="202">
        <v>98.92</v>
      </c>
      <c r="U2710" s="183">
        <f t="shared" si="84"/>
        <v>82.476877213025773</v>
      </c>
      <c r="V2710" s="183">
        <f t="shared" si="85"/>
        <v>12.659310563904047</v>
      </c>
      <c r="W2710" s="201" t="s">
        <v>713</v>
      </c>
      <c r="X2710" s="201">
        <v>10</v>
      </c>
    </row>
    <row r="2711" spans="1:24" s="171" customFormat="1" ht="11.25">
      <c r="A2711" s="172" t="s">
        <v>699</v>
      </c>
      <c r="B2711" s="201" t="s">
        <v>665</v>
      </c>
      <c r="C2711" s="201" t="s">
        <v>700</v>
      </c>
      <c r="D2711" s="201" t="s">
        <v>701</v>
      </c>
      <c r="E2711" s="201" t="s">
        <v>702</v>
      </c>
      <c r="F2711" s="201" t="s">
        <v>703</v>
      </c>
      <c r="G2711" s="201">
        <v>4</v>
      </c>
      <c r="H2711" s="201">
        <v>80</v>
      </c>
      <c r="I2711" s="201" t="s">
        <v>713</v>
      </c>
      <c r="J2711" s="201" t="s">
        <v>671</v>
      </c>
      <c r="K2711" s="202">
        <v>41.87</v>
      </c>
      <c r="L2711" s="202">
        <v>1.04</v>
      </c>
      <c r="M2711" s="202">
        <v>18.329999999999998</v>
      </c>
      <c r="N2711" s="202">
        <v>9.33</v>
      </c>
      <c r="O2711" s="202">
        <v>0.38</v>
      </c>
      <c r="P2711" s="202">
        <v>19.72</v>
      </c>
      <c r="Q2711" s="202">
        <v>5.21</v>
      </c>
      <c r="R2711" s="202">
        <v>0.12</v>
      </c>
      <c r="S2711" s="202">
        <v>3.11</v>
      </c>
      <c r="T2711" s="202">
        <v>99.11</v>
      </c>
      <c r="U2711" s="183">
        <f t="shared" si="84"/>
        <v>79.024110942359854</v>
      </c>
      <c r="V2711" s="183">
        <f t="shared" si="85"/>
        <v>10.218849322501692</v>
      </c>
      <c r="W2711" s="201" t="s">
        <v>713</v>
      </c>
      <c r="X2711" s="201">
        <v>10</v>
      </c>
    </row>
    <row r="2712" spans="1:24" s="171" customFormat="1" ht="11.25">
      <c r="A2712" s="172" t="s">
        <v>699</v>
      </c>
      <c r="B2712" s="201" t="s">
        <v>665</v>
      </c>
      <c r="C2712" s="201" t="s">
        <v>700</v>
      </c>
      <c r="D2712" s="201" t="s">
        <v>701</v>
      </c>
      <c r="E2712" s="201" t="s">
        <v>702</v>
      </c>
      <c r="F2712" s="201" t="s">
        <v>703</v>
      </c>
      <c r="G2712" s="201">
        <v>4</v>
      </c>
      <c r="H2712" s="201">
        <v>81</v>
      </c>
      <c r="I2712" s="201" t="s">
        <v>713</v>
      </c>
      <c r="J2712" s="201" t="s">
        <v>671</v>
      </c>
      <c r="K2712" s="202">
        <v>41.99</v>
      </c>
      <c r="L2712" s="202">
        <v>0.55000000000000004</v>
      </c>
      <c r="M2712" s="202">
        <v>20.73</v>
      </c>
      <c r="N2712" s="202">
        <v>10.68</v>
      </c>
      <c r="O2712" s="202">
        <v>0.5</v>
      </c>
      <c r="P2712" s="202">
        <v>16.5</v>
      </c>
      <c r="Q2712" s="202">
        <v>8.07</v>
      </c>
      <c r="R2712" s="202">
        <v>0.04</v>
      </c>
      <c r="S2712" s="202">
        <v>0.78</v>
      </c>
      <c r="T2712" s="202">
        <v>99.84</v>
      </c>
      <c r="U2712" s="183">
        <f t="shared" si="84"/>
        <v>73.360070364777812</v>
      </c>
      <c r="V2712" s="183">
        <f t="shared" si="85"/>
        <v>2.4620000134285558</v>
      </c>
      <c r="W2712" s="201" t="s">
        <v>713</v>
      </c>
      <c r="X2712" s="201">
        <v>10</v>
      </c>
    </row>
    <row r="2713" spans="1:24" s="171" customFormat="1" ht="11.25">
      <c r="A2713" s="172" t="s">
        <v>699</v>
      </c>
      <c r="B2713" s="201" t="s">
        <v>665</v>
      </c>
      <c r="C2713" s="201" t="s">
        <v>700</v>
      </c>
      <c r="D2713" s="201" t="s">
        <v>701</v>
      </c>
      <c r="E2713" s="201" t="s">
        <v>702</v>
      </c>
      <c r="F2713" s="201" t="s">
        <v>703</v>
      </c>
      <c r="G2713" s="201">
        <v>4</v>
      </c>
      <c r="H2713" s="201">
        <v>82</v>
      </c>
      <c r="I2713" s="201" t="s">
        <v>713</v>
      </c>
      <c r="J2713" s="201" t="s">
        <v>671</v>
      </c>
      <c r="K2713" s="202">
        <v>43.72</v>
      </c>
      <c r="L2713" s="202">
        <v>0.63</v>
      </c>
      <c r="M2713" s="202">
        <v>19.52</v>
      </c>
      <c r="N2713" s="202">
        <v>7.78</v>
      </c>
      <c r="O2713" s="202">
        <v>0.31</v>
      </c>
      <c r="P2713" s="202">
        <v>21.59</v>
      </c>
      <c r="Q2713" s="202">
        <v>4.4400000000000004</v>
      </c>
      <c r="R2713" s="202">
        <v>0.13</v>
      </c>
      <c r="S2713" s="202">
        <v>2.96</v>
      </c>
      <c r="T2713" s="202">
        <v>101.08</v>
      </c>
      <c r="U2713" s="183">
        <f t="shared" si="84"/>
        <v>83.18303107273907</v>
      </c>
      <c r="V2713" s="183">
        <f t="shared" si="85"/>
        <v>9.2333077491185307</v>
      </c>
      <c r="W2713" s="201" t="s">
        <v>713</v>
      </c>
      <c r="X2713" s="201">
        <v>10</v>
      </c>
    </row>
    <row r="2714" spans="1:24" s="171" customFormat="1" ht="11.25">
      <c r="A2714" s="172" t="s">
        <v>699</v>
      </c>
      <c r="B2714" s="201" t="s">
        <v>665</v>
      </c>
      <c r="C2714" s="201" t="s">
        <v>700</v>
      </c>
      <c r="D2714" s="201" t="s">
        <v>701</v>
      </c>
      <c r="E2714" s="201" t="s">
        <v>702</v>
      </c>
      <c r="F2714" s="201" t="s">
        <v>703</v>
      </c>
      <c r="G2714" s="201">
        <v>4</v>
      </c>
      <c r="H2714" s="201">
        <v>83</v>
      </c>
      <c r="I2714" s="201" t="s">
        <v>713</v>
      </c>
      <c r="J2714" s="201" t="s">
        <v>671</v>
      </c>
      <c r="K2714" s="202">
        <v>41.79</v>
      </c>
      <c r="L2714" s="202">
        <v>0.09</v>
      </c>
      <c r="M2714" s="202">
        <v>16.41</v>
      </c>
      <c r="N2714" s="202">
        <v>7.05</v>
      </c>
      <c r="O2714" s="202">
        <v>0.31</v>
      </c>
      <c r="P2714" s="202">
        <v>18.98</v>
      </c>
      <c r="Q2714" s="202">
        <v>6.61</v>
      </c>
      <c r="R2714" s="202">
        <v>0.04</v>
      </c>
      <c r="S2714" s="202">
        <v>8.74</v>
      </c>
      <c r="T2714" s="202">
        <v>100.02</v>
      </c>
      <c r="U2714" s="183">
        <f t="shared" si="84"/>
        <v>82.754672086903412</v>
      </c>
      <c r="V2714" s="183">
        <f t="shared" si="85"/>
        <v>26.323817480320322</v>
      </c>
      <c r="W2714" s="201" t="s">
        <v>713</v>
      </c>
      <c r="X2714" s="201">
        <v>10</v>
      </c>
    </row>
    <row r="2715" spans="1:24" s="171" customFormat="1" ht="11.25">
      <c r="A2715" s="172" t="s">
        <v>699</v>
      </c>
      <c r="B2715" s="201" t="s">
        <v>665</v>
      </c>
      <c r="C2715" s="201" t="s">
        <v>700</v>
      </c>
      <c r="D2715" s="201" t="s">
        <v>701</v>
      </c>
      <c r="E2715" s="201" t="s">
        <v>702</v>
      </c>
      <c r="F2715" s="201" t="s">
        <v>703</v>
      </c>
      <c r="G2715" s="201">
        <v>4</v>
      </c>
      <c r="H2715" s="201">
        <v>84</v>
      </c>
      <c r="I2715" s="201" t="s">
        <v>713</v>
      </c>
      <c r="J2715" s="201" t="s">
        <v>671</v>
      </c>
      <c r="K2715" s="202">
        <v>42.48</v>
      </c>
      <c r="L2715" s="202">
        <v>0.19</v>
      </c>
      <c r="M2715" s="202">
        <v>19.149999999999999</v>
      </c>
      <c r="N2715" s="202">
        <v>7.57</v>
      </c>
      <c r="O2715" s="202">
        <v>0.41</v>
      </c>
      <c r="P2715" s="202">
        <v>20.9</v>
      </c>
      <c r="Q2715" s="202">
        <v>4.91</v>
      </c>
      <c r="R2715" s="202">
        <v>0.08</v>
      </c>
      <c r="S2715" s="202">
        <v>4.45</v>
      </c>
      <c r="T2715" s="202">
        <v>100.14</v>
      </c>
      <c r="U2715" s="183">
        <f t="shared" si="84"/>
        <v>83.111317023240446</v>
      </c>
      <c r="V2715" s="183">
        <f t="shared" si="85"/>
        <v>13.486359288870272</v>
      </c>
      <c r="W2715" s="201" t="s">
        <v>713</v>
      </c>
      <c r="X2715" s="201">
        <v>10</v>
      </c>
    </row>
    <row r="2716" spans="1:24" s="171" customFormat="1" ht="11.25">
      <c r="A2716" s="172" t="s">
        <v>699</v>
      </c>
      <c r="B2716" s="201" t="s">
        <v>665</v>
      </c>
      <c r="C2716" s="201" t="s">
        <v>700</v>
      </c>
      <c r="D2716" s="201" t="s">
        <v>701</v>
      </c>
      <c r="E2716" s="201" t="s">
        <v>702</v>
      </c>
      <c r="F2716" s="201" t="s">
        <v>703</v>
      </c>
      <c r="G2716" s="201">
        <v>4</v>
      </c>
      <c r="H2716" s="201">
        <v>85</v>
      </c>
      <c r="I2716" s="201" t="s">
        <v>713</v>
      </c>
      <c r="J2716" s="201" t="s">
        <v>671</v>
      </c>
      <c r="K2716" s="202">
        <v>42.25</v>
      </c>
      <c r="L2716" s="202">
        <v>0.11</v>
      </c>
      <c r="M2716" s="202">
        <v>19.920000000000002</v>
      </c>
      <c r="N2716" s="202">
        <v>7.95</v>
      </c>
      <c r="O2716" s="202">
        <v>0.38</v>
      </c>
      <c r="P2716" s="202">
        <v>20.95</v>
      </c>
      <c r="Q2716" s="202">
        <v>4.74</v>
      </c>
      <c r="R2716" s="202">
        <v>0.06</v>
      </c>
      <c r="S2716" s="202">
        <v>4.43</v>
      </c>
      <c r="T2716" s="202">
        <v>100.79</v>
      </c>
      <c r="U2716" s="183">
        <f t="shared" si="84"/>
        <v>82.447245528070539</v>
      </c>
      <c r="V2716" s="183">
        <f t="shared" si="85"/>
        <v>12.982020520796484</v>
      </c>
      <c r="W2716" s="201" t="s">
        <v>713</v>
      </c>
      <c r="X2716" s="201">
        <v>10</v>
      </c>
    </row>
    <row r="2717" spans="1:24" s="171" customFormat="1" ht="11.25">
      <c r="A2717" s="172" t="s">
        <v>699</v>
      </c>
      <c r="B2717" s="201" t="s">
        <v>665</v>
      </c>
      <c r="C2717" s="201" t="s">
        <v>700</v>
      </c>
      <c r="D2717" s="201" t="s">
        <v>701</v>
      </c>
      <c r="E2717" s="201" t="s">
        <v>702</v>
      </c>
      <c r="F2717" s="201" t="s">
        <v>703</v>
      </c>
      <c r="G2717" s="201">
        <v>4</v>
      </c>
      <c r="H2717" s="201">
        <v>86</v>
      </c>
      <c r="I2717" s="201" t="s">
        <v>713</v>
      </c>
      <c r="J2717" s="201" t="s">
        <v>671</v>
      </c>
      <c r="K2717" s="202">
        <v>42.37</v>
      </c>
      <c r="L2717" s="202">
        <v>0.09</v>
      </c>
      <c r="M2717" s="202">
        <v>18.77</v>
      </c>
      <c r="N2717" s="202">
        <v>8.1199999999999992</v>
      </c>
      <c r="O2717" s="202">
        <v>0.38</v>
      </c>
      <c r="P2717" s="202">
        <v>19.5</v>
      </c>
      <c r="Q2717" s="202">
        <v>5.13</v>
      </c>
      <c r="R2717" s="202">
        <v>0.05</v>
      </c>
      <c r="S2717" s="202">
        <v>4.7300000000000004</v>
      </c>
      <c r="T2717" s="202">
        <v>99.14</v>
      </c>
      <c r="U2717" s="183">
        <f t="shared" si="84"/>
        <v>81.062330644630293</v>
      </c>
      <c r="V2717" s="183">
        <f t="shared" si="85"/>
        <v>14.460476357394727</v>
      </c>
      <c r="W2717" s="201" t="s">
        <v>713</v>
      </c>
      <c r="X2717" s="201">
        <v>10</v>
      </c>
    </row>
    <row r="2718" spans="1:24" s="171" customFormat="1" ht="11.25">
      <c r="A2718" s="172" t="s">
        <v>699</v>
      </c>
      <c r="B2718" s="201" t="s">
        <v>665</v>
      </c>
      <c r="C2718" s="201" t="s">
        <v>700</v>
      </c>
      <c r="D2718" s="201" t="s">
        <v>701</v>
      </c>
      <c r="E2718" s="201" t="s">
        <v>702</v>
      </c>
      <c r="F2718" s="201" t="s">
        <v>703</v>
      </c>
      <c r="G2718" s="201">
        <v>4</v>
      </c>
      <c r="H2718" s="201">
        <v>87</v>
      </c>
      <c r="I2718" s="201" t="s">
        <v>713</v>
      </c>
      <c r="J2718" s="201" t="s">
        <v>671</v>
      </c>
      <c r="K2718" s="202">
        <v>40.9</v>
      </c>
      <c r="L2718" s="202">
        <v>0.1</v>
      </c>
      <c r="M2718" s="202">
        <v>17.77</v>
      </c>
      <c r="N2718" s="202">
        <v>8.65</v>
      </c>
      <c r="O2718" s="202">
        <v>0.54</v>
      </c>
      <c r="P2718" s="202">
        <v>18.23</v>
      </c>
      <c r="Q2718" s="202">
        <v>5.96</v>
      </c>
      <c r="R2718" s="202">
        <v>0.05</v>
      </c>
      <c r="S2718" s="202">
        <v>6.32</v>
      </c>
      <c r="T2718" s="202">
        <v>98.52</v>
      </c>
      <c r="U2718" s="183">
        <f t="shared" si="84"/>
        <v>78.976181589827462</v>
      </c>
      <c r="V2718" s="183">
        <f t="shared" si="85"/>
        <v>19.262901093036021</v>
      </c>
      <c r="W2718" s="201" t="s">
        <v>713</v>
      </c>
      <c r="X2718" s="201">
        <v>10</v>
      </c>
    </row>
    <row r="2719" spans="1:24" s="171" customFormat="1" ht="11.25">
      <c r="A2719" s="172" t="s">
        <v>699</v>
      </c>
      <c r="B2719" s="201" t="s">
        <v>665</v>
      </c>
      <c r="C2719" s="201" t="s">
        <v>700</v>
      </c>
      <c r="D2719" s="201" t="s">
        <v>701</v>
      </c>
      <c r="E2719" s="201" t="s">
        <v>702</v>
      </c>
      <c r="F2719" s="201" t="s">
        <v>703</v>
      </c>
      <c r="G2719" s="201">
        <v>4</v>
      </c>
      <c r="H2719" s="201">
        <v>88</v>
      </c>
      <c r="I2719" s="201" t="s">
        <v>713</v>
      </c>
      <c r="J2719" s="201" t="s">
        <v>671</v>
      </c>
      <c r="K2719" s="202">
        <v>41.56</v>
      </c>
      <c r="L2719" s="202">
        <v>0.47</v>
      </c>
      <c r="M2719" s="202">
        <v>21.27</v>
      </c>
      <c r="N2719" s="202">
        <v>10.57</v>
      </c>
      <c r="O2719" s="202">
        <v>0.47</v>
      </c>
      <c r="P2719" s="202">
        <v>16.899999999999999</v>
      </c>
      <c r="Q2719" s="202">
        <v>7.89</v>
      </c>
      <c r="R2719" s="202">
        <v>0.12</v>
      </c>
      <c r="S2719" s="202">
        <v>0.7</v>
      </c>
      <c r="T2719" s="202">
        <v>99.95</v>
      </c>
      <c r="U2719" s="183">
        <f t="shared" si="84"/>
        <v>74.025125374792339</v>
      </c>
      <c r="V2719" s="183">
        <f t="shared" si="85"/>
        <v>2.1600591109574916</v>
      </c>
      <c r="W2719" s="201" t="s">
        <v>713</v>
      </c>
      <c r="X2719" s="201">
        <v>10</v>
      </c>
    </row>
    <row r="2720" spans="1:24" s="171" customFormat="1" ht="11.25">
      <c r="A2720" s="172" t="s">
        <v>699</v>
      </c>
      <c r="B2720" s="201" t="s">
        <v>665</v>
      </c>
      <c r="C2720" s="201" t="s">
        <v>700</v>
      </c>
      <c r="D2720" s="201" t="s">
        <v>701</v>
      </c>
      <c r="E2720" s="201" t="s">
        <v>702</v>
      </c>
      <c r="F2720" s="201" t="s">
        <v>703</v>
      </c>
      <c r="G2720" s="201">
        <v>4</v>
      </c>
      <c r="H2720" s="201">
        <v>89</v>
      </c>
      <c r="I2720" s="201" t="s">
        <v>713</v>
      </c>
      <c r="J2720" s="201" t="s">
        <v>671</v>
      </c>
      <c r="K2720" s="202">
        <v>42.29</v>
      </c>
      <c r="L2720" s="202">
        <v>0.88</v>
      </c>
      <c r="M2720" s="202">
        <v>19.260000000000002</v>
      </c>
      <c r="N2720" s="202">
        <v>8.99</v>
      </c>
      <c r="O2720" s="202">
        <v>0.3</v>
      </c>
      <c r="P2720" s="202">
        <v>20.25</v>
      </c>
      <c r="Q2720" s="202">
        <v>5.08</v>
      </c>
      <c r="R2720" s="202">
        <v>0.13</v>
      </c>
      <c r="S2720" s="202">
        <v>3.23</v>
      </c>
      <c r="T2720" s="202">
        <v>100.41</v>
      </c>
      <c r="U2720" s="183">
        <f t="shared" si="84"/>
        <v>80.059591182631152</v>
      </c>
      <c r="V2720" s="183">
        <f t="shared" si="85"/>
        <v>10.112623716992402</v>
      </c>
      <c r="W2720" s="201" t="s">
        <v>713</v>
      </c>
      <c r="X2720" s="201">
        <v>10</v>
      </c>
    </row>
    <row r="2721" spans="1:24" s="171" customFormat="1" ht="11.25">
      <c r="A2721" s="172" t="s">
        <v>699</v>
      </c>
      <c r="B2721" s="201" t="s">
        <v>665</v>
      </c>
      <c r="C2721" s="201" t="s">
        <v>700</v>
      </c>
      <c r="D2721" s="201" t="s">
        <v>701</v>
      </c>
      <c r="E2721" s="201" t="s">
        <v>702</v>
      </c>
      <c r="F2721" s="201" t="s">
        <v>703</v>
      </c>
      <c r="G2721" s="201">
        <v>4</v>
      </c>
      <c r="H2721" s="201">
        <v>90</v>
      </c>
      <c r="I2721" s="201" t="s">
        <v>713</v>
      </c>
      <c r="J2721" s="201" t="s">
        <v>671</v>
      </c>
      <c r="K2721" s="202">
        <v>41.92</v>
      </c>
      <c r="L2721" s="202">
        <v>1.1200000000000001</v>
      </c>
      <c r="M2721" s="202">
        <v>18.809999999999999</v>
      </c>
      <c r="N2721" s="202">
        <v>8.75</v>
      </c>
      <c r="O2721" s="202">
        <v>0.4</v>
      </c>
      <c r="P2721" s="202">
        <v>20.14</v>
      </c>
      <c r="Q2721" s="202">
        <v>5.59</v>
      </c>
      <c r="R2721" s="202">
        <v>0.12</v>
      </c>
      <c r="S2721" s="202">
        <v>4</v>
      </c>
      <c r="T2721" s="202">
        <v>100.85</v>
      </c>
      <c r="U2721" s="183">
        <f t="shared" si="84"/>
        <v>80.402373301277407</v>
      </c>
      <c r="V2721" s="183">
        <f t="shared" si="85"/>
        <v>12.484598736405369</v>
      </c>
      <c r="W2721" s="201" t="s">
        <v>713</v>
      </c>
      <c r="X2721" s="201">
        <v>10</v>
      </c>
    </row>
    <row r="2722" spans="1:24" s="171" customFormat="1" ht="11.25">
      <c r="A2722" s="172" t="s">
        <v>699</v>
      </c>
      <c r="B2722" s="201" t="s">
        <v>665</v>
      </c>
      <c r="C2722" s="201" t="s">
        <v>700</v>
      </c>
      <c r="D2722" s="201" t="s">
        <v>701</v>
      </c>
      <c r="E2722" s="201" t="s">
        <v>702</v>
      </c>
      <c r="F2722" s="201" t="s">
        <v>703</v>
      </c>
      <c r="G2722" s="201">
        <v>4</v>
      </c>
      <c r="H2722" s="201">
        <v>91</v>
      </c>
      <c r="I2722" s="201" t="s">
        <v>713</v>
      </c>
      <c r="J2722" s="201" t="s">
        <v>671</v>
      </c>
      <c r="K2722" s="202">
        <v>42.46</v>
      </c>
      <c r="L2722" s="202">
        <v>0.96</v>
      </c>
      <c r="M2722" s="202">
        <v>19.12</v>
      </c>
      <c r="N2722" s="202">
        <v>7.62</v>
      </c>
      <c r="O2722" s="202">
        <v>0.28000000000000003</v>
      </c>
      <c r="P2722" s="202">
        <v>21.16</v>
      </c>
      <c r="Q2722" s="202">
        <v>5.34</v>
      </c>
      <c r="R2722" s="202">
        <v>0.11</v>
      </c>
      <c r="S2722" s="202">
        <v>3.62</v>
      </c>
      <c r="T2722" s="202">
        <v>100.67</v>
      </c>
      <c r="U2722" s="183">
        <f t="shared" si="84"/>
        <v>83.192294294493436</v>
      </c>
      <c r="V2722" s="183">
        <f t="shared" si="85"/>
        <v>11.269681152522782</v>
      </c>
      <c r="W2722" s="201" t="s">
        <v>713</v>
      </c>
      <c r="X2722" s="201">
        <v>10</v>
      </c>
    </row>
    <row r="2723" spans="1:24" s="171" customFormat="1" ht="11.25">
      <c r="A2723" s="172" t="s">
        <v>699</v>
      </c>
      <c r="B2723" s="201" t="s">
        <v>665</v>
      </c>
      <c r="C2723" s="201" t="s">
        <v>700</v>
      </c>
      <c r="D2723" s="201" t="s">
        <v>701</v>
      </c>
      <c r="E2723" s="201" t="s">
        <v>702</v>
      </c>
      <c r="F2723" s="201" t="s">
        <v>703</v>
      </c>
      <c r="G2723" s="201">
        <v>4</v>
      </c>
      <c r="H2723" s="201">
        <v>92</v>
      </c>
      <c r="I2723" s="201" t="s">
        <v>713</v>
      </c>
      <c r="J2723" s="201" t="s">
        <v>671</v>
      </c>
      <c r="K2723" s="202">
        <v>42.04</v>
      </c>
      <c r="L2723" s="202">
        <v>0.02</v>
      </c>
      <c r="M2723" s="202">
        <v>20.91</v>
      </c>
      <c r="N2723" s="202">
        <v>8.2100000000000009</v>
      </c>
      <c r="O2723" s="202">
        <v>0.5</v>
      </c>
      <c r="P2723" s="202">
        <v>19.61</v>
      </c>
      <c r="Q2723" s="202">
        <v>5.33</v>
      </c>
      <c r="R2723" s="202">
        <v>0.03</v>
      </c>
      <c r="S2723" s="202">
        <v>4.17</v>
      </c>
      <c r="T2723" s="202">
        <v>100.82</v>
      </c>
      <c r="U2723" s="183">
        <f t="shared" si="84"/>
        <v>80.979331506279934</v>
      </c>
      <c r="V2723" s="183">
        <f t="shared" si="85"/>
        <v>11.799700549043651</v>
      </c>
      <c r="W2723" s="201" t="s">
        <v>713</v>
      </c>
      <c r="X2723" s="201">
        <v>10</v>
      </c>
    </row>
    <row r="2724" spans="1:24" s="171" customFormat="1" ht="11.25">
      <c r="A2724" s="172" t="s">
        <v>699</v>
      </c>
      <c r="B2724" s="201" t="s">
        <v>665</v>
      </c>
      <c r="C2724" s="201" t="s">
        <v>700</v>
      </c>
      <c r="D2724" s="201" t="s">
        <v>701</v>
      </c>
      <c r="E2724" s="201" t="s">
        <v>702</v>
      </c>
      <c r="F2724" s="201" t="s">
        <v>703</v>
      </c>
      <c r="G2724" s="201">
        <v>4</v>
      </c>
      <c r="H2724" s="201">
        <v>93</v>
      </c>
      <c r="I2724" s="201" t="s">
        <v>713</v>
      </c>
      <c r="J2724" s="201" t="s">
        <v>671</v>
      </c>
      <c r="K2724" s="202">
        <v>41.48</v>
      </c>
      <c r="L2724" s="202">
        <v>0.94</v>
      </c>
      <c r="M2724" s="202">
        <v>18.2</v>
      </c>
      <c r="N2724" s="202">
        <v>9.6199999999999992</v>
      </c>
      <c r="O2724" s="202">
        <v>0.47</v>
      </c>
      <c r="P2724" s="202">
        <v>17.23</v>
      </c>
      <c r="Q2724" s="202">
        <v>7.05</v>
      </c>
      <c r="R2724" s="202">
        <v>0.16</v>
      </c>
      <c r="S2724" s="202">
        <v>4.49</v>
      </c>
      <c r="T2724" s="202">
        <v>99.64</v>
      </c>
      <c r="U2724" s="183">
        <f t="shared" si="84"/>
        <v>76.147601822830055</v>
      </c>
      <c r="V2724" s="183">
        <f t="shared" si="85"/>
        <v>14.199798033604457</v>
      </c>
      <c r="W2724" s="201" t="s">
        <v>713</v>
      </c>
      <c r="X2724" s="201">
        <v>10</v>
      </c>
    </row>
    <row r="2725" spans="1:24" s="171" customFormat="1" ht="11.25">
      <c r="A2725" s="172" t="s">
        <v>699</v>
      </c>
      <c r="B2725" s="201" t="s">
        <v>665</v>
      </c>
      <c r="C2725" s="201" t="s">
        <v>700</v>
      </c>
      <c r="D2725" s="201" t="s">
        <v>701</v>
      </c>
      <c r="E2725" s="201" t="s">
        <v>702</v>
      </c>
      <c r="F2725" s="201" t="s">
        <v>703</v>
      </c>
      <c r="G2725" s="201">
        <v>4</v>
      </c>
      <c r="H2725" s="201">
        <v>94</v>
      </c>
      <c r="I2725" s="201" t="s">
        <v>713</v>
      </c>
      <c r="J2725" s="201" t="s">
        <v>671</v>
      </c>
      <c r="K2725" s="202">
        <v>41.72</v>
      </c>
      <c r="L2725" s="202">
        <v>0.24</v>
      </c>
      <c r="M2725" s="202">
        <v>20.39</v>
      </c>
      <c r="N2725" s="202">
        <v>7.58</v>
      </c>
      <c r="O2725" s="202">
        <v>0.39</v>
      </c>
      <c r="P2725" s="202">
        <v>20.36</v>
      </c>
      <c r="Q2725" s="202">
        <v>4.5199999999999996</v>
      </c>
      <c r="R2725" s="202">
        <v>0.05</v>
      </c>
      <c r="S2725" s="202">
        <v>3.88</v>
      </c>
      <c r="T2725" s="202">
        <v>99.13</v>
      </c>
      <c r="U2725" s="183">
        <f t="shared" si="84"/>
        <v>82.721834989259875</v>
      </c>
      <c r="V2725" s="183">
        <f t="shared" si="85"/>
        <v>11.320292672553892</v>
      </c>
      <c r="W2725" s="201" t="s">
        <v>713</v>
      </c>
      <c r="X2725" s="201">
        <v>10</v>
      </c>
    </row>
    <row r="2726" spans="1:24" s="171" customFormat="1" ht="11.25">
      <c r="A2726" s="172" t="s">
        <v>699</v>
      </c>
      <c r="B2726" s="201" t="s">
        <v>665</v>
      </c>
      <c r="C2726" s="201" t="s">
        <v>700</v>
      </c>
      <c r="D2726" s="201" t="s">
        <v>701</v>
      </c>
      <c r="E2726" s="201" t="s">
        <v>702</v>
      </c>
      <c r="F2726" s="201" t="s">
        <v>703</v>
      </c>
      <c r="G2726" s="201">
        <v>4</v>
      </c>
      <c r="H2726" s="201">
        <v>95</v>
      </c>
      <c r="I2726" s="201" t="s">
        <v>713</v>
      </c>
      <c r="J2726" s="201" t="s">
        <v>671</v>
      </c>
      <c r="K2726" s="202">
        <v>41.88</v>
      </c>
      <c r="L2726" s="202">
        <v>1.01</v>
      </c>
      <c r="M2726" s="202">
        <v>19.02</v>
      </c>
      <c r="N2726" s="202">
        <v>8.41</v>
      </c>
      <c r="O2726" s="202">
        <v>0.4</v>
      </c>
      <c r="P2726" s="202">
        <v>19.440000000000001</v>
      </c>
      <c r="Q2726" s="202">
        <v>5.22</v>
      </c>
      <c r="R2726" s="202">
        <v>0.1</v>
      </c>
      <c r="S2726" s="202">
        <v>4.3499999999999996</v>
      </c>
      <c r="T2726" s="202">
        <v>99.83</v>
      </c>
      <c r="U2726" s="183">
        <f t="shared" si="84"/>
        <v>80.469366035648378</v>
      </c>
      <c r="V2726" s="183">
        <f t="shared" si="85"/>
        <v>13.30172872206867</v>
      </c>
      <c r="W2726" s="201" t="s">
        <v>713</v>
      </c>
      <c r="X2726" s="201">
        <v>10</v>
      </c>
    </row>
    <row r="2727" spans="1:24" s="171" customFormat="1" ht="11.25">
      <c r="A2727" s="172" t="s">
        <v>699</v>
      </c>
      <c r="B2727" s="201" t="s">
        <v>665</v>
      </c>
      <c r="C2727" s="201" t="s">
        <v>700</v>
      </c>
      <c r="D2727" s="201" t="s">
        <v>701</v>
      </c>
      <c r="E2727" s="201" t="s">
        <v>702</v>
      </c>
      <c r="F2727" s="201" t="s">
        <v>703</v>
      </c>
      <c r="G2727" s="201">
        <v>4</v>
      </c>
      <c r="H2727" s="201">
        <v>96</v>
      </c>
      <c r="I2727" s="201" t="s">
        <v>713</v>
      </c>
      <c r="J2727" s="201" t="s">
        <v>671</v>
      </c>
      <c r="K2727" s="202">
        <v>42.07</v>
      </c>
      <c r="L2727" s="202">
        <v>0.51</v>
      </c>
      <c r="M2727" s="202">
        <v>21.05</v>
      </c>
      <c r="N2727" s="202">
        <v>8.2799999999999994</v>
      </c>
      <c r="O2727" s="202">
        <v>0.38</v>
      </c>
      <c r="P2727" s="202">
        <v>20.079999999999998</v>
      </c>
      <c r="Q2727" s="202">
        <v>3.84</v>
      </c>
      <c r="R2727" s="202">
        <v>7.0000000000000007E-2</v>
      </c>
      <c r="S2727" s="202">
        <v>2.7</v>
      </c>
      <c r="T2727" s="202">
        <v>98.98</v>
      </c>
      <c r="U2727" s="183">
        <f t="shared" si="84"/>
        <v>81.212270227076061</v>
      </c>
      <c r="V2727" s="183">
        <f t="shared" si="85"/>
        <v>7.9228668468588515</v>
      </c>
      <c r="W2727" s="201" t="s">
        <v>713</v>
      </c>
      <c r="X2727" s="201">
        <v>10</v>
      </c>
    </row>
    <row r="2728" spans="1:24" s="171" customFormat="1" ht="11.25">
      <c r="A2728" s="172" t="s">
        <v>699</v>
      </c>
      <c r="B2728" s="201" t="s">
        <v>665</v>
      </c>
      <c r="C2728" s="201" t="s">
        <v>700</v>
      </c>
      <c r="D2728" s="201" t="s">
        <v>701</v>
      </c>
      <c r="E2728" s="201" t="s">
        <v>702</v>
      </c>
      <c r="F2728" s="201" t="s">
        <v>703</v>
      </c>
      <c r="G2728" s="201">
        <v>4</v>
      </c>
      <c r="H2728" s="201">
        <v>97</v>
      </c>
      <c r="I2728" s="201" t="s">
        <v>713</v>
      </c>
      <c r="J2728" s="201" t="s">
        <v>671</v>
      </c>
      <c r="K2728" s="202">
        <v>40.97</v>
      </c>
      <c r="L2728" s="202">
        <v>0.56999999999999995</v>
      </c>
      <c r="M2728" s="202">
        <v>21.61</v>
      </c>
      <c r="N2728" s="202">
        <v>10.16</v>
      </c>
      <c r="O2728" s="202">
        <v>0.41</v>
      </c>
      <c r="P2728" s="202">
        <v>17.43</v>
      </c>
      <c r="Q2728" s="202">
        <v>6.74</v>
      </c>
      <c r="R2728" s="202">
        <v>0.12</v>
      </c>
      <c r="S2728" s="202">
        <v>0.76</v>
      </c>
      <c r="T2728" s="202">
        <v>98.77</v>
      </c>
      <c r="U2728" s="183">
        <f t="shared" si="84"/>
        <v>75.356471055242892</v>
      </c>
      <c r="V2728" s="183">
        <f t="shared" si="85"/>
        <v>2.3048918258860684</v>
      </c>
      <c r="W2728" s="201" t="s">
        <v>713</v>
      </c>
      <c r="X2728" s="201">
        <v>10</v>
      </c>
    </row>
    <row r="2729" spans="1:24" s="171" customFormat="1" ht="11.25">
      <c r="A2729" s="172" t="s">
        <v>699</v>
      </c>
      <c r="B2729" s="201" t="s">
        <v>665</v>
      </c>
      <c r="C2729" s="201" t="s">
        <v>700</v>
      </c>
      <c r="D2729" s="201" t="s">
        <v>701</v>
      </c>
      <c r="E2729" s="201" t="s">
        <v>702</v>
      </c>
      <c r="F2729" s="201" t="s">
        <v>703</v>
      </c>
      <c r="G2729" s="201">
        <v>4</v>
      </c>
      <c r="H2729" s="201">
        <v>98</v>
      </c>
      <c r="I2729" s="201" t="s">
        <v>713</v>
      </c>
      <c r="J2729" s="201" t="s">
        <v>671</v>
      </c>
      <c r="K2729" s="202">
        <v>42.39</v>
      </c>
      <c r="L2729" s="202">
        <v>0.71</v>
      </c>
      <c r="M2729" s="202">
        <v>21.78</v>
      </c>
      <c r="N2729" s="202">
        <v>9.58</v>
      </c>
      <c r="O2729" s="202">
        <v>0.42</v>
      </c>
      <c r="P2729" s="202">
        <v>19.25</v>
      </c>
      <c r="Q2729" s="202">
        <v>5.78</v>
      </c>
      <c r="R2729" s="202">
        <v>0.15</v>
      </c>
      <c r="S2729" s="202">
        <v>1.42</v>
      </c>
      <c r="T2729" s="202">
        <v>101.48</v>
      </c>
      <c r="U2729" s="183">
        <f t="shared" si="84"/>
        <v>78.173647020602658</v>
      </c>
      <c r="V2729" s="183">
        <f t="shared" si="85"/>
        <v>4.1904269855931986</v>
      </c>
      <c r="W2729" s="201" t="s">
        <v>713</v>
      </c>
      <c r="X2729" s="201">
        <v>10</v>
      </c>
    </row>
    <row r="2730" spans="1:24" s="171" customFormat="1" ht="11.25">
      <c r="A2730" s="172" t="s">
        <v>699</v>
      </c>
      <c r="B2730" s="201" t="s">
        <v>665</v>
      </c>
      <c r="C2730" s="201" t="s">
        <v>700</v>
      </c>
      <c r="D2730" s="201" t="s">
        <v>701</v>
      </c>
      <c r="E2730" s="201" t="s">
        <v>702</v>
      </c>
      <c r="F2730" s="201" t="s">
        <v>703</v>
      </c>
      <c r="G2730" s="201">
        <v>4</v>
      </c>
      <c r="H2730" s="201">
        <v>99</v>
      </c>
      <c r="I2730" s="201" t="s">
        <v>713</v>
      </c>
      <c r="J2730" s="201" t="s">
        <v>671</v>
      </c>
      <c r="K2730" s="202">
        <v>42.08</v>
      </c>
      <c r="L2730" s="202">
        <v>1.01</v>
      </c>
      <c r="M2730" s="202">
        <v>19.77</v>
      </c>
      <c r="N2730" s="202">
        <v>8.8000000000000007</v>
      </c>
      <c r="O2730" s="202">
        <v>0.43</v>
      </c>
      <c r="P2730" s="202">
        <v>19.940000000000001</v>
      </c>
      <c r="Q2730" s="202">
        <v>5.22</v>
      </c>
      <c r="R2730" s="202">
        <v>0.08</v>
      </c>
      <c r="S2730" s="202">
        <v>3.71</v>
      </c>
      <c r="T2730" s="202">
        <v>101.04</v>
      </c>
      <c r="U2730" s="183">
        <f t="shared" si="84"/>
        <v>80.154155409733704</v>
      </c>
      <c r="V2730" s="183">
        <f t="shared" si="85"/>
        <v>11.18126013917716</v>
      </c>
      <c r="W2730" s="201" t="s">
        <v>713</v>
      </c>
      <c r="X2730" s="201">
        <v>10</v>
      </c>
    </row>
    <row r="2731" spans="1:24" s="171" customFormat="1" ht="11.25">
      <c r="A2731" s="172" t="s">
        <v>699</v>
      </c>
      <c r="B2731" s="201" t="s">
        <v>665</v>
      </c>
      <c r="C2731" s="201" t="s">
        <v>700</v>
      </c>
      <c r="D2731" s="201" t="s">
        <v>701</v>
      </c>
      <c r="E2731" s="201" t="s">
        <v>702</v>
      </c>
      <c r="F2731" s="201" t="s">
        <v>703</v>
      </c>
      <c r="G2731" s="201">
        <v>4</v>
      </c>
      <c r="H2731" s="201">
        <v>100</v>
      </c>
      <c r="I2731" s="201" t="s">
        <v>713</v>
      </c>
      <c r="J2731" s="201" t="s">
        <v>671</v>
      </c>
      <c r="K2731" s="202">
        <v>41.84</v>
      </c>
      <c r="L2731" s="202">
        <v>0.4</v>
      </c>
      <c r="M2731" s="202">
        <v>20.440000000000001</v>
      </c>
      <c r="N2731" s="202">
        <v>9.09</v>
      </c>
      <c r="O2731" s="202">
        <v>0.47</v>
      </c>
      <c r="P2731" s="202">
        <v>18.760000000000002</v>
      </c>
      <c r="Q2731" s="202">
        <v>5.87</v>
      </c>
      <c r="R2731" s="202">
        <v>0.06</v>
      </c>
      <c r="S2731" s="202">
        <v>4.1100000000000003</v>
      </c>
      <c r="T2731" s="202">
        <v>101.04</v>
      </c>
      <c r="U2731" s="183">
        <f t="shared" si="84"/>
        <v>78.626098603653588</v>
      </c>
      <c r="V2731" s="183">
        <f t="shared" si="85"/>
        <v>11.885735347291188</v>
      </c>
      <c r="W2731" s="201" t="s">
        <v>713</v>
      </c>
      <c r="X2731" s="201">
        <v>10</v>
      </c>
    </row>
    <row r="2732" spans="1:24" s="171" customFormat="1" ht="11.25">
      <c r="A2732" s="172" t="s">
        <v>699</v>
      </c>
      <c r="B2732" s="201" t="s">
        <v>672</v>
      </c>
      <c r="C2732" s="201" t="s">
        <v>700</v>
      </c>
      <c r="D2732" s="201" t="s">
        <v>701</v>
      </c>
      <c r="E2732" s="201" t="s">
        <v>702</v>
      </c>
      <c r="F2732" s="201" t="s">
        <v>703</v>
      </c>
      <c r="G2732" s="201">
        <v>8</v>
      </c>
      <c r="H2732" s="201">
        <v>1</v>
      </c>
      <c r="I2732" s="201" t="s">
        <v>713</v>
      </c>
      <c r="J2732" s="201" t="s">
        <v>671</v>
      </c>
      <c r="K2732" s="202">
        <v>41.66</v>
      </c>
      <c r="L2732" s="202">
        <v>0.16</v>
      </c>
      <c r="M2732" s="202">
        <v>23.24</v>
      </c>
      <c r="N2732" s="202">
        <v>9.41</v>
      </c>
      <c r="O2732" s="202">
        <v>0.22</v>
      </c>
      <c r="P2732" s="202">
        <v>10.33</v>
      </c>
      <c r="Q2732" s="202">
        <v>14.86</v>
      </c>
      <c r="R2732" s="202">
        <v>0.02</v>
      </c>
      <c r="S2732" s="202">
        <v>0.09</v>
      </c>
      <c r="T2732" s="202">
        <v>99.99</v>
      </c>
      <c r="U2732" s="183">
        <f t="shared" si="84"/>
        <v>66.178531852448387</v>
      </c>
      <c r="V2732" s="183">
        <f t="shared" si="85"/>
        <v>0.25911854233850007</v>
      </c>
      <c r="W2732" s="201" t="s">
        <v>713</v>
      </c>
      <c r="X2732" s="201">
        <v>10</v>
      </c>
    </row>
    <row r="2733" spans="1:24" s="171" customFormat="1" ht="11.25">
      <c r="A2733" s="172" t="s">
        <v>699</v>
      </c>
      <c r="B2733" s="201" t="s">
        <v>672</v>
      </c>
      <c r="C2733" s="201" t="s">
        <v>700</v>
      </c>
      <c r="D2733" s="201" t="s">
        <v>701</v>
      </c>
      <c r="E2733" s="201" t="s">
        <v>702</v>
      </c>
      <c r="F2733" s="201" t="s">
        <v>703</v>
      </c>
      <c r="G2733" s="201">
        <v>8</v>
      </c>
      <c r="H2733" s="201">
        <v>2</v>
      </c>
      <c r="I2733" s="201" t="s">
        <v>713</v>
      </c>
      <c r="J2733" s="201" t="s">
        <v>671</v>
      </c>
      <c r="K2733" s="202">
        <v>42.14</v>
      </c>
      <c r="L2733" s="202">
        <v>0.51</v>
      </c>
      <c r="M2733" s="202">
        <v>21.86</v>
      </c>
      <c r="N2733" s="202">
        <v>10.68</v>
      </c>
      <c r="O2733" s="202">
        <v>0.46</v>
      </c>
      <c r="P2733" s="202">
        <v>16.05</v>
      </c>
      <c r="Q2733" s="202">
        <v>9</v>
      </c>
      <c r="R2733" s="202">
        <v>0.08</v>
      </c>
      <c r="S2733" s="202">
        <v>0.56000000000000005</v>
      </c>
      <c r="T2733" s="202">
        <v>101.34</v>
      </c>
      <c r="U2733" s="183">
        <f t="shared" si="84"/>
        <v>72.81619606399758</v>
      </c>
      <c r="V2733" s="183">
        <f t="shared" si="85"/>
        <v>1.6894941959358929</v>
      </c>
      <c r="W2733" s="201" t="s">
        <v>713</v>
      </c>
      <c r="X2733" s="201">
        <v>10</v>
      </c>
    </row>
    <row r="2734" spans="1:24" s="171" customFormat="1" ht="11.25">
      <c r="A2734" s="172" t="s">
        <v>699</v>
      </c>
      <c r="B2734" s="201" t="s">
        <v>672</v>
      </c>
      <c r="C2734" s="201" t="s">
        <v>700</v>
      </c>
      <c r="D2734" s="201" t="s">
        <v>701</v>
      </c>
      <c r="E2734" s="201" t="s">
        <v>702</v>
      </c>
      <c r="F2734" s="201" t="s">
        <v>703</v>
      </c>
      <c r="G2734" s="201">
        <v>8</v>
      </c>
      <c r="H2734" s="201">
        <v>3</v>
      </c>
      <c r="I2734" s="201" t="s">
        <v>713</v>
      </c>
      <c r="J2734" s="201" t="s">
        <v>671</v>
      </c>
      <c r="K2734" s="202">
        <v>42.54</v>
      </c>
      <c r="L2734" s="202">
        <v>0.78</v>
      </c>
      <c r="M2734" s="202">
        <v>20.46</v>
      </c>
      <c r="N2734" s="202">
        <v>7.9</v>
      </c>
      <c r="O2734" s="202">
        <v>0.32</v>
      </c>
      <c r="P2734" s="202">
        <v>21.21</v>
      </c>
      <c r="Q2734" s="202">
        <v>4.26</v>
      </c>
      <c r="R2734" s="202">
        <v>7.0000000000000007E-2</v>
      </c>
      <c r="S2734" s="202">
        <v>2.25</v>
      </c>
      <c r="T2734" s="202">
        <v>99.79</v>
      </c>
      <c r="U2734" s="183">
        <f t="shared" si="84"/>
        <v>82.715416816494894</v>
      </c>
      <c r="V2734" s="183">
        <f t="shared" si="85"/>
        <v>6.8704222144313691</v>
      </c>
      <c r="W2734" s="201" t="s">
        <v>713</v>
      </c>
      <c r="X2734" s="201">
        <v>10</v>
      </c>
    </row>
    <row r="2735" spans="1:24" s="171" customFormat="1" ht="11.25">
      <c r="A2735" s="172" t="s">
        <v>699</v>
      </c>
      <c r="B2735" s="201" t="s">
        <v>672</v>
      </c>
      <c r="C2735" s="201" t="s">
        <v>700</v>
      </c>
      <c r="D2735" s="201" t="s">
        <v>701</v>
      </c>
      <c r="E2735" s="201" t="s">
        <v>702</v>
      </c>
      <c r="F2735" s="201" t="s">
        <v>703</v>
      </c>
      <c r="G2735" s="201">
        <v>8</v>
      </c>
      <c r="H2735" s="201">
        <v>4</v>
      </c>
      <c r="I2735" s="201" t="s">
        <v>713</v>
      </c>
      <c r="J2735" s="201" t="s">
        <v>671</v>
      </c>
      <c r="K2735" s="202">
        <v>42.54</v>
      </c>
      <c r="L2735" s="202">
        <v>0.21</v>
      </c>
      <c r="M2735" s="202">
        <v>20.399999999999999</v>
      </c>
      <c r="N2735" s="202">
        <v>8.56</v>
      </c>
      <c r="O2735" s="202">
        <v>0.43</v>
      </c>
      <c r="P2735" s="202">
        <v>18.95</v>
      </c>
      <c r="Q2735" s="202">
        <v>5.36</v>
      </c>
      <c r="R2735" s="202">
        <v>0.05</v>
      </c>
      <c r="S2735" s="202">
        <v>4.22</v>
      </c>
      <c r="T2735" s="202">
        <v>100.72</v>
      </c>
      <c r="U2735" s="183">
        <f t="shared" si="84"/>
        <v>79.78135733442727</v>
      </c>
      <c r="V2735" s="183">
        <f t="shared" si="85"/>
        <v>12.186092992560235</v>
      </c>
      <c r="W2735" s="201" t="s">
        <v>713</v>
      </c>
      <c r="X2735" s="201">
        <v>10</v>
      </c>
    </row>
    <row r="2736" spans="1:24" s="171" customFormat="1" ht="11.25">
      <c r="A2736" s="172" t="s">
        <v>699</v>
      </c>
      <c r="B2736" s="201" t="s">
        <v>672</v>
      </c>
      <c r="C2736" s="201" t="s">
        <v>700</v>
      </c>
      <c r="D2736" s="201" t="s">
        <v>701</v>
      </c>
      <c r="E2736" s="201" t="s">
        <v>702</v>
      </c>
      <c r="F2736" s="201" t="s">
        <v>703</v>
      </c>
      <c r="G2736" s="201">
        <v>8</v>
      </c>
      <c r="H2736" s="201">
        <v>5</v>
      </c>
      <c r="I2736" s="201" t="s">
        <v>713</v>
      </c>
      <c r="J2736" s="201" t="s">
        <v>671</v>
      </c>
      <c r="K2736" s="202">
        <v>42.07</v>
      </c>
      <c r="L2736" s="202">
        <v>0.26</v>
      </c>
      <c r="M2736" s="202">
        <v>19.7</v>
      </c>
      <c r="N2736" s="202">
        <v>8.56</v>
      </c>
      <c r="O2736" s="202">
        <v>0.45</v>
      </c>
      <c r="P2736" s="202">
        <v>19.079999999999998</v>
      </c>
      <c r="Q2736" s="202">
        <v>5.09</v>
      </c>
      <c r="R2736" s="202">
        <v>0.05</v>
      </c>
      <c r="S2736" s="202">
        <v>4.05</v>
      </c>
      <c r="T2736" s="202">
        <v>99.31</v>
      </c>
      <c r="U2736" s="183">
        <f t="shared" si="84"/>
        <v>79.891414186740462</v>
      </c>
      <c r="V2736" s="183">
        <f t="shared" si="85"/>
        <v>12.119880556231188</v>
      </c>
      <c r="W2736" s="201" t="s">
        <v>713</v>
      </c>
      <c r="X2736" s="201">
        <v>10</v>
      </c>
    </row>
    <row r="2737" spans="1:24" s="171" customFormat="1" ht="11.25">
      <c r="A2737" s="172" t="s">
        <v>699</v>
      </c>
      <c r="B2737" s="201" t="s">
        <v>672</v>
      </c>
      <c r="C2737" s="201" t="s">
        <v>700</v>
      </c>
      <c r="D2737" s="201" t="s">
        <v>701</v>
      </c>
      <c r="E2737" s="201" t="s">
        <v>702</v>
      </c>
      <c r="F2737" s="201" t="s">
        <v>703</v>
      </c>
      <c r="G2737" s="201">
        <v>8</v>
      </c>
      <c r="H2737" s="201">
        <v>6</v>
      </c>
      <c r="I2737" s="201" t="s">
        <v>713</v>
      </c>
      <c r="J2737" s="201" t="s">
        <v>671</v>
      </c>
      <c r="K2737" s="202">
        <v>40.47</v>
      </c>
      <c r="L2737" s="202">
        <v>0.16</v>
      </c>
      <c r="M2737" s="202">
        <v>22.01</v>
      </c>
      <c r="N2737" s="202">
        <v>17.350000000000001</v>
      </c>
      <c r="O2737" s="202">
        <v>0.33</v>
      </c>
      <c r="P2737" s="202">
        <v>8.6999999999999993</v>
      </c>
      <c r="Q2737" s="202">
        <v>9.74</v>
      </c>
      <c r="R2737" s="202">
        <v>0.08</v>
      </c>
      <c r="S2737" s="202">
        <v>0.09</v>
      </c>
      <c r="T2737" s="202">
        <v>98.93</v>
      </c>
      <c r="U2737" s="183">
        <f t="shared" si="84"/>
        <v>47.195734758000057</v>
      </c>
      <c r="V2737" s="183">
        <f t="shared" si="85"/>
        <v>0.27355942965936703</v>
      </c>
      <c r="W2737" s="201" t="s">
        <v>713</v>
      </c>
      <c r="X2737" s="201">
        <v>10</v>
      </c>
    </row>
    <row r="2738" spans="1:24" s="171" customFormat="1" ht="11.25">
      <c r="A2738" s="172" t="s">
        <v>699</v>
      </c>
      <c r="B2738" s="201" t="s">
        <v>672</v>
      </c>
      <c r="C2738" s="201" t="s">
        <v>700</v>
      </c>
      <c r="D2738" s="201" t="s">
        <v>701</v>
      </c>
      <c r="E2738" s="201" t="s">
        <v>702</v>
      </c>
      <c r="F2738" s="201" t="s">
        <v>703</v>
      </c>
      <c r="G2738" s="201">
        <v>8</v>
      </c>
      <c r="H2738" s="201">
        <v>7</v>
      </c>
      <c r="I2738" s="201" t="s">
        <v>713</v>
      </c>
      <c r="J2738" s="201" t="s">
        <v>671</v>
      </c>
      <c r="K2738" s="202">
        <v>41.84</v>
      </c>
      <c r="L2738" s="202">
        <v>0.15</v>
      </c>
      <c r="M2738" s="202">
        <v>17.68</v>
      </c>
      <c r="N2738" s="202">
        <v>6.9</v>
      </c>
      <c r="O2738" s="202">
        <v>0.33</v>
      </c>
      <c r="P2738" s="202">
        <v>19.57</v>
      </c>
      <c r="Q2738" s="202">
        <v>5.86</v>
      </c>
      <c r="R2738" s="202">
        <v>7.0000000000000007E-2</v>
      </c>
      <c r="S2738" s="202">
        <v>7.67</v>
      </c>
      <c r="T2738" s="202">
        <v>100.07</v>
      </c>
      <c r="U2738" s="183">
        <f t="shared" si="84"/>
        <v>83.485820191676567</v>
      </c>
      <c r="V2738" s="183">
        <f t="shared" si="85"/>
        <v>22.542234841549867</v>
      </c>
      <c r="W2738" s="201" t="s">
        <v>713</v>
      </c>
      <c r="X2738" s="201">
        <v>10</v>
      </c>
    </row>
    <row r="2739" spans="1:24" s="171" customFormat="1" ht="11.25">
      <c r="A2739" s="172" t="s">
        <v>699</v>
      </c>
      <c r="B2739" s="201" t="s">
        <v>672</v>
      </c>
      <c r="C2739" s="201" t="s">
        <v>700</v>
      </c>
      <c r="D2739" s="201" t="s">
        <v>701</v>
      </c>
      <c r="E2739" s="201" t="s">
        <v>702</v>
      </c>
      <c r="F2739" s="201" t="s">
        <v>703</v>
      </c>
      <c r="G2739" s="201">
        <v>8</v>
      </c>
      <c r="H2739" s="201">
        <v>8</v>
      </c>
      <c r="I2739" s="201" t="s">
        <v>713</v>
      </c>
      <c r="J2739" s="201" t="s">
        <v>671</v>
      </c>
      <c r="K2739" s="202">
        <v>42.71</v>
      </c>
      <c r="L2739" s="202">
        <v>0.27</v>
      </c>
      <c r="M2739" s="202">
        <v>21.32</v>
      </c>
      <c r="N2739" s="202">
        <v>7.44</v>
      </c>
      <c r="O2739" s="202">
        <v>0.34</v>
      </c>
      <c r="P2739" s="202">
        <v>21.12</v>
      </c>
      <c r="Q2739" s="202">
        <v>4.0199999999999996</v>
      </c>
      <c r="R2739" s="202">
        <v>0.05</v>
      </c>
      <c r="S2739" s="202">
        <v>2.93</v>
      </c>
      <c r="T2739" s="202">
        <v>100.2</v>
      </c>
      <c r="U2739" s="183">
        <f t="shared" si="84"/>
        <v>83.497856032623687</v>
      </c>
      <c r="V2739" s="183">
        <f t="shared" si="85"/>
        <v>8.4411150423903827</v>
      </c>
      <c r="W2739" s="201" t="s">
        <v>713</v>
      </c>
      <c r="X2739" s="201">
        <v>10</v>
      </c>
    </row>
    <row r="2740" spans="1:24" s="171" customFormat="1" ht="11.25">
      <c r="A2740" s="172" t="s">
        <v>699</v>
      </c>
      <c r="B2740" s="201" t="s">
        <v>672</v>
      </c>
      <c r="C2740" s="201" t="s">
        <v>700</v>
      </c>
      <c r="D2740" s="201" t="s">
        <v>701</v>
      </c>
      <c r="E2740" s="201" t="s">
        <v>702</v>
      </c>
      <c r="F2740" s="201" t="s">
        <v>703</v>
      </c>
      <c r="G2740" s="201">
        <v>8</v>
      </c>
      <c r="H2740" s="201">
        <v>9</v>
      </c>
      <c r="I2740" s="201" t="s">
        <v>713</v>
      </c>
      <c r="J2740" s="201" t="s">
        <v>671</v>
      </c>
      <c r="K2740" s="202">
        <v>42.23</v>
      </c>
      <c r="L2740" s="202">
        <v>0.14000000000000001</v>
      </c>
      <c r="M2740" s="202">
        <v>21.18</v>
      </c>
      <c r="N2740" s="202">
        <v>8.34</v>
      </c>
      <c r="O2740" s="202">
        <v>0.49</v>
      </c>
      <c r="P2740" s="202">
        <v>19.84</v>
      </c>
      <c r="Q2740" s="202">
        <v>4.42</v>
      </c>
      <c r="R2740" s="202">
        <v>0.04</v>
      </c>
      <c r="S2740" s="202">
        <v>3.6</v>
      </c>
      <c r="T2740" s="202">
        <v>100.28</v>
      </c>
      <c r="U2740" s="183">
        <f t="shared" si="84"/>
        <v>80.916874450172656</v>
      </c>
      <c r="V2740" s="183">
        <f t="shared" si="85"/>
        <v>10.235309657297</v>
      </c>
      <c r="W2740" s="201" t="s">
        <v>713</v>
      </c>
      <c r="X2740" s="201">
        <v>10</v>
      </c>
    </row>
    <row r="2741" spans="1:24" s="171" customFormat="1" ht="11.25">
      <c r="A2741" s="172" t="s">
        <v>699</v>
      </c>
      <c r="B2741" s="201" t="s">
        <v>672</v>
      </c>
      <c r="C2741" s="201" t="s">
        <v>700</v>
      </c>
      <c r="D2741" s="201" t="s">
        <v>701</v>
      </c>
      <c r="E2741" s="201" t="s">
        <v>702</v>
      </c>
      <c r="F2741" s="201" t="s">
        <v>703</v>
      </c>
      <c r="G2741" s="201">
        <v>8</v>
      </c>
      <c r="H2741" s="201">
        <v>10</v>
      </c>
      <c r="I2741" s="201" t="s">
        <v>713</v>
      </c>
      <c r="J2741" s="201" t="s">
        <v>671</v>
      </c>
      <c r="K2741" s="202">
        <v>42.46</v>
      </c>
      <c r="L2741" s="202">
        <v>0.73</v>
      </c>
      <c r="M2741" s="202">
        <v>21.46</v>
      </c>
      <c r="N2741" s="202">
        <v>10.25</v>
      </c>
      <c r="O2741" s="202">
        <v>0.53</v>
      </c>
      <c r="P2741" s="202">
        <v>17.63</v>
      </c>
      <c r="Q2741" s="202">
        <v>7.16</v>
      </c>
      <c r="R2741" s="202">
        <v>7.0000000000000007E-2</v>
      </c>
      <c r="S2741" s="202">
        <v>0.89</v>
      </c>
      <c r="T2741" s="202">
        <v>101.18</v>
      </c>
      <c r="U2741" s="183">
        <f t="shared" si="84"/>
        <v>75.404534693578697</v>
      </c>
      <c r="V2741" s="183">
        <f t="shared" si="85"/>
        <v>2.7068334313266322</v>
      </c>
      <c r="W2741" s="201" t="s">
        <v>713</v>
      </c>
      <c r="X2741" s="201">
        <v>10</v>
      </c>
    </row>
    <row r="2742" spans="1:24" s="171" customFormat="1" ht="11.25">
      <c r="A2742" s="172" t="s">
        <v>699</v>
      </c>
      <c r="B2742" s="201" t="s">
        <v>672</v>
      </c>
      <c r="C2742" s="201" t="s">
        <v>700</v>
      </c>
      <c r="D2742" s="201" t="s">
        <v>701</v>
      </c>
      <c r="E2742" s="201" t="s">
        <v>702</v>
      </c>
      <c r="F2742" s="201" t="s">
        <v>703</v>
      </c>
      <c r="G2742" s="201">
        <v>8</v>
      </c>
      <c r="H2742" s="201">
        <v>11</v>
      </c>
      <c r="I2742" s="201" t="s">
        <v>713</v>
      </c>
      <c r="J2742" s="201" t="s">
        <v>671</v>
      </c>
      <c r="K2742" s="202">
        <v>40.69</v>
      </c>
      <c r="L2742" s="202">
        <v>0.9</v>
      </c>
      <c r="M2742" s="202">
        <v>14.82</v>
      </c>
      <c r="N2742" s="202">
        <v>8.5500000000000007</v>
      </c>
      <c r="O2742" s="202">
        <v>0.56999999999999995</v>
      </c>
      <c r="P2742" s="202">
        <v>15.22</v>
      </c>
      <c r="Q2742" s="202">
        <v>10.31</v>
      </c>
      <c r="R2742" s="202">
        <v>0.12</v>
      </c>
      <c r="S2742" s="202">
        <v>9.6999999999999993</v>
      </c>
      <c r="T2742" s="202">
        <v>100.88</v>
      </c>
      <c r="U2742" s="183">
        <f t="shared" si="84"/>
        <v>76.036107446248195</v>
      </c>
      <c r="V2742" s="183">
        <f t="shared" si="85"/>
        <v>30.511100314470969</v>
      </c>
      <c r="W2742" s="201" t="s">
        <v>713</v>
      </c>
      <c r="X2742" s="201">
        <v>10</v>
      </c>
    </row>
    <row r="2743" spans="1:24" s="171" customFormat="1" ht="11.25">
      <c r="A2743" s="172" t="s">
        <v>699</v>
      </c>
      <c r="B2743" s="201" t="s">
        <v>672</v>
      </c>
      <c r="C2743" s="201" t="s">
        <v>700</v>
      </c>
      <c r="D2743" s="201" t="s">
        <v>701</v>
      </c>
      <c r="E2743" s="201" t="s">
        <v>702</v>
      </c>
      <c r="F2743" s="201" t="s">
        <v>703</v>
      </c>
      <c r="G2743" s="201">
        <v>8</v>
      </c>
      <c r="H2743" s="201">
        <v>12</v>
      </c>
      <c r="I2743" s="201" t="s">
        <v>713</v>
      </c>
      <c r="J2743" s="201" t="s">
        <v>671</v>
      </c>
      <c r="K2743" s="202">
        <v>41.97</v>
      </c>
      <c r="L2743" s="202">
        <v>1.21</v>
      </c>
      <c r="M2743" s="202">
        <v>15.77</v>
      </c>
      <c r="N2743" s="202">
        <v>7.07</v>
      </c>
      <c r="O2743" s="202">
        <v>0.3</v>
      </c>
      <c r="P2743" s="202">
        <v>19.41</v>
      </c>
      <c r="Q2743" s="202">
        <v>6.86</v>
      </c>
      <c r="R2743" s="202">
        <v>0.09</v>
      </c>
      <c r="S2743" s="202">
        <v>8.5299999999999994</v>
      </c>
      <c r="T2743" s="202">
        <v>101.21</v>
      </c>
      <c r="U2743" s="183">
        <f t="shared" si="84"/>
        <v>83.032170393883007</v>
      </c>
      <c r="V2743" s="183">
        <f t="shared" si="85"/>
        <v>26.624763381153688</v>
      </c>
      <c r="W2743" s="201" t="s">
        <v>713</v>
      </c>
      <c r="X2743" s="201">
        <v>10</v>
      </c>
    </row>
    <row r="2744" spans="1:24" s="171" customFormat="1" ht="11.25">
      <c r="A2744" s="172" t="s">
        <v>699</v>
      </c>
      <c r="B2744" s="201" t="s">
        <v>672</v>
      </c>
      <c r="C2744" s="201" t="s">
        <v>700</v>
      </c>
      <c r="D2744" s="201" t="s">
        <v>701</v>
      </c>
      <c r="E2744" s="201" t="s">
        <v>702</v>
      </c>
      <c r="F2744" s="201" t="s">
        <v>703</v>
      </c>
      <c r="G2744" s="201">
        <v>8</v>
      </c>
      <c r="H2744" s="201">
        <v>13</v>
      </c>
      <c r="I2744" s="201" t="s">
        <v>713</v>
      </c>
      <c r="J2744" s="201" t="s">
        <v>671</v>
      </c>
      <c r="K2744" s="202">
        <v>42.18</v>
      </c>
      <c r="L2744" s="202">
        <v>0.41</v>
      </c>
      <c r="M2744" s="202">
        <v>19.59</v>
      </c>
      <c r="N2744" s="202">
        <v>7.69</v>
      </c>
      <c r="O2744" s="202">
        <v>0.32</v>
      </c>
      <c r="P2744" s="202">
        <v>20.25</v>
      </c>
      <c r="Q2744" s="202">
        <v>4.5599999999999996</v>
      </c>
      <c r="R2744" s="202">
        <v>0.06</v>
      </c>
      <c r="S2744" s="202">
        <v>4.17</v>
      </c>
      <c r="T2744" s="202">
        <v>99.23</v>
      </c>
      <c r="U2744" s="183">
        <f t="shared" si="84"/>
        <v>82.436639435622524</v>
      </c>
      <c r="V2744" s="183">
        <f t="shared" si="85"/>
        <v>12.495431316487776</v>
      </c>
      <c r="W2744" s="201" t="s">
        <v>713</v>
      </c>
      <c r="X2744" s="201">
        <v>10</v>
      </c>
    </row>
    <row r="2745" spans="1:24" s="171" customFormat="1" ht="11.25">
      <c r="A2745" s="172" t="s">
        <v>699</v>
      </c>
      <c r="B2745" s="201" t="s">
        <v>672</v>
      </c>
      <c r="C2745" s="201" t="s">
        <v>700</v>
      </c>
      <c r="D2745" s="201" t="s">
        <v>701</v>
      </c>
      <c r="E2745" s="201" t="s">
        <v>702</v>
      </c>
      <c r="F2745" s="201" t="s">
        <v>703</v>
      </c>
      <c r="G2745" s="201">
        <v>8</v>
      </c>
      <c r="H2745" s="201">
        <v>14</v>
      </c>
      <c r="I2745" s="201" t="s">
        <v>713</v>
      </c>
      <c r="J2745" s="201" t="s">
        <v>671</v>
      </c>
      <c r="K2745" s="202">
        <v>41.45</v>
      </c>
      <c r="L2745" s="202">
        <v>0.06</v>
      </c>
      <c r="M2745" s="202">
        <v>17.23</v>
      </c>
      <c r="N2745" s="202">
        <v>7.11</v>
      </c>
      <c r="O2745" s="202">
        <v>0.36</v>
      </c>
      <c r="P2745" s="202">
        <v>18.989999999999998</v>
      </c>
      <c r="Q2745" s="202">
        <v>6.57</v>
      </c>
      <c r="R2745" s="202">
        <v>0</v>
      </c>
      <c r="S2745" s="202">
        <v>8.39</v>
      </c>
      <c r="T2745" s="202">
        <v>100.16</v>
      </c>
      <c r="U2745" s="183">
        <f t="shared" si="84"/>
        <v>82.640949716650553</v>
      </c>
      <c r="V2745" s="183">
        <f t="shared" si="85"/>
        <v>24.622720979658769</v>
      </c>
      <c r="W2745" s="201" t="s">
        <v>713</v>
      </c>
      <c r="X2745" s="201">
        <v>10</v>
      </c>
    </row>
    <row r="2746" spans="1:24" s="171" customFormat="1" ht="11.25">
      <c r="A2746" s="172" t="s">
        <v>699</v>
      </c>
      <c r="B2746" s="201" t="s">
        <v>672</v>
      </c>
      <c r="C2746" s="201" t="s">
        <v>700</v>
      </c>
      <c r="D2746" s="201" t="s">
        <v>701</v>
      </c>
      <c r="E2746" s="201" t="s">
        <v>702</v>
      </c>
      <c r="F2746" s="201" t="s">
        <v>703</v>
      </c>
      <c r="G2746" s="201">
        <v>8</v>
      </c>
      <c r="H2746" s="201">
        <v>15</v>
      </c>
      <c r="I2746" s="201" t="s">
        <v>713</v>
      </c>
      <c r="J2746" s="201" t="s">
        <v>671</v>
      </c>
      <c r="K2746" s="202">
        <v>42.34</v>
      </c>
      <c r="L2746" s="202">
        <v>0.06</v>
      </c>
      <c r="M2746" s="202">
        <v>20.39</v>
      </c>
      <c r="N2746" s="202">
        <v>7.77</v>
      </c>
      <c r="O2746" s="202">
        <v>0.66</v>
      </c>
      <c r="P2746" s="202">
        <v>20.02</v>
      </c>
      <c r="Q2746" s="202">
        <v>4.7300000000000004</v>
      </c>
      <c r="R2746" s="202">
        <v>7.0000000000000007E-2</v>
      </c>
      <c r="S2746" s="202">
        <v>4.96</v>
      </c>
      <c r="T2746" s="202">
        <v>101</v>
      </c>
      <c r="U2746" s="183">
        <f t="shared" si="84"/>
        <v>82.119175127709894</v>
      </c>
      <c r="V2746" s="183">
        <f t="shared" si="85"/>
        <v>14.029239336852918</v>
      </c>
      <c r="W2746" s="201" t="s">
        <v>713</v>
      </c>
      <c r="X2746" s="201">
        <v>10</v>
      </c>
    </row>
    <row r="2747" spans="1:24" s="171" customFormat="1" ht="11.25">
      <c r="A2747" s="172" t="s">
        <v>699</v>
      </c>
      <c r="B2747" s="201" t="s">
        <v>672</v>
      </c>
      <c r="C2747" s="201" t="s">
        <v>700</v>
      </c>
      <c r="D2747" s="201" t="s">
        <v>701</v>
      </c>
      <c r="E2747" s="201" t="s">
        <v>702</v>
      </c>
      <c r="F2747" s="201" t="s">
        <v>703</v>
      </c>
      <c r="G2747" s="201">
        <v>8</v>
      </c>
      <c r="H2747" s="201">
        <v>16</v>
      </c>
      <c r="I2747" s="201" t="s">
        <v>713</v>
      </c>
      <c r="J2747" s="201" t="s">
        <v>671</v>
      </c>
      <c r="K2747" s="202">
        <v>41.57</v>
      </c>
      <c r="L2747" s="202">
        <v>0.19</v>
      </c>
      <c r="M2747" s="202">
        <v>23.12</v>
      </c>
      <c r="N2747" s="202">
        <v>14.83</v>
      </c>
      <c r="O2747" s="202">
        <v>0.3</v>
      </c>
      <c r="P2747" s="202">
        <v>10.32</v>
      </c>
      <c r="Q2747" s="202">
        <v>11.29</v>
      </c>
      <c r="R2747" s="202">
        <v>0.08</v>
      </c>
      <c r="S2747" s="202">
        <v>0.08</v>
      </c>
      <c r="T2747" s="202">
        <v>101.78</v>
      </c>
      <c r="U2747" s="183">
        <f t="shared" si="84"/>
        <v>55.364587770543672</v>
      </c>
      <c r="V2747" s="183">
        <f t="shared" si="85"/>
        <v>0.23158697265701389</v>
      </c>
      <c r="W2747" s="201" t="s">
        <v>713</v>
      </c>
      <c r="X2747" s="201">
        <v>10</v>
      </c>
    </row>
    <row r="2748" spans="1:24" s="171" customFormat="1" ht="11.25">
      <c r="A2748" s="172" t="s">
        <v>699</v>
      </c>
      <c r="B2748" s="201" t="s">
        <v>672</v>
      </c>
      <c r="C2748" s="201" t="s">
        <v>700</v>
      </c>
      <c r="D2748" s="201" t="s">
        <v>701</v>
      </c>
      <c r="E2748" s="201" t="s">
        <v>702</v>
      </c>
      <c r="F2748" s="201" t="s">
        <v>703</v>
      </c>
      <c r="G2748" s="201">
        <v>8</v>
      </c>
      <c r="H2748" s="201">
        <v>17</v>
      </c>
      <c r="I2748" s="201" t="s">
        <v>713</v>
      </c>
      <c r="J2748" s="201" t="s">
        <v>671</v>
      </c>
      <c r="K2748" s="202">
        <v>41.89</v>
      </c>
      <c r="L2748" s="202">
        <v>0.12</v>
      </c>
      <c r="M2748" s="202">
        <v>18.149999999999999</v>
      </c>
      <c r="N2748" s="202">
        <v>7.87</v>
      </c>
      <c r="O2748" s="202">
        <v>0.48</v>
      </c>
      <c r="P2748" s="202">
        <v>18.02</v>
      </c>
      <c r="Q2748" s="202">
        <v>7.1</v>
      </c>
      <c r="R2748" s="202">
        <v>0.05</v>
      </c>
      <c r="S2748" s="202">
        <v>8.35</v>
      </c>
      <c r="T2748" s="202">
        <v>102.03</v>
      </c>
      <c r="U2748" s="183">
        <f t="shared" si="84"/>
        <v>80.319833407021321</v>
      </c>
      <c r="V2748" s="183">
        <f t="shared" si="85"/>
        <v>23.583816787772989</v>
      </c>
      <c r="W2748" s="201" t="s">
        <v>713</v>
      </c>
      <c r="X2748" s="201">
        <v>10</v>
      </c>
    </row>
    <row r="2749" spans="1:24" s="171" customFormat="1" ht="11.25">
      <c r="A2749" s="172" t="s">
        <v>699</v>
      </c>
      <c r="B2749" s="201" t="s">
        <v>672</v>
      </c>
      <c r="C2749" s="201" t="s">
        <v>700</v>
      </c>
      <c r="D2749" s="201" t="s">
        <v>701</v>
      </c>
      <c r="E2749" s="201" t="s">
        <v>702</v>
      </c>
      <c r="F2749" s="201" t="s">
        <v>703</v>
      </c>
      <c r="G2749" s="201">
        <v>8</v>
      </c>
      <c r="H2749" s="201">
        <v>18</v>
      </c>
      <c r="I2749" s="201" t="s">
        <v>713</v>
      </c>
      <c r="J2749" s="201" t="s">
        <v>671</v>
      </c>
      <c r="K2749" s="202">
        <v>42.56</v>
      </c>
      <c r="L2749" s="202">
        <v>0.2</v>
      </c>
      <c r="M2749" s="202">
        <v>20.66</v>
      </c>
      <c r="N2749" s="202">
        <v>7.71</v>
      </c>
      <c r="O2749" s="202">
        <v>0.36</v>
      </c>
      <c r="P2749" s="202">
        <v>20.11</v>
      </c>
      <c r="Q2749" s="202">
        <v>4.62</v>
      </c>
      <c r="R2749" s="202">
        <v>0.04</v>
      </c>
      <c r="S2749" s="202">
        <v>4.22</v>
      </c>
      <c r="T2749" s="202">
        <v>100.48</v>
      </c>
      <c r="U2749" s="183">
        <f t="shared" si="84"/>
        <v>82.298158403037974</v>
      </c>
      <c r="V2749" s="183">
        <f t="shared" si="85"/>
        <v>12.051216160422076</v>
      </c>
      <c r="W2749" s="201" t="s">
        <v>713</v>
      </c>
      <c r="X2749" s="201">
        <v>10</v>
      </c>
    </row>
    <row r="2750" spans="1:24" s="171" customFormat="1" ht="11.25">
      <c r="A2750" s="172" t="s">
        <v>699</v>
      </c>
      <c r="B2750" s="201" t="s">
        <v>672</v>
      </c>
      <c r="C2750" s="201" t="s">
        <v>700</v>
      </c>
      <c r="D2750" s="201" t="s">
        <v>701</v>
      </c>
      <c r="E2750" s="201" t="s">
        <v>702</v>
      </c>
      <c r="F2750" s="201" t="s">
        <v>703</v>
      </c>
      <c r="G2750" s="201">
        <v>8</v>
      </c>
      <c r="H2750" s="201">
        <v>19</v>
      </c>
      <c r="I2750" s="201" t="s">
        <v>713</v>
      </c>
      <c r="J2750" s="201" t="s">
        <v>671</v>
      </c>
      <c r="K2750" s="202">
        <v>40.83</v>
      </c>
      <c r="L2750" s="202">
        <v>0.18</v>
      </c>
      <c r="M2750" s="202">
        <v>22.41</v>
      </c>
      <c r="N2750" s="202">
        <v>15.95</v>
      </c>
      <c r="O2750" s="202">
        <v>0.36</v>
      </c>
      <c r="P2750" s="202">
        <v>9.39</v>
      </c>
      <c r="Q2750" s="202">
        <v>10.33</v>
      </c>
      <c r="R2750" s="202">
        <v>0.04</v>
      </c>
      <c r="S2750" s="202">
        <v>0.09</v>
      </c>
      <c r="T2750" s="202">
        <v>99.58</v>
      </c>
      <c r="U2750" s="183">
        <f t="shared" si="84"/>
        <v>51.203954718218355</v>
      </c>
      <c r="V2750" s="183">
        <f t="shared" si="85"/>
        <v>0.26868973927933953</v>
      </c>
      <c r="W2750" s="201" t="s">
        <v>713</v>
      </c>
      <c r="X2750" s="201">
        <v>10</v>
      </c>
    </row>
    <row r="2751" spans="1:24" s="171" customFormat="1" ht="11.25">
      <c r="A2751" s="172" t="s">
        <v>699</v>
      </c>
      <c r="B2751" s="201" t="s">
        <v>672</v>
      </c>
      <c r="C2751" s="201" t="s">
        <v>700</v>
      </c>
      <c r="D2751" s="201" t="s">
        <v>701</v>
      </c>
      <c r="E2751" s="201" t="s">
        <v>702</v>
      </c>
      <c r="F2751" s="201" t="s">
        <v>703</v>
      </c>
      <c r="G2751" s="201">
        <v>8</v>
      </c>
      <c r="H2751" s="201">
        <v>20</v>
      </c>
      <c r="I2751" s="201" t="s">
        <v>713</v>
      </c>
      <c r="J2751" s="201" t="s">
        <v>671</v>
      </c>
      <c r="K2751" s="202">
        <v>40.78</v>
      </c>
      <c r="L2751" s="202">
        <v>0.24</v>
      </c>
      <c r="M2751" s="202">
        <v>22.51</v>
      </c>
      <c r="N2751" s="202">
        <v>15.89</v>
      </c>
      <c r="O2751" s="202">
        <v>0.33</v>
      </c>
      <c r="P2751" s="202">
        <v>9.75</v>
      </c>
      <c r="Q2751" s="202">
        <v>10.48</v>
      </c>
      <c r="R2751" s="202">
        <v>0.13</v>
      </c>
      <c r="S2751" s="202">
        <v>0.08</v>
      </c>
      <c r="T2751" s="202">
        <v>100.19</v>
      </c>
      <c r="U2751" s="183">
        <f t="shared" si="84"/>
        <v>52.237463195252353</v>
      </c>
      <c r="V2751" s="183">
        <f t="shared" si="85"/>
        <v>0.23784783673129034</v>
      </c>
      <c r="W2751" s="201" t="s">
        <v>713</v>
      </c>
      <c r="X2751" s="201">
        <v>10</v>
      </c>
    </row>
    <row r="2752" spans="1:24" s="171" customFormat="1" ht="11.25">
      <c r="A2752" s="172" t="s">
        <v>699</v>
      </c>
      <c r="B2752" s="201" t="s">
        <v>672</v>
      </c>
      <c r="C2752" s="201" t="s">
        <v>700</v>
      </c>
      <c r="D2752" s="201" t="s">
        <v>701</v>
      </c>
      <c r="E2752" s="201" t="s">
        <v>702</v>
      </c>
      <c r="F2752" s="201" t="s">
        <v>703</v>
      </c>
      <c r="G2752" s="201">
        <v>8</v>
      </c>
      <c r="H2752" s="201">
        <v>21</v>
      </c>
      <c r="I2752" s="201" t="s">
        <v>713</v>
      </c>
      <c r="J2752" s="201" t="s">
        <v>671</v>
      </c>
      <c r="K2752" s="202">
        <v>42.32</v>
      </c>
      <c r="L2752" s="202">
        <v>0.5</v>
      </c>
      <c r="M2752" s="202">
        <v>21.56</v>
      </c>
      <c r="N2752" s="202">
        <v>10.62</v>
      </c>
      <c r="O2752" s="202">
        <v>0.69</v>
      </c>
      <c r="P2752" s="202">
        <v>16.05</v>
      </c>
      <c r="Q2752" s="202">
        <v>8.36</v>
      </c>
      <c r="R2752" s="202">
        <v>0.08</v>
      </c>
      <c r="S2752" s="202">
        <v>0.68</v>
      </c>
      <c r="T2752" s="202">
        <v>100.86</v>
      </c>
      <c r="U2752" s="183">
        <f t="shared" si="84"/>
        <v>72.927569589461015</v>
      </c>
      <c r="V2752" s="183">
        <f t="shared" si="85"/>
        <v>2.0719822192700534</v>
      </c>
      <c r="W2752" s="201" t="s">
        <v>713</v>
      </c>
      <c r="X2752" s="201">
        <v>10</v>
      </c>
    </row>
    <row r="2753" spans="1:24" s="171" customFormat="1" ht="11.25">
      <c r="A2753" s="172" t="s">
        <v>699</v>
      </c>
      <c r="B2753" s="201" t="s">
        <v>672</v>
      </c>
      <c r="C2753" s="201" t="s">
        <v>700</v>
      </c>
      <c r="D2753" s="201" t="s">
        <v>701</v>
      </c>
      <c r="E2753" s="201" t="s">
        <v>702</v>
      </c>
      <c r="F2753" s="201" t="s">
        <v>703</v>
      </c>
      <c r="G2753" s="201">
        <v>8</v>
      </c>
      <c r="H2753" s="201">
        <v>22</v>
      </c>
      <c r="I2753" s="201" t="s">
        <v>713</v>
      </c>
      <c r="J2753" s="201" t="s">
        <v>671</v>
      </c>
      <c r="K2753" s="202">
        <v>43.41</v>
      </c>
      <c r="L2753" s="202">
        <v>0.26</v>
      </c>
      <c r="M2753" s="202">
        <v>21.18</v>
      </c>
      <c r="N2753" s="202">
        <v>7.83</v>
      </c>
      <c r="O2753" s="202">
        <v>0.34</v>
      </c>
      <c r="P2753" s="202">
        <v>21.41</v>
      </c>
      <c r="Q2753" s="202">
        <v>4.46</v>
      </c>
      <c r="R2753" s="202">
        <v>0.08</v>
      </c>
      <c r="S2753" s="202">
        <v>2.5499999999999998</v>
      </c>
      <c r="T2753" s="202">
        <v>101.52</v>
      </c>
      <c r="U2753" s="183">
        <f t="shared" si="84"/>
        <v>82.975284257416021</v>
      </c>
      <c r="V2753" s="183">
        <f t="shared" si="85"/>
        <v>7.4731055256249581</v>
      </c>
      <c r="W2753" s="201" t="s">
        <v>713</v>
      </c>
      <c r="X2753" s="201">
        <v>10</v>
      </c>
    </row>
    <row r="2754" spans="1:24" s="171" customFormat="1" ht="11.25">
      <c r="A2754" s="172" t="s">
        <v>699</v>
      </c>
      <c r="B2754" s="201" t="s">
        <v>672</v>
      </c>
      <c r="C2754" s="201" t="s">
        <v>700</v>
      </c>
      <c r="D2754" s="201" t="s">
        <v>701</v>
      </c>
      <c r="E2754" s="201" t="s">
        <v>702</v>
      </c>
      <c r="F2754" s="201" t="s">
        <v>703</v>
      </c>
      <c r="G2754" s="201">
        <v>8</v>
      </c>
      <c r="H2754" s="201">
        <v>23</v>
      </c>
      <c r="I2754" s="201" t="s">
        <v>713</v>
      </c>
      <c r="J2754" s="201" t="s">
        <v>671</v>
      </c>
      <c r="K2754" s="202">
        <v>42.21</v>
      </c>
      <c r="L2754" s="202">
        <v>0.14000000000000001</v>
      </c>
      <c r="M2754" s="202">
        <v>18.91</v>
      </c>
      <c r="N2754" s="202">
        <v>7.71</v>
      </c>
      <c r="O2754" s="202">
        <v>0.41</v>
      </c>
      <c r="P2754" s="202">
        <v>19.149999999999999</v>
      </c>
      <c r="Q2754" s="202">
        <v>5.28</v>
      </c>
      <c r="R2754" s="202">
        <v>0.05</v>
      </c>
      <c r="S2754" s="202">
        <v>5.41</v>
      </c>
      <c r="T2754" s="202">
        <v>99.27</v>
      </c>
      <c r="U2754" s="183">
        <f t="shared" si="84"/>
        <v>81.574265899638448</v>
      </c>
      <c r="V2754" s="183">
        <f t="shared" si="85"/>
        <v>16.101888833105036</v>
      </c>
      <c r="W2754" s="201" t="s">
        <v>713</v>
      </c>
      <c r="X2754" s="201">
        <v>10</v>
      </c>
    </row>
    <row r="2755" spans="1:24" s="171" customFormat="1" ht="11.25">
      <c r="A2755" s="172" t="s">
        <v>699</v>
      </c>
      <c r="B2755" s="201" t="s">
        <v>672</v>
      </c>
      <c r="C2755" s="201" t="s">
        <v>700</v>
      </c>
      <c r="D2755" s="201" t="s">
        <v>701</v>
      </c>
      <c r="E2755" s="201" t="s">
        <v>702</v>
      </c>
      <c r="F2755" s="201" t="s">
        <v>703</v>
      </c>
      <c r="G2755" s="201">
        <v>8</v>
      </c>
      <c r="H2755" s="201">
        <v>24</v>
      </c>
      <c r="I2755" s="201" t="s">
        <v>713</v>
      </c>
      <c r="J2755" s="201" t="s">
        <v>671</v>
      </c>
      <c r="K2755" s="202">
        <v>41.98</v>
      </c>
      <c r="L2755" s="202">
        <v>0.17</v>
      </c>
      <c r="M2755" s="202">
        <v>18.010000000000002</v>
      </c>
      <c r="N2755" s="202">
        <v>8.25</v>
      </c>
      <c r="O2755" s="202">
        <v>0.44</v>
      </c>
      <c r="P2755" s="202">
        <v>18.5</v>
      </c>
      <c r="Q2755" s="202">
        <v>5.75</v>
      </c>
      <c r="R2755" s="202">
        <v>0.06</v>
      </c>
      <c r="S2755" s="202">
        <v>5.98</v>
      </c>
      <c r="T2755" s="202">
        <v>99.14</v>
      </c>
      <c r="U2755" s="183">
        <f t="shared" si="84"/>
        <v>79.987904554296378</v>
      </c>
      <c r="V2755" s="183">
        <f t="shared" si="85"/>
        <v>18.216744586233709</v>
      </c>
      <c r="W2755" s="201" t="s">
        <v>713</v>
      </c>
      <c r="X2755" s="201">
        <v>10</v>
      </c>
    </row>
    <row r="2756" spans="1:24" s="171" customFormat="1" ht="11.25">
      <c r="A2756" s="172" t="s">
        <v>699</v>
      </c>
      <c r="B2756" s="201" t="s">
        <v>672</v>
      </c>
      <c r="C2756" s="201" t="s">
        <v>700</v>
      </c>
      <c r="D2756" s="201" t="s">
        <v>701</v>
      </c>
      <c r="E2756" s="201" t="s">
        <v>702</v>
      </c>
      <c r="F2756" s="201" t="s">
        <v>703</v>
      </c>
      <c r="G2756" s="201">
        <v>8</v>
      </c>
      <c r="H2756" s="201">
        <v>25</v>
      </c>
      <c r="I2756" s="201" t="s">
        <v>713</v>
      </c>
      <c r="J2756" s="201" t="s">
        <v>671</v>
      </c>
      <c r="K2756" s="202">
        <v>42.56</v>
      </c>
      <c r="L2756" s="202">
        <v>0.15</v>
      </c>
      <c r="M2756" s="202">
        <v>19.690000000000001</v>
      </c>
      <c r="N2756" s="202">
        <v>7.69</v>
      </c>
      <c r="O2756" s="202">
        <v>0.32</v>
      </c>
      <c r="P2756" s="202">
        <v>19.760000000000002</v>
      </c>
      <c r="Q2756" s="202">
        <v>4.7300000000000004</v>
      </c>
      <c r="R2756" s="202">
        <v>7.0000000000000007E-2</v>
      </c>
      <c r="S2756" s="202">
        <v>4.18</v>
      </c>
      <c r="T2756" s="202">
        <v>99.15</v>
      </c>
      <c r="U2756" s="183">
        <f t="shared" si="84"/>
        <v>82.079161150182173</v>
      </c>
      <c r="V2756" s="183">
        <f t="shared" si="85"/>
        <v>12.465977938747736</v>
      </c>
      <c r="W2756" s="201" t="s">
        <v>713</v>
      </c>
      <c r="X2756" s="201">
        <v>10</v>
      </c>
    </row>
    <row r="2757" spans="1:24" s="171" customFormat="1" ht="11.25">
      <c r="A2757" s="172" t="s">
        <v>699</v>
      </c>
      <c r="B2757" s="201" t="s">
        <v>672</v>
      </c>
      <c r="C2757" s="201" t="s">
        <v>700</v>
      </c>
      <c r="D2757" s="201" t="s">
        <v>701</v>
      </c>
      <c r="E2757" s="201" t="s">
        <v>702</v>
      </c>
      <c r="F2757" s="201" t="s">
        <v>703</v>
      </c>
      <c r="G2757" s="201">
        <v>8</v>
      </c>
      <c r="H2757" s="201">
        <v>26</v>
      </c>
      <c r="I2757" s="201" t="s">
        <v>713</v>
      </c>
      <c r="J2757" s="201" t="s">
        <v>671</v>
      </c>
      <c r="K2757" s="202">
        <v>42.07</v>
      </c>
      <c r="L2757" s="202">
        <v>0.06</v>
      </c>
      <c r="M2757" s="202">
        <v>20.91</v>
      </c>
      <c r="N2757" s="202">
        <v>7.87</v>
      </c>
      <c r="O2757" s="202">
        <v>0.53</v>
      </c>
      <c r="P2757" s="202">
        <v>19.649999999999999</v>
      </c>
      <c r="Q2757" s="202">
        <v>4.8099999999999996</v>
      </c>
      <c r="R2757" s="202">
        <v>7.0000000000000007E-2</v>
      </c>
      <c r="S2757" s="202">
        <v>4.43</v>
      </c>
      <c r="T2757" s="202">
        <v>100.4</v>
      </c>
      <c r="U2757" s="183">
        <f t="shared" si="84"/>
        <v>81.652817588327565</v>
      </c>
      <c r="V2757" s="183">
        <f t="shared" si="85"/>
        <v>12.443862212954121</v>
      </c>
      <c r="W2757" s="201" t="s">
        <v>713</v>
      </c>
      <c r="X2757" s="201">
        <v>10</v>
      </c>
    </row>
    <row r="2758" spans="1:24" s="171" customFormat="1" ht="11.25">
      <c r="A2758" s="172" t="s">
        <v>699</v>
      </c>
      <c r="B2758" s="201" t="s">
        <v>672</v>
      </c>
      <c r="C2758" s="201" t="s">
        <v>700</v>
      </c>
      <c r="D2758" s="201" t="s">
        <v>701</v>
      </c>
      <c r="E2758" s="201" t="s">
        <v>702</v>
      </c>
      <c r="F2758" s="201" t="s">
        <v>703</v>
      </c>
      <c r="G2758" s="201">
        <v>8</v>
      </c>
      <c r="H2758" s="201">
        <v>27</v>
      </c>
      <c r="I2758" s="201" t="s">
        <v>713</v>
      </c>
      <c r="J2758" s="201" t="s">
        <v>671</v>
      </c>
      <c r="K2758" s="202">
        <v>42.47</v>
      </c>
      <c r="L2758" s="202">
        <v>0.54</v>
      </c>
      <c r="M2758" s="202">
        <v>21.93</v>
      </c>
      <c r="N2758" s="202">
        <v>10.6</v>
      </c>
      <c r="O2758" s="202">
        <v>0.52</v>
      </c>
      <c r="P2758" s="202">
        <v>16.670000000000002</v>
      </c>
      <c r="Q2758" s="202">
        <v>7.89</v>
      </c>
      <c r="R2758" s="202">
        <v>0.06</v>
      </c>
      <c r="S2758" s="202">
        <v>0.77</v>
      </c>
      <c r="T2758" s="202">
        <v>101.45</v>
      </c>
      <c r="U2758" s="183">
        <f t="shared" ref="U2758:U2821" si="86">((P2758/40.31)/(P2758/40.31+N2758/71.85))*100</f>
        <v>73.705889538348785</v>
      </c>
      <c r="V2758" s="183">
        <f t="shared" ref="V2758:V2821" si="87">((S2758/151.99061)/(S2758/151.99061+M2758/101.96137))*100</f>
        <v>2.3012303455238499</v>
      </c>
      <c r="W2758" s="201" t="s">
        <v>713</v>
      </c>
      <c r="X2758" s="201">
        <v>10</v>
      </c>
    </row>
    <row r="2759" spans="1:24" s="171" customFormat="1" ht="11.25">
      <c r="A2759" s="172" t="s">
        <v>699</v>
      </c>
      <c r="B2759" s="201" t="s">
        <v>672</v>
      </c>
      <c r="C2759" s="201" t="s">
        <v>700</v>
      </c>
      <c r="D2759" s="201" t="s">
        <v>701</v>
      </c>
      <c r="E2759" s="201" t="s">
        <v>702</v>
      </c>
      <c r="F2759" s="201" t="s">
        <v>703</v>
      </c>
      <c r="G2759" s="201">
        <v>8</v>
      </c>
      <c r="H2759" s="201">
        <v>28</v>
      </c>
      <c r="I2759" s="201" t="s">
        <v>713</v>
      </c>
      <c r="J2759" s="201" t="s">
        <v>671</v>
      </c>
      <c r="K2759" s="202">
        <v>41.99</v>
      </c>
      <c r="L2759" s="202">
        <v>0.11</v>
      </c>
      <c r="M2759" s="202">
        <v>21.12</v>
      </c>
      <c r="N2759" s="202">
        <v>8.23</v>
      </c>
      <c r="O2759" s="202">
        <v>0.37</v>
      </c>
      <c r="P2759" s="202">
        <v>19.95</v>
      </c>
      <c r="Q2759" s="202">
        <v>4.8</v>
      </c>
      <c r="R2759" s="202">
        <v>0.06</v>
      </c>
      <c r="S2759" s="202">
        <v>3.8</v>
      </c>
      <c r="T2759" s="202">
        <v>100.43</v>
      </c>
      <c r="U2759" s="183">
        <f t="shared" si="86"/>
        <v>81.205583316356581</v>
      </c>
      <c r="V2759" s="183">
        <f t="shared" si="87"/>
        <v>10.770083570185712</v>
      </c>
      <c r="W2759" s="201" t="s">
        <v>713</v>
      </c>
      <c r="X2759" s="201">
        <v>10</v>
      </c>
    </row>
    <row r="2760" spans="1:24" s="171" customFormat="1" ht="11.25">
      <c r="A2760" s="172" t="s">
        <v>699</v>
      </c>
      <c r="B2760" s="201" t="s">
        <v>672</v>
      </c>
      <c r="C2760" s="201" t="s">
        <v>700</v>
      </c>
      <c r="D2760" s="201" t="s">
        <v>701</v>
      </c>
      <c r="E2760" s="201" t="s">
        <v>702</v>
      </c>
      <c r="F2760" s="201" t="s">
        <v>703</v>
      </c>
      <c r="G2760" s="201">
        <v>8</v>
      </c>
      <c r="H2760" s="201">
        <v>29</v>
      </c>
      <c r="I2760" s="201" t="s">
        <v>713</v>
      </c>
      <c r="J2760" s="201" t="s">
        <v>671</v>
      </c>
      <c r="K2760" s="202">
        <v>41.98</v>
      </c>
      <c r="L2760" s="202">
        <v>0.65</v>
      </c>
      <c r="M2760" s="202">
        <v>22.07</v>
      </c>
      <c r="N2760" s="202">
        <v>9.99</v>
      </c>
      <c r="O2760" s="202">
        <v>0.52</v>
      </c>
      <c r="P2760" s="202">
        <v>17.760000000000002</v>
      </c>
      <c r="Q2760" s="202">
        <v>7.04</v>
      </c>
      <c r="R2760" s="202">
        <v>0.08</v>
      </c>
      <c r="S2760" s="202">
        <v>0.85</v>
      </c>
      <c r="T2760" s="202">
        <v>100.94</v>
      </c>
      <c r="U2760" s="183">
        <f t="shared" si="86"/>
        <v>76.012139725864358</v>
      </c>
      <c r="V2760" s="183">
        <f t="shared" si="87"/>
        <v>2.518589007396844</v>
      </c>
      <c r="W2760" s="201" t="s">
        <v>713</v>
      </c>
      <c r="X2760" s="201">
        <v>10</v>
      </c>
    </row>
    <row r="2761" spans="1:24" s="171" customFormat="1" ht="11.25">
      <c r="A2761" s="172" t="s">
        <v>699</v>
      </c>
      <c r="B2761" s="201" t="s">
        <v>672</v>
      </c>
      <c r="C2761" s="201" t="s">
        <v>700</v>
      </c>
      <c r="D2761" s="201" t="s">
        <v>701</v>
      </c>
      <c r="E2761" s="201" t="s">
        <v>702</v>
      </c>
      <c r="F2761" s="201" t="s">
        <v>703</v>
      </c>
      <c r="G2761" s="201">
        <v>8</v>
      </c>
      <c r="H2761" s="201">
        <v>30</v>
      </c>
      <c r="I2761" s="201" t="s">
        <v>713</v>
      </c>
      <c r="J2761" s="201" t="s">
        <v>671</v>
      </c>
      <c r="K2761" s="202">
        <v>42.49</v>
      </c>
      <c r="L2761" s="202">
        <v>0.11</v>
      </c>
      <c r="M2761" s="202">
        <v>19.87</v>
      </c>
      <c r="N2761" s="202">
        <v>7.25</v>
      </c>
      <c r="O2761" s="202">
        <v>0.33</v>
      </c>
      <c r="P2761" s="202">
        <v>20.85</v>
      </c>
      <c r="Q2761" s="202">
        <v>4.9400000000000004</v>
      </c>
      <c r="R2761" s="202">
        <v>0.03</v>
      </c>
      <c r="S2761" s="202">
        <v>4.79</v>
      </c>
      <c r="T2761" s="202">
        <v>100.66</v>
      </c>
      <c r="U2761" s="183">
        <f t="shared" si="86"/>
        <v>83.676242236024848</v>
      </c>
      <c r="V2761" s="183">
        <f t="shared" si="87"/>
        <v>13.920540050310896</v>
      </c>
      <c r="W2761" s="201" t="s">
        <v>713</v>
      </c>
      <c r="X2761" s="201">
        <v>10</v>
      </c>
    </row>
    <row r="2762" spans="1:24" s="171" customFormat="1" ht="11.25">
      <c r="A2762" s="172" t="s">
        <v>699</v>
      </c>
      <c r="B2762" s="201" t="s">
        <v>672</v>
      </c>
      <c r="C2762" s="201" t="s">
        <v>700</v>
      </c>
      <c r="D2762" s="201" t="s">
        <v>701</v>
      </c>
      <c r="E2762" s="201" t="s">
        <v>702</v>
      </c>
      <c r="F2762" s="201" t="s">
        <v>703</v>
      </c>
      <c r="G2762" s="201">
        <v>8</v>
      </c>
      <c r="H2762" s="201">
        <v>31</v>
      </c>
      <c r="I2762" s="201" t="s">
        <v>713</v>
      </c>
      <c r="J2762" s="201" t="s">
        <v>671</v>
      </c>
      <c r="K2762" s="202">
        <v>42.13</v>
      </c>
      <c r="L2762" s="202">
        <v>0.1</v>
      </c>
      <c r="M2762" s="202">
        <v>16.809999999999999</v>
      </c>
      <c r="N2762" s="202">
        <v>6.67</v>
      </c>
      <c r="O2762" s="202">
        <v>0.39</v>
      </c>
      <c r="P2762" s="202">
        <v>18.78</v>
      </c>
      <c r="Q2762" s="202">
        <v>6.01</v>
      </c>
      <c r="R2762" s="202">
        <v>0.01</v>
      </c>
      <c r="S2762" s="202">
        <v>7.73</v>
      </c>
      <c r="T2762" s="202">
        <v>98.63</v>
      </c>
      <c r="U2762" s="183">
        <f t="shared" si="86"/>
        <v>83.384876889023175</v>
      </c>
      <c r="V2762" s="183">
        <f t="shared" si="87"/>
        <v>23.575598678289495</v>
      </c>
      <c r="W2762" s="201" t="s">
        <v>713</v>
      </c>
      <c r="X2762" s="201">
        <v>10</v>
      </c>
    </row>
    <row r="2763" spans="1:24" s="171" customFormat="1" ht="11.25">
      <c r="A2763" s="172" t="s">
        <v>699</v>
      </c>
      <c r="B2763" s="201" t="s">
        <v>672</v>
      </c>
      <c r="C2763" s="201" t="s">
        <v>700</v>
      </c>
      <c r="D2763" s="201" t="s">
        <v>701</v>
      </c>
      <c r="E2763" s="201" t="s">
        <v>702</v>
      </c>
      <c r="F2763" s="201" t="s">
        <v>703</v>
      </c>
      <c r="G2763" s="201">
        <v>8</v>
      </c>
      <c r="H2763" s="201">
        <v>32</v>
      </c>
      <c r="I2763" s="201" t="s">
        <v>713</v>
      </c>
      <c r="J2763" s="201" t="s">
        <v>671</v>
      </c>
      <c r="K2763" s="202">
        <v>41.88</v>
      </c>
      <c r="L2763" s="202">
        <v>0.24</v>
      </c>
      <c r="M2763" s="202">
        <v>20.75</v>
      </c>
      <c r="N2763" s="202">
        <v>7.19</v>
      </c>
      <c r="O2763" s="202">
        <v>0.36</v>
      </c>
      <c r="P2763" s="202">
        <v>20.73</v>
      </c>
      <c r="Q2763" s="202">
        <v>4.4000000000000004</v>
      </c>
      <c r="R2763" s="202">
        <v>0.03</v>
      </c>
      <c r="S2763" s="202">
        <v>3.61</v>
      </c>
      <c r="T2763" s="202">
        <v>99.19</v>
      </c>
      <c r="U2763" s="183">
        <f t="shared" si="86"/>
        <v>83.710883181135003</v>
      </c>
      <c r="V2763" s="183">
        <f t="shared" si="87"/>
        <v>10.451234841765606</v>
      </c>
      <c r="W2763" s="201" t="s">
        <v>713</v>
      </c>
      <c r="X2763" s="201">
        <v>10</v>
      </c>
    </row>
    <row r="2764" spans="1:24" s="171" customFormat="1" ht="11.25">
      <c r="A2764" s="172" t="s">
        <v>699</v>
      </c>
      <c r="B2764" s="201" t="s">
        <v>672</v>
      </c>
      <c r="C2764" s="201" t="s">
        <v>700</v>
      </c>
      <c r="D2764" s="201" t="s">
        <v>701</v>
      </c>
      <c r="E2764" s="201" t="s">
        <v>702</v>
      </c>
      <c r="F2764" s="201" t="s">
        <v>703</v>
      </c>
      <c r="G2764" s="201">
        <v>8</v>
      </c>
      <c r="H2764" s="201">
        <v>33</v>
      </c>
      <c r="I2764" s="201" t="s">
        <v>713</v>
      </c>
      <c r="J2764" s="201" t="s">
        <v>671</v>
      </c>
      <c r="K2764" s="202">
        <v>42.17</v>
      </c>
      <c r="L2764" s="202">
        <v>0.34</v>
      </c>
      <c r="M2764" s="202">
        <v>20.46</v>
      </c>
      <c r="N2764" s="202">
        <v>6.9</v>
      </c>
      <c r="O2764" s="202">
        <v>0.28999999999999998</v>
      </c>
      <c r="P2764" s="202">
        <v>21.71</v>
      </c>
      <c r="Q2764" s="202">
        <v>4.53</v>
      </c>
      <c r="R2764" s="202">
        <v>0.08</v>
      </c>
      <c r="S2764" s="202">
        <v>4</v>
      </c>
      <c r="T2764" s="202">
        <v>100.48</v>
      </c>
      <c r="U2764" s="183">
        <f t="shared" si="86"/>
        <v>84.867321997657783</v>
      </c>
      <c r="V2764" s="183">
        <f t="shared" si="87"/>
        <v>11.594512414957366</v>
      </c>
      <c r="W2764" s="201" t="s">
        <v>713</v>
      </c>
      <c r="X2764" s="201">
        <v>10</v>
      </c>
    </row>
    <row r="2765" spans="1:24" s="171" customFormat="1" ht="11.25">
      <c r="A2765" s="172" t="s">
        <v>699</v>
      </c>
      <c r="B2765" s="201" t="s">
        <v>672</v>
      </c>
      <c r="C2765" s="201" t="s">
        <v>700</v>
      </c>
      <c r="D2765" s="201" t="s">
        <v>701</v>
      </c>
      <c r="E2765" s="201" t="s">
        <v>702</v>
      </c>
      <c r="F2765" s="201" t="s">
        <v>703</v>
      </c>
      <c r="G2765" s="201">
        <v>8</v>
      </c>
      <c r="H2765" s="201">
        <v>34</v>
      </c>
      <c r="I2765" s="201" t="s">
        <v>713</v>
      </c>
      <c r="J2765" s="201" t="s">
        <v>671</v>
      </c>
      <c r="K2765" s="202">
        <v>41.74</v>
      </c>
      <c r="L2765" s="202">
        <v>0.51</v>
      </c>
      <c r="M2765" s="202">
        <v>22.12</v>
      </c>
      <c r="N2765" s="202">
        <v>10.32</v>
      </c>
      <c r="O2765" s="202">
        <v>0.45</v>
      </c>
      <c r="P2765" s="202">
        <v>16.059999999999999</v>
      </c>
      <c r="Q2765" s="202">
        <v>9.5299999999999994</v>
      </c>
      <c r="R2765" s="202">
        <v>0.06</v>
      </c>
      <c r="S2765" s="202">
        <v>0.51</v>
      </c>
      <c r="T2765" s="202">
        <v>101.3</v>
      </c>
      <c r="U2765" s="183">
        <f t="shared" si="86"/>
        <v>73.501720034687338</v>
      </c>
      <c r="V2765" s="183">
        <f t="shared" si="87"/>
        <v>1.523134220316873</v>
      </c>
      <c r="W2765" s="201" t="s">
        <v>713</v>
      </c>
      <c r="X2765" s="201">
        <v>10</v>
      </c>
    </row>
    <row r="2766" spans="1:24" s="171" customFormat="1" ht="11.25">
      <c r="A2766" s="172" t="s">
        <v>699</v>
      </c>
      <c r="B2766" s="201" t="s">
        <v>672</v>
      </c>
      <c r="C2766" s="201" t="s">
        <v>700</v>
      </c>
      <c r="D2766" s="201" t="s">
        <v>701</v>
      </c>
      <c r="E2766" s="201" t="s">
        <v>702</v>
      </c>
      <c r="F2766" s="201" t="s">
        <v>703</v>
      </c>
      <c r="G2766" s="201">
        <v>8</v>
      </c>
      <c r="H2766" s="201">
        <v>36</v>
      </c>
      <c r="I2766" s="201" t="s">
        <v>713</v>
      </c>
      <c r="J2766" s="201" t="s">
        <v>671</v>
      </c>
      <c r="K2766" s="202">
        <v>41.52</v>
      </c>
      <c r="L2766" s="202">
        <v>0.2</v>
      </c>
      <c r="M2766" s="202">
        <v>17.86</v>
      </c>
      <c r="N2766" s="202">
        <v>7.08</v>
      </c>
      <c r="O2766" s="202">
        <v>0.41</v>
      </c>
      <c r="P2766" s="202">
        <v>19.670000000000002</v>
      </c>
      <c r="Q2766" s="202">
        <v>5.91</v>
      </c>
      <c r="R2766" s="202">
        <v>0</v>
      </c>
      <c r="S2766" s="202">
        <v>7.52</v>
      </c>
      <c r="T2766" s="202">
        <v>100.17</v>
      </c>
      <c r="U2766" s="183">
        <f t="shared" si="86"/>
        <v>83.199067654890314</v>
      </c>
      <c r="V2766" s="183">
        <f t="shared" si="87"/>
        <v>22.02479265258599</v>
      </c>
      <c r="W2766" s="201" t="s">
        <v>713</v>
      </c>
      <c r="X2766" s="201">
        <v>10</v>
      </c>
    </row>
    <row r="2767" spans="1:24" s="171" customFormat="1" ht="11.25">
      <c r="A2767" s="172" t="s">
        <v>699</v>
      </c>
      <c r="B2767" s="201" t="s">
        <v>672</v>
      </c>
      <c r="C2767" s="201" t="s">
        <v>700</v>
      </c>
      <c r="D2767" s="201" t="s">
        <v>701</v>
      </c>
      <c r="E2767" s="201" t="s">
        <v>702</v>
      </c>
      <c r="F2767" s="201" t="s">
        <v>703</v>
      </c>
      <c r="G2767" s="201">
        <v>8</v>
      </c>
      <c r="H2767" s="201">
        <v>37</v>
      </c>
      <c r="I2767" s="201" t="s">
        <v>713</v>
      </c>
      <c r="J2767" s="201" t="s">
        <v>671</v>
      </c>
      <c r="K2767" s="202">
        <v>41.01</v>
      </c>
      <c r="L2767" s="202">
        <v>0.91</v>
      </c>
      <c r="M2767" s="202">
        <v>15.47</v>
      </c>
      <c r="N2767" s="202">
        <v>7.36</v>
      </c>
      <c r="O2767" s="202">
        <v>0.39</v>
      </c>
      <c r="P2767" s="202">
        <v>19.309999999999999</v>
      </c>
      <c r="Q2767" s="202">
        <v>6.79</v>
      </c>
      <c r="R2767" s="202">
        <v>0.08</v>
      </c>
      <c r="S2767" s="202">
        <v>9.16</v>
      </c>
      <c r="T2767" s="202">
        <v>100.48</v>
      </c>
      <c r="U2767" s="183">
        <f t="shared" si="86"/>
        <v>82.383427257598115</v>
      </c>
      <c r="V2767" s="183">
        <f t="shared" si="87"/>
        <v>28.42897966516103</v>
      </c>
      <c r="W2767" s="201" t="s">
        <v>713</v>
      </c>
      <c r="X2767" s="201">
        <v>10</v>
      </c>
    </row>
    <row r="2768" spans="1:24" s="171" customFormat="1" ht="11.25">
      <c r="A2768" s="172" t="s">
        <v>699</v>
      </c>
      <c r="B2768" s="201" t="s">
        <v>672</v>
      </c>
      <c r="C2768" s="201" t="s">
        <v>700</v>
      </c>
      <c r="D2768" s="201" t="s">
        <v>701</v>
      </c>
      <c r="E2768" s="201" t="s">
        <v>702</v>
      </c>
      <c r="F2768" s="201" t="s">
        <v>703</v>
      </c>
      <c r="G2768" s="201">
        <v>8</v>
      </c>
      <c r="H2768" s="201">
        <v>38</v>
      </c>
      <c r="I2768" s="201" t="s">
        <v>713</v>
      </c>
      <c r="J2768" s="201" t="s">
        <v>671</v>
      </c>
      <c r="K2768" s="202">
        <v>42.49</v>
      </c>
      <c r="L2768" s="202">
        <v>0.12</v>
      </c>
      <c r="M2768" s="202">
        <v>17.75</v>
      </c>
      <c r="N2768" s="202">
        <v>6.79</v>
      </c>
      <c r="O2768" s="202">
        <v>0.4</v>
      </c>
      <c r="P2768" s="202">
        <v>19.690000000000001</v>
      </c>
      <c r="Q2768" s="202">
        <v>6.22</v>
      </c>
      <c r="R2768" s="202">
        <v>0.01</v>
      </c>
      <c r="S2768" s="202">
        <v>7.89</v>
      </c>
      <c r="T2768" s="202">
        <v>101.36</v>
      </c>
      <c r="U2768" s="183">
        <f t="shared" si="86"/>
        <v>83.789397662232531</v>
      </c>
      <c r="V2768" s="183">
        <f t="shared" si="87"/>
        <v>22.969855478096608</v>
      </c>
      <c r="W2768" s="201" t="s">
        <v>713</v>
      </c>
      <c r="X2768" s="201">
        <v>10</v>
      </c>
    </row>
    <row r="2769" spans="1:24" s="171" customFormat="1" ht="11.25">
      <c r="A2769" s="172" t="s">
        <v>699</v>
      </c>
      <c r="B2769" s="201" t="s">
        <v>672</v>
      </c>
      <c r="C2769" s="201" t="s">
        <v>700</v>
      </c>
      <c r="D2769" s="201" t="s">
        <v>701</v>
      </c>
      <c r="E2769" s="201" t="s">
        <v>702</v>
      </c>
      <c r="F2769" s="201" t="s">
        <v>703</v>
      </c>
      <c r="G2769" s="201">
        <v>8</v>
      </c>
      <c r="H2769" s="201">
        <v>39</v>
      </c>
      <c r="I2769" s="201" t="s">
        <v>713</v>
      </c>
      <c r="J2769" s="201" t="s">
        <v>671</v>
      </c>
      <c r="K2769" s="202">
        <v>41.92</v>
      </c>
      <c r="L2769" s="202">
        <v>0.96</v>
      </c>
      <c r="M2769" s="202">
        <v>19.59</v>
      </c>
      <c r="N2769" s="202">
        <v>9.19</v>
      </c>
      <c r="O2769" s="202">
        <v>0.36</v>
      </c>
      <c r="P2769" s="202">
        <v>19.5</v>
      </c>
      <c r="Q2769" s="202">
        <v>5.24</v>
      </c>
      <c r="R2769" s="202">
        <v>0.08</v>
      </c>
      <c r="S2769" s="202">
        <v>2.83</v>
      </c>
      <c r="T2769" s="202">
        <v>99.67</v>
      </c>
      <c r="U2769" s="183">
        <f t="shared" si="86"/>
        <v>79.088687428941824</v>
      </c>
      <c r="V2769" s="183">
        <f t="shared" si="87"/>
        <v>8.8348606501734217</v>
      </c>
      <c r="W2769" s="201" t="s">
        <v>713</v>
      </c>
      <c r="X2769" s="201">
        <v>10</v>
      </c>
    </row>
    <row r="2770" spans="1:24" s="171" customFormat="1" ht="11.25">
      <c r="A2770" s="172" t="s">
        <v>699</v>
      </c>
      <c r="B2770" s="201" t="s">
        <v>672</v>
      </c>
      <c r="C2770" s="201" t="s">
        <v>700</v>
      </c>
      <c r="D2770" s="201" t="s">
        <v>701</v>
      </c>
      <c r="E2770" s="201" t="s">
        <v>702</v>
      </c>
      <c r="F2770" s="201" t="s">
        <v>703</v>
      </c>
      <c r="G2770" s="201">
        <v>8</v>
      </c>
      <c r="H2770" s="201">
        <v>40</v>
      </c>
      <c r="I2770" s="201" t="s">
        <v>713</v>
      </c>
      <c r="J2770" s="201" t="s">
        <v>671</v>
      </c>
      <c r="K2770" s="202">
        <v>41.78</v>
      </c>
      <c r="L2770" s="202">
        <v>0.12</v>
      </c>
      <c r="M2770" s="202">
        <v>19.3</v>
      </c>
      <c r="N2770" s="202">
        <v>8.35</v>
      </c>
      <c r="O2770" s="202">
        <v>0.47</v>
      </c>
      <c r="P2770" s="202">
        <v>18.93</v>
      </c>
      <c r="Q2770" s="202">
        <v>5.04</v>
      </c>
      <c r="R2770" s="202">
        <v>0.05</v>
      </c>
      <c r="S2770" s="202">
        <v>4.74</v>
      </c>
      <c r="T2770" s="202">
        <v>98.78</v>
      </c>
      <c r="U2770" s="183">
        <f t="shared" si="86"/>
        <v>80.16227296489852</v>
      </c>
      <c r="V2770" s="183">
        <f t="shared" si="87"/>
        <v>14.145072078902086</v>
      </c>
      <c r="W2770" s="201" t="s">
        <v>713</v>
      </c>
      <c r="X2770" s="201">
        <v>10</v>
      </c>
    </row>
    <row r="2771" spans="1:24" s="171" customFormat="1" ht="11.25">
      <c r="A2771" s="172" t="s">
        <v>699</v>
      </c>
      <c r="B2771" s="201" t="s">
        <v>672</v>
      </c>
      <c r="C2771" s="201" t="s">
        <v>700</v>
      </c>
      <c r="D2771" s="201" t="s">
        <v>701</v>
      </c>
      <c r="E2771" s="201" t="s">
        <v>702</v>
      </c>
      <c r="F2771" s="201" t="s">
        <v>703</v>
      </c>
      <c r="G2771" s="201">
        <v>8</v>
      </c>
      <c r="H2771" s="201">
        <v>41</v>
      </c>
      <c r="I2771" s="201" t="s">
        <v>713</v>
      </c>
      <c r="J2771" s="201" t="s">
        <v>671</v>
      </c>
      <c r="K2771" s="202">
        <v>42.53</v>
      </c>
      <c r="L2771" s="202">
        <v>0.33</v>
      </c>
      <c r="M2771" s="202">
        <v>18.690000000000001</v>
      </c>
      <c r="N2771" s="202">
        <v>7.72</v>
      </c>
      <c r="O2771" s="202">
        <v>0.47</v>
      </c>
      <c r="P2771" s="202">
        <v>19.46</v>
      </c>
      <c r="Q2771" s="202">
        <v>5.3</v>
      </c>
      <c r="R2771" s="202">
        <v>0.03</v>
      </c>
      <c r="S2771" s="202">
        <v>5.65</v>
      </c>
      <c r="T2771" s="202">
        <v>100.18</v>
      </c>
      <c r="U2771" s="183">
        <f t="shared" si="86"/>
        <v>81.795117825952616</v>
      </c>
      <c r="V2771" s="183">
        <f t="shared" si="87"/>
        <v>16.860338920820382</v>
      </c>
      <c r="W2771" s="201" t="s">
        <v>713</v>
      </c>
      <c r="X2771" s="201">
        <v>10</v>
      </c>
    </row>
    <row r="2772" spans="1:24" s="171" customFormat="1" ht="11.25">
      <c r="A2772" s="172" t="s">
        <v>699</v>
      </c>
      <c r="B2772" s="201" t="s">
        <v>672</v>
      </c>
      <c r="C2772" s="201" t="s">
        <v>700</v>
      </c>
      <c r="D2772" s="201" t="s">
        <v>701</v>
      </c>
      <c r="E2772" s="201" t="s">
        <v>702</v>
      </c>
      <c r="F2772" s="201" t="s">
        <v>703</v>
      </c>
      <c r="G2772" s="201">
        <v>8</v>
      </c>
      <c r="H2772" s="201">
        <v>42</v>
      </c>
      <c r="I2772" s="201" t="s">
        <v>713</v>
      </c>
      <c r="J2772" s="201" t="s">
        <v>671</v>
      </c>
      <c r="K2772" s="202">
        <v>42.57</v>
      </c>
      <c r="L2772" s="202">
        <v>0.17</v>
      </c>
      <c r="M2772" s="202">
        <v>20.74</v>
      </c>
      <c r="N2772" s="202">
        <v>7.67</v>
      </c>
      <c r="O2772" s="202">
        <v>0.42</v>
      </c>
      <c r="P2772" s="202">
        <v>20.399999999999999</v>
      </c>
      <c r="Q2772" s="202">
        <v>4.72</v>
      </c>
      <c r="R2772" s="202">
        <v>0.1</v>
      </c>
      <c r="S2772" s="202">
        <v>3.81</v>
      </c>
      <c r="T2772" s="202">
        <v>100.6</v>
      </c>
      <c r="U2772" s="183">
        <f t="shared" si="86"/>
        <v>82.580730362878228</v>
      </c>
      <c r="V2772" s="183">
        <f t="shared" si="87"/>
        <v>10.971458989834737</v>
      </c>
      <c r="W2772" s="201" t="s">
        <v>713</v>
      </c>
      <c r="X2772" s="201">
        <v>10</v>
      </c>
    </row>
    <row r="2773" spans="1:24" s="171" customFormat="1" ht="11.25">
      <c r="A2773" s="172" t="s">
        <v>699</v>
      </c>
      <c r="B2773" s="201" t="s">
        <v>672</v>
      </c>
      <c r="C2773" s="201" t="s">
        <v>700</v>
      </c>
      <c r="D2773" s="201" t="s">
        <v>701</v>
      </c>
      <c r="E2773" s="201" t="s">
        <v>702</v>
      </c>
      <c r="F2773" s="201" t="s">
        <v>703</v>
      </c>
      <c r="G2773" s="201">
        <v>8</v>
      </c>
      <c r="H2773" s="201">
        <v>43</v>
      </c>
      <c r="I2773" s="201" t="s">
        <v>713</v>
      </c>
      <c r="J2773" s="201" t="s">
        <v>671</v>
      </c>
      <c r="K2773" s="202">
        <v>42.36</v>
      </c>
      <c r="L2773" s="202">
        <v>0.06</v>
      </c>
      <c r="M2773" s="202">
        <v>18.100000000000001</v>
      </c>
      <c r="N2773" s="202">
        <v>7.32</v>
      </c>
      <c r="O2773" s="202">
        <v>0.36</v>
      </c>
      <c r="P2773" s="202">
        <v>19.05</v>
      </c>
      <c r="Q2773" s="202">
        <v>6.01</v>
      </c>
      <c r="R2773" s="202">
        <v>0.03</v>
      </c>
      <c r="S2773" s="202">
        <v>7.44</v>
      </c>
      <c r="T2773" s="202">
        <v>100.73</v>
      </c>
      <c r="U2773" s="183">
        <f t="shared" si="86"/>
        <v>82.265469103264508</v>
      </c>
      <c r="V2773" s="183">
        <f t="shared" si="87"/>
        <v>21.614648409611014</v>
      </c>
      <c r="W2773" s="201" t="s">
        <v>713</v>
      </c>
      <c r="X2773" s="201">
        <v>10</v>
      </c>
    </row>
    <row r="2774" spans="1:24" s="171" customFormat="1" ht="11.25">
      <c r="A2774" s="172" t="s">
        <v>699</v>
      </c>
      <c r="B2774" s="201" t="s">
        <v>672</v>
      </c>
      <c r="C2774" s="201" t="s">
        <v>700</v>
      </c>
      <c r="D2774" s="201" t="s">
        <v>701</v>
      </c>
      <c r="E2774" s="201" t="s">
        <v>702</v>
      </c>
      <c r="F2774" s="201" t="s">
        <v>703</v>
      </c>
      <c r="G2774" s="201">
        <v>8</v>
      </c>
      <c r="H2774" s="201">
        <v>44</v>
      </c>
      <c r="I2774" s="201" t="s">
        <v>713</v>
      </c>
      <c r="J2774" s="201" t="s">
        <v>671</v>
      </c>
      <c r="K2774" s="202">
        <v>43.14</v>
      </c>
      <c r="L2774" s="202">
        <v>0.06</v>
      </c>
      <c r="M2774" s="202">
        <v>21.85</v>
      </c>
      <c r="N2774" s="202">
        <v>7.12</v>
      </c>
      <c r="O2774" s="202">
        <v>0.45</v>
      </c>
      <c r="P2774" s="202">
        <v>21.84</v>
      </c>
      <c r="Q2774" s="202">
        <v>4.17</v>
      </c>
      <c r="R2774" s="202">
        <v>0.04</v>
      </c>
      <c r="S2774" s="202">
        <v>2.58</v>
      </c>
      <c r="T2774" s="202">
        <v>101.25</v>
      </c>
      <c r="U2774" s="183">
        <f t="shared" si="86"/>
        <v>84.538009467888131</v>
      </c>
      <c r="V2774" s="183">
        <f t="shared" si="87"/>
        <v>7.3397401164012219</v>
      </c>
      <c r="W2774" s="201" t="s">
        <v>713</v>
      </c>
      <c r="X2774" s="201">
        <v>10</v>
      </c>
    </row>
    <row r="2775" spans="1:24" s="171" customFormat="1" ht="11.25">
      <c r="A2775" s="172" t="s">
        <v>699</v>
      </c>
      <c r="B2775" s="201" t="s">
        <v>672</v>
      </c>
      <c r="C2775" s="201" t="s">
        <v>700</v>
      </c>
      <c r="D2775" s="201" t="s">
        <v>701</v>
      </c>
      <c r="E2775" s="201" t="s">
        <v>702</v>
      </c>
      <c r="F2775" s="201" t="s">
        <v>703</v>
      </c>
      <c r="G2775" s="201">
        <v>8</v>
      </c>
      <c r="H2775" s="201">
        <v>45</v>
      </c>
      <c r="I2775" s="201" t="s">
        <v>713</v>
      </c>
      <c r="J2775" s="201" t="s">
        <v>671</v>
      </c>
      <c r="K2775" s="202">
        <v>42.24</v>
      </c>
      <c r="L2775" s="202">
        <v>0.12</v>
      </c>
      <c r="M2775" s="202">
        <v>19.239999999999998</v>
      </c>
      <c r="N2775" s="202">
        <v>7.39</v>
      </c>
      <c r="O2775" s="202">
        <v>0.41</v>
      </c>
      <c r="P2775" s="202">
        <v>19.91</v>
      </c>
      <c r="Q2775" s="202">
        <v>5.15</v>
      </c>
      <c r="R2775" s="202">
        <v>0.02</v>
      </c>
      <c r="S2775" s="202">
        <v>5.83</v>
      </c>
      <c r="T2775" s="202">
        <v>100.31</v>
      </c>
      <c r="U2775" s="183">
        <f t="shared" si="86"/>
        <v>82.765176191680695</v>
      </c>
      <c r="V2775" s="183">
        <f t="shared" si="87"/>
        <v>16.893427188205116</v>
      </c>
      <c r="W2775" s="201" t="s">
        <v>713</v>
      </c>
      <c r="X2775" s="201">
        <v>10</v>
      </c>
    </row>
    <row r="2776" spans="1:24" s="171" customFormat="1" ht="11.25">
      <c r="A2776" s="172" t="s">
        <v>699</v>
      </c>
      <c r="B2776" s="201" t="s">
        <v>672</v>
      </c>
      <c r="C2776" s="201" t="s">
        <v>700</v>
      </c>
      <c r="D2776" s="201" t="s">
        <v>701</v>
      </c>
      <c r="E2776" s="201" t="s">
        <v>702</v>
      </c>
      <c r="F2776" s="201" t="s">
        <v>703</v>
      </c>
      <c r="G2776" s="201">
        <v>8</v>
      </c>
      <c r="H2776" s="201">
        <v>46</v>
      </c>
      <c r="I2776" s="201" t="s">
        <v>713</v>
      </c>
      <c r="J2776" s="201" t="s">
        <v>671</v>
      </c>
      <c r="K2776" s="202">
        <v>42.73</v>
      </c>
      <c r="L2776" s="202">
        <v>0.03</v>
      </c>
      <c r="M2776" s="202">
        <v>20.81</v>
      </c>
      <c r="N2776" s="202">
        <v>7.81</v>
      </c>
      <c r="O2776" s="202">
        <v>0.48</v>
      </c>
      <c r="P2776" s="202">
        <v>20.23</v>
      </c>
      <c r="Q2776" s="202">
        <v>4.75</v>
      </c>
      <c r="R2776" s="202">
        <v>0.05</v>
      </c>
      <c r="S2776" s="202">
        <v>4.33</v>
      </c>
      <c r="T2776" s="202">
        <v>101.22</v>
      </c>
      <c r="U2776" s="183">
        <f t="shared" si="86"/>
        <v>82.196866835947205</v>
      </c>
      <c r="V2776" s="183">
        <f t="shared" si="87"/>
        <v>12.248657470677767</v>
      </c>
      <c r="W2776" s="201" t="s">
        <v>713</v>
      </c>
      <c r="X2776" s="201">
        <v>10</v>
      </c>
    </row>
    <row r="2777" spans="1:24" s="171" customFormat="1" ht="11.25">
      <c r="A2777" s="172" t="s">
        <v>699</v>
      </c>
      <c r="B2777" s="201" t="s">
        <v>672</v>
      </c>
      <c r="C2777" s="201" t="s">
        <v>700</v>
      </c>
      <c r="D2777" s="201" t="s">
        <v>701</v>
      </c>
      <c r="E2777" s="201" t="s">
        <v>702</v>
      </c>
      <c r="F2777" s="201" t="s">
        <v>703</v>
      </c>
      <c r="G2777" s="201">
        <v>8</v>
      </c>
      <c r="H2777" s="201">
        <v>47</v>
      </c>
      <c r="I2777" s="201" t="s">
        <v>713</v>
      </c>
      <c r="J2777" s="201" t="s">
        <v>671</v>
      </c>
      <c r="K2777" s="202">
        <v>41.74</v>
      </c>
      <c r="L2777" s="202">
        <v>0.96</v>
      </c>
      <c r="M2777" s="202">
        <v>16.510000000000002</v>
      </c>
      <c r="N2777" s="202">
        <v>6.77</v>
      </c>
      <c r="O2777" s="202">
        <v>0.32</v>
      </c>
      <c r="P2777" s="202">
        <v>20.41</v>
      </c>
      <c r="Q2777" s="202">
        <v>6.03</v>
      </c>
      <c r="R2777" s="202">
        <v>0.1</v>
      </c>
      <c r="S2777" s="202">
        <v>7.75</v>
      </c>
      <c r="T2777" s="202">
        <v>100.59</v>
      </c>
      <c r="U2777" s="183">
        <f t="shared" si="86"/>
        <v>84.310370520787785</v>
      </c>
      <c r="V2777" s="183">
        <f t="shared" si="87"/>
        <v>23.948625850328394</v>
      </c>
      <c r="W2777" s="201" t="s">
        <v>713</v>
      </c>
      <c r="X2777" s="201">
        <v>10</v>
      </c>
    </row>
    <row r="2778" spans="1:24" s="171" customFormat="1" ht="11.25">
      <c r="A2778" s="172" t="s">
        <v>699</v>
      </c>
      <c r="B2778" s="201" t="s">
        <v>672</v>
      </c>
      <c r="C2778" s="201" t="s">
        <v>700</v>
      </c>
      <c r="D2778" s="201" t="s">
        <v>701</v>
      </c>
      <c r="E2778" s="201" t="s">
        <v>702</v>
      </c>
      <c r="F2778" s="201" t="s">
        <v>703</v>
      </c>
      <c r="G2778" s="201">
        <v>8</v>
      </c>
      <c r="H2778" s="201">
        <v>48</v>
      </c>
      <c r="I2778" s="201" t="s">
        <v>713</v>
      </c>
      <c r="J2778" s="201" t="s">
        <v>671</v>
      </c>
      <c r="K2778" s="202">
        <v>41.86</v>
      </c>
      <c r="L2778" s="202">
        <v>0.16</v>
      </c>
      <c r="M2778" s="202">
        <v>18.91</v>
      </c>
      <c r="N2778" s="202">
        <v>7.11</v>
      </c>
      <c r="O2778" s="202">
        <v>0.37</v>
      </c>
      <c r="P2778" s="202">
        <v>19.809999999999999</v>
      </c>
      <c r="Q2778" s="202">
        <v>5.36</v>
      </c>
      <c r="R2778" s="202">
        <v>0.02</v>
      </c>
      <c r="S2778" s="202">
        <v>5.75</v>
      </c>
      <c r="T2778" s="202">
        <v>99.35</v>
      </c>
      <c r="U2778" s="183">
        <f t="shared" si="86"/>
        <v>83.239061714342256</v>
      </c>
      <c r="V2778" s="183">
        <f t="shared" si="87"/>
        <v>16.942389205301417</v>
      </c>
      <c r="W2778" s="201" t="s">
        <v>713</v>
      </c>
      <c r="X2778" s="201">
        <v>10</v>
      </c>
    </row>
    <row r="2779" spans="1:24" s="171" customFormat="1" ht="11.25">
      <c r="A2779" s="172" t="s">
        <v>699</v>
      </c>
      <c r="B2779" s="201" t="s">
        <v>672</v>
      </c>
      <c r="C2779" s="201" t="s">
        <v>700</v>
      </c>
      <c r="D2779" s="201" t="s">
        <v>701</v>
      </c>
      <c r="E2779" s="201" t="s">
        <v>702</v>
      </c>
      <c r="F2779" s="201" t="s">
        <v>703</v>
      </c>
      <c r="G2779" s="201">
        <v>8</v>
      </c>
      <c r="H2779" s="201">
        <v>49</v>
      </c>
      <c r="I2779" s="201" t="s">
        <v>713</v>
      </c>
      <c r="J2779" s="201" t="s">
        <v>671</v>
      </c>
      <c r="K2779" s="202">
        <v>41.34</v>
      </c>
      <c r="L2779" s="202">
        <v>0.5</v>
      </c>
      <c r="M2779" s="202">
        <v>21.72</v>
      </c>
      <c r="N2779" s="202">
        <v>9.69</v>
      </c>
      <c r="O2779" s="202">
        <v>0.52</v>
      </c>
      <c r="P2779" s="202">
        <v>15.6</v>
      </c>
      <c r="Q2779" s="202">
        <v>9.3800000000000008</v>
      </c>
      <c r="R2779" s="202">
        <v>0.08</v>
      </c>
      <c r="S2779" s="202">
        <v>0.33</v>
      </c>
      <c r="T2779" s="202">
        <v>99.16</v>
      </c>
      <c r="U2779" s="183">
        <f t="shared" si="86"/>
        <v>74.157245832996736</v>
      </c>
      <c r="V2779" s="183">
        <f t="shared" si="87"/>
        <v>1.0089484116845608</v>
      </c>
      <c r="W2779" s="201" t="s">
        <v>713</v>
      </c>
      <c r="X2779" s="201">
        <v>10</v>
      </c>
    </row>
    <row r="2780" spans="1:24" s="171" customFormat="1" ht="11.25">
      <c r="A2780" s="172" t="s">
        <v>699</v>
      </c>
      <c r="B2780" s="201" t="s">
        <v>672</v>
      </c>
      <c r="C2780" s="201" t="s">
        <v>700</v>
      </c>
      <c r="D2780" s="201" t="s">
        <v>701</v>
      </c>
      <c r="E2780" s="201" t="s">
        <v>702</v>
      </c>
      <c r="F2780" s="201" t="s">
        <v>703</v>
      </c>
      <c r="G2780" s="201">
        <v>8</v>
      </c>
      <c r="H2780" s="201">
        <v>50</v>
      </c>
      <c r="I2780" s="201" t="s">
        <v>713</v>
      </c>
      <c r="J2780" s="201" t="s">
        <v>671</v>
      </c>
      <c r="K2780" s="202">
        <v>41.74</v>
      </c>
      <c r="L2780" s="202">
        <v>0.31</v>
      </c>
      <c r="M2780" s="202">
        <v>18.010000000000002</v>
      </c>
      <c r="N2780" s="202">
        <v>6.38</v>
      </c>
      <c r="O2780" s="202">
        <v>0.33</v>
      </c>
      <c r="P2780" s="202">
        <v>19.97</v>
      </c>
      <c r="Q2780" s="202">
        <v>5.28</v>
      </c>
      <c r="R2780" s="202">
        <v>0.11</v>
      </c>
      <c r="S2780" s="202">
        <v>6.59</v>
      </c>
      <c r="T2780" s="202">
        <v>98.72</v>
      </c>
      <c r="U2780" s="183">
        <f t="shared" si="86"/>
        <v>84.800566753759682</v>
      </c>
      <c r="V2780" s="183">
        <f t="shared" si="87"/>
        <v>19.708740692619759</v>
      </c>
      <c r="W2780" s="201" t="s">
        <v>713</v>
      </c>
      <c r="X2780" s="201">
        <v>10</v>
      </c>
    </row>
    <row r="2781" spans="1:24" s="171" customFormat="1" ht="11.25">
      <c r="A2781" s="172" t="s">
        <v>704</v>
      </c>
      <c r="B2781" s="201" t="s">
        <v>673</v>
      </c>
      <c r="C2781" s="201" t="s">
        <v>705</v>
      </c>
      <c r="D2781" s="201" t="s">
        <v>706</v>
      </c>
      <c r="E2781" s="201" t="s">
        <v>707</v>
      </c>
      <c r="F2781" s="201" t="s">
        <v>708</v>
      </c>
      <c r="G2781" s="201">
        <v>1</v>
      </c>
      <c r="H2781" s="201">
        <v>1</v>
      </c>
      <c r="I2781" s="201" t="s">
        <v>713</v>
      </c>
      <c r="J2781" s="201" t="s">
        <v>671</v>
      </c>
      <c r="K2781" s="202">
        <v>42.91</v>
      </c>
      <c r="L2781" s="202">
        <v>0.48</v>
      </c>
      <c r="M2781" s="202">
        <v>21.84</v>
      </c>
      <c r="N2781" s="202">
        <v>10.68</v>
      </c>
      <c r="O2781" s="202">
        <v>0.55000000000000004</v>
      </c>
      <c r="P2781" s="202">
        <v>14.8</v>
      </c>
      <c r="Q2781" s="202">
        <v>9.24</v>
      </c>
      <c r="R2781" s="202">
        <v>0.08</v>
      </c>
      <c r="S2781" s="202">
        <v>0.83</v>
      </c>
      <c r="T2781" s="202">
        <v>101.41</v>
      </c>
      <c r="U2781" s="183">
        <f t="shared" si="86"/>
        <v>71.181909681751847</v>
      </c>
      <c r="V2781" s="183">
        <f t="shared" si="87"/>
        <v>2.4860569904291991</v>
      </c>
      <c r="W2781" s="201" t="s">
        <v>713</v>
      </c>
      <c r="X2781" s="201">
        <v>10</v>
      </c>
    </row>
    <row r="2782" spans="1:24" s="171" customFormat="1" ht="11.25">
      <c r="A2782" s="172" t="s">
        <v>704</v>
      </c>
      <c r="B2782" s="201" t="s">
        <v>673</v>
      </c>
      <c r="C2782" s="201" t="s">
        <v>705</v>
      </c>
      <c r="D2782" s="201" t="s">
        <v>706</v>
      </c>
      <c r="E2782" s="201" t="s">
        <v>707</v>
      </c>
      <c r="F2782" s="201" t="s">
        <v>708</v>
      </c>
      <c r="G2782" s="201">
        <v>1</v>
      </c>
      <c r="H2782" s="201">
        <v>2</v>
      </c>
      <c r="I2782" s="201" t="s">
        <v>713</v>
      </c>
      <c r="J2782" s="201" t="s">
        <v>671</v>
      </c>
      <c r="K2782" s="202">
        <v>42.73</v>
      </c>
      <c r="L2782" s="202">
        <v>0.02</v>
      </c>
      <c r="M2782" s="202">
        <v>18.100000000000001</v>
      </c>
      <c r="N2782" s="202">
        <v>7.7</v>
      </c>
      <c r="O2782" s="202">
        <v>0.54</v>
      </c>
      <c r="P2782" s="202">
        <v>16.829999999999998</v>
      </c>
      <c r="Q2782" s="202">
        <v>6.63</v>
      </c>
      <c r="R2782" s="202">
        <v>0</v>
      </c>
      <c r="S2782" s="202">
        <v>7.3</v>
      </c>
      <c r="T2782" s="202">
        <v>99.85</v>
      </c>
      <c r="U2782" s="183">
        <f t="shared" si="86"/>
        <v>79.574729908250234</v>
      </c>
      <c r="V2782" s="183">
        <f t="shared" si="87"/>
        <v>21.294531819329478</v>
      </c>
      <c r="W2782" s="201" t="s">
        <v>713</v>
      </c>
      <c r="X2782" s="201">
        <v>10</v>
      </c>
    </row>
    <row r="2783" spans="1:24" s="171" customFormat="1" ht="11.25">
      <c r="A2783" s="172" t="s">
        <v>704</v>
      </c>
      <c r="B2783" s="201" t="s">
        <v>673</v>
      </c>
      <c r="C2783" s="201" t="s">
        <v>705</v>
      </c>
      <c r="D2783" s="201" t="s">
        <v>706</v>
      </c>
      <c r="E2783" s="201" t="s">
        <v>707</v>
      </c>
      <c r="F2783" s="201" t="s">
        <v>708</v>
      </c>
      <c r="G2783" s="201">
        <v>1</v>
      </c>
      <c r="H2783" s="201">
        <v>3</v>
      </c>
      <c r="I2783" s="201" t="s">
        <v>713</v>
      </c>
      <c r="J2783" s="201" t="s">
        <v>671</v>
      </c>
      <c r="K2783" s="202">
        <v>43.49</v>
      </c>
      <c r="L2783" s="202">
        <v>0.22</v>
      </c>
      <c r="M2783" s="202">
        <v>20.89</v>
      </c>
      <c r="N2783" s="202">
        <v>9.76</v>
      </c>
      <c r="O2783" s="202">
        <v>0.49</v>
      </c>
      <c r="P2783" s="202">
        <v>17.309999999999999</v>
      </c>
      <c r="Q2783" s="202">
        <v>5.84</v>
      </c>
      <c r="R2783" s="202">
        <v>0.01</v>
      </c>
      <c r="S2783" s="202">
        <v>2.75</v>
      </c>
      <c r="T2783" s="202">
        <v>100.76</v>
      </c>
      <c r="U2783" s="183">
        <f t="shared" si="86"/>
        <v>75.968859525378591</v>
      </c>
      <c r="V2783" s="183">
        <f t="shared" si="87"/>
        <v>8.1144721255346841</v>
      </c>
      <c r="W2783" s="201" t="s">
        <v>713</v>
      </c>
      <c r="X2783" s="201">
        <v>10</v>
      </c>
    </row>
    <row r="2784" spans="1:24" s="171" customFormat="1" ht="11.25">
      <c r="A2784" s="172" t="s">
        <v>704</v>
      </c>
      <c r="B2784" s="201" t="s">
        <v>673</v>
      </c>
      <c r="C2784" s="201" t="s">
        <v>705</v>
      </c>
      <c r="D2784" s="201" t="s">
        <v>706</v>
      </c>
      <c r="E2784" s="201" t="s">
        <v>707</v>
      </c>
      <c r="F2784" s="201" t="s">
        <v>708</v>
      </c>
      <c r="G2784" s="201">
        <v>1</v>
      </c>
      <c r="H2784" s="201">
        <v>4</v>
      </c>
      <c r="I2784" s="201" t="s">
        <v>713</v>
      </c>
      <c r="J2784" s="201" t="s">
        <v>671</v>
      </c>
      <c r="K2784" s="202">
        <v>42.33</v>
      </c>
      <c r="L2784" s="202">
        <v>0.79</v>
      </c>
      <c r="M2784" s="202">
        <v>21.55</v>
      </c>
      <c r="N2784" s="202">
        <v>10.99</v>
      </c>
      <c r="O2784" s="202">
        <v>0.59</v>
      </c>
      <c r="P2784" s="202">
        <v>14.22</v>
      </c>
      <c r="Q2784" s="202">
        <v>10.41</v>
      </c>
      <c r="R2784" s="202">
        <v>0.1</v>
      </c>
      <c r="S2784" s="202">
        <v>0.4</v>
      </c>
      <c r="T2784" s="202">
        <v>101.38</v>
      </c>
      <c r="U2784" s="183">
        <f t="shared" si="86"/>
        <v>69.754714555518319</v>
      </c>
      <c r="V2784" s="183">
        <f t="shared" si="87"/>
        <v>1.2298645134739943</v>
      </c>
      <c r="W2784" s="201" t="s">
        <v>713</v>
      </c>
      <c r="X2784" s="201">
        <v>10</v>
      </c>
    </row>
    <row r="2785" spans="1:24" s="171" customFormat="1" ht="11.25">
      <c r="A2785" s="172" t="s">
        <v>704</v>
      </c>
      <c r="B2785" s="201" t="s">
        <v>673</v>
      </c>
      <c r="C2785" s="201" t="s">
        <v>705</v>
      </c>
      <c r="D2785" s="201" t="s">
        <v>706</v>
      </c>
      <c r="E2785" s="201" t="s">
        <v>707</v>
      </c>
      <c r="F2785" s="201" t="s">
        <v>708</v>
      </c>
      <c r="G2785" s="201">
        <v>1</v>
      </c>
      <c r="H2785" s="201">
        <v>5</v>
      </c>
      <c r="I2785" s="201" t="s">
        <v>713</v>
      </c>
      <c r="J2785" s="201" t="s">
        <v>671</v>
      </c>
      <c r="K2785" s="202">
        <v>42.98</v>
      </c>
      <c r="L2785" s="202">
        <v>0.83</v>
      </c>
      <c r="M2785" s="202">
        <v>21.28</v>
      </c>
      <c r="N2785" s="202">
        <v>10.94</v>
      </c>
      <c r="O2785" s="202">
        <v>0.55000000000000004</v>
      </c>
      <c r="P2785" s="202">
        <v>14.29</v>
      </c>
      <c r="Q2785" s="202">
        <v>10.24</v>
      </c>
      <c r="R2785" s="202">
        <v>7.0000000000000007E-2</v>
      </c>
      <c r="S2785" s="202">
        <v>0.32</v>
      </c>
      <c r="T2785" s="202">
        <v>101.5</v>
      </c>
      <c r="U2785" s="183">
        <f t="shared" si="86"/>
        <v>69.954144770294263</v>
      </c>
      <c r="V2785" s="183">
        <f t="shared" si="87"/>
        <v>0.99870707225316968</v>
      </c>
      <c r="W2785" s="201" t="s">
        <v>713</v>
      </c>
      <c r="X2785" s="201">
        <v>10</v>
      </c>
    </row>
    <row r="2786" spans="1:24" s="171" customFormat="1" ht="11.25">
      <c r="A2786" s="172" t="s">
        <v>704</v>
      </c>
      <c r="B2786" s="201" t="s">
        <v>673</v>
      </c>
      <c r="C2786" s="201" t="s">
        <v>705</v>
      </c>
      <c r="D2786" s="201" t="s">
        <v>706</v>
      </c>
      <c r="E2786" s="201" t="s">
        <v>707</v>
      </c>
      <c r="F2786" s="201" t="s">
        <v>708</v>
      </c>
      <c r="G2786" s="201">
        <v>1</v>
      </c>
      <c r="H2786" s="201">
        <v>6</v>
      </c>
      <c r="I2786" s="201" t="s">
        <v>713</v>
      </c>
      <c r="J2786" s="201" t="s">
        <v>671</v>
      </c>
      <c r="K2786" s="202">
        <v>43.17</v>
      </c>
      <c r="L2786" s="202">
        <v>0.53</v>
      </c>
      <c r="M2786" s="202">
        <v>21.91</v>
      </c>
      <c r="N2786" s="202">
        <v>10.36</v>
      </c>
      <c r="O2786" s="202">
        <v>0.47</v>
      </c>
      <c r="P2786" s="202">
        <v>16.2</v>
      </c>
      <c r="Q2786" s="202">
        <v>7.33</v>
      </c>
      <c r="R2786" s="202">
        <v>0.08</v>
      </c>
      <c r="S2786" s="202">
        <v>0.74</v>
      </c>
      <c r="T2786" s="202">
        <v>100.79</v>
      </c>
      <c r="U2786" s="183">
        <f t="shared" si="86"/>
        <v>73.595317497370985</v>
      </c>
      <c r="V2786" s="183">
        <f t="shared" si="87"/>
        <v>2.2155324816513553</v>
      </c>
      <c r="W2786" s="201" t="s">
        <v>713</v>
      </c>
      <c r="X2786" s="201">
        <v>10</v>
      </c>
    </row>
    <row r="2787" spans="1:24" s="171" customFormat="1" ht="11.25">
      <c r="A2787" s="172" t="s">
        <v>704</v>
      </c>
      <c r="B2787" s="201" t="s">
        <v>673</v>
      </c>
      <c r="C2787" s="201" t="s">
        <v>705</v>
      </c>
      <c r="D2787" s="201" t="s">
        <v>706</v>
      </c>
      <c r="E2787" s="201" t="s">
        <v>707</v>
      </c>
      <c r="F2787" s="201" t="s">
        <v>708</v>
      </c>
      <c r="G2787" s="201">
        <v>1</v>
      </c>
      <c r="H2787" s="201">
        <v>7</v>
      </c>
      <c r="I2787" s="201" t="s">
        <v>713</v>
      </c>
      <c r="J2787" s="201" t="s">
        <v>671</v>
      </c>
      <c r="K2787" s="202">
        <v>42.66</v>
      </c>
      <c r="L2787" s="202">
        <v>0.06</v>
      </c>
      <c r="M2787" s="202">
        <v>16.920000000000002</v>
      </c>
      <c r="N2787" s="202">
        <v>7.04</v>
      </c>
      <c r="O2787" s="202">
        <v>0.42</v>
      </c>
      <c r="P2787" s="202">
        <v>17.68</v>
      </c>
      <c r="Q2787" s="202">
        <v>6.92</v>
      </c>
      <c r="R2787" s="202">
        <v>0</v>
      </c>
      <c r="S2787" s="202">
        <v>8.34</v>
      </c>
      <c r="T2787" s="202">
        <v>100.04</v>
      </c>
      <c r="U2787" s="183">
        <f t="shared" si="86"/>
        <v>81.739646548231676</v>
      </c>
      <c r="V2787" s="183">
        <f t="shared" si="87"/>
        <v>24.849449084893767</v>
      </c>
      <c r="W2787" s="201" t="s">
        <v>713</v>
      </c>
      <c r="X2787" s="201">
        <v>10</v>
      </c>
    </row>
    <row r="2788" spans="1:24" s="171" customFormat="1" ht="11.25">
      <c r="A2788" s="172" t="s">
        <v>704</v>
      </c>
      <c r="B2788" s="201" t="s">
        <v>673</v>
      </c>
      <c r="C2788" s="201" t="s">
        <v>705</v>
      </c>
      <c r="D2788" s="201" t="s">
        <v>706</v>
      </c>
      <c r="E2788" s="201" t="s">
        <v>707</v>
      </c>
      <c r="F2788" s="201" t="s">
        <v>708</v>
      </c>
      <c r="G2788" s="201">
        <v>1</v>
      </c>
      <c r="H2788" s="201">
        <v>8</v>
      </c>
      <c r="I2788" s="201" t="s">
        <v>713</v>
      </c>
      <c r="J2788" s="201" t="s">
        <v>671</v>
      </c>
      <c r="K2788" s="202">
        <v>43.69</v>
      </c>
      <c r="L2788" s="202">
        <v>1.0900000000000001</v>
      </c>
      <c r="M2788" s="202">
        <v>18.88</v>
      </c>
      <c r="N2788" s="202">
        <v>8.94</v>
      </c>
      <c r="O2788" s="202">
        <v>0.4</v>
      </c>
      <c r="P2788" s="202">
        <v>18.53</v>
      </c>
      <c r="Q2788" s="202">
        <v>5.72</v>
      </c>
      <c r="R2788" s="202">
        <v>7.0000000000000007E-2</v>
      </c>
      <c r="S2788" s="202">
        <v>4</v>
      </c>
      <c r="T2788" s="202">
        <v>101.32</v>
      </c>
      <c r="U2788" s="183">
        <f t="shared" si="86"/>
        <v>78.698330411214556</v>
      </c>
      <c r="V2788" s="183">
        <f t="shared" si="87"/>
        <v>12.444070640455534</v>
      </c>
      <c r="W2788" s="201" t="s">
        <v>713</v>
      </c>
      <c r="X2788" s="201">
        <v>10</v>
      </c>
    </row>
    <row r="2789" spans="1:24" s="171" customFormat="1" ht="11.25">
      <c r="A2789" s="172" t="s">
        <v>704</v>
      </c>
      <c r="B2789" s="201" t="s">
        <v>673</v>
      </c>
      <c r="C2789" s="201" t="s">
        <v>705</v>
      </c>
      <c r="D2789" s="201" t="s">
        <v>706</v>
      </c>
      <c r="E2789" s="201" t="s">
        <v>707</v>
      </c>
      <c r="F2789" s="201" t="s">
        <v>708</v>
      </c>
      <c r="G2789" s="201">
        <v>1</v>
      </c>
      <c r="H2789" s="201">
        <v>9</v>
      </c>
      <c r="I2789" s="201" t="s">
        <v>713</v>
      </c>
      <c r="J2789" s="201" t="s">
        <v>671</v>
      </c>
      <c r="K2789" s="202">
        <v>43.33</v>
      </c>
      <c r="L2789" s="202">
        <v>1.3</v>
      </c>
      <c r="M2789" s="202">
        <v>18.93</v>
      </c>
      <c r="N2789" s="202">
        <v>9.19</v>
      </c>
      <c r="O2789" s="202">
        <v>0.38</v>
      </c>
      <c r="P2789" s="202">
        <v>18.57</v>
      </c>
      <c r="Q2789" s="202">
        <v>5.54</v>
      </c>
      <c r="R2789" s="202">
        <v>0.03</v>
      </c>
      <c r="S2789" s="202">
        <v>3.39</v>
      </c>
      <c r="T2789" s="202">
        <v>100.66</v>
      </c>
      <c r="U2789" s="183">
        <f t="shared" si="86"/>
        <v>78.269011489036743</v>
      </c>
      <c r="V2789" s="183">
        <f t="shared" si="87"/>
        <v>10.725012047664457</v>
      </c>
      <c r="W2789" s="201" t="s">
        <v>713</v>
      </c>
      <c r="X2789" s="201">
        <v>10</v>
      </c>
    </row>
    <row r="2790" spans="1:24" s="171" customFormat="1" ht="11.25">
      <c r="A2790" s="172" t="s">
        <v>704</v>
      </c>
      <c r="B2790" s="201" t="s">
        <v>673</v>
      </c>
      <c r="C2790" s="201" t="s">
        <v>705</v>
      </c>
      <c r="D2790" s="201" t="s">
        <v>706</v>
      </c>
      <c r="E2790" s="201" t="s">
        <v>707</v>
      </c>
      <c r="F2790" s="201" t="s">
        <v>708</v>
      </c>
      <c r="G2790" s="201">
        <v>1</v>
      </c>
      <c r="H2790" s="201">
        <v>10</v>
      </c>
      <c r="I2790" s="201" t="s">
        <v>713</v>
      </c>
      <c r="J2790" s="201" t="s">
        <v>671</v>
      </c>
      <c r="K2790" s="202">
        <v>42.77</v>
      </c>
      <c r="L2790" s="202">
        <v>0.49</v>
      </c>
      <c r="M2790" s="202">
        <v>21.84</v>
      </c>
      <c r="N2790" s="202">
        <v>10.63</v>
      </c>
      <c r="O2790" s="202">
        <v>0.52</v>
      </c>
      <c r="P2790" s="202">
        <v>15.2</v>
      </c>
      <c r="Q2790" s="202">
        <v>9.06</v>
      </c>
      <c r="R2790" s="202">
        <v>0.05</v>
      </c>
      <c r="S2790" s="202">
        <v>0.34</v>
      </c>
      <c r="T2790" s="202">
        <v>100.9</v>
      </c>
      <c r="U2790" s="183">
        <f t="shared" si="86"/>
        <v>71.820926699869446</v>
      </c>
      <c r="V2790" s="183">
        <f t="shared" si="87"/>
        <v>1.0335539756237906</v>
      </c>
      <c r="W2790" s="201" t="s">
        <v>713</v>
      </c>
      <c r="X2790" s="201">
        <v>10</v>
      </c>
    </row>
    <row r="2791" spans="1:24" s="171" customFormat="1" ht="11.25">
      <c r="A2791" s="172" t="s">
        <v>704</v>
      </c>
      <c r="B2791" s="201" t="s">
        <v>673</v>
      </c>
      <c r="C2791" s="201" t="s">
        <v>705</v>
      </c>
      <c r="D2791" s="201" t="s">
        <v>706</v>
      </c>
      <c r="E2791" s="201" t="s">
        <v>707</v>
      </c>
      <c r="F2791" s="201" t="s">
        <v>708</v>
      </c>
      <c r="G2791" s="201">
        <v>1</v>
      </c>
      <c r="H2791" s="201">
        <v>11</v>
      </c>
      <c r="I2791" s="201" t="s">
        <v>713</v>
      </c>
      <c r="J2791" s="201" t="s">
        <v>671</v>
      </c>
      <c r="K2791" s="202">
        <v>42.31</v>
      </c>
      <c r="L2791" s="202">
        <v>0.69</v>
      </c>
      <c r="M2791" s="202">
        <v>21.03</v>
      </c>
      <c r="N2791" s="202">
        <v>10.6</v>
      </c>
      <c r="O2791" s="202">
        <v>0.51</v>
      </c>
      <c r="P2791" s="202">
        <v>13.85</v>
      </c>
      <c r="Q2791" s="202">
        <v>10.93</v>
      </c>
      <c r="R2791" s="202">
        <v>7.0000000000000007E-2</v>
      </c>
      <c r="S2791" s="202">
        <v>0.3</v>
      </c>
      <c r="T2791" s="202">
        <v>100.29</v>
      </c>
      <c r="U2791" s="183">
        <f t="shared" si="86"/>
        <v>69.960387610169647</v>
      </c>
      <c r="V2791" s="183">
        <f t="shared" si="87"/>
        <v>0.94790443286489279</v>
      </c>
      <c r="W2791" s="201" t="s">
        <v>713</v>
      </c>
      <c r="X2791" s="201">
        <v>10</v>
      </c>
    </row>
    <row r="2792" spans="1:24" s="171" customFormat="1" ht="11.25">
      <c r="A2792" s="172" t="s">
        <v>704</v>
      </c>
      <c r="B2792" s="201" t="s">
        <v>673</v>
      </c>
      <c r="C2792" s="201" t="s">
        <v>705</v>
      </c>
      <c r="D2792" s="201" t="s">
        <v>706</v>
      </c>
      <c r="E2792" s="201" t="s">
        <v>707</v>
      </c>
      <c r="F2792" s="201" t="s">
        <v>708</v>
      </c>
      <c r="G2792" s="201">
        <v>1</v>
      </c>
      <c r="H2792" s="201">
        <v>12</v>
      </c>
      <c r="I2792" s="201" t="s">
        <v>713</v>
      </c>
      <c r="J2792" s="201" t="s">
        <v>671</v>
      </c>
      <c r="K2792" s="202">
        <v>43.12</v>
      </c>
      <c r="L2792" s="202">
        <v>0.69</v>
      </c>
      <c r="M2792" s="202">
        <v>21.26</v>
      </c>
      <c r="N2792" s="202">
        <v>9.9499999999999993</v>
      </c>
      <c r="O2792" s="202">
        <v>0.31</v>
      </c>
      <c r="P2792" s="202">
        <v>18.39</v>
      </c>
      <c r="Q2792" s="202">
        <v>4.63</v>
      </c>
      <c r="R2792" s="202">
        <v>0.09</v>
      </c>
      <c r="S2792" s="202">
        <v>1.47</v>
      </c>
      <c r="T2792" s="202">
        <v>99.91</v>
      </c>
      <c r="U2792" s="183">
        <f t="shared" si="86"/>
        <v>76.713707453411089</v>
      </c>
      <c r="V2792" s="183">
        <f t="shared" si="87"/>
        <v>4.4328361260394464</v>
      </c>
      <c r="W2792" s="201" t="s">
        <v>713</v>
      </c>
      <c r="X2792" s="201">
        <v>10</v>
      </c>
    </row>
    <row r="2793" spans="1:24" s="171" customFormat="1" ht="11.25">
      <c r="A2793" s="172" t="s">
        <v>704</v>
      </c>
      <c r="B2793" s="201" t="s">
        <v>673</v>
      </c>
      <c r="C2793" s="201" t="s">
        <v>705</v>
      </c>
      <c r="D2793" s="201" t="s">
        <v>706</v>
      </c>
      <c r="E2793" s="201" t="s">
        <v>707</v>
      </c>
      <c r="F2793" s="201" t="s">
        <v>708</v>
      </c>
      <c r="G2793" s="201">
        <v>1</v>
      </c>
      <c r="H2793" s="201">
        <v>13</v>
      </c>
      <c r="I2793" s="201" t="s">
        <v>713</v>
      </c>
      <c r="J2793" s="201" t="s">
        <v>671</v>
      </c>
      <c r="K2793" s="202">
        <v>41.75</v>
      </c>
      <c r="L2793" s="202">
        <v>0.14000000000000001</v>
      </c>
      <c r="M2793" s="202">
        <v>22.12</v>
      </c>
      <c r="N2793" s="202">
        <v>12.79</v>
      </c>
      <c r="O2793" s="202">
        <v>0.23</v>
      </c>
      <c r="P2793" s="202">
        <v>8.7799999999999994</v>
      </c>
      <c r="Q2793" s="202">
        <v>14.37</v>
      </c>
      <c r="R2793" s="202">
        <v>0.08</v>
      </c>
      <c r="S2793" s="202">
        <v>0.01</v>
      </c>
      <c r="T2793" s="202">
        <v>100.27</v>
      </c>
      <c r="U2793" s="183">
        <f t="shared" si="86"/>
        <v>55.027795952906466</v>
      </c>
      <c r="V2793" s="183">
        <f t="shared" si="87"/>
        <v>3.0318107725546859E-2</v>
      </c>
      <c r="W2793" s="201" t="s">
        <v>713</v>
      </c>
      <c r="X2793" s="201">
        <v>10</v>
      </c>
    </row>
    <row r="2794" spans="1:24" s="171" customFormat="1" ht="11.25">
      <c r="A2794" s="172" t="s">
        <v>704</v>
      </c>
      <c r="B2794" s="201" t="s">
        <v>673</v>
      </c>
      <c r="C2794" s="201" t="s">
        <v>705</v>
      </c>
      <c r="D2794" s="201" t="s">
        <v>706</v>
      </c>
      <c r="E2794" s="201" t="s">
        <v>707</v>
      </c>
      <c r="F2794" s="201" t="s">
        <v>708</v>
      </c>
      <c r="G2794" s="201">
        <v>1</v>
      </c>
      <c r="H2794" s="201">
        <v>14</v>
      </c>
      <c r="I2794" s="201" t="s">
        <v>713</v>
      </c>
      <c r="J2794" s="201" t="s">
        <v>671</v>
      </c>
      <c r="K2794" s="202">
        <v>42.77</v>
      </c>
      <c r="L2794" s="202">
        <v>0.15</v>
      </c>
      <c r="M2794" s="202">
        <v>18.2</v>
      </c>
      <c r="N2794" s="202">
        <v>7.51</v>
      </c>
      <c r="O2794" s="202">
        <v>0.39</v>
      </c>
      <c r="P2794" s="202">
        <v>18.25</v>
      </c>
      <c r="Q2794" s="202">
        <v>6.17</v>
      </c>
      <c r="R2794" s="202">
        <v>0.09</v>
      </c>
      <c r="S2794" s="202">
        <v>7.13</v>
      </c>
      <c r="T2794" s="202">
        <v>100.66</v>
      </c>
      <c r="U2794" s="183">
        <f t="shared" si="86"/>
        <v>81.243502905159417</v>
      </c>
      <c r="V2794" s="183">
        <f t="shared" si="87"/>
        <v>20.81133983651188</v>
      </c>
      <c r="W2794" s="201" t="s">
        <v>713</v>
      </c>
      <c r="X2794" s="201">
        <v>10</v>
      </c>
    </row>
    <row r="2795" spans="1:24" s="171" customFormat="1" ht="11.25">
      <c r="A2795" s="172" t="s">
        <v>704</v>
      </c>
      <c r="B2795" s="201" t="s">
        <v>673</v>
      </c>
      <c r="C2795" s="201" t="s">
        <v>705</v>
      </c>
      <c r="D2795" s="201" t="s">
        <v>706</v>
      </c>
      <c r="E2795" s="201" t="s">
        <v>707</v>
      </c>
      <c r="F2795" s="201" t="s">
        <v>708</v>
      </c>
      <c r="G2795" s="201">
        <v>1</v>
      </c>
      <c r="H2795" s="201">
        <v>15</v>
      </c>
      <c r="I2795" s="201" t="s">
        <v>713</v>
      </c>
      <c r="J2795" s="201" t="s">
        <v>671</v>
      </c>
      <c r="K2795" s="202">
        <v>42.61</v>
      </c>
      <c r="L2795" s="202">
        <v>1.21</v>
      </c>
      <c r="M2795" s="202">
        <v>18.440000000000001</v>
      </c>
      <c r="N2795" s="202">
        <v>8.9600000000000009</v>
      </c>
      <c r="O2795" s="202">
        <v>0.36</v>
      </c>
      <c r="P2795" s="202">
        <v>18.43</v>
      </c>
      <c r="Q2795" s="202">
        <v>5.88</v>
      </c>
      <c r="R2795" s="202">
        <v>0.03</v>
      </c>
      <c r="S2795" s="202">
        <v>4.24</v>
      </c>
      <c r="T2795" s="202">
        <v>100.16</v>
      </c>
      <c r="U2795" s="183">
        <f t="shared" si="86"/>
        <v>78.569872748057975</v>
      </c>
      <c r="V2795" s="183">
        <f t="shared" si="87"/>
        <v>13.363620634413079</v>
      </c>
      <c r="W2795" s="201" t="s">
        <v>713</v>
      </c>
      <c r="X2795" s="201">
        <v>10</v>
      </c>
    </row>
    <row r="2796" spans="1:24" s="171" customFormat="1" ht="11.25">
      <c r="A2796" s="172" t="s">
        <v>704</v>
      </c>
      <c r="B2796" s="201" t="s">
        <v>673</v>
      </c>
      <c r="C2796" s="201" t="s">
        <v>705</v>
      </c>
      <c r="D2796" s="201" t="s">
        <v>706</v>
      </c>
      <c r="E2796" s="201" t="s">
        <v>707</v>
      </c>
      <c r="F2796" s="201" t="s">
        <v>708</v>
      </c>
      <c r="G2796" s="201">
        <v>1</v>
      </c>
      <c r="H2796" s="201">
        <v>16</v>
      </c>
      <c r="I2796" s="201" t="s">
        <v>713</v>
      </c>
      <c r="J2796" s="201" t="s">
        <v>671</v>
      </c>
      <c r="K2796" s="202">
        <v>42.65</v>
      </c>
      <c r="L2796" s="202">
        <v>1.1299999999999999</v>
      </c>
      <c r="M2796" s="202">
        <v>19.010000000000002</v>
      </c>
      <c r="N2796" s="202">
        <v>8.65</v>
      </c>
      <c r="O2796" s="202">
        <v>0.37</v>
      </c>
      <c r="P2796" s="202">
        <v>19.11</v>
      </c>
      <c r="Q2796" s="202">
        <v>5.83</v>
      </c>
      <c r="R2796" s="202">
        <v>0.09</v>
      </c>
      <c r="S2796" s="202">
        <v>4.21</v>
      </c>
      <c r="T2796" s="202">
        <v>101.05</v>
      </c>
      <c r="U2796" s="183">
        <f t="shared" si="86"/>
        <v>79.748248133423544</v>
      </c>
      <c r="V2796" s="183">
        <f t="shared" si="87"/>
        <v>12.934897687769165</v>
      </c>
      <c r="W2796" s="201" t="s">
        <v>713</v>
      </c>
      <c r="X2796" s="201">
        <v>10</v>
      </c>
    </row>
    <row r="2797" spans="1:24" s="171" customFormat="1" ht="11.25">
      <c r="A2797" s="172" t="s">
        <v>704</v>
      </c>
      <c r="B2797" s="201" t="s">
        <v>673</v>
      </c>
      <c r="C2797" s="201" t="s">
        <v>705</v>
      </c>
      <c r="D2797" s="201" t="s">
        <v>706</v>
      </c>
      <c r="E2797" s="201" t="s">
        <v>707</v>
      </c>
      <c r="F2797" s="201" t="s">
        <v>708</v>
      </c>
      <c r="G2797" s="201">
        <v>1</v>
      </c>
      <c r="H2797" s="201">
        <v>17</v>
      </c>
      <c r="I2797" s="201" t="s">
        <v>713</v>
      </c>
      <c r="J2797" s="201" t="s">
        <v>671</v>
      </c>
      <c r="K2797" s="202">
        <v>42.68</v>
      </c>
      <c r="L2797" s="202">
        <v>0.44</v>
      </c>
      <c r="M2797" s="202">
        <v>18.32</v>
      </c>
      <c r="N2797" s="202">
        <v>7.15</v>
      </c>
      <c r="O2797" s="202">
        <v>0.36</v>
      </c>
      <c r="P2797" s="202">
        <v>18.8</v>
      </c>
      <c r="Q2797" s="202">
        <v>6.03</v>
      </c>
      <c r="R2797" s="202">
        <v>0.08</v>
      </c>
      <c r="S2797" s="202">
        <v>6.76</v>
      </c>
      <c r="T2797" s="202">
        <v>100.62</v>
      </c>
      <c r="U2797" s="183">
        <f t="shared" si="86"/>
        <v>82.415063119414839</v>
      </c>
      <c r="V2797" s="183">
        <f t="shared" si="87"/>
        <v>19.842057066131144</v>
      </c>
      <c r="W2797" s="201" t="s">
        <v>713</v>
      </c>
      <c r="X2797" s="201">
        <v>10</v>
      </c>
    </row>
    <row r="2798" spans="1:24" s="171" customFormat="1" ht="11.25">
      <c r="A2798" s="172" t="s">
        <v>704</v>
      </c>
      <c r="B2798" s="201" t="s">
        <v>673</v>
      </c>
      <c r="C2798" s="201" t="s">
        <v>705</v>
      </c>
      <c r="D2798" s="201" t="s">
        <v>706</v>
      </c>
      <c r="E2798" s="201" t="s">
        <v>707</v>
      </c>
      <c r="F2798" s="201" t="s">
        <v>708</v>
      </c>
      <c r="G2798" s="201">
        <v>1</v>
      </c>
      <c r="H2798" s="201">
        <v>18</v>
      </c>
      <c r="I2798" s="201" t="s">
        <v>713</v>
      </c>
      <c r="J2798" s="201" t="s">
        <v>671</v>
      </c>
      <c r="K2798" s="202">
        <v>42.45</v>
      </c>
      <c r="L2798" s="202">
        <v>0.15</v>
      </c>
      <c r="M2798" s="202">
        <v>23.18</v>
      </c>
      <c r="N2798" s="202">
        <v>15.61</v>
      </c>
      <c r="O2798" s="202">
        <v>0.44</v>
      </c>
      <c r="P2798" s="202">
        <v>15.07</v>
      </c>
      <c r="Q2798" s="202">
        <v>3.95</v>
      </c>
      <c r="R2798" s="202">
        <v>0.04</v>
      </c>
      <c r="S2798" s="202">
        <v>0.45</v>
      </c>
      <c r="T2798" s="202">
        <v>101.34</v>
      </c>
      <c r="U2798" s="183">
        <f t="shared" si="86"/>
        <v>63.245778988616131</v>
      </c>
      <c r="V2798" s="183">
        <f t="shared" si="87"/>
        <v>1.2855784720420225</v>
      </c>
      <c r="W2798" s="201" t="s">
        <v>713</v>
      </c>
      <c r="X2798" s="201">
        <v>10</v>
      </c>
    </row>
    <row r="2799" spans="1:24" s="171" customFormat="1" ht="11.25">
      <c r="A2799" s="172" t="s">
        <v>704</v>
      </c>
      <c r="B2799" s="201" t="s">
        <v>673</v>
      </c>
      <c r="C2799" s="201" t="s">
        <v>705</v>
      </c>
      <c r="D2799" s="201" t="s">
        <v>706</v>
      </c>
      <c r="E2799" s="201" t="s">
        <v>707</v>
      </c>
      <c r="F2799" s="201" t="s">
        <v>708</v>
      </c>
      <c r="G2799" s="201">
        <v>1</v>
      </c>
      <c r="H2799" s="201">
        <v>19</v>
      </c>
      <c r="I2799" s="201" t="s">
        <v>713</v>
      </c>
      <c r="J2799" s="201" t="s">
        <v>671</v>
      </c>
      <c r="K2799" s="202">
        <v>42.09</v>
      </c>
      <c r="L2799" s="202">
        <v>0.37</v>
      </c>
      <c r="M2799" s="202">
        <v>18.29</v>
      </c>
      <c r="N2799" s="202">
        <v>8.0299999999999994</v>
      </c>
      <c r="O2799" s="202">
        <v>0.42</v>
      </c>
      <c r="P2799" s="202">
        <v>17.68</v>
      </c>
      <c r="Q2799" s="202">
        <v>5.79</v>
      </c>
      <c r="R2799" s="202">
        <v>0.08</v>
      </c>
      <c r="S2799" s="202">
        <v>6.71</v>
      </c>
      <c r="T2799" s="202">
        <v>99.46</v>
      </c>
      <c r="U2799" s="183">
        <f t="shared" si="86"/>
        <v>79.693234110245982</v>
      </c>
      <c r="V2799" s="183">
        <f t="shared" si="87"/>
        <v>19.750206560663127</v>
      </c>
      <c r="W2799" s="201" t="s">
        <v>713</v>
      </c>
      <c r="X2799" s="201">
        <v>10</v>
      </c>
    </row>
    <row r="2800" spans="1:24" s="171" customFormat="1" ht="11.25">
      <c r="A2800" s="172" t="s">
        <v>704</v>
      </c>
      <c r="B2800" s="201" t="s">
        <v>673</v>
      </c>
      <c r="C2800" s="201" t="s">
        <v>705</v>
      </c>
      <c r="D2800" s="201" t="s">
        <v>706</v>
      </c>
      <c r="E2800" s="201" t="s">
        <v>707</v>
      </c>
      <c r="F2800" s="201" t="s">
        <v>708</v>
      </c>
      <c r="G2800" s="201">
        <v>1</v>
      </c>
      <c r="H2800" s="201">
        <v>20</v>
      </c>
      <c r="I2800" s="201" t="s">
        <v>713</v>
      </c>
      <c r="J2800" s="201" t="s">
        <v>671</v>
      </c>
      <c r="K2800" s="202">
        <v>43.29</v>
      </c>
      <c r="L2800" s="202">
        <v>0.12</v>
      </c>
      <c r="M2800" s="202">
        <v>19.38</v>
      </c>
      <c r="N2800" s="202">
        <v>7.93</v>
      </c>
      <c r="O2800" s="202">
        <v>0.4</v>
      </c>
      <c r="P2800" s="202">
        <v>19</v>
      </c>
      <c r="Q2800" s="202">
        <v>5.71</v>
      </c>
      <c r="R2800" s="202">
        <v>0</v>
      </c>
      <c r="S2800" s="202">
        <v>5.2</v>
      </c>
      <c r="T2800" s="202">
        <v>101.03</v>
      </c>
      <c r="U2800" s="183">
        <f t="shared" si="86"/>
        <v>81.027022480836536</v>
      </c>
      <c r="V2800" s="183">
        <f t="shared" si="87"/>
        <v>15.254117331448388</v>
      </c>
      <c r="W2800" s="201" t="s">
        <v>713</v>
      </c>
      <c r="X2800" s="201">
        <v>10</v>
      </c>
    </row>
    <row r="2801" spans="1:24" s="171" customFormat="1" ht="11.25">
      <c r="A2801" s="172" t="s">
        <v>704</v>
      </c>
      <c r="B2801" s="201" t="s">
        <v>673</v>
      </c>
      <c r="C2801" s="201" t="s">
        <v>705</v>
      </c>
      <c r="D2801" s="201" t="s">
        <v>706</v>
      </c>
      <c r="E2801" s="201" t="s">
        <v>707</v>
      </c>
      <c r="F2801" s="201" t="s">
        <v>708</v>
      </c>
      <c r="G2801" s="201">
        <v>1</v>
      </c>
      <c r="H2801" s="201">
        <v>21</v>
      </c>
      <c r="I2801" s="201" t="s">
        <v>713</v>
      </c>
      <c r="J2801" s="201" t="s">
        <v>671</v>
      </c>
      <c r="K2801" s="202">
        <v>42</v>
      </c>
      <c r="L2801" s="202">
        <v>2.33</v>
      </c>
      <c r="M2801" s="202">
        <v>19.829999999999998</v>
      </c>
      <c r="N2801" s="202">
        <v>9.59</v>
      </c>
      <c r="O2801" s="202">
        <v>0.41</v>
      </c>
      <c r="P2801" s="202">
        <v>17.510000000000002</v>
      </c>
      <c r="Q2801" s="202">
        <v>7.3</v>
      </c>
      <c r="R2801" s="202">
        <v>0.11</v>
      </c>
      <c r="S2801" s="202">
        <v>0.45</v>
      </c>
      <c r="T2801" s="202">
        <v>99.53</v>
      </c>
      <c r="U2801" s="183">
        <f t="shared" si="86"/>
        <v>76.495361004517392</v>
      </c>
      <c r="V2801" s="183">
        <f t="shared" si="87"/>
        <v>1.4995022742918169</v>
      </c>
      <c r="W2801" s="201" t="s">
        <v>713</v>
      </c>
      <c r="X2801" s="201">
        <v>10</v>
      </c>
    </row>
    <row r="2802" spans="1:24" s="171" customFormat="1" ht="11.25">
      <c r="A2802" s="172" t="s">
        <v>704</v>
      </c>
      <c r="B2802" s="201" t="s">
        <v>673</v>
      </c>
      <c r="C2802" s="201" t="s">
        <v>705</v>
      </c>
      <c r="D2802" s="201" t="s">
        <v>706</v>
      </c>
      <c r="E2802" s="201" t="s">
        <v>707</v>
      </c>
      <c r="F2802" s="201" t="s">
        <v>708</v>
      </c>
      <c r="G2802" s="201">
        <v>1</v>
      </c>
      <c r="H2802" s="201">
        <v>22</v>
      </c>
      <c r="I2802" s="201" t="s">
        <v>713</v>
      </c>
      <c r="J2802" s="201" t="s">
        <v>671</v>
      </c>
      <c r="K2802" s="202">
        <v>41.99</v>
      </c>
      <c r="L2802" s="202">
        <v>1.58</v>
      </c>
      <c r="M2802" s="202">
        <v>16.850000000000001</v>
      </c>
      <c r="N2802" s="202">
        <v>8.9700000000000006</v>
      </c>
      <c r="O2802" s="202">
        <v>0.37</v>
      </c>
      <c r="P2802" s="202">
        <v>17.100000000000001</v>
      </c>
      <c r="Q2802" s="202">
        <v>7.68</v>
      </c>
      <c r="R2802" s="202">
        <v>0.05</v>
      </c>
      <c r="S2802" s="202">
        <v>6.72</v>
      </c>
      <c r="T2802" s="202">
        <v>101.31</v>
      </c>
      <c r="U2802" s="183">
        <f t="shared" si="86"/>
        <v>77.262160095639857</v>
      </c>
      <c r="V2802" s="183">
        <f t="shared" si="87"/>
        <v>21.107008928321616</v>
      </c>
      <c r="W2802" s="201" t="s">
        <v>713</v>
      </c>
      <c r="X2802" s="201">
        <v>10</v>
      </c>
    </row>
    <row r="2803" spans="1:24" s="171" customFormat="1" ht="11.25">
      <c r="A2803" s="172" t="s">
        <v>704</v>
      </c>
      <c r="B2803" s="201" t="s">
        <v>673</v>
      </c>
      <c r="C2803" s="201" t="s">
        <v>705</v>
      </c>
      <c r="D2803" s="201" t="s">
        <v>706</v>
      </c>
      <c r="E2803" s="201" t="s">
        <v>707</v>
      </c>
      <c r="F2803" s="201" t="s">
        <v>708</v>
      </c>
      <c r="G2803" s="201">
        <v>1</v>
      </c>
      <c r="H2803" s="201">
        <v>23</v>
      </c>
      <c r="I2803" s="201" t="s">
        <v>713</v>
      </c>
      <c r="J2803" s="201" t="s">
        <v>671</v>
      </c>
      <c r="K2803" s="202">
        <v>42.39</v>
      </c>
      <c r="L2803" s="202">
        <v>0.91</v>
      </c>
      <c r="M2803" s="202">
        <v>18.989999999999998</v>
      </c>
      <c r="N2803" s="202">
        <v>8.51</v>
      </c>
      <c r="O2803" s="202">
        <v>0.35</v>
      </c>
      <c r="P2803" s="202">
        <v>18.57</v>
      </c>
      <c r="Q2803" s="202">
        <v>5.48</v>
      </c>
      <c r="R2803" s="202">
        <v>0.06</v>
      </c>
      <c r="S2803" s="202">
        <v>3.76</v>
      </c>
      <c r="T2803" s="202">
        <v>99.02</v>
      </c>
      <c r="U2803" s="183">
        <f t="shared" si="86"/>
        <v>79.548106275553835</v>
      </c>
      <c r="V2803" s="183">
        <f t="shared" si="87"/>
        <v>11.725158706362174</v>
      </c>
      <c r="W2803" s="201" t="s">
        <v>713</v>
      </c>
      <c r="X2803" s="201">
        <v>10</v>
      </c>
    </row>
    <row r="2804" spans="1:24" s="171" customFormat="1" ht="11.25">
      <c r="A2804" s="172" t="s">
        <v>704</v>
      </c>
      <c r="B2804" s="201" t="s">
        <v>673</v>
      </c>
      <c r="C2804" s="201" t="s">
        <v>705</v>
      </c>
      <c r="D2804" s="201" t="s">
        <v>706</v>
      </c>
      <c r="E2804" s="201" t="s">
        <v>707</v>
      </c>
      <c r="F2804" s="201" t="s">
        <v>708</v>
      </c>
      <c r="G2804" s="201">
        <v>1</v>
      </c>
      <c r="H2804" s="201">
        <v>24</v>
      </c>
      <c r="I2804" s="201" t="s">
        <v>713</v>
      </c>
      <c r="J2804" s="201" t="s">
        <v>671</v>
      </c>
      <c r="K2804" s="202">
        <v>41.73</v>
      </c>
      <c r="L2804" s="202">
        <v>0.8</v>
      </c>
      <c r="M2804" s="202">
        <v>18.28</v>
      </c>
      <c r="N2804" s="202">
        <v>8.93</v>
      </c>
      <c r="O2804" s="202">
        <v>0.42</v>
      </c>
      <c r="P2804" s="202">
        <v>17.18</v>
      </c>
      <c r="Q2804" s="202">
        <v>6.5</v>
      </c>
      <c r="R2804" s="202">
        <v>0.06</v>
      </c>
      <c r="S2804" s="202">
        <v>4.8499999999999996</v>
      </c>
      <c r="T2804" s="202">
        <v>98.75</v>
      </c>
      <c r="U2804" s="183">
        <f t="shared" si="86"/>
        <v>77.422271992377091</v>
      </c>
      <c r="V2804" s="183">
        <f t="shared" si="87"/>
        <v>15.109306551286986</v>
      </c>
      <c r="W2804" s="201" t="s">
        <v>713</v>
      </c>
      <c r="X2804" s="201">
        <v>10</v>
      </c>
    </row>
    <row r="2805" spans="1:24" s="171" customFormat="1" ht="11.25">
      <c r="A2805" s="172" t="s">
        <v>704</v>
      </c>
      <c r="B2805" s="201" t="s">
        <v>673</v>
      </c>
      <c r="C2805" s="201" t="s">
        <v>705</v>
      </c>
      <c r="D2805" s="201" t="s">
        <v>706</v>
      </c>
      <c r="E2805" s="201" t="s">
        <v>707</v>
      </c>
      <c r="F2805" s="201" t="s">
        <v>708</v>
      </c>
      <c r="G2805" s="201">
        <v>1</v>
      </c>
      <c r="H2805" s="201">
        <v>25</v>
      </c>
      <c r="I2805" s="201" t="s">
        <v>713</v>
      </c>
      <c r="J2805" s="201" t="s">
        <v>671</v>
      </c>
      <c r="K2805" s="202">
        <v>42.56</v>
      </c>
      <c r="L2805" s="202">
        <v>1.57</v>
      </c>
      <c r="M2805" s="202">
        <v>21.18</v>
      </c>
      <c r="N2805" s="202">
        <v>9.0500000000000007</v>
      </c>
      <c r="O2805" s="202">
        <v>0.31</v>
      </c>
      <c r="P2805" s="202">
        <v>18.95</v>
      </c>
      <c r="Q2805" s="202">
        <v>6</v>
      </c>
      <c r="R2805" s="202">
        <v>0.18</v>
      </c>
      <c r="S2805" s="202">
        <v>0.28000000000000003</v>
      </c>
      <c r="T2805" s="202">
        <v>100.08</v>
      </c>
      <c r="U2805" s="183">
        <f t="shared" si="86"/>
        <v>78.868551978929119</v>
      </c>
      <c r="V2805" s="183">
        <f t="shared" si="87"/>
        <v>0.879055732591423</v>
      </c>
      <c r="W2805" s="201" t="s">
        <v>713</v>
      </c>
      <c r="X2805" s="201">
        <v>10</v>
      </c>
    </row>
    <row r="2806" spans="1:24" s="171" customFormat="1" ht="11.25">
      <c r="A2806" s="172" t="s">
        <v>704</v>
      </c>
      <c r="B2806" s="201" t="s">
        <v>673</v>
      </c>
      <c r="C2806" s="201" t="s">
        <v>705</v>
      </c>
      <c r="D2806" s="201" t="s">
        <v>706</v>
      </c>
      <c r="E2806" s="201" t="s">
        <v>707</v>
      </c>
      <c r="F2806" s="201" t="s">
        <v>708</v>
      </c>
      <c r="G2806" s="201">
        <v>1</v>
      </c>
      <c r="H2806" s="201">
        <v>26</v>
      </c>
      <c r="I2806" s="201" t="s">
        <v>713</v>
      </c>
      <c r="J2806" s="201" t="s">
        <v>671</v>
      </c>
      <c r="K2806" s="202">
        <v>43.26</v>
      </c>
      <c r="L2806" s="202">
        <v>0.66</v>
      </c>
      <c r="M2806" s="202">
        <v>21.6</v>
      </c>
      <c r="N2806" s="202">
        <v>10.27</v>
      </c>
      <c r="O2806" s="202">
        <v>0.42</v>
      </c>
      <c r="P2806" s="202">
        <v>16.63</v>
      </c>
      <c r="Q2806" s="202">
        <v>6.77</v>
      </c>
      <c r="R2806" s="202">
        <v>0.13</v>
      </c>
      <c r="S2806" s="202">
        <v>0.76</v>
      </c>
      <c r="T2806" s="202">
        <v>100.5</v>
      </c>
      <c r="U2806" s="183">
        <f t="shared" si="86"/>
        <v>74.268334160839927</v>
      </c>
      <c r="V2806" s="183">
        <f t="shared" si="87"/>
        <v>2.305934299281768</v>
      </c>
      <c r="W2806" s="201" t="s">
        <v>713</v>
      </c>
      <c r="X2806" s="201">
        <v>10</v>
      </c>
    </row>
    <row r="2807" spans="1:24" s="171" customFormat="1" ht="11.25">
      <c r="A2807" s="172" t="s">
        <v>704</v>
      </c>
      <c r="B2807" s="201" t="s">
        <v>673</v>
      </c>
      <c r="C2807" s="201" t="s">
        <v>705</v>
      </c>
      <c r="D2807" s="201" t="s">
        <v>706</v>
      </c>
      <c r="E2807" s="201" t="s">
        <v>707</v>
      </c>
      <c r="F2807" s="201" t="s">
        <v>708</v>
      </c>
      <c r="G2807" s="201">
        <v>1</v>
      </c>
      <c r="H2807" s="201">
        <v>27</v>
      </c>
      <c r="I2807" s="201" t="s">
        <v>713</v>
      </c>
      <c r="J2807" s="201" t="s">
        <v>671</v>
      </c>
      <c r="K2807" s="202">
        <v>42.48</v>
      </c>
      <c r="L2807" s="202">
        <v>0.79</v>
      </c>
      <c r="M2807" s="202">
        <v>21.3</v>
      </c>
      <c r="N2807" s="202">
        <v>10.8</v>
      </c>
      <c r="O2807" s="202">
        <v>0.51</v>
      </c>
      <c r="P2807" s="202">
        <v>14.4</v>
      </c>
      <c r="Q2807" s="202">
        <v>10.09</v>
      </c>
      <c r="R2807" s="202">
        <v>7.0000000000000007E-2</v>
      </c>
      <c r="S2807" s="202">
        <v>0.28999999999999998</v>
      </c>
      <c r="T2807" s="202">
        <v>100.73</v>
      </c>
      <c r="U2807" s="183">
        <f t="shared" si="86"/>
        <v>70.384248034677825</v>
      </c>
      <c r="V2807" s="183">
        <f t="shared" si="87"/>
        <v>0.90508355597987666</v>
      </c>
      <c r="W2807" s="201" t="s">
        <v>713</v>
      </c>
      <c r="X2807" s="201">
        <v>10</v>
      </c>
    </row>
    <row r="2808" spans="1:24" s="171" customFormat="1" ht="11.25">
      <c r="A2808" s="172" t="s">
        <v>704</v>
      </c>
      <c r="B2808" s="201" t="s">
        <v>673</v>
      </c>
      <c r="C2808" s="201" t="s">
        <v>705</v>
      </c>
      <c r="D2808" s="201" t="s">
        <v>706</v>
      </c>
      <c r="E2808" s="201" t="s">
        <v>707</v>
      </c>
      <c r="F2808" s="201" t="s">
        <v>708</v>
      </c>
      <c r="G2808" s="201">
        <v>1</v>
      </c>
      <c r="H2808" s="201">
        <v>28</v>
      </c>
      <c r="I2808" s="201" t="s">
        <v>713</v>
      </c>
      <c r="J2808" s="201" t="s">
        <v>671</v>
      </c>
      <c r="K2808" s="202">
        <v>42.59</v>
      </c>
      <c r="L2808" s="202">
        <v>1.78</v>
      </c>
      <c r="M2808" s="202">
        <v>20.32</v>
      </c>
      <c r="N2808" s="202">
        <v>8.73</v>
      </c>
      <c r="O2808" s="202">
        <v>0.37</v>
      </c>
      <c r="P2808" s="202">
        <v>18.64</v>
      </c>
      <c r="Q2808" s="202">
        <v>6.04</v>
      </c>
      <c r="R2808" s="202">
        <v>0.13</v>
      </c>
      <c r="S2808" s="202">
        <v>1.26</v>
      </c>
      <c r="T2808" s="202">
        <v>99.86</v>
      </c>
      <c r="U2808" s="183">
        <f t="shared" si="86"/>
        <v>79.191797635073939</v>
      </c>
      <c r="V2808" s="183">
        <f t="shared" si="87"/>
        <v>3.9936120692248078</v>
      </c>
      <c r="W2808" s="201" t="s">
        <v>713</v>
      </c>
      <c r="X2808" s="201">
        <v>10</v>
      </c>
    </row>
    <row r="2809" spans="1:24" s="171" customFormat="1" ht="11.25">
      <c r="A2809" s="172" t="s">
        <v>704</v>
      </c>
      <c r="B2809" s="201" t="s">
        <v>673</v>
      </c>
      <c r="C2809" s="201" t="s">
        <v>705</v>
      </c>
      <c r="D2809" s="201" t="s">
        <v>706</v>
      </c>
      <c r="E2809" s="201" t="s">
        <v>707</v>
      </c>
      <c r="F2809" s="201" t="s">
        <v>708</v>
      </c>
      <c r="G2809" s="201">
        <v>1</v>
      </c>
      <c r="H2809" s="201">
        <v>29</v>
      </c>
      <c r="I2809" s="201" t="s">
        <v>713</v>
      </c>
      <c r="J2809" s="201" t="s">
        <v>671</v>
      </c>
      <c r="K2809" s="202">
        <v>42.73</v>
      </c>
      <c r="L2809" s="202">
        <v>0.87</v>
      </c>
      <c r="M2809" s="202">
        <v>18.63</v>
      </c>
      <c r="N2809" s="202">
        <v>7.34</v>
      </c>
      <c r="O2809" s="202">
        <v>0.3</v>
      </c>
      <c r="P2809" s="202">
        <v>18.88</v>
      </c>
      <c r="Q2809" s="202">
        <v>5.93</v>
      </c>
      <c r="R2809" s="202">
        <v>0.14000000000000001</v>
      </c>
      <c r="S2809" s="202">
        <v>5.2</v>
      </c>
      <c r="T2809" s="202">
        <v>100.02</v>
      </c>
      <c r="U2809" s="183">
        <f t="shared" si="86"/>
        <v>82.094239215436133</v>
      </c>
      <c r="V2809" s="183">
        <f t="shared" si="87"/>
        <v>15.771361107748955</v>
      </c>
      <c r="W2809" s="201" t="s">
        <v>713</v>
      </c>
      <c r="X2809" s="201">
        <v>10</v>
      </c>
    </row>
    <row r="2810" spans="1:24" s="171" customFormat="1" ht="11.25">
      <c r="A2810" s="172" t="s">
        <v>704</v>
      </c>
      <c r="B2810" s="201" t="s">
        <v>673</v>
      </c>
      <c r="C2810" s="201" t="s">
        <v>705</v>
      </c>
      <c r="D2810" s="201" t="s">
        <v>706</v>
      </c>
      <c r="E2810" s="201" t="s">
        <v>707</v>
      </c>
      <c r="F2810" s="201" t="s">
        <v>708</v>
      </c>
      <c r="G2810" s="201">
        <v>1</v>
      </c>
      <c r="H2810" s="201">
        <v>30</v>
      </c>
      <c r="I2810" s="201" t="s">
        <v>713</v>
      </c>
      <c r="J2810" s="201" t="s">
        <v>671</v>
      </c>
      <c r="K2810" s="202">
        <v>44</v>
      </c>
      <c r="L2810" s="202">
        <v>0.09</v>
      </c>
      <c r="M2810" s="202">
        <v>19.91</v>
      </c>
      <c r="N2810" s="202">
        <v>7.33</v>
      </c>
      <c r="O2810" s="202">
        <v>0.37</v>
      </c>
      <c r="P2810" s="202">
        <v>18.86</v>
      </c>
      <c r="Q2810" s="202">
        <v>5.34</v>
      </c>
      <c r="R2810" s="202">
        <v>7.0000000000000007E-2</v>
      </c>
      <c r="S2810" s="202">
        <v>5.26</v>
      </c>
      <c r="T2810" s="202">
        <v>101.23</v>
      </c>
      <c r="U2810" s="183">
        <f t="shared" si="86"/>
        <v>82.098699274362872</v>
      </c>
      <c r="V2810" s="183">
        <f t="shared" si="87"/>
        <v>15.054718763389429</v>
      </c>
      <c r="W2810" s="201" t="s">
        <v>713</v>
      </c>
      <c r="X2810" s="201">
        <v>10</v>
      </c>
    </row>
    <row r="2811" spans="1:24" s="171" customFormat="1" ht="11.25">
      <c r="A2811" s="172" t="s">
        <v>704</v>
      </c>
      <c r="B2811" s="201" t="s">
        <v>673</v>
      </c>
      <c r="C2811" s="201" t="s">
        <v>705</v>
      </c>
      <c r="D2811" s="201" t="s">
        <v>706</v>
      </c>
      <c r="E2811" s="201" t="s">
        <v>707</v>
      </c>
      <c r="F2811" s="201" t="s">
        <v>708</v>
      </c>
      <c r="G2811" s="201">
        <v>1</v>
      </c>
      <c r="H2811" s="201">
        <v>31</v>
      </c>
      <c r="I2811" s="201" t="s">
        <v>713</v>
      </c>
      <c r="J2811" s="201" t="s">
        <v>671</v>
      </c>
      <c r="K2811" s="202">
        <v>43.09</v>
      </c>
      <c r="L2811" s="202">
        <v>0.92</v>
      </c>
      <c r="M2811" s="202">
        <v>19.48</v>
      </c>
      <c r="N2811" s="202">
        <v>8.75</v>
      </c>
      <c r="O2811" s="202">
        <v>0.36</v>
      </c>
      <c r="P2811" s="202">
        <v>17.72</v>
      </c>
      <c r="Q2811" s="202">
        <v>5.61</v>
      </c>
      <c r="R2811" s="202">
        <v>0.06</v>
      </c>
      <c r="S2811" s="202">
        <v>3.96</v>
      </c>
      <c r="T2811" s="202">
        <v>99.95</v>
      </c>
      <c r="U2811" s="183">
        <f t="shared" si="86"/>
        <v>78.306556790738881</v>
      </c>
      <c r="V2811" s="183">
        <f t="shared" si="87"/>
        <v>12.000645919307413</v>
      </c>
      <c r="W2811" s="201" t="s">
        <v>713</v>
      </c>
      <c r="X2811" s="201">
        <v>10</v>
      </c>
    </row>
    <row r="2812" spans="1:24" s="171" customFormat="1" ht="11.25">
      <c r="A2812" s="172" t="s">
        <v>704</v>
      </c>
      <c r="B2812" s="201" t="s">
        <v>673</v>
      </c>
      <c r="C2812" s="201" t="s">
        <v>705</v>
      </c>
      <c r="D2812" s="201" t="s">
        <v>706</v>
      </c>
      <c r="E2812" s="201" t="s">
        <v>707</v>
      </c>
      <c r="F2812" s="201" t="s">
        <v>708</v>
      </c>
      <c r="G2812" s="201">
        <v>1</v>
      </c>
      <c r="H2812" s="201">
        <v>32</v>
      </c>
      <c r="I2812" s="201" t="s">
        <v>713</v>
      </c>
      <c r="J2812" s="201" t="s">
        <v>671</v>
      </c>
      <c r="K2812" s="202">
        <v>42.61</v>
      </c>
      <c r="L2812" s="202">
        <v>1.0900000000000001</v>
      </c>
      <c r="M2812" s="202">
        <v>18.8</v>
      </c>
      <c r="N2812" s="202">
        <v>7.67</v>
      </c>
      <c r="O2812" s="202">
        <v>0.36</v>
      </c>
      <c r="P2812" s="202">
        <v>18.62</v>
      </c>
      <c r="Q2812" s="202">
        <v>5.92</v>
      </c>
      <c r="R2812" s="202">
        <v>7.0000000000000007E-2</v>
      </c>
      <c r="S2812" s="202">
        <v>4.55</v>
      </c>
      <c r="T2812" s="202">
        <v>99.69</v>
      </c>
      <c r="U2812" s="183">
        <f t="shared" si="86"/>
        <v>81.228107872334874</v>
      </c>
      <c r="V2812" s="183">
        <f t="shared" si="87"/>
        <v>13.96795142196286</v>
      </c>
      <c r="W2812" s="201" t="s">
        <v>713</v>
      </c>
      <c r="X2812" s="201">
        <v>10</v>
      </c>
    </row>
    <row r="2813" spans="1:24" s="171" customFormat="1" ht="11.25">
      <c r="A2813" s="172" t="s">
        <v>704</v>
      </c>
      <c r="B2813" s="201" t="s">
        <v>673</v>
      </c>
      <c r="C2813" s="201" t="s">
        <v>705</v>
      </c>
      <c r="D2813" s="201" t="s">
        <v>706</v>
      </c>
      <c r="E2813" s="201" t="s">
        <v>707</v>
      </c>
      <c r="F2813" s="201" t="s">
        <v>708</v>
      </c>
      <c r="G2813" s="201">
        <v>1</v>
      </c>
      <c r="H2813" s="201">
        <v>33</v>
      </c>
      <c r="I2813" s="201" t="s">
        <v>713</v>
      </c>
      <c r="J2813" s="201" t="s">
        <v>671</v>
      </c>
      <c r="K2813" s="202">
        <v>41.73</v>
      </c>
      <c r="L2813" s="202">
        <v>0.52</v>
      </c>
      <c r="M2813" s="202">
        <v>21.49</v>
      </c>
      <c r="N2813" s="202">
        <v>10.82</v>
      </c>
      <c r="O2813" s="202">
        <v>0.56999999999999995</v>
      </c>
      <c r="P2813" s="202">
        <v>14.63</v>
      </c>
      <c r="Q2813" s="202">
        <v>8.93</v>
      </c>
      <c r="R2813" s="202">
        <v>0.06</v>
      </c>
      <c r="S2813" s="202">
        <v>0.41</v>
      </c>
      <c r="T2813" s="202">
        <v>99.16</v>
      </c>
      <c r="U2813" s="183">
        <f t="shared" si="86"/>
        <v>70.675154776743696</v>
      </c>
      <c r="V2813" s="183">
        <f t="shared" si="87"/>
        <v>1.2636977262575784</v>
      </c>
      <c r="W2813" s="201" t="s">
        <v>713</v>
      </c>
      <c r="X2813" s="201">
        <v>10</v>
      </c>
    </row>
    <row r="2814" spans="1:24" s="171" customFormat="1" ht="11.25">
      <c r="A2814" s="172" t="s">
        <v>704</v>
      </c>
      <c r="B2814" s="201" t="s">
        <v>673</v>
      </c>
      <c r="C2814" s="201" t="s">
        <v>705</v>
      </c>
      <c r="D2814" s="201" t="s">
        <v>706</v>
      </c>
      <c r="E2814" s="201" t="s">
        <v>707</v>
      </c>
      <c r="F2814" s="201" t="s">
        <v>708</v>
      </c>
      <c r="G2814" s="201">
        <v>1</v>
      </c>
      <c r="H2814" s="201">
        <v>34</v>
      </c>
      <c r="I2814" s="201" t="s">
        <v>713</v>
      </c>
      <c r="J2814" s="201" t="s">
        <v>671</v>
      </c>
      <c r="K2814" s="202">
        <v>41.79</v>
      </c>
      <c r="L2814" s="202">
        <v>0.53</v>
      </c>
      <c r="M2814" s="202">
        <v>21.72</v>
      </c>
      <c r="N2814" s="202">
        <v>10.56</v>
      </c>
      <c r="O2814" s="202">
        <v>0.56999999999999995</v>
      </c>
      <c r="P2814" s="202">
        <v>13.66</v>
      </c>
      <c r="Q2814" s="202">
        <v>10.72</v>
      </c>
      <c r="R2814" s="202">
        <v>0.02</v>
      </c>
      <c r="S2814" s="202">
        <v>0.32</v>
      </c>
      <c r="T2814" s="202">
        <v>99.89</v>
      </c>
      <c r="U2814" s="183">
        <f t="shared" si="86"/>
        <v>69.749121732052259</v>
      </c>
      <c r="V2814" s="183">
        <f t="shared" si="87"/>
        <v>0.97867343890980019</v>
      </c>
      <c r="W2814" s="201" t="s">
        <v>713</v>
      </c>
      <c r="X2814" s="201">
        <v>10</v>
      </c>
    </row>
    <row r="2815" spans="1:24" s="171" customFormat="1" ht="11.25">
      <c r="A2815" s="172" t="s">
        <v>704</v>
      </c>
      <c r="B2815" s="201" t="s">
        <v>673</v>
      </c>
      <c r="C2815" s="201" t="s">
        <v>705</v>
      </c>
      <c r="D2815" s="201" t="s">
        <v>706</v>
      </c>
      <c r="E2815" s="201" t="s">
        <v>707</v>
      </c>
      <c r="F2815" s="201" t="s">
        <v>708</v>
      </c>
      <c r="G2815" s="201">
        <v>1</v>
      </c>
      <c r="H2815" s="201">
        <v>35</v>
      </c>
      <c r="I2815" s="201" t="s">
        <v>713</v>
      </c>
      <c r="J2815" s="201" t="s">
        <v>671</v>
      </c>
      <c r="K2815" s="202">
        <v>42.44</v>
      </c>
      <c r="L2815" s="202">
        <v>1.2</v>
      </c>
      <c r="M2815" s="202">
        <v>17.8</v>
      </c>
      <c r="N2815" s="202">
        <v>7.57</v>
      </c>
      <c r="O2815" s="202">
        <v>0.35</v>
      </c>
      <c r="P2815" s="202">
        <v>18.47</v>
      </c>
      <c r="Q2815" s="202">
        <v>6.13</v>
      </c>
      <c r="R2815" s="202">
        <v>0.14000000000000001</v>
      </c>
      <c r="S2815" s="202">
        <v>5.47</v>
      </c>
      <c r="T2815" s="202">
        <v>99.57</v>
      </c>
      <c r="U2815" s="183">
        <f t="shared" si="86"/>
        <v>81.304762200007559</v>
      </c>
      <c r="V2815" s="183">
        <f t="shared" si="87"/>
        <v>17.091666625431348</v>
      </c>
      <c r="W2815" s="201" t="s">
        <v>713</v>
      </c>
      <c r="X2815" s="201">
        <v>10</v>
      </c>
    </row>
    <row r="2816" spans="1:24" s="171" customFormat="1" ht="11.25">
      <c r="A2816" s="172" t="s">
        <v>704</v>
      </c>
      <c r="B2816" s="201" t="s">
        <v>673</v>
      </c>
      <c r="C2816" s="201" t="s">
        <v>705</v>
      </c>
      <c r="D2816" s="201" t="s">
        <v>706</v>
      </c>
      <c r="E2816" s="201" t="s">
        <v>707</v>
      </c>
      <c r="F2816" s="201" t="s">
        <v>708</v>
      </c>
      <c r="G2816" s="201">
        <v>1</v>
      </c>
      <c r="H2816" s="201">
        <v>36</v>
      </c>
      <c r="I2816" s="201" t="s">
        <v>713</v>
      </c>
      <c r="J2816" s="201" t="s">
        <v>671</v>
      </c>
      <c r="K2816" s="202">
        <v>43.04</v>
      </c>
      <c r="L2816" s="202">
        <v>1</v>
      </c>
      <c r="M2816" s="202">
        <v>18.04</v>
      </c>
      <c r="N2816" s="202">
        <v>7.34</v>
      </c>
      <c r="O2816" s="202">
        <v>0.32</v>
      </c>
      <c r="P2816" s="202">
        <v>19.18</v>
      </c>
      <c r="Q2816" s="202">
        <v>5.97</v>
      </c>
      <c r="R2816" s="202">
        <v>0.1</v>
      </c>
      <c r="S2816" s="202">
        <v>5.62</v>
      </c>
      <c r="T2816" s="202">
        <v>100.61</v>
      </c>
      <c r="U2816" s="183">
        <f t="shared" si="86"/>
        <v>82.324805682148366</v>
      </c>
      <c r="V2816" s="183">
        <f t="shared" si="87"/>
        <v>17.286105399795439</v>
      </c>
      <c r="W2816" s="201" t="s">
        <v>713</v>
      </c>
      <c r="X2816" s="201">
        <v>10</v>
      </c>
    </row>
    <row r="2817" spans="1:24" s="171" customFormat="1" ht="11.25">
      <c r="A2817" s="172" t="s">
        <v>704</v>
      </c>
      <c r="B2817" s="201" t="s">
        <v>673</v>
      </c>
      <c r="C2817" s="201" t="s">
        <v>705</v>
      </c>
      <c r="D2817" s="201" t="s">
        <v>706</v>
      </c>
      <c r="E2817" s="201" t="s">
        <v>707</v>
      </c>
      <c r="F2817" s="201" t="s">
        <v>708</v>
      </c>
      <c r="G2817" s="201">
        <v>1</v>
      </c>
      <c r="H2817" s="201">
        <v>37</v>
      </c>
      <c r="I2817" s="201" t="s">
        <v>713</v>
      </c>
      <c r="J2817" s="201" t="s">
        <v>671</v>
      </c>
      <c r="K2817" s="202">
        <v>44.09</v>
      </c>
      <c r="L2817" s="202">
        <v>0.09</v>
      </c>
      <c r="M2817" s="202">
        <v>20.91</v>
      </c>
      <c r="N2817" s="202">
        <v>7.69</v>
      </c>
      <c r="O2817" s="202">
        <v>0.35</v>
      </c>
      <c r="P2817" s="202">
        <v>19.63</v>
      </c>
      <c r="Q2817" s="202">
        <v>4.59</v>
      </c>
      <c r="R2817" s="202">
        <v>0.04</v>
      </c>
      <c r="S2817" s="202">
        <v>3.5</v>
      </c>
      <c r="T2817" s="202">
        <v>100.89</v>
      </c>
      <c r="U2817" s="183">
        <f t="shared" si="86"/>
        <v>81.981864211298856</v>
      </c>
      <c r="V2817" s="183">
        <f t="shared" si="87"/>
        <v>10.09521813260535</v>
      </c>
      <c r="W2817" s="201" t="s">
        <v>713</v>
      </c>
      <c r="X2817" s="201">
        <v>10</v>
      </c>
    </row>
    <row r="2818" spans="1:24" s="171" customFormat="1" ht="11.25">
      <c r="A2818" s="172" t="s">
        <v>704</v>
      </c>
      <c r="B2818" s="201" t="s">
        <v>673</v>
      </c>
      <c r="C2818" s="201" t="s">
        <v>705</v>
      </c>
      <c r="D2818" s="201" t="s">
        <v>706</v>
      </c>
      <c r="E2818" s="201" t="s">
        <v>707</v>
      </c>
      <c r="F2818" s="201" t="s">
        <v>708</v>
      </c>
      <c r="G2818" s="201">
        <v>1</v>
      </c>
      <c r="H2818" s="201">
        <v>38</v>
      </c>
      <c r="I2818" s="201" t="s">
        <v>713</v>
      </c>
      <c r="J2818" s="201" t="s">
        <v>671</v>
      </c>
      <c r="K2818" s="202">
        <v>43.65</v>
      </c>
      <c r="L2818" s="202">
        <v>0.35</v>
      </c>
      <c r="M2818" s="202">
        <v>20.85</v>
      </c>
      <c r="N2818" s="202">
        <v>8.5</v>
      </c>
      <c r="O2818" s="202">
        <v>0.38</v>
      </c>
      <c r="P2818" s="202">
        <v>18.47</v>
      </c>
      <c r="Q2818" s="202">
        <v>5.56</v>
      </c>
      <c r="R2818" s="202">
        <v>0.06</v>
      </c>
      <c r="S2818" s="202">
        <v>3.41</v>
      </c>
      <c r="T2818" s="202">
        <v>101.23</v>
      </c>
      <c r="U2818" s="183">
        <f t="shared" si="86"/>
        <v>79.479303074286491</v>
      </c>
      <c r="V2818" s="183">
        <f t="shared" si="87"/>
        <v>9.8867976847252397</v>
      </c>
      <c r="W2818" s="201" t="s">
        <v>713</v>
      </c>
      <c r="X2818" s="201">
        <v>10</v>
      </c>
    </row>
    <row r="2819" spans="1:24" s="171" customFormat="1" ht="11.25">
      <c r="A2819" s="172" t="s">
        <v>704</v>
      </c>
      <c r="B2819" s="201" t="s">
        <v>673</v>
      </c>
      <c r="C2819" s="201" t="s">
        <v>705</v>
      </c>
      <c r="D2819" s="201" t="s">
        <v>706</v>
      </c>
      <c r="E2819" s="201" t="s">
        <v>707</v>
      </c>
      <c r="F2819" s="201" t="s">
        <v>708</v>
      </c>
      <c r="G2819" s="201">
        <v>1</v>
      </c>
      <c r="H2819" s="201">
        <v>39</v>
      </c>
      <c r="I2819" s="201" t="s">
        <v>713</v>
      </c>
      <c r="J2819" s="201" t="s">
        <v>671</v>
      </c>
      <c r="K2819" s="202">
        <v>43.18</v>
      </c>
      <c r="L2819" s="202">
        <v>0.05</v>
      </c>
      <c r="M2819" s="202">
        <v>20.87</v>
      </c>
      <c r="N2819" s="202">
        <v>7.89</v>
      </c>
      <c r="O2819" s="202">
        <v>0.42</v>
      </c>
      <c r="P2819" s="202">
        <v>19.62</v>
      </c>
      <c r="Q2819" s="202">
        <v>5.0199999999999996</v>
      </c>
      <c r="R2819" s="202">
        <v>0</v>
      </c>
      <c r="S2819" s="202">
        <v>4.07</v>
      </c>
      <c r="T2819" s="202">
        <v>101.12</v>
      </c>
      <c r="U2819" s="183">
        <f t="shared" si="86"/>
        <v>81.591827117333253</v>
      </c>
      <c r="V2819" s="183">
        <f t="shared" si="87"/>
        <v>11.568990093312006</v>
      </c>
      <c r="W2819" s="201" t="s">
        <v>713</v>
      </c>
      <c r="X2819" s="201">
        <v>10</v>
      </c>
    </row>
    <row r="2820" spans="1:24" s="171" customFormat="1" ht="11.25">
      <c r="A2820" s="172" t="s">
        <v>704</v>
      </c>
      <c r="B2820" s="201" t="s">
        <v>673</v>
      </c>
      <c r="C2820" s="201" t="s">
        <v>705</v>
      </c>
      <c r="D2820" s="201" t="s">
        <v>706</v>
      </c>
      <c r="E2820" s="201" t="s">
        <v>707</v>
      </c>
      <c r="F2820" s="201" t="s">
        <v>708</v>
      </c>
      <c r="G2820" s="201">
        <v>1</v>
      </c>
      <c r="H2820" s="201">
        <v>40</v>
      </c>
      <c r="I2820" s="201" t="s">
        <v>713</v>
      </c>
      <c r="J2820" s="201" t="s">
        <v>671</v>
      </c>
      <c r="K2820" s="202">
        <v>42.75</v>
      </c>
      <c r="L2820" s="202">
        <v>0.1</v>
      </c>
      <c r="M2820" s="202">
        <v>17.93</v>
      </c>
      <c r="N2820" s="202">
        <v>7.27</v>
      </c>
      <c r="O2820" s="202">
        <v>0.41</v>
      </c>
      <c r="P2820" s="202">
        <v>18.420000000000002</v>
      </c>
      <c r="Q2820" s="202">
        <v>5.9</v>
      </c>
      <c r="R2820" s="202">
        <v>0.06</v>
      </c>
      <c r="S2820" s="202">
        <v>7.01</v>
      </c>
      <c r="T2820" s="202">
        <v>99.85</v>
      </c>
      <c r="U2820" s="183">
        <f t="shared" si="86"/>
        <v>81.871442342542579</v>
      </c>
      <c r="V2820" s="183">
        <f t="shared" si="87"/>
        <v>20.777950457200902</v>
      </c>
      <c r="W2820" s="201" t="s">
        <v>713</v>
      </c>
      <c r="X2820" s="201">
        <v>10</v>
      </c>
    </row>
    <row r="2821" spans="1:24" s="171" customFormat="1" ht="11.25">
      <c r="A2821" s="172" t="s">
        <v>704</v>
      </c>
      <c r="B2821" s="201" t="s">
        <v>673</v>
      </c>
      <c r="C2821" s="201" t="s">
        <v>705</v>
      </c>
      <c r="D2821" s="201" t="s">
        <v>706</v>
      </c>
      <c r="E2821" s="201" t="s">
        <v>707</v>
      </c>
      <c r="F2821" s="201" t="s">
        <v>708</v>
      </c>
      <c r="G2821" s="201">
        <v>1</v>
      </c>
      <c r="H2821" s="201">
        <v>41</v>
      </c>
      <c r="I2821" s="201" t="s">
        <v>713</v>
      </c>
      <c r="J2821" s="201" t="s">
        <v>671</v>
      </c>
      <c r="K2821" s="202">
        <v>42.6</v>
      </c>
      <c r="L2821" s="202">
        <v>0.93</v>
      </c>
      <c r="M2821" s="202">
        <v>18.53</v>
      </c>
      <c r="N2821" s="202">
        <v>7.25</v>
      </c>
      <c r="O2821" s="202">
        <v>0.3</v>
      </c>
      <c r="P2821" s="202">
        <v>18.940000000000001</v>
      </c>
      <c r="Q2821" s="202">
        <v>6.02</v>
      </c>
      <c r="R2821" s="202">
        <v>0.15</v>
      </c>
      <c r="S2821" s="202">
        <v>5.63</v>
      </c>
      <c r="T2821" s="202">
        <v>100.35</v>
      </c>
      <c r="U2821" s="183">
        <f t="shared" si="86"/>
        <v>82.32110055946859</v>
      </c>
      <c r="V2821" s="183">
        <f t="shared" si="87"/>
        <v>16.931267252008769</v>
      </c>
      <c r="W2821" s="201" t="s">
        <v>713</v>
      </c>
      <c r="X2821" s="201">
        <v>10</v>
      </c>
    </row>
    <row r="2822" spans="1:24" s="171" customFormat="1" ht="11.25">
      <c r="A2822" s="172" t="s">
        <v>704</v>
      </c>
      <c r="B2822" s="201" t="s">
        <v>673</v>
      </c>
      <c r="C2822" s="201" t="s">
        <v>705</v>
      </c>
      <c r="D2822" s="201" t="s">
        <v>706</v>
      </c>
      <c r="E2822" s="201" t="s">
        <v>707</v>
      </c>
      <c r="F2822" s="201" t="s">
        <v>708</v>
      </c>
      <c r="G2822" s="201">
        <v>1</v>
      </c>
      <c r="H2822" s="201">
        <v>42</v>
      </c>
      <c r="I2822" s="201" t="s">
        <v>713</v>
      </c>
      <c r="J2822" s="201" t="s">
        <v>671</v>
      </c>
      <c r="K2822" s="202">
        <v>42.91</v>
      </c>
      <c r="L2822" s="202">
        <v>0.13</v>
      </c>
      <c r="M2822" s="202">
        <v>18.71</v>
      </c>
      <c r="N2822" s="202">
        <v>7.23</v>
      </c>
      <c r="O2822" s="202">
        <v>0.4</v>
      </c>
      <c r="P2822" s="202">
        <v>19.2</v>
      </c>
      <c r="Q2822" s="202">
        <v>5.77</v>
      </c>
      <c r="R2822" s="202">
        <v>0.01</v>
      </c>
      <c r="S2822" s="202">
        <v>6.26</v>
      </c>
      <c r="T2822" s="202">
        <v>100.62</v>
      </c>
      <c r="U2822" s="183">
        <f t="shared" ref="U2822:U2885" si="88">((P2822/40.31)/(P2822/40.31+N2822/71.85))*100</f>
        <v>82.558464998561007</v>
      </c>
      <c r="V2822" s="183">
        <f t="shared" ref="V2822:V2885" si="89">((S2822/151.99061)/(S2822/151.99061+M2822/101.96137))*100</f>
        <v>18.330673571505702</v>
      </c>
      <c r="W2822" s="201" t="s">
        <v>713</v>
      </c>
      <c r="X2822" s="201">
        <v>10</v>
      </c>
    </row>
    <row r="2823" spans="1:24" s="171" customFormat="1" ht="11.25">
      <c r="A2823" s="172" t="s">
        <v>704</v>
      </c>
      <c r="B2823" s="201" t="s">
        <v>673</v>
      </c>
      <c r="C2823" s="201" t="s">
        <v>705</v>
      </c>
      <c r="D2823" s="201" t="s">
        <v>706</v>
      </c>
      <c r="E2823" s="201" t="s">
        <v>707</v>
      </c>
      <c r="F2823" s="201" t="s">
        <v>708</v>
      </c>
      <c r="G2823" s="201">
        <v>1</v>
      </c>
      <c r="H2823" s="201">
        <v>43</v>
      </c>
      <c r="I2823" s="201" t="s">
        <v>713</v>
      </c>
      <c r="J2823" s="201" t="s">
        <v>671</v>
      </c>
      <c r="K2823" s="202">
        <v>42.5</v>
      </c>
      <c r="L2823" s="202">
        <v>0.63</v>
      </c>
      <c r="M2823" s="202">
        <v>21.33</v>
      </c>
      <c r="N2823" s="202">
        <v>10.83</v>
      </c>
      <c r="O2823" s="202">
        <v>0.55000000000000004</v>
      </c>
      <c r="P2823" s="202">
        <v>14.2</v>
      </c>
      <c r="Q2823" s="202">
        <v>10.64</v>
      </c>
      <c r="R2823" s="202">
        <v>0.14000000000000001</v>
      </c>
      <c r="S2823" s="202">
        <v>0.44</v>
      </c>
      <c r="T2823" s="202">
        <v>101.26</v>
      </c>
      <c r="U2823" s="183">
        <f t="shared" si="88"/>
        <v>70.03369582654031</v>
      </c>
      <c r="V2823" s="183">
        <f t="shared" si="89"/>
        <v>1.3649352795191578</v>
      </c>
      <c r="W2823" s="201" t="s">
        <v>713</v>
      </c>
      <c r="X2823" s="201">
        <v>10</v>
      </c>
    </row>
    <row r="2824" spans="1:24" s="171" customFormat="1" ht="11.25">
      <c r="A2824" s="172" t="s">
        <v>704</v>
      </c>
      <c r="B2824" s="201" t="s">
        <v>673</v>
      </c>
      <c r="C2824" s="201" t="s">
        <v>705</v>
      </c>
      <c r="D2824" s="201" t="s">
        <v>706</v>
      </c>
      <c r="E2824" s="201" t="s">
        <v>707</v>
      </c>
      <c r="F2824" s="201" t="s">
        <v>708</v>
      </c>
      <c r="G2824" s="201">
        <v>1</v>
      </c>
      <c r="H2824" s="201">
        <v>44</v>
      </c>
      <c r="I2824" s="201" t="s">
        <v>713</v>
      </c>
      <c r="J2824" s="201" t="s">
        <v>671</v>
      </c>
      <c r="K2824" s="202">
        <v>42.44</v>
      </c>
      <c r="L2824" s="202">
        <v>0.6</v>
      </c>
      <c r="M2824" s="202">
        <v>21.48</v>
      </c>
      <c r="N2824" s="202">
        <v>10.199999999999999</v>
      </c>
      <c r="O2824" s="202">
        <v>0.48</v>
      </c>
      <c r="P2824" s="202">
        <v>16.16</v>
      </c>
      <c r="Q2824" s="202">
        <v>7.8</v>
      </c>
      <c r="R2824" s="202">
        <v>0.06</v>
      </c>
      <c r="S2824" s="202">
        <v>0.79</v>
      </c>
      <c r="T2824" s="202">
        <v>100.01</v>
      </c>
      <c r="U2824" s="183">
        <f t="shared" si="88"/>
        <v>73.848948455024555</v>
      </c>
      <c r="V2824" s="183">
        <f t="shared" si="89"/>
        <v>2.4078347187893256</v>
      </c>
      <c r="W2824" s="201" t="s">
        <v>713</v>
      </c>
      <c r="X2824" s="201">
        <v>10</v>
      </c>
    </row>
    <row r="2825" spans="1:24" s="171" customFormat="1" ht="11.25">
      <c r="A2825" s="172" t="s">
        <v>704</v>
      </c>
      <c r="B2825" s="201" t="s">
        <v>673</v>
      </c>
      <c r="C2825" s="201" t="s">
        <v>705</v>
      </c>
      <c r="D2825" s="201" t="s">
        <v>706</v>
      </c>
      <c r="E2825" s="201" t="s">
        <v>707</v>
      </c>
      <c r="F2825" s="201" t="s">
        <v>708</v>
      </c>
      <c r="G2825" s="201">
        <v>1</v>
      </c>
      <c r="H2825" s="201">
        <v>45</v>
      </c>
      <c r="I2825" s="201" t="s">
        <v>713</v>
      </c>
      <c r="J2825" s="201" t="s">
        <v>671</v>
      </c>
      <c r="K2825" s="202">
        <v>42.17</v>
      </c>
      <c r="L2825" s="202">
        <v>0.09</v>
      </c>
      <c r="M2825" s="202">
        <v>22.98</v>
      </c>
      <c r="N2825" s="202">
        <v>15.57</v>
      </c>
      <c r="O2825" s="202">
        <v>0.41</v>
      </c>
      <c r="P2825" s="202">
        <v>14.53</v>
      </c>
      <c r="Q2825" s="202">
        <v>3.98</v>
      </c>
      <c r="R2825" s="202">
        <v>0.04</v>
      </c>
      <c r="S2825" s="202">
        <v>0.42</v>
      </c>
      <c r="T2825" s="202">
        <v>100.19</v>
      </c>
      <c r="U2825" s="183">
        <f t="shared" si="88"/>
        <v>62.453697256149646</v>
      </c>
      <c r="V2825" s="183">
        <f t="shared" si="89"/>
        <v>1.2112276014027583</v>
      </c>
      <c r="W2825" s="201" t="s">
        <v>713</v>
      </c>
      <c r="X2825" s="201">
        <v>10</v>
      </c>
    </row>
    <row r="2826" spans="1:24" s="171" customFormat="1" ht="11.25">
      <c r="A2826" s="172" t="s">
        <v>704</v>
      </c>
      <c r="B2826" s="201" t="s">
        <v>673</v>
      </c>
      <c r="C2826" s="201" t="s">
        <v>705</v>
      </c>
      <c r="D2826" s="201" t="s">
        <v>706</v>
      </c>
      <c r="E2826" s="201" t="s">
        <v>707</v>
      </c>
      <c r="F2826" s="201" t="s">
        <v>708</v>
      </c>
      <c r="G2826" s="201">
        <v>1</v>
      </c>
      <c r="H2826" s="201">
        <v>46</v>
      </c>
      <c r="I2826" s="201" t="s">
        <v>713</v>
      </c>
      <c r="J2826" s="201" t="s">
        <v>671</v>
      </c>
      <c r="K2826" s="202">
        <v>42.6</v>
      </c>
      <c r="L2826" s="202">
        <v>1.01</v>
      </c>
      <c r="M2826" s="202">
        <v>19.63</v>
      </c>
      <c r="N2826" s="202">
        <v>8.8000000000000007</v>
      </c>
      <c r="O2826" s="202">
        <v>0.36</v>
      </c>
      <c r="P2826" s="202">
        <v>18.71</v>
      </c>
      <c r="Q2826" s="202">
        <v>5.47</v>
      </c>
      <c r="R2826" s="202">
        <v>0.1</v>
      </c>
      <c r="S2826" s="202">
        <v>3.37</v>
      </c>
      <c r="T2826" s="202">
        <v>100.05</v>
      </c>
      <c r="U2826" s="183">
        <f t="shared" si="88"/>
        <v>79.12187548096972</v>
      </c>
      <c r="V2826" s="183">
        <f t="shared" si="89"/>
        <v>10.327341767052246</v>
      </c>
      <c r="W2826" s="201" t="s">
        <v>713</v>
      </c>
      <c r="X2826" s="201">
        <v>10</v>
      </c>
    </row>
    <row r="2827" spans="1:24" s="171" customFormat="1" ht="11.25">
      <c r="A2827" s="172" t="s">
        <v>704</v>
      </c>
      <c r="B2827" s="201" t="s">
        <v>673</v>
      </c>
      <c r="C2827" s="201" t="s">
        <v>705</v>
      </c>
      <c r="D2827" s="201" t="s">
        <v>706</v>
      </c>
      <c r="E2827" s="201" t="s">
        <v>707</v>
      </c>
      <c r="F2827" s="201" t="s">
        <v>708</v>
      </c>
      <c r="G2827" s="201">
        <v>1</v>
      </c>
      <c r="H2827" s="201">
        <v>47</v>
      </c>
      <c r="I2827" s="201" t="s">
        <v>713</v>
      </c>
      <c r="J2827" s="201" t="s">
        <v>671</v>
      </c>
      <c r="K2827" s="202">
        <v>42.47</v>
      </c>
      <c r="L2827" s="202">
        <v>0.45</v>
      </c>
      <c r="M2827" s="202">
        <v>21.76</v>
      </c>
      <c r="N2827" s="202">
        <v>10.82</v>
      </c>
      <c r="O2827" s="202">
        <v>0.54</v>
      </c>
      <c r="P2827" s="202">
        <v>13.99</v>
      </c>
      <c r="Q2827" s="202">
        <v>10.76</v>
      </c>
      <c r="R2827" s="202">
        <v>0.11</v>
      </c>
      <c r="S2827" s="202">
        <v>0.24</v>
      </c>
      <c r="T2827" s="202">
        <v>101.14</v>
      </c>
      <c r="U2827" s="183">
        <f t="shared" si="88"/>
        <v>69.739582527512482</v>
      </c>
      <c r="V2827" s="183">
        <f t="shared" si="89"/>
        <v>0.73446271292700194</v>
      </c>
      <c r="W2827" s="201" t="s">
        <v>713</v>
      </c>
      <c r="X2827" s="201">
        <v>10</v>
      </c>
    </row>
    <row r="2828" spans="1:24" s="171" customFormat="1" ht="11.25">
      <c r="A2828" s="172" t="s">
        <v>704</v>
      </c>
      <c r="B2828" s="201" t="s">
        <v>673</v>
      </c>
      <c r="C2828" s="201" t="s">
        <v>705</v>
      </c>
      <c r="D2828" s="201" t="s">
        <v>706</v>
      </c>
      <c r="E2828" s="201" t="s">
        <v>707</v>
      </c>
      <c r="F2828" s="201" t="s">
        <v>708</v>
      </c>
      <c r="G2828" s="201">
        <v>1</v>
      </c>
      <c r="H2828" s="201">
        <v>48</v>
      </c>
      <c r="I2828" s="201" t="s">
        <v>713</v>
      </c>
      <c r="J2828" s="201" t="s">
        <v>671</v>
      </c>
      <c r="K2828" s="202">
        <v>43.26</v>
      </c>
      <c r="L2828" s="202">
        <v>0.89</v>
      </c>
      <c r="M2828" s="202">
        <v>19.91</v>
      </c>
      <c r="N2828" s="202">
        <v>9.19</v>
      </c>
      <c r="O2828" s="202">
        <v>0.37</v>
      </c>
      <c r="P2828" s="202">
        <v>18.46</v>
      </c>
      <c r="Q2828" s="202">
        <v>5.41</v>
      </c>
      <c r="R2828" s="202">
        <v>0.11</v>
      </c>
      <c r="S2828" s="202">
        <v>3.2</v>
      </c>
      <c r="T2828" s="202">
        <v>100.8</v>
      </c>
      <c r="U2828" s="183">
        <f t="shared" si="88"/>
        <v>78.167791028276227</v>
      </c>
      <c r="V2828" s="183">
        <f t="shared" si="89"/>
        <v>9.7325935539918031</v>
      </c>
      <c r="W2828" s="201" t="s">
        <v>713</v>
      </c>
      <c r="X2828" s="201">
        <v>10</v>
      </c>
    </row>
    <row r="2829" spans="1:24" s="171" customFormat="1" ht="11.25">
      <c r="A2829" s="172" t="s">
        <v>704</v>
      </c>
      <c r="B2829" s="201" t="s">
        <v>673</v>
      </c>
      <c r="C2829" s="201" t="s">
        <v>705</v>
      </c>
      <c r="D2829" s="201" t="s">
        <v>706</v>
      </c>
      <c r="E2829" s="201" t="s">
        <v>707</v>
      </c>
      <c r="F2829" s="201" t="s">
        <v>708</v>
      </c>
      <c r="G2829" s="201">
        <v>1</v>
      </c>
      <c r="H2829" s="201">
        <v>49</v>
      </c>
      <c r="I2829" s="201" t="s">
        <v>713</v>
      </c>
      <c r="J2829" s="201" t="s">
        <v>671</v>
      </c>
      <c r="K2829" s="202">
        <v>42.66</v>
      </c>
      <c r="L2829" s="202">
        <v>0.76</v>
      </c>
      <c r="M2829" s="202">
        <v>22.32</v>
      </c>
      <c r="N2829" s="202">
        <v>9.6999999999999993</v>
      </c>
      <c r="O2829" s="202">
        <v>0.52</v>
      </c>
      <c r="P2829" s="202">
        <v>17.75</v>
      </c>
      <c r="Q2829" s="202">
        <v>5.42</v>
      </c>
      <c r="R2829" s="202">
        <v>0.06</v>
      </c>
      <c r="S2829" s="202">
        <v>0.42</v>
      </c>
      <c r="T2829" s="202">
        <v>99.61</v>
      </c>
      <c r="U2829" s="183">
        <f t="shared" si="88"/>
        <v>76.535044224048505</v>
      </c>
      <c r="V2829" s="183">
        <f t="shared" si="89"/>
        <v>1.2465969917795348</v>
      </c>
      <c r="W2829" s="201" t="s">
        <v>713</v>
      </c>
      <c r="X2829" s="201">
        <v>10</v>
      </c>
    </row>
    <row r="2830" spans="1:24" s="171" customFormat="1" ht="11.25">
      <c r="A2830" s="172" t="s">
        <v>704</v>
      </c>
      <c r="B2830" s="201" t="s">
        <v>673</v>
      </c>
      <c r="C2830" s="201" t="s">
        <v>705</v>
      </c>
      <c r="D2830" s="201" t="s">
        <v>706</v>
      </c>
      <c r="E2830" s="201" t="s">
        <v>707</v>
      </c>
      <c r="F2830" s="201" t="s">
        <v>708</v>
      </c>
      <c r="G2830" s="201">
        <v>1</v>
      </c>
      <c r="H2830" s="201">
        <v>50</v>
      </c>
      <c r="I2830" s="201" t="s">
        <v>713</v>
      </c>
      <c r="J2830" s="201" t="s">
        <v>671</v>
      </c>
      <c r="K2830" s="202">
        <v>42.42</v>
      </c>
      <c r="L2830" s="202">
        <v>1.06</v>
      </c>
      <c r="M2830" s="202">
        <v>18.11</v>
      </c>
      <c r="N2830" s="202">
        <v>8.01</v>
      </c>
      <c r="O2830" s="202">
        <v>0.41</v>
      </c>
      <c r="P2830" s="202">
        <v>17.75</v>
      </c>
      <c r="Q2830" s="202">
        <v>5.97</v>
      </c>
      <c r="R2830" s="202">
        <v>0.14000000000000001</v>
      </c>
      <c r="S2830" s="202">
        <v>5.63</v>
      </c>
      <c r="T2830" s="202">
        <v>99.5</v>
      </c>
      <c r="U2830" s="183">
        <f t="shared" si="88"/>
        <v>79.797338364929089</v>
      </c>
      <c r="V2830" s="183">
        <f t="shared" si="89"/>
        <v>17.256171892648599</v>
      </c>
      <c r="W2830" s="201" t="s">
        <v>713</v>
      </c>
      <c r="X2830" s="201">
        <v>10</v>
      </c>
    </row>
    <row r="2831" spans="1:24" s="171" customFormat="1" ht="11.25">
      <c r="A2831" s="172" t="s">
        <v>704</v>
      </c>
      <c r="B2831" s="201" t="s">
        <v>673</v>
      </c>
      <c r="C2831" s="201" t="s">
        <v>705</v>
      </c>
      <c r="D2831" s="201" t="s">
        <v>706</v>
      </c>
      <c r="E2831" s="201" t="s">
        <v>707</v>
      </c>
      <c r="F2831" s="201" t="s">
        <v>708</v>
      </c>
      <c r="G2831" s="201">
        <v>1</v>
      </c>
      <c r="H2831" s="201">
        <v>51</v>
      </c>
      <c r="I2831" s="201" t="s">
        <v>713</v>
      </c>
      <c r="J2831" s="201" t="s">
        <v>671</v>
      </c>
      <c r="K2831" s="202">
        <v>41.5</v>
      </c>
      <c r="L2831" s="202">
        <v>0.47</v>
      </c>
      <c r="M2831" s="202">
        <v>22</v>
      </c>
      <c r="N2831" s="202">
        <v>10.62</v>
      </c>
      <c r="O2831" s="202">
        <v>0.56000000000000005</v>
      </c>
      <c r="P2831" s="202">
        <v>14.37</v>
      </c>
      <c r="Q2831" s="202">
        <v>9.31</v>
      </c>
      <c r="R2831" s="202">
        <v>0</v>
      </c>
      <c r="S2831" s="202">
        <v>0.27</v>
      </c>
      <c r="T2831" s="202">
        <v>99.1</v>
      </c>
      <c r="U2831" s="183">
        <f t="shared" si="88"/>
        <v>70.690193811800512</v>
      </c>
      <c r="V2831" s="183">
        <f t="shared" si="89"/>
        <v>0.8165806118984934</v>
      </c>
      <c r="W2831" s="201" t="s">
        <v>713</v>
      </c>
      <c r="X2831" s="201">
        <v>10</v>
      </c>
    </row>
    <row r="2832" spans="1:24" s="171" customFormat="1" ht="11.25">
      <c r="A2832" s="172" t="s">
        <v>704</v>
      </c>
      <c r="B2832" s="201" t="s">
        <v>673</v>
      </c>
      <c r="C2832" s="201" t="s">
        <v>705</v>
      </c>
      <c r="D2832" s="201" t="s">
        <v>706</v>
      </c>
      <c r="E2832" s="201" t="s">
        <v>707</v>
      </c>
      <c r="F2832" s="201" t="s">
        <v>708</v>
      </c>
      <c r="G2832" s="201">
        <v>1</v>
      </c>
      <c r="H2832" s="201">
        <v>52</v>
      </c>
      <c r="I2832" s="201" t="s">
        <v>713</v>
      </c>
      <c r="J2832" s="201" t="s">
        <v>671</v>
      </c>
      <c r="K2832" s="202">
        <v>42.91</v>
      </c>
      <c r="L2832" s="202">
        <v>1.1399999999999999</v>
      </c>
      <c r="M2832" s="202">
        <v>18.899999999999999</v>
      </c>
      <c r="N2832" s="202">
        <v>7.87</v>
      </c>
      <c r="O2832" s="202">
        <v>0.36</v>
      </c>
      <c r="P2832" s="202">
        <v>18.62</v>
      </c>
      <c r="Q2832" s="202">
        <v>5.53</v>
      </c>
      <c r="R2832" s="202">
        <v>0.03</v>
      </c>
      <c r="S2832" s="202">
        <v>3.97</v>
      </c>
      <c r="T2832" s="202">
        <v>99.33</v>
      </c>
      <c r="U2832" s="183">
        <f t="shared" si="88"/>
        <v>80.832442191699087</v>
      </c>
      <c r="V2832" s="183">
        <f t="shared" si="89"/>
        <v>12.350811820037933</v>
      </c>
      <c r="W2832" s="201" t="s">
        <v>713</v>
      </c>
      <c r="X2832" s="201">
        <v>10</v>
      </c>
    </row>
    <row r="2833" spans="1:24" s="171" customFormat="1" ht="11.25">
      <c r="A2833" s="172" t="s">
        <v>704</v>
      </c>
      <c r="B2833" s="201" t="s">
        <v>673</v>
      </c>
      <c r="C2833" s="201" t="s">
        <v>705</v>
      </c>
      <c r="D2833" s="201" t="s">
        <v>706</v>
      </c>
      <c r="E2833" s="201" t="s">
        <v>707</v>
      </c>
      <c r="F2833" s="201" t="s">
        <v>708</v>
      </c>
      <c r="G2833" s="201">
        <v>1</v>
      </c>
      <c r="H2833" s="201">
        <v>53</v>
      </c>
      <c r="I2833" s="201" t="s">
        <v>713</v>
      </c>
      <c r="J2833" s="201" t="s">
        <v>671</v>
      </c>
      <c r="K2833" s="202">
        <v>41.94</v>
      </c>
      <c r="L2833" s="202">
        <v>0.75</v>
      </c>
      <c r="M2833" s="202">
        <v>22.85</v>
      </c>
      <c r="N2833" s="202">
        <v>9.81</v>
      </c>
      <c r="O2833" s="202">
        <v>0.52</v>
      </c>
      <c r="P2833" s="202">
        <v>18.13</v>
      </c>
      <c r="Q2833" s="202">
        <v>5.0599999999999996</v>
      </c>
      <c r="R2833" s="202">
        <v>7.0000000000000007E-2</v>
      </c>
      <c r="S2833" s="202">
        <v>0.28999999999999998</v>
      </c>
      <c r="T2833" s="202">
        <v>99.42</v>
      </c>
      <c r="U2833" s="183">
        <f t="shared" si="88"/>
        <v>76.712479541619189</v>
      </c>
      <c r="V2833" s="183">
        <f t="shared" si="89"/>
        <v>0.84420669344029009</v>
      </c>
      <c r="W2833" s="201" t="s">
        <v>713</v>
      </c>
      <c r="X2833" s="201">
        <v>10</v>
      </c>
    </row>
    <row r="2834" spans="1:24" s="171" customFormat="1" ht="11.25">
      <c r="A2834" s="172" t="s">
        <v>704</v>
      </c>
      <c r="B2834" s="201" t="s">
        <v>673</v>
      </c>
      <c r="C2834" s="201" t="s">
        <v>705</v>
      </c>
      <c r="D2834" s="201" t="s">
        <v>706</v>
      </c>
      <c r="E2834" s="201" t="s">
        <v>707</v>
      </c>
      <c r="F2834" s="201" t="s">
        <v>708</v>
      </c>
      <c r="G2834" s="201">
        <v>1</v>
      </c>
      <c r="H2834" s="201">
        <v>54</v>
      </c>
      <c r="I2834" s="201" t="s">
        <v>713</v>
      </c>
      <c r="J2834" s="201" t="s">
        <v>671</v>
      </c>
      <c r="K2834" s="202">
        <v>41.93</v>
      </c>
      <c r="L2834" s="202">
        <v>2.63</v>
      </c>
      <c r="M2834" s="202">
        <v>18.63</v>
      </c>
      <c r="N2834" s="202">
        <v>9.4499999999999993</v>
      </c>
      <c r="O2834" s="202">
        <v>0.37</v>
      </c>
      <c r="P2834" s="202">
        <v>17.43</v>
      </c>
      <c r="Q2834" s="202">
        <v>7.29</v>
      </c>
      <c r="R2834" s="202">
        <v>0.23</v>
      </c>
      <c r="S2834" s="202">
        <v>1.1499999999999999</v>
      </c>
      <c r="T2834" s="202">
        <v>99.11</v>
      </c>
      <c r="U2834" s="183">
        <f t="shared" si="88"/>
        <v>76.676952748312431</v>
      </c>
      <c r="V2834" s="183">
        <f t="shared" si="89"/>
        <v>3.9763279818319606</v>
      </c>
      <c r="W2834" s="201" t="s">
        <v>713</v>
      </c>
      <c r="X2834" s="201">
        <v>10</v>
      </c>
    </row>
    <row r="2835" spans="1:24" s="171" customFormat="1" ht="11.25">
      <c r="A2835" s="172" t="s">
        <v>704</v>
      </c>
      <c r="B2835" s="201" t="s">
        <v>665</v>
      </c>
      <c r="C2835" s="201" t="s">
        <v>705</v>
      </c>
      <c r="D2835" s="201" t="s">
        <v>706</v>
      </c>
      <c r="E2835" s="201" t="s">
        <v>707</v>
      </c>
      <c r="F2835" s="201" t="s">
        <v>708</v>
      </c>
      <c r="G2835" s="201">
        <v>2</v>
      </c>
      <c r="H2835" s="201">
        <v>51</v>
      </c>
      <c r="I2835" s="201" t="s">
        <v>713</v>
      </c>
      <c r="J2835" s="201" t="s">
        <v>671</v>
      </c>
      <c r="K2835" s="202">
        <v>42.93</v>
      </c>
      <c r="L2835" s="202">
        <v>0.08</v>
      </c>
      <c r="M2835" s="202">
        <v>17.649999999999999</v>
      </c>
      <c r="N2835" s="202">
        <v>7.43</v>
      </c>
      <c r="O2835" s="202">
        <v>0.4</v>
      </c>
      <c r="P2835" s="202">
        <v>17.32</v>
      </c>
      <c r="Q2835" s="202">
        <v>5.99</v>
      </c>
      <c r="R2835" s="202">
        <v>0.02</v>
      </c>
      <c r="S2835" s="202">
        <v>7.39</v>
      </c>
      <c r="T2835" s="202">
        <v>99.21</v>
      </c>
      <c r="U2835" s="183">
        <f t="shared" si="88"/>
        <v>80.601430633585267</v>
      </c>
      <c r="V2835" s="183">
        <f t="shared" si="89"/>
        <v>21.92858795972462</v>
      </c>
      <c r="W2835" s="201" t="s">
        <v>713</v>
      </c>
      <c r="X2835" s="201">
        <v>10</v>
      </c>
    </row>
    <row r="2836" spans="1:24" s="171" customFormat="1" ht="11.25">
      <c r="A2836" s="172" t="s">
        <v>704</v>
      </c>
      <c r="B2836" s="201" t="s">
        <v>665</v>
      </c>
      <c r="C2836" s="201" t="s">
        <v>705</v>
      </c>
      <c r="D2836" s="201" t="s">
        <v>706</v>
      </c>
      <c r="E2836" s="201" t="s">
        <v>707</v>
      </c>
      <c r="F2836" s="201" t="s">
        <v>708</v>
      </c>
      <c r="G2836" s="201">
        <v>2</v>
      </c>
      <c r="H2836" s="201">
        <v>52</v>
      </c>
      <c r="I2836" s="201" t="s">
        <v>713</v>
      </c>
      <c r="J2836" s="201" t="s">
        <v>671</v>
      </c>
      <c r="K2836" s="202">
        <v>43.27</v>
      </c>
      <c r="L2836" s="202">
        <v>0.47</v>
      </c>
      <c r="M2836" s="202">
        <v>21.89</v>
      </c>
      <c r="N2836" s="202">
        <v>8.93</v>
      </c>
      <c r="O2836" s="202">
        <v>0.41</v>
      </c>
      <c r="P2836" s="202">
        <v>19.13</v>
      </c>
      <c r="Q2836" s="202">
        <v>4.63</v>
      </c>
      <c r="R2836" s="202">
        <v>0.09</v>
      </c>
      <c r="S2836" s="202">
        <v>1.82</v>
      </c>
      <c r="T2836" s="202">
        <v>100.64</v>
      </c>
      <c r="U2836" s="183">
        <f t="shared" si="88"/>
        <v>79.246073760875717</v>
      </c>
      <c r="V2836" s="183">
        <f t="shared" si="89"/>
        <v>5.2829061433811191</v>
      </c>
      <c r="W2836" s="201" t="s">
        <v>713</v>
      </c>
      <c r="X2836" s="201">
        <v>10</v>
      </c>
    </row>
    <row r="2837" spans="1:24" s="171" customFormat="1" ht="11.25">
      <c r="A2837" s="172" t="s">
        <v>704</v>
      </c>
      <c r="B2837" s="201" t="s">
        <v>665</v>
      </c>
      <c r="C2837" s="201" t="s">
        <v>705</v>
      </c>
      <c r="D2837" s="201" t="s">
        <v>706</v>
      </c>
      <c r="E2837" s="201" t="s">
        <v>707</v>
      </c>
      <c r="F2837" s="201" t="s">
        <v>708</v>
      </c>
      <c r="G2837" s="201">
        <v>2</v>
      </c>
      <c r="H2837" s="201">
        <v>53</v>
      </c>
      <c r="I2837" s="201" t="s">
        <v>713</v>
      </c>
      <c r="J2837" s="201" t="s">
        <v>671</v>
      </c>
      <c r="K2837" s="202">
        <v>42.6</v>
      </c>
      <c r="L2837" s="202">
        <v>2.02</v>
      </c>
      <c r="M2837" s="202">
        <v>20.29</v>
      </c>
      <c r="N2837" s="202">
        <v>9.6</v>
      </c>
      <c r="O2837" s="202">
        <v>0.33</v>
      </c>
      <c r="P2837" s="202">
        <v>18.5</v>
      </c>
      <c r="Q2837" s="202">
        <v>6.59</v>
      </c>
      <c r="R2837" s="202">
        <v>0.06</v>
      </c>
      <c r="S2837" s="202">
        <v>0.62</v>
      </c>
      <c r="T2837" s="202">
        <v>100.61</v>
      </c>
      <c r="U2837" s="183">
        <f t="shared" si="88"/>
        <v>77.451592208604922</v>
      </c>
      <c r="V2837" s="183">
        <f t="shared" si="89"/>
        <v>2.0087044705590813</v>
      </c>
      <c r="W2837" s="201" t="s">
        <v>713</v>
      </c>
      <c r="X2837" s="201">
        <v>10</v>
      </c>
    </row>
    <row r="2838" spans="1:24" s="171" customFormat="1" ht="11.25">
      <c r="A2838" s="172" t="s">
        <v>704</v>
      </c>
      <c r="B2838" s="201" t="s">
        <v>665</v>
      </c>
      <c r="C2838" s="201" t="s">
        <v>705</v>
      </c>
      <c r="D2838" s="201" t="s">
        <v>706</v>
      </c>
      <c r="E2838" s="201" t="s">
        <v>707</v>
      </c>
      <c r="F2838" s="201" t="s">
        <v>708</v>
      </c>
      <c r="G2838" s="201">
        <v>2</v>
      </c>
      <c r="H2838" s="201">
        <v>54</v>
      </c>
      <c r="I2838" s="201" t="s">
        <v>713</v>
      </c>
      <c r="J2838" s="201" t="s">
        <v>671</v>
      </c>
      <c r="K2838" s="202">
        <v>42.73</v>
      </c>
      <c r="L2838" s="202">
        <v>1.1499999999999999</v>
      </c>
      <c r="M2838" s="202">
        <v>18.36</v>
      </c>
      <c r="N2838" s="202">
        <v>9.01</v>
      </c>
      <c r="O2838" s="202">
        <v>0.35</v>
      </c>
      <c r="P2838" s="202">
        <v>18.170000000000002</v>
      </c>
      <c r="Q2838" s="202">
        <v>5.85</v>
      </c>
      <c r="R2838" s="202">
        <v>0.14000000000000001</v>
      </c>
      <c r="S2838" s="202">
        <v>4.26</v>
      </c>
      <c r="T2838" s="202">
        <v>100.02</v>
      </c>
      <c r="U2838" s="183">
        <f t="shared" si="88"/>
        <v>78.235066467007158</v>
      </c>
      <c r="V2838" s="183">
        <f t="shared" si="89"/>
        <v>13.468790576900236</v>
      </c>
      <c r="W2838" s="201" t="s">
        <v>713</v>
      </c>
      <c r="X2838" s="201">
        <v>10</v>
      </c>
    </row>
    <row r="2839" spans="1:24" s="171" customFormat="1" ht="11.25">
      <c r="A2839" s="172" t="s">
        <v>704</v>
      </c>
      <c r="B2839" s="201" t="s">
        <v>665</v>
      </c>
      <c r="C2839" s="201" t="s">
        <v>705</v>
      </c>
      <c r="D2839" s="201" t="s">
        <v>706</v>
      </c>
      <c r="E2839" s="201" t="s">
        <v>707</v>
      </c>
      <c r="F2839" s="201" t="s">
        <v>708</v>
      </c>
      <c r="G2839" s="201">
        <v>2</v>
      </c>
      <c r="H2839" s="201">
        <v>55</v>
      </c>
      <c r="I2839" s="201" t="s">
        <v>713</v>
      </c>
      <c r="J2839" s="201" t="s">
        <v>671</v>
      </c>
      <c r="K2839" s="202">
        <v>42.42</v>
      </c>
      <c r="L2839" s="202">
        <v>0.15</v>
      </c>
      <c r="M2839" s="202">
        <v>20.63</v>
      </c>
      <c r="N2839" s="202">
        <v>7.78</v>
      </c>
      <c r="O2839" s="202">
        <v>0.45</v>
      </c>
      <c r="P2839" s="202">
        <v>18.989999999999998</v>
      </c>
      <c r="Q2839" s="202">
        <v>5.13</v>
      </c>
      <c r="R2839" s="202">
        <v>0</v>
      </c>
      <c r="S2839" s="202">
        <v>4.82</v>
      </c>
      <c r="T2839" s="202">
        <v>100.37</v>
      </c>
      <c r="U2839" s="183">
        <f t="shared" si="88"/>
        <v>81.310863670800387</v>
      </c>
      <c r="V2839" s="183">
        <f t="shared" si="89"/>
        <v>13.549795466163117</v>
      </c>
      <c r="W2839" s="201" t="s">
        <v>713</v>
      </c>
      <c r="X2839" s="201">
        <v>10</v>
      </c>
    </row>
    <row r="2840" spans="1:24" s="171" customFormat="1" ht="11.25">
      <c r="A2840" s="172" t="s">
        <v>704</v>
      </c>
      <c r="B2840" s="201" t="s">
        <v>665</v>
      </c>
      <c r="C2840" s="201" t="s">
        <v>705</v>
      </c>
      <c r="D2840" s="201" t="s">
        <v>706</v>
      </c>
      <c r="E2840" s="201" t="s">
        <v>707</v>
      </c>
      <c r="F2840" s="201" t="s">
        <v>708</v>
      </c>
      <c r="G2840" s="201">
        <v>2</v>
      </c>
      <c r="H2840" s="201">
        <v>56</v>
      </c>
      <c r="I2840" s="201" t="s">
        <v>713</v>
      </c>
      <c r="J2840" s="201" t="s">
        <v>671</v>
      </c>
      <c r="K2840" s="202">
        <v>42.79</v>
      </c>
      <c r="L2840" s="202">
        <v>0.06</v>
      </c>
      <c r="M2840" s="202">
        <v>18.03</v>
      </c>
      <c r="N2840" s="202">
        <v>7.28</v>
      </c>
      <c r="O2840" s="202">
        <v>0.39</v>
      </c>
      <c r="P2840" s="202">
        <v>18.54</v>
      </c>
      <c r="Q2840" s="202">
        <v>6.18</v>
      </c>
      <c r="R2840" s="202">
        <v>0.01</v>
      </c>
      <c r="S2840" s="202">
        <v>7.46</v>
      </c>
      <c r="T2840" s="202">
        <v>100.74</v>
      </c>
      <c r="U2840" s="183">
        <f t="shared" si="88"/>
        <v>81.947294580721248</v>
      </c>
      <c r="V2840" s="183">
        <f t="shared" si="89"/>
        <v>21.725990512220118</v>
      </c>
      <c r="W2840" s="201" t="s">
        <v>713</v>
      </c>
      <c r="X2840" s="201">
        <v>10</v>
      </c>
    </row>
    <row r="2841" spans="1:24" s="171" customFormat="1" ht="11.25">
      <c r="A2841" s="172" t="s">
        <v>704</v>
      </c>
      <c r="B2841" s="201" t="s">
        <v>665</v>
      </c>
      <c r="C2841" s="201" t="s">
        <v>705</v>
      </c>
      <c r="D2841" s="201" t="s">
        <v>706</v>
      </c>
      <c r="E2841" s="201" t="s">
        <v>707</v>
      </c>
      <c r="F2841" s="201" t="s">
        <v>708</v>
      </c>
      <c r="G2841" s="201">
        <v>2</v>
      </c>
      <c r="H2841" s="201">
        <v>57</v>
      </c>
      <c r="I2841" s="201" t="s">
        <v>713</v>
      </c>
      <c r="J2841" s="201" t="s">
        <v>671</v>
      </c>
      <c r="K2841" s="202">
        <v>43.04</v>
      </c>
      <c r="L2841" s="202">
        <v>0.83</v>
      </c>
      <c r="M2841" s="202">
        <v>20.52</v>
      </c>
      <c r="N2841" s="202">
        <v>6.89</v>
      </c>
      <c r="O2841" s="202">
        <v>0.31</v>
      </c>
      <c r="P2841" s="202">
        <v>20.6</v>
      </c>
      <c r="Q2841" s="202">
        <v>4.97</v>
      </c>
      <c r="R2841" s="202">
        <v>0.1</v>
      </c>
      <c r="S2841" s="202">
        <v>3.18</v>
      </c>
      <c r="T2841" s="202">
        <v>100.44</v>
      </c>
      <c r="U2841" s="183">
        <f t="shared" si="88"/>
        <v>84.200213454433069</v>
      </c>
      <c r="V2841" s="183">
        <f t="shared" si="89"/>
        <v>9.4170549420808118</v>
      </c>
      <c r="W2841" s="201" t="s">
        <v>713</v>
      </c>
      <c r="X2841" s="201">
        <v>10</v>
      </c>
    </row>
    <row r="2842" spans="1:24" s="171" customFormat="1" ht="11.25">
      <c r="A2842" s="172" t="s">
        <v>704</v>
      </c>
      <c r="B2842" s="201" t="s">
        <v>665</v>
      </c>
      <c r="C2842" s="201" t="s">
        <v>705</v>
      </c>
      <c r="D2842" s="201" t="s">
        <v>706</v>
      </c>
      <c r="E2842" s="201" t="s">
        <v>707</v>
      </c>
      <c r="F2842" s="201" t="s">
        <v>708</v>
      </c>
      <c r="G2842" s="201">
        <v>2</v>
      </c>
      <c r="H2842" s="201">
        <v>58</v>
      </c>
      <c r="I2842" s="201" t="s">
        <v>713</v>
      </c>
      <c r="J2842" s="201" t="s">
        <v>671</v>
      </c>
      <c r="K2842" s="202">
        <v>42.57</v>
      </c>
      <c r="L2842" s="202">
        <v>0.02</v>
      </c>
      <c r="M2842" s="202">
        <v>18.079999999999998</v>
      </c>
      <c r="N2842" s="202">
        <v>7.38</v>
      </c>
      <c r="O2842" s="202">
        <v>0.39</v>
      </c>
      <c r="P2842" s="202">
        <v>18.53</v>
      </c>
      <c r="Q2842" s="202">
        <v>6.18</v>
      </c>
      <c r="R2842" s="202">
        <v>0.1</v>
      </c>
      <c r="S2842" s="202">
        <v>7.06</v>
      </c>
      <c r="T2842" s="202">
        <v>100.31</v>
      </c>
      <c r="U2842" s="183">
        <f t="shared" si="88"/>
        <v>81.736534500671425</v>
      </c>
      <c r="V2842" s="183">
        <f t="shared" si="89"/>
        <v>20.757814401407853</v>
      </c>
      <c r="W2842" s="201" t="s">
        <v>713</v>
      </c>
      <c r="X2842" s="201">
        <v>10</v>
      </c>
    </row>
    <row r="2843" spans="1:24" s="171" customFormat="1" ht="11.25">
      <c r="A2843" s="172" t="s">
        <v>704</v>
      </c>
      <c r="B2843" s="201" t="s">
        <v>665</v>
      </c>
      <c r="C2843" s="201" t="s">
        <v>705</v>
      </c>
      <c r="D2843" s="201" t="s">
        <v>706</v>
      </c>
      <c r="E2843" s="201" t="s">
        <v>707</v>
      </c>
      <c r="F2843" s="201" t="s">
        <v>708</v>
      </c>
      <c r="G2843" s="201">
        <v>2</v>
      </c>
      <c r="H2843" s="201">
        <v>59</v>
      </c>
      <c r="I2843" s="201" t="s">
        <v>713</v>
      </c>
      <c r="J2843" s="201" t="s">
        <v>671</v>
      </c>
      <c r="K2843" s="202">
        <v>43.32</v>
      </c>
      <c r="L2843" s="202">
        <v>0.32</v>
      </c>
      <c r="M2843" s="202">
        <v>19.68</v>
      </c>
      <c r="N2843" s="202">
        <v>7.43</v>
      </c>
      <c r="O2843" s="202">
        <v>0.43</v>
      </c>
      <c r="P2843" s="202">
        <v>19.010000000000002</v>
      </c>
      <c r="Q2843" s="202">
        <v>5.24</v>
      </c>
      <c r="R2843" s="202">
        <v>0.04</v>
      </c>
      <c r="S2843" s="202">
        <v>5.42</v>
      </c>
      <c r="T2843" s="202">
        <v>100.89</v>
      </c>
      <c r="U2843" s="183">
        <f t="shared" si="88"/>
        <v>82.015829738440388</v>
      </c>
      <c r="V2843" s="183">
        <f t="shared" si="89"/>
        <v>15.594269321714261</v>
      </c>
      <c r="W2843" s="201" t="s">
        <v>713</v>
      </c>
      <c r="X2843" s="201">
        <v>10</v>
      </c>
    </row>
    <row r="2844" spans="1:24" s="171" customFormat="1" ht="11.25">
      <c r="A2844" s="172" t="s">
        <v>704</v>
      </c>
      <c r="B2844" s="201" t="s">
        <v>665</v>
      </c>
      <c r="C2844" s="201" t="s">
        <v>705</v>
      </c>
      <c r="D2844" s="201" t="s">
        <v>706</v>
      </c>
      <c r="E2844" s="201" t="s">
        <v>707</v>
      </c>
      <c r="F2844" s="201" t="s">
        <v>708</v>
      </c>
      <c r="G2844" s="201">
        <v>2</v>
      </c>
      <c r="H2844" s="201">
        <v>60</v>
      </c>
      <c r="I2844" s="201" t="s">
        <v>713</v>
      </c>
      <c r="J2844" s="201" t="s">
        <v>671</v>
      </c>
      <c r="K2844" s="202">
        <v>41.82</v>
      </c>
      <c r="L2844" s="202">
        <v>0.12</v>
      </c>
      <c r="M2844" s="202">
        <v>23.28</v>
      </c>
      <c r="N2844" s="202">
        <v>16.2</v>
      </c>
      <c r="O2844" s="202">
        <v>0.4</v>
      </c>
      <c r="P2844" s="202">
        <v>11.87</v>
      </c>
      <c r="Q2844" s="202">
        <v>7.43</v>
      </c>
      <c r="R2844" s="202">
        <v>0.04</v>
      </c>
      <c r="S2844" s="202">
        <v>0.06</v>
      </c>
      <c r="T2844" s="202">
        <v>101.22</v>
      </c>
      <c r="U2844" s="183">
        <f t="shared" si="88"/>
        <v>56.635233250425074</v>
      </c>
      <c r="V2844" s="183">
        <f t="shared" si="89"/>
        <v>0.17259847149433152</v>
      </c>
      <c r="W2844" s="201" t="s">
        <v>713</v>
      </c>
      <c r="X2844" s="201">
        <v>10</v>
      </c>
    </row>
    <row r="2845" spans="1:24" s="171" customFormat="1" ht="11.25">
      <c r="A2845" s="172" t="s">
        <v>704</v>
      </c>
      <c r="B2845" s="201" t="s">
        <v>665</v>
      </c>
      <c r="C2845" s="201" t="s">
        <v>705</v>
      </c>
      <c r="D2845" s="201" t="s">
        <v>706</v>
      </c>
      <c r="E2845" s="201" t="s">
        <v>707</v>
      </c>
      <c r="F2845" s="201" t="s">
        <v>708</v>
      </c>
      <c r="G2845" s="201">
        <v>2</v>
      </c>
      <c r="H2845" s="201">
        <v>61</v>
      </c>
      <c r="I2845" s="201" t="s">
        <v>713</v>
      </c>
      <c r="J2845" s="201" t="s">
        <v>671</v>
      </c>
      <c r="K2845" s="202">
        <v>42.83</v>
      </c>
      <c r="L2845" s="202">
        <v>0.34</v>
      </c>
      <c r="M2845" s="202">
        <v>20.329999999999998</v>
      </c>
      <c r="N2845" s="202">
        <v>7.91</v>
      </c>
      <c r="O2845" s="202">
        <v>0.45</v>
      </c>
      <c r="P2845" s="202">
        <v>18.600000000000001</v>
      </c>
      <c r="Q2845" s="202">
        <v>5.46</v>
      </c>
      <c r="R2845" s="202">
        <v>0.09</v>
      </c>
      <c r="S2845" s="202">
        <v>5.2</v>
      </c>
      <c r="T2845" s="202">
        <v>101.21</v>
      </c>
      <c r="U2845" s="183">
        <f t="shared" si="88"/>
        <v>80.737062728615612</v>
      </c>
      <c r="V2845" s="183">
        <f t="shared" si="89"/>
        <v>14.645704039238753</v>
      </c>
      <c r="W2845" s="201" t="s">
        <v>713</v>
      </c>
      <c r="X2845" s="201">
        <v>10</v>
      </c>
    </row>
    <row r="2846" spans="1:24" s="171" customFormat="1" ht="11.25">
      <c r="A2846" s="172" t="s">
        <v>704</v>
      </c>
      <c r="B2846" s="201" t="s">
        <v>665</v>
      </c>
      <c r="C2846" s="201" t="s">
        <v>705</v>
      </c>
      <c r="D2846" s="201" t="s">
        <v>706</v>
      </c>
      <c r="E2846" s="201" t="s">
        <v>707</v>
      </c>
      <c r="F2846" s="201" t="s">
        <v>708</v>
      </c>
      <c r="G2846" s="201">
        <v>2</v>
      </c>
      <c r="H2846" s="201">
        <v>62</v>
      </c>
      <c r="I2846" s="201" t="s">
        <v>713</v>
      </c>
      <c r="J2846" s="201" t="s">
        <v>671</v>
      </c>
      <c r="K2846" s="202">
        <v>43.03</v>
      </c>
      <c r="L2846" s="202">
        <v>0.17</v>
      </c>
      <c r="M2846" s="202">
        <v>16.79</v>
      </c>
      <c r="N2846" s="202">
        <v>7</v>
      </c>
      <c r="O2846" s="202">
        <v>0.38</v>
      </c>
      <c r="P2846" s="202">
        <v>18.23</v>
      </c>
      <c r="Q2846" s="202">
        <v>6.16</v>
      </c>
      <c r="R2846" s="202">
        <v>0.12</v>
      </c>
      <c r="S2846" s="202">
        <v>8.59</v>
      </c>
      <c r="T2846" s="202">
        <v>100.47</v>
      </c>
      <c r="U2846" s="183">
        <f t="shared" si="88"/>
        <v>82.275703668760372</v>
      </c>
      <c r="V2846" s="183">
        <f t="shared" si="89"/>
        <v>25.551540445713705</v>
      </c>
      <c r="W2846" s="201" t="s">
        <v>713</v>
      </c>
      <c r="X2846" s="201">
        <v>10</v>
      </c>
    </row>
    <row r="2847" spans="1:24" s="171" customFormat="1" ht="11.25">
      <c r="A2847" s="172" t="s">
        <v>704</v>
      </c>
      <c r="B2847" s="201" t="s">
        <v>665</v>
      </c>
      <c r="C2847" s="201" t="s">
        <v>705</v>
      </c>
      <c r="D2847" s="201" t="s">
        <v>706</v>
      </c>
      <c r="E2847" s="201" t="s">
        <v>707</v>
      </c>
      <c r="F2847" s="201" t="s">
        <v>708</v>
      </c>
      <c r="G2847" s="201">
        <v>2</v>
      </c>
      <c r="H2847" s="201">
        <v>63</v>
      </c>
      <c r="I2847" s="201" t="s">
        <v>713</v>
      </c>
      <c r="J2847" s="201" t="s">
        <v>671</v>
      </c>
      <c r="K2847" s="202">
        <v>43.09</v>
      </c>
      <c r="L2847" s="202">
        <v>0.13</v>
      </c>
      <c r="M2847" s="202">
        <v>18.440000000000001</v>
      </c>
      <c r="N2847" s="202">
        <v>7.94</v>
      </c>
      <c r="O2847" s="202">
        <v>0.4</v>
      </c>
      <c r="P2847" s="202">
        <v>19.03</v>
      </c>
      <c r="Q2847" s="202">
        <v>5.41</v>
      </c>
      <c r="R2847" s="202">
        <v>0.01</v>
      </c>
      <c r="S2847" s="202">
        <v>6.1</v>
      </c>
      <c r="T2847" s="202">
        <v>100.55</v>
      </c>
      <c r="U2847" s="183">
        <f t="shared" si="88"/>
        <v>81.031902427385532</v>
      </c>
      <c r="V2847" s="183">
        <f t="shared" si="89"/>
        <v>18.161286724964736</v>
      </c>
      <c r="W2847" s="201" t="s">
        <v>713</v>
      </c>
      <c r="X2847" s="201">
        <v>10</v>
      </c>
    </row>
    <row r="2848" spans="1:24" s="171" customFormat="1" ht="11.25">
      <c r="A2848" s="172" t="s">
        <v>704</v>
      </c>
      <c r="B2848" s="201" t="s">
        <v>665</v>
      </c>
      <c r="C2848" s="201" t="s">
        <v>705</v>
      </c>
      <c r="D2848" s="201" t="s">
        <v>706</v>
      </c>
      <c r="E2848" s="201" t="s">
        <v>707</v>
      </c>
      <c r="F2848" s="201" t="s">
        <v>708</v>
      </c>
      <c r="G2848" s="201">
        <v>2</v>
      </c>
      <c r="H2848" s="201">
        <v>64</v>
      </c>
      <c r="I2848" s="201" t="s">
        <v>713</v>
      </c>
      <c r="J2848" s="201" t="s">
        <v>671</v>
      </c>
      <c r="K2848" s="202">
        <v>42.81</v>
      </c>
      <c r="L2848" s="202">
        <v>0.03</v>
      </c>
      <c r="M2848" s="202">
        <v>18.21</v>
      </c>
      <c r="N2848" s="202">
        <v>7.31</v>
      </c>
      <c r="O2848" s="202">
        <v>0.42</v>
      </c>
      <c r="P2848" s="202">
        <v>18.91</v>
      </c>
      <c r="Q2848" s="202">
        <v>6.02</v>
      </c>
      <c r="R2848" s="202">
        <v>0.01</v>
      </c>
      <c r="S2848" s="202">
        <v>6.91</v>
      </c>
      <c r="T2848" s="202">
        <v>100.63</v>
      </c>
      <c r="U2848" s="183">
        <f t="shared" si="88"/>
        <v>82.17762897816651</v>
      </c>
      <c r="V2848" s="183">
        <f t="shared" si="89"/>
        <v>20.29066168560756</v>
      </c>
      <c r="W2848" s="201" t="s">
        <v>713</v>
      </c>
      <c r="X2848" s="201">
        <v>10</v>
      </c>
    </row>
    <row r="2849" spans="1:24" s="171" customFormat="1" ht="11.25">
      <c r="A2849" s="172" t="s">
        <v>704</v>
      </c>
      <c r="B2849" s="201" t="s">
        <v>665</v>
      </c>
      <c r="C2849" s="201" t="s">
        <v>705</v>
      </c>
      <c r="D2849" s="201" t="s">
        <v>706</v>
      </c>
      <c r="E2849" s="201" t="s">
        <v>707</v>
      </c>
      <c r="F2849" s="201" t="s">
        <v>708</v>
      </c>
      <c r="G2849" s="201">
        <v>2</v>
      </c>
      <c r="H2849" s="201">
        <v>65</v>
      </c>
      <c r="I2849" s="201" t="s">
        <v>713</v>
      </c>
      <c r="J2849" s="201" t="s">
        <v>671</v>
      </c>
      <c r="K2849" s="202">
        <v>43.48</v>
      </c>
      <c r="L2849" s="202">
        <v>0.13</v>
      </c>
      <c r="M2849" s="202">
        <v>20.93</v>
      </c>
      <c r="N2849" s="202">
        <v>7.83</v>
      </c>
      <c r="O2849" s="202">
        <v>0.36</v>
      </c>
      <c r="P2849" s="202">
        <v>19.350000000000001</v>
      </c>
      <c r="Q2849" s="202">
        <v>5.01</v>
      </c>
      <c r="R2849" s="202">
        <v>0.05</v>
      </c>
      <c r="S2849" s="202">
        <v>3.56</v>
      </c>
      <c r="T2849" s="202">
        <v>100.7</v>
      </c>
      <c r="U2849" s="183">
        <f t="shared" si="88"/>
        <v>81.498170376560566</v>
      </c>
      <c r="V2849" s="183">
        <f t="shared" si="89"/>
        <v>10.241747458602717</v>
      </c>
      <c r="W2849" s="201" t="s">
        <v>713</v>
      </c>
      <c r="X2849" s="201">
        <v>10</v>
      </c>
    </row>
    <row r="2850" spans="1:24" s="171" customFormat="1" ht="11.25">
      <c r="A2850" s="172" t="s">
        <v>704</v>
      </c>
      <c r="B2850" s="201" t="s">
        <v>665</v>
      </c>
      <c r="C2850" s="201" t="s">
        <v>705</v>
      </c>
      <c r="D2850" s="201" t="s">
        <v>706</v>
      </c>
      <c r="E2850" s="201" t="s">
        <v>707</v>
      </c>
      <c r="F2850" s="201" t="s">
        <v>708</v>
      </c>
      <c r="G2850" s="201">
        <v>2</v>
      </c>
      <c r="H2850" s="201">
        <v>66</v>
      </c>
      <c r="I2850" s="201" t="s">
        <v>713</v>
      </c>
      <c r="J2850" s="201" t="s">
        <v>671</v>
      </c>
      <c r="K2850" s="202">
        <v>42.63</v>
      </c>
      <c r="L2850" s="202">
        <v>0.27</v>
      </c>
      <c r="M2850" s="202">
        <v>17.54</v>
      </c>
      <c r="N2850" s="202">
        <v>7.06</v>
      </c>
      <c r="O2850" s="202">
        <v>0.42</v>
      </c>
      <c r="P2850" s="202">
        <v>17.91</v>
      </c>
      <c r="Q2850" s="202">
        <v>6.44</v>
      </c>
      <c r="R2850" s="202">
        <v>0.05</v>
      </c>
      <c r="S2850" s="202">
        <v>7.66</v>
      </c>
      <c r="T2850" s="202">
        <v>99.98</v>
      </c>
      <c r="U2850" s="183">
        <f t="shared" si="88"/>
        <v>81.889741782300248</v>
      </c>
      <c r="V2850" s="183">
        <f t="shared" si="89"/>
        <v>22.658480611818788</v>
      </c>
      <c r="W2850" s="201" t="s">
        <v>713</v>
      </c>
      <c r="X2850" s="201">
        <v>10</v>
      </c>
    </row>
    <row r="2851" spans="1:24" s="171" customFormat="1" ht="11.25">
      <c r="A2851" s="172" t="s">
        <v>704</v>
      </c>
      <c r="B2851" s="201" t="s">
        <v>665</v>
      </c>
      <c r="C2851" s="201" t="s">
        <v>705</v>
      </c>
      <c r="D2851" s="201" t="s">
        <v>706</v>
      </c>
      <c r="E2851" s="201" t="s">
        <v>707</v>
      </c>
      <c r="F2851" s="201" t="s">
        <v>708</v>
      </c>
      <c r="G2851" s="201">
        <v>2</v>
      </c>
      <c r="H2851" s="201">
        <v>67</v>
      </c>
      <c r="I2851" s="201" t="s">
        <v>713</v>
      </c>
      <c r="J2851" s="201" t="s">
        <v>671</v>
      </c>
      <c r="K2851" s="202">
        <v>43.18</v>
      </c>
      <c r="L2851" s="202">
        <v>1</v>
      </c>
      <c r="M2851" s="202">
        <v>19.690000000000001</v>
      </c>
      <c r="N2851" s="202">
        <v>7.43</v>
      </c>
      <c r="O2851" s="202">
        <v>0.31</v>
      </c>
      <c r="P2851" s="202">
        <v>19.34</v>
      </c>
      <c r="Q2851" s="202">
        <v>5.26</v>
      </c>
      <c r="R2851" s="202">
        <v>0</v>
      </c>
      <c r="S2851" s="202">
        <v>3.59</v>
      </c>
      <c r="T2851" s="202">
        <v>99.8</v>
      </c>
      <c r="U2851" s="183">
        <f t="shared" si="88"/>
        <v>82.268282605294004</v>
      </c>
      <c r="V2851" s="183">
        <f t="shared" si="89"/>
        <v>10.898185255554139</v>
      </c>
      <c r="W2851" s="201" t="s">
        <v>713</v>
      </c>
      <c r="X2851" s="201">
        <v>10</v>
      </c>
    </row>
    <row r="2852" spans="1:24" s="171" customFormat="1" ht="11.25">
      <c r="A2852" s="172" t="s">
        <v>704</v>
      </c>
      <c r="B2852" s="201" t="s">
        <v>665</v>
      </c>
      <c r="C2852" s="201" t="s">
        <v>705</v>
      </c>
      <c r="D2852" s="201" t="s">
        <v>706</v>
      </c>
      <c r="E2852" s="201" t="s">
        <v>707</v>
      </c>
      <c r="F2852" s="201" t="s">
        <v>708</v>
      </c>
      <c r="G2852" s="201">
        <v>2</v>
      </c>
      <c r="H2852" s="201">
        <v>68</v>
      </c>
      <c r="I2852" s="201" t="s">
        <v>713</v>
      </c>
      <c r="J2852" s="201" t="s">
        <v>671</v>
      </c>
      <c r="K2852" s="202">
        <v>43.39</v>
      </c>
      <c r="L2852" s="202">
        <v>0.64</v>
      </c>
      <c r="M2852" s="202">
        <v>17.829999999999998</v>
      </c>
      <c r="N2852" s="202">
        <v>7.6</v>
      </c>
      <c r="O2852" s="202">
        <v>0.31</v>
      </c>
      <c r="P2852" s="202">
        <v>19.18</v>
      </c>
      <c r="Q2852" s="202">
        <v>6.08</v>
      </c>
      <c r="R2852" s="202">
        <v>0.03</v>
      </c>
      <c r="S2852" s="202">
        <v>5.87</v>
      </c>
      <c r="T2852" s="202">
        <v>100.93</v>
      </c>
      <c r="U2852" s="183">
        <f t="shared" si="88"/>
        <v>81.812579737230024</v>
      </c>
      <c r="V2852" s="183">
        <f t="shared" si="89"/>
        <v>18.09013720355561</v>
      </c>
      <c r="W2852" s="201" t="s">
        <v>713</v>
      </c>
      <c r="X2852" s="201">
        <v>10</v>
      </c>
    </row>
    <row r="2853" spans="1:24" s="171" customFormat="1" ht="11.25">
      <c r="A2853" s="172" t="s">
        <v>704</v>
      </c>
      <c r="B2853" s="201" t="s">
        <v>665</v>
      </c>
      <c r="C2853" s="201" t="s">
        <v>705</v>
      </c>
      <c r="D2853" s="201" t="s">
        <v>706</v>
      </c>
      <c r="E2853" s="201" t="s">
        <v>707</v>
      </c>
      <c r="F2853" s="201" t="s">
        <v>708</v>
      </c>
      <c r="G2853" s="201">
        <v>2</v>
      </c>
      <c r="H2853" s="201">
        <v>69</v>
      </c>
      <c r="I2853" s="201" t="s">
        <v>713</v>
      </c>
      <c r="J2853" s="201" t="s">
        <v>671</v>
      </c>
      <c r="K2853" s="202">
        <v>42.27</v>
      </c>
      <c r="L2853" s="202">
        <v>0.8</v>
      </c>
      <c r="M2853" s="202">
        <v>20.97</v>
      </c>
      <c r="N2853" s="202">
        <v>10.75</v>
      </c>
      <c r="O2853" s="202">
        <v>0.54</v>
      </c>
      <c r="P2853" s="202">
        <v>13.68</v>
      </c>
      <c r="Q2853" s="202">
        <v>10.97</v>
      </c>
      <c r="R2853" s="202">
        <v>0.18</v>
      </c>
      <c r="S2853" s="202">
        <v>0.28000000000000003</v>
      </c>
      <c r="T2853" s="202">
        <v>100.44</v>
      </c>
      <c r="U2853" s="183">
        <f t="shared" si="88"/>
        <v>69.402619117303871</v>
      </c>
      <c r="V2853" s="183">
        <f t="shared" si="89"/>
        <v>0.88778071330296549</v>
      </c>
      <c r="W2853" s="201" t="s">
        <v>713</v>
      </c>
      <c r="X2853" s="201">
        <v>10</v>
      </c>
    </row>
    <row r="2854" spans="1:24" s="171" customFormat="1" ht="11.25">
      <c r="A2854" s="172" t="s">
        <v>704</v>
      </c>
      <c r="B2854" s="201" t="s">
        <v>665</v>
      </c>
      <c r="C2854" s="201" t="s">
        <v>705</v>
      </c>
      <c r="D2854" s="201" t="s">
        <v>706</v>
      </c>
      <c r="E2854" s="201" t="s">
        <v>707</v>
      </c>
      <c r="F2854" s="201" t="s">
        <v>708</v>
      </c>
      <c r="G2854" s="201">
        <v>2</v>
      </c>
      <c r="H2854" s="201">
        <v>70</v>
      </c>
      <c r="I2854" s="201" t="s">
        <v>713</v>
      </c>
      <c r="J2854" s="201" t="s">
        <v>671</v>
      </c>
      <c r="K2854" s="202">
        <v>42.41</v>
      </c>
      <c r="L2854" s="202">
        <v>1.1499999999999999</v>
      </c>
      <c r="M2854" s="202">
        <v>18.39</v>
      </c>
      <c r="N2854" s="202">
        <v>8.4700000000000006</v>
      </c>
      <c r="O2854" s="202">
        <v>0.34</v>
      </c>
      <c r="P2854" s="202">
        <v>18.52</v>
      </c>
      <c r="Q2854" s="202">
        <v>5.85</v>
      </c>
      <c r="R2854" s="202">
        <v>0.03</v>
      </c>
      <c r="S2854" s="202">
        <v>4.1900000000000004</v>
      </c>
      <c r="T2854" s="202">
        <v>99.35</v>
      </c>
      <c r="U2854" s="183">
        <f t="shared" si="88"/>
        <v>79.580873658720165</v>
      </c>
      <c r="V2854" s="183">
        <f t="shared" si="89"/>
        <v>13.25806923732171</v>
      </c>
      <c r="W2854" s="201" t="s">
        <v>713</v>
      </c>
      <c r="X2854" s="201">
        <v>10</v>
      </c>
    </row>
    <row r="2855" spans="1:24" s="171" customFormat="1" ht="11.25">
      <c r="A2855" s="172" t="s">
        <v>704</v>
      </c>
      <c r="B2855" s="201" t="s">
        <v>665</v>
      </c>
      <c r="C2855" s="201" t="s">
        <v>705</v>
      </c>
      <c r="D2855" s="201" t="s">
        <v>706</v>
      </c>
      <c r="E2855" s="201" t="s">
        <v>707</v>
      </c>
      <c r="F2855" s="201" t="s">
        <v>708</v>
      </c>
      <c r="G2855" s="201">
        <v>3</v>
      </c>
      <c r="H2855" s="201">
        <v>1</v>
      </c>
      <c r="I2855" s="201" t="s">
        <v>713</v>
      </c>
      <c r="J2855" s="201" t="s">
        <v>671</v>
      </c>
      <c r="K2855" s="202">
        <v>43.87</v>
      </c>
      <c r="L2855" s="202">
        <v>0.31</v>
      </c>
      <c r="M2855" s="202">
        <v>21.1</v>
      </c>
      <c r="N2855" s="202">
        <v>7.46</v>
      </c>
      <c r="O2855" s="202">
        <v>0.36</v>
      </c>
      <c r="P2855" s="202">
        <v>20.45</v>
      </c>
      <c r="Q2855" s="202">
        <v>4.62</v>
      </c>
      <c r="R2855" s="202">
        <v>0.02</v>
      </c>
      <c r="S2855" s="202">
        <v>3.34</v>
      </c>
      <c r="T2855" s="202">
        <v>101.53</v>
      </c>
      <c r="U2855" s="183">
        <f t="shared" si="88"/>
        <v>83.011020453659626</v>
      </c>
      <c r="V2855" s="183">
        <f t="shared" si="89"/>
        <v>9.5996026135928396</v>
      </c>
      <c r="W2855" s="201" t="s">
        <v>713</v>
      </c>
      <c r="X2855" s="201">
        <v>10</v>
      </c>
    </row>
    <row r="2856" spans="1:24" s="171" customFormat="1" ht="11.25">
      <c r="A2856" s="172" t="s">
        <v>704</v>
      </c>
      <c r="B2856" s="201" t="s">
        <v>665</v>
      </c>
      <c r="C2856" s="201" t="s">
        <v>705</v>
      </c>
      <c r="D2856" s="201" t="s">
        <v>706</v>
      </c>
      <c r="E2856" s="201" t="s">
        <v>707</v>
      </c>
      <c r="F2856" s="201" t="s">
        <v>708</v>
      </c>
      <c r="G2856" s="201">
        <v>3</v>
      </c>
      <c r="H2856" s="201">
        <v>2</v>
      </c>
      <c r="I2856" s="201" t="s">
        <v>713</v>
      </c>
      <c r="J2856" s="201" t="s">
        <v>671</v>
      </c>
      <c r="K2856" s="202">
        <v>42.38</v>
      </c>
      <c r="L2856" s="202">
        <v>1.06</v>
      </c>
      <c r="M2856" s="202">
        <v>18.63</v>
      </c>
      <c r="N2856" s="202">
        <v>8.52</v>
      </c>
      <c r="O2856" s="202">
        <v>0.39</v>
      </c>
      <c r="P2856" s="202">
        <v>18.82</v>
      </c>
      <c r="Q2856" s="202">
        <v>5.91</v>
      </c>
      <c r="R2856" s="202">
        <v>0.05</v>
      </c>
      <c r="S2856" s="202">
        <v>4.0999999999999996</v>
      </c>
      <c r="T2856" s="202">
        <v>99.86</v>
      </c>
      <c r="U2856" s="183">
        <f t="shared" si="88"/>
        <v>79.745847364757822</v>
      </c>
      <c r="V2856" s="183">
        <f t="shared" si="89"/>
        <v>12.864296671541487</v>
      </c>
      <c r="W2856" s="201" t="s">
        <v>713</v>
      </c>
      <c r="X2856" s="201">
        <v>10</v>
      </c>
    </row>
    <row r="2857" spans="1:24" s="171" customFormat="1" ht="11.25">
      <c r="A2857" s="172" t="s">
        <v>704</v>
      </c>
      <c r="B2857" s="201" t="s">
        <v>665</v>
      </c>
      <c r="C2857" s="201" t="s">
        <v>705</v>
      </c>
      <c r="D2857" s="201" t="s">
        <v>706</v>
      </c>
      <c r="E2857" s="201" t="s">
        <v>707</v>
      </c>
      <c r="F2857" s="201" t="s">
        <v>708</v>
      </c>
      <c r="G2857" s="201">
        <v>3</v>
      </c>
      <c r="H2857" s="201">
        <v>3</v>
      </c>
      <c r="I2857" s="201" t="s">
        <v>713</v>
      </c>
      <c r="J2857" s="201" t="s">
        <v>671</v>
      </c>
      <c r="K2857" s="202">
        <v>40.32</v>
      </c>
      <c r="L2857" s="202">
        <v>0.08</v>
      </c>
      <c r="M2857" s="202">
        <v>21.08</v>
      </c>
      <c r="N2857" s="202">
        <v>23.55</v>
      </c>
      <c r="O2857" s="202">
        <v>0.54</v>
      </c>
      <c r="P2857" s="202">
        <v>7.78</v>
      </c>
      <c r="Q2857" s="202">
        <v>6.32</v>
      </c>
      <c r="R2857" s="202">
        <v>0.05</v>
      </c>
      <c r="S2857" s="202">
        <v>0.05</v>
      </c>
      <c r="T2857" s="202">
        <v>99.77</v>
      </c>
      <c r="U2857" s="183">
        <f t="shared" si="88"/>
        <v>37.061288137885626</v>
      </c>
      <c r="V2857" s="183">
        <f t="shared" si="89"/>
        <v>0.1588648482036811</v>
      </c>
      <c r="W2857" s="201" t="s">
        <v>713</v>
      </c>
      <c r="X2857" s="201">
        <v>10</v>
      </c>
    </row>
    <row r="2858" spans="1:24" s="171" customFormat="1" ht="11.25">
      <c r="A2858" s="172" t="s">
        <v>704</v>
      </c>
      <c r="B2858" s="201" t="s">
        <v>665</v>
      </c>
      <c r="C2858" s="201" t="s">
        <v>705</v>
      </c>
      <c r="D2858" s="201" t="s">
        <v>706</v>
      </c>
      <c r="E2858" s="201" t="s">
        <v>707</v>
      </c>
      <c r="F2858" s="201" t="s">
        <v>708</v>
      </c>
      <c r="G2858" s="201">
        <v>3</v>
      </c>
      <c r="H2858" s="201">
        <v>4</v>
      </c>
      <c r="I2858" s="201" t="s">
        <v>713</v>
      </c>
      <c r="J2858" s="201" t="s">
        <v>671</v>
      </c>
      <c r="K2858" s="202">
        <v>42.9</v>
      </c>
      <c r="L2858" s="202">
        <v>0.68</v>
      </c>
      <c r="M2858" s="202">
        <v>18.91</v>
      </c>
      <c r="N2858" s="202">
        <v>7.7</v>
      </c>
      <c r="O2858" s="202">
        <v>0.34</v>
      </c>
      <c r="P2858" s="202">
        <v>19.010000000000002</v>
      </c>
      <c r="Q2858" s="202">
        <v>5.56</v>
      </c>
      <c r="R2858" s="202">
        <v>7.0000000000000007E-2</v>
      </c>
      <c r="S2858" s="202">
        <v>4.1399999999999997</v>
      </c>
      <c r="T2858" s="202">
        <v>99.31</v>
      </c>
      <c r="U2858" s="183">
        <f t="shared" si="88"/>
        <v>81.483312060721047</v>
      </c>
      <c r="V2858" s="183">
        <f t="shared" si="89"/>
        <v>12.806021089533509</v>
      </c>
      <c r="W2858" s="201" t="s">
        <v>713</v>
      </c>
      <c r="X2858" s="201">
        <v>10</v>
      </c>
    </row>
    <row r="2859" spans="1:24" s="171" customFormat="1" ht="11.25">
      <c r="A2859" s="172" t="s">
        <v>704</v>
      </c>
      <c r="B2859" s="201" t="s">
        <v>665</v>
      </c>
      <c r="C2859" s="201" t="s">
        <v>705</v>
      </c>
      <c r="D2859" s="201" t="s">
        <v>706</v>
      </c>
      <c r="E2859" s="201" t="s">
        <v>707</v>
      </c>
      <c r="F2859" s="201" t="s">
        <v>708</v>
      </c>
      <c r="G2859" s="201">
        <v>3</v>
      </c>
      <c r="H2859" s="201">
        <v>5</v>
      </c>
      <c r="I2859" s="201" t="s">
        <v>713</v>
      </c>
      <c r="J2859" s="201" t="s">
        <v>671</v>
      </c>
      <c r="K2859" s="202">
        <v>42.47</v>
      </c>
      <c r="L2859" s="202">
        <v>0.14000000000000001</v>
      </c>
      <c r="M2859" s="202">
        <v>18.73</v>
      </c>
      <c r="N2859" s="202">
        <v>7.35</v>
      </c>
      <c r="O2859" s="202">
        <v>0.4</v>
      </c>
      <c r="P2859" s="202">
        <v>17.84</v>
      </c>
      <c r="Q2859" s="202">
        <v>5.61</v>
      </c>
      <c r="R2859" s="202">
        <v>0.05</v>
      </c>
      <c r="S2859" s="202">
        <v>5.84</v>
      </c>
      <c r="T2859" s="202">
        <v>98.43</v>
      </c>
      <c r="U2859" s="183">
        <f t="shared" si="88"/>
        <v>81.22541121899522</v>
      </c>
      <c r="V2859" s="183">
        <f t="shared" si="89"/>
        <v>17.298464248921182</v>
      </c>
      <c r="W2859" s="201" t="s">
        <v>713</v>
      </c>
      <c r="X2859" s="201">
        <v>10</v>
      </c>
    </row>
    <row r="2860" spans="1:24" s="171" customFormat="1" ht="11.25">
      <c r="A2860" s="172" t="s">
        <v>704</v>
      </c>
      <c r="B2860" s="201" t="s">
        <v>665</v>
      </c>
      <c r="C2860" s="201" t="s">
        <v>705</v>
      </c>
      <c r="D2860" s="201" t="s">
        <v>706</v>
      </c>
      <c r="E2860" s="201" t="s">
        <v>707</v>
      </c>
      <c r="F2860" s="201" t="s">
        <v>708</v>
      </c>
      <c r="G2860" s="201">
        <v>3</v>
      </c>
      <c r="H2860" s="201">
        <v>6</v>
      </c>
      <c r="I2860" s="201" t="s">
        <v>713</v>
      </c>
      <c r="J2860" s="201" t="s">
        <v>671</v>
      </c>
      <c r="K2860" s="202">
        <v>43.46</v>
      </c>
      <c r="L2860" s="202">
        <v>7.0000000000000007E-2</v>
      </c>
      <c r="M2860" s="202">
        <v>19.7</v>
      </c>
      <c r="N2860" s="202">
        <v>7.97</v>
      </c>
      <c r="O2860" s="202">
        <v>0.42</v>
      </c>
      <c r="P2860" s="202">
        <v>19.21</v>
      </c>
      <c r="Q2860" s="202">
        <v>5.35</v>
      </c>
      <c r="R2860" s="202">
        <v>0.09</v>
      </c>
      <c r="S2860" s="202">
        <v>5.12</v>
      </c>
      <c r="T2860" s="202">
        <v>101.39</v>
      </c>
      <c r="U2860" s="183">
        <f t="shared" si="88"/>
        <v>81.118485871248893</v>
      </c>
      <c r="V2860" s="183">
        <f t="shared" si="89"/>
        <v>14.846530843596689</v>
      </c>
      <c r="W2860" s="201" t="s">
        <v>713</v>
      </c>
      <c r="X2860" s="201">
        <v>10</v>
      </c>
    </row>
    <row r="2861" spans="1:24" s="171" customFormat="1" ht="11.25">
      <c r="A2861" s="172" t="s">
        <v>704</v>
      </c>
      <c r="B2861" s="201" t="s">
        <v>665</v>
      </c>
      <c r="C2861" s="201" t="s">
        <v>705</v>
      </c>
      <c r="D2861" s="201" t="s">
        <v>706</v>
      </c>
      <c r="E2861" s="201" t="s">
        <v>707</v>
      </c>
      <c r="F2861" s="201" t="s">
        <v>708</v>
      </c>
      <c r="G2861" s="201">
        <v>3</v>
      </c>
      <c r="H2861" s="201">
        <v>7</v>
      </c>
      <c r="I2861" s="201" t="s">
        <v>713</v>
      </c>
      <c r="J2861" s="201" t="s">
        <v>671</v>
      </c>
      <c r="K2861" s="202">
        <v>43.47</v>
      </c>
      <c r="L2861" s="202">
        <v>1.01</v>
      </c>
      <c r="M2861" s="202">
        <v>19.02</v>
      </c>
      <c r="N2861" s="202">
        <v>8.9</v>
      </c>
      <c r="O2861" s="202">
        <v>0.35</v>
      </c>
      <c r="P2861" s="202">
        <v>18.79</v>
      </c>
      <c r="Q2861" s="202">
        <v>5.65</v>
      </c>
      <c r="R2861" s="202">
        <v>0.17</v>
      </c>
      <c r="S2861" s="202">
        <v>3.95</v>
      </c>
      <c r="T2861" s="202">
        <v>101.31</v>
      </c>
      <c r="U2861" s="183">
        <f t="shared" si="88"/>
        <v>79.00546019900861</v>
      </c>
      <c r="V2861" s="183">
        <f t="shared" si="89"/>
        <v>12.228149555124565</v>
      </c>
      <c r="W2861" s="201" t="s">
        <v>713</v>
      </c>
      <c r="X2861" s="201">
        <v>10</v>
      </c>
    </row>
    <row r="2862" spans="1:24" s="171" customFormat="1" ht="11.25">
      <c r="A2862" s="172" t="s">
        <v>704</v>
      </c>
      <c r="B2862" s="201" t="s">
        <v>665</v>
      </c>
      <c r="C2862" s="201" t="s">
        <v>705</v>
      </c>
      <c r="D2862" s="201" t="s">
        <v>706</v>
      </c>
      <c r="E2862" s="201" t="s">
        <v>707</v>
      </c>
      <c r="F2862" s="201" t="s">
        <v>708</v>
      </c>
      <c r="G2862" s="201">
        <v>3</v>
      </c>
      <c r="H2862" s="201">
        <v>8</v>
      </c>
      <c r="I2862" s="201" t="s">
        <v>713</v>
      </c>
      <c r="J2862" s="201" t="s">
        <v>671</v>
      </c>
      <c r="K2862" s="202">
        <v>42.93</v>
      </c>
      <c r="L2862" s="202">
        <v>1.21</v>
      </c>
      <c r="M2862" s="202">
        <v>19.170000000000002</v>
      </c>
      <c r="N2862" s="202">
        <v>9.1999999999999993</v>
      </c>
      <c r="O2862" s="202">
        <v>0.37</v>
      </c>
      <c r="P2862" s="202">
        <v>18.09</v>
      </c>
      <c r="Q2862" s="202">
        <v>5.99</v>
      </c>
      <c r="R2862" s="202">
        <v>0.08</v>
      </c>
      <c r="S2862" s="202">
        <v>3.34</v>
      </c>
      <c r="T2862" s="202">
        <v>100.38</v>
      </c>
      <c r="U2862" s="183">
        <f t="shared" si="88"/>
        <v>77.801514828190861</v>
      </c>
      <c r="V2862" s="183">
        <f t="shared" si="89"/>
        <v>10.464932328967125</v>
      </c>
      <c r="W2862" s="201" t="s">
        <v>713</v>
      </c>
      <c r="X2862" s="201">
        <v>10</v>
      </c>
    </row>
    <row r="2863" spans="1:24" s="171" customFormat="1" ht="11.25">
      <c r="A2863" s="172" t="s">
        <v>704</v>
      </c>
      <c r="B2863" s="201" t="s">
        <v>665</v>
      </c>
      <c r="C2863" s="201" t="s">
        <v>705</v>
      </c>
      <c r="D2863" s="201" t="s">
        <v>706</v>
      </c>
      <c r="E2863" s="201" t="s">
        <v>707</v>
      </c>
      <c r="F2863" s="201" t="s">
        <v>708</v>
      </c>
      <c r="G2863" s="201">
        <v>3</v>
      </c>
      <c r="H2863" s="201">
        <v>9</v>
      </c>
      <c r="I2863" s="201" t="s">
        <v>713</v>
      </c>
      <c r="J2863" s="201" t="s">
        <v>671</v>
      </c>
      <c r="K2863" s="202">
        <v>42.97</v>
      </c>
      <c r="L2863" s="202">
        <v>1.1599999999999999</v>
      </c>
      <c r="M2863" s="202">
        <v>18.27</v>
      </c>
      <c r="N2863" s="202">
        <v>8.68</v>
      </c>
      <c r="O2863" s="202">
        <v>0.38</v>
      </c>
      <c r="P2863" s="202">
        <v>19.170000000000002</v>
      </c>
      <c r="Q2863" s="202">
        <v>5.94</v>
      </c>
      <c r="R2863" s="202">
        <v>0.04</v>
      </c>
      <c r="S2863" s="202">
        <v>4.04</v>
      </c>
      <c r="T2863" s="202">
        <v>100.65</v>
      </c>
      <c r="U2863" s="183">
        <f t="shared" si="88"/>
        <v>79.742959827652584</v>
      </c>
      <c r="V2863" s="183">
        <f t="shared" si="89"/>
        <v>12.917866257087249</v>
      </c>
      <c r="W2863" s="201" t="s">
        <v>713</v>
      </c>
      <c r="X2863" s="201">
        <v>10</v>
      </c>
    </row>
    <row r="2864" spans="1:24" s="171" customFormat="1" ht="11.25">
      <c r="A2864" s="172" t="s">
        <v>704</v>
      </c>
      <c r="B2864" s="201" t="s">
        <v>665</v>
      </c>
      <c r="C2864" s="201" t="s">
        <v>705</v>
      </c>
      <c r="D2864" s="201" t="s">
        <v>706</v>
      </c>
      <c r="E2864" s="201" t="s">
        <v>707</v>
      </c>
      <c r="F2864" s="201" t="s">
        <v>708</v>
      </c>
      <c r="G2864" s="201">
        <v>3</v>
      </c>
      <c r="H2864" s="201">
        <v>10</v>
      </c>
      <c r="I2864" s="201" t="s">
        <v>713</v>
      </c>
      <c r="J2864" s="201" t="s">
        <v>671</v>
      </c>
      <c r="K2864" s="202">
        <v>42.94</v>
      </c>
      <c r="L2864" s="202">
        <v>1.0900000000000001</v>
      </c>
      <c r="M2864" s="202">
        <v>18.2</v>
      </c>
      <c r="N2864" s="202">
        <v>8.82</v>
      </c>
      <c r="O2864" s="202">
        <v>0.36</v>
      </c>
      <c r="P2864" s="202">
        <v>18.600000000000001</v>
      </c>
      <c r="Q2864" s="202">
        <v>6.01</v>
      </c>
      <c r="R2864" s="202">
        <v>0.13</v>
      </c>
      <c r="S2864" s="202">
        <v>4.33</v>
      </c>
      <c r="T2864" s="202">
        <v>100.48</v>
      </c>
      <c r="U2864" s="183">
        <f t="shared" si="88"/>
        <v>78.98664743198978</v>
      </c>
      <c r="V2864" s="183">
        <f t="shared" si="89"/>
        <v>13.763435700897391</v>
      </c>
      <c r="W2864" s="201" t="s">
        <v>713</v>
      </c>
      <c r="X2864" s="201">
        <v>10</v>
      </c>
    </row>
    <row r="2865" spans="1:24" s="171" customFormat="1" ht="11.25">
      <c r="A2865" s="172" t="s">
        <v>704</v>
      </c>
      <c r="B2865" s="201" t="s">
        <v>665</v>
      </c>
      <c r="C2865" s="201" t="s">
        <v>705</v>
      </c>
      <c r="D2865" s="201" t="s">
        <v>706</v>
      </c>
      <c r="E2865" s="201" t="s">
        <v>707</v>
      </c>
      <c r="F2865" s="201" t="s">
        <v>708</v>
      </c>
      <c r="G2865" s="201">
        <v>3</v>
      </c>
      <c r="H2865" s="201">
        <v>11</v>
      </c>
      <c r="I2865" s="201" t="s">
        <v>713</v>
      </c>
      <c r="J2865" s="201" t="s">
        <v>671</v>
      </c>
      <c r="K2865" s="202">
        <v>43.15</v>
      </c>
      <c r="L2865" s="202">
        <v>0.46</v>
      </c>
      <c r="M2865" s="202">
        <v>21.79</v>
      </c>
      <c r="N2865" s="202">
        <v>11</v>
      </c>
      <c r="O2865" s="202">
        <v>0.56999999999999995</v>
      </c>
      <c r="P2865" s="202">
        <v>14.97</v>
      </c>
      <c r="Q2865" s="202">
        <v>8.8800000000000008</v>
      </c>
      <c r="R2865" s="202">
        <v>0.04</v>
      </c>
      <c r="S2865" s="202">
        <v>0.34</v>
      </c>
      <c r="T2865" s="202">
        <v>101.2</v>
      </c>
      <c r="U2865" s="183">
        <f t="shared" si="88"/>
        <v>70.809171401401372</v>
      </c>
      <c r="V2865" s="183">
        <f t="shared" si="89"/>
        <v>1.0359010324831734</v>
      </c>
      <c r="W2865" s="201" t="s">
        <v>713</v>
      </c>
      <c r="X2865" s="201">
        <v>10</v>
      </c>
    </row>
    <row r="2866" spans="1:24" s="171" customFormat="1" ht="11.25">
      <c r="A2866" s="172" t="s">
        <v>704</v>
      </c>
      <c r="B2866" s="201" t="s">
        <v>665</v>
      </c>
      <c r="C2866" s="201" t="s">
        <v>705</v>
      </c>
      <c r="D2866" s="201" t="s">
        <v>706</v>
      </c>
      <c r="E2866" s="201" t="s">
        <v>707</v>
      </c>
      <c r="F2866" s="201" t="s">
        <v>708</v>
      </c>
      <c r="G2866" s="201">
        <v>3</v>
      </c>
      <c r="H2866" s="201">
        <v>12</v>
      </c>
      <c r="I2866" s="201" t="s">
        <v>713</v>
      </c>
      <c r="J2866" s="201" t="s">
        <v>671</v>
      </c>
      <c r="K2866" s="202">
        <v>42.91</v>
      </c>
      <c r="L2866" s="202">
        <v>0.08</v>
      </c>
      <c r="M2866" s="202">
        <v>16.600000000000001</v>
      </c>
      <c r="N2866" s="202">
        <v>7.56</v>
      </c>
      <c r="O2866" s="202">
        <v>0.45</v>
      </c>
      <c r="P2866" s="202">
        <v>16.829999999999998</v>
      </c>
      <c r="Q2866" s="202">
        <v>7.34</v>
      </c>
      <c r="R2866" s="202">
        <v>0.05</v>
      </c>
      <c r="S2866" s="202">
        <v>9.34</v>
      </c>
      <c r="T2866" s="202">
        <v>101.16</v>
      </c>
      <c r="U2866" s="183">
        <f t="shared" si="88"/>
        <v>79.871346969056574</v>
      </c>
      <c r="V2866" s="183">
        <f t="shared" si="89"/>
        <v>27.402003981176964</v>
      </c>
      <c r="W2866" s="201" t="s">
        <v>713</v>
      </c>
      <c r="X2866" s="201">
        <v>10</v>
      </c>
    </row>
    <row r="2867" spans="1:24" s="171" customFormat="1" ht="11.25">
      <c r="A2867" s="172" t="s">
        <v>704</v>
      </c>
      <c r="B2867" s="201" t="s">
        <v>665</v>
      </c>
      <c r="C2867" s="201" t="s">
        <v>705</v>
      </c>
      <c r="D2867" s="201" t="s">
        <v>706</v>
      </c>
      <c r="E2867" s="201" t="s">
        <v>707</v>
      </c>
      <c r="F2867" s="201" t="s">
        <v>708</v>
      </c>
      <c r="G2867" s="201">
        <v>3</v>
      </c>
      <c r="H2867" s="201">
        <v>13</v>
      </c>
      <c r="I2867" s="201" t="s">
        <v>713</v>
      </c>
      <c r="J2867" s="201" t="s">
        <v>671</v>
      </c>
      <c r="K2867" s="202">
        <v>42.87</v>
      </c>
      <c r="L2867" s="202">
        <v>0.99</v>
      </c>
      <c r="M2867" s="202">
        <v>18.87</v>
      </c>
      <c r="N2867" s="202">
        <v>8.82</v>
      </c>
      <c r="O2867" s="202">
        <v>0.38</v>
      </c>
      <c r="P2867" s="202">
        <v>18.399999999999999</v>
      </c>
      <c r="Q2867" s="202">
        <v>5.76</v>
      </c>
      <c r="R2867" s="202">
        <v>0.11</v>
      </c>
      <c r="S2867" s="202">
        <v>4.28</v>
      </c>
      <c r="T2867" s="202">
        <v>100.48</v>
      </c>
      <c r="U2867" s="183">
        <f t="shared" si="88"/>
        <v>78.806648313976211</v>
      </c>
      <c r="V2867" s="183">
        <f t="shared" si="89"/>
        <v>13.206242386049883</v>
      </c>
      <c r="W2867" s="201" t="s">
        <v>713</v>
      </c>
      <c r="X2867" s="201">
        <v>10</v>
      </c>
    </row>
    <row r="2868" spans="1:24" s="171" customFormat="1" ht="11.25">
      <c r="A2868" s="172" t="s">
        <v>704</v>
      </c>
      <c r="B2868" s="201" t="s">
        <v>665</v>
      </c>
      <c r="C2868" s="201" t="s">
        <v>705</v>
      </c>
      <c r="D2868" s="201" t="s">
        <v>706</v>
      </c>
      <c r="E2868" s="201" t="s">
        <v>707</v>
      </c>
      <c r="F2868" s="201" t="s">
        <v>708</v>
      </c>
      <c r="G2868" s="201">
        <v>3</v>
      </c>
      <c r="H2868" s="201">
        <v>14</v>
      </c>
      <c r="I2868" s="201" t="s">
        <v>713</v>
      </c>
      <c r="J2868" s="201" t="s">
        <v>671</v>
      </c>
      <c r="K2868" s="202">
        <v>44.13</v>
      </c>
      <c r="L2868" s="202">
        <v>0.55000000000000004</v>
      </c>
      <c r="M2868" s="202">
        <v>21.52</v>
      </c>
      <c r="N2868" s="202">
        <v>9.14</v>
      </c>
      <c r="O2868" s="202">
        <v>0.35</v>
      </c>
      <c r="P2868" s="202">
        <v>19.75</v>
      </c>
      <c r="Q2868" s="202">
        <v>5.23</v>
      </c>
      <c r="R2868" s="202">
        <v>0.06</v>
      </c>
      <c r="S2868" s="202">
        <v>1.76</v>
      </c>
      <c r="T2868" s="202">
        <v>102.49</v>
      </c>
      <c r="U2868" s="183">
        <f t="shared" si="88"/>
        <v>79.388005701239678</v>
      </c>
      <c r="V2868" s="183">
        <f t="shared" si="89"/>
        <v>5.2010704724489658</v>
      </c>
      <c r="W2868" s="201" t="s">
        <v>713</v>
      </c>
      <c r="X2868" s="201">
        <v>10</v>
      </c>
    </row>
    <row r="2869" spans="1:24" s="171" customFormat="1" ht="11.25">
      <c r="A2869" s="172" t="s">
        <v>704</v>
      </c>
      <c r="B2869" s="201" t="s">
        <v>665</v>
      </c>
      <c r="C2869" s="201" t="s">
        <v>705</v>
      </c>
      <c r="D2869" s="201" t="s">
        <v>706</v>
      </c>
      <c r="E2869" s="201" t="s">
        <v>707</v>
      </c>
      <c r="F2869" s="201" t="s">
        <v>708</v>
      </c>
      <c r="G2869" s="201">
        <v>3</v>
      </c>
      <c r="H2869" s="201">
        <v>15</v>
      </c>
      <c r="I2869" s="201" t="s">
        <v>713</v>
      </c>
      <c r="J2869" s="201" t="s">
        <v>671</v>
      </c>
      <c r="K2869" s="202">
        <v>44.26</v>
      </c>
      <c r="L2869" s="202">
        <v>0.28000000000000003</v>
      </c>
      <c r="M2869" s="202">
        <v>20.93</v>
      </c>
      <c r="N2869" s="202">
        <v>7.28</v>
      </c>
      <c r="O2869" s="202">
        <v>0.36</v>
      </c>
      <c r="P2869" s="202">
        <v>19.88</v>
      </c>
      <c r="Q2869" s="202">
        <v>4.83</v>
      </c>
      <c r="R2869" s="202">
        <v>0.12</v>
      </c>
      <c r="S2869" s="202">
        <v>3.34</v>
      </c>
      <c r="T2869" s="202">
        <v>101.28</v>
      </c>
      <c r="U2869" s="183">
        <f t="shared" si="88"/>
        <v>82.956738939182785</v>
      </c>
      <c r="V2869" s="183">
        <f t="shared" si="89"/>
        <v>9.670033766287677</v>
      </c>
      <c r="W2869" s="201" t="s">
        <v>713</v>
      </c>
      <c r="X2869" s="201">
        <v>10</v>
      </c>
    </row>
    <row r="2870" spans="1:24" s="171" customFormat="1" ht="11.25">
      <c r="A2870" s="172" t="s">
        <v>704</v>
      </c>
      <c r="B2870" s="201" t="s">
        <v>665</v>
      </c>
      <c r="C2870" s="201" t="s">
        <v>705</v>
      </c>
      <c r="D2870" s="201" t="s">
        <v>706</v>
      </c>
      <c r="E2870" s="201" t="s">
        <v>707</v>
      </c>
      <c r="F2870" s="201" t="s">
        <v>708</v>
      </c>
      <c r="G2870" s="201">
        <v>3</v>
      </c>
      <c r="H2870" s="201">
        <v>16</v>
      </c>
      <c r="I2870" s="201" t="s">
        <v>713</v>
      </c>
      <c r="J2870" s="201" t="s">
        <v>671</v>
      </c>
      <c r="K2870" s="202">
        <v>43.23</v>
      </c>
      <c r="L2870" s="202">
        <v>0.21</v>
      </c>
      <c r="M2870" s="202">
        <v>15.3</v>
      </c>
      <c r="N2870" s="202">
        <v>6.73</v>
      </c>
      <c r="O2870" s="202">
        <v>0.39</v>
      </c>
      <c r="P2870" s="202">
        <v>20.18</v>
      </c>
      <c r="Q2870" s="202">
        <v>4.2300000000000004</v>
      </c>
      <c r="R2870" s="202">
        <v>0</v>
      </c>
      <c r="S2870" s="202">
        <v>11.23</v>
      </c>
      <c r="T2870" s="202">
        <v>101.5</v>
      </c>
      <c r="U2870" s="183">
        <f t="shared" si="88"/>
        <v>84.238713800153192</v>
      </c>
      <c r="V2870" s="183">
        <f t="shared" si="89"/>
        <v>32.993284914366093</v>
      </c>
      <c r="W2870" s="201" t="s">
        <v>713</v>
      </c>
      <c r="X2870" s="201">
        <v>10</v>
      </c>
    </row>
    <row r="2871" spans="1:24" s="171" customFormat="1" ht="11.25">
      <c r="A2871" s="172" t="s">
        <v>704</v>
      </c>
      <c r="B2871" s="201" t="s">
        <v>665</v>
      </c>
      <c r="C2871" s="201" t="s">
        <v>705</v>
      </c>
      <c r="D2871" s="201" t="s">
        <v>706</v>
      </c>
      <c r="E2871" s="201" t="s">
        <v>707</v>
      </c>
      <c r="F2871" s="201" t="s">
        <v>708</v>
      </c>
      <c r="G2871" s="201">
        <v>3</v>
      </c>
      <c r="H2871" s="201">
        <v>17</v>
      </c>
      <c r="I2871" s="201" t="s">
        <v>713</v>
      </c>
      <c r="J2871" s="201" t="s">
        <v>671</v>
      </c>
      <c r="K2871" s="202">
        <v>42.79</v>
      </c>
      <c r="L2871" s="202">
        <v>0.12</v>
      </c>
      <c r="M2871" s="202">
        <v>18.28</v>
      </c>
      <c r="N2871" s="202">
        <v>8.26</v>
      </c>
      <c r="O2871" s="202">
        <v>0.43</v>
      </c>
      <c r="P2871" s="202">
        <v>17.52</v>
      </c>
      <c r="Q2871" s="202">
        <v>6.11</v>
      </c>
      <c r="R2871" s="202">
        <v>0.1</v>
      </c>
      <c r="S2871" s="202">
        <v>6.7</v>
      </c>
      <c r="T2871" s="202">
        <v>100.31</v>
      </c>
      <c r="U2871" s="183">
        <f t="shared" si="88"/>
        <v>79.082401594298076</v>
      </c>
      <c r="V2871" s="183">
        <f t="shared" si="89"/>
        <v>19.73524053800201</v>
      </c>
      <c r="W2871" s="201" t="s">
        <v>713</v>
      </c>
      <c r="X2871" s="201">
        <v>10</v>
      </c>
    </row>
    <row r="2872" spans="1:24" s="171" customFormat="1" ht="11.25">
      <c r="A2872" s="172" t="s">
        <v>704</v>
      </c>
      <c r="B2872" s="201" t="s">
        <v>665</v>
      </c>
      <c r="C2872" s="201" t="s">
        <v>705</v>
      </c>
      <c r="D2872" s="201" t="s">
        <v>706</v>
      </c>
      <c r="E2872" s="201" t="s">
        <v>707</v>
      </c>
      <c r="F2872" s="201" t="s">
        <v>708</v>
      </c>
      <c r="G2872" s="201">
        <v>3</v>
      </c>
      <c r="H2872" s="201">
        <v>18</v>
      </c>
      <c r="I2872" s="201" t="s">
        <v>713</v>
      </c>
      <c r="J2872" s="201" t="s">
        <v>671</v>
      </c>
      <c r="K2872" s="202">
        <v>42.67</v>
      </c>
      <c r="L2872" s="202">
        <v>0.94</v>
      </c>
      <c r="M2872" s="202">
        <v>17.46</v>
      </c>
      <c r="N2872" s="202">
        <v>7.5</v>
      </c>
      <c r="O2872" s="202">
        <v>0.33</v>
      </c>
      <c r="P2872" s="202">
        <v>18.54</v>
      </c>
      <c r="Q2872" s="202">
        <v>6.02</v>
      </c>
      <c r="R2872" s="202">
        <v>7.0000000000000007E-2</v>
      </c>
      <c r="S2872" s="202">
        <v>5.7</v>
      </c>
      <c r="T2872" s="202">
        <v>99.23</v>
      </c>
      <c r="U2872" s="183">
        <f t="shared" si="88"/>
        <v>81.50265781706581</v>
      </c>
      <c r="V2872" s="183">
        <f t="shared" si="89"/>
        <v>17.965728973428948</v>
      </c>
      <c r="W2872" s="201" t="s">
        <v>713</v>
      </c>
      <c r="X2872" s="201">
        <v>10</v>
      </c>
    </row>
    <row r="2873" spans="1:24" s="171" customFormat="1" ht="11.25">
      <c r="A2873" s="172" t="s">
        <v>704</v>
      </c>
      <c r="B2873" s="201" t="s">
        <v>665</v>
      </c>
      <c r="C2873" s="201" t="s">
        <v>705</v>
      </c>
      <c r="D2873" s="201" t="s">
        <v>706</v>
      </c>
      <c r="E2873" s="201" t="s">
        <v>707</v>
      </c>
      <c r="F2873" s="201" t="s">
        <v>708</v>
      </c>
      <c r="G2873" s="201">
        <v>3</v>
      </c>
      <c r="H2873" s="201">
        <v>19</v>
      </c>
      <c r="I2873" s="201" t="s">
        <v>713</v>
      </c>
      <c r="J2873" s="201" t="s">
        <v>671</v>
      </c>
      <c r="K2873" s="202">
        <v>43.11</v>
      </c>
      <c r="L2873" s="202">
        <v>0.39</v>
      </c>
      <c r="M2873" s="202">
        <v>19.54</v>
      </c>
      <c r="N2873" s="202">
        <v>7.67</v>
      </c>
      <c r="O2873" s="202">
        <v>0.32</v>
      </c>
      <c r="P2873" s="202">
        <v>19.71</v>
      </c>
      <c r="Q2873" s="202">
        <v>5.29</v>
      </c>
      <c r="R2873" s="202">
        <v>0.09</v>
      </c>
      <c r="S2873" s="202">
        <v>3.36</v>
      </c>
      <c r="T2873" s="202">
        <v>99.48</v>
      </c>
      <c r="U2873" s="183">
        <f t="shared" si="88"/>
        <v>82.080199557049923</v>
      </c>
      <c r="V2873" s="183">
        <f t="shared" si="89"/>
        <v>10.342387212079087</v>
      </c>
      <c r="W2873" s="201" t="s">
        <v>713</v>
      </c>
      <c r="X2873" s="201">
        <v>10</v>
      </c>
    </row>
    <row r="2874" spans="1:24" s="171" customFormat="1" ht="11.25">
      <c r="A2874" s="172" t="s">
        <v>704</v>
      </c>
      <c r="B2874" s="201" t="s">
        <v>665</v>
      </c>
      <c r="C2874" s="201" t="s">
        <v>705</v>
      </c>
      <c r="D2874" s="201" t="s">
        <v>706</v>
      </c>
      <c r="E2874" s="201" t="s">
        <v>707</v>
      </c>
      <c r="F2874" s="201" t="s">
        <v>708</v>
      </c>
      <c r="G2874" s="201">
        <v>3</v>
      </c>
      <c r="H2874" s="201">
        <v>20</v>
      </c>
      <c r="I2874" s="201" t="s">
        <v>713</v>
      </c>
      <c r="J2874" s="201" t="s">
        <v>671</v>
      </c>
      <c r="K2874" s="202">
        <v>43.27</v>
      </c>
      <c r="L2874" s="202">
        <v>0.31</v>
      </c>
      <c r="M2874" s="202">
        <v>21.13</v>
      </c>
      <c r="N2874" s="202">
        <v>7.3</v>
      </c>
      <c r="O2874" s="202">
        <v>0.4</v>
      </c>
      <c r="P2874" s="202">
        <v>19.690000000000001</v>
      </c>
      <c r="Q2874" s="202">
        <v>4.74</v>
      </c>
      <c r="R2874" s="202">
        <v>0.11</v>
      </c>
      <c r="S2874" s="202">
        <v>3.19</v>
      </c>
      <c r="T2874" s="202">
        <v>100.14</v>
      </c>
      <c r="U2874" s="183">
        <f t="shared" si="88"/>
        <v>82.781462378791687</v>
      </c>
      <c r="V2874" s="183">
        <f t="shared" si="89"/>
        <v>9.1963097120086541</v>
      </c>
      <c r="W2874" s="201" t="s">
        <v>713</v>
      </c>
      <c r="X2874" s="201">
        <v>10</v>
      </c>
    </row>
    <row r="2875" spans="1:24" s="171" customFormat="1" ht="11.25">
      <c r="A2875" s="172" t="s">
        <v>704</v>
      </c>
      <c r="B2875" s="201" t="s">
        <v>665</v>
      </c>
      <c r="C2875" s="201" t="s">
        <v>705</v>
      </c>
      <c r="D2875" s="201" t="s">
        <v>706</v>
      </c>
      <c r="E2875" s="201" t="s">
        <v>707</v>
      </c>
      <c r="F2875" s="201" t="s">
        <v>708</v>
      </c>
      <c r="G2875" s="201">
        <v>3</v>
      </c>
      <c r="H2875" s="201">
        <v>21</v>
      </c>
      <c r="I2875" s="201" t="s">
        <v>713</v>
      </c>
      <c r="J2875" s="201" t="s">
        <v>671</v>
      </c>
      <c r="K2875" s="202">
        <v>43.54</v>
      </c>
      <c r="L2875" s="202">
        <v>0.03</v>
      </c>
      <c r="M2875" s="202">
        <v>17.96</v>
      </c>
      <c r="N2875" s="202">
        <v>7.66</v>
      </c>
      <c r="O2875" s="202">
        <v>0.42</v>
      </c>
      <c r="P2875" s="202">
        <v>18.41</v>
      </c>
      <c r="Q2875" s="202">
        <v>5.92</v>
      </c>
      <c r="R2875" s="202">
        <v>0.03</v>
      </c>
      <c r="S2875" s="202">
        <v>6.7</v>
      </c>
      <c r="T2875" s="202">
        <v>100.67</v>
      </c>
      <c r="U2875" s="183">
        <f t="shared" si="88"/>
        <v>81.07457335680165</v>
      </c>
      <c r="V2875" s="183">
        <f t="shared" si="89"/>
        <v>20.016486662685555</v>
      </c>
      <c r="W2875" s="201" t="s">
        <v>713</v>
      </c>
      <c r="X2875" s="201">
        <v>10</v>
      </c>
    </row>
    <row r="2876" spans="1:24" s="171" customFormat="1" ht="11.25">
      <c r="A2876" s="172" t="s">
        <v>704</v>
      </c>
      <c r="B2876" s="201" t="s">
        <v>665</v>
      </c>
      <c r="C2876" s="201" t="s">
        <v>705</v>
      </c>
      <c r="D2876" s="201" t="s">
        <v>706</v>
      </c>
      <c r="E2876" s="201" t="s">
        <v>707</v>
      </c>
      <c r="F2876" s="201" t="s">
        <v>708</v>
      </c>
      <c r="G2876" s="201">
        <v>3</v>
      </c>
      <c r="H2876" s="201">
        <v>22</v>
      </c>
      <c r="I2876" s="201" t="s">
        <v>713</v>
      </c>
      <c r="J2876" s="201" t="s">
        <v>671</v>
      </c>
      <c r="K2876" s="202">
        <v>43.56</v>
      </c>
      <c r="L2876" s="202">
        <v>0.84</v>
      </c>
      <c r="M2876" s="202">
        <v>19.399999999999999</v>
      </c>
      <c r="N2876" s="202">
        <v>9.0399999999999991</v>
      </c>
      <c r="O2876" s="202">
        <v>0.38</v>
      </c>
      <c r="P2876" s="202">
        <v>18.309999999999999</v>
      </c>
      <c r="Q2876" s="202">
        <v>5.66</v>
      </c>
      <c r="R2876" s="202">
        <v>0.14000000000000001</v>
      </c>
      <c r="S2876" s="202">
        <v>3.3</v>
      </c>
      <c r="T2876" s="202">
        <v>100.63</v>
      </c>
      <c r="U2876" s="183">
        <f t="shared" si="88"/>
        <v>78.309069790822576</v>
      </c>
      <c r="V2876" s="183">
        <f t="shared" si="89"/>
        <v>10.242412982275491</v>
      </c>
      <c r="W2876" s="201" t="s">
        <v>713</v>
      </c>
      <c r="X2876" s="201">
        <v>10</v>
      </c>
    </row>
    <row r="2877" spans="1:24" s="171" customFormat="1" ht="11.25">
      <c r="A2877" s="172" t="s">
        <v>704</v>
      </c>
      <c r="B2877" s="201" t="s">
        <v>665</v>
      </c>
      <c r="C2877" s="201" t="s">
        <v>705</v>
      </c>
      <c r="D2877" s="201" t="s">
        <v>706</v>
      </c>
      <c r="E2877" s="201" t="s">
        <v>707</v>
      </c>
      <c r="F2877" s="201" t="s">
        <v>708</v>
      </c>
      <c r="G2877" s="201">
        <v>3</v>
      </c>
      <c r="H2877" s="201">
        <v>23</v>
      </c>
      <c r="I2877" s="201" t="s">
        <v>713</v>
      </c>
      <c r="J2877" s="201" t="s">
        <v>671</v>
      </c>
      <c r="K2877" s="202">
        <v>43.13</v>
      </c>
      <c r="L2877" s="202">
        <v>0.5</v>
      </c>
      <c r="M2877" s="202">
        <v>21.92</v>
      </c>
      <c r="N2877" s="202">
        <v>10.86</v>
      </c>
      <c r="O2877" s="202">
        <v>0.56999999999999995</v>
      </c>
      <c r="P2877" s="202">
        <v>14.9</v>
      </c>
      <c r="Q2877" s="202">
        <v>8.7799999999999994</v>
      </c>
      <c r="R2877" s="202">
        <v>0.09</v>
      </c>
      <c r="S2877" s="202">
        <v>0.31</v>
      </c>
      <c r="T2877" s="202">
        <v>101.06</v>
      </c>
      <c r="U2877" s="183">
        <f t="shared" si="88"/>
        <v>70.976766647334046</v>
      </c>
      <c r="V2877" s="183">
        <f t="shared" si="89"/>
        <v>0.93980816304374792</v>
      </c>
      <c r="W2877" s="201" t="s">
        <v>713</v>
      </c>
      <c r="X2877" s="201">
        <v>10</v>
      </c>
    </row>
    <row r="2878" spans="1:24" s="171" customFormat="1" ht="11.25">
      <c r="A2878" s="172" t="s">
        <v>704</v>
      </c>
      <c r="B2878" s="201" t="s">
        <v>665</v>
      </c>
      <c r="C2878" s="201" t="s">
        <v>705</v>
      </c>
      <c r="D2878" s="201" t="s">
        <v>706</v>
      </c>
      <c r="E2878" s="201" t="s">
        <v>707</v>
      </c>
      <c r="F2878" s="201" t="s">
        <v>708</v>
      </c>
      <c r="G2878" s="201">
        <v>3</v>
      </c>
      <c r="H2878" s="201">
        <v>24</v>
      </c>
      <c r="I2878" s="201" t="s">
        <v>713</v>
      </c>
      <c r="J2878" s="201" t="s">
        <v>671</v>
      </c>
      <c r="K2878" s="202">
        <v>42.8</v>
      </c>
      <c r="L2878" s="202">
        <v>0.19</v>
      </c>
      <c r="M2878" s="202">
        <v>16.78</v>
      </c>
      <c r="N2878" s="202">
        <v>7.09</v>
      </c>
      <c r="O2878" s="202">
        <v>0.4</v>
      </c>
      <c r="P2878" s="202">
        <v>18.55</v>
      </c>
      <c r="Q2878" s="202">
        <v>6.27</v>
      </c>
      <c r="R2878" s="202">
        <v>0.01</v>
      </c>
      <c r="S2878" s="202">
        <v>8.9499999999999993</v>
      </c>
      <c r="T2878" s="202">
        <v>101.04</v>
      </c>
      <c r="U2878" s="183">
        <f t="shared" si="88"/>
        <v>82.343063089601145</v>
      </c>
      <c r="V2878" s="183">
        <f t="shared" si="89"/>
        <v>26.351881968709012</v>
      </c>
      <c r="W2878" s="201" t="s">
        <v>713</v>
      </c>
      <c r="X2878" s="201">
        <v>10</v>
      </c>
    </row>
    <row r="2879" spans="1:24" s="171" customFormat="1" ht="11.25">
      <c r="A2879" s="172" t="s">
        <v>704</v>
      </c>
      <c r="B2879" s="201" t="s">
        <v>665</v>
      </c>
      <c r="C2879" s="201" t="s">
        <v>705</v>
      </c>
      <c r="D2879" s="201" t="s">
        <v>706</v>
      </c>
      <c r="E2879" s="201" t="s">
        <v>707</v>
      </c>
      <c r="F2879" s="201" t="s">
        <v>708</v>
      </c>
      <c r="G2879" s="201">
        <v>3</v>
      </c>
      <c r="H2879" s="201">
        <v>25</v>
      </c>
      <c r="I2879" s="201" t="s">
        <v>713</v>
      </c>
      <c r="J2879" s="201" t="s">
        <v>671</v>
      </c>
      <c r="K2879" s="202">
        <v>42.76</v>
      </c>
      <c r="L2879" s="202">
        <v>0.13</v>
      </c>
      <c r="M2879" s="202">
        <v>18.39</v>
      </c>
      <c r="N2879" s="202">
        <v>7.39</v>
      </c>
      <c r="O2879" s="202">
        <v>0.41</v>
      </c>
      <c r="P2879" s="202">
        <v>18.61</v>
      </c>
      <c r="Q2879" s="202">
        <v>5.87</v>
      </c>
      <c r="R2879" s="202">
        <v>0.03</v>
      </c>
      <c r="S2879" s="202">
        <v>6.34</v>
      </c>
      <c r="T2879" s="202">
        <v>99.93</v>
      </c>
      <c r="U2879" s="183">
        <f t="shared" si="88"/>
        <v>81.780589270072255</v>
      </c>
      <c r="V2879" s="183">
        <f t="shared" si="89"/>
        <v>18.783295684662146</v>
      </c>
      <c r="W2879" s="201" t="s">
        <v>713</v>
      </c>
      <c r="X2879" s="201">
        <v>10</v>
      </c>
    </row>
    <row r="2880" spans="1:24" s="171" customFormat="1" ht="11.25">
      <c r="A2880" s="172" t="s">
        <v>704</v>
      </c>
      <c r="B2880" s="201" t="s">
        <v>665</v>
      </c>
      <c r="C2880" s="201" t="s">
        <v>705</v>
      </c>
      <c r="D2880" s="201" t="s">
        <v>706</v>
      </c>
      <c r="E2880" s="201" t="s">
        <v>707</v>
      </c>
      <c r="F2880" s="201" t="s">
        <v>708</v>
      </c>
      <c r="G2880" s="201">
        <v>3</v>
      </c>
      <c r="H2880" s="201">
        <v>26</v>
      </c>
      <c r="I2880" s="201" t="s">
        <v>713</v>
      </c>
      <c r="J2880" s="201" t="s">
        <v>671</v>
      </c>
      <c r="K2880" s="202">
        <v>42.84</v>
      </c>
      <c r="L2880" s="202">
        <v>1</v>
      </c>
      <c r="M2880" s="202">
        <v>18.98</v>
      </c>
      <c r="N2880" s="202">
        <v>8.65</v>
      </c>
      <c r="O2880" s="202">
        <v>0.36</v>
      </c>
      <c r="P2880" s="202">
        <v>18.82</v>
      </c>
      <c r="Q2880" s="202">
        <v>5.76</v>
      </c>
      <c r="R2880" s="202">
        <v>0.12</v>
      </c>
      <c r="S2880" s="202">
        <v>3.78</v>
      </c>
      <c r="T2880" s="202">
        <v>100.31</v>
      </c>
      <c r="U2880" s="183">
        <f t="shared" si="88"/>
        <v>79.500158298687424</v>
      </c>
      <c r="V2880" s="183">
        <f t="shared" si="89"/>
        <v>11.785654661367536</v>
      </c>
      <c r="W2880" s="201" t="s">
        <v>713</v>
      </c>
      <c r="X2880" s="201">
        <v>10</v>
      </c>
    </row>
    <row r="2881" spans="1:24" s="171" customFormat="1" ht="11.25">
      <c r="A2881" s="172" t="s">
        <v>704</v>
      </c>
      <c r="B2881" s="201" t="s">
        <v>665</v>
      </c>
      <c r="C2881" s="201" t="s">
        <v>705</v>
      </c>
      <c r="D2881" s="201" t="s">
        <v>706</v>
      </c>
      <c r="E2881" s="201" t="s">
        <v>707</v>
      </c>
      <c r="F2881" s="201" t="s">
        <v>708</v>
      </c>
      <c r="G2881" s="201">
        <v>3</v>
      </c>
      <c r="H2881" s="201">
        <v>27</v>
      </c>
      <c r="I2881" s="201" t="s">
        <v>713</v>
      </c>
      <c r="J2881" s="201" t="s">
        <v>671</v>
      </c>
      <c r="K2881" s="202">
        <v>44.08</v>
      </c>
      <c r="L2881" s="202">
        <v>0.2</v>
      </c>
      <c r="M2881" s="202">
        <v>20.05</v>
      </c>
      <c r="N2881" s="202">
        <v>7.42</v>
      </c>
      <c r="O2881" s="202">
        <v>0.33</v>
      </c>
      <c r="P2881" s="202">
        <v>20.18</v>
      </c>
      <c r="Q2881" s="202">
        <v>5.15</v>
      </c>
      <c r="R2881" s="202">
        <v>0.05</v>
      </c>
      <c r="S2881" s="202">
        <v>3.76</v>
      </c>
      <c r="T2881" s="202">
        <v>101.22</v>
      </c>
      <c r="U2881" s="183">
        <f t="shared" si="88"/>
        <v>82.899112492547317</v>
      </c>
      <c r="V2881" s="183">
        <f t="shared" si="89"/>
        <v>11.174544182359979</v>
      </c>
      <c r="W2881" s="201" t="s">
        <v>713</v>
      </c>
      <c r="X2881" s="201">
        <v>10</v>
      </c>
    </row>
    <row r="2882" spans="1:24" s="171" customFormat="1" ht="11.25">
      <c r="A2882" s="172" t="s">
        <v>704</v>
      </c>
      <c r="B2882" s="201" t="s">
        <v>665</v>
      </c>
      <c r="C2882" s="201" t="s">
        <v>705</v>
      </c>
      <c r="D2882" s="201" t="s">
        <v>706</v>
      </c>
      <c r="E2882" s="201" t="s">
        <v>707</v>
      </c>
      <c r="F2882" s="201" t="s">
        <v>708</v>
      </c>
      <c r="G2882" s="201">
        <v>3</v>
      </c>
      <c r="H2882" s="201">
        <v>28</v>
      </c>
      <c r="I2882" s="201" t="s">
        <v>713</v>
      </c>
      <c r="J2882" s="201" t="s">
        <v>671</v>
      </c>
      <c r="K2882" s="202">
        <v>42.64</v>
      </c>
      <c r="L2882" s="202">
        <v>0.64</v>
      </c>
      <c r="M2882" s="202">
        <v>20.6</v>
      </c>
      <c r="N2882" s="202">
        <v>11.06</v>
      </c>
      <c r="O2882" s="202">
        <v>0.53</v>
      </c>
      <c r="P2882" s="202">
        <v>13.77</v>
      </c>
      <c r="Q2882" s="202">
        <v>10.77</v>
      </c>
      <c r="R2882" s="202">
        <v>0.16</v>
      </c>
      <c r="S2882" s="202">
        <v>0.56999999999999995</v>
      </c>
      <c r="T2882" s="202">
        <v>100.74</v>
      </c>
      <c r="U2882" s="183">
        <f t="shared" si="88"/>
        <v>68.936201433790103</v>
      </c>
      <c r="V2882" s="183">
        <f t="shared" si="89"/>
        <v>1.8223804070773526</v>
      </c>
      <c r="W2882" s="201" t="s">
        <v>713</v>
      </c>
      <c r="X2882" s="201">
        <v>10</v>
      </c>
    </row>
    <row r="2883" spans="1:24" s="171" customFormat="1" ht="11.25">
      <c r="A2883" s="172" t="s">
        <v>704</v>
      </c>
      <c r="B2883" s="201" t="s">
        <v>665</v>
      </c>
      <c r="C2883" s="201" t="s">
        <v>705</v>
      </c>
      <c r="D2883" s="201" t="s">
        <v>706</v>
      </c>
      <c r="E2883" s="201" t="s">
        <v>707</v>
      </c>
      <c r="F2883" s="201" t="s">
        <v>708</v>
      </c>
      <c r="G2883" s="201">
        <v>3</v>
      </c>
      <c r="H2883" s="201">
        <v>29</v>
      </c>
      <c r="I2883" s="201" t="s">
        <v>713</v>
      </c>
      <c r="J2883" s="201" t="s">
        <v>671</v>
      </c>
      <c r="K2883" s="202">
        <v>42.94</v>
      </c>
      <c r="L2883" s="202">
        <v>0.86</v>
      </c>
      <c r="M2883" s="202">
        <v>18.64</v>
      </c>
      <c r="N2883" s="202">
        <v>7.53</v>
      </c>
      <c r="O2883" s="202">
        <v>0.27</v>
      </c>
      <c r="P2883" s="202">
        <v>18.899999999999999</v>
      </c>
      <c r="Q2883" s="202">
        <v>5.61</v>
      </c>
      <c r="R2883" s="202">
        <v>0.17</v>
      </c>
      <c r="S2883" s="202">
        <v>3.91</v>
      </c>
      <c r="T2883" s="202">
        <v>98.83</v>
      </c>
      <c r="U2883" s="183">
        <f t="shared" si="88"/>
        <v>81.731301361366803</v>
      </c>
      <c r="V2883" s="183">
        <f t="shared" si="89"/>
        <v>12.335917229759371</v>
      </c>
      <c r="W2883" s="201" t="s">
        <v>713</v>
      </c>
      <c r="X2883" s="201">
        <v>10</v>
      </c>
    </row>
    <row r="2884" spans="1:24" s="171" customFormat="1" ht="11.25">
      <c r="A2884" s="172" t="s">
        <v>704</v>
      </c>
      <c r="B2884" s="201" t="s">
        <v>665</v>
      </c>
      <c r="C2884" s="201" t="s">
        <v>705</v>
      </c>
      <c r="D2884" s="201" t="s">
        <v>706</v>
      </c>
      <c r="E2884" s="201" t="s">
        <v>707</v>
      </c>
      <c r="F2884" s="201" t="s">
        <v>708</v>
      </c>
      <c r="G2884" s="201">
        <v>3</v>
      </c>
      <c r="H2884" s="201">
        <v>30</v>
      </c>
      <c r="I2884" s="201" t="s">
        <v>713</v>
      </c>
      <c r="J2884" s="201" t="s">
        <v>671</v>
      </c>
      <c r="K2884" s="202">
        <v>43.18</v>
      </c>
      <c r="L2884" s="202">
        <v>0.05</v>
      </c>
      <c r="M2884" s="202">
        <v>18.04</v>
      </c>
      <c r="N2884" s="202">
        <v>7.51</v>
      </c>
      <c r="O2884" s="202">
        <v>0.42</v>
      </c>
      <c r="P2884" s="202">
        <v>17.72</v>
      </c>
      <c r="Q2884" s="202">
        <v>6.4</v>
      </c>
      <c r="R2884" s="202">
        <v>0.01</v>
      </c>
      <c r="S2884" s="202">
        <v>7.03</v>
      </c>
      <c r="T2884" s="202">
        <v>100.36</v>
      </c>
      <c r="U2884" s="183">
        <f t="shared" si="88"/>
        <v>80.790268429652173</v>
      </c>
      <c r="V2884" s="183">
        <f t="shared" si="89"/>
        <v>20.724220978550076</v>
      </c>
      <c r="W2884" s="201" t="s">
        <v>713</v>
      </c>
      <c r="X2884" s="201">
        <v>10</v>
      </c>
    </row>
    <row r="2885" spans="1:24" s="171" customFormat="1" ht="11.25">
      <c r="A2885" s="172" t="s">
        <v>704</v>
      </c>
      <c r="B2885" s="201" t="s">
        <v>665</v>
      </c>
      <c r="C2885" s="201" t="s">
        <v>705</v>
      </c>
      <c r="D2885" s="201" t="s">
        <v>706</v>
      </c>
      <c r="E2885" s="201" t="s">
        <v>707</v>
      </c>
      <c r="F2885" s="201" t="s">
        <v>708</v>
      </c>
      <c r="G2885" s="201">
        <v>3</v>
      </c>
      <c r="H2885" s="201">
        <v>31</v>
      </c>
      <c r="I2885" s="201" t="s">
        <v>713</v>
      </c>
      <c r="J2885" s="201" t="s">
        <v>671</v>
      </c>
      <c r="K2885" s="202">
        <v>41.44</v>
      </c>
      <c r="L2885" s="202">
        <v>0.43</v>
      </c>
      <c r="M2885" s="202">
        <v>17.28</v>
      </c>
      <c r="N2885" s="202">
        <v>8</v>
      </c>
      <c r="O2885" s="202">
        <v>0.45</v>
      </c>
      <c r="P2885" s="202">
        <v>17.47</v>
      </c>
      <c r="Q2885" s="202">
        <v>6.01</v>
      </c>
      <c r="R2885" s="202">
        <v>0.06</v>
      </c>
      <c r="S2885" s="202">
        <v>6.85</v>
      </c>
      <c r="T2885" s="202">
        <v>97.99</v>
      </c>
      <c r="U2885" s="183">
        <f t="shared" si="88"/>
        <v>79.560112683055294</v>
      </c>
      <c r="V2885" s="183">
        <f t="shared" si="89"/>
        <v>21.006629751891079</v>
      </c>
      <c r="W2885" s="201" t="s">
        <v>713</v>
      </c>
      <c r="X2885" s="201">
        <v>10</v>
      </c>
    </row>
    <row r="2886" spans="1:24" s="171" customFormat="1" ht="11.25">
      <c r="A2886" s="172" t="s">
        <v>704</v>
      </c>
      <c r="B2886" s="201" t="s">
        <v>665</v>
      </c>
      <c r="C2886" s="201" t="s">
        <v>705</v>
      </c>
      <c r="D2886" s="201" t="s">
        <v>706</v>
      </c>
      <c r="E2886" s="201" t="s">
        <v>707</v>
      </c>
      <c r="F2886" s="201" t="s">
        <v>708</v>
      </c>
      <c r="G2886" s="201">
        <v>3</v>
      </c>
      <c r="H2886" s="201">
        <v>32</v>
      </c>
      <c r="I2886" s="201" t="s">
        <v>713</v>
      </c>
      <c r="J2886" s="201" t="s">
        <v>671</v>
      </c>
      <c r="K2886" s="202">
        <v>41.96</v>
      </c>
      <c r="L2886" s="202">
        <v>2.41</v>
      </c>
      <c r="M2886" s="202">
        <v>19.39</v>
      </c>
      <c r="N2886" s="202">
        <v>8.9499999999999993</v>
      </c>
      <c r="O2886" s="202">
        <v>0.31</v>
      </c>
      <c r="P2886" s="202">
        <v>18.97</v>
      </c>
      <c r="Q2886" s="202">
        <v>6.3</v>
      </c>
      <c r="R2886" s="202">
        <v>0.13</v>
      </c>
      <c r="S2886" s="202">
        <v>1.27</v>
      </c>
      <c r="T2886" s="202">
        <v>99.69</v>
      </c>
      <c r="U2886" s="183">
        <f t="shared" ref="U2886:U2949" si="90">((P2886/40.31)/(P2886/40.31+N2886/71.85))*100</f>
        <v>79.070600527100794</v>
      </c>
      <c r="V2886" s="183">
        <f t="shared" ref="V2886:V2949" si="91">((S2886/151.99061)/(S2886/151.99061+M2886/101.96137))*100</f>
        <v>4.208912710283454</v>
      </c>
      <c r="W2886" s="201" t="s">
        <v>713</v>
      </c>
      <c r="X2886" s="201">
        <v>10</v>
      </c>
    </row>
    <row r="2887" spans="1:24" s="171" customFormat="1" ht="11.25">
      <c r="A2887" s="172" t="s">
        <v>704</v>
      </c>
      <c r="B2887" s="201" t="s">
        <v>665</v>
      </c>
      <c r="C2887" s="201" t="s">
        <v>705</v>
      </c>
      <c r="D2887" s="201" t="s">
        <v>706</v>
      </c>
      <c r="E2887" s="201" t="s">
        <v>707</v>
      </c>
      <c r="F2887" s="201" t="s">
        <v>708</v>
      </c>
      <c r="G2887" s="201">
        <v>3</v>
      </c>
      <c r="H2887" s="201">
        <v>33</v>
      </c>
      <c r="I2887" s="201" t="s">
        <v>713</v>
      </c>
      <c r="J2887" s="201" t="s">
        <v>671</v>
      </c>
      <c r="K2887" s="202">
        <v>43.02</v>
      </c>
      <c r="L2887" s="202">
        <v>0.15</v>
      </c>
      <c r="M2887" s="202">
        <v>19.27</v>
      </c>
      <c r="N2887" s="202">
        <v>7.89</v>
      </c>
      <c r="O2887" s="202">
        <v>0.4</v>
      </c>
      <c r="P2887" s="202">
        <v>17.82</v>
      </c>
      <c r="Q2887" s="202">
        <v>5.33</v>
      </c>
      <c r="R2887" s="202">
        <v>7.0000000000000007E-2</v>
      </c>
      <c r="S2887" s="202">
        <v>4.9000000000000004</v>
      </c>
      <c r="T2887" s="202">
        <v>98.85</v>
      </c>
      <c r="U2887" s="183">
        <f t="shared" si="90"/>
        <v>80.102394068516347</v>
      </c>
      <c r="V2887" s="183">
        <f t="shared" si="91"/>
        <v>14.572411217006751</v>
      </c>
      <c r="W2887" s="201" t="s">
        <v>713</v>
      </c>
      <c r="X2887" s="201">
        <v>10</v>
      </c>
    </row>
    <row r="2888" spans="1:24" s="171" customFormat="1" ht="11.25">
      <c r="A2888" s="172" t="s">
        <v>704</v>
      </c>
      <c r="B2888" s="201" t="s">
        <v>665</v>
      </c>
      <c r="C2888" s="201" t="s">
        <v>705</v>
      </c>
      <c r="D2888" s="201" t="s">
        <v>706</v>
      </c>
      <c r="E2888" s="201" t="s">
        <v>707</v>
      </c>
      <c r="F2888" s="201" t="s">
        <v>708</v>
      </c>
      <c r="G2888" s="201">
        <v>3</v>
      </c>
      <c r="H2888" s="201">
        <v>34</v>
      </c>
      <c r="I2888" s="201" t="s">
        <v>713</v>
      </c>
      <c r="J2888" s="201" t="s">
        <v>671</v>
      </c>
      <c r="K2888" s="202">
        <v>42.2</v>
      </c>
      <c r="L2888" s="202">
        <v>0.14000000000000001</v>
      </c>
      <c r="M2888" s="202">
        <v>16.57</v>
      </c>
      <c r="N2888" s="202">
        <v>7.32</v>
      </c>
      <c r="O2888" s="202">
        <v>0.43</v>
      </c>
      <c r="P2888" s="202">
        <v>18.28</v>
      </c>
      <c r="Q2888" s="202">
        <v>6.15</v>
      </c>
      <c r="R2888" s="202">
        <v>0.01</v>
      </c>
      <c r="S2888" s="202">
        <v>7.65</v>
      </c>
      <c r="T2888" s="202">
        <v>98.75</v>
      </c>
      <c r="U2888" s="183">
        <f t="shared" si="90"/>
        <v>81.655483487838737</v>
      </c>
      <c r="V2888" s="183">
        <f t="shared" si="91"/>
        <v>23.647327820032523</v>
      </c>
      <c r="W2888" s="201" t="s">
        <v>713</v>
      </c>
      <c r="X2888" s="201">
        <v>10</v>
      </c>
    </row>
    <row r="2889" spans="1:24" s="171" customFormat="1" ht="11.25">
      <c r="A2889" s="172" t="s">
        <v>704</v>
      </c>
      <c r="B2889" s="201" t="s">
        <v>665</v>
      </c>
      <c r="C2889" s="201" t="s">
        <v>705</v>
      </c>
      <c r="D2889" s="201" t="s">
        <v>706</v>
      </c>
      <c r="E2889" s="201" t="s">
        <v>707</v>
      </c>
      <c r="F2889" s="201" t="s">
        <v>708</v>
      </c>
      <c r="G2889" s="201">
        <v>3</v>
      </c>
      <c r="H2889" s="201">
        <v>35</v>
      </c>
      <c r="I2889" s="201" t="s">
        <v>713</v>
      </c>
      <c r="J2889" s="201" t="s">
        <v>671</v>
      </c>
      <c r="K2889" s="202">
        <v>43.15</v>
      </c>
      <c r="L2889" s="202">
        <v>0.04</v>
      </c>
      <c r="M2889" s="202">
        <v>17.93</v>
      </c>
      <c r="N2889" s="202">
        <v>7.3</v>
      </c>
      <c r="O2889" s="202">
        <v>0.42</v>
      </c>
      <c r="P2889" s="202">
        <v>17.78</v>
      </c>
      <c r="Q2889" s="202">
        <v>6.25</v>
      </c>
      <c r="R2889" s="202">
        <v>0.1</v>
      </c>
      <c r="S2889" s="202">
        <v>7.01</v>
      </c>
      <c r="T2889" s="202">
        <v>99.98</v>
      </c>
      <c r="U2889" s="183">
        <f t="shared" si="90"/>
        <v>81.278073695917172</v>
      </c>
      <c r="V2889" s="183">
        <f t="shared" si="91"/>
        <v>20.777950457200902</v>
      </c>
      <c r="W2889" s="201" t="s">
        <v>713</v>
      </c>
      <c r="X2889" s="201">
        <v>10</v>
      </c>
    </row>
    <row r="2890" spans="1:24" s="171" customFormat="1" ht="11.25">
      <c r="A2890" s="172" t="s">
        <v>704</v>
      </c>
      <c r="B2890" s="201" t="s">
        <v>665</v>
      </c>
      <c r="C2890" s="201" t="s">
        <v>705</v>
      </c>
      <c r="D2890" s="201" t="s">
        <v>706</v>
      </c>
      <c r="E2890" s="201" t="s">
        <v>707</v>
      </c>
      <c r="F2890" s="201" t="s">
        <v>708</v>
      </c>
      <c r="G2890" s="201">
        <v>3</v>
      </c>
      <c r="H2890" s="201">
        <v>36</v>
      </c>
      <c r="I2890" s="201" t="s">
        <v>713</v>
      </c>
      <c r="J2890" s="201" t="s">
        <v>671</v>
      </c>
      <c r="K2890" s="202">
        <v>41.77</v>
      </c>
      <c r="L2890" s="202">
        <v>1.99</v>
      </c>
      <c r="M2890" s="202">
        <v>19.920000000000002</v>
      </c>
      <c r="N2890" s="202">
        <v>9.27</v>
      </c>
      <c r="O2890" s="202">
        <v>0.33</v>
      </c>
      <c r="P2890" s="202">
        <v>18</v>
      </c>
      <c r="Q2890" s="202">
        <v>6.6</v>
      </c>
      <c r="R2890" s="202">
        <v>0.19</v>
      </c>
      <c r="S2890" s="202">
        <v>0.19</v>
      </c>
      <c r="T2890" s="202">
        <v>98.26</v>
      </c>
      <c r="U2890" s="183">
        <f t="shared" si="90"/>
        <v>77.583707529398922</v>
      </c>
      <c r="V2890" s="183">
        <f t="shared" si="91"/>
        <v>0.63578921775006547</v>
      </c>
      <c r="W2890" s="201" t="s">
        <v>713</v>
      </c>
      <c r="X2890" s="201">
        <v>10</v>
      </c>
    </row>
    <row r="2891" spans="1:24" s="171" customFormat="1" ht="11.25">
      <c r="A2891" s="172" t="s">
        <v>704</v>
      </c>
      <c r="B2891" s="201" t="s">
        <v>665</v>
      </c>
      <c r="C2891" s="201" t="s">
        <v>705</v>
      </c>
      <c r="D2891" s="201" t="s">
        <v>706</v>
      </c>
      <c r="E2891" s="201" t="s">
        <v>707</v>
      </c>
      <c r="F2891" s="201" t="s">
        <v>708</v>
      </c>
      <c r="G2891" s="201">
        <v>3</v>
      </c>
      <c r="H2891" s="201">
        <v>37</v>
      </c>
      <c r="I2891" s="201" t="s">
        <v>713</v>
      </c>
      <c r="J2891" s="201" t="s">
        <v>671</v>
      </c>
      <c r="K2891" s="202">
        <v>43.46</v>
      </c>
      <c r="L2891" s="202">
        <v>0.83</v>
      </c>
      <c r="M2891" s="202">
        <v>19.18</v>
      </c>
      <c r="N2891" s="202">
        <v>8.51</v>
      </c>
      <c r="O2891" s="202">
        <v>0.42</v>
      </c>
      <c r="P2891" s="202">
        <v>18.41</v>
      </c>
      <c r="Q2891" s="202">
        <v>5.54</v>
      </c>
      <c r="R2891" s="202">
        <v>0.2</v>
      </c>
      <c r="S2891" s="202">
        <v>3.94</v>
      </c>
      <c r="T2891" s="202">
        <v>100.49</v>
      </c>
      <c r="U2891" s="183">
        <f t="shared" si="90"/>
        <v>79.406963611283629</v>
      </c>
      <c r="V2891" s="183">
        <f t="shared" si="91"/>
        <v>12.111515737705828</v>
      </c>
      <c r="W2891" s="201" t="s">
        <v>713</v>
      </c>
      <c r="X2891" s="201">
        <v>10</v>
      </c>
    </row>
    <row r="2892" spans="1:24" s="171" customFormat="1" ht="11.25">
      <c r="A2892" s="172" t="s">
        <v>704</v>
      </c>
      <c r="B2892" s="201" t="s">
        <v>665</v>
      </c>
      <c r="C2892" s="201" t="s">
        <v>705</v>
      </c>
      <c r="D2892" s="201" t="s">
        <v>706</v>
      </c>
      <c r="E2892" s="201" t="s">
        <v>707</v>
      </c>
      <c r="F2892" s="201" t="s">
        <v>708</v>
      </c>
      <c r="G2892" s="201">
        <v>3</v>
      </c>
      <c r="H2892" s="201">
        <v>38</v>
      </c>
      <c r="I2892" s="201" t="s">
        <v>713</v>
      </c>
      <c r="J2892" s="201" t="s">
        <v>671</v>
      </c>
      <c r="K2892" s="202">
        <v>42.71</v>
      </c>
      <c r="L2892" s="202">
        <v>1.07</v>
      </c>
      <c r="M2892" s="202">
        <v>18.73</v>
      </c>
      <c r="N2892" s="202">
        <v>9.06</v>
      </c>
      <c r="O2892" s="202">
        <v>0.42</v>
      </c>
      <c r="P2892" s="202">
        <v>18.93</v>
      </c>
      <c r="Q2892" s="202">
        <v>5.6</v>
      </c>
      <c r="R2892" s="202">
        <v>7.0000000000000007E-2</v>
      </c>
      <c r="S2892" s="202">
        <v>3.31</v>
      </c>
      <c r="T2892" s="202">
        <v>99.9</v>
      </c>
      <c r="U2892" s="183">
        <f t="shared" si="90"/>
        <v>78.83252534255638</v>
      </c>
      <c r="V2892" s="183">
        <f t="shared" si="91"/>
        <v>10.598707748428836</v>
      </c>
      <c r="W2892" s="201" t="s">
        <v>713</v>
      </c>
      <c r="X2892" s="201">
        <v>10</v>
      </c>
    </row>
    <row r="2893" spans="1:24" s="171" customFormat="1" ht="11.25">
      <c r="A2893" s="172" t="s">
        <v>704</v>
      </c>
      <c r="B2893" s="201" t="s">
        <v>665</v>
      </c>
      <c r="C2893" s="201" t="s">
        <v>705</v>
      </c>
      <c r="D2893" s="201" t="s">
        <v>706</v>
      </c>
      <c r="E2893" s="201" t="s">
        <v>707</v>
      </c>
      <c r="F2893" s="201" t="s">
        <v>708</v>
      </c>
      <c r="G2893" s="201">
        <v>3</v>
      </c>
      <c r="H2893" s="201">
        <v>39</v>
      </c>
      <c r="I2893" s="201" t="s">
        <v>713</v>
      </c>
      <c r="J2893" s="201" t="s">
        <v>671</v>
      </c>
      <c r="K2893" s="202">
        <v>43.45</v>
      </c>
      <c r="L2893" s="202">
        <v>0.97</v>
      </c>
      <c r="M2893" s="202">
        <v>18.57</v>
      </c>
      <c r="N2893" s="202">
        <v>7.71</v>
      </c>
      <c r="O2893" s="202">
        <v>0.28000000000000003</v>
      </c>
      <c r="P2893" s="202">
        <v>18.89</v>
      </c>
      <c r="Q2893" s="202">
        <v>5.83</v>
      </c>
      <c r="R2893" s="202">
        <v>0.13</v>
      </c>
      <c r="S2893" s="202">
        <v>3.83</v>
      </c>
      <c r="T2893" s="202">
        <v>99.66</v>
      </c>
      <c r="U2893" s="183">
        <f t="shared" si="90"/>
        <v>81.367908833655079</v>
      </c>
      <c r="V2893" s="183">
        <f t="shared" si="91"/>
        <v>12.154209789967133</v>
      </c>
      <c r="W2893" s="201" t="s">
        <v>713</v>
      </c>
      <c r="X2893" s="201">
        <v>10</v>
      </c>
    </row>
    <row r="2894" spans="1:24" s="171" customFormat="1" ht="11.25">
      <c r="A2894" s="172" t="s">
        <v>704</v>
      </c>
      <c r="B2894" s="201" t="s">
        <v>665</v>
      </c>
      <c r="C2894" s="201" t="s">
        <v>705</v>
      </c>
      <c r="D2894" s="201" t="s">
        <v>706</v>
      </c>
      <c r="E2894" s="201" t="s">
        <v>707</v>
      </c>
      <c r="F2894" s="201" t="s">
        <v>708</v>
      </c>
      <c r="G2894" s="201">
        <v>3</v>
      </c>
      <c r="H2894" s="201">
        <v>40</v>
      </c>
      <c r="I2894" s="201" t="s">
        <v>713</v>
      </c>
      <c r="J2894" s="201" t="s">
        <v>671</v>
      </c>
      <c r="K2894" s="202">
        <v>42.99</v>
      </c>
      <c r="L2894" s="202">
        <v>0.11</v>
      </c>
      <c r="M2894" s="202">
        <v>18.600000000000001</v>
      </c>
      <c r="N2894" s="202">
        <v>7.41</v>
      </c>
      <c r="O2894" s="202">
        <v>0.39</v>
      </c>
      <c r="P2894" s="202">
        <v>18.329999999999998</v>
      </c>
      <c r="Q2894" s="202">
        <v>5.8</v>
      </c>
      <c r="R2894" s="202">
        <v>0.1</v>
      </c>
      <c r="S2894" s="202">
        <v>6.36</v>
      </c>
      <c r="T2894" s="202">
        <v>100.09</v>
      </c>
      <c r="U2894" s="183">
        <f t="shared" si="90"/>
        <v>81.512923501752425</v>
      </c>
      <c r="V2894" s="183">
        <f t="shared" si="91"/>
        <v>18.658448476132712</v>
      </c>
      <c r="W2894" s="201" t="s">
        <v>713</v>
      </c>
      <c r="X2894" s="201">
        <v>10</v>
      </c>
    </row>
    <row r="2895" spans="1:24" s="171" customFormat="1" ht="11.25">
      <c r="A2895" s="172" t="s">
        <v>704</v>
      </c>
      <c r="B2895" s="201" t="s">
        <v>665</v>
      </c>
      <c r="C2895" s="201" t="s">
        <v>705</v>
      </c>
      <c r="D2895" s="201" t="s">
        <v>706</v>
      </c>
      <c r="E2895" s="201" t="s">
        <v>707</v>
      </c>
      <c r="F2895" s="201" t="s">
        <v>708</v>
      </c>
      <c r="G2895" s="201">
        <v>3</v>
      </c>
      <c r="H2895" s="201">
        <v>41</v>
      </c>
      <c r="I2895" s="201" t="s">
        <v>713</v>
      </c>
      <c r="J2895" s="201" t="s">
        <v>671</v>
      </c>
      <c r="K2895" s="202">
        <v>42.32</v>
      </c>
      <c r="L2895" s="202">
        <v>0.21</v>
      </c>
      <c r="M2895" s="202">
        <v>17.75</v>
      </c>
      <c r="N2895" s="202">
        <v>7.12</v>
      </c>
      <c r="O2895" s="202">
        <v>0.43</v>
      </c>
      <c r="P2895" s="202">
        <v>17.68</v>
      </c>
      <c r="Q2895" s="202">
        <v>6.35</v>
      </c>
      <c r="R2895" s="202">
        <v>0.05</v>
      </c>
      <c r="S2895" s="202">
        <v>8.0399999999999991</v>
      </c>
      <c r="T2895" s="202">
        <v>99.95</v>
      </c>
      <c r="U2895" s="183">
        <f t="shared" si="90"/>
        <v>81.570384723657739</v>
      </c>
      <c r="V2895" s="183">
        <f t="shared" si="91"/>
        <v>23.304775293187031</v>
      </c>
      <c r="W2895" s="201" t="s">
        <v>713</v>
      </c>
      <c r="X2895" s="201">
        <v>10</v>
      </c>
    </row>
    <row r="2896" spans="1:24" s="171" customFormat="1" ht="11.25">
      <c r="A2896" s="172" t="s">
        <v>704</v>
      </c>
      <c r="B2896" s="201" t="s">
        <v>665</v>
      </c>
      <c r="C2896" s="201" t="s">
        <v>705</v>
      </c>
      <c r="D2896" s="201" t="s">
        <v>706</v>
      </c>
      <c r="E2896" s="201" t="s">
        <v>707</v>
      </c>
      <c r="F2896" s="201" t="s">
        <v>708</v>
      </c>
      <c r="G2896" s="201">
        <v>3</v>
      </c>
      <c r="H2896" s="201">
        <v>42</v>
      </c>
      <c r="I2896" s="201" t="s">
        <v>713</v>
      </c>
      <c r="J2896" s="201" t="s">
        <v>671</v>
      </c>
      <c r="K2896" s="202">
        <v>42.89</v>
      </c>
      <c r="L2896" s="202">
        <v>0.62</v>
      </c>
      <c r="M2896" s="202">
        <v>20.99</v>
      </c>
      <c r="N2896" s="202">
        <v>10.02</v>
      </c>
      <c r="O2896" s="202">
        <v>0.37</v>
      </c>
      <c r="P2896" s="202">
        <v>18.100000000000001</v>
      </c>
      <c r="Q2896" s="202">
        <v>4.83</v>
      </c>
      <c r="R2896" s="202">
        <v>0.09</v>
      </c>
      <c r="S2896" s="202">
        <v>1.49</v>
      </c>
      <c r="T2896" s="202">
        <v>99.4</v>
      </c>
      <c r="U2896" s="183">
        <f t="shared" si="90"/>
        <v>76.302025028056946</v>
      </c>
      <c r="V2896" s="183">
        <f t="shared" si="91"/>
        <v>4.5455747211399684</v>
      </c>
      <c r="W2896" s="201" t="s">
        <v>713</v>
      </c>
      <c r="X2896" s="201">
        <v>10</v>
      </c>
    </row>
    <row r="2897" spans="1:24" s="171" customFormat="1" ht="11.25">
      <c r="A2897" s="172" t="s">
        <v>704</v>
      </c>
      <c r="B2897" s="201" t="s">
        <v>665</v>
      </c>
      <c r="C2897" s="201" t="s">
        <v>705</v>
      </c>
      <c r="D2897" s="201" t="s">
        <v>706</v>
      </c>
      <c r="E2897" s="201" t="s">
        <v>707</v>
      </c>
      <c r="F2897" s="201" t="s">
        <v>708</v>
      </c>
      <c r="G2897" s="201">
        <v>3</v>
      </c>
      <c r="H2897" s="201">
        <v>43</v>
      </c>
      <c r="I2897" s="201" t="s">
        <v>713</v>
      </c>
      <c r="J2897" s="201" t="s">
        <v>671</v>
      </c>
      <c r="K2897" s="202">
        <v>42.89</v>
      </c>
      <c r="L2897" s="202">
        <v>0.06</v>
      </c>
      <c r="M2897" s="202">
        <v>17.91</v>
      </c>
      <c r="N2897" s="202">
        <v>7.3</v>
      </c>
      <c r="O2897" s="202">
        <v>0.37</v>
      </c>
      <c r="P2897" s="202">
        <v>18.18</v>
      </c>
      <c r="Q2897" s="202">
        <v>6.11</v>
      </c>
      <c r="R2897" s="202">
        <v>0.05</v>
      </c>
      <c r="S2897" s="202">
        <v>7.17</v>
      </c>
      <c r="T2897" s="202">
        <v>100.04</v>
      </c>
      <c r="U2897" s="183">
        <f t="shared" si="90"/>
        <v>81.614262078755587</v>
      </c>
      <c r="V2897" s="183">
        <f t="shared" si="91"/>
        <v>21.170505024424127</v>
      </c>
      <c r="W2897" s="201" t="s">
        <v>713</v>
      </c>
      <c r="X2897" s="201">
        <v>10</v>
      </c>
    </row>
    <row r="2898" spans="1:24" s="171" customFormat="1" ht="11.25">
      <c r="A2898" s="172" t="s">
        <v>704</v>
      </c>
      <c r="B2898" s="201" t="s">
        <v>665</v>
      </c>
      <c r="C2898" s="201" t="s">
        <v>705</v>
      </c>
      <c r="D2898" s="201" t="s">
        <v>706</v>
      </c>
      <c r="E2898" s="201" t="s">
        <v>707</v>
      </c>
      <c r="F2898" s="201" t="s">
        <v>708</v>
      </c>
      <c r="G2898" s="201">
        <v>3</v>
      </c>
      <c r="H2898" s="201">
        <v>44</v>
      </c>
      <c r="I2898" s="201" t="s">
        <v>713</v>
      </c>
      <c r="J2898" s="201" t="s">
        <v>671</v>
      </c>
      <c r="K2898" s="202">
        <v>42.84</v>
      </c>
      <c r="L2898" s="202">
        <v>0.09</v>
      </c>
      <c r="M2898" s="202">
        <v>17.329999999999998</v>
      </c>
      <c r="N2898" s="202">
        <v>7.33</v>
      </c>
      <c r="O2898" s="202">
        <v>0.44</v>
      </c>
      <c r="P2898" s="202">
        <v>18.07</v>
      </c>
      <c r="Q2898" s="202">
        <v>6.5</v>
      </c>
      <c r="R2898" s="202">
        <v>0.08</v>
      </c>
      <c r="S2898" s="202">
        <v>7.91</v>
      </c>
      <c r="T2898" s="202">
        <v>100.59</v>
      </c>
      <c r="U2898" s="183">
        <f t="shared" si="90"/>
        <v>81.461164117144307</v>
      </c>
      <c r="V2898" s="183">
        <f t="shared" si="91"/>
        <v>23.441700105965751</v>
      </c>
      <c r="W2898" s="201" t="s">
        <v>713</v>
      </c>
      <c r="X2898" s="201">
        <v>10</v>
      </c>
    </row>
    <row r="2899" spans="1:24" s="171" customFormat="1" ht="11.25">
      <c r="A2899" s="172" t="s">
        <v>704</v>
      </c>
      <c r="B2899" s="201" t="s">
        <v>665</v>
      </c>
      <c r="C2899" s="201" t="s">
        <v>705</v>
      </c>
      <c r="D2899" s="201" t="s">
        <v>706</v>
      </c>
      <c r="E2899" s="201" t="s">
        <v>707</v>
      </c>
      <c r="F2899" s="201" t="s">
        <v>708</v>
      </c>
      <c r="G2899" s="201">
        <v>3</v>
      </c>
      <c r="H2899" s="201">
        <v>45</v>
      </c>
      <c r="I2899" s="201" t="s">
        <v>713</v>
      </c>
      <c r="J2899" s="201" t="s">
        <v>671</v>
      </c>
      <c r="K2899" s="202">
        <v>43.14</v>
      </c>
      <c r="L2899" s="202">
        <v>0.1</v>
      </c>
      <c r="M2899" s="202">
        <v>18.43</v>
      </c>
      <c r="N2899" s="202">
        <v>7.4</v>
      </c>
      <c r="O2899" s="202">
        <v>0.38</v>
      </c>
      <c r="P2899" s="202">
        <v>18.07</v>
      </c>
      <c r="Q2899" s="202">
        <v>5.75</v>
      </c>
      <c r="R2899" s="202">
        <v>0.03</v>
      </c>
      <c r="S2899" s="202">
        <v>6.22</v>
      </c>
      <c r="T2899" s="202">
        <v>99.52</v>
      </c>
      <c r="U2899" s="183">
        <f t="shared" si="90"/>
        <v>81.317198450354752</v>
      </c>
      <c r="V2899" s="183">
        <f t="shared" si="91"/>
        <v>18.46079593023018</v>
      </c>
      <c r="W2899" s="201" t="s">
        <v>713</v>
      </c>
      <c r="X2899" s="201">
        <v>10</v>
      </c>
    </row>
    <row r="2900" spans="1:24" s="171" customFormat="1" ht="11.25">
      <c r="A2900" s="172" t="s">
        <v>704</v>
      </c>
      <c r="B2900" s="201" t="s">
        <v>665</v>
      </c>
      <c r="C2900" s="201" t="s">
        <v>705</v>
      </c>
      <c r="D2900" s="201" t="s">
        <v>706</v>
      </c>
      <c r="E2900" s="201" t="s">
        <v>707</v>
      </c>
      <c r="F2900" s="201" t="s">
        <v>708</v>
      </c>
      <c r="G2900" s="201">
        <v>3</v>
      </c>
      <c r="H2900" s="201">
        <v>46</v>
      </c>
      <c r="I2900" s="201" t="s">
        <v>713</v>
      </c>
      <c r="J2900" s="201" t="s">
        <v>671</v>
      </c>
      <c r="K2900" s="202">
        <v>41.88</v>
      </c>
      <c r="L2900" s="202">
        <v>1.21</v>
      </c>
      <c r="M2900" s="202">
        <v>18.3</v>
      </c>
      <c r="N2900" s="202">
        <v>9.06</v>
      </c>
      <c r="O2900" s="202">
        <v>0.34</v>
      </c>
      <c r="P2900" s="202">
        <v>18.13</v>
      </c>
      <c r="Q2900" s="202">
        <v>5.89</v>
      </c>
      <c r="R2900" s="202">
        <v>0.08</v>
      </c>
      <c r="S2900" s="202">
        <v>3.36</v>
      </c>
      <c r="T2900" s="202">
        <v>98.25</v>
      </c>
      <c r="U2900" s="183">
        <f t="shared" si="90"/>
        <v>78.103019032117473</v>
      </c>
      <c r="V2900" s="183">
        <f t="shared" si="91"/>
        <v>10.966331277262002</v>
      </c>
      <c r="W2900" s="201" t="s">
        <v>713</v>
      </c>
      <c r="X2900" s="201">
        <v>10</v>
      </c>
    </row>
    <row r="2901" spans="1:24" s="171" customFormat="1" ht="11.25">
      <c r="A2901" s="172" t="s">
        <v>704</v>
      </c>
      <c r="B2901" s="201" t="s">
        <v>665</v>
      </c>
      <c r="C2901" s="201" t="s">
        <v>705</v>
      </c>
      <c r="D2901" s="201" t="s">
        <v>706</v>
      </c>
      <c r="E2901" s="201" t="s">
        <v>707</v>
      </c>
      <c r="F2901" s="201" t="s">
        <v>708</v>
      </c>
      <c r="G2901" s="201">
        <v>3</v>
      </c>
      <c r="H2901" s="201">
        <v>47</v>
      </c>
      <c r="I2901" s="201" t="s">
        <v>713</v>
      </c>
      <c r="J2901" s="201" t="s">
        <v>671</v>
      </c>
      <c r="K2901" s="202">
        <v>43.7</v>
      </c>
      <c r="L2901" s="202">
        <v>0.76</v>
      </c>
      <c r="M2901" s="202">
        <v>19.97</v>
      </c>
      <c r="N2901" s="202">
        <v>7.09</v>
      </c>
      <c r="O2901" s="202">
        <v>0.3</v>
      </c>
      <c r="P2901" s="202">
        <v>19.39</v>
      </c>
      <c r="Q2901" s="202">
        <v>5.03</v>
      </c>
      <c r="R2901" s="202">
        <v>0.04</v>
      </c>
      <c r="S2901" s="202">
        <v>3.11</v>
      </c>
      <c r="T2901" s="202">
        <v>99.39</v>
      </c>
      <c r="U2901" s="183">
        <f t="shared" si="90"/>
        <v>82.977777915428348</v>
      </c>
      <c r="V2901" s="183">
        <f t="shared" si="91"/>
        <v>9.4590254338535136</v>
      </c>
      <c r="W2901" s="201" t="s">
        <v>713</v>
      </c>
      <c r="X2901" s="201">
        <v>10</v>
      </c>
    </row>
    <row r="2902" spans="1:24" s="171" customFormat="1" ht="11.25">
      <c r="A2902" s="172" t="s">
        <v>704</v>
      </c>
      <c r="B2902" s="201" t="s">
        <v>665</v>
      </c>
      <c r="C2902" s="201" t="s">
        <v>705</v>
      </c>
      <c r="D2902" s="201" t="s">
        <v>706</v>
      </c>
      <c r="E2902" s="201" t="s">
        <v>707</v>
      </c>
      <c r="F2902" s="201" t="s">
        <v>708</v>
      </c>
      <c r="G2902" s="201">
        <v>3</v>
      </c>
      <c r="H2902" s="201">
        <v>48</v>
      </c>
      <c r="I2902" s="201" t="s">
        <v>713</v>
      </c>
      <c r="J2902" s="201" t="s">
        <v>671</v>
      </c>
      <c r="K2902" s="202">
        <v>43.32</v>
      </c>
      <c r="L2902" s="202">
        <v>1.97</v>
      </c>
      <c r="M2902" s="202">
        <v>19.93</v>
      </c>
      <c r="N2902" s="202">
        <v>9.48</v>
      </c>
      <c r="O2902" s="202">
        <v>0.32</v>
      </c>
      <c r="P2902" s="202">
        <v>18.059999999999999</v>
      </c>
      <c r="Q2902" s="202">
        <v>6.48</v>
      </c>
      <c r="R2902" s="202">
        <v>0.13</v>
      </c>
      <c r="S2902" s="202">
        <v>0.28000000000000003</v>
      </c>
      <c r="T2902" s="202">
        <v>99.97</v>
      </c>
      <c r="U2902" s="183">
        <f t="shared" si="90"/>
        <v>77.250254770085405</v>
      </c>
      <c r="V2902" s="183">
        <f t="shared" si="91"/>
        <v>0.93367491283141391</v>
      </c>
      <c r="W2902" s="201" t="s">
        <v>713</v>
      </c>
      <c r="X2902" s="201">
        <v>10</v>
      </c>
    </row>
    <row r="2903" spans="1:24" s="171" customFormat="1" ht="11.25">
      <c r="A2903" s="172" t="s">
        <v>704</v>
      </c>
      <c r="B2903" s="201" t="s">
        <v>665</v>
      </c>
      <c r="C2903" s="201" t="s">
        <v>705</v>
      </c>
      <c r="D2903" s="201" t="s">
        <v>706</v>
      </c>
      <c r="E2903" s="201" t="s">
        <v>707</v>
      </c>
      <c r="F2903" s="201" t="s">
        <v>708</v>
      </c>
      <c r="G2903" s="201">
        <v>3</v>
      </c>
      <c r="H2903" s="201">
        <v>49</v>
      </c>
      <c r="I2903" s="201" t="s">
        <v>713</v>
      </c>
      <c r="J2903" s="201" t="s">
        <v>671</v>
      </c>
      <c r="K2903" s="202">
        <v>43.4</v>
      </c>
      <c r="L2903" s="202">
        <v>1.04</v>
      </c>
      <c r="M2903" s="202">
        <v>18.440000000000001</v>
      </c>
      <c r="N2903" s="202">
        <v>8.6</v>
      </c>
      <c r="O2903" s="202">
        <v>0.36</v>
      </c>
      <c r="P2903" s="202">
        <v>18.34</v>
      </c>
      <c r="Q2903" s="202">
        <v>5.85</v>
      </c>
      <c r="R2903" s="202">
        <v>0.06</v>
      </c>
      <c r="S2903" s="202">
        <v>4.43</v>
      </c>
      <c r="T2903" s="202">
        <v>100.52</v>
      </c>
      <c r="U2903" s="183">
        <f t="shared" si="90"/>
        <v>79.171650960258845</v>
      </c>
      <c r="V2903" s="183">
        <f t="shared" si="91"/>
        <v>13.879346837605341</v>
      </c>
      <c r="W2903" s="201" t="s">
        <v>713</v>
      </c>
      <c r="X2903" s="201">
        <v>10</v>
      </c>
    </row>
    <row r="2904" spans="1:24" s="171" customFormat="1" ht="11.25">
      <c r="A2904" s="172" t="s">
        <v>704</v>
      </c>
      <c r="B2904" s="201" t="s">
        <v>665</v>
      </c>
      <c r="C2904" s="201" t="s">
        <v>705</v>
      </c>
      <c r="D2904" s="201" t="s">
        <v>706</v>
      </c>
      <c r="E2904" s="201" t="s">
        <v>707</v>
      </c>
      <c r="F2904" s="201" t="s">
        <v>708</v>
      </c>
      <c r="G2904" s="201">
        <v>3</v>
      </c>
      <c r="H2904" s="201">
        <v>50</v>
      </c>
      <c r="I2904" s="201" t="s">
        <v>713</v>
      </c>
      <c r="J2904" s="201" t="s">
        <v>671</v>
      </c>
      <c r="K2904" s="202">
        <v>42.59</v>
      </c>
      <c r="L2904" s="202">
        <v>0.98</v>
      </c>
      <c r="M2904" s="202">
        <v>19.27</v>
      </c>
      <c r="N2904" s="202">
        <v>7.68</v>
      </c>
      <c r="O2904" s="202">
        <v>0.33</v>
      </c>
      <c r="P2904" s="202">
        <v>19.22</v>
      </c>
      <c r="Q2904" s="202">
        <v>5.5</v>
      </c>
      <c r="R2904" s="202">
        <v>7.0000000000000007E-2</v>
      </c>
      <c r="S2904" s="202">
        <v>3.89</v>
      </c>
      <c r="T2904" s="202">
        <v>99.53</v>
      </c>
      <c r="U2904" s="183">
        <f t="shared" si="90"/>
        <v>81.687436980113674</v>
      </c>
      <c r="V2904" s="183">
        <f t="shared" si="91"/>
        <v>11.926960367700342</v>
      </c>
      <c r="W2904" s="201" t="s">
        <v>713</v>
      </c>
      <c r="X2904" s="201">
        <v>10</v>
      </c>
    </row>
    <row r="2905" spans="1:24" s="171" customFormat="1" ht="11.25">
      <c r="A2905" s="172" t="s">
        <v>704</v>
      </c>
      <c r="B2905" s="201" t="s">
        <v>665</v>
      </c>
      <c r="C2905" s="201" t="s">
        <v>705</v>
      </c>
      <c r="D2905" s="201" t="s">
        <v>706</v>
      </c>
      <c r="E2905" s="201" t="s">
        <v>707</v>
      </c>
      <c r="F2905" s="201" t="s">
        <v>708</v>
      </c>
      <c r="G2905" s="201">
        <v>3</v>
      </c>
      <c r="H2905" s="201">
        <v>51</v>
      </c>
      <c r="I2905" s="201" t="s">
        <v>713</v>
      </c>
      <c r="J2905" s="201" t="s">
        <v>671</v>
      </c>
      <c r="K2905" s="202">
        <v>43.04</v>
      </c>
      <c r="L2905" s="202">
        <v>0.05</v>
      </c>
      <c r="M2905" s="202">
        <v>18.27</v>
      </c>
      <c r="N2905" s="202">
        <v>7.43</v>
      </c>
      <c r="O2905" s="202">
        <v>0.4</v>
      </c>
      <c r="P2905" s="202">
        <v>17.93</v>
      </c>
      <c r="Q2905" s="202">
        <v>6.05</v>
      </c>
      <c r="R2905" s="202">
        <v>0</v>
      </c>
      <c r="S2905" s="202">
        <v>7.02</v>
      </c>
      <c r="T2905" s="202">
        <v>100.19</v>
      </c>
      <c r="U2905" s="183">
        <f t="shared" si="90"/>
        <v>81.136903757953434</v>
      </c>
      <c r="V2905" s="183">
        <f t="shared" si="91"/>
        <v>20.493648887248987</v>
      </c>
      <c r="W2905" s="201" t="s">
        <v>713</v>
      </c>
      <c r="X2905" s="201">
        <v>10</v>
      </c>
    </row>
    <row r="2906" spans="1:24" s="171" customFormat="1" ht="11.25">
      <c r="A2906" s="172" t="s">
        <v>704</v>
      </c>
      <c r="B2906" s="201" t="s">
        <v>665</v>
      </c>
      <c r="C2906" s="201" t="s">
        <v>705</v>
      </c>
      <c r="D2906" s="201" t="s">
        <v>706</v>
      </c>
      <c r="E2906" s="201" t="s">
        <v>707</v>
      </c>
      <c r="F2906" s="201" t="s">
        <v>708</v>
      </c>
      <c r="G2906" s="201">
        <v>3</v>
      </c>
      <c r="H2906" s="201">
        <v>52</v>
      </c>
      <c r="I2906" s="201" t="s">
        <v>713</v>
      </c>
      <c r="J2906" s="201" t="s">
        <v>671</v>
      </c>
      <c r="K2906" s="202">
        <v>43.38</v>
      </c>
      <c r="L2906" s="202">
        <v>1.04</v>
      </c>
      <c r="M2906" s="202">
        <v>19.7</v>
      </c>
      <c r="N2906" s="202">
        <v>8.9700000000000006</v>
      </c>
      <c r="O2906" s="202">
        <v>0.33</v>
      </c>
      <c r="P2906" s="202">
        <v>18.77</v>
      </c>
      <c r="Q2906" s="202">
        <v>5.64</v>
      </c>
      <c r="R2906" s="202">
        <v>0.09</v>
      </c>
      <c r="S2906" s="202">
        <v>3.25</v>
      </c>
      <c r="T2906" s="202">
        <v>101.17</v>
      </c>
      <c r="U2906" s="183">
        <f t="shared" si="90"/>
        <v>78.857466928529973</v>
      </c>
      <c r="V2906" s="183">
        <f t="shared" si="91"/>
        <v>9.9643824211959</v>
      </c>
      <c r="W2906" s="201" t="s">
        <v>713</v>
      </c>
      <c r="X2906" s="201">
        <v>10</v>
      </c>
    </row>
    <row r="2907" spans="1:24" s="171" customFormat="1" ht="11.25">
      <c r="A2907" s="172" t="s">
        <v>704</v>
      </c>
      <c r="B2907" s="201" t="s">
        <v>665</v>
      </c>
      <c r="C2907" s="201" t="s">
        <v>705</v>
      </c>
      <c r="D2907" s="201" t="s">
        <v>706</v>
      </c>
      <c r="E2907" s="201" t="s">
        <v>707</v>
      </c>
      <c r="F2907" s="201" t="s">
        <v>708</v>
      </c>
      <c r="G2907" s="201">
        <v>3</v>
      </c>
      <c r="H2907" s="201">
        <v>53</v>
      </c>
      <c r="I2907" s="201" t="s">
        <v>713</v>
      </c>
      <c r="J2907" s="201" t="s">
        <v>671</v>
      </c>
      <c r="K2907" s="202">
        <v>43.25</v>
      </c>
      <c r="L2907" s="202">
        <v>1</v>
      </c>
      <c r="M2907" s="202">
        <v>18.3</v>
      </c>
      <c r="N2907" s="202">
        <v>8.41</v>
      </c>
      <c r="O2907" s="202">
        <v>0.35</v>
      </c>
      <c r="P2907" s="202">
        <v>19.149999999999999</v>
      </c>
      <c r="Q2907" s="202">
        <v>5.84</v>
      </c>
      <c r="R2907" s="202">
        <v>0.03</v>
      </c>
      <c r="S2907" s="202">
        <v>4.58</v>
      </c>
      <c r="T2907" s="202">
        <v>100.91</v>
      </c>
      <c r="U2907" s="183">
        <f t="shared" si="90"/>
        <v>80.23206832493787</v>
      </c>
      <c r="V2907" s="183">
        <f t="shared" si="91"/>
        <v>14.375737566559391</v>
      </c>
      <c r="W2907" s="201" t="s">
        <v>713</v>
      </c>
      <c r="X2907" s="201">
        <v>10</v>
      </c>
    </row>
    <row r="2908" spans="1:24" s="171" customFormat="1" ht="11.25">
      <c r="A2908" s="172" t="s">
        <v>704</v>
      </c>
      <c r="B2908" s="201" t="s">
        <v>665</v>
      </c>
      <c r="C2908" s="201" t="s">
        <v>705</v>
      </c>
      <c r="D2908" s="201" t="s">
        <v>706</v>
      </c>
      <c r="E2908" s="201" t="s">
        <v>707</v>
      </c>
      <c r="F2908" s="201" t="s">
        <v>708</v>
      </c>
      <c r="G2908" s="201">
        <v>3</v>
      </c>
      <c r="H2908" s="201">
        <v>54</v>
      </c>
      <c r="I2908" s="201" t="s">
        <v>713</v>
      </c>
      <c r="J2908" s="201" t="s">
        <v>671</v>
      </c>
      <c r="K2908" s="202">
        <v>43.53</v>
      </c>
      <c r="L2908" s="202">
        <v>1.29</v>
      </c>
      <c r="M2908" s="202">
        <v>18.829999999999998</v>
      </c>
      <c r="N2908" s="202">
        <v>9.31</v>
      </c>
      <c r="O2908" s="202">
        <v>0.4</v>
      </c>
      <c r="P2908" s="202">
        <v>18.84</v>
      </c>
      <c r="Q2908" s="202">
        <v>5.85</v>
      </c>
      <c r="R2908" s="202">
        <v>0.12</v>
      </c>
      <c r="S2908" s="202">
        <v>3.36</v>
      </c>
      <c r="T2908" s="202">
        <v>101.53</v>
      </c>
      <c r="U2908" s="183">
        <f t="shared" si="90"/>
        <v>78.293863390640311</v>
      </c>
      <c r="V2908" s="183">
        <f t="shared" si="91"/>
        <v>10.690664920407809</v>
      </c>
      <c r="W2908" s="201" t="s">
        <v>713</v>
      </c>
      <c r="X2908" s="201">
        <v>10</v>
      </c>
    </row>
    <row r="2909" spans="1:24" s="171" customFormat="1" ht="11.25">
      <c r="A2909" s="172" t="s">
        <v>704</v>
      </c>
      <c r="B2909" s="201" t="s">
        <v>665</v>
      </c>
      <c r="C2909" s="201" t="s">
        <v>705</v>
      </c>
      <c r="D2909" s="201" t="s">
        <v>706</v>
      </c>
      <c r="E2909" s="201" t="s">
        <v>707</v>
      </c>
      <c r="F2909" s="201" t="s">
        <v>708</v>
      </c>
      <c r="G2909" s="201">
        <v>3</v>
      </c>
      <c r="H2909" s="201">
        <v>55</v>
      </c>
      <c r="I2909" s="201" t="s">
        <v>713</v>
      </c>
      <c r="J2909" s="201" t="s">
        <v>671</v>
      </c>
      <c r="K2909" s="202">
        <v>43.53</v>
      </c>
      <c r="L2909" s="202">
        <v>1.03</v>
      </c>
      <c r="M2909" s="202">
        <v>19.16</v>
      </c>
      <c r="N2909" s="202">
        <v>8.89</v>
      </c>
      <c r="O2909" s="202">
        <v>0.37</v>
      </c>
      <c r="P2909" s="202">
        <v>19.12</v>
      </c>
      <c r="Q2909" s="202">
        <v>5.49</v>
      </c>
      <c r="R2909" s="202">
        <v>0.09</v>
      </c>
      <c r="S2909" s="202">
        <v>3.65</v>
      </c>
      <c r="T2909" s="202">
        <v>101.33</v>
      </c>
      <c r="U2909" s="183">
        <f t="shared" si="90"/>
        <v>79.311233310196087</v>
      </c>
      <c r="V2909" s="183">
        <f t="shared" si="91"/>
        <v>11.331458874998431</v>
      </c>
      <c r="W2909" s="201" t="s">
        <v>713</v>
      </c>
      <c r="X2909" s="201">
        <v>10</v>
      </c>
    </row>
    <row r="2910" spans="1:24" s="171" customFormat="1" ht="11.25">
      <c r="A2910" s="172" t="s">
        <v>704</v>
      </c>
      <c r="B2910" s="201" t="s">
        <v>665</v>
      </c>
      <c r="C2910" s="201" t="s">
        <v>705</v>
      </c>
      <c r="D2910" s="201" t="s">
        <v>706</v>
      </c>
      <c r="E2910" s="201" t="s">
        <v>707</v>
      </c>
      <c r="F2910" s="201" t="s">
        <v>708</v>
      </c>
      <c r="G2910" s="201">
        <v>3</v>
      </c>
      <c r="H2910" s="201">
        <v>56</v>
      </c>
      <c r="I2910" s="201" t="s">
        <v>713</v>
      </c>
      <c r="J2910" s="201" t="s">
        <v>671</v>
      </c>
      <c r="K2910" s="202">
        <v>42.49</v>
      </c>
      <c r="L2910" s="202">
        <v>0.2</v>
      </c>
      <c r="M2910" s="202">
        <v>16.3</v>
      </c>
      <c r="N2910" s="202">
        <v>7.65</v>
      </c>
      <c r="O2910" s="202">
        <v>0.44</v>
      </c>
      <c r="P2910" s="202">
        <v>18.489999999999998</v>
      </c>
      <c r="Q2910" s="202">
        <v>6.13</v>
      </c>
      <c r="R2910" s="202">
        <v>0.04</v>
      </c>
      <c r="S2910" s="202">
        <v>8.6</v>
      </c>
      <c r="T2910" s="202">
        <v>100.34</v>
      </c>
      <c r="U2910" s="183">
        <f t="shared" si="90"/>
        <v>81.160996726695572</v>
      </c>
      <c r="V2910" s="183">
        <f t="shared" si="91"/>
        <v>26.141488020328801</v>
      </c>
      <c r="W2910" s="201" t="s">
        <v>713</v>
      </c>
      <c r="X2910" s="201">
        <v>10</v>
      </c>
    </row>
    <row r="2911" spans="1:24" s="171" customFormat="1" ht="11.25">
      <c r="A2911" s="172" t="s">
        <v>704</v>
      </c>
      <c r="B2911" s="201" t="s">
        <v>665</v>
      </c>
      <c r="C2911" s="201" t="s">
        <v>705</v>
      </c>
      <c r="D2911" s="201" t="s">
        <v>706</v>
      </c>
      <c r="E2911" s="201" t="s">
        <v>707</v>
      </c>
      <c r="F2911" s="201" t="s">
        <v>708</v>
      </c>
      <c r="G2911" s="201">
        <v>3</v>
      </c>
      <c r="H2911" s="201">
        <v>57</v>
      </c>
      <c r="I2911" s="201" t="s">
        <v>713</v>
      </c>
      <c r="J2911" s="201" t="s">
        <v>671</v>
      </c>
      <c r="K2911" s="202">
        <v>43.11</v>
      </c>
      <c r="L2911" s="202">
        <v>0.23</v>
      </c>
      <c r="M2911" s="202">
        <v>20.67</v>
      </c>
      <c r="N2911" s="202">
        <v>7.57</v>
      </c>
      <c r="O2911" s="202">
        <v>0.38</v>
      </c>
      <c r="P2911" s="202">
        <v>18.98</v>
      </c>
      <c r="Q2911" s="202">
        <v>4.74</v>
      </c>
      <c r="R2911" s="202">
        <v>0.01</v>
      </c>
      <c r="S2911" s="202">
        <v>3.56</v>
      </c>
      <c r="T2911" s="202">
        <v>99.25</v>
      </c>
      <c r="U2911" s="183">
        <f t="shared" si="90"/>
        <v>81.715257429968503</v>
      </c>
      <c r="V2911" s="183">
        <f t="shared" si="91"/>
        <v>10.357231558711607</v>
      </c>
      <c r="W2911" s="201" t="s">
        <v>713</v>
      </c>
      <c r="X2911" s="201">
        <v>10</v>
      </c>
    </row>
    <row r="2912" spans="1:24" s="171" customFormat="1" ht="11.25">
      <c r="A2912" s="172" t="s">
        <v>704</v>
      </c>
      <c r="B2912" s="201" t="s">
        <v>665</v>
      </c>
      <c r="C2912" s="201" t="s">
        <v>705</v>
      </c>
      <c r="D2912" s="201" t="s">
        <v>706</v>
      </c>
      <c r="E2912" s="201" t="s">
        <v>707</v>
      </c>
      <c r="F2912" s="201" t="s">
        <v>708</v>
      </c>
      <c r="G2912" s="201">
        <v>3</v>
      </c>
      <c r="H2912" s="201">
        <v>58</v>
      </c>
      <c r="I2912" s="201" t="s">
        <v>713</v>
      </c>
      <c r="J2912" s="201" t="s">
        <v>671</v>
      </c>
      <c r="K2912" s="202">
        <v>42.6</v>
      </c>
      <c r="L2912" s="202">
        <v>0.06</v>
      </c>
      <c r="M2912" s="202">
        <v>16.13</v>
      </c>
      <c r="N2912" s="202">
        <v>7.46</v>
      </c>
      <c r="O2912" s="202">
        <v>0.53</v>
      </c>
      <c r="P2912" s="202">
        <v>17.09</v>
      </c>
      <c r="Q2912" s="202">
        <v>7.27</v>
      </c>
      <c r="R2912" s="202">
        <v>0</v>
      </c>
      <c r="S2912" s="202">
        <v>9.4499999999999993</v>
      </c>
      <c r="T2912" s="202">
        <v>100.59</v>
      </c>
      <c r="U2912" s="183">
        <f t="shared" si="90"/>
        <v>80.327955290135449</v>
      </c>
      <c r="V2912" s="183">
        <f t="shared" si="91"/>
        <v>28.213600702469204</v>
      </c>
      <c r="W2912" s="201" t="s">
        <v>713</v>
      </c>
      <c r="X2912" s="201">
        <v>10</v>
      </c>
    </row>
    <row r="2913" spans="1:24" s="171" customFormat="1" ht="11.25">
      <c r="A2913" s="172" t="s">
        <v>704</v>
      </c>
      <c r="B2913" s="201" t="s">
        <v>665</v>
      </c>
      <c r="C2913" s="201" t="s">
        <v>705</v>
      </c>
      <c r="D2913" s="201" t="s">
        <v>706</v>
      </c>
      <c r="E2913" s="201" t="s">
        <v>707</v>
      </c>
      <c r="F2913" s="201" t="s">
        <v>708</v>
      </c>
      <c r="G2913" s="201">
        <v>3</v>
      </c>
      <c r="H2913" s="201">
        <v>59</v>
      </c>
      <c r="I2913" s="201" t="s">
        <v>713</v>
      </c>
      <c r="J2913" s="201" t="s">
        <v>671</v>
      </c>
      <c r="K2913" s="202">
        <v>43.39</v>
      </c>
      <c r="L2913" s="202">
        <v>0.3</v>
      </c>
      <c r="M2913" s="202">
        <v>18.760000000000002</v>
      </c>
      <c r="N2913" s="202">
        <v>7.92</v>
      </c>
      <c r="O2913" s="202">
        <v>0.33</v>
      </c>
      <c r="P2913" s="202">
        <v>18.59</v>
      </c>
      <c r="Q2913" s="202">
        <v>5.1100000000000003</v>
      </c>
      <c r="R2913" s="202">
        <v>0.03</v>
      </c>
      <c r="S2913" s="202">
        <v>5.98</v>
      </c>
      <c r="T2913" s="202">
        <v>100.41</v>
      </c>
      <c r="U2913" s="183">
        <f t="shared" si="90"/>
        <v>80.709034315123262</v>
      </c>
      <c r="V2913" s="183">
        <f t="shared" si="91"/>
        <v>17.616762820554712</v>
      </c>
      <c r="W2913" s="201" t="s">
        <v>713</v>
      </c>
      <c r="X2913" s="201">
        <v>10</v>
      </c>
    </row>
    <row r="2914" spans="1:24" s="171" customFormat="1" ht="11.25">
      <c r="A2914" s="172" t="s">
        <v>704</v>
      </c>
      <c r="B2914" s="201" t="s">
        <v>665</v>
      </c>
      <c r="C2914" s="201" t="s">
        <v>705</v>
      </c>
      <c r="D2914" s="201" t="s">
        <v>706</v>
      </c>
      <c r="E2914" s="201" t="s">
        <v>707</v>
      </c>
      <c r="F2914" s="201" t="s">
        <v>708</v>
      </c>
      <c r="G2914" s="201">
        <v>3</v>
      </c>
      <c r="H2914" s="201">
        <v>60</v>
      </c>
      <c r="I2914" s="201" t="s">
        <v>713</v>
      </c>
      <c r="J2914" s="201" t="s">
        <v>671</v>
      </c>
      <c r="K2914" s="202">
        <v>42.92</v>
      </c>
      <c r="L2914" s="202">
        <v>0.02</v>
      </c>
      <c r="M2914" s="202">
        <v>17.760000000000002</v>
      </c>
      <c r="N2914" s="202">
        <v>7.41</v>
      </c>
      <c r="O2914" s="202">
        <v>0.39</v>
      </c>
      <c r="P2914" s="202">
        <v>18.600000000000001</v>
      </c>
      <c r="Q2914" s="202">
        <v>6.41</v>
      </c>
      <c r="R2914" s="202">
        <v>7.0000000000000007E-2</v>
      </c>
      <c r="S2914" s="202">
        <v>7.3</v>
      </c>
      <c r="T2914" s="202">
        <v>100.88</v>
      </c>
      <c r="U2914" s="183">
        <f t="shared" si="90"/>
        <v>81.732260840895393</v>
      </c>
      <c r="V2914" s="183">
        <f t="shared" si="91"/>
        <v>21.614084222719253</v>
      </c>
      <c r="W2914" s="201" t="s">
        <v>713</v>
      </c>
      <c r="X2914" s="201">
        <v>10</v>
      </c>
    </row>
    <row r="2915" spans="1:24" s="171" customFormat="1" ht="11.25">
      <c r="A2915" s="172" t="s">
        <v>704</v>
      </c>
      <c r="B2915" s="201" t="s">
        <v>665</v>
      </c>
      <c r="C2915" s="201" t="s">
        <v>705</v>
      </c>
      <c r="D2915" s="201" t="s">
        <v>706</v>
      </c>
      <c r="E2915" s="201" t="s">
        <v>707</v>
      </c>
      <c r="F2915" s="201" t="s">
        <v>708</v>
      </c>
      <c r="G2915" s="201">
        <v>3</v>
      </c>
      <c r="H2915" s="201">
        <v>61</v>
      </c>
      <c r="I2915" s="201" t="s">
        <v>713</v>
      </c>
      <c r="J2915" s="201" t="s">
        <v>671</v>
      </c>
      <c r="K2915" s="202">
        <v>42.85</v>
      </c>
      <c r="L2915" s="202">
        <v>0.97</v>
      </c>
      <c r="M2915" s="202">
        <v>17.989999999999998</v>
      </c>
      <c r="N2915" s="202">
        <v>7.49</v>
      </c>
      <c r="O2915" s="202">
        <v>0.35</v>
      </c>
      <c r="P2915" s="202">
        <v>18.940000000000001</v>
      </c>
      <c r="Q2915" s="202">
        <v>5.92</v>
      </c>
      <c r="R2915" s="202">
        <v>0.08</v>
      </c>
      <c r="S2915" s="202">
        <v>5.31</v>
      </c>
      <c r="T2915" s="202">
        <v>99.9</v>
      </c>
      <c r="U2915" s="183">
        <f t="shared" si="90"/>
        <v>81.842133766797133</v>
      </c>
      <c r="V2915" s="183">
        <f t="shared" si="91"/>
        <v>16.528088222135715</v>
      </c>
      <c r="W2915" s="201" t="s">
        <v>713</v>
      </c>
      <c r="X2915" s="201">
        <v>10</v>
      </c>
    </row>
    <row r="2916" spans="1:24" s="171" customFormat="1" ht="11.25">
      <c r="A2916" s="172" t="s">
        <v>704</v>
      </c>
      <c r="B2916" s="201" t="s">
        <v>665</v>
      </c>
      <c r="C2916" s="201" t="s">
        <v>705</v>
      </c>
      <c r="D2916" s="201" t="s">
        <v>706</v>
      </c>
      <c r="E2916" s="201" t="s">
        <v>707</v>
      </c>
      <c r="F2916" s="201" t="s">
        <v>708</v>
      </c>
      <c r="G2916" s="201">
        <v>3</v>
      </c>
      <c r="H2916" s="201">
        <v>62</v>
      </c>
      <c r="I2916" s="201" t="s">
        <v>713</v>
      </c>
      <c r="J2916" s="201" t="s">
        <v>671</v>
      </c>
      <c r="K2916" s="202">
        <v>43.21</v>
      </c>
      <c r="L2916" s="202">
        <v>0.21</v>
      </c>
      <c r="M2916" s="202">
        <v>20.47</v>
      </c>
      <c r="N2916" s="202">
        <v>7.51</v>
      </c>
      <c r="O2916" s="202">
        <v>0.37</v>
      </c>
      <c r="P2916" s="202">
        <v>19.73</v>
      </c>
      <c r="Q2916" s="202">
        <v>4.95</v>
      </c>
      <c r="R2916" s="202">
        <v>0.02</v>
      </c>
      <c r="S2916" s="202">
        <v>3.59</v>
      </c>
      <c r="T2916" s="202">
        <v>100.06</v>
      </c>
      <c r="U2916" s="183">
        <f t="shared" si="90"/>
        <v>82.402890936068843</v>
      </c>
      <c r="V2916" s="183">
        <f t="shared" si="91"/>
        <v>10.526628855037352</v>
      </c>
      <c r="W2916" s="201" t="s">
        <v>713</v>
      </c>
      <c r="X2916" s="201">
        <v>10</v>
      </c>
    </row>
    <row r="2917" spans="1:24" s="171" customFormat="1" ht="11.25">
      <c r="A2917" s="172" t="s">
        <v>704</v>
      </c>
      <c r="B2917" s="201" t="s">
        <v>665</v>
      </c>
      <c r="C2917" s="201" t="s">
        <v>705</v>
      </c>
      <c r="D2917" s="201" t="s">
        <v>706</v>
      </c>
      <c r="E2917" s="201" t="s">
        <v>707</v>
      </c>
      <c r="F2917" s="201" t="s">
        <v>708</v>
      </c>
      <c r="G2917" s="201">
        <v>3</v>
      </c>
      <c r="H2917" s="201">
        <v>63</v>
      </c>
      <c r="I2917" s="201" t="s">
        <v>713</v>
      </c>
      <c r="J2917" s="201" t="s">
        <v>671</v>
      </c>
      <c r="K2917" s="202">
        <v>43.61</v>
      </c>
      <c r="L2917" s="202">
        <v>0.04</v>
      </c>
      <c r="M2917" s="202">
        <v>17.88</v>
      </c>
      <c r="N2917" s="202">
        <v>7.37</v>
      </c>
      <c r="O2917" s="202">
        <v>0.45</v>
      </c>
      <c r="P2917" s="202">
        <v>18.45</v>
      </c>
      <c r="Q2917" s="202">
        <v>6.08</v>
      </c>
      <c r="R2917" s="202">
        <v>0</v>
      </c>
      <c r="S2917" s="202">
        <v>7.02</v>
      </c>
      <c r="T2917" s="202">
        <v>100.9</v>
      </c>
      <c r="U2917" s="183">
        <f t="shared" si="90"/>
        <v>81.692145741722584</v>
      </c>
      <c r="V2917" s="183">
        <f t="shared" si="91"/>
        <v>20.847467924356941</v>
      </c>
      <c r="W2917" s="201" t="s">
        <v>713</v>
      </c>
      <c r="X2917" s="201">
        <v>10</v>
      </c>
    </row>
    <row r="2918" spans="1:24" s="171" customFormat="1" ht="11.25">
      <c r="A2918" s="172" t="s">
        <v>704</v>
      </c>
      <c r="B2918" s="201" t="s">
        <v>665</v>
      </c>
      <c r="C2918" s="201" t="s">
        <v>705</v>
      </c>
      <c r="D2918" s="201" t="s">
        <v>706</v>
      </c>
      <c r="E2918" s="201" t="s">
        <v>707</v>
      </c>
      <c r="F2918" s="201" t="s">
        <v>708</v>
      </c>
      <c r="G2918" s="201">
        <v>3</v>
      </c>
      <c r="H2918" s="201">
        <v>64</v>
      </c>
      <c r="I2918" s="201" t="s">
        <v>713</v>
      </c>
      <c r="J2918" s="201" t="s">
        <v>671</v>
      </c>
      <c r="K2918" s="202">
        <v>42.52</v>
      </c>
      <c r="L2918" s="202">
        <v>0.18</v>
      </c>
      <c r="M2918" s="202">
        <v>18.649999999999999</v>
      </c>
      <c r="N2918" s="202">
        <v>8.01</v>
      </c>
      <c r="O2918" s="202">
        <v>0.42</v>
      </c>
      <c r="P2918" s="202">
        <v>18.34</v>
      </c>
      <c r="Q2918" s="202">
        <v>5.45</v>
      </c>
      <c r="R2918" s="202">
        <v>0</v>
      </c>
      <c r="S2918" s="202">
        <v>6.03</v>
      </c>
      <c r="T2918" s="202">
        <v>99.6</v>
      </c>
      <c r="U2918" s="183">
        <f t="shared" si="90"/>
        <v>80.319351539586961</v>
      </c>
      <c r="V2918" s="183">
        <f t="shared" si="91"/>
        <v>17.823905716679555</v>
      </c>
      <c r="W2918" s="201" t="s">
        <v>713</v>
      </c>
      <c r="X2918" s="201">
        <v>10</v>
      </c>
    </row>
    <row r="2919" spans="1:24" s="171" customFormat="1" ht="11.25">
      <c r="A2919" s="172" t="s">
        <v>704</v>
      </c>
      <c r="B2919" s="201" t="s">
        <v>665</v>
      </c>
      <c r="C2919" s="201" t="s">
        <v>705</v>
      </c>
      <c r="D2919" s="201" t="s">
        <v>706</v>
      </c>
      <c r="E2919" s="201" t="s">
        <v>707</v>
      </c>
      <c r="F2919" s="201" t="s">
        <v>708</v>
      </c>
      <c r="G2919" s="201">
        <v>3</v>
      </c>
      <c r="H2919" s="201">
        <v>65</v>
      </c>
      <c r="I2919" s="201" t="s">
        <v>713</v>
      </c>
      <c r="J2919" s="201" t="s">
        <v>671</v>
      </c>
      <c r="K2919" s="202">
        <v>43.27</v>
      </c>
      <c r="L2919" s="202">
        <v>1.1499999999999999</v>
      </c>
      <c r="M2919" s="202">
        <v>17.489999999999998</v>
      </c>
      <c r="N2919" s="202">
        <v>7.51</v>
      </c>
      <c r="O2919" s="202">
        <v>0.38</v>
      </c>
      <c r="P2919" s="202">
        <v>18.739999999999998</v>
      </c>
      <c r="Q2919" s="202">
        <v>6.37</v>
      </c>
      <c r="R2919" s="202">
        <v>0.14000000000000001</v>
      </c>
      <c r="S2919" s="202">
        <v>5.64</v>
      </c>
      <c r="T2919" s="202">
        <v>100.69</v>
      </c>
      <c r="U2919" s="183">
        <f t="shared" si="90"/>
        <v>81.64391023971605</v>
      </c>
      <c r="V2919" s="183">
        <f t="shared" si="91"/>
        <v>17.785181483573659</v>
      </c>
      <c r="W2919" s="201" t="s">
        <v>713</v>
      </c>
      <c r="X2919" s="201">
        <v>10</v>
      </c>
    </row>
    <row r="2920" spans="1:24" s="171" customFormat="1" ht="11.25">
      <c r="A2920" s="172" t="s">
        <v>704</v>
      </c>
      <c r="B2920" s="201" t="s">
        <v>665</v>
      </c>
      <c r="C2920" s="201" t="s">
        <v>705</v>
      </c>
      <c r="D2920" s="201" t="s">
        <v>706</v>
      </c>
      <c r="E2920" s="201" t="s">
        <v>707</v>
      </c>
      <c r="F2920" s="201" t="s">
        <v>708</v>
      </c>
      <c r="G2920" s="201">
        <v>3</v>
      </c>
      <c r="H2920" s="201">
        <v>66</v>
      </c>
      <c r="I2920" s="201" t="s">
        <v>713</v>
      </c>
      <c r="J2920" s="201" t="s">
        <v>671</v>
      </c>
      <c r="K2920" s="202">
        <v>42.94</v>
      </c>
      <c r="L2920" s="202">
        <v>1.1499999999999999</v>
      </c>
      <c r="M2920" s="202">
        <v>17.829999999999998</v>
      </c>
      <c r="N2920" s="202">
        <v>7.64</v>
      </c>
      <c r="O2920" s="202">
        <v>0.31</v>
      </c>
      <c r="P2920" s="202">
        <v>18.25</v>
      </c>
      <c r="Q2920" s="202">
        <v>6.2</v>
      </c>
      <c r="R2920" s="202">
        <v>7.0000000000000007E-2</v>
      </c>
      <c r="S2920" s="202">
        <v>5.43</v>
      </c>
      <c r="T2920" s="202">
        <v>99.82</v>
      </c>
      <c r="U2920" s="183">
        <f t="shared" si="90"/>
        <v>80.98057540774451</v>
      </c>
      <c r="V2920" s="183">
        <f t="shared" si="91"/>
        <v>16.964179918449297</v>
      </c>
      <c r="W2920" s="201" t="s">
        <v>713</v>
      </c>
      <c r="X2920" s="201">
        <v>10</v>
      </c>
    </row>
    <row r="2921" spans="1:24" s="171" customFormat="1" ht="11.25">
      <c r="A2921" s="172" t="s">
        <v>704</v>
      </c>
      <c r="B2921" s="201" t="s">
        <v>665</v>
      </c>
      <c r="C2921" s="201" t="s">
        <v>705</v>
      </c>
      <c r="D2921" s="201" t="s">
        <v>706</v>
      </c>
      <c r="E2921" s="201" t="s">
        <v>707</v>
      </c>
      <c r="F2921" s="201" t="s">
        <v>708</v>
      </c>
      <c r="G2921" s="201">
        <v>3</v>
      </c>
      <c r="H2921" s="201">
        <v>67</v>
      </c>
      <c r="I2921" s="201" t="s">
        <v>713</v>
      </c>
      <c r="J2921" s="201" t="s">
        <v>671</v>
      </c>
      <c r="K2921" s="202">
        <v>43.62</v>
      </c>
      <c r="L2921" s="202">
        <v>0.19</v>
      </c>
      <c r="M2921" s="202">
        <v>19.71</v>
      </c>
      <c r="N2921" s="202">
        <v>7.62</v>
      </c>
      <c r="O2921" s="202">
        <v>0.42</v>
      </c>
      <c r="P2921" s="202">
        <v>18.63</v>
      </c>
      <c r="Q2921" s="202">
        <v>5.3</v>
      </c>
      <c r="R2921" s="202">
        <v>0.01</v>
      </c>
      <c r="S2921" s="202">
        <v>4.72</v>
      </c>
      <c r="T2921" s="202">
        <v>100.22</v>
      </c>
      <c r="U2921" s="183">
        <f t="shared" si="90"/>
        <v>81.335782341149141</v>
      </c>
      <c r="V2921" s="183">
        <f t="shared" si="91"/>
        <v>13.841204834699001</v>
      </c>
      <c r="W2921" s="201" t="s">
        <v>713</v>
      </c>
      <c r="X2921" s="201">
        <v>10</v>
      </c>
    </row>
    <row r="2922" spans="1:24" s="171" customFormat="1" ht="11.25">
      <c r="A2922" s="172" t="s">
        <v>704</v>
      </c>
      <c r="B2922" s="201" t="s">
        <v>665</v>
      </c>
      <c r="C2922" s="201" t="s">
        <v>705</v>
      </c>
      <c r="D2922" s="201" t="s">
        <v>706</v>
      </c>
      <c r="E2922" s="201" t="s">
        <v>707</v>
      </c>
      <c r="F2922" s="201" t="s">
        <v>708</v>
      </c>
      <c r="G2922" s="201">
        <v>3</v>
      </c>
      <c r="H2922" s="201">
        <v>68</v>
      </c>
      <c r="I2922" s="201" t="s">
        <v>713</v>
      </c>
      <c r="J2922" s="201" t="s">
        <v>671</v>
      </c>
      <c r="K2922" s="202">
        <v>42.92</v>
      </c>
      <c r="L2922" s="202">
        <v>1.91</v>
      </c>
      <c r="M2922" s="202">
        <v>19.59</v>
      </c>
      <c r="N2922" s="202">
        <v>9.39</v>
      </c>
      <c r="O2922" s="202">
        <v>0.32</v>
      </c>
      <c r="P2922" s="202">
        <v>17.37</v>
      </c>
      <c r="Q2922" s="202">
        <v>6.83</v>
      </c>
      <c r="R2922" s="202">
        <v>0.11</v>
      </c>
      <c r="S2922" s="202">
        <v>0.27</v>
      </c>
      <c r="T2922" s="202">
        <v>98.71</v>
      </c>
      <c r="U2922" s="183">
        <f t="shared" si="90"/>
        <v>76.729152472473245</v>
      </c>
      <c r="V2922" s="183">
        <f t="shared" si="91"/>
        <v>0.91611764367693604</v>
      </c>
      <c r="W2922" s="201" t="s">
        <v>713</v>
      </c>
      <c r="X2922" s="201">
        <v>10</v>
      </c>
    </row>
    <row r="2923" spans="1:24" s="171" customFormat="1" ht="11.25">
      <c r="A2923" s="172" t="s">
        <v>704</v>
      </c>
      <c r="B2923" s="201" t="s">
        <v>665</v>
      </c>
      <c r="C2923" s="201" t="s">
        <v>705</v>
      </c>
      <c r="D2923" s="201" t="s">
        <v>706</v>
      </c>
      <c r="E2923" s="201" t="s">
        <v>707</v>
      </c>
      <c r="F2923" s="201" t="s">
        <v>708</v>
      </c>
      <c r="G2923" s="201">
        <v>3</v>
      </c>
      <c r="H2923" s="201">
        <v>69</v>
      </c>
      <c r="I2923" s="201" t="s">
        <v>713</v>
      </c>
      <c r="J2923" s="201" t="s">
        <v>671</v>
      </c>
      <c r="K2923" s="202">
        <v>43.81</v>
      </c>
      <c r="L2923" s="202">
        <v>0.15</v>
      </c>
      <c r="M2923" s="202">
        <v>19.739999999999998</v>
      </c>
      <c r="N2923" s="202">
        <v>8.33</v>
      </c>
      <c r="O2923" s="202">
        <v>0.41</v>
      </c>
      <c r="P2923" s="202">
        <v>18.27</v>
      </c>
      <c r="Q2923" s="202">
        <v>5.6</v>
      </c>
      <c r="R2923" s="202">
        <v>0</v>
      </c>
      <c r="S2923" s="202">
        <v>4.46</v>
      </c>
      <c r="T2923" s="202">
        <v>100.77</v>
      </c>
      <c r="U2923" s="183">
        <f t="shared" si="90"/>
        <v>79.630815456985928</v>
      </c>
      <c r="V2923" s="183">
        <f t="shared" si="91"/>
        <v>13.16185632252555</v>
      </c>
      <c r="W2923" s="201" t="s">
        <v>713</v>
      </c>
      <c r="X2923" s="201">
        <v>10</v>
      </c>
    </row>
    <row r="2924" spans="1:24" s="171" customFormat="1" ht="11.25">
      <c r="A2924" s="172" t="s">
        <v>704</v>
      </c>
      <c r="B2924" s="201" t="s">
        <v>665</v>
      </c>
      <c r="C2924" s="201" t="s">
        <v>705</v>
      </c>
      <c r="D2924" s="201" t="s">
        <v>706</v>
      </c>
      <c r="E2924" s="201" t="s">
        <v>707</v>
      </c>
      <c r="F2924" s="201" t="s">
        <v>708</v>
      </c>
      <c r="G2924" s="201">
        <v>3</v>
      </c>
      <c r="H2924" s="201">
        <v>70</v>
      </c>
      <c r="I2924" s="201" t="s">
        <v>713</v>
      </c>
      <c r="J2924" s="201" t="s">
        <v>671</v>
      </c>
      <c r="K2924" s="202">
        <v>42.81</v>
      </c>
      <c r="L2924" s="202">
        <v>0.56000000000000005</v>
      </c>
      <c r="M2924" s="202">
        <v>21.04</v>
      </c>
      <c r="N2924" s="202">
        <v>10.91</v>
      </c>
      <c r="O2924" s="202">
        <v>0.49</v>
      </c>
      <c r="P2924" s="202">
        <v>14.39</v>
      </c>
      <c r="Q2924" s="202">
        <v>9.2200000000000006</v>
      </c>
      <c r="R2924" s="202">
        <v>0.03</v>
      </c>
      <c r="S2924" s="202">
        <v>0.52</v>
      </c>
      <c r="T2924" s="202">
        <v>99.97</v>
      </c>
      <c r="U2924" s="183">
        <f t="shared" si="90"/>
        <v>70.158035849271187</v>
      </c>
      <c r="V2924" s="183">
        <f t="shared" si="91"/>
        <v>1.6309291004139124</v>
      </c>
      <c r="W2924" s="201" t="s">
        <v>713</v>
      </c>
      <c r="X2924" s="201">
        <v>10</v>
      </c>
    </row>
    <row r="2925" spans="1:24" s="171" customFormat="1" ht="11.25">
      <c r="A2925" s="172" t="s">
        <v>704</v>
      </c>
      <c r="B2925" s="201" t="s">
        <v>665</v>
      </c>
      <c r="C2925" s="201" t="s">
        <v>705</v>
      </c>
      <c r="D2925" s="201" t="s">
        <v>706</v>
      </c>
      <c r="E2925" s="201" t="s">
        <v>707</v>
      </c>
      <c r="F2925" s="201" t="s">
        <v>708</v>
      </c>
      <c r="G2925" s="201">
        <v>3</v>
      </c>
      <c r="H2925" s="201">
        <v>71</v>
      </c>
      <c r="I2925" s="201" t="s">
        <v>713</v>
      </c>
      <c r="J2925" s="201" t="s">
        <v>671</v>
      </c>
      <c r="K2925" s="202">
        <v>43.76</v>
      </c>
      <c r="L2925" s="202">
        <v>0.17</v>
      </c>
      <c r="M2925" s="202">
        <v>19.11</v>
      </c>
      <c r="N2925" s="202">
        <v>7.07</v>
      </c>
      <c r="O2925" s="202">
        <v>0.33</v>
      </c>
      <c r="P2925" s="202">
        <v>19.690000000000001</v>
      </c>
      <c r="Q2925" s="202">
        <v>5.51</v>
      </c>
      <c r="R2925" s="202">
        <v>0.03</v>
      </c>
      <c r="S2925" s="202">
        <v>4.4000000000000004</v>
      </c>
      <c r="T2925" s="202">
        <v>100.07</v>
      </c>
      <c r="U2925" s="183">
        <f t="shared" si="90"/>
        <v>83.233002976611061</v>
      </c>
      <c r="V2925" s="183">
        <f t="shared" si="91"/>
        <v>13.379278405742689</v>
      </c>
      <c r="W2925" s="201" t="s">
        <v>713</v>
      </c>
      <c r="X2925" s="201">
        <v>10</v>
      </c>
    </row>
    <row r="2926" spans="1:24" s="171" customFormat="1" ht="11.25">
      <c r="A2926" s="172" t="s">
        <v>704</v>
      </c>
      <c r="B2926" s="201" t="s">
        <v>665</v>
      </c>
      <c r="C2926" s="201" t="s">
        <v>705</v>
      </c>
      <c r="D2926" s="201" t="s">
        <v>706</v>
      </c>
      <c r="E2926" s="201" t="s">
        <v>707</v>
      </c>
      <c r="F2926" s="201" t="s">
        <v>708</v>
      </c>
      <c r="G2926" s="201">
        <v>3</v>
      </c>
      <c r="H2926" s="201">
        <v>72</v>
      </c>
      <c r="I2926" s="201" t="s">
        <v>713</v>
      </c>
      <c r="J2926" s="201" t="s">
        <v>671</v>
      </c>
      <c r="K2926" s="202">
        <v>41.56</v>
      </c>
      <c r="L2926" s="202">
        <v>0.24</v>
      </c>
      <c r="M2926" s="202">
        <v>21.84</v>
      </c>
      <c r="N2926" s="202">
        <v>17.68</v>
      </c>
      <c r="O2926" s="202">
        <v>0.4</v>
      </c>
      <c r="P2926" s="202">
        <v>11.77</v>
      </c>
      <c r="Q2926" s="202">
        <v>7.23</v>
      </c>
      <c r="R2926" s="202">
        <v>7.0000000000000007E-2</v>
      </c>
      <c r="S2926" s="202">
        <v>0.09</v>
      </c>
      <c r="T2926" s="202">
        <v>100.88</v>
      </c>
      <c r="U2926" s="183">
        <f t="shared" si="90"/>
        <v>54.267117389724916</v>
      </c>
      <c r="V2926" s="183">
        <f t="shared" si="91"/>
        <v>0.27568291392763172</v>
      </c>
      <c r="W2926" s="201" t="s">
        <v>713</v>
      </c>
      <c r="X2926" s="201">
        <v>10</v>
      </c>
    </row>
    <row r="2927" spans="1:24" s="171" customFormat="1" ht="11.25">
      <c r="A2927" s="172" t="s">
        <v>704</v>
      </c>
      <c r="B2927" s="201" t="s">
        <v>665</v>
      </c>
      <c r="C2927" s="201" t="s">
        <v>705</v>
      </c>
      <c r="D2927" s="201" t="s">
        <v>706</v>
      </c>
      <c r="E2927" s="201" t="s">
        <v>707</v>
      </c>
      <c r="F2927" s="201" t="s">
        <v>708</v>
      </c>
      <c r="G2927" s="201">
        <v>3</v>
      </c>
      <c r="H2927" s="201">
        <v>73</v>
      </c>
      <c r="I2927" s="201" t="s">
        <v>713</v>
      </c>
      <c r="J2927" s="201" t="s">
        <v>671</v>
      </c>
      <c r="K2927" s="202">
        <v>42.95</v>
      </c>
      <c r="L2927" s="202">
        <v>0.04</v>
      </c>
      <c r="M2927" s="202">
        <v>17.66</v>
      </c>
      <c r="N2927" s="202">
        <v>7.23</v>
      </c>
      <c r="O2927" s="202">
        <v>0.37</v>
      </c>
      <c r="P2927" s="202">
        <v>17.66</v>
      </c>
      <c r="Q2927" s="202">
        <v>6.64</v>
      </c>
      <c r="R2927" s="202">
        <v>0.01</v>
      </c>
      <c r="S2927" s="202">
        <v>7.74</v>
      </c>
      <c r="T2927" s="202">
        <v>100.3</v>
      </c>
      <c r="U2927" s="183">
        <f t="shared" si="90"/>
        <v>81.321604655683359</v>
      </c>
      <c r="V2927" s="183">
        <f t="shared" si="91"/>
        <v>22.721130087363484</v>
      </c>
      <c r="W2927" s="201" t="s">
        <v>713</v>
      </c>
      <c r="X2927" s="201">
        <v>10</v>
      </c>
    </row>
    <row r="2928" spans="1:24" s="171" customFormat="1" ht="11.25">
      <c r="A2928" s="172" t="s">
        <v>704</v>
      </c>
      <c r="B2928" s="201" t="s">
        <v>665</v>
      </c>
      <c r="C2928" s="201" t="s">
        <v>705</v>
      </c>
      <c r="D2928" s="201" t="s">
        <v>706</v>
      </c>
      <c r="E2928" s="201" t="s">
        <v>707</v>
      </c>
      <c r="F2928" s="201" t="s">
        <v>708</v>
      </c>
      <c r="G2928" s="201">
        <v>3</v>
      </c>
      <c r="H2928" s="201">
        <v>74</v>
      </c>
      <c r="I2928" s="201" t="s">
        <v>713</v>
      </c>
      <c r="J2928" s="201" t="s">
        <v>671</v>
      </c>
      <c r="K2928" s="202">
        <v>42.65</v>
      </c>
      <c r="L2928" s="202">
        <v>1.05</v>
      </c>
      <c r="M2928" s="202">
        <v>18.55</v>
      </c>
      <c r="N2928" s="202">
        <v>9.0500000000000007</v>
      </c>
      <c r="O2928" s="202">
        <v>0.4</v>
      </c>
      <c r="P2928" s="202">
        <v>17.64</v>
      </c>
      <c r="Q2928" s="202">
        <v>6.05</v>
      </c>
      <c r="R2928" s="202">
        <v>0.08</v>
      </c>
      <c r="S2928" s="202">
        <v>4.1399999999999997</v>
      </c>
      <c r="T2928" s="202">
        <v>99.61</v>
      </c>
      <c r="U2928" s="183">
        <f t="shared" si="90"/>
        <v>77.650001730750901</v>
      </c>
      <c r="V2928" s="183">
        <f t="shared" si="91"/>
        <v>13.0221840589645</v>
      </c>
      <c r="W2928" s="201" t="s">
        <v>713</v>
      </c>
      <c r="X2928" s="201">
        <v>10</v>
      </c>
    </row>
    <row r="2929" spans="1:24" s="171" customFormat="1" ht="11.25">
      <c r="A2929" s="172" t="s">
        <v>704</v>
      </c>
      <c r="B2929" s="201" t="s">
        <v>665</v>
      </c>
      <c r="C2929" s="201" t="s">
        <v>705</v>
      </c>
      <c r="D2929" s="201" t="s">
        <v>706</v>
      </c>
      <c r="E2929" s="201" t="s">
        <v>707</v>
      </c>
      <c r="F2929" s="201" t="s">
        <v>708</v>
      </c>
      <c r="G2929" s="201">
        <v>3</v>
      </c>
      <c r="H2929" s="201">
        <v>75</v>
      </c>
      <c r="I2929" s="201" t="s">
        <v>713</v>
      </c>
      <c r="J2929" s="201" t="s">
        <v>671</v>
      </c>
      <c r="K2929" s="202">
        <v>41.73</v>
      </c>
      <c r="L2929" s="202">
        <v>0.17</v>
      </c>
      <c r="M2929" s="202">
        <v>22.31</v>
      </c>
      <c r="N2929" s="202">
        <v>13.25</v>
      </c>
      <c r="O2929" s="202">
        <v>0.28000000000000003</v>
      </c>
      <c r="P2929" s="202">
        <v>9.16</v>
      </c>
      <c r="Q2929" s="202">
        <v>14.47</v>
      </c>
      <c r="R2929" s="202">
        <v>0.14000000000000001</v>
      </c>
      <c r="S2929" s="202">
        <v>0.02</v>
      </c>
      <c r="T2929" s="202">
        <v>101.53</v>
      </c>
      <c r="U2929" s="183">
        <f t="shared" si="90"/>
        <v>55.201850948644726</v>
      </c>
      <c r="V2929" s="183">
        <f t="shared" si="91"/>
        <v>6.0101904194536239E-2</v>
      </c>
      <c r="W2929" s="201" t="s">
        <v>713</v>
      </c>
      <c r="X2929" s="201">
        <v>10</v>
      </c>
    </row>
    <row r="2930" spans="1:24" s="171" customFormat="1" ht="11.25">
      <c r="A2930" s="172" t="s">
        <v>704</v>
      </c>
      <c r="B2930" s="201" t="s">
        <v>665</v>
      </c>
      <c r="C2930" s="201" t="s">
        <v>705</v>
      </c>
      <c r="D2930" s="201" t="s">
        <v>706</v>
      </c>
      <c r="E2930" s="201" t="s">
        <v>707</v>
      </c>
      <c r="F2930" s="201" t="s">
        <v>708</v>
      </c>
      <c r="G2930" s="201">
        <v>3</v>
      </c>
      <c r="H2930" s="201">
        <v>76</v>
      </c>
      <c r="I2930" s="201" t="s">
        <v>713</v>
      </c>
      <c r="J2930" s="201" t="s">
        <v>671</v>
      </c>
      <c r="K2930" s="202">
        <v>43.21</v>
      </c>
      <c r="L2930" s="202">
        <v>1.07</v>
      </c>
      <c r="M2930" s="202">
        <v>19.39</v>
      </c>
      <c r="N2930" s="202">
        <v>7.58</v>
      </c>
      <c r="O2930" s="202">
        <v>0.3</v>
      </c>
      <c r="P2930" s="202">
        <v>19.59</v>
      </c>
      <c r="Q2930" s="202">
        <v>5.61</v>
      </c>
      <c r="R2930" s="202">
        <v>0.03</v>
      </c>
      <c r="S2930" s="202">
        <v>3.7</v>
      </c>
      <c r="T2930" s="202">
        <v>100.48</v>
      </c>
      <c r="U2930" s="183">
        <f t="shared" si="90"/>
        <v>82.163834466966236</v>
      </c>
      <c r="V2930" s="183">
        <f t="shared" si="91"/>
        <v>11.348278669149254</v>
      </c>
      <c r="W2930" s="201" t="s">
        <v>713</v>
      </c>
      <c r="X2930" s="201">
        <v>10</v>
      </c>
    </row>
    <row r="2931" spans="1:24" s="171" customFormat="1" ht="11.25">
      <c r="A2931" s="172" t="s">
        <v>704</v>
      </c>
      <c r="B2931" s="201" t="s">
        <v>665</v>
      </c>
      <c r="C2931" s="201" t="s">
        <v>705</v>
      </c>
      <c r="D2931" s="201" t="s">
        <v>706</v>
      </c>
      <c r="E2931" s="201" t="s">
        <v>707</v>
      </c>
      <c r="F2931" s="201" t="s">
        <v>708</v>
      </c>
      <c r="G2931" s="201">
        <v>3</v>
      </c>
      <c r="H2931" s="201">
        <v>77</v>
      </c>
      <c r="I2931" s="201" t="s">
        <v>713</v>
      </c>
      <c r="J2931" s="201" t="s">
        <v>671</v>
      </c>
      <c r="K2931" s="202">
        <v>42.95</v>
      </c>
      <c r="L2931" s="202">
        <v>1.0900000000000001</v>
      </c>
      <c r="M2931" s="202">
        <v>18.38</v>
      </c>
      <c r="N2931" s="202">
        <v>7.27</v>
      </c>
      <c r="O2931" s="202">
        <v>0.3</v>
      </c>
      <c r="P2931" s="202">
        <v>18.59</v>
      </c>
      <c r="Q2931" s="202">
        <v>5.89</v>
      </c>
      <c r="R2931" s="202">
        <v>0.13</v>
      </c>
      <c r="S2931" s="202">
        <v>4.47</v>
      </c>
      <c r="T2931" s="202">
        <v>99.07</v>
      </c>
      <c r="U2931" s="183">
        <f t="shared" si="90"/>
        <v>82.007394403986581</v>
      </c>
      <c r="V2931" s="183">
        <f t="shared" si="91"/>
        <v>14.026394806715839</v>
      </c>
      <c r="W2931" s="201" t="s">
        <v>713</v>
      </c>
      <c r="X2931" s="201">
        <v>10</v>
      </c>
    </row>
    <row r="2932" spans="1:24" s="171" customFormat="1" ht="11.25">
      <c r="A2932" s="172" t="s">
        <v>704</v>
      </c>
      <c r="B2932" s="201" t="s">
        <v>665</v>
      </c>
      <c r="C2932" s="201" t="s">
        <v>705</v>
      </c>
      <c r="D2932" s="201" t="s">
        <v>706</v>
      </c>
      <c r="E2932" s="201" t="s">
        <v>707</v>
      </c>
      <c r="F2932" s="201" t="s">
        <v>708</v>
      </c>
      <c r="G2932" s="201">
        <v>3</v>
      </c>
      <c r="H2932" s="201">
        <v>78</v>
      </c>
      <c r="I2932" s="201" t="s">
        <v>713</v>
      </c>
      <c r="J2932" s="201" t="s">
        <v>671</v>
      </c>
      <c r="K2932" s="202">
        <v>43.16</v>
      </c>
      <c r="L2932" s="202">
        <v>0.08</v>
      </c>
      <c r="M2932" s="202">
        <v>19.41</v>
      </c>
      <c r="N2932" s="202">
        <v>7.76</v>
      </c>
      <c r="O2932" s="202">
        <v>0.38</v>
      </c>
      <c r="P2932" s="202">
        <v>18</v>
      </c>
      <c r="Q2932" s="202">
        <v>5.43</v>
      </c>
      <c r="R2932" s="202">
        <v>0.05</v>
      </c>
      <c r="S2932" s="202">
        <v>4.87</v>
      </c>
      <c r="T2932" s="202">
        <v>99.14</v>
      </c>
      <c r="U2932" s="183">
        <f t="shared" si="90"/>
        <v>80.52397052846338</v>
      </c>
      <c r="V2932" s="183">
        <f t="shared" si="91"/>
        <v>14.406631515968371</v>
      </c>
      <c r="W2932" s="201" t="s">
        <v>713</v>
      </c>
      <c r="X2932" s="201">
        <v>10</v>
      </c>
    </row>
    <row r="2933" spans="1:24" s="171" customFormat="1" ht="11.25">
      <c r="A2933" s="172" t="s">
        <v>704</v>
      </c>
      <c r="B2933" s="201" t="s">
        <v>665</v>
      </c>
      <c r="C2933" s="201" t="s">
        <v>705</v>
      </c>
      <c r="D2933" s="201" t="s">
        <v>706</v>
      </c>
      <c r="E2933" s="201" t="s">
        <v>707</v>
      </c>
      <c r="F2933" s="201" t="s">
        <v>708</v>
      </c>
      <c r="G2933" s="201">
        <v>3</v>
      </c>
      <c r="H2933" s="201">
        <v>79</v>
      </c>
      <c r="I2933" s="201" t="s">
        <v>713</v>
      </c>
      <c r="J2933" s="201" t="s">
        <v>671</v>
      </c>
      <c r="K2933" s="202">
        <v>42.57</v>
      </c>
      <c r="L2933" s="202">
        <v>0.16</v>
      </c>
      <c r="M2933" s="202">
        <v>20.329999999999998</v>
      </c>
      <c r="N2933" s="202">
        <v>8.1</v>
      </c>
      <c r="O2933" s="202">
        <v>0.38</v>
      </c>
      <c r="P2933" s="202">
        <v>18.510000000000002</v>
      </c>
      <c r="Q2933" s="202">
        <v>5.39</v>
      </c>
      <c r="R2933" s="202">
        <v>0</v>
      </c>
      <c r="S2933" s="202">
        <v>4.25</v>
      </c>
      <c r="T2933" s="202">
        <v>99.69</v>
      </c>
      <c r="U2933" s="183">
        <f t="shared" si="90"/>
        <v>80.288562106595748</v>
      </c>
      <c r="V2933" s="183">
        <f t="shared" si="91"/>
        <v>12.29912913789571</v>
      </c>
      <c r="W2933" s="201" t="s">
        <v>713</v>
      </c>
      <c r="X2933" s="201">
        <v>10</v>
      </c>
    </row>
    <row r="2934" spans="1:24" s="171" customFormat="1" ht="11.25">
      <c r="A2934" s="172" t="s">
        <v>704</v>
      </c>
      <c r="B2934" s="201" t="s">
        <v>665</v>
      </c>
      <c r="C2934" s="201" t="s">
        <v>705</v>
      </c>
      <c r="D2934" s="201" t="s">
        <v>706</v>
      </c>
      <c r="E2934" s="201" t="s">
        <v>707</v>
      </c>
      <c r="F2934" s="201" t="s">
        <v>708</v>
      </c>
      <c r="G2934" s="201">
        <v>3</v>
      </c>
      <c r="H2934" s="201">
        <v>80</v>
      </c>
      <c r="I2934" s="201" t="s">
        <v>713</v>
      </c>
      <c r="J2934" s="201" t="s">
        <v>671</v>
      </c>
      <c r="K2934" s="202">
        <v>42.41</v>
      </c>
      <c r="L2934" s="202">
        <v>0.43</v>
      </c>
      <c r="M2934" s="202">
        <v>21.77</v>
      </c>
      <c r="N2934" s="202">
        <v>10.94</v>
      </c>
      <c r="O2934" s="202">
        <v>0.54</v>
      </c>
      <c r="P2934" s="202">
        <v>15.11</v>
      </c>
      <c r="Q2934" s="202">
        <v>8.8000000000000007</v>
      </c>
      <c r="R2934" s="202">
        <v>0.09</v>
      </c>
      <c r="S2934" s="202">
        <v>0.44</v>
      </c>
      <c r="T2934" s="202">
        <v>100.53</v>
      </c>
      <c r="U2934" s="183">
        <f t="shared" si="90"/>
        <v>71.113688585996655</v>
      </c>
      <c r="V2934" s="183">
        <f t="shared" si="91"/>
        <v>1.33771720076755</v>
      </c>
      <c r="W2934" s="201" t="s">
        <v>713</v>
      </c>
      <c r="X2934" s="201">
        <v>10</v>
      </c>
    </row>
    <row r="2935" spans="1:24" s="171" customFormat="1" ht="11.25">
      <c r="A2935" s="172" t="s">
        <v>704</v>
      </c>
      <c r="B2935" s="201" t="s">
        <v>665</v>
      </c>
      <c r="C2935" s="201" t="s">
        <v>705</v>
      </c>
      <c r="D2935" s="201" t="s">
        <v>706</v>
      </c>
      <c r="E2935" s="201" t="s">
        <v>707</v>
      </c>
      <c r="F2935" s="201" t="s">
        <v>708</v>
      </c>
      <c r="G2935" s="201">
        <v>3</v>
      </c>
      <c r="H2935" s="201">
        <v>81</v>
      </c>
      <c r="I2935" s="201" t="s">
        <v>713</v>
      </c>
      <c r="J2935" s="201" t="s">
        <v>671</v>
      </c>
      <c r="K2935" s="202">
        <v>42.66</v>
      </c>
      <c r="L2935" s="202">
        <v>0.63</v>
      </c>
      <c r="M2935" s="202">
        <v>21.88</v>
      </c>
      <c r="N2935" s="202">
        <v>10.14</v>
      </c>
      <c r="O2935" s="202">
        <v>0.39</v>
      </c>
      <c r="P2935" s="202">
        <v>17.75</v>
      </c>
      <c r="Q2935" s="202">
        <v>4.88</v>
      </c>
      <c r="R2935" s="202">
        <v>0.11</v>
      </c>
      <c r="S2935" s="202">
        <v>1.68</v>
      </c>
      <c r="T2935" s="202">
        <v>100.12</v>
      </c>
      <c r="U2935" s="183">
        <f t="shared" si="90"/>
        <v>75.728992591745453</v>
      </c>
      <c r="V2935" s="183">
        <f t="shared" si="91"/>
        <v>4.8985549515512306</v>
      </c>
      <c r="W2935" s="201" t="s">
        <v>713</v>
      </c>
      <c r="X2935" s="201">
        <v>10</v>
      </c>
    </row>
    <row r="2936" spans="1:24" s="171" customFormat="1" ht="11.25">
      <c r="A2936" s="172" t="s">
        <v>704</v>
      </c>
      <c r="B2936" s="201" t="s">
        <v>665</v>
      </c>
      <c r="C2936" s="201" t="s">
        <v>705</v>
      </c>
      <c r="D2936" s="201" t="s">
        <v>706</v>
      </c>
      <c r="E2936" s="201" t="s">
        <v>707</v>
      </c>
      <c r="F2936" s="201" t="s">
        <v>708</v>
      </c>
      <c r="G2936" s="201">
        <v>3</v>
      </c>
      <c r="H2936" s="201">
        <v>82</v>
      </c>
      <c r="I2936" s="201" t="s">
        <v>713</v>
      </c>
      <c r="J2936" s="201" t="s">
        <v>671</v>
      </c>
      <c r="K2936" s="202">
        <v>42.81</v>
      </c>
      <c r="L2936" s="202">
        <v>0.1</v>
      </c>
      <c r="M2936" s="202">
        <v>17.97</v>
      </c>
      <c r="N2936" s="202">
        <v>8.1199999999999992</v>
      </c>
      <c r="O2936" s="202">
        <v>0.47</v>
      </c>
      <c r="P2936" s="202">
        <v>17.940000000000001</v>
      </c>
      <c r="Q2936" s="202">
        <v>5.74</v>
      </c>
      <c r="R2936" s="202">
        <v>0.06</v>
      </c>
      <c r="S2936" s="202">
        <v>6.96</v>
      </c>
      <c r="T2936" s="202">
        <v>100.17</v>
      </c>
      <c r="U2936" s="183">
        <f t="shared" si="90"/>
        <v>79.749059924412819</v>
      </c>
      <c r="V2936" s="183">
        <f t="shared" si="91"/>
        <v>20.623863410559327</v>
      </c>
      <c r="W2936" s="201" t="s">
        <v>713</v>
      </c>
      <c r="X2936" s="201">
        <v>10</v>
      </c>
    </row>
    <row r="2937" spans="1:24" s="171" customFormat="1" ht="11.25">
      <c r="A2937" s="172" t="s">
        <v>704</v>
      </c>
      <c r="B2937" s="201" t="s">
        <v>665</v>
      </c>
      <c r="C2937" s="201" t="s">
        <v>705</v>
      </c>
      <c r="D2937" s="201" t="s">
        <v>706</v>
      </c>
      <c r="E2937" s="201" t="s">
        <v>707</v>
      </c>
      <c r="F2937" s="201" t="s">
        <v>708</v>
      </c>
      <c r="G2937" s="201">
        <v>3</v>
      </c>
      <c r="H2937" s="201">
        <v>83</v>
      </c>
      <c r="I2937" s="201" t="s">
        <v>713</v>
      </c>
      <c r="J2937" s="201" t="s">
        <v>671</v>
      </c>
      <c r="K2937" s="202">
        <v>42.9</v>
      </c>
      <c r="L2937" s="202">
        <v>1.06</v>
      </c>
      <c r="M2937" s="202">
        <v>19.3</v>
      </c>
      <c r="N2937" s="202">
        <v>8.7799999999999994</v>
      </c>
      <c r="O2937" s="202">
        <v>0.38</v>
      </c>
      <c r="P2937" s="202">
        <v>18.579999999999998</v>
      </c>
      <c r="Q2937" s="202">
        <v>5.75</v>
      </c>
      <c r="R2937" s="202">
        <v>0.09</v>
      </c>
      <c r="S2937" s="202">
        <v>3.89</v>
      </c>
      <c r="T2937" s="202">
        <v>100.73</v>
      </c>
      <c r="U2937" s="183">
        <f t="shared" si="90"/>
        <v>79.044177292747889</v>
      </c>
      <c r="V2937" s="183">
        <f t="shared" si="91"/>
        <v>11.910629200327129</v>
      </c>
      <c r="W2937" s="201" t="s">
        <v>713</v>
      </c>
      <c r="X2937" s="201">
        <v>10</v>
      </c>
    </row>
    <row r="2938" spans="1:24" s="171" customFormat="1" ht="11.25">
      <c r="A2938" s="172" t="s">
        <v>704</v>
      </c>
      <c r="B2938" s="201" t="s">
        <v>665</v>
      </c>
      <c r="C2938" s="201" t="s">
        <v>705</v>
      </c>
      <c r="D2938" s="201" t="s">
        <v>706</v>
      </c>
      <c r="E2938" s="201" t="s">
        <v>707</v>
      </c>
      <c r="F2938" s="201" t="s">
        <v>708</v>
      </c>
      <c r="G2938" s="201">
        <v>3</v>
      </c>
      <c r="H2938" s="201">
        <v>84</v>
      </c>
      <c r="I2938" s="201" t="s">
        <v>713</v>
      </c>
      <c r="J2938" s="201" t="s">
        <v>671</v>
      </c>
      <c r="K2938" s="202">
        <v>42.37</v>
      </c>
      <c r="L2938" s="202">
        <v>0.95</v>
      </c>
      <c r="M2938" s="202">
        <v>18.88</v>
      </c>
      <c r="N2938" s="202">
        <v>8.39</v>
      </c>
      <c r="O2938" s="202">
        <v>0.36</v>
      </c>
      <c r="P2938" s="202">
        <v>18.600000000000001</v>
      </c>
      <c r="Q2938" s="202">
        <v>5.75</v>
      </c>
      <c r="R2938" s="202">
        <v>0.04</v>
      </c>
      <c r="S2938" s="202">
        <v>4.21</v>
      </c>
      <c r="T2938" s="202">
        <v>99.55</v>
      </c>
      <c r="U2938" s="183">
        <f t="shared" si="90"/>
        <v>79.804210040672729</v>
      </c>
      <c r="V2938" s="183">
        <f t="shared" si="91"/>
        <v>13.012372734189748</v>
      </c>
      <c r="W2938" s="201" t="s">
        <v>713</v>
      </c>
      <c r="X2938" s="201">
        <v>10</v>
      </c>
    </row>
    <row r="2939" spans="1:24" s="171" customFormat="1" ht="11.25">
      <c r="A2939" s="172" t="s">
        <v>704</v>
      </c>
      <c r="B2939" s="201" t="s">
        <v>665</v>
      </c>
      <c r="C2939" s="201" t="s">
        <v>705</v>
      </c>
      <c r="D2939" s="201" t="s">
        <v>706</v>
      </c>
      <c r="E2939" s="201" t="s">
        <v>707</v>
      </c>
      <c r="F2939" s="201" t="s">
        <v>708</v>
      </c>
      <c r="G2939" s="201">
        <v>3</v>
      </c>
      <c r="H2939" s="201">
        <v>85</v>
      </c>
      <c r="I2939" s="201" t="s">
        <v>713</v>
      </c>
      <c r="J2939" s="201" t="s">
        <v>671</v>
      </c>
      <c r="K2939" s="202">
        <v>42.5</v>
      </c>
      <c r="L2939" s="202">
        <v>0.21</v>
      </c>
      <c r="M2939" s="202">
        <v>18.63</v>
      </c>
      <c r="N2939" s="202">
        <v>7.88</v>
      </c>
      <c r="O2939" s="202">
        <v>0.41</v>
      </c>
      <c r="P2939" s="202">
        <v>18.53</v>
      </c>
      <c r="Q2939" s="202">
        <v>5.94</v>
      </c>
      <c r="R2939" s="202">
        <v>7.0000000000000007E-2</v>
      </c>
      <c r="S2939" s="202">
        <v>6.03</v>
      </c>
      <c r="T2939" s="202">
        <v>100.2</v>
      </c>
      <c r="U2939" s="183">
        <f t="shared" si="90"/>
        <v>80.737518990786853</v>
      </c>
      <c r="V2939" s="183">
        <f t="shared" si="91"/>
        <v>17.839626798221108</v>
      </c>
      <c r="W2939" s="201" t="s">
        <v>713</v>
      </c>
      <c r="X2939" s="201">
        <v>10</v>
      </c>
    </row>
    <row r="2940" spans="1:24" s="171" customFormat="1" ht="11.25">
      <c r="A2940" s="172" t="s">
        <v>704</v>
      </c>
      <c r="B2940" s="201" t="s">
        <v>665</v>
      </c>
      <c r="C2940" s="201" t="s">
        <v>705</v>
      </c>
      <c r="D2940" s="201" t="s">
        <v>706</v>
      </c>
      <c r="E2940" s="201" t="s">
        <v>707</v>
      </c>
      <c r="F2940" s="201" t="s">
        <v>708</v>
      </c>
      <c r="G2940" s="201">
        <v>3</v>
      </c>
      <c r="H2940" s="201">
        <v>86</v>
      </c>
      <c r="I2940" s="201" t="s">
        <v>713</v>
      </c>
      <c r="J2940" s="201" t="s">
        <v>671</v>
      </c>
      <c r="K2940" s="202">
        <v>41.63</v>
      </c>
      <c r="L2940" s="202">
        <v>0.1</v>
      </c>
      <c r="M2940" s="202">
        <v>23.02</v>
      </c>
      <c r="N2940" s="202">
        <v>13.77</v>
      </c>
      <c r="O2940" s="202">
        <v>0.33</v>
      </c>
      <c r="P2940" s="202">
        <v>13.65</v>
      </c>
      <c r="Q2940" s="202">
        <v>7.94</v>
      </c>
      <c r="R2940" s="202">
        <v>0.03</v>
      </c>
      <c r="S2940" s="202">
        <v>0.1</v>
      </c>
      <c r="T2940" s="202">
        <v>100.57</v>
      </c>
      <c r="U2940" s="183">
        <f t="shared" si="90"/>
        <v>63.858507748167561</v>
      </c>
      <c r="V2940" s="183">
        <f t="shared" si="91"/>
        <v>0.29056936296853336</v>
      </c>
      <c r="W2940" s="201" t="s">
        <v>713</v>
      </c>
      <c r="X2940" s="201">
        <v>10</v>
      </c>
    </row>
    <row r="2941" spans="1:24" s="171" customFormat="1" ht="11.25">
      <c r="A2941" s="172" t="s">
        <v>704</v>
      </c>
      <c r="B2941" s="201" t="s">
        <v>665</v>
      </c>
      <c r="C2941" s="201" t="s">
        <v>705</v>
      </c>
      <c r="D2941" s="201" t="s">
        <v>706</v>
      </c>
      <c r="E2941" s="201" t="s">
        <v>707</v>
      </c>
      <c r="F2941" s="201" t="s">
        <v>708</v>
      </c>
      <c r="G2941" s="201">
        <v>3</v>
      </c>
      <c r="H2941" s="201">
        <v>87</v>
      </c>
      <c r="I2941" s="201" t="s">
        <v>713</v>
      </c>
      <c r="J2941" s="201" t="s">
        <v>671</v>
      </c>
      <c r="K2941" s="202">
        <v>43.25</v>
      </c>
      <c r="L2941" s="202">
        <v>0.65</v>
      </c>
      <c r="M2941" s="202">
        <v>21.43</v>
      </c>
      <c r="N2941" s="202">
        <v>10.41</v>
      </c>
      <c r="O2941" s="202">
        <v>0.33</v>
      </c>
      <c r="P2941" s="202">
        <v>18.2</v>
      </c>
      <c r="Q2941" s="202">
        <v>4.43</v>
      </c>
      <c r="R2941" s="202">
        <v>0.11</v>
      </c>
      <c r="S2941" s="202">
        <v>1.22</v>
      </c>
      <c r="T2941" s="202">
        <v>100.03</v>
      </c>
      <c r="U2941" s="183">
        <f t="shared" si="90"/>
        <v>75.706142272802978</v>
      </c>
      <c r="V2941" s="183">
        <f t="shared" si="91"/>
        <v>3.6785737586397702</v>
      </c>
      <c r="W2941" s="201" t="s">
        <v>713</v>
      </c>
      <c r="X2941" s="201">
        <v>10</v>
      </c>
    </row>
    <row r="2942" spans="1:24" s="171" customFormat="1" ht="11.25">
      <c r="A2942" s="172" t="s">
        <v>704</v>
      </c>
      <c r="B2942" s="201" t="s">
        <v>665</v>
      </c>
      <c r="C2942" s="201" t="s">
        <v>705</v>
      </c>
      <c r="D2942" s="201" t="s">
        <v>706</v>
      </c>
      <c r="E2942" s="201" t="s">
        <v>707</v>
      </c>
      <c r="F2942" s="201" t="s">
        <v>708</v>
      </c>
      <c r="G2942" s="201">
        <v>3</v>
      </c>
      <c r="H2942" s="201">
        <v>88</v>
      </c>
      <c r="I2942" s="201" t="s">
        <v>713</v>
      </c>
      <c r="J2942" s="201" t="s">
        <v>671</v>
      </c>
      <c r="K2942" s="202">
        <v>41.93</v>
      </c>
      <c r="L2942" s="202">
        <v>0.08</v>
      </c>
      <c r="M2942" s="202">
        <v>17.809999999999999</v>
      </c>
      <c r="N2942" s="202">
        <v>7.44</v>
      </c>
      <c r="O2942" s="202">
        <v>0.39</v>
      </c>
      <c r="P2942" s="202">
        <v>17.7</v>
      </c>
      <c r="Q2942" s="202">
        <v>6.11</v>
      </c>
      <c r="R2942" s="202">
        <v>0.03</v>
      </c>
      <c r="S2942" s="202">
        <v>7.06</v>
      </c>
      <c r="T2942" s="202">
        <v>98.55</v>
      </c>
      <c r="U2942" s="183">
        <f t="shared" si="90"/>
        <v>80.917753135332674</v>
      </c>
      <c r="V2942" s="183">
        <f t="shared" si="91"/>
        <v>21.006398522664803</v>
      </c>
      <c r="W2942" s="201" t="s">
        <v>713</v>
      </c>
      <c r="X2942" s="201">
        <v>10</v>
      </c>
    </row>
    <row r="2943" spans="1:24" s="171" customFormat="1" ht="11.25">
      <c r="A2943" s="172" t="s">
        <v>704</v>
      </c>
      <c r="B2943" s="201" t="s">
        <v>665</v>
      </c>
      <c r="C2943" s="201" t="s">
        <v>705</v>
      </c>
      <c r="D2943" s="201" t="s">
        <v>706</v>
      </c>
      <c r="E2943" s="201" t="s">
        <v>707</v>
      </c>
      <c r="F2943" s="201" t="s">
        <v>708</v>
      </c>
      <c r="G2943" s="201">
        <v>3</v>
      </c>
      <c r="H2943" s="201">
        <v>89</v>
      </c>
      <c r="I2943" s="201" t="s">
        <v>713</v>
      </c>
      <c r="J2943" s="201" t="s">
        <v>671</v>
      </c>
      <c r="K2943" s="202">
        <v>41.91</v>
      </c>
      <c r="L2943" s="202">
        <v>1.0900000000000001</v>
      </c>
      <c r="M2943" s="202">
        <v>18.21</v>
      </c>
      <c r="N2943" s="202">
        <v>8.64</v>
      </c>
      <c r="O2943" s="202">
        <v>0.33</v>
      </c>
      <c r="P2943" s="202">
        <v>18.5</v>
      </c>
      <c r="Q2943" s="202">
        <v>5.85</v>
      </c>
      <c r="R2943" s="202">
        <v>0.08</v>
      </c>
      <c r="S2943" s="202">
        <v>4.4400000000000004</v>
      </c>
      <c r="T2943" s="202">
        <v>99.05</v>
      </c>
      <c r="U2943" s="183">
        <f t="shared" si="90"/>
        <v>79.238289472319394</v>
      </c>
      <c r="V2943" s="183">
        <f t="shared" si="91"/>
        <v>14.057272424157494</v>
      </c>
      <c r="W2943" s="201" t="s">
        <v>713</v>
      </c>
      <c r="X2943" s="201">
        <v>10</v>
      </c>
    </row>
    <row r="2944" spans="1:24" s="171" customFormat="1" ht="11.25">
      <c r="A2944" s="172" t="s">
        <v>704</v>
      </c>
      <c r="B2944" s="201" t="s">
        <v>665</v>
      </c>
      <c r="C2944" s="201" t="s">
        <v>705</v>
      </c>
      <c r="D2944" s="201" t="s">
        <v>706</v>
      </c>
      <c r="E2944" s="201" t="s">
        <v>707</v>
      </c>
      <c r="F2944" s="201" t="s">
        <v>708</v>
      </c>
      <c r="G2944" s="201">
        <v>3</v>
      </c>
      <c r="H2944" s="201">
        <v>90</v>
      </c>
      <c r="I2944" s="201" t="s">
        <v>713</v>
      </c>
      <c r="J2944" s="201" t="s">
        <v>671</v>
      </c>
      <c r="K2944" s="202">
        <v>43.03</v>
      </c>
      <c r="L2944" s="202">
        <v>0.17</v>
      </c>
      <c r="M2944" s="202">
        <v>18.940000000000001</v>
      </c>
      <c r="N2944" s="202">
        <v>7.29</v>
      </c>
      <c r="O2944" s="202">
        <v>0.38</v>
      </c>
      <c r="P2944" s="202">
        <v>17.850000000000001</v>
      </c>
      <c r="Q2944" s="202">
        <v>5.63</v>
      </c>
      <c r="R2944" s="202">
        <v>0.05</v>
      </c>
      <c r="S2944" s="202">
        <v>5.89</v>
      </c>
      <c r="T2944" s="202">
        <v>99.23</v>
      </c>
      <c r="U2944" s="183">
        <f t="shared" si="90"/>
        <v>81.358590402937764</v>
      </c>
      <c r="V2944" s="183">
        <f t="shared" si="91"/>
        <v>17.260951968900574</v>
      </c>
      <c r="W2944" s="201" t="s">
        <v>713</v>
      </c>
      <c r="X2944" s="201">
        <v>10</v>
      </c>
    </row>
    <row r="2945" spans="1:24" s="171" customFormat="1" ht="11.25">
      <c r="A2945" s="172" t="s">
        <v>704</v>
      </c>
      <c r="B2945" s="201" t="s">
        <v>665</v>
      </c>
      <c r="C2945" s="201" t="s">
        <v>705</v>
      </c>
      <c r="D2945" s="201" t="s">
        <v>706</v>
      </c>
      <c r="E2945" s="201" t="s">
        <v>707</v>
      </c>
      <c r="F2945" s="201" t="s">
        <v>708</v>
      </c>
      <c r="G2945" s="201">
        <v>3</v>
      </c>
      <c r="H2945" s="201">
        <v>91</v>
      </c>
      <c r="I2945" s="201" t="s">
        <v>713</v>
      </c>
      <c r="J2945" s="201" t="s">
        <v>671</v>
      </c>
      <c r="K2945" s="202">
        <v>43.45</v>
      </c>
      <c r="L2945" s="202">
        <v>0.92</v>
      </c>
      <c r="M2945" s="202">
        <v>19.12</v>
      </c>
      <c r="N2945" s="202">
        <v>7.1</v>
      </c>
      <c r="O2945" s="202">
        <v>0.32</v>
      </c>
      <c r="P2945" s="202">
        <v>19.12</v>
      </c>
      <c r="Q2945" s="202">
        <v>5.61</v>
      </c>
      <c r="R2945" s="202">
        <v>0.04</v>
      </c>
      <c r="S2945" s="202">
        <v>4.07</v>
      </c>
      <c r="T2945" s="202">
        <v>99.75</v>
      </c>
      <c r="U2945" s="183">
        <f t="shared" si="90"/>
        <v>82.75869547275768</v>
      </c>
      <c r="V2945" s="183">
        <f t="shared" si="91"/>
        <v>12.495554740577845</v>
      </c>
      <c r="W2945" s="201" t="s">
        <v>713</v>
      </c>
      <c r="X2945" s="201">
        <v>10</v>
      </c>
    </row>
    <row r="2946" spans="1:24" s="171" customFormat="1" ht="11.25">
      <c r="A2946" s="172" t="s">
        <v>704</v>
      </c>
      <c r="B2946" s="201" t="s">
        <v>665</v>
      </c>
      <c r="C2946" s="201" t="s">
        <v>705</v>
      </c>
      <c r="D2946" s="201" t="s">
        <v>706</v>
      </c>
      <c r="E2946" s="201" t="s">
        <v>707</v>
      </c>
      <c r="F2946" s="201" t="s">
        <v>708</v>
      </c>
      <c r="G2946" s="201">
        <v>3</v>
      </c>
      <c r="H2946" s="201">
        <v>92</v>
      </c>
      <c r="I2946" s="201" t="s">
        <v>713</v>
      </c>
      <c r="J2946" s="201" t="s">
        <v>671</v>
      </c>
      <c r="K2946" s="202">
        <v>43.44</v>
      </c>
      <c r="L2946" s="202">
        <v>0.16</v>
      </c>
      <c r="M2946" s="202">
        <v>18.29</v>
      </c>
      <c r="N2946" s="202">
        <v>8.08</v>
      </c>
      <c r="O2946" s="202">
        <v>0.44</v>
      </c>
      <c r="P2946" s="202">
        <v>18.170000000000002</v>
      </c>
      <c r="Q2946" s="202">
        <v>5.61</v>
      </c>
      <c r="R2946" s="202">
        <v>0.06</v>
      </c>
      <c r="S2946" s="202">
        <v>6.46</v>
      </c>
      <c r="T2946" s="202">
        <v>100.71</v>
      </c>
      <c r="U2946" s="183">
        <f t="shared" si="90"/>
        <v>80.033046445686367</v>
      </c>
      <c r="V2946" s="183">
        <f t="shared" si="91"/>
        <v>19.155311141779976</v>
      </c>
      <c r="W2946" s="201" t="s">
        <v>713</v>
      </c>
      <c r="X2946" s="201">
        <v>10</v>
      </c>
    </row>
    <row r="2947" spans="1:24" s="171" customFormat="1" ht="11.25">
      <c r="A2947" s="172" t="s">
        <v>704</v>
      </c>
      <c r="B2947" s="201" t="s">
        <v>665</v>
      </c>
      <c r="C2947" s="201" t="s">
        <v>705</v>
      </c>
      <c r="D2947" s="201" t="s">
        <v>706</v>
      </c>
      <c r="E2947" s="201" t="s">
        <v>707</v>
      </c>
      <c r="F2947" s="201" t="s">
        <v>708</v>
      </c>
      <c r="G2947" s="201">
        <v>3</v>
      </c>
      <c r="H2947" s="201">
        <v>93</v>
      </c>
      <c r="I2947" s="201" t="s">
        <v>713</v>
      </c>
      <c r="J2947" s="201" t="s">
        <v>671</v>
      </c>
      <c r="K2947" s="202">
        <v>43.89</v>
      </c>
      <c r="L2947" s="202">
        <v>0.86</v>
      </c>
      <c r="M2947" s="202">
        <v>19.03</v>
      </c>
      <c r="N2947" s="202">
        <v>8.4700000000000006</v>
      </c>
      <c r="O2947" s="202">
        <v>0.36</v>
      </c>
      <c r="P2947" s="202">
        <v>18.52</v>
      </c>
      <c r="Q2947" s="202">
        <v>5.51</v>
      </c>
      <c r="R2947" s="202">
        <v>7.0000000000000007E-2</v>
      </c>
      <c r="S2947" s="202">
        <v>3.86</v>
      </c>
      <c r="T2947" s="202">
        <v>100.57</v>
      </c>
      <c r="U2947" s="183">
        <f t="shared" si="90"/>
        <v>79.580873658720165</v>
      </c>
      <c r="V2947" s="183">
        <f t="shared" si="91"/>
        <v>11.97737716997856</v>
      </c>
      <c r="W2947" s="201" t="s">
        <v>713</v>
      </c>
      <c r="X2947" s="201">
        <v>10</v>
      </c>
    </row>
    <row r="2948" spans="1:24" s="171" customFormat="1" ht="11.25">
      <c r="A2948" s="172" t="s">
        <v>704</v>
      </c>
      <c r="B2948" s="201" t="s">
        <v>665</v>
      </c>
      <c r="C2948" s="201" t="s">
        <v>705</v>
      </c>
      <c r="D2948" s="201" t="s">
        <v>706</v>
      </c>
      <c r="E2948" s="201" t="s">
        <v>707</v>
      </c>
      <c r="F2948" s="201" t="s">
        <v>708</v>
      </c>
      <c r="G2948" s="201">
        <v>3</v>
      </c>
      <c r="H2948" s="201">
        <v>94</v>
      </c>
      <c r="I2948" s="201" t="s">
        <v>713</v>
      </c>
      <c r="J2948" s="201" t="s">
        <v>671</v>
      </c>
      <c r="K2948" s="202">
        <v>43.54</v>
      </c>
      <c r="L2948" s="202">
        <v>1.58</v>
      </c>
      <c r="M2948" s="202">
        <v>21.08</v>
      </c>
      <c r="N2948" s="202">
        <v>9.18</v>
      </c>
      <c r="O2948" s="202">
        <v>0.36</v>
      </c>
      <c r="P2948" s="202">
        <v>18.39</v>
      </c>
      <c r="Q2948" s="202">
        <v>6.38</v>
      </c>
      <c r="R2948" s="202">
        <v>0.08</v>
      </c>
      <c r="S2948" s="202">
        <v>0.17</v>
      </c>
      <c r="T2948" s="202">
        <v>100.76</v>
      </c>
      <c r="U2948" s="183">
        <f t="shared" si="90"/>
        <v>78.121499688447329</v>
      </c>
      <c r="V2948" s="183">
        <f t="shared" si="91"/>
        <v>0.53808888208676853</v>
      </c>
      <c r="W2948" s="201" t="s">
        <v>713</v>
      </c>
      <c r="X2948" s="201">
        <v>10</v>
      </c>
    </row>
    <row r="2949" spans="1:24" s="171" customFormat="1" ht="11.25">
      <c r="A2949" s="172" t="s">
        <v>704</v>
      </c>
      <c r="B2949" s="201" t="s">
        <v>665</v>
      </c>
      <c r="C2949" s="201" t="s">
        <v>705</v>
      </c>
      <c r="D2949" s="201" t="s">
        <v>706</v>
      </c>
      <c r="E2949" s="201" t="s">
        <v>707</v>
      </c>
      <c r="F2949" s="201" t="s">
        <v>708</v>
      </c>
      <c r="G2949" s="201">
        <v>3</v>
      </c>
      <c r="H2949" s="201">
        <v>95</v>
      </c>
      <c r="I2949" s="201" t="s">
        <v>713</v>
      </c>
      <c r="J2949" s="201" t="s">
        <v>671</v>
      </c>
      <c r="K2949" s="202">
        <v>41.72</v>
      </c>
      <c r="L2949" s="202">
        <v>0.34</v>
      </c>
      <c r="M2949" s="202">
        <v>21.91</v>
      </c>
      <c r="N2949" s="202">
        <v>16.760000000000002</v>
      </c>
      <c r="O2949" s="202">
        <v>0.33</v>
      </c>
      <c r="P2949" s="202">
        <v>12.3</v>
      </c>
      <c r="Q2949" s="202">
        <v>7.34</v>
      </c>
      <c r="R2949" s="202">
        <v>0.08</v>
      </c>
      <c r="S2949" s="202">
        <v>0.1</v>
      </c>
      <c r="T2949" s="202">
        <v>100.88</v>
      </c>
      <c r="U2949" s="183">
        <f t="shared" si="90"/>
        <v>56.674554138113656</v>
      </c>
      <c r="V2949" s="183">
        <f t="shared" si="91"/>
        <v>0.30524519498516822</v>
      </c>
      <c r="W2949" s="201" t="s">
        <v>713</v>
      </c>
      <c r="X2949" s="201">
        <v>10</v>
      </c>
    </row>
    <row r="2950" spans="1:24" s="171" customFormat="1" ht="11.25">
      <c r="A2950" s="172" t="s">
        <v>704</v>
      </c>
      <c r="B2950" s="201" t="s">
        <v>665</v>
      </c>
      <c r="C2950" s="201" t="s">
        <v>705</v>
      </c>
      <c r="D2950" s="201" t="s">
        <v>706</v>
      </c>
      <c r="E2950" s="201" t="s">
        <v>707</v>
      </c>
      <c r="F2950" s="201" t="s">
        <v>708</v>
      </c>
      <c r="G2950" s="201">
        <v>3</v>
      </c>
      <c r="H2950" s="201">
        <v>96</v>
      </c>
      <c r="I2950" s="201" t="s">
        <v>713</v>
      </c>
      <c r="J2950" s="201" t="s">
        <v>671</v>
      </c>
      <c r="K2950" s="202">
        <v>43.2</v>
      </c>
      <c r="L2950" s="202">
        <v>0.26</v>
      </c>
      <c r="M2950" s="202">
        <v>20.69</v>
      </c>
      <c r="N2950" s="202">
        <v>8.09</v>
      </c>
      <c r="O2950" s="202">
        <v>0.37</v>
      </c>
      <c r="P2950" s="202">
        <v>18.7</v>
      </c>
      <c r="Q2950" s="202">
        <v>4.54</v>
      </c>
      <c r="R2950" s="202">
        <v>0.08</v>
      </c>
      <c r="S2950" s="202">
        <v>3.05</v>
      </c>
      <c r="T2950" s="202">
        <v>98.98</v>
      </c>
      <c r="U2950" s="183">
        <f t="shared" ref="U2950:U3013" si="92">((P2950/40.31)/(P2950/40.31+N2950/71.85))*100</f>
        <v>80.469106210452154</v>
      </c>
      <c r="V2950" s="183">
        <f t="shared" ref="V2950:V3013" si="93">((S2950/151.99061)/(S2950/151.99061+M2950/101.96137))*100</f>
        <v>8.9991916918288108</v>
      </c>
      <c r="W2950" s="201" t="s">
        <v>713</v>
      </c>
      <c r="X2950" s="201">
        <v>10</v>
      </c>
    </row>
    <row r="2951" spans="1:24" s="171" customFormat="1" ht="11.25">
      <c r="A2951" s="172" t="s">
        <v>704</v>
      </c>
      <c r="B2951" s="201" t="s">
        <v>665</v>
      </c>
      <c r="C2951" s="201" t="s">
        <v>705</v>
      </c>
      <c r="D2951" s="201" t="s">
        <v>706</v>
      </c>
      <c r="E2951" s="201" t="s">
        <v>707</v>
      </c>
      <c r="F2951" s="201" t="s">
        <v>708</v>
      </c>
      <c r="G2951" s="201">
        <v>3</v>
      </c>
      <c r="H2951" s="201">
        <v>97</v>
      </c>
      <c r="I2951" s="201" t="s">
        <v>713</v>
      </c>
      <c r="J2951" s="201" t="s">
        <v>671</v>
      </c>
      <c r="K2951" s="202">
        <v>42.56</v>
      </c>
      <c r="L2951" s="202">
        <v>0.17</v>
      </c>
      <c r="M2951" s="202">
        <v>21.7</v>
      </c>
      <c r="N2951" s="202">
        <v>8.57</v>
      </c>
      <c r="O2951" s="202">
        <v>0.43</v>
      </c>
      <c r="P2951" s="202">
        <v>18.809999999999999</v>
      </c>
      <c r="Q2951" s="202">
        <v>4.9400000000000004</v>
      </c>
      <c r="R2951" s="202">
        <v>0.05</v>
      </c>
      <c r="S2951" s="202">
        <v>2.98</v>
      </c>
      <c r="T2951" s="202">
        <v>100.21</v>
      </c>
      <c r="U2951" s="183">
        <f t="shared" si="92"/>
        <v>79.642556267837833</v>
      </c>
      <c r="V2951" s="183">
        <f t="shared" si="93"/>
        <v>8.4353529710327528</v>
      </c>
      <c r="W2951" s="201" t="s">
        <v>713</v>
      </c>
      <c r="X2951" s="201">
        <v>10</v>
      </c>
    </row>
    <row r="2952" spans="1:24" s="171" customFormat="1" ht="11.25">
      <c r="A2952" s="172" t="s">
        <v>704</v>
      </c>
      <c r="B2952" s="201" t="s">
        <v>665</v>
      </c>
      <c r="C2952" s="201" t="s">
        <v>705</v>
      </c>
      <c r="D2952" s="201" t="s">
        <v>706</v>
      </c>
      <c r="E2952" s="201" t="s">
        <v>707</v>
      </c>
      <c r="F2952" s="201" t="s">
        <v>708</v>
      </c>
      <c r="G2952" s="201">
        <v>3</v>
      </c>
      <c r="H2952" s="201">
        <v>98</v>
      </c>
      <c r="I2952" s="201" t="s">
        <v>713</v>
      </c>
      <c r="J2952" s="201" t="s">
        <v>671</v>
      </c>
      <c r="K2952" s="202">
        <v>41.33</v>
      </c>
      <c r="L2952" s="202">
        <v>0.47</v>
      </c>
      <c r="M2952" s="202">
        <v>13.54</v>
      </c>
      <c r="N2952" s="202">
        <v>8.4700000000000006</v>
      </c>
      <c r="O2952" s="202">
        <v>0.48</v>
      </c>
      <c r="P2952" s="202">
        <v>15.79</v>
      </c>
      <c r="Q2952" s="202">
        <v>8.24</v>
      </c>
      <c r="R2952" s="202">
        <v>0.1</v>
      </c>
      <c r="S2952" s="202">
        <v>12.38</v>
      </c>
      <c r="T2952" s="202">
        <v>100.8</v>
      </c>
      <c r="U2952" s="183">
        <f t="shared" si="92"/>
        <v>76.867193265404509</v>
      </c>
      <c r="V2952" s="183">
        <f t="shared" si="93"/>
        <v>38.017848286877992</v>
      </c>
      <c r="W2952" s="201" t="s">
        <v>713</v>
      </c>
      <c r="X2952" s="201">
        <v>10</v>
      </c>
    </row>
    <row r="2953" spans="1:24" s="171" customFormat="1" ht="11.25">
      <c r="A2953" s="172" t="s">
        <v>704</v>
      </c>
      <c r="B2953" s="201" t="s">
        <v>665</v>
      </c>
      <c r="C2953" s="201" t="s">
        <v>705</v>
      </c>
      <c r="D2953" s="201" t="s">
        <v>706</v>
      </c>
      <c r="E2953" s="201" t="s">
        <v>707</v>
      </c>
      <c r="F2953" s="201" t="s">
        <v>708</v>
      </c>
      <c r="G2953" s="201">
        <v>3</v>
      </c>
      <c r="H2953" s="201">
        <v>99</v>
      </c>
      <c r="I2953" s="201" t="s">
        <v>713</v>
      </c>
      <c r="J2953" s="201" t="s">
        <v>671</v>
      </c>
      <c r="K2953" s="202">
        <v>43.96</v>
      </c>
      <c r="L2953" s="202">
        <v>0.16</v>
      </c>
      <c r="M2953" s="202">
        <v>19.23</v>
      </c>
      <c r="N2953" s="202">
        <v>8.02</v>
      </c>
      <c r="O2953" s="202">
        <v>0.36</v>
      </c>
      <c r="P2953" s="202">
        <v>18.54</v>
      </c>
      <c r="Q2953" s="202">
        <v>5.17</v>
      </c>
      <c r="R2953" s="202">
        <v>0</v>
      </c>
      <c r="S2953" s="202">
        <v>4.7300000000000004</v>
      </c>
      <c r="T2953" s="202">
        <v>100.17</v>
      </c>
      <c r="U2953" s="183">
        <f t="shared" si="92"/>
        <v>80.470636079143389</v>
      </c>
      <c r="V2953" s="183">
        <f t="shared" si="93"/>
        <v>14.163560877767164</v>
      </c>
      <c r="W2953" s="201" t="s">
        <v>713</v>
      </c>
      <c r="X2953" s="201">
        <v>10</v>
      </c>
    </row>
    <row r="2954" spans="1:24" s="171" customFormat="1" ht="11.25">
      <c r="A2954" s="172" t="s">
        <v>704</v>
      </c>
      <c r="B2954" s="201" t="s">
        <v>665</v>
      </c>
      <c r="C2954" s="201" t="s">
        <v>705</v>
      </c>
      <c r="D2954" s="201" t="s">
        <v>706</v>
      </c>
      <c r="E2954" s="201" t="s">
        <v>707</v>
      </c>
      <c r="F2954" s="201" t="s">
        <v>708</v>
      </c>
      <c r="G2954" s="201">
        <v>3</v>
      </c>
      <c r="H2954" s="201">
        <v>100</v>
      </c>
      <c r="I2954" s="201" t="s">
        <v>713</v>
      </c>
      <c r="J2954" s="201" t="s">
        <v>671</v>
      </c>
      <c r="K2954" s="202">
        <v>42.8</v>
      </c>
      <c r="L2954" s="202">
        <v>1.24</v>
      </c>
      <c r="M2954" s="202">
        <v>18.79</v>
      </c>
      <c r="N2954" s="202">
        <v>8.7200000000000006</v>
      </c>
      <c r="O2954" s="202">
        <v>0.38</v>
      </c>
      <c r="P2954" s="202">
        <v>18.170000000000002</v>
      </c>
      <c r="Q2954" s="202">
        <v>5.91</v>
      </c>
      <c r="R2954" s="202">
        <v>0.09</v>
      </c>
      <c r="S2954" s="202">
        <v>4.1399999999999997</v>
      </c>
      <c r="T2954" s="202">
        <v>100.24</v>
      </c>
      <c r="U2954" s="183">
        <f t="shared" si="92"/>
        <v>78.786997869727031</v>
      </c>
      <c r="V2954" s="183">
        <f t="shared" si="93"/>
        <v>12.877273594380432</v>
      </c>
      <c r="W2954" s="201" t="s">
        <v>713</v>
      </c>
      <c r="X2954" s="201">
        <v>10</v>
      </c>
    </row>
    <row r="2955" spans="1:24" s="171" customFormat="1" ht="11.25">
      <c r="A2955" s="172" t="s">
        <v>704</v>
      </c>
      <c r="B2955" s="201" t="s">
        <v>672</v>
      </c>
      <c r="C2955" s="201" t="s">
        <v>705</v>
      </c>
      <c r="D2955" s="201" t="s">
        <v>706</v>
      </c>
      <c r="E2955" s="201" t="s">
        <v>707</v>
      </c>
      <c r="F2955" s="201" t="s">
        <v>708</v>
      </c>
      <c r="G2955" s="201">
        <v>6</v>
      </c>
      <c r="H2955" s="201">
        <v>1</v>
      </c>
      <c r="I2955" s="201" t="s">
        <v>713</v>
      </c>
      <c r="J2955" s="201" t="s">
        <v>671</v>
      </c>
      <c r="K2955" s="202">
        <v>42.89</v>
      </c>
      <c r="L2955" s="202">
        <v>0.16</v>
      </c>
      <c r="M2955" s="202">
        <v>19.05</v>
      </c>
      <c r="N2955" s="202">
        <v>7.52</v>
      </c>
      <c r="O2955" s="202">
        <v>0.4</v>
      </c>
      <c r="P2955" s="202">
        <v>19.03</v>
      </c>
      <c r="Q2955" s="202">
        <v>5.47</v>
      </c>
      <c r="R2955" s="202">
        <v>0.05</v>
      </c>
      <c r="S2955" s="202">
        <v>5.89</v>
      </c>
      <c r="T2955" s="202">
        <v>100.46</v>
      </c>
      <c r="U2955" s="183">
        <f t="shared" si="92"/>
        <v>81.853176477743816</v>
      </c>
      <c r="V2955" s="183">
        <f t="shared" si="93"/>
        <v>17.17840406610042</v>
      </c>
      <c r="W2955" s="201" t="s">
        <v>713</v>
      </c>
      <c r="X2955" s="201">
        <v>10</v>
      </c>
    </row>
    <row r="2956" spans="1:24" s="171" customFormat="1" ht="11.25">
      <c r="A2956" s="172" t="s">
        <v>704</v>
      </c>
      <c r="B2956" s="201" t="s">
        <v>672</v>
      </c>
      <c r="C2956" s="201" t="s">
        <v>705</v>
      </c>
      <c r="D2956" s="201" t="s">
        <v>706</v>
      </c>
      <c r="E2956" s="201" t="s">
        <v>707</v>
      </c>
      <c r="F2956" s="201" t="s">
        <v>708</v>
      </c>
      <c r="G2956" s="201">
        <v>6</v>
      </c>
      <c r="H2956" s="201">
        <v>2</v>
      </c>
      <c r="I2956" s="201" t="s">
        <v>713</v>
      </c>
      <c r="J2956" s="201" t="s">
        <v>671</v>
      </c>
      <c r="K2956" s="202">
        <v>43.33</v>
      </c>
      <c r="L2956" s="202">
        <v>0.65</v>
      </c>
      <c r="M2956" s="202">
        <v>21.18</v>
      </c>
      <c r="N2956" s="202">
        <v>10.06</v>
      </c>
      <c r="O2956" s="202">
        <v>0.36</v>
      </c>
      <c r="P2956" s="202">
        <v>18.87</v>
      </c>
      <c r="Q2956" s="202">
        <v>4.7300000000000004</v>
      </c>
      <c r="R2956" s="202">
        <v>0.05</v>
      </c>
      <c r="S2956" s="202">
        <v>1.78</v>
      </c>
      <c r="T2956" s="202">
        <v>101.01</v>
      </c>
      <c r="U2956" s="183">
        <f t="shared" si="92"/>
        <v>76.976544006763987</v>
      </c>
      <c r="V2956" s="183">
        <f t="shared" si="93"/>
        <v>5.3369536039664833</v>
      </c>
      <c r="W2956" s="201" t="s">
        <v>713</v>
      </c>
      <c r="X2956" s="201">
        <v>10</v>
      </c>
    </row>
    <row r="2957" spans="1:24" s="171" customFormat="1" ht="11.25">
      <c r="A2957" s="172" t="s">
        <v>704</v>
      </c>
      <c r="B2957" s="201" t="s">
        <v>672</v>
      </c>
      <c r="C2957" s="201" t="s">
        <v>705</v>
      </c>
      <c r="D2957" s="201" t="s">
        <v>706</v>
      </c>
      <c r="E2957" s="201" t="s">
        <v>707</v>
      </c>
      <c r="F2957" s="201" t="s">
        <v>708</v>
      </c>
      <c r="G2957" s="201">
        <v>6</v>
      </c>
      <c r="H2957" s="201">
        <v>3</v>
      </c>
      <c r="I2957" s="201" t="s">
        <v>713</v>
      </c>
      <c r="J2957" s="201" t="s">
        <v>671</v>
      </c>
      <c r="K2957" s="202">
        <v>42.85</v>
      </c>
      <c r="L2957" s="202">
        <v>0.21</v>
      </c>
      <c r="M2957" s="202">
        <v>17.36</v>
      </c>
      <c r="N2957" s="202">
        <v>7.15</v>
      </c>
      <c r="O2957" s="202">
        <v>0.4</v>
      </c>
      <c r="P2957" s="202">
        <v>19</v>
      </c>
      <c r="Q2957" s="202">
        <v>6.29</v>
      </c>
      <c r="R2957" s="202">
        <v>0.09</v>
      </c>
      <c r="S2957" s="202">
        <v>7.91</v>
      </c>
      <c r="T2957" s="202">
        <v>101.26</v>
      </c>
      <c r="U2957" s="183">
        <f t="shared" si="92"/>
        <v>82.567900099584676</v>
      </c>
      <c r="V2957" s="183">
        <f t="shared" si="93"/>
        <v>23.410673884523636</v>
      </c>
      <c r="W2957" s="201" t="s">
        <v>713</v>
      </c>
      <c r="X2957" s="201">
        <v>10</v>
      </c>
    </row>
    <row r="2958" spans="1:24" s="171" customFormat="1" ht="11.25">
      <c r="A2958" s="172" t="s">
        <v>704</v>
      </c>
      <c r="B2958" s="201" t="s">
        <v>672</v>
      </c>
      <c r="C2958" s="201" t="s">
        <v>705</v>
      </c>
      <c r="D2958" s="201" t="s">
        <v>706</v>
      </c>
      <c r="E2958" s="201" t="s">
        <v>707</v>
      </c>
      <c r="F2958" s="201" t="s">
        <v>708</v>
      </c>
      <c r="G2958" s="201">
        <v>6</v>
      </c>
      <c r="H2958" s="201">
        <v>4</v>
      </c>
      <c r="I2958" s="201" t="s">
        <v>713</v>
      </c>
      <c r="J2958" s="201" t="s">
        <v>671</v>
      </c>
      <c r="K2958" s="202">
        <v>43.05</v>
      </c>
      <c r="L2958" s="202">
        <v>0.05</v>
      </c>
      <c r="M2958" s="202">
        <v>17.16</v>
      </c>
      <c r="N2958" s="202">
        <v>7.34</v>
      </c>
      <c r="O2958" s="202">
        <v>0.41</v>
      </c>
      <c r="P2958" s="202">
        <v>18.14</v>
      </c>
      <c r="Q2958" s="202">
        <v>6.4</v>
      </c>
      <c r="R2958" s="202">
        <v>0.11</v>
      </c>
      <c r="S2958" s="202">
        <v>8.1</v>
      </c>
      <c r="T2958" s="202">
        <v>100.76</v>
      </c>
      <c r="U2958" s="183">
        <f t="shared" si="92"/>
        <v>81.498934740273214</v>
      </c>
      <c r="V2958" s="183">
        <f t="shared" si="93"/>
        <v>24.049972117836806</v>
      </c>
      <c r="W2958" s="201" t="s">
        <v>713</v>
      </c>
      <c r="X2958" s="201">
        <v>10</v>
      </c>
    </row>
    <row r="2959" spans="1:24" s="171" customFormat="1" ht="11.25">
      <c r="A2959" s="172" t="s">
        <v>704</v>
      </c>
      <c r="B2959" s="201" t="s">
        <v>672</v>
      </c>
      <c r="C2959" s="201" t="s">
        <v>705</v>
      </c>
      <c r="D2959" s="201" t="s">
        <v>706</v>
      </c>
      <c r="E2959" s="201" t="s">
        <v>707</v>
      </c>
      <c r="F2959" s="201" t="s">
        <v>708</v>
      </c>
      <c r="G2959" s="201">
        <v>6</v>
      </c>
      <c r="H2959" s="201">
        <v>5</v>
      </c>
      <c r="I2959" s="201" t="s">
        <v>713</v>
      </c>
      <c r="J2959" s="201" t="s">
        <v>671</v>
      </c>
      <c r="K2959" s="202">
        <v>43.41</v>
      </c>
      <c r="L2959" s="202">
        <v>0.16</v>
      </c>
      <c r="M2959" s="202">
        <v>17.850000000000001</v>
      </c>
      <c r="N2959" s="202">
        <v>7.14</v>
      </c>
      <c r="O2959" s="202">
        <v>0.37</v>
      </c>
      <c r="P2959" s="202">
        <v>18.29</v>
      </c>
      <c r="Q2959" s="202">
        <v>6.11</v>
      </c>
      <c r="R2959" s="202">
        <v>0.05</v>
      </c>
      <c r="S2959" s="202">
        <v>6.84</v>
      </c>
      <c r="T2959" s="202">
        <v>100.22</v>
      </c>
      <c r="U2959" s="183">
        <f t="shared" si="92"/>
        <v>82.033557978311293</v>
      </c>
      <c r="V2959" s="183">
        <f t="shared" si="93"/>
        <v>20.449387828934064</v>
      </c>
      <c r="W2959" s="201" t="s">
        <v>713</v>
      </c>
      <c r="X2959" s="201">
        <v>10</v>
      </c>
    </row>
    <row r="2960" spans="1:24" s="171" customFormat="1" ht="11.25">
      <c r="A2960" s="172" t="s">
        <v>704</v>
      </c>
      <c r="B2960" s="201" t="s">
        <v>672</v>
      </c>
      <c r="C2960" s="201" t="s">
        <v>705</v>
      </c>
      <c r="D2960" s="201" t="s">
        <v>706</v>
      </c>
      <c r="E2960" s="201" t="s">
        <v>707</v>
      </c>
      <c r="F2960" s="201" t="s">
        <v>708</v>
      </c>
      <c r="G2960" s="201">
        <v>6</v>
      </c>
      <c r="H2960" s="201">
        <v>6</v>
      </c>
      <c r="I2960" s="201" t="s">
        <v>713</v>
      </c>
      <c r="J2960" s="201" t="s">
        <v>671</v>
      </c>
      <c r="K2960" s="202">
        <v>43.18</v>
      </c>
      <c r="L2960" s="202">
        <v>0.12</v>
      </c>
      <c r="M2960" s="202">
        <v>17.89</v>
      </c>
      <c r="N2960" s="202">
        <v>7.43</v>
      </c>
      <c r="O2960" s="202">
        <v>0.42</v>
      </c>
      <c r="P2960" s="202">
        <v>18.97</v>
      </c>
      <c r="Q2960" s="202">
        <v>5.69</v>
      </c>
      <c r="R2960" s="202">
        <v>0</v>
      </c>
      <c r="S2960" s="202">
        <v>6.19</v>
      </c>
      <c r="T2960" s="202">
        <v>99.89</v>
      </c>
      <c r="U2960" s="183">
        <f t="shared" si="92"/>
        <v>81.984740070031975</v>
      </c>
      <c r="V2960" s="183">
        <f t="shared" si="93"/>
        <v>18.838604141825385</v>
      </c>
      <c r="W2960" s="201" t="s">
        <v>713</v>
      </c>
      <c r="X2960" s="201">
        <v>10</v>
      </c>
    </row>
    <row r="2961" spans="1:24" s="171" customFormat="1" ht="11.25">
      <c r="A2961" s="172" t="s">
        <v>704</v>
      </c>
      <c r="B2961" s="201" t="s">
        <v>672</v>
      </c>
      <c r="C2961" s="201" t="s">
        <v>705</v>
      </c>
      <c r="D2961" s="201" t="s">
        <v>706</v>
      </c>
      <c r="E2961" s="201" t="s">
        <v>707</v>
      </c>
      <c r="F2961" s="201" t="s">
        <v>708</v>
      </c>
      <c r="G2961" s="201">
        <v>6</v>
      </c>
      <c r="H2961" s="201">
        <v>7</v>
      </c>
      <c r="I2961" s="201" t="s">
        <v>713</v>
      </c>
      <c r="J2961" s="201" t="s">
        <v>671</v>
      </c>
      <c r="K2961" s="202">
        <v>43.11</v>
      </c>
      <c r="L2961" s="202">
        <v>0.04</v>
      </c>
      <c r="M2961" s="202">
        <v>17.64</v>
      </c>
      <c r="N2961" s="202">
        <v>7.33</v>
      </c>
      <c r="O2961" s="202">
        <v>0.37</v>
      </c>
      <c r="P2961" s="202">
        <v>18.39</v>
      </c>
      <c r="Q2961" s="202">
        <v>6.32</v>
      </c>
      <c r="R2961" s="202">
        <v>7.0000000000000007E-2</v>
      </c>
      <c r="S2961" s="202">
        <v>7.06</v>
      </c>
      <c r="T2961" s="202">
        <v>100.33</v>
      </c>
      <c r="U2961" s="183">
        <f t="shared" si="92"/>
        <v>81.724800033250986</v>
      </c>
      <c r="V2961" s="183">
        <f t="shared" si="93"/>
        <v>21.165992150569611</v>
      </c>
      <c r="W2961" s="201" t="s">
        <v>713</v>
      </c>
      <c r="X2961" s="201">
        <v>10</v>
      </c>
    </row>
    <row r="2962" spans="1:24" s="171" customFormat="1" ht="11.25">
      <c r="A2962" s="172" t="s">
        <v>704</v>
      </c>
      <c r="B2962" s="201" t="s">
        <v>672</v>
      </c>
      <c r="C2962" s="201" t="s">
        <v>705</v>
      </c>
      <c r="D2962" s="201" t="s">
        <v>706</v>
      </c>
      <c r="E2962" s="201" t="s">
        <v>707</v>
      </c>
      <c r="F2962" s="201" t="s">
        <v>708</v>
      </c>
      <c r="G2962" s="201">
        <v>6</v>
      </c>
      <c r="H2962" s="201">
        <v>8</v>
      </c>
      <c r="I2962" s="201" t="s">
        <v>713</v>
      </c>
      <c r="J2962" s="201" t="s">
        <v>671</v>
      </c>
      <c r="K2962" s="202">
        <v>43</v>
      </c>
      <c r="L2962" s="202">
        <v>1.08</v>
      </c>
      <c r="M2962" s="202">
        <v>17.739999999999998</v>
      </c>
      <c r="N2962" s="202">
        <v>7.64</v>
      </c>
      <c r="O2962" s="202">
        <v>0.35</v>
      </c>
      <c r="P2962" s="202">
        <v>18.579999999999998</v>
      </c>
      <c r="Q2962" s="202">
        <v>6.04</v>
      </c>
      <c r="R2962" s="202">
        <v>0.11</v>
      </c>
      <c r="S2962" s="202">
        <v>4.88</v>
      </c>
      <c r="T2962" s="202">
        <v>99.42</v>
      </c>
      <c r="U2962" s="183">
        <f t="shared" si="92"/>
        <v>81.255058762290602</v>
      </c>
      <c r="V2962" s="183">
        <f t="shared" si="93"/>
        <v>15.578879643079135</v>
      </c>
      <c r="W2962" s="201" t="s">
        <v>713</v>
      </c>
      <c r="X2962" s="201">
        <v>10</v>
      </c>
    </row>
    <row r="2963" spans="1:24" s="171" customFormat="1" ht="11.25">
      <c r="A2963" s="172" t="s">
        <v>704</v>
      </c>
      <c r="B2963" s="201" t="s">
        <v>672</v>
      </c>
      <c r="C2963" s="201" t="s">
        <v>705</v>
      </c>
      <c r="D2963" s="201" t="s">
        <v>706</v>
      </c>
      <c r="E2963" s="201" t="s">
        <v>707</v>
      </c>
      <c r="F2963" s="201" t="s">
        <v>708</v>
      </c>
      <c r="G2963" s="201">
        <v>6</v>
      </c>
      <c r="H2963" s="201">
        <v>9</v>
      </c>
      <c r="I2963" s="201" t="s">
        <v>713</v>
      </c>
      <c r="J2963" s="201" t="s">
        <v>671</v>
      </c>
      <c r="K2963" s="202">
        <v>43.73</v>
      </c>
      <c r="L2963" s="202">
        <v>0.23</v>
      </c>
      <c r="M2963" s="202">
        <v>19.45</v>
      </c>
      <c r="N2963" s="202">
        <v>7.63</v>
      </c>
      <c r="O2963" s="202">
        <v>0.39</v>
      </c>
      <c r="P2963" s="202">
        <v>19.21</v>
      </c>
      <c r="Q2963" s="202">
        <v>5.08</v>
      </c>
      <c r="R2963" s="202">
        <v>0.05</v>
      </c>
      <c r="S2963" s="202">
        <v>4.82</v>
      </c>
      <c r="T2963" s="202">
        <v>100.59</v>
      </c>
      <c r="U2963" s="183">
        <f t="shared" si="92"/>
        <v>81.777188794100368</v>
      </c>
      <c r="V2963" s="183">
        <f t="shared" si="93"/>
        <v>14.254660014439485</v>
      </c>
      <c r="W2963" s="201" t="s">
        <v>713</v>
      </c>
      <c r="X2963" s="201">
        <v>10</v>
      </c>
    </row>
    <row r="2964" spans="1:24" s="171" customFormat="1" ht="11.25">
      <c r="A2964" s="172" t="s">
        <v>704</v>
      </c>
      <c r="B2964" s="201" t="s">
        <v>672</v>
      </c>
      <c r="C2964" s="201" t="s">
        <v>705</v>
      </c>
      <c r="D2964" s="201" t="s">
        <v>706</v>
      </c>
      <c r="E2964" s="201" t="s">
        <v>707</v>
      </c>
      <c r="F2964" s="201" t="s">
        <v>708</v>
      </c>
      <c r="G2964" s="201">
        <v>6</v>
      </c>
      <c r="H2964" s="201">
        <v>10</v>
      </c>
      <c r="I2964" s="201" t="s">
        <v>713</v>
      </c>
      <c r="J2964" s="201" t="s">
        <v>671</v>
      </c>
      <c r="K2964" s="202">
        <v>43.36</v>
      </c>
      <c r="L2964" s="202">
        <v>0.67</v>
      </c>
      <c r="M2964" s="202">
        <v>20.89</v>
      </c>
      <c r="N2964" s="202">
        <v>10.17</v>
      </c>
      <c r="O2964" s="202">
        <v>0.36</v>
      </c>
      <c r="P2964" s="202">
        <v>18.170000000000002</v>
      </c>
      <c r="Q2964" s="202">
        <v>4.9000000000000004</v>
      </c>
      <c r="R2964" s="202">
        <v>7.0000000000000007E-2</v>
      </c>
      <c r="S2964" s="202">
        <v>1.52</v>
      </c>
      <c r="T2964" s="202">
        <v>100.11</v>
      </c>
      <c r="U2964" s="183">
        <f t="shared" si="92"/>
        <v>76.10256261384653</v>
      </c>
      <c r="V2964" s="183">
        <f t="shared" si="93"/>
        <v>4.6540015455715151</v>
      </c>
      <c r="W2964" s="201" t="s">
        <v>713</v>
      </c>
      <c r="X2964" s="201">
        <v>10</v>
      </c>
    </row>
    <row r="2965" spans="1:24" s="171" customFormat="1" ht="11.25">
      <c r="A2965" s="172" t="s">
        <v>704</v>
      </c>
      <c r="B2965" s="201" t="s">
        <v>672</v>
      </c>
      <c r="C2965" s="201" t="s">
        <v>705</v>
      </c>
      <c r="D2965" s="201" t="s">
        <v>706</v>
      </c>
      <c r="E2965" s="201" t="s">
        <v>707</v>
      </c>
      <c r="F2965" s="201" t="s">
        <v>708</v>
      </c>
      <c r="G2965" s="201">
        <v>6</v>
      </c>
      <c r="H2965" s="201">
        <v>11</v>
      </c>
      <c r="I2965" s="201" t="s">
        <v>713</v>
      </c>
      <c r="J2965" s="201" t="s">
        <v>671</v>
      </c>
      <c r="K2965" s="202">
        <v>42.72</v>
      </c>
      <c r="L2965" s="202">
        <v>0.04</v>
      </c>
      <c r="M2965" s="202">
        <v>17.29</v>
      </c>
      <c r="N2965" s="202">
        <v>7.36</v>
      </c>
      <c r="O2965" s="202">
        <v>0.42</v>
      </c>
      <c r="P2965" s="202">
        <v>17.75</v>
      </c>
      <c r="Q2965" s="202">
        <v>6.85</v>
      </c>
      <c r="R2965" s="202">
        <v>0</v>
      </c>
      <c r="S2965" s="202">
        <v>8.1300000000000008</v>
      </c>
      <c r="T2965" s="202">
        <v>100.56</v>
      </c>
      <c r="U2965" s="183">
        <f t="shared" si="92"/>
        <v>81.127353986983991</v>
      </c>
      <c r="V2965" s="183">
        <f t="shared" si="93"/>
        <v>23.979712178894093</v>
      </c>
      <c r="W2965" s="201" t="s">
        <v>713</v>
      </c>
      <c r="X2965" s="201">
        <v>10</v>
      </c>
    </row>
    <row r="2966" spans="1:24" s="171" customFormat="1" ht="11.25">
      <c r="A2966" s="172" t="s">
        <v>704</v>
      </c>
      <c r="B2966" s="201" t="s">
        <v>672</v>
      </c>
      <c r="C2966" s="201" t="s">
        <v>705</v>
      </c>
      <c r="D2966" s="201" t="s">
        <v>706</v>
      </c>
      <c r="E2966" s="201" t="s">
        <v>707</v>
      </c>
      <c r="F2966" s="201" t="s">
        <v>708</v>
      </c>
      <c r="G2966" s="201">
        <v>6</v>
      </c>
      <c r="H2966" s="201">
        <v>12</v>
      </c>
      <c r="I2966" s="201" t="s">
        <v>713</v>
      </c>
      <c r="J2966" s="201" t="s">
        <v>671</v>
      </c>
      <c r="K2966" s="202">
        <v>42.48</v>
      </c>
      <c r="L2966" s="202">
        <v>1.1200000000000001</v>
      </c>
      <c r="M2966" s="202">
        <v>17.12</v>
      </c>
      <c r="N2966" s="202">
        <v>7.6</v>
      </c>
      <c r="O2966" s="202">
        <v>0.33</v>
      </c>
      <c r="P2966" s="202">
        <v>18.59</v>
      </c>
      <c r="Q2966" s="202">
        <v>6.51</v>
      </c>
      <c r="R2966" s="202">
        <v>0.12</v>
      </c>
      <c r="S2966" s="202">
        <v>6.15</v>
      </c>
      <c r="T2966" s="202">
        <v>100.02</v>
      </c>
      <c r="U2966" s="183">
        <f t="shared" si="92"/>
        <v>81.34304884602912</v>
      </c>
      <c r="V2966" s="183">
        <f t="shared" si="93"/>
        <v>19.41885769763843</v>
      </c>
      <c r="W2966" s="201" t="s">
        <v>713</v>
      </c>
      <c r="X2966" s="201">
        <v>10</v>
      </c>
    </row>
    <row r="2967" spans="1:24" s="171" customFormat="1" ht="11.25">
      <c r="A2967" s="172" t="s">
        <v>704</v>
      </c>
      <c r="B2967" s="201" t="s">
        <v>672</v>
      </c>
      <c r="C2967" s="201" t="s">
        <v>705</v>
      </c>
      <c r="D2967" s="201" t="s">
        <v>706</v>
      </c>
      <c r="E2967" s="201" t="s">
        <v>707</v>
      </c>
      <c r="F2967" s="201" t="s">
        <v>708</v>
      </c>
      <c r="G2967" s="201">
        <v>6</v>
      </c>
      <c r="H2967" s="201">
        <v>13</v>
      </c>
      <c r="I2967" s="201" t="s">
        <v>713</v>
      </c>
      <c r="J2967" s="201" t="s">
        <v>671</v>
      </c>
      <c r="K2967" s="202">
        <v>41.77</v>
      </c>
      <c r="L2967" s="202">
        <v>0.14000000000000001</v>
      </c>
      <c r="M2967" s="202">
        <v>15.4</v>
      </c>
      <c r="N2967" s="202">
        <v>7.35</v>
      </c>
      <c r="O2967" s="202">
        <v>0.47</v>
      </c>
      <c r="P2967" s="202">
        <v>17.18</v>
      </c>
      <c r="Q2967" s="202">
        <v>7.04</v>
      </c>
      <c r="R2967" s="202">
        <v>0.1</v>
      </c>
      <c r="S2967" s="202">
        <v>10.1</v>
      </c>
      <c r="T2967" s="202">
        <v>99.55</v>
      </c>
      <c r="U2967" s="183">
        <f t="shared" si="92"/>
        <v>80.64376088377476</v>
      </c>
      <c r="V2967" s="183">
        <f t="shared" si="93"/>
        <v>30.553937406868325</v>
      </c>
      <c r="W2967" s="201" t="s">
        <v>713</v>
      </c>
      <c r="X2967" s="201">
        <v>10</v>
      </c>
    </row>
    <row r="2968" spans="1:24" s="171" customFormat="1" ht="11.25">
      <c r="A2968" s="172" t="s">
        <v>704</v>
      </c>
      <c r="B2968" s="201" t="s">
        <v>672</v>
      </c>
      <c r="C2968" s="201" t="s">
        <v>705</v>
      </c>
      <c r="D2968" s="201" t="s">
        <v>706</v>
      </c>
      <c r="E2968" s="201" t="s">
        <v>707</v>
      </c>
      <c r="F2968" s="201" t="s">
        <v>708</v>
      </c>
      <c r="G2968" s="201">
        <v>6</v>
      </c>
      <c r="H2968" s="201">
        <v>14</v>
      </c>
      <c r="I2968" s="201" t="s">
        <v>713</v>
      </c>
      <c r="J2968" s="201" t="s">
        <v>671</v>
      </c>
      <c r="K2968" s="202">
        <v>42.56</v>
      </c>
      <c r="L2968" s="202">
        <v>1.06</v>
      </c>
      <c r="M2968" s="202">
        <v>18.36</v>
      </c>
      <c r="N2968" s="202">
        <v>8.8699999999999992</v>
      </c>
      <c r="O2968" s="202">
        <v>0.42</v>
      </c>
      <c r="P2968" s="202">
        <v>18</v>
      </c>
      <c r="Q2968" s="202">
        <v>5.71</v>
      </c>
      <c r="R2968" s="202">
        <v>0.1</v>
      </c>
      <c r="S2968" s="202">
        <v>4.1399999999999997</v>
      </c>
      <c r="T2968" s="202">
        <v>99.22</v>
      </c>
      <c r="U2968" s="183">
        <f t="shared" si="92"/>
        <v>78.341474696333648</v>
      </c>
      <c r="V2968" s="183">
        <f t="shared" si="93"/>
        <v>13.139238632050937</v>
      </c>
      <c r="W2968" s="201" t="s">
        <v>713</v>
      </c>
      <c r="X2968" s="201">
        <v>10</v>
      </c>
    </row>
    <row r="2969" spans="1:24" s="171" customFormat="1" ht="11.25">
      <c r="A2969" s="172" t="s">
        <v>704</v>
      </c>
      <c r="B2969" s="201" t="s">
        <v>672</v>
      </c>
      <c r="C2969" s="201" t="s">
        <v>705</v>
      </c>
      <c r="D2969" s="201" t="s">
        <v>706</v>
      </c>
      <c r="E2969" s="201" t="s">
        <v>707</v>
      </c>
      <c r="F2969" s="201" t="s">
        <v>708</v>
      </c>
      <c r="G2969" s="201">
        <v>6</v>
      </c>
      <c r="H2969" s="201">
        <v>15</v>
      </c>
      <c r="I2969" s="201" t="s">
        <v>713</v>
      </c>
      <c r="J2969" s="201" t="s">
        <v>671</v>
      </c>
      <c r="K2969" s="202">
        <v>43.16</v>
      </c>
      <c r="L2969" s="202">
        <v>0.05</v>
      </c>
      <c r="M2969" s="202">
        <v>17.59</v>
      </c>
      <c r="N2969" s="202">
        <v>7.38</v>
      </c>
      <c r="O2969" s="202">
        <v>0.4</v>
      </c>
      <c r="P2969" s="202">
        <v>17.96</v>
      </c>
      <c r="Q2969" s="202">
        <v>6.2</v>
      </c>
      <c r="R2969" s="202">
        <v>0.05</v>
      </c>
      <c r="S2969" s="202">
        <v>7.12</v>
      </c>
      <c r="T2969" s="202">
        <v>99.91</v>
      </c>
      <c r="U2969" s="183">
        <f t="shared" si="92"/>
        <v>81.265494386408136</v>
      </c>
      <c r="V2969" s="183">
        <f t="shared" si="93"/>
        <v>21.355177864353333</v>
      </c>
      <c r="W2969" s="201" t="s">
        <v>713</v>
      </c>
      <c r="X2969" s="201">
        <v>10</v>
      </c>
    </row>
    <row r="2970" spans="1:24" s="171" customFormat="1" ht="11.25">
      <c r="A2970" s="172" t="s">
        <v>704</v>
      </c>
      <c r="B2970" s="201" t="s">
        <v>672</v>
      </c>
      <c r="C2970" s="201" t="s">
        <v>705</v>
      </c>
      <c r="D2970" s="201" t="s">
        <v>706</v>
      </c>
      <c r="E2970" s="201" t="s">
        <v>707</v>
      </c>
      <c r="F2970" s="201" t="s">
        <v>708</v>
      </c>
      <c r="G2970" s="201">
        <v>6</v>
      </c>
      <c r="H2970" s="201">
        <v>16</v>
      </c>
      <c r="I2970" s="201" t="s">
        <v>713</v>
      </c>
      <c r="J2970" s="201" t="s">
        <v>671</v>
      </c>
      <c r="K2970" s="202">
        <v>43.57</v>
      </c>
      <c r="L2970" s="202">
        <v>0.98</v>
      </c>
      <c r="M2970" s="202">
        <v>19.02</v>
      </c>
      <c r="N2970" s="202">
        <v>8.83</v>
      </c>
      <c r="O2970" s="202">
        <v>0.37</v>
      </c>
      <c r="P2970" s="202">
        <v>18.88</v>
      </c>
      <c r="Q2970" s="202">
        <v>5.73</v>
      </c>
      <c r="R2970" s="202">
        <v>0.16</v>
      </c>
      <c r="S2970" s="202">
        <v>3.95</v>
      </c>
      <c r="T2970" s="202">
        <v>101.49</v>
      </c>
      <c r="U2970" s="183">
        <f t="shared" si="92"/>
        <v>79.214918982591925</v>
      </c>
      <c r="V2970" s="183">
        <f t="shared" si="93"/>
        <v>12.228149555124565</v>
      </c>
      <c r="W2970" s="201" t="s">
        <v>713</v>
      </c>
      <c r="X2970" s="201">
        <v>10</v>
      </c>
    </row>
    <row r="2971" spans="1:24" s="171" customFormat="1" ht="11.25">
      <c r="A2971" s="172" t="s">
        <v>704</v>
      </c>
      <c r="B2971" s="201" t="s">
        <v>672</v>
      </c>
      <c r="C2971" s="201" t="s">
        <v>705</v>
      </c>
      <c r="D2971" s="201" t="s">
        <v>706</v>
      </c>
      <c r="E2971" s="201" t="s">
        <v>707</v>
      </c>
      <c r="F2971" s="201" t="s">
        <v>708</v>
      </c>
      <c r="G2971" s="201">
        <v>6</v>
      </c>
      <c r="H2971" s="201">
        <v>17</v>
      </c>
      <c r="I2971" s="201" t="s">
        <v>713</v>
      </c>
      <c r="J2971" s="201" t="s">
        <v>671</v>
      </c>
      <c r="K2971" s="202">
        <v>43.12</v>
      </c>
      <c r="L2971" s="202">
        <v>0.86</v>
      </c>
      <c r="M2971" s="202">
        <v>18.52</v>
      </c>
      <c r="N2971" s="202">
        <v>7.47</v>
      </c>
      <c r="O2971" s="202">
        <v>0.33</v>
      </c>
      <c r="P2971" s="202">
        <v>19.440000000000001</v>
      </c>
      <c r="Q2971" s="202">
        <v>5.88</v>
      </c>
      <c r="R2971" s="202">
        <v>7.0000000000000007E-2</v>
      </c>
      <c r="S2971" s="202">
        <v>4.92</v>
      </c>
      <c r="T2971" s="202">
        <v>100.61</v>
      </c>
      <c r="U2971" s="183">
        <f t="shared" si="92"/>
        <v>82.265192286591329</v>
      </c>
      <c r="V2971" s="183">
        <f t="shared" si="93"/>
        <v>15.12581078193789</v>
      </c>
      <c r="W2971" s="201" t="s">
        <v>713</v>
      </c>
      <c r="X2971" s="201">
        <v>10</v>
      </c>
    </row>
    <row r="2972" spans="1:24" s="171" customFormat="1" ht="11.25">
      <c r="A2972" s="172" t="s">
        <v>704</v>
      </c>
      <c r="B2972" s="201" t="s">
        <v>672</v>
      </c>
      <c r="C2972" s="201" t="s">
        <v>705</v>
      </c>
      <c r="D2972" s="201" t="s">
        <v>706</v>
      </c>
      <c r="E2972" s="201" t="s">
        <v>707</v>
      </c>
      <c r="F2972" s="201" t="s">
        <v>708</v>
      </c>
      <c r="G2972" s="201">
        <v>6</v>
      </c>
      <c r="H2972" s="201">
        <v>18</v>
      </c>
      <c r="I2972" s="201" t="s">
        <v>713</v>
      </c>
      <c r="J2972" s="201" t="s">
        <v>671</v>
      </c>
      <c r="K2972" s="202">
        <v>43.44</v>
      </c>
      <c r="L2972" s="202">
        <v>0.03</v>
      </c>
      <c r="M2972" s="202">
        <v>17.27</v>
      </c>
      <c r="N2972" s="202">
        <v>7.5</v>
      </c>
      <c r="O2972" s="202">
        <v>0.44</v>
      </c>
      <c r="P2972" s="202">
        <v>18.61</v>
      </c>
      <c r="Q2972" s="202">
        <v>6.43</v>
      </c>
      <c r="R2972" s="202">
        <v>0</v>
      </c>
      <c r="S2972" s="202">
        <v>7.37</v>
      </c>
      <c r="T2972" s="202">
        <v>101.09</v>
      </c>
      <c r="U2972" s="183">
        <f t="shared" si="92"/>
        <v>81.55940378912851</v>
      </c>
      <c r="V2972" s="183">
        <f t="shared" si="93"/>
        <v>22.256550749300477</v>
      </c>
      <c r="W2972" s="201" t="s">
        <v>713</v>
      </c>
      <c r="X2972" s="201">
        <v>10</v>
      </c>
    </row>
    <row r="2973" spans="1:24" s="171" customFormat="1" ht="11.25">
      <c r="A2973" s="172" t="s">
        <v>704</v>
      </c>
      <c r="B2973" s="201" t="s">
        <v>672</v>
      </c>
      <c r="C2973" s="201" t="s">
        <v>705</v>
      </c>
      <c r="D2973" s="201" t="s">
        <v>706</v>
      </c>
      <c r="E2973" s="201" t="s">
        <v>707</v>
      </c>
      <c r="F2973" s="201" t="s">
        <v>708</v>
      </c>
      <c r="G2973" s="201">
        <v>6</v>
      </c>
      <c r="H2973" s="201">
        <v>19</v>
      </c>
      <c r="I2973" s="201" t="s">
        <v>713</v>
      </c>
      <c r="J2973" s="201" t="s">
        <v>671</v>
      </c>
      <c r="K2973" s="202">
        <v>41.8</v>
      </c>
      <c r="L2973" s="202">
        <v>0.06</v>
      </c>
      <c r="M2973" s="202">
        <v>16.239999999999998</v>
      </c>
      <c r="N2973" s="202">
        <v>7.44</v>
      </c>
      <c r="O2973" s="202">
        <v>0.43</v>
      </c>
      <c r="P2973" s="202">
        <v>17.510000000000002</v>
      </c>
      <c r="Q2973" s="202">
        <v>7.1</v>
      </c>
      <c r="R2973" s="202">
        <v>0</v>
      </c>
      <c r="S2973" s="202">
        <v>9.32</v>
      </c>
      <c r="T2973" s="202">
        <v>99.9</v>
      </c>
      <c r="U2973" s="183">
        <f t="shared" si="92"/>
        <v>80.750550754207367</v>
      </c>
      <c r="V2973" s="183">
        <f t="shared" si="93"/>
        <v>27.79728223859906</v>
      </c>
      <c r="W2973" s="201" t="s">
        <v>713</v>
      </c>
      <c r="X2973" s="201">
        <v>10</v>
      </c>
    </row>
    <row r="2974" spans="1:24" s="171" customFormat="1" ht="11.25">
      <c r="A2974" s="172" t="s">
        <v>704</v>
      </c>
      <c r="B2974" s="201" t="s">
        <v>672</v>
      </c>
      <c r="C2974" s="201" t="s">
        <v>705</v>
      </c>
      <c r="D2974" s="201" t="s">
        <v>706</v>
      </c>
      <c r="E2974" s="201" t="s">
        <v>707</v>
      </c>
      <c r="F2974" s="201" t="s">
        <v>708</v>
      </c>
      <c r="G2974" s="201">
        <v>6</v>
      </c>
      <c r="H2974" s="201">
        <v>20</v>
      </c>
      <c r="I2974" s="201" t="s">
        <v>713</v>
      </c>
      <c r="J2974" s="201" t="s">
        <v>671</v>
      </c>
      <c r="K2974" s="202">
        <v>42.76</v>
      </c>
      <c r="L2974" s="202">
        <v>0.12</v>
      </c>
      <c r="M2974" s="202">
        <v>17.29</v>
      </c>
      <c r="N2974" s="202">
        <v>7.14</v>
      </c>
      <c r="O2974" s="202">
        <v>0.41</v>
      </c>
      <c r="P2974" s="202">
        <v>18.649999999999999</v>
      </c>
      <c r="Q2974" s="202">
        <v>6.15</v>
      </c>
      <c r="R2974" s="202">
        <v>0</v>
      </c>
      <c r="S2974" s="202">
        <v>8.23</v>
      </c>
      <c r="T2974" s="202">
        <v>100.75</v>
      </c>
      <c r="U2974" s="183">
        <f t="shared" si="92"/>
        <v>82.31904480107363</v>
      </c>
      <c r="V2974" s="183">
        <f t="shared" si="93"/>
        <v>24.203277196965459</v>
      </c>
      <c r="W2974" s="201" t="s">
        <v>713</v>
      </c>
      <c r="X2974" s="201">
        <v>10</v>
      </c>
    </row>
    <row r="2975" spans="1:24" s="171" customFormat="1" ht="11.25">
      <c r="A2975" s="172" t="s">
        <v>704</v>
      </c>
      <c r="B2975" s="201" t="s">
        <v>672</v>
      </c>
      <c r="C2975" s="201" t="s">
        <v>705</v>
      </c>
      <c r="D2975" s="201" t="s">
        <v>706</v>
      </c>
      <c r="E2975" s="201" t="s">
        <v>707</v>
      </c>
      <c r="F2975" s="201" t="s">
        <v>708</v>
      </c>
      <c r="G2975" s="201">
        <v>6</v>
      </c>
      <c r="H2975" s="201">
        <v>21</v>
      </c>
      <c r="I2975" s="201" t="s">
        <v>713</v>
      </c>
      <c r="J2975" s="201" t="s">
        <v>671</v>
      </c>
      <c r="K2975" s="202">
        <v>42.82</v>
      </c>
      <c r="L2975" s="202">
        <v>0.05</v>
      </c>
      <c r="M2975" s="202">
        <v>17.71</v>
      </c>
      <c r="N2975" s="202">
        <v>7.17</v>
      </c>
      <c r="O2975" s="202">
        <v>0.42</v>
      </c>
      <c r="P2975" s="202">
        <v>18.64</v>
      </c>
      <c r="Q2975" s="202">
        <v>5.41</v>
      </c>
      <c r="R2975" s="202">
        <v>0.13</v>
      </c>
      <c r="S2975" s="202">
        <v>7.46</v>
      </c>
      <c r="T2975" s="202">
        <v>99.81</v>
      </c>
      <c r="U2975" s="183">
        <f t="shared" si="92"/>
        <v>82.250106813415442</v>
      </c>
      <c r="V2975" s="183">
        <f t="shared" si="93"/>
        <v>22.03206493210358</v>
      </c>
      <c r="W2975" s="201" t="s">
        <v>713</v>
      </c>
      <c r="X2975" s="201">
        <v>10</v>
      </c>
    </row>
    <row r="2976" spans="1:24" s="171" customFormat="1" ht="11.25">
      <c r="A2976" s="172" t="s">
        <v>704</v>
      </c>
      <c r="B2976" s="201" t="s">
        <v>672</v>
      </c>
      <c r="C2976" s="201" t="s">
        <v>705</v>
      </c>
      <c r="D2976" s="201" t="s">
        <v>706</v>
      </c>
      <c r="E2976" s="201" t="s">
        <v>707</v>
      </c>
      <c r="F2976" s="201" t="s">
        <v>708</v>
      </c>
      <c r="G2976" s="201">
        <v>6</v>
      </c>
      <c r="H2976" s="201">
        <v>22</v>
      </c>
      <c r="I2976" s="201" t="s">
        <v>713</v>
      </c>
      <c r="J2976" s="201" t="s">
        <v>671</v>
      </c>
      <c r="K2976" s="202">
        <v>43.14</v>
      </c>
      <c r="L2976" s="202">
        <v>0.6</v>
      </c>
      <c r="M2976" s="202">
        <v>21.47</v>
      </c>
      <c r="N2976" s="202">
        <v>9.93</v>
      </c>
      <c r="O2976" s="202">
        <v>0.36</v>
      </c>
      <c r="P2976" s="202">
        <v>17.809999999999999</v>
      </c>
      <c r="Q2976" s="202">
        <v>4.71</v>
      </c>
      <c r="R2976" s="202">
        <v>0.1</v>
      </c>
      <c r="S2976" s="202">
        <v>1.79</v>
      </c>
      <c r="T2976" s="202">
        <v>99.91</v>
      </c>
      <c r="U2976" s="183">
        <f t="shared" si="92"/>
        <v>76.172872532303188</v>
      </c>
      <c r="V2976" s="183">
        <f t="shared" si="93"/>
        <v>5.2966956998675094</v>
      </c>
      <c r="W2976" s="201" t="s">
        <v>713</v>
      </c>
      <c r="X2976" s="201">
        <v>10</v>
      </c>
    </row>
    <row r="2977" spans="1:24" s="171" customFormat="1" ht="11.25">
      <c r="A2977" s="172" t="s">
        <v>704</v>
      </c>
      <c r="B2977" s="201" t="s">
        <v>672</v>
      </c>
      <c r="C2977" s="201" t="s">
        <v>705</v>
      </c>
      <c r="D2977" s="201" t="s">
        <v>706</v>
      </c>
      <c r="E2977" s="201" t="s">
        <v>707</v>
      </c>
      <c r="F2977" s="201" t="s">
        <v>708</v>
      </c>
      <c r="G2977" s="201">
        <v>6</v>
      </c>
      <c r="H2977" s="201">
        <v>23</v>
      </c>
      <c r="I2977" s="201" t="s">
        <v>713</v>
      </c>
      <c r="J2977" s="201" t="s">
        <v>671</v>
      </c>
      <c r="K2977" s="202">
        <v>42.4</v>
      </c>
      <c r="L2977" s="202">
        <v>1.18</v>
      </c>
      <c r="M2977" s="202">
        <v>18.63</v>
      </c>
      <c r="N2977" s="202">
        <v>8.5500000000000007</v>
      </c>
      <c r="O2977" s="202">
        <v>0.34</v>
      </c>
      <c r="P2977" s="202">
        <v>18.04</v>
      </c>
      <c r="Q2977" s="202">
        <v>5.84</v>
      </c>
      <c r="R2977" s="202">
        <v>0.16</v>
      </c>
      <c r="S2977" s="202">
        <v>4.18</v>
      </c>
      <c r="T2977" s="202">
        <v>99.32</v>
      </c>
      <c r="U2977" s="183">
        <f t="shared" si="92"/>
        <v>78.995285601842241</v>
      </c>
      <c r="V2977" s="183">
        <f t="shared" si="93"/>
        <v>13.082468945773584</v>
      </c>
      <c r="W2977" s="201" t="s">
        <v>713</v>
      </c>
      <c r="X2977" s="201">
        <v>10</v>
      </c>
    </row>
    <row r="2978" spans="1:24" s="171" customFormat="1" ht="11.25">
      <c r="A2978" s="172" t="s">
        <v>704</v>
      </c>
      <c r="B2978" s="201" t="s">
        <v>672</v>
      </c>
      <c r="C2978" s="201" t="s">
        <v>705</v>
      </c>
      <c r="D2978" s="201" t="s">
        <v>706</v>
      </c>
      <c r="E2978" s="201" t="s">
        <v>707</v>
      </c>
      <c r="F2978" s="201" t="s">
        <v>708</v>
      </c>
      <c r="G2978" s="201">
        <v>6</v>
      </c>
      <c r="H2978" s="201">
        <v>24</v>
      </c>
      <c r="I2978" s="201" t="s">
        <v>713</v>
      </c>
      <c r="J2978" s="201" t="s">
        <v>671</v>
      </c>
      <c r="K2978" s="202">
        <v>42.28</v>
      </c>
      <c r="L2978" s="202">
        <v>0.08</v>
      </c>
      <c r="M2978" s="202">
        <v>18.3</v>
      </c>
      <c r="N2978" s="202">
        <v>7.39</v>
      </c>
      <c r="O2978" s="202">
        <v>0.37</v>
      </c>
      <c r="P2978" s="202">
        <v>18.07</v>
      </c>
      <c r="Q2978" s="202">
        <v>5.85</v>
      </c>
      <c r="R2978" s="202">
        <v>0</v>
      </c>
      <c r="S2978" s="202">
        <v>6.17</v>
      </c>
      <c r="T2978" s="202">
        <v>98.51</v>
      </c>
      <c r="U2978" s="183">
        <f t="shared" si="92"/>
        <v>81.33773381169668</v>
      </c>
      <c r="V2978" s="183">
        <f t="shared" si="93"/>
        <v>18.445862867613933</v>
      </c>
      <c r="W2978" s="201" t="s">
        <v>713</v>
      </c>
      <c r="X2978" s="201">
        <v>10</v>
      </c>
    </row>
    <row r="2979" spans="1:24" s="171" customFormat="1" ht="11.25">
      <c r="A2979" s="172" t="s">
        <v>704</v>
      </c>
      <c r="B2979" s="201" t="s">
        <v>672</v>
      </c>
      <c r="C2979" s="201" t="s">
        <v>705</v>
      </c>
      <c r="D2979" s="201" t="s">
        <v>706</v>
      </c>
      <c r="E2979" s="201" t="s">
        <v>707</v>
      </c>
      <c r="F2979" s="201" t="s">
        <v>708</v>
      </c>
      <c r="G2979" s="201">
        <v>6</v>
      </c>
      <c r="H2979" s="201">
        <v>25</v>
      </c>
      <c r="I2979" s="201" t="s">
        <v>713</v>
      </c>
      <c r="J2979" s="201" t="s">
        <v>671</v>
      </c>
      <c r="K2979" s="202">
        <v>42.09</v>
      </c>
      <c r="L2979" s="202">
        <v>0.13</v>
      </c>
      <c r="M2979" s="202">
        <v>17.920000000000002</v>
      </c>
      <c r="N2979" s="202">
        <v>7.34</v>
      </c>
      <c r="O2979" s="202">
        <v>0.35</v>
      </c>
      <c r="P2979" s="202">
        <v>18.28</v>
      </c>
      <c r="Q2979" s="202">
        <v>5.85</v>
      </c>
      <c r="R2979" s="202">
        <v>7.0000000000000007E-2</v>
      </c>
      <c r="S2979" s="202">
        <v>6.57</v>
      </c>
      <c r="T2979" s="202">
        <v>98.6</v>
      </c>
      <c r="U2979" s="183">
        <f t="shared" si="92"/>
        <v>81.61457693171424</v>
      </c>
      <c r="V2979" s="183">
        <f t="shared" si="93"/>
        <v>19.739937089727572</v>
      </c>
      <c r="W2979" s="201" t="s">
        <v>713</v>
      </c>
      <c r="X2979" s="201">
        <v>10</v>
      </c>
    </row>
    <row r="2980" spans="1:24" s="171" customFormat="1" ht="11.25">
      <c r="A2980" s="172" t="s">
        <v>704</v>
      </c>
      <c r="B2980" s="201" t="s">
        <v>672</v>
      </c>
      <c r="C2980" s="201" t="s">
        <v>705</v>
      </c>
      <c r="D2980" s="201" t="s">
        <v>706</v>
      </c>
      <c r="E2980" s="201" t="s">
        <v>707</v>
      </c>
      <c r="F2980" s="201" t="s">
        <v>708</v>
      </c>
      <c r="G2980" s="201">
        <v>6</v>
      </c>
      <c r="H2980" s="201">
        <v>26</v>
      </c>
      <c r="I2980" s="201" t="s">
        <v>713</v>
      </c>
      <c r="J2980" s="201" t="s">
        <v>671</v>
      </c>
      <c r="K2980" s="202">
        <v>42.25</v>
      </c>
      <c r="L2980" s="202">
        <v>0.16</v>
      </c>
      <c r="M2980" s="202">
        <v>17.95</v>
      </c>
      <c r="N2980" s="202">
        <v>8.31</v>
      </c>
      <c r="O2980" s="202">
        <v>0.43</v>
      </c>
      <c r="P2980" s="202">
        <v>17.68</v>
      </c>
      <c r="Q2980" s="202">
        <v>6.16</v>
      </c>
      <c r="R2980" s="202">
        <v>0.03</v>
      </c>
      <c r="S2980" s="202">
        <v>6.68</v>
      </c>
      <c r="T2980" s="202">
        <v>99.65</v>
      </c>
      <c r="U2980" s="183">
        <f t="shared" si="92"/>
        <v>79.132908623464218</v>
      </c>
      <c r="V2980" s="183">
        <f t="shared" si="93"/>
        <v>19.977569555979674</v>
      </c>
      <c r="W2980" s="201" t="s">
        <v>713</v>
      </c>
      <c r="X2980" s="201">
        <v>10</v>
      </c>
    </row>
    <row r="2981" spans="1:24" s="171" customFormat="1" ht="11.25">
      <c r="A2981" s="172" t="s">
        <v>704</v>
      </c>
      <c r="B2981" s="201" t="s">
        <v>672</v>
      </c>
      <c r="C2981" s="201" t="s">
        <v>705</v>
      </c>
      <c r="D2981" s="201" t="s">
        <v>706</v>
      </c>
      <c r="E2981" s="201" t="s">
        <v>707</v>
      </c>
      <c r="F2981" s="201" t="s">
        <v>708</v>
      </c>
      <c r="G2981" s="201">
        <v>6</v>
      </c>
      <c r="H2981" s="201">
        <v>27</v>
      </c>
      <c r="I2981" s="201" t="s">
        <v>713</v>
      </c>
      <c r="J2981" s="201" t="s">
        <v>671</v>
      </c>
      <c r="K2981" s="202">
        <v>42.87</v>
      </c>
      <c r="L2981" s="202">
        <v>0.1</v>
      </c>
      <c r="M2981" s="202">
        <v>22.93</v>
      </c>
      <c r="N2981" s="202">
        <v>13.45</v>
      </c>
      <c r="O2981" s="202">
        <v>0.25</v>
      </c>
      <c r="P2981" s="202">
        <v>14.37</v>
      </c>
      <c r="Q2981" s="202">
        <v>7.62</v>
      </c>
      <c r="R2981" s="202">
        <v>0.01</v>
      </c>
      <c r="S2981" s="202">
        <v>0.04</v>
      </c>
      <c r="T2981" s="202">
        <v>101.64</v>
      </c>
      <c r="U2981" s="183">
        <f t="shared" si="92"/>
        <v>65.568975787696843</v>
      </c>
      <c r="V2981" s="183">
        <f t="shared" si="93"/>
        <v>0.11688718760318002</v>
      </c>
      <c r="W2981" s="201" t="s">
        <v>713</v>
      </c>
      <c r="X2981" s="201">
        <v>10</v>
      </c>
    </row>
    <row r="2982" spans="1:24" s="171" customFormat="1" ht="11.25">
      <c r="A2982" s="172" t="s">
        <v>704</v>
      </c>
      <c r="B2982" s="201" t="s">
        <v>672</v>
      </c>
      <c r="C2982" s="201" t="s">
        <v>705</v>
      </c>
      <c r="D2982" s="201" t="s">
        <v>706</v>
      </c>
      <c r="E2982" s="201" t="s">
        <v>707</v>
      </c>
      <c r="F2982" s="201" t="s">
        <v>708</v>
      </c>
      <c r="G2982" s="201">
        <v>6</v>
      </c>
      <c r="H2982" s="201">
        <v>28</v>
      </c>
      <c r="I2982" s="201" t="s">
        <v>713</v>
      </c>
      <c r="J2982" s="201" t="s">
        <v>671</v>
      </c>
      <c r="K2982" s="202">
        <v>43.12</v>
      </c>
      <c r="L2982" s="202">
        <v>0.41</v>
      </c>
      <c r="M2982" s="202">
        <v>19.079999999999998</v>
      </c>
      <c r="N2982" s="202">
        <v>6.95</v>
      </c>
      <c r="O2982" s="202">
        <v>0.32</v>
      </c>
      <c r="P2982" s="202">
        <v>19.55</v>
      </c>
      <c r="Q2982" s="202">
        <v>5.2</v>
      </c>
      <c r="R2982" s="202">
        <v>0.11</v>
      </c>
      <c r="S2982" s="202">
        <v>4.3</v>
      </c>
      <c r="T2982" s="202">
        <v>99.04</v>
      </c>
      <c r="U2982" s="183">
        <f t="shared" si="92"/>
        <v>83.371863615266179</v>
      </c>
      <c r="V2982" s="183">
        <f t="shared" si="93"/>
        <v>13.132996541333435</v>
      </c>
      <c r="W2982" s="201" t="s">
        <v>713</v>
      </c>
      <c r="X2982" s="201">
        <v>10</v>
      </c>
    </row>
    <row r="2983" spans="1:24" s="171" customFormat="1" ht="11.25">
      <c r="A2983" s="172" t="s">
        <v>704</v>
      </c>
      <c r="B2983" s="201" t="s">
        <v>672</v>
      </c>
      <c r="C2983" s="201" t="s">
        <v>705</v>
      </c>
      <c r="D2983" s="201" t="s">
        <v>706</v>
      </c>
      <c r="E2983" s="201" t="s">
        <v>707</v>
      </c>
      <c r="F2983" s="201" t="s">
        <v>708</v>
      </c>
      <c r="G2983" s="201">
        <v>6</v>
      </c>
      <c r="H2983" s="201">
        <v>29</v>
      </c>
      <c r="I2983" s="201" t="s">
        <v>713</v>
      </c>
      <c r="J2983" s="201" t="s">
        <v>671</v>
      </c>
      <c r="K2983" s="202">
        <v>42.87</v>
      </c>
      <c r="L2983" s="202">
        <v>0.11</v>
      </c>
      <c r="M2983" s="202">
        <v>18.440000000000001</v>
      </c>
      <c r="N2983" s="202">
        <v>7.23</v>
      </c>
      <c r="O2983" s="202">
        <v>0.39</v>
      </c>
      <c r="P2983" s="202">
        <v>18.63</v>
      </c>
      <c r="Q2983" s="202">
        <v>5.82</v>
      </c>
      <c r="R2983" s="202">
        <v>0.05</v>
      </c>
      <c r="S2983" s="202">
        <v>5.49</v>
      </c>
      <c r="T2983" s="202">
        <v>99.03</v>
      </c>
      <c r="U2983" s="183">
        <f t="shared" si="92"/>
        <v>82.120240234580606</v>
      </c>
      <c r="V2983" s="183">
        <f t="shared" si="93"/>
        <v>16.647498037582078</v>
      </c>
      <c r="W2983" s="201" t="s">
        <v>713</v>
      </c>
      <c r="X2983" s="201">
        <v>10</v>
      </c>
    </row>
    <row r="2984" spans="1:24" s="171" customFormat="1" ht="11.25">
      <c r="A2984" s="172" t="s">
        <v>704</v>
      </c>
      <c r="B2984" s="201" t="s">
        <v>672</v>
      </c>
      <c r="C2984" s="201" t="s">
        <v>705</v>
      </c>
      <c r="D2984" s="201" t="s">
        <v>706</v>
      </c>
      <c r="E2984" s="201" t="s">
        <v>707</v>
      </c>
      <c r="F2984" s="201" t="s">
        <v>708</v>
      </c>
      <c r="G2984" s="201">
        <v>6</v>
      </c>
      <c r="H2984" s="201">
        <v>30</v>
      </c>
      <c r="I2984" s="201" t="s">
        <v>713</v>
      </c>
      <c r="J2984" s="201" t="s">
        <v>671</v>
      </c>
      <c r="K2984" s="202">
        <v>42.81</v>
      </c>
      <c r="L2984" s="202">
        <v>1.1000000000000001</v>
      </c>
      <c r="M2984" s="202">
        <v>18.190000000000001</v>
      </c>
      <c r="N2984" s="202">
        <v>8.6199999999999992</v>
      </c>
      <c r="O2984" s="202">
        <v>0.38</v>
      </c>
      <c r="P2984" s="202">
        <v>17.920000000000002</v>
      </c>
      <c r="Q2984" s="202">
        <v>6.1</v>
      </c>
      <c r="R2984" s="202">
        <v>0.18</v>
      </c>
      <c r="S2984" s="202">
        <v>4.18</v>
      </c>
      <c r="T2984" s="202">
        <v>99.48</v>
      </c>
      <c r="U2984" s="183">
        <f t="shared" si="92"/>
        <v>78.748192228592089</v>
      </c>
      <c r="V2984" s="183">
        <f t="shared" si="93"/>
        <v>13.356654709716381</v>
      </c>
      <c r="W2984" s="201" t="s">
        <v>713</v>
      </c>
      <c r="X2984" s="201">
        <v>10</v>
      </c>
    </row>
    <row r="2985" spans="1:24" s="171" customFormat="1" ht="11.25">
      <c r="A2985" s="172" t="s">
        <v>704</v>
      </c>
      <c r="B2985" s="201" t="s">
        <v>672</v>
      </c>
      <c r="C2985" s="201" t="s">
        <v>705</v>
      </c>
      <c r="D2985" s="201" t="s">
        <v>706</v>
      </c>
      <c r="E2985" s="201" t="s">
        <v>707</v>
      </c>
      <c r="F2985" s="201" t="s">
        <v>708</v>
      </c>
      <c r="G2985" s="201">
        <v>6</v>
      </c>
      <c r="H2985" s="201">
        <v>31</v>
      </c>
      <c r="I2985" s="201" t="s">
        <v>713</v>
      </c>
      <c r="J2985" s="201" t="s">
        <v>671</v>
      </c>
      <c r="K2985" s="202">
        <v>42.66</v>
      </c>
      <c r="L2985" s="202">
        <v>1.27</v>
      </c>
      <c r="M2985" s="202">
        <v>14.61</v>
      </c>
      <c r="N2985" s="202">
        <v>7.36</v>
      </c>
      <c r="O2985" s="202">
        <v>0.32</v>
      </c>
      <c r="P2985" s="202">
        <v>17.899999999999999</v>
      </c>
      <c r="Q2985" s="202">
        <v>7.01</v>
      </c>
      <c r="R2985" s="202">
        <v>0.18</v>
      </c>
      <c r="S2985" s="202">
        <v>8.19</v>
      </c>
      <c r="T2985" s="202">
        <v>99.5</v>
      </c>
      <c r="U2985" s="183">
        <f t="shared" si="92"/>
        <v>81.255860670916263</v>
      </c>
      <c r="V2985" s="183">
        <f t="shared" si="93"/>
        <v>27.328542054000504</v>
      </c>
      <c r="W2985" s="201" t="s">
        <v>713</v>
      </c>
      <c r="X2985" s="201">
        <v>10</v>
      </c>
    </row>
    <row r="2986" spans="1:24" s="171" customFormat="1" ht="11.25">
      <c r="A2986" s="172" t="s">
        <v>704</v>
      </c>
      <c r="B2986" s="201" t="s">
        <v>672</v>
      </c>
      <c r="C2986" s="201" t="s">
        <v>705</v>
      </c>
      <c r="D2986" s="201" t="s">
        <v>706</v>
      </c>
      <c r="E2986" s="201" t="s">
        <v>707</v>
      </c>
      <c r="F2986" s="201" t="s">
        <v>708</v>
      </c>
      <c r="G2986" s="201">
        <v>6</v>
      </c>
      <c r="H2986" s="201">
        <v>32</v>
      </c>
      <c r="I2986" s="201" t="s">
        <v>713</v>
      </c>
      <c r="J2986" s="201" t="s">
        <v>671</v>
      </c>
      <c r="K2986" s="202">
        <v>41.4</v>
      </c>
      <c r="L2986" s="202">
        <v>0.17</v>
      </c>
      <c r="M2986" s="202">
        <v>11.32</v>
      </c>
      <c r="N2986" s="202">
        <v>7.5</v>
      </c>
      <c r="O2986" s="202">
        <v>0.41</v>
      </c>
      <c r="P2986" s="202">
        <v>17.53</v>
      </c>
      <c r="Q2986" s="202">
        <v>5.71</v>
      </c>
      <c r="R2986" s="202">
        <v>0.06</v>
      </c>
      <c r="S2986" s="202">
        <v>14.88</v>
      </c>
      <c r="T2986" s="202">
        <v>98.98</v>
      </c>
      <c r="U2986" s="183">
        <f t="shared" si="92"/>
        <v>80.64321571361755</v>
      </c>
      <c r="V2986" s="183">
        <f t="shared" si="93"/>
        <v>46.859694642147346</v>
      </c>
      <c r="W2986" s="201" t="s">
        <v>713</v>
      </c>
      <c r="X2986" s="201">
        <v>10</v>
      </c>
    </row>
    <row r="2987" spans="1:24" s="171" customFormat="1" ht="11.25">
      <c r="A2987" s="172" t="s">
        <v>704</v>
      </c>
      <c r="B2987" s="201" t="s">
        <v>672</v>
      </c>
      <c r="C2987" s="201" t="s">
        <v>705</v>
      </c>
      <c r="D2987" s="201" t="s">
        <v>706</v>
      </c>
      <c r="E2987" s="201" t="s">
        <v>707</v>
      </c>
      <c r="F2987" s="201" t="s">
        <v>708</v>
      </c>
      <c r="G2987" s="201">
        <v>6</v>
      </c>
      <c r="H2987" s="201">
        <v>33</v>
      </c>
      <c r="I2987" s="201" t="s">
        <v>713</v>
      </c>
      <c r="J2987" s="201" t="s">
        <v>671</v>
      </c>
      <c r="K2987" s="202">
        <v>43.23</v>
      </c>
      <c r="L2987" s="202">
        <v>0.08</v>
      </c>
      <c r="M2987" s="202">
        <v>19.52</v>
      </c>
      <c r="N2987" s="202">
        <v>8.1</v>
      </c>
      <c r="O2987" s="202">
        <v>0.41</v>
      </c>
      <c r="P2987" s="202">
        <v>18.68</v>
      </c>
      <c r="Q2987" s="202">
        <v>5.47</v>
      </c>
      <c r="R2987" s="202">
        <v>0.08</v>
      </c>
      <c r="S2987" s="202">
        <v>4.51</v>
      </c>
      <c r="T2987" s="202">
        <v>100.08</v>
      </c>
      <c r="U2987" s="183">
        <f t="shared" si="92"/>
        <v>80.432847976441096</v>
      </c>
      <c r="V2987" s="183">
        <f t="shared" si="93"/>
        <v>13.419483617038455</v>
      </c>
      <c r="W2987" s="201" t="s">
        <v>713</v>
      </c>
      <c r="X2987" s="201">
        <v>10</v>
      </c>
    </row>
    <row r="2988" spans="1:24" s="171" customFormat="1" ht="11.25">
      <c r="A2988" s="172" t="s">
        <v>704</v>
      </c>
      <c r="B2988" s="201" t="s">
        <v>672</v>
      </c>
      <c r="C2988" s="201" t="s">
        <v>705</v>
      </c>
      <c r="D2988" s="201" t="s">
        <v>706</v>
      </c>
      <c r="E2988" s="201" t="s">
        <v>707</v>
      </c>
      <c r="F2988" s="201" t="s">
        <v>708</v>
      </c>
      <c r="G2988" s="201">
        <v>6</v>
      </c>
      <c r="H2988" s="201">
        <v>34</v>
      </c>
      <c r="I2988" s="201" t="s">
        <v>713</v>
      </c>
      <c r="J2988" s="201" t="s">
        <v>671</v>
      </c>
      <c r="K2988" s="202">
        <v>42.87</v>
      </c>
      <c r="L2988" s="202">
        <v>1.08</v>
      </c>
      <c r="M2988" s="202">
        <v>18.96</v>
      </c>
      <c r="N2988" s="202">
        <v>8.43</v>
      </c>
      <c r="O2988" s="202">
        <v>0.35</v>
      </c>
      <c r="P2988" s="202">
        <v>18.73</v>
      </c>
      <c r="Q2988" s="202">
        <v>5.74</v>
      </c>
      <c r="R2988" s="202">
        <v>0.13</v>
      </c>
      <c r="S2988" s="202">
        <v>3.59</v>
      </c>
      <c r="T2988" s="202">
        <v>99.88</v>
      </c>
      <c r="U2988" s="183">
        <f t="shared" si="92"/>
        <v>79.839784171919206</v>
      </c>
      <c r="V2988" s="183">
        <f t="shared" si="93"/>
        <v>11.270497022216661</v>
      </c>
      <c r="W2988" s="201" t="s">
        <v>713</v>
      </c>
      <c r="X2988" s="201">
        <v>10</v>
      </c>
    </row>
    <row r="2989" spans="1:24" s="171" customFormat="1" ht="11.25">
      <c r="A2989" s="172" t="s">
        <v>704</v>
      </c>
      <c r="B2989" s="201" t="s">
        <v>672</v>
      </c>
      <c r="C2989" s="201" t="s">
        <v>705</v>
      </c>
      <c r="D2989" s="201" t="s">
        <v>706</v>
      </c>
      <c r="E2989" s="201" t="s">
        <v>707</v>
      </c>
      <c r="F2989" s="201" t="s">
        <v>708</v>
      </c>
      <c r="G2989" s="201">
        <v>6</v>
      </c>
      <c r="H2989" s="201">
        <v>35</v>
      </c>
      <c r="I2989" s="201" t="s">
        <v>713</v>
      </c>
      <c r="J2989" s="201" t="s">
        <v>671</v>
      </c>
      <c r="K2989" s="202">
        <v>42.05</v>
      </c>
      <c r="L2989" s="202">
        <v>0.1</v>
      </c>
      <c r="M2989" s="202">
        <v>11.87</v>
      </c>
      <c r="N2989" s="202">
        <v>7.46</v>
      </c>
      <c r="O2989" s="202">
        <v>0.38</v>
      </c>
      <c r="P2989" s="202">
        <v>18.809999999999999</v>
      </c>
      <c r="Q2989" s="202">
        <v>5.82</v>
      </c>
      <c r="R2989" s="202">
        <v>0.05</v>
      </c>
      <c r="S2989" s="202">
        <v>14.54</v>
      </c>
      <c r="T2989" s="202">
        <v>101.08</v>
      </c>
      <c r="U2989" s="183">
        <f t="shared" si="92"/>
        <v>81.799383868078351</v>
      </c>
      <c r="V2989" s="183">
        <f t="shared" si="93"/>
        <v>45.10732009627781</v>
      </c>
      <c r="W2989" s="201" t="s">
        <v>713</v>
      </c>
      <c r="X2989" s="201">
        <v>10</v>
      </c>
    </row>
    <row r="2990" spans="1:24" s="171" customFormat="1" ht="11.25">
      <c r="A2990" s="172" t="s">
        <v>704</v>
      </c>
      <c r="B2990" s="201" t="s">
        <v>672</v>
      </c>
      <c r="C2990" s="201" t="s">
        <v>705</v>
      </c>
      <c r="D2990" s="201" t="s">
        <v>706</v>
      </c>
      <c r="E2990" s="201" t="s">
        <v>707</v>
      </c>
      <c r="F2990" s="201" t="s">
        <v>708</v>
      </c>
      <c r="G2990" s="201">
        <v>6</v>
      </c>
      <c r="H2990" s="201">
        <v>36</v>
      </c>
      <c r="I2990" s="201" t="s">
        <v>713</v>
      </c>
      <c r="J2990" s="201" t="s">
        <v>671</v>
      </c>
      <c r="K2990" s="202">
        <v>42.43</v>
      </c>
      <c r="L2990" s="202">
        <v>0.13</v>
      </c>
      <c r="M2990" s="202">
        <v>16.579999999999998</v>
      </c>
      <c r="N2990" s="202">
        <v>7.23</v>
      </c>
      <c r="O2990" s="202">
        <v>0.4</v>
      </c>
      <c r="P2990" s="202">
        <v>18.05</v>
      </c>
      <c r="Q2990" s="202">
        <v>6.79</v>
      </c>
      <c r="R2990" s="202">
        <v>0.1</v>
      </c>
      <c r="S2990" s="202">
        <v>8.66</v>
      </c>
      <c r="T2990" s="202">
        <v>100.37</v>
      </c>
      <c r="U2990" s="183">
        <f t="shared" si="92"/>
        <v>81.651130259898764</v>
      </c>
      <c r="V2990" s="183">
        <f t="shared" si="93"/>
        <v>25.94734400639155</v>
      </c>
      <c r="W2990" s="201" t="s">
        <v>713</v>
      </c>
      <c r="X2990" s="201">
        <v>10</v>
      </c>
    </row>
    <row r="2991" spans="1:24" s="171" customFormat="1" ht="11.25">
      <c r="A2991" s="172" t="s">
        <v>704</v>
      </c>
      <c r="B2991" s="201" t="s">
        <v>672</v>
      </c>
      <c r="C2991" s="201" t="s">
        <v>705</v>
      </c>
      <c r="D2991" s="201" t="s">
        <v>706</v>
      </c>
      <c r="E2991" s="201" t="s">
        <v>707</v>
      </c>
      <c r="F2991" s="201" t="s">
        <v>708</v>
      </c>
      <c r="G2991" s="201">
        <v>6</v>
      </c>
      <c r="H2991" s="201">
        <v>37</v>
      </c>
      <c r="I2991" s="201" t="s">
        <v>713</v>
      </c>
      <c r="J2991" s="201" t="s">
        <v>671</v>
      </c>
      <c r="K2991" s="202">
        <v>41.61</v>
      </c>
      <c r="L2991" s="202">
        <v>0.69</v>
      </c>
      <c r="M2991" s="202">
        <v>21.33</v>
      </c>
      <c r="N2991" s="202">
        <v>10.029999999999999</v>
      </c>
      <c r="O2991" s="202">
        <v>0.49</v>
      </c>
      <c r="P2991" s="202">
        <v>16.7</v>
      </c>
      <c r="Q2991" s="202">
        <v>7.03</v>
      </c>
      <c r="R2991" s="202">
        <v>0.11</v>
      </c>
      <c r="S2991" s="202">
        <v>0.79</v>
      </c>
      <c r="T2991" s="202">
        <v>98.78</v>
      </c>
      <c r="U2991" s="183">
        <f t="shared" si="92"/>
        <v>74.796894634928975</v>
      </c>
      <c r="V2991" s="183">
        <f t="shared" si="93"/>
        <v>2.4243569424927056</v>
      </c>
      <c r="W2991" s="201" t="s">
        <v>713</v>
      </c>
      <c r="X2991" s="201">
        <v>10</v>
      </c>
    </row>
    <row r="2992" spans="1:24" s="171" customFormat="1" ht="11.25">
      <c r="A2992" s="172" t="s">
        <v>704</v>
      </c>
      <c r="B2992" s="201" t="s">
        <v>672</v>
      </c>
      <c r="C2992" s="201" t="s">
        <v>705</v>
      </c>
      <c r="D2992" s="201" t="s">
        <v>706</v>
      </c>
      <c r="E2992" s="201" t="s">
        <v>707</v>
      </c>
      <c r="F2992" s="201" t="s">
        <v>708</v>
      </c>
      <c r="G2992" s="201">
        <v>6</v>
      </c>
      <c r="H2992" s="201">
        <v>38</v>
      </c>
      <c r="I2992" s="201" t="s">
        <v>713</v>
      </c>
      <c r="J2992" s="201" t="s">
        <v>671</v>
      </c>
      <c r="K2992" s="202">
        <v>43.77</v>
      </c>
      <c r="L2992" s="202">
        <v>0.61</v>
      </c>
      <c r="M2992" s="202">
        <v>20.49</v>
      </c>
      <c r="N2992" s="202">
        <v>9.76</v>
      </c>
      <c r="O2992" s="202">
        <v>0.34</v>
      </c>
      <c r="P2992" s="202">
        <v>18.22</v>
      </c>
      <c r="Q2992" s="202">
        <v>4.7300000000000004</v>
      </c>
      <c r="R2992" s="202">
        <v>0.09</v>
      </c>
      <c r="S2992" s="202">
        <v>1.76</v>
      </c>
      <c r="T2992" s="202">
        <v>99.77</v>
      </c>
      <c r="U2992" s="183">
        <f t="shared" si="92"/>
        <v>76.891743511989134</v>
      </c>
      <c r="V2992" s="183">
        <f t="shared" si="93"/>
        <v>5.4482755907517468</v>
      </c>
      <c r="W2992" s="201" t="s">
        <v>713</v>
      </c>
      <c r="X2992" s="201">
        <v>10</v>
      </c>
    </row>
    <row r="2993" spans="1:24" s="171" customFormat="1" ht="11.25">
      <c r="A2993" s="172" t="s">
        <v>704</v>
      </c>
      <c r="B2993" s="201" t="s">
        <v>672</v>
      </c>
      <c r="C2993" s="201" t="s">
        <v>705</v>
      </c>
      <c r="D2993" s="201" t="s">
        <v>706</v>
      </c>
      <c r="E2993" s="201" t="s">
        <v>707</v>
      </c>
      <c r="F2993" s="201" t="s">
        <v>708</v>
      </c>
      <c r="G2993" s="201">
        <v>6</v>
      </c>
      <c r="H2993" s="201">
        <v>39</v>
      </c>
      <c r="I2993" s="201" t="s">
        <v>713</v>
      </c>
      <c r="J2993" s="201" t="s">
        <v>671</v>
      </c>
      <c r="K2993" s="202">
        <v>42.23</v>
      </c>
      <c r="L2993" s="202">
        <v>0.53</v>
      </c>
      <c r="M2993" s="202">
        <v>21.59</v>
      </c>
      <c r="N2993" s="202">
        <v>10.83</v>
      </c>
      <c r="O2993" s="202">
        <v>0.56000000000000005</v>
      </c>
      <c r="P2993" s="202">
        <v>15.26</v>
      </c>
      <c r="Q2993" s="202">
        <v>8.48</v>
      </c>
      <c r="R2993" s="202">
        <v>0.02</v>
      </c>
      <c r="S2993" s="202">
        <v>0.57999999999999996</v>
      </c>
      <c r="T2993" s="202">
        <v>100.08</v>
      </c>
      <c r="U2993" s="183">
        <f t="shared" si="92"/>
        <v>71.522463674380276</v>
      </c>
      <c r="V2993" s="183">
        <f t="shared" si="93"/>
        <v>1.7702607752974633</v>
      </c>
      <c r="W2993" s="201" t="s">
        <v>713</v>
      </c>
      <c r="X2993" s="201">
        <v>10</v>
      </c>
    </row>
    <row r="2994" spans="1:24" s="171" customFormat="1" ht="11.25">
      <c r="A2994" s="172" t="s">
        <v>704</v>
      </c>
      <c r="B2994" s="201" t="s">
        <v>672</v>
      </c>
      <c r="C2994" s="201" t="s">
        <v>705</v>
      </c>
      <c r="D2994" s="201" t="s">
        <v>706</v>
      </c>
      <c r="E2994" s="201" t="s">
        <v>707</v>
      </c>
      <c r="F2994" s="201" t="s">
        <v>708</v>
      </c>
      <c r="G2994" s="201">
        <v>6</v>
      </c>
      <c r="H2994" s="201">
        <v>40</v>
      </c>
      <c r="I2994" s="201" t="s">
        <v>713</v>
      </c>
      <c r="J2994" s="201" t="s">
        <v>671</v>
      </c>
      <c r="K2994" s="202">
        <v>41.93</v>
      </c>
      <c r="L2994" s="202">
        <v>0.93</v>
      </c>
      <c r="M2994" s="202">
        <v>18.079999999999998</v>
      </c>
      <c r="N2994" s="202">
        <v>8.1999999999999993</v>
      </c>
      <c r="O2994" s="202">
        <v>0.32</v>
      </c>
      <c r="P2994" s="202">
        <v>18.34</v>
      </c>
      <c r="Q2994" s="202">
        <v>5.89</v>
      </c>
      <c r="R2994" s="202">
        <v>0.04</v>
      </c>
      <c r="S2994" s="202">
        <v>4.88</v>
      </c>
      <c r="T2994" s="202">
        <v>98.61</v>
      </c>
      <c r="U2994" s="183">
        <f t="shared" si="92"/>
        <v>79.946137498020647</v>
      </c>
      <c r="V2994" s="183">
        <f t="shared" si="93"/>
        <v>15.330828047187051</v>
      </c>
      <c r="W2994" s="201" t="s">
        <v>713</v>
      </c>
      <c r="X2994" s="201">
        <v>10</v>
      </c>
    </row>
    <row r="2995" spans="1:24" s="171" customFormat="1" ht="11.25">
      <c r="A2995" s="172" t="s">
        <v>704</v>
      </c>
      <c r="B2995" s="201" t="s">
        <v>672</v>
      </c>
      <c r="C2995" s="201" t="s">
        <v>705</v>
      </c>
      <c r="D2995" s="201" t="s">
        <v>706</v>
      </c>
      <c r="E2995" s="201" t="s">
        <v>707</v>
      </c>
      <c r="F2995" s="201" t="s">
        <v>708</v>
      </c>
      <c r="G2995" s="201">
        <v>6</v>
      </c>
      <c r="H2995" s="201">
        <v>41</v>
      </c>
      <c r="I2995" s="201" t="s">
        <v>713</v>
      </c>
      <c r="J2995" s="201" t="s">
        <v>671</v>
      </c>
      <c r="K2995" s="202">
        <v>41.04</v>
      </c>
      <c r="L2995" s="202">
        <v>0.1</v>
      </c>
      <c r="M2995" s="202">
        <v>22.35</v>
      </c>
      <c r="N2995" s="202">
        <v>15.91</v>
      </c>
      <c r="O2995" s="202">
        <v>0.38</v>
      </c>
      <c r="P2995" s="202">
        <v>12.15</v>
      </c>
      <c r="Q2995" s="202">
        <v>7.64</v>
      </c>
      <c r="R2995" s="202">
        <v>0.03</v>
      </c>
      <c r="S2995" s="202">
        <v>0.06</v>
      </c>
      <c r="T2995" s="202">
        <v>99.66</v>
      </c>
      <c r="U2995" s="183">
        <f t="shared" si="92"/>
        <v>57.648548222899734</v>
      </c>
      <c r="V2995" s="183">
        <f t="shared" si="93"/>
        <v>0.17976751050250303</v>
      </c>
      <c r="W2995" s="201" t="s">
        <v>713</v>
      </c>
      <c r="X2995" s="201">
        <v>10</v>
      </c>
    </row>
    <row r="2996" spans="1:24" s="171" customFormat="1" ht="11.25">
      <c r="A2996" s="172" t="s">
        <v>704</v>
      </c>
      <c r="B2996" s="201" t="s">
        <v>672</v>
      </c>
      <c r="C2996" s="201" t="s">
        <v>705</v>
      </c>
      <c r="D2996" s="201" t="s">
        <v>706</v>
      </c>
      <c r="E2996" s="201" t="s">
        <v>707</v>
      </c>
      <c r="F2996" s="201" t="s">
        <v>708</v>
      </c>
      <c r="G2996" s="201">
        <v>6</v>
      </c>
      <c r="H2996" s="201">
        <v>42</v>
      </c>
      <c r="I2996" s="201" t="s">
        <v>713</v>
      </c>
      <c r="J2996" s="201" t="s">
        <v>671</v>
      </c>
      <c r="K2996" s="202">
        <v>39.65</v>
      </c>
      <c r="L2996" s="202">
        <v>7.0000000000000007E-2</v>
      </c>
      <c r="M2996" s="202">
        <v>21.34</v>
      </c>
      <c r="N2996" s="202">
        <v>24.21</v>
      </c>
      <c r="O2996" s="202">
        <v>0.68</v>
      </c>
      <c r="P2996" s="202">
        <v>7.66</v>
      </c>
      <c r="Q2996" s="202">
        <v>6.33</v>
      </c>
      <c r="R2996" s="202">
        <v>0</v>
      </c>
      <c r="S2996" s="202">
        <v>0.06</v>
      </c>
      <c r="T2996" s="202">
        <v>100</v>
      </c>
      <c r="U2996" s="183">
        <f t="shared" si="92"/>
        <v>36.059727332426945</v>
      </c>
      <c r="V2996" s="183">
        <f t="shared" si="93"/>
        <v>0.18825970223304403</v>
      </c>
      <c r="W2996" s="201" t="s">
        <v>713</v>
      </c>
      <c r="X2996" s="201">
        <v>10</v>
      </c>
    </row>
    <row r="2997" spans="1:24" s="171" customFormat="1" ht="11.25">
      <c r="A2997" s="172" t="s">
        <v>704</v>
      </c>
      <c r="B2997" s="201" t="s">
        <v>672</v>
      </c>
      <c r="C2997" s="201" t="s">
        <v>705</v>
      </c>
      <c r="D2997" s="201" t="s">
        <v>706</v>
      </c>
      <c r="E2997" s="201" t="s">
        <v>707</v>
      </c>
      <c r="F2997" s="201" t="s">
        <v>708</v>
      </c>
      <c r="G2997" s="201">
        <v>6</v>
      </c>
      <c r="H2997" s="201">
        <v>43</v>
      </c>
      <c r="I2997" s="201" t="s">
        <v>713</v>
      </c>
      <c r="J2997" s="201" t="s">
        <v>671</v>
      </c>
      <c r="K2997" s="202">
        <v>42.16</v>
      </c>
      <c r="L2997" s="202">
        <v>0.12</v>
      </c>
      <c r="M2997" s="202">
        <v>19.87</v>
      </c>
      <c r="N2997" s="202">
        <v>7.96</v>
      </c>
      <c r="O2997" s="202">
        <v>0.38</v>
      </c>
      <c r="P2997" s="202">
        <v>18.39</v>
      </c>
      <c r="Q2997" s="202">
        <v>5.27</v>
      </c>
      <c r="R2997" s="202">
        <v>0.01</v>
      </c>
      <c r="S2997" s="202">
        <v>4.3499999999999996</v>
      </c>
      <c r="T2997" s="202">
        <v>98.51</v>
      </c>
      <c r="U2997" s="183">
        <f t="shared" si="92"/>
        <v>80.460983451905747</v>
      </c>
      <c r="V2997" s="183">
        <f t="shared" si="93"/>
        <v>12.805573150744411</v>
      </c>
      <c r="W2997" s="201" t="s">
        <v>713</v>
      </c>
      <c r="X2997" s="201">
        <v>10</v>
      </c>
    </row>
    <row r="2998" spans="1:24" s="171" customFormat="1" ht="11.25">
      <c r="A2998" s="172" t="s">
        <v>704</v>
      </c>
      <c r="B2998" s="201" t="s">
        <v>672</v>
      </c>
      <c r="C2998" s="201" t="s">
        <v>705</v>
      </c>
      <c r="D2998" s="201" t="s">
        <v>706</v>
      </c>
      <c r="E2998" s="201" t="s">
        <v>707</v>
      </c>
      <c r="F2998" s="201" t="s">
        <v>708</v>
      </c>
      <c r="G2998" s="201">
        <v>6</v>
      </c>
      <c r="H2998" s="201">
        <v>44</v>
      </c>
      <c r="I2998" s="201" t="s">
        <v>713</v>
      </c>
      <c r="J2998" s="201" t="s">
        <v>671</v>
      </c>
      <c r="K2998" s="202">
        <v>42.52</v>
      </c>
      <c r="L2998" s="202">
        <v>0.25</v>
      </c>
      <c r="M2998" s="202">
        <v>20.059999999999999</v>
      </c>
      <c r="N2998" s="202">
        <v>7.26</v>
      </c>
      <c r="O2998" s="202">
        <v>0.4</v>
      </c>
      <c r="P2998" s="202">
        <v>19.309999999999999</v>
      </c>
      <c r="Q2998" s="202">
        <v>5.22</v>
      </c>
      <c r="R2998" s="202">
        <v>0.01</v>
      </c>
      <c r="S2998" s="202">
        <v>4.3600000000000003</v>
      </c>
      <c r="T2998" s="202">
        <v>99.39</v>
      </c>
      <c r="U2998" s="183">
        <f t="shared" si="92"/>
        <v>82.581089726935261</v>
      </c>
      <c r="V2998" s="183">
        <f t="shared" si="93"/>
        <v>12.725167018205031</v>
      </c>
      <c r="W2998" s="201" t="s">
        <v>713</v>
      </c>
      <c r="X2998" s="201">
        <v>10</v>
      </c>
    </row>
    <row r="2999" spans="1:24" s="171" customFormat="1" ht="11.25">
      <c r="A2999" s="172" t="s">
        <v>704</v>
      </c>
      <c r="B2999" s="201" t="s">
        <v>672</v>
      </c>
      <c r="C2999" s="201" t="s">
        <v>705</v>
      </c>
      <c r="D2999" s="201" t="s">
        <v>706</v>
      </c>
      <c r="E2999" s="201" t="s">
        <v>707</v>
      </c>
      <c r="F2999" s="201" t="s">
        <v>708</v>
      </c>
      <c r="G2999" s="201">
        <v>6</v>
      </c>
      <c r="H2999" s="201">
        <v>45</v>
      </c>
      <c r="I2999" s="201" t="s">
        <v>713</v>
      </c>
      <c r="J2999" s="201" t="s">
        <v>671</v>
      </c>
      <c r="K2999" s="202">
        <v>43.02</v>
      </c>
      <c r="L2999" s="202">
        <v>0.11</v>
      </c>
      <c r="M2999" s="202">
        <v>19.510000000000002</v>
      </c>
      <c r="N2999" s="202">
        <v>8.02</v>
      </c>
      <c r="O2999" s="202">
        <v>0.41</v>
      </c>
      <c r="P2999" s="202">
        <v>18.22</v>
      </c>
      <c r="Q2999" s="202">
        <v>5.61</v>
      </c>
      <c r="R2999" s="202">
        <v>0.01</v>
      </c>
      <c r="S2999" s="202">
        <v>4.71</v>
      </c>
      <c r="T2999" s="202">
        <v>99.62</v>
      </c>
      <c r="U2999" s="183">
        <f t="shared" si="92"/>
        <v>80.195568077593066</v>
      </c>
      <c r="V2999" s="183">
        <f t="shared" si="93"/>
        <v>13.937820917469338</v>
      </c>
      <c r="W2999" s="201" t="s">
        <v>713</v>
      </c>
      <c r="X2999" s="201">
        <v>10</v>
      </c>
    </row>
    <row r="3000" spans="1:24" s="171" customFormat="1" ht="11.25">
      <c r="A3000" s="172" t="s">
        <v>704</v>
      </c>
      <c r="B3000" s="201" t="s">
        <v>672</v>
      </c>
      <c r="C3000" s="201" t="s">
        <v>705</v>
      </c>
      <c r="D3000" s="201" t="s">
        <v>706</v>
      </c>
      <c r="E3000" s="201" t="s">
        <v>707</v>
      </c>
      <c r="F3000" s="201" t="s">
        <v>708</v>
      </c>
      <c r="G3000" s="201">
        <v>6</v>
      </c>
      <c r="H3000" s="201">
        <v>46</v>
      </c>
      <c r="I3000" s="201" t="s">
        <v>713</v>
      </c>
      <c r="J3000" s="201" t="s">
        <v>671</v>
      </c>
      <c r="K3000" s="202">
        <v>43.38</v>
      </c>
      <c r="L3000" s="202">
        <v>0.14000000000000001</v>
      </c>
      <c r="M3000" s="202">
        <v>19.14</v>
      </c>
      <c r="N3000" s="202">
        <v>8.08</v>
      </c>
      <c r="O3000" s="202">
        <v>0.43</v>
      </c>
      <c r="P3000" s="202">
        <v>17.940000000000001</v>
      </c>
      <c r="Q3000" s="202">
        <v>5.67</v>
      </c>
      <c r="R3000" s="202">
        <v>0</v>
      </c>
      <c r="S3000" s="202">
        <v>5.47</v>
      </c>
      <c r="T3000" s="202">
        <v>100.25</v>
      </c>
      <c r="U3000" s="183">
        <f t="shared" si="92"/>
        <v>79.828695694502571</v>
      </c>
      <c r="V3000" s="183">
        <f t="shared" si="93"/>
        <v>16.087574519507172</v>
      </c>
      <c r="W3000" s="201" t="s">
        <v>713</v>
      </c>
      <c r="X3000" s="201">
        <v>10</v>
      </c>
    </row>
    <row r="3001" spans="1:24" s="171" customFormat="1" ht="11.25">
      <c r="A3001" s="172" t="s">
        <v>704</v>
      </c>
      <c r="B3001" s="201" t="s">
        <v>672</v>
      </c>
      <c r="C3001" s="201" t="s">
        <v>705</v>
      </c>
      <c r="D3001" s="201" t="s">
        <v>706</v>
      </c>
      <c r="E3001" s="201" t="s">
        <v>707</v>
      </c>
      <c r="F3001" s="201" t="s">
        <v>708</v>
      </c>
      <c r="G3001" s="201">
        <v>6</v>
      </c>
      <c r="H3001" s="201">
        <v>47</v>
      </c>
      <c r="I3001" s="201" t="s">
        <v>713</v>
      </c>
      <c r="J3001" s="201" t="s">
        <v>671</v>
      </c>
      <c r="K3001" s="202">
        <v>42.98</v>
      </c>
      <c r="L3001" s="202">
        <v>0.95</v>
      </c>
      <c r="M3001" s="202">
        <v>18.43</v>
      </c>
      <c r="N3001" s="202">
        <v>8.7200000000000006</v>
      </c>
      <c r="O3001" s="202">
        <v>0.38</v>
      </c>
      <c r="P3001" s="202">
        <v>17.96</v>
      </c>
      <c r="Q3001" s="202">
        <v>5.5</v>
      </c>
      <c r="R3001" s="202">
        <v>0.02</v>
      </c>
      <c r="S3001" s="202">
        <v>4.05</v>
      </c>
      <c r="T3001" s="202">
        <v>98.99</v>
      </c>
      <c r="U3001" s="183">
        <f t="shared" si="92"/>
        <v>78.592061094960727</v>
      </c>
      <c r="V3001" s="183">
        <f t="shared" si="93"/>
        <v>12.847753060493133</v>
      </c>
      <c r="W3001" s="201" t="s">
        <v>713</v>
      </c>
      <c r="X3001" s="201">
        <v>10</v>
      </c>
    </row>
    <row r="3002" spans="1:24" s="171" customFormat="1" ht="11.25">
      <c r="A3002" s="172" t="s">
        <v>704</v>
      </c>
      <c r="B3002" s="201" t="s">
        <v>672</v>
      </c>
      <c r="C3002" s="201" t="s">
        <v>705</v>
      </c>
      <c r="D3002" s="201" t="s">
        <v>706</v>
      </c>
      <c r="E3002" s="201" t="s">
        <v>707</v>
      </c>
      <c r="F3002" s="201" t="s">
        <v>708</v>
      </c>
      <c r="G3002" s="201">
        <v>6</v>
      </c>
      <c r="H3002" s="201">
        <v>48</v>
      </c>
      <c r="I3002" s="201" t="s">
        <v>713</v>
      </c>
      <c r="J3002" s="201" t="s">
        <v>671</v>
      </c>
      <c r="K3002" s="202">
        <v>41.64</v>
      </c>
      <c r="L3002" s="202">
        <v>0.8</v>
      </c>
      <c r="M3002" s="202">
        <v>20.94</v>
      </c>
      <c r="N3002" s="202">
        <v>10.51</v>
      </c>
      <c r="O3002" s="202">
        <v>0.52</v>
      </c>
      <c r="P3002" s="202">
        <v>14.58</v>
      </c>
      <c r="Q3002" s="202">
        <v>10.14</v>
      </c>
      <c r="R3002" s="202">
        <v>0.13</v>
      </c>
      <c r="S3002" s="202">
        <v>0.38</v>
      </c>
      <c r="T3002" s="202">
        <v>99.64</v>
      </c>
      <c r="U3002" s="183">
        <f t="shared" si="92"/>
        <v>71.203837384894868</v>
      </c>
      <c r="V3002" s="183">
        <f t="shared" si="93"/>
        <v>1.20273717907102</v>
      </c>
      <c r="W3002" s="201" t="s">
        <v>713</v>
      </c>
      <c r="X3002" s="201">
        <v>10</v>
      </c>
    </row>
    <row r="3003" spans="1:24" s="171" customFormat="1" ht="11.25">
      <c r="A3003" s="172" t="s">
        <v>704</v>
      </c>
      <c r="B3003" s="201" t="s">
        <v>672</v>
      </c>
      <c r="C3003" s="201" t="s">
        <v>705</v>
      </c>
      <c r="D3003" s="201" t="s">
        <v>706</v>
      </c>
      <c r="E3003" s="201" t="s">
        <v>707</v>
      </c>
      <c r="F3003" s="201" t="s">
        <v>708</v>
      </c>
      <c r="G3003" s="201">
        <v>6</v>
      </c>
      <c r="H3003" s="201">
        <v>49</v>
      </c>
      <c r="I3003" s="201" t="s">
        <v>713</v>
      </c>
      <c r="J3003" s="201" t="s">
        <v>671</v>
      </c>
      <c r="K3003" s="202">
        <v>42.3</v>
      </c>
      <c r="L3003" s="202">
        <v>1.06</v>
      </c>
      <c r="M3003" s="202">
        <v>19.14</v>
      </c>
      <c r="N3003" s="202">
        <v>7.71</v>
      </c>
      <c r="O3003" s="202">
        <v>0.35</v>
      </c>
      <c r="P3003" s="202">
        <v>18.89</v>
      </c>
      <c r="Q3003" s="202">
        <v>5.59</v>
      </c>
      <c r="R3003" s="202">
        <v>0.05</v>
      </c>
      <c r="S3003" s="202">
        <v>3.38</v>
      </c>
      <c r="T3003" s="202">
        <v>98.47</v>
      </c>
      <c r="U3003" s="183">
        <f t="shared" si="92"/>
        <v>81.367908833655079</v>
      </c>
      <c r="V3003" s="183">
        <f t="shared" si="93"/>
        <v>10.591827279459947</v>
      </c>
      <c r="W3003" s="201" t="s">
        <v>713</v>
      </c>
      <c r="X3003" s="201">
        <v>10</v>
      </c>
    </row>
    <row r="3004" spans="1:24" s="171" customFormat="1" ht="11.25">
      <c r="A3004" s="172" t="s">
        <v>704</v>
      </c>
      <c r="B3004" s="201" t="s">
        <v>672</v>
      </c>
      <c r="C3004" s="201" t="s">
        <v>705</v>
      </c>
      <c r="D3004" s="201" t="s">
        <v>706</v>
      </c>
      <c r="E3004" s="201" t="s">
        <v>707</v>
      </c>
      <c r="F3004" s="201" t="s">
        <v>708</v>
      </c>
      <c r="G3004" s="201">
        <v>6</v>
      </c>
      <c r="H3004" s="201">
        <v>50</v>
      </c>
      <c r="I3004" s="201" t="s">
        <v>713</v>
      </c>
      <c r="J3004" s="201" t="s">
        <v>671</v>
      </c>
      <c r="K3004" s="202">
        <v>43.5</v>
      </c>
      <c r="L3004" s="202">
        <v>0.94</v>
      </c>
      <c r="M3004" s="202">
        <v>19.5</v>
      </c>
      <c r="N3004" s="202">
        <v>8.86</v>
      </c>
      <c r="O3004" s="202">
        <v>0.39</v>
      </c>
      <c r="P3004" s="202">
        <v>18.62</v>
      </c>
      <c r="Q3004" s="202">
        <v>5.43</v>
      </c>
      <c r="R3004" s="202">
        <v>0.03</v>
      </c>
      <c r="S3004" s="202">
        <v>2.9</v>
      </c>
      <c r="T3004" s="202">
        <v>100.17</v>
      </c>
      <c r="U3004" s="183">
        <f t="shared" si="92"/>
        <v>78.929324570901045</v>
      </c>
      <c r="V3004" s="183">
        <f t="shared" si="93"/>
        <v>9.0715610184509767</v>
      </c>
      <c r="W3004" s="201" t="s">
        <v>713</v>
      </c>
      <c r="X3004" s="201">
        <v>10</v>
      </c>
    </row>
    <row r="3005" spans="1:24" s="171" customFormat="1" ht="11.25">
      <c r="A3005" s="172" t="s">
        <v>704</v>
      </c>
      <c r="B3005" s="201" t="s">
        <v>672</v>
      </c>
      <c r="C3005" s="201" t="s">
        <v>705</v>
      </c>
      <c r="D3005" s="201" t="s">
        <v>706</v>
      </c>
      <c r="E3005" s="201" t="s">
        <v>707</v>
      </c>
      <c r="F3005" s="201" t="s">
        <v>708</v>
      </c>
      <c r="G3005" s="201">
        <v>6</v>
      </c>
      <c r="H3005" s="201">
        <v>51</v>
      </c>
      <c r="I3005" s="201" t="s">
        <v>713</v>
      </c>
      <c r="J3005" s="201" t="s">
        <v>671</v>
      </c>
      <c r="K3005" s="202">
        <v>42.91</v>
      </c>
      <c r="L3005" s="202">
        <v>0.04</v>
      </c>
      <c r="M3005" s="202">
        <v>17.600000000000001</v>
      </c>
      <c r="N3005" s="202">
        <v>7.32</v>
      </c>
      <c r="O3005" s="202">
        <v>0.37</v>
      </c>
      <c r="P3005" s="202">
        <v>18.02</v>
      </c>
      <c r="Q3005" s="202">
        <v>6.21</v>
      </c>
      <c r="R3005" s="202">
        <v>0.08</v>
      </c>
      <c r="S3005" s="202">
        <v>6.98</v>
      </c>
      <c r="T3005" s="202">
        <v>99.53</v>
      </c>
      <c r="U3005" s="183">
        <f t="shared" si="92"/>
        <v>81.439926451412745</v>
      </c>
      <c r="V3005" s="183">
        <f t="shared" si="93"/>
        <v>21.014116643072022</v>
      </c>
      <c r="W3005" s="201" t="s">
        <v>713</v>
      </c>
      <c r="X3005" s="201">
        <v>10</v>
      </c>
    </row>
    <row r="3006" spans="1:24" s="171" customFormat="1" ht="11.25">
      <c r="A3006" s="172" t="s">
        <v>704</v>
      </c>
      <c r="B3006" s="201" t="s">
        <v>672</v>
      </c>
      <c r="C3006" s="201" t="s">
        <v>705</v>
      </c>
      <c r="D3006" s="201" t="s">
        <v>706</v>
      </c>
      <c r="E3006" s="201" t="s">
        <v>707</v>
      </c>
      <c r="F3006" s="201" t="s">
        <v>708</v>
      </c>
      <c r="G3006" s="201">
        <v>6</v>
      </c>
      <c r="H3006" s="201">
        <v>52</v>
      </c>
      <c r="I3006" s="201" t="s">
        <v>713</v>
      </c>
      <c r="J3006" s="201" t="s">
        <v>671</v>
      </c>
      <c r="K3006" s="202">
        <v>42.19</v>
      </c>
      <c r="L3006" s="202">
        <v>0.22</v>
      </c>
      <c r="M3006" s="202">
        <v>15.28</v>
      </c>
      <c r="N3006" s="202">
        <v>7.22</v>
      </c>
      <c r="O3006" s="202">
        <v>0.41</v>
      </c>
      <c r="P3006" s="202">
        <v>18.05</v>
      </c>
      <c r="Q3006" s="202">
        <v>6.83</v>
      </c>
      <c r="R3006" s="202">
        <v>0.11</v>
      </c>
      <c r="S3006" s="202">
        <v>10.32</v>
      </c>
      <c r="T3006" s="202">
        <v>100.63</v>
      </c>
      <c r="U3006" s="183">
        <f t="shared" si="92"/>
        <v>81.671857594289222</v>
      </c>
      <c r="V3006" s="183">
        <f t="shared" si="93"/>
        <v>31.180682081040516</v>
      </c>
      <c r="W3006" s="201" t="s">
        <v>713</v>
      </c>
      <c r="X3006" s="201">
        <v>10</v>
      </c>
    </row>
    <row r="3007" spans="1:24" s="171" customFormat="1" ht="11.25">
      <c r="A3007" s="172" t="s">
        <v>704</v>
      </c>
      <c r="B3007" s="201" t="s">
        <v>672</v>
      </c>
      <c r="C3007" s="201" t="s">
        <v>705</v>
      </c>
      <c r="D3007" s="201" t="s">
        <v>706</v>
      </c>
      <c r="E3007" s="201" t="s">
        <v>707</v>
      </c>
      <c r="F3007" s="201" t="s">
        <v>708</v>
      </c>
      <c r="G3007" s="201">
        <v>6</v>
      </c>
      <c r="H3007" s="201">
        <v>53</v>
      </c>
      <c r="I3007" s="201" t="s">
        <v>713</v>
      </c>
      <c r="J3007" s="201" t="s">
        <v>671</v>
      </c>
      <c r="K3007" s="202">
        <v>43.65</v>
      </c>
      <c r="L3007" s="202">
        <v>0.13</v>
      </c>
      <c r="M3007" s="202">
        <v>20.309999999999999</v>
      </c>
      <c r="N3007" s="202">
        <v>7.56</v>
      </c>
      <c r="O3007" s="202">
        <v>0.35</v>
      </c>
      <c r="P3007" s="202">
        <v>19.04</v>
      </c>
      <c r="Q3007" s="202">
        <v>5.1100000000000003</v>
      </c>
      <c r="R3007" s="202">
        <v>0.1</v>
      </c>
      <c r="S3007" s="202">
        <v>4.62</v>
      </c>
      <c r="T3007" s="202">
        <v>100.87</v>
      </c>
      <c r="U3007" s="183">
        <f t="shared" si="92"/>
        <v>81.782071819181581</v>
      </c>
      <c r="V3007" s="183">
        <f t="shared" si="93"/>
        <v>13.239537520745856</v>
      </c>
      <c r="W3007" s="201" t="s">
        <v>713</v>
      </c>
      <c r="X3007" s="201">
        <v>10</v>
      </c>
    </row>
    <row r="3008" spans="1:24" s="171" customFormat="1" ht="11.25">
      <c r="A3008" s="172" t="s">
        <v>704</v>
      </c>
      <c r="B3008" s="201" t="s">
        <v>672</v>
      </c>
      <c r="C3008" s="201" t="s">
        <v>705</v>
      </c>
      <c r="D3008" s="201" t="s">
        <v>706</v>
      </c>
      <c r="E3008" s="201" t="s">
        <v>707</v>
      </c>
      <c r="F3008" s="201" t="s">
        <v>708</v>
      </c>
      <c r="G3008" s="201">
        <v>6</v>
      </c>
      <c r="H3008" s="201">
        <v>54</v>
      </c>
      <c r="I3008" s="201" t="s">
        <v>713</v>
      </c>
      <c r="J3008" s="201" t="s">
        <v>671</v>
      </c>
      <c r="K3008" s="202">
        <v>42.8</v>
      </c>
      <c r="L3008" s="202">
        <v>0.96</v>
      </c>
      <c r="M3008" s="202">
        <v>19.25</v>
      </c>
      <c r="N3008" s="202">
        <v>8.7899999999999991</v>
      </c>
      <c r="O3008" s="202">
        <v>0.37</v>
      </c>
      <c r="P3008" s="202">
        <v>19.3</v>
      </c>
      <c r="Q3008" s="202">
        <v>5.63</v>
      </c>
      <c r="R3008" s="202">
        <v>0.11</v>
      </c>
      <c r="S3008" s="202">
        <v>3.99</v>
      </c>
      <c r="T3008" s="202">
        <v>101.2</v>
      </c>
      <c r="U3008" s="183">
        <f t="shared" si="92"/>
        <v>79.648545955471533</v>
      </c>
      <c r="V3008" s="183">
        <f t="shared" si="93"/>
        <v>12.20729639725988</v>
      </c>
      <c r="W3008" s="201" t="s">
        <v>713</v>
      </c>
      <c r="X3008" s="201">
        <v>10</v>
      </c>
    </row>
    <row r="3009" spans="1:24" s="171" customFormat="1" ht="11.25">
      <c r="A3009" s="172" t="s">
        <v>704</v>
      </c>
      <c r="B3009" s="201" t="s">
        <v>672</v>
      </c>
      <c r="C3009" s="201" t="s">
        <v>705</v>
      </c>
      <c r="D3009" s="201" t="s">
        <v>706</v>
      </c>
      <c r="E3009" s="201" t="s">
        <v>707</v>
      </c>
      <c r="F3009" s="201" t="s">
        <v>708</v>
      </c>
      <c r="G3009" s="201">
        <v>6</v>
      </c>
      <c r="H3009" s="201">
        <v>55</v>
      </c>
      <c r="I3009" s="201" t="s">
        <v>713</v>
      </c>
      <c r="J3009" s="201" t="s">
        <v>671</v>
      </c>
      <c r="K3009" s="202">
        <v>43.71</v>
      </c>
      <c r="L3009" s="202">
        <v>0.97</v>
      </c>
      <c r="M3009" s="202">
        <v>19.2</v>
      </c>
      <c r="N3009" s="202">
        <v>8.57</v>
      </c>
      <c r="O3009" s="202">
        <v>0.4</v>
      </c>
      <c r="P3009" s="202">
        <v>18.75</v>
      </c>
      <c r="Q3009" s="202">
        <v>5.74</v>
      </c>
      <c r="R3009" s="202">
        <v>0.09</v>
      </c>
      <c r="S3009" s="202">
        <v>3.8</v>
      </c>
      <c r="T3009" s="202">
        <v>101.23</v>
      </c>
      <c r="U3009" s="183">
        <f t="shared" si="92"/>
        <v>79.590707840430966</v>
      </c>
      <c r="V3009" s="183">
        <f t="shared" si="93"/>
        <v>11.720857314413827</v>
      </c>
      <c r="W3009" s="201" t="s">
        <v>713</v>
      </c>
      <c r="X3009" s="201">
        <v>10</v>
      </c>
    </row>
    <row r="3010" spans="1:24" s="171" customFormat="1" ht="11.25">
      <c r="A3010" s="172" t="s">
        <v>704</v>
      </c>
      <c r="B3010" s="201" t="s">
        <v>672</v>
      </c>
      <c r="C3010" s="201" t="s">
        <v>705</v>
      </c>
      <c r="D3010" s="201" t="s">
        <v>706</v>
      </c>
      <c r="E3010" s="201" t="s">
        <v>707</v>
      </c>
      <c r="F3010" s="201" t="s">
        <v>708</v>
      </c>
      <c r="G3010" s="201">
        <v>6</v>
      </c>
      <c r="H3010" s="201">
        <v>56</v>
      </c>
      <c r="I3010" s="201" t="s">
        <v>713</v>
      </c>
      <c r="J3010" s="201" t="s">
        <v>671</v>
      </c>
      <c r="K3010" s="202">
        <v>42.95</v>
      </c>
      <c r="L3010" s="202">
        <v>1.1200000000000001</v>
      </c>
      <c r="M3010" s="202">
        <v>18.7</v>
      </c>
      <c r="N3010" s="202">
        <v>8.7799999999999994</v>
      </c>
      <c r="O3010" s="202">
        <v>0.35</v>
      </c>
      <c r="P3010" s="202">
        <v>18.39</v>
      </c>
      <c r="Q3010" s="202">
        <v>5.85</v>
      </c>
      <c r="R3010" s="202">
        <v>0.11</v>
      </c>
      <c r="S3010" s="202">
        <v>4.26</v>
      </c>
      <c r="T3010" s="202">
        <v>100.51</v>
      </c>
      <c r="U3010" s="183">
        <f t="shared" si="92"/>
        <v>78.873409014678643</v>
      </c>
      <c r="V3010" s="183">
        <f t="shared" si="93"/>
        <v>13.25636660743772</v>
      </c>
      <c r="W3010" s="201" t="s">
        <v>713</v>
      </c>
      <c r="X3010" s="201">
        <v>10</v>
      </c>
    </row>
    <row r="3011" spans="1:24" s="171" customFormat="1" ht="11.25">
      <c r="A3011" s="172" t="s">
        <v>704</v>
      </c>
      <c r="B3011" s="201" t="s">
        <v>672</v>
      </c>
      <c r="C3011" s="201" t="s">
        <v>705</v>
      </c>
      <c r="D3011" s="201" t="s">
        <v>706</v>
      </c>
      <c r="E3011" s="201" t="s">
        <v>707</v>
      </c>
      <c r="F3011" s="201" t="s">
        <v>708</v>
      </c>
      <c r="G3011" s="201">
        <v>6</v>
      </c>
      <c r="H3011" s="201">
        <v>57</v>
      </c>
      <c r="I3011" s="201" t="s">
        <v>713</v>
      </c>
      <c r="J3011" s="201" t="s">
        <v>671</v>
      </c>
      <c r="K3011" s="202">
        <v>43.06</v>
      </c>
      <c r="L3011" s="202">
        <v>7.0000000000000007E-2</v>
      </c>
      <c r="M3011" s="202">
        <v>17.850000000000001</v>
      </c>
      <c r="N3011" s="202">
        <v>7.52</v>
      </c>
      <c r="O3011" s="202">
        <v>0.43</v>
      </c>
      <c r="P3011" s="202">
        <v>18.62</v>
      </c>
      <c r="Q3011" s="202">
        <v>6.08</v>
      </c>
      <c r="R3011" s="202">
        <v>0.01</v>
      </c>
      <c r="S3011" s="202">
        <v>7.33</v>
      </c>
      <c r="T3011" s="202">
        <v>100.97</v>
      </c>
      <c r="U3011" s="183">
        <f t="shared" si="92"/>
        <v>81.527408468924207</v>
      </c>
      <c r="V3011" s="183">
        <f t="shared" si="93"/>
        <v>21.597932276073962</v>
      </c>
      <c r="W3011" s="201" t="s">
        <v>713</v>
      </c>
      <c r="X3011" s="201">
        <v>10</v>
      </c>
    </row>
    <row r="3012" spans="1:24" s="171" customFormat="1" ht="11.25">
      <c r="A3012" s="172" t="s">
        <v>704</v>
      </c>
      <c r="B3012" s="201" t="s">
        <v>672</v>
      </c>
      <c r="C3012" s="201" t="s">
        <v>705</v>
      </c>
      <c r="D3012" s="201" t="s">
        <v>706</v>
      </c>
      <c r="E3012" s="201" t="s">
        <v>707</v>
      </c>
      <c r="F3012" s="201" t="s">
        <v>708</v>
      </c>
      <c r="G3012" s="201">
        <v>6</v>
      </c>
      <c r="H3012" s="201">
        <v>58</v>
      </c>
      <c r="I3012" s="201" t="s">
        <v>713</v>
      </c>
      <c r="J3012" s="201" t="s">
        <v>671</v>
      </c>
      <c r="K3012" s="202">
        <v>42.94</v>
      </c>
      <c r="L3012" s="202">
        <v>0.99</v>
      </c>
      <c r="M3012" s="202">
        <v>19.329999999999998</v>
      </c>
      <c r="N3012" s="202">
        <v>9.5</v>
      </c>
      <c r="O3012" s="202">
        <v>0.37</v>
      </c>
      <c r="P3012" s="202">
        <v>18.920000000000002</v>
      </c>
      <c r="Q3012" s="202">
        <v>5.39</v>
      </c>
      <c r="R3012" s="202">
        <v>0.1</v>
      </c>
      <c r="S3012" s="202">
        <v>3.04</v>
      </c>
      <c r="T3012" s="202">
        <v>100.58</v>
      </c>
      <c r="U3012" s="183">
        <f t="shared" si="92"/>
        <v>78.021312631754753</v>
      </c>
      <c r="V3012" s="183">
        <f t="shared" si="93"/>
        <v>9.5433556042482763</v>
      </c>
      <c r="W3012" s="201" t="s">
        <v>713</v>
      </c>
      <c r="X3012" s="201">
        <v>10</v>
      </c>
    </row>
    <row r="3013" spans="1:24" s="171" customFormat="1" ht="11.25">
      <c r="A3013" s="172" t="s">
        <v>704</v>
      </c>
      <c r="B3013" s="201" t="s">
        <v>672</v>
      </c>
      <c r="C3013" s="201" t="s">
        <v>705</v>
      </c>
      <c r="D3013" s="201" t="s">
        <v>706</v>
      </c>
      <c r="E3013" s="201" t="s">
        <v>707</v>
      </c>
      <c r="F3013" s="201" t="s">
        <v>708</v>
      </c>
      <c r="G3013" s="201">
        <v>6</v>
      </c>
      <c r="H3013" s="201">
        <v>59</v>
      </c>
      <c r="I3013" s="201" t="s">
        <v>713</v>
      </c>
      <c r="J3013" s="201" t="s">
        <v>671</v>
      </c>
      <c r="K3013" s="202">
        <v>41.7</v>
      </c>
      <c r="L3013" s="202">
        <v>0.83</v>
      </c>
      <c r="M3013" s="202">
        <v>20.84</v>
      </c>
      <c r="N3013" s="202">
        <v>10.65</v>
      </c>
      <c r="O3013" s="202">
        <v>0.54</v>
      </c>
      <c r="P3013" s="202">
        <v>14.07</v>
      </c>
      <c r="Q3013" s="202">
        <v>10.210000000000001</v>
      </c>
      <c r="R3013" s="202">
        <v>0.12</v>
      </c>
      <c r="S3013" s="202">
        <v>0.35</v>
      </c>
      <c r="T3013" s="202">
        <v>99.31</v>
      </c>
      <c r="U3013" s="183">
        <f t="shared" si="92"/>
        <v>70.192177504858591</v>
      </c>
      <c r="V3013" s="183">
        <f t="shared" si="93"/>
        <v>1.1140985547895847</v>
      </c>
      <c r="W3013" s="201" t="s">
        <v>713</v>
      </c>
      <c r="X3013" s="201">
        <v>10</v>
      </c>
    </row>
    <row r="3014" spans="1:24" s="171" customFormat="1" ht="11.25">
      <c r="A3014" s="172" t="s">
        <v>704</v>
      </c>
      <c r="B3014" s="201" t="s">
        <v>672</v>
      </c>
      <c r="C3014" s="201" t="s">
        <v>705</v>
      </c>
      <c r="D3014" s="201" t="s">
        <v>706</v>
      </c>
      <c r="E3014" s="201" t="s">
        <v>707</v>
      </c>
      <c r="F3014" s="201" t="s">
        <v>708</v>
      </c>
      <c r="G3014" s="201">
        <v>6</v>
      </c>
      <c r="H3014" s="201">
        <v>60</v>
      </c>
      <c r="I3014" s="201" t="s">
        <v>713</v>
      </c>
      <c r="J3014" s="201" t="s">
        <v>671</v>
      </c>
      <c r="K3014" s="202">
        <v>42.41</v>
      </c>
      <c r="L3014" s="202">
        <v>1.06</v>
      </c>
      <c r="M3014" s="202">
        <v>18.82</v>
      </c>
      <c r="N3014" s="202">
        <v>9.14</v>
      </c>
      <c r="O3014" s="202">
        <v>0.36</v>
      </c>
      <c r="P3014" s="202">
        <v>17.989999999999998</v>
      </c>
      <c r="Q3014" s="202">
        <v>5.87</v>
      </c>
      <c r="R3014" s="202">
        <v>0.16</v>
      </c>
      <c r="S3014" s="202">
        <v>3.67</v>
      </c>
      <c r="T3014" s="202">
        <v>99.48</v>
      </c>
      <c r="U3014" s="183">
        <f t="shared" ref="U3014:U3077" si="94">((P3014/40.31)/(P3014/40.31+N3014/71.85))*100</f>
        <v>77.818778145819152</v>
      </c>
      <c r="V3014" s="183">
        <f t="shared" ref="V3014:V3077" si="95">((S3014/151.99061)/(S3014/151.99061+M3014/101.96137))*100</f>
        <v>11.568389055947907</v>
      </c>
      <c r="W3014" s="201" t="s">
        <v>713</v>
      </c>
      <c r="X3014" s="201">
        <v>10</v>
      </c>
    </row>
    <row r="3015" spans="1:24" s="171" customFormat="1" ht="11.25">
      <c r="A3015" s="172" t="s">
        <v>704</v>
      </c>
      <c r="B3015" s="201" t="s">
        <v>672</v>
      </c>
      <c r="C3015" s="201" t="s">
        <v>705</v>
      </c>
      <c r="D3015" s="201" t="s">
        <v>706</v>
      </c>
      <c r="E3015" s="201" t="s">
        <v>707</v>
      </c>
      <c r="F3015" s="201" t="s">
        <v>708</v>
      </c>
      <c r="G3015" s="201">
        <v>6</v>
      </c>
      <c r="H3015" s="201">
        <v>61</v>
      </c>
      <c r="I3015" s="201" t="s">
        <v>713</v>
      </c>
      <c r="J3015" s="201" t="s">
        <v>671</v>
      </c>
      <c r="K3015" s="202">
        <v>43.08</v>
      </c>
      <c r="L3015" s="202">
        <v>0.45</v>
      </c>
      <c r="M3015" s="202">
        <v>19.22</v>
      </c>
      <c r="N3015" s="202">
        <v>7.26</v>
      </c>
      <c r="O3015" s="202">
        <v>0.28999999999999998</v>
      </c>
      <c r="P3015" s="202">
        <v>19.64</v>
      </c>
      <c r="Q3015" s="202">
        <v>5.5</v>
      </c>
      <c r="R3015" s="202">
        <v>0</v>
      </c>
      <c r="S3015" s="202">
        <v>4.51</v>
      </c>
      <c r="T3015" s="202">
        <v>99.95</v>
      </c>
      <c r="U3015" s="183">
        <f t="shared" si="94"/>
        <v>82.823497759047711</v>
      </c>
      <c r="V3015" s="183">
        <f t="shared" si="95"/>
        <v>13.600457173149467</v>
      </c>
      <c r="W3015" s="201" t="s">
        <v>713</v>
      </c>
      <c r="X3015" s="201">
        <v>10</v>
      </c>
    </row>
    <row r="3016" spans="1:24" s="171" customFormat="1" ht="11.25">
      <c r="A3016" s="172" t="s">
        <v>704</v>
      </c>
      <c r="B3016" s="201" t="s">
        <v>672</v>
      </c>
      <c r="C3016" s="201" t="s">
        <v>705</v>
      </c>
      <c r="D3016" s="201" t="s">
        <v>706</v>
      </c>
      <c r="E3016" s="201" t="s">
        <v>707</v>
      </c>
      <c r="F3016" s="201" t="s">
        <v>708</v>
      </c>
      <c r="G3016" s="201">
        <v>6</v>
      </c>
      <c r="H3016" s="201">
        <v>62</v>
      </c>
      <c r="I3016" s="201" t="s">
        <v>713</v>
      </c>
      <c r="J3016" s="201" t="s">
        <v>671</v>
      </c>
      <c r="K3016" s="202">
        <v>42.83</v>
      </c>
      <c r="L3016" s="202">
        <v>0.11</v>
      </c>
      <c r="M3016" s="202">
        <v>18.86</v>
      </c>
      <c r="N3016" s="202">
        <v>7.09</v>
      </c>
      <c r="O3016" s="202">
        <v>0.38</v>
      </c>
      <c r="P3016" s="202">
        <v>18.989999999999998</v>
      </c>
      <c r="Q3016" s="202">
        <v>5.48</v>
      </c>
      <c r="R3016" s="202">
        <v>0.03</v>
      </c>
      <c r="S3016" s="202">
        <v>5.97</v>
      </c>
      <c r="T3016" s="202">
        <v>99.74</v>
      </c>
      <c r="U3016" s="183">
        <f t="shared" si="94"/>
        <v>82.68132297243038</v>
      </c>
      <c r="V3016" s="183">
        <f t="shared" si="95"/>
        <v>17.515545037983713</v>
      </c>
      <c r="W3016" s="201" t="s">
        <v>713</v>
      </c>
      <c r="X3016" s="201">
        <v>10</v>
      </c>
    </row>
    <row r="3017" spans="1:24" s="171" customFormat="1" ht="11.25">
      <c r="A3017" s="172" t="s">
        <v>704</v>
      </c>
      <c r="B3017" s="201" t="s">
        <v>672</v>
      </c>
      <c r="C3017" s="201" t="s">
        <v>705</v>
      </c>
      <c r="D3017" s="201" t="s">
        <v>706</v>
      </c>
      <c r="E3017" s="201" t="s">
        <v>707</v>
      </c>
      <c r="F3017" s="201" t="s">
        <v>708</v>
      </c>
      <c r="G3017" s="201">
        <v>6</v>
      </c>
      <c r="H3017" s="201">
        <v>63</v>
      </c>
      <c r="I3017" s="201" t="s">
        <v>713</v>
      </c>
      <c r="J3017" s="201" t="s">
        <v>671</v>
      </c>
      <c r="K3017" s="202">
        <v>42.49</v>
      </c>
      <c r="L3017" s="202">
        <v>1.04</v>
      </c>
      <c r="M3017" s="202">
        <v>19.149999999999999</v>
      </c>
      <c r="N3017" s="202">
        <v>7.51</v>
      </c>
      <c r="O3017" s="202">
        <v>0.33</v>
      </c>
      <c r="P3017" s="202">
        <v>19.34</v>
      </c>
      <c r="Q3017" s="202">
        <v>5.93</v>
      </c>
      <c r="R3017" s="202">
        <v>0.01</v>
      </c>
      <c r="S3017" s="202">
        <v>4.05</v>
      </c>
      <c r="T3017" s="202">
        <v>99.85</v>
      </c>
      <c r="U3017" s="183">
        <f t="shared" si="94"/>
        <v>82.111515102666658</v>
      </c>
      <c r="V3017" s="183">
        <f t="shared" si="95"/>
        <v>12.424721836159886</v>
      </c>
      <c r="W3017" s="201" t="s">
        <v>713</v>
      </c>
      <c r="X3017" s="201">
        <v>10</v>
      </c>
    </row>
    <row r="3018" spans="1:24" s="171" customFormat="1" ht="11.25">
      <c r="A3018" s="172" t="s">
        <v>704</v>
      </c>
      <c r="B3018" s="201" t="s">
        <v>672</v>
      </c>
      <c r="C3018" s="201" t="s">
        <v>705</v>
      </c>
      <c r="D3018" s="201" t="s">
        <v>706</v>
      </c>
      <c r="E3018" s="201" t="s">
        <v>707</v>
      </c>
      <c r="F3018" s="201" t="s">
        <v>708</v>
      </c>
      <c r="G3018" s="201">
        <v>6</v>
      </c>
      <c r="H3018" s="201">
        <v>64</v>
      </c>
      <c r="I3018" s="201" t="s">
        <v>713</v>
      </c>
      <c r="J3018" s="201" t="s">
        <v>671</v>
      </c>
      <c r="K3018" s="202">
        <v>43.15</v>
      </c>
      <c r="L3018" s="202">
        <v>0.11</v>
      </c>
      <c r="M3018" s="202">
        <v>18.7</v>
      </c>
      <c r="N3018" s="202">
        <v>7.45</v>
      </c>
      <c r="O3018" s="202">
        <v>0.38</v>
      </c>
      <c r="P3018" s="202">
        <v>18.55</v>
      </c>
      <c r="Q3018" s="202">
        <v>5.73</v>
      </c>
      <c r="R3018" s="202">
        <v>0.04</v>
      </c>
      <c r="S3018" s="202">
        <v>6.03</v>
      </c>
      <c r="T3018" s="202">
        <v>100.14</v>
      </c>
      <c r="U3018" s="183">
        <f t="shared" si="94"/>
        <v>81.611381111205688</v>
      </c>
      <c r="V3018" s="183">
        <f t="shared" si="95"/>
        <v>17.78472396993007</v>
      </c>
      <c r="W3018" s="201" t="s">
        <v>713</v>
      </c>
      <c r="X3018" s="201">
        <v>10</v>
      </c>
    </row>
    <row r="3019" spans="1:24" s="171" customFormat="1" ht="11.25">
      <c r="A3019" s="172" t="s">
        <v>704</v>
      </c>
      <c r="B3019" s="201" t="s">
        <v>672</v>
      </c>
      <c r="C3019" s="201" t="s">
        <v>705</v>
      </c>
      <c r="D3019" s="201" t="s">
        <v>706</v>
      </c>
      <c r="E3019" s="201" t="s">
        <v>707</v>
      </c>
      <c r="F3019" s="201" t="s">
        <v>708</v>
      </c>
      <c r="G3019" s="201">
        <v>6</v>
      </c>
      <c r="H3019" s="201">
        <v>65</v>
      </c>
      <c r="I3019" s="201" t="s">
        <v>713</v>
      </c>
      <c r="J3019" s="201" t="s">
        <v>671</v>
      </c>
      <c r="K3019" s="202">
        <v>42.09</v>
      </c>
      <c r="L3019" s="202">
        <v>1.1399999999999999</v>
      </c>
      <c r="M3019" s="202">
        <v>18</v>
      </c>
      <c r="N3019" s="202">
        <v>7.57</v>
      </c>
      <c r="O3019" s="202">
        <v>0.33</v>
      </c>
      <c r="P3019" s="202">
        <v>18.649999999999999</v>
      </c>
      <c r="Q3019" s="202">
        <v>5.87</v>
      </c>
      <c r="R3019" s="202">
        <v>0.02</v>
      </c>
      <c r="S3019" s="202">
        <v>4.6500000000000004</v>
      </c>
      <c r="T3019" s="202">
        <v>98.32</v>
      </c>
      <c r="U3019" s="183">
        <f t="shared" si="94"/>
        <v>81.451730943308974</v>
      </c>
      <c r="V3019" s="183">
        <f t="shared" si="95"/>
        <v>14.770328853306403</v>
      </c>
      <c r="W3019" s="201" t="s">
        <v>713</v>
      </c>
      <c r="X3019" s="201">
        <v>10</v>
      </c>
    </row>
    <row r="3020" spans="1:24" s="171" customFormat="1" ht="11.25">
      <c r="A3020" s="172" t="s">
        <v>704</v>
      </c>
      <c r="B3020" s="201" t="s">
        <v>672</v>
      </c>
      <c r="C3020" s="201" t="s">
        <v>705</v>
      </c>
      <c r="D3020" s="201" t="s">
        <v>706</v>
      </c>
      <c r="E3020" s="201" t="s">
        <v>707</v>
      </c>
      <c r="F3020" s="201" t="s">
        <v>708</v>
      </c>
      <c r="G3020" s="201">
        <v>6</v>
      </c>
      <c r="H3020" s="201">
        <v>66</v>
      </c>
      <c r="I3020" s="201" t="s">
        <v>713</v>
      </c>
      <c r="J3020" s="201" t="s">
        <v>671</v>
      </c>
      <c r="K3020" s="202">
        <v>43.15</v>
      </c>
      <c r="L3020" s="202">
        <v>1.1200000000000001</v>
      </c>
      <c r="M3020" s="202">
        <v>18.489999999999998</v>
      </c>
      <c r="N3020" s="202">
        <v>7.41</v>
      </c>
      <c r="O3020" s="202">
        <v>0.32</v>
      </c>
      <c r="P3020" s="202">
        <v>18.920000000000002</v>
      </c>
      <c r="Q3020" s="202">
        <v>5.74</v>
      </c>
      <c r="R3020" s="202">
        <v>0.15</v>
      </c>
      <c r="S3020" s="202">
        <v>4.12</v>
      </c>
      <c r="T3020" s="202">
        <v>99.42</v>
      </c>
      <c r="U3020" s="183">
        <f t="shared" si="94"/>
        <v>81.985570102534894</v>
      </c>
      <c r="V3020" s="183">
        <f t="shared" si="95"/>
        <v>13.004039929642449</v>
      </c>
      <c r="W3020" s="201" t="s">
        <v>713</v>
      </c>
      <c r="X3020" s="201">
        <v>10</v>
      </c>
    </row>
    <row r="3021" spans="1:24" s="171" customFormat="1" ht="11.25">
      <c r="A3021" s="172" t="s">
        <v>704</v>
      </c>
      <c r="B3021" s="201" t="s">
        <v>672</v>
      </c>
      <c r="C3021" s="201" t="s">
        <v>705</v>
      </c>
      <c r="D3021" s="201" t="s">
        <v>706</v>
      </c>
      <c r="E3021" s="201" t="s">
        <v>707</v>
      </c>
      <c r="F3021" s="201" t="s">
        <v>708</v>
      </c>
      <c r="G3021" s="201">
        <v>6</v>
      </c>
      <c r="H3021" s="201">
        <v>67</v>
      </c>
      <c r="I3021" s="201" t="s">
        <v>713</v>
      </c>
      <c r="J3021" s="201" t="s">
        <v>671</v>
      </c>
      <c r="K3021" s="202">
        <v>42.59</v>
      </c>
      <c r="L3021" s="202">
        <v>0.09</v>
      </c>
      <c r="M3021" s="202">
        <v>19.2</v>
      </c>
      <c r="N3021" s="202">
        <v>7.81</v>
      </c>
      <c r="O3021" s="202">
        <v>0.36</v>
      </c>
      <c r="P3021" s="202">
        <v>18.420000000000002</v>
      </c>
      <c r="Q3021" s="202">
        <v>5.35</v>
      </c>
      <c r="R3021" s="202">
        <v>0.03</v>
      </c>
      <c r="S3021" s="202">
        <v>4.37</v>
      </c>
      <c r="T3021" s="202">
        <v>98.22</v>
      </c>
      <c r="U3021" s="183">
        <f t="shared" si="94"/>
        <v>80.783649813181128</v>
      </c>
      <c r="V3021" s="183">
        <f t="shared" si="95"/>
        <v>13.246102397319262</v>
      </c>
      <c r="W3021" s="201" t="s">
        <v>713</v>
      </c>
      <c r="X3021" s="201">
        <v>10</v>
      </c>
    </row>
    <row r="3022" spans="1:24" s="171" customFormat="1" ht="11.25">
      <c r="A3022" s="172" t="s">
        <v>704</v>
      </c>
      <c r="B3022" s="201" t="s">
        <v>672</v>
      </c>
      <c r="C3022" s="201" t="s">
        <v>705</v>
      </c>
      <c r="D3022" s="201" t="s">
        <v>706</v>
      </c>
      <c r="E3022" s="201" t="s">
        <v>707</v>
      </c>
      <c r="F3022" s="201" t="s">
        <v>708</v>
      </c>
      <c r="G3022" s="201">
        <v>6</v>
      </c>
      <c r="H3022" s="201">
        <v>68</v>
      </c>
      <c r="I3022" s="201" t="s">
        <v>713</v>
      </c>
      <c r="J3022" s="201" t="s">
        <v>671</v>
      </c>
      <c r="K3022" s="202">
        <v>43.69</v>
      </c>
      <c r="L3022" s="202">
        <v>0.14000000000000001</v>
      </c>
      <c r="M3022" s="202">
        <v>19.84</v>
      </c>
      <c r="N3022" s="202">
        <v>7.75</v>
      </c>
      <c r="O3022" s="202">
        <v>0.4</v>
      </c>
      <c r="P3022" s="202">
        <v>18.57</v>
      </c>
      <c r="Q3022" s="202">
        <v>5.25</v>
      </c>
      <c r="R3022" s="202">
        <v>0.16</v>
      </c>
      <c r="S3022" s="202">
        <v>4.18</v>
      </c>
      <c r="T3022" s="202">
        <v>99.98</v>
      </c>
      <c r="U3022" s="183">
        <f t="shared" si="94"/>
        <v>81.028076885471592</v>
      </c>
      <c r="V3022" s="183">
        <f t="shared" si="95"/>
        <v>12.383400322922949</v>
      </c>
      <c r="W3022" s="201" t="s">
        <v>713</v>
      </c>
      <c r="X3022" s="201">
        <v>10</v>
      </c>
    </row>
    <row r="3023" spans="1:24" s="171" customFormat="1" ht="11.25">
      <c r="A3023" s="172" t="s">
        <v>704</v>
      </c>
      <c r="B3023" s="201" t="s">
        <v>672</v>
      </c>
      <c r="C3023" s="201" t="s">
        <v>705</v>
      </c>
      <c r="D3023" s="201" t="s">
        <v>706</v>
      </c>
      <c r="E3023" s="201" t="s">
        <v>707</v>
      </c>
      <c r="F3023" s="201" t="s">
        <v>708</v>
      </c>
      <c r="G3023" s="201">
        <v>6</v>
      </c>
      <c r="H3023" s="201">
        <v>69</v>
      </c>
      <c r="I3023" s="201" t="s">
        <v>713</v>
      </c>
      <c r="J3023" s="201" t="s">
        <v>671</v>
      </c>
      <c r="K3023" s="202">
        <v>44.1</v>
      </c>
      <c r="L3023" s="202">
        <v>0.11</v>
      </c>
      <c r="M3023" s="202">
        <v>19.52</v>
      </c>
      <c r="N3023" s="202">
        <v>7.88</v>
      </c>
      <c r="O3023" s="202">
        <v>0.44</v>
      </c>
      <c r="P3023" s="202">
        <v>18.03</v>
      </c>
      <c r="Q3023" s="202">
        <v>5.61</v>
      </c>
      <c r="R3023" s="202">
        <v>0</v>
      </c>
      <c r="S3023" s="202">
        <v>4.5999999999999996</v>
      </c>
      <c r="T3023" s="202">
        <v>100.29</v>
      </c>
      <c r="U3023" s="183">
        <f t="shared" si="94"/>
        <v>80.308528004771944</v>
      </c>
      <c r="V3023" s="183">
        <f t="shared" si="95"/>
        <v>13.650722296801884</v>
      </c>
      <c r="W3023" s="201" t="s">
        <v>713</v>
      </c>
      <c r="X3023" s="201">
        <v>10</v>
      </c>
    </row>
    <row r="3024" spans="1:24" s="171" customFormat="1" ht="11.25">
      <c r="A3024" s="172" t="s">
        <v>704</v>
      </c>
      <c r="B3024" s="201" t="s">
        <v>672</v>
      </c>
      <c r="C3024" s="201" t="s">
        <v>705</v>
      </c>
      <c r="D3024" s="201" t="s">
        <v>706</v>
      </c>
      <c r="E3024" s="201" t="s">
        <v>707</v>
      </c>
      <c r="F3024" s="201" t="s">
        <v>708</v>
      </c>
      <c r="G3024" s="201">
        <v>6</v>
      </c>
      <c r="H3024" s="201">
        <v>70</v>
      </c>
      <c r="I3024" s="201" t="s">
        <v>713</v>
      </c>
      <c r="J3024" s="201" t="s">
        <v>671</v>
      </c>
      <c r="K3024" s="202">
        <v>43.18</v>
      </c>
      <c r="L3024" s="202">
        <v>0.04</v>
      </c>
      <c r="M3024" s="202">
        <v>17.59</v>
      </c>
      <c r="N3024" s="202">
        <v>7.26</v>
      </c>
      <c r="O3024" s="202">
        <v>0.38</v>
      </c>
      <c r="P3024" s="202">
        <v>18.11</v>
      </c>
      <c r="Q3024" s="202">
        <v>6.29</v>
      </c>
      <c r="R3024" s="202">
        <v>0.09</v>
      </c>
      <c r="S3024" s="202">
        <v>6.76</v>
      </c>
      <c r="T3024" s="202">
        <v>99.7</v>
      </c>
      <c r="U3024" s="183">
        <f t="shared" si="94"/>
        <v>81.638808721576211</v>
      </c>
      <c r="V3024" s="183">
        <f t="shared" si="95"/>
        <v>20.496736459673443</v>
      </c>
      <c r="W3024" s="201" t="s">
        <v>713</v>
      </c>
      <c r="X3024" s="201">
        <v>10</v>
      </c>
    </row>
    <row r="3025" spans="1:24" s="171" customFormat="1" ht="11.25">
      <c r="A3025" s="172" t="s">
        <v>704</v>
      </c>
      <c r="B3025" s="201" t="s">
        <v>672</v>
      </c>
      <c r="C3025" s="201" t="s">
        <v>705</v>
      </c>
      <c r="D3025" s="201" t="s">
        <v>706</v>
      </c>
      <c r="E3025" s="201" t="s">
        <v>707</v>
      </c>
      <c r="F3025" s="201" t="s">
        <v>708</v>
      </c>
      <c r="G3025" s="201">
        <v>6</v>
      </c>
      <c r="H3025" s="201">
        <v>71</v>
      </c>
      <c r="I3025" s="201" t="s">
        <v>713</v>
      </c>
      <c r="J3025" s="201" t="s">
        <v>671</v>
      </c>
      <c r="K3025" s="202">
        <v>42.96</v>
      </c>
      <c r="L3025" s="202">
        <v>0.08</v>
      </c>
      <c r="M3025" s="202">
        <v>19.29</v>
      </c>
      <c r="N3025" s="202">
        <v>7.83</v>
      </c>
      <c r="O3025" s="202">
        <v>0.4</v>
      </c>
      <c r="P3025" s="202">
        <v>17.899999999999999</v>
      </c>
      <c r="Q3025" s="202">
        <v>5.43</v>
      </c>
      <c r="R3025" s="202">
        <v>7.0000000000000007E-2</v>
      </c>
      <c r="S3025" s="202">
        <v>4.7300000000000004</v>
      </c>
      <c r="T3025" s="202">
        <v>98.69</v>
      </c>
      <c r="U3025" s="183">
        <f t="shared" si="94"/>
        <v>80.294751534001449</v>
      </c>
      <c r="V3025" s="183">
        <f t="shared" si="95"/>
        <v>14.125729292666165</v>
      </c>
      <c r="W3025" s="201" t="s">
        <v>713</v>
      </c>
      <c r="X3025" s="201">
        <v>10</v>
      </c>
    </row>
    <row r="3026" spans="1:24" s="171" customFormat="1" ht="11.25">
      <c r="A3026" s="172" t="s">
        <v>704</v>
      </c>
      <c r="B3026" s="201" t="s">
        <v>672</v>
      </c>
      <c r="C3026" s="201" t="s">
        <v>705</v>
      </c>
      <c r="D3026" s="201" t="s">
        <v>706</v>
      </c>
      <c r="E3026" s="201" t="s">
        <v>707</v>
      </c>
      <c r="F3026" s="201" t="s">
        <v>708</v>
      </c>
      <c r="G3026" s="201">
        <v>6</v>
      </c>
      <c r="H3026" s="201">
        <v>72</v>
      </c>
      <c r="I3026" s="201" t="s">
        <v>713</v>
      </c>
      <c r="J3026" s="201" t="s">
        <v>671</v>
      </c>
      <c r="K3026" s="202">
        <v>43.58</v>
      </c>
      <c r="L3026" s="202">
        <v>0.23</v>
      </c>
      <c r="M3026" s="202">
        <v>20.04</v>
      </c>
      <c r="N3026" s="202">
        <v>7.86</v>
      </c>
      <c r="O3026" s="202">
        <v>0.35</v>
      </c>
      <c r="P3026" s="202">
        <v>19.21</v>
      </c>
      <c r="Q3026" s="202">
        <v>4.8</v>
      </c>
      <c r="R3026" s="202">
        <v>7.0000000000000007E-2</v>
      </c>
      <c r="S3026" s="202">
        <v>3.26</v>
      </c>
      <c r="T3026" s="202">
        <v>99.4</v>
      </c>
      <c r="U3026" s="183">
        <f t="shared" si="94"/>
        <v>81.330431399293985</v>
      </c>
      <c r="V3026" s="183">
        <f t="shared" si="95"/>
        <v>9.8391337194071884</v>
      </c>
      <c r="W3026" s="201" t="s">
        <v>713</v>
      </c>
      <c r="X3026" s="201">
        <v>10</v>
      </c>
    </row>
    <row r="3027" spans="1:24" s="171" customFormat="1" ht="11.25">
      <c r="A3027" s="172" t="s">
        <v>704</v>
      </c>
      <c r="B3027" s="201" t="s">
        <v>672</v>
      </c>
      <c r="C3027" s="201" t="s">
        <v>705</v>
      </c>
      <c r="D3027" s="201" t="s">
        <v>706</v>
      </c>
      <c r="E3027" s="201" t="s">
        <v>707</v>
      </c>
      <c r="F3027" s="201" t="s">
        <v>708</v>
      </c>
      <c r="G3027" s="201">
        <v>6</v>
      </c>
      <c r="H3027" s="201">
        <v>73</v>
      </c>
      <c r="I3027" s="201" t="s">
        <v>713</v>
      </c>
      <c r="J3027" s="201" t="s">
        <v>671</v>
      </c>
      <c r="K3027" s="202">
        <v>43.74</v>
      </c>
      <c r="L3027" s="202">
        <v>0.96</v>
      </c>
      <c r="M3027" s="202">
        <v>18.62</v>
      </c>
      <c r="N3027" s="202">
        <v>8.64</v>
      </c>
      <c r="O3027" s="202">
        <v>0.36</v>
      </c>
      <c r="P3027" s="202">
        <v>18.559999999999999</v>
      </c>
      <c r="Q3027" s="202">
        <v>5.73</v>
      </c>
      <c r="R3027" s="202">
        <v>0.11</v>
      </c>
      <c r="S3027" s="202">
        <v>4.08</v>
      </c>
      <c r="T3027" s="202">
        <v>100.8</v>
      </c>
      <c r="U3027" s="183">
        <f t="shared" si="94"/>
        <v>79.291508028472109</v>
      </c>
      <c r="V3027" s="183">
        <f t="shared" si="95"/>
        <v>12.815580189695769</v>
      </c>
      <c r="W3027" s="201" t="s">
        <v>713</v>
      </c>
      <c r="X3027" s="201">
        <v>10</v>
      </c>
    </row>
    <row r="3028" spans="1:24" s="171" customFormat="1" ht="11.25">
      <c r="A3028" s="172" t="s">
        <v>704</v>
      </c>
      <c r="B3028" s="201" t="s">
        <v>672</v>
      </c>
      <c r="C3028" s="201" t="s">
        <v>705</v>
      </c>
      <c r="D3028" s="201" t="s">
        <v>706</v>
      </c>
      <c r="E3028" s="201" t="s">
        <v>707</v>
      </c>
      <c r="F3028" s="201" t="s">
        <v>708</v>
      </c>
      <c r="G3028" s="201">
        <v>6</v>
      </c>
      <c r="H3028" s="201">
        <v>74</v>
      </c>
      <c r="I3028" s="201" t="s">
        <v>713</v>
      </c>
      <c r="J3028" s="201" t="s">
        <v>671</v>
      </c>
      <c r="K3028" s="202">
        <v>43.4</v>
      </c>
      <c r="L3028" s="202">
        <v>0.27</v>
      </c>
      <c r="M3028" s="202">
        <v>19.7</v>
      </c>
      <c r="N3028" s="202">
        <v>7.64</v>
      </c>
      <c r="O3028" s="202">
        <v>0.43</v>
      </c>
      <c r="P3028" s="202">
        <v>18.55</v>
      </c>
      <c r="Q3028" s="202">
        <v>5.25</v>
      </c>
      <c r="R3028" s="202">
        <v>0.09</v>
      </c>
      <c r="S3028" s="202">
        <v>5.22</v>
      </c>
      <c r="T3028" s="202">
        <v>100.55</v>
      </c>
      <c r="U3028" s="183">
        <f t="shared" si="94"/>
        <v>81.230433537977135</v>
      </c>
      <c r="V3028" s="183">
        <f t="shared" si="95"/>
        <v>15.092737541046338</v>
      </c>
      <c r="W3028" s="201" t="s">
        <v>713</v>
      </c>
      <c r="X3028" s="201">
        <v>10</v>
      </c>
    </row>
    <row r="3029" spans="1:24" s="171" customFormat="1" ht="11.25">
      <c r="A3029" s="172" t="s">
        <v>704</v>
      </c>
      <c r="B3029" s="201" t="s">
        <v>672</v>
      </c>
      <c r="C3029" s="201" t="s">
        <v>705</v>
      </c>
      <c r="D3029" s="201" t="s">
        <v>706</v>
      </c>
      <c r="E3029" s="201" t="s">
        <v>707</v>
      </c>
      <c r="F3029" s="201" t="s">
        <v>708</v>
      </c>
      <c r="G3029" s="201">
        <v>6</v>
      </c>
      <c r="H3029" s="201">
        <v>75</v>
      </c>
      <c r="I3029" s="201" t="s">
        <v>713</v>
      </c>
      <c r="J3029" s="201" t="s">
        <v>671</v>
      </c>
      <c r="K3029" s="202">
        <v>43.28</v>
      </c>
      <c r="L3029" s="202">
        <v>0.95</v>
      </c>
      <c r="M3029" s="202">
        <v>18.28</v>
      </c>
      <c r="N3029" s="202">
        <v>8.7799999999999994</v>
      </c>
      <c r="O3029" s="202">
        <v>0.36</v>
      </c>
      <c r="P3029" s="202">
        <v>18.920000000000002</v>
      </c>
      <c r="Q3029" s="202">
        <v>5.58</v>
      </c>
      <c r="R3029" s="202">
        <v>0.1</v>
      </c>
      <c r="S3029" s="202">
        <v>4.01</v>
      </c>
      <c r="T3029" s="202">
        <v>100.26</v>
      </c>
      <c r="U3029" s="183">
        <f t="shared" si="94"/>
        <v>79.342970663221962</v>
      </c>
      <c r="V3029" s="183">
        <f t="shared" si="95"/>
        <v>12.828132460113808</v>
      </c>
      <c r="W3029" s="201" t="s">
        <v>713</v>
      </c>
      <c r="X3029" s="201">
        <v>10</v>
      </c>
    </row>
    <row r="3030" spans="1:24" s="171" customFormat="1" ht="11.25">
      <c r="A3030" s="172" t="s">
        <v>704</v>
      </c>
      <c r="B3030" s="201" t="s">
        <v>672</v>
      </c>
      <c r="C3030" s="201" t="s">
        <v>705</v>
      </c>
      <c r="D3030" s="201" t="s">
        <v>706</v>
      </c>
      <c r="E3030" s="201" t="s">
        <v>707</v>
      </c>
      <c r="F3030" s="201" t="s">
        <v>708</v>
      </c>
      <c r="G3030" s="201">
        <v>6</v>
      </c>
      <c r="H3030" s="201">
        <v>76</v>
      </c>
      <c r="I3030" s="201" t="s">
        <v>713</v>
      </c>
      <c r="J3030" s="201" t="s">
        <v>671</v>
      </c>
      <c r="K3030" s="202">
        <v>40.590000000000003</v>
      </c>
      <c r="L3030" s="202">
        <v>0.06</v>
      </c>
      <c r="M3030" s="202">
        <v>21.12</v>
      </c>
      <c r="N3030" s="202">
        <v>20.440000000000001</v>
      </c>
      <c r="O3030" s="202">
        <v>0.32</v>
      </c>
      <c r="P3030" s="202">
        <v>10.47</v>
      </c>
      <c r="Q3030" s="202">
        <v>6.27</v>
      </c>
      <c r="R3030" s="202">
        <v>0.06</v>
      </c>
      <c r="S3030" s="202">
        <v>7.0000000000000007E-2</v>
      </c>
      <c r="T3030" s="202">
        <v>99.4</v>
      </c>
      <c r="U3030" s="183">
        <f t="shared" si="94"/>
        <v>47.726600947249345</v>
      </c>
      <c r="V3030" s="183">
        <f t="shared" si="95"/>
        <v>0.22184951307858677</v>
      </c>
      <c r="W3030" s="201" t="s">
        <v>713</v>
      </c>
      <c r="X3030" s="201">
        <v>10</v>
      </c>
    </row>
    <row r="3031" spans="1:24" s="171" customFormat="1" ht="11.25">
      <c r="A3031" s="172" t="s">
        <v>704</v>
      </c>
      <c r="B3031" s="201" t="s">
        <v>672</v>
      </c>
      <c r="C3031" s="201" t="s">
        <v>705</v>
      </c>
      <c r="D3031" s="201" t="s">
        <v>706</v>
      </c>
      <c r="E3031" s="201" t="s">
        <v>707</v>
      </c>
      <c r="F3031" s="201" t="s">
        <v>708</v>
      </c>
      <c r="G3031" s="201">
        <v>6</v>
      </c>
      <c r="H3031" s="201">
        <v>77</v>
      </c>
      <c r="I3031" s="201" t="s">
        <v>713</v>
      </c>
      <c r="J3031" s="201" t="s">
        <v>671</v>
      </c>
      <c r="K3031" s="202">
        <v>42.24</v>
      </c>
      <c r="L3031" s="202">
        <v>0.98</v>
      </c>
      <c r="M3031" s="202">
        <v>18.93</v>
      </c>
      <c r="N3031" s="202">
        <v>8.52</v>
      </c>
      <c r="O3031" s="202">
        <v>0.36</v>
      </c>
      <c r="P3031" s="202">
        <v>18.39</v>
      </c>
      <c r="Q3031" s="202">
        <v>5.66</v>
      </c>
      <c r="R3031" s="202">
        <v>0.05</v>
      </c>
      <c r="S3031" s="202">
        <v>3.78</v>
      </c>
      <c r="T3031" s="202">
        <v>98.91</v>
      </c>
      <c r="U3031" s="183">
        <f t="shared" si="94"/>
        <v>79.369960655653799</v>
      </c>
      <c r="V3031" s="183">
        <f t="shared" si="95"/>
        <v>11.813106860738859</v>
      </c>
      <c r="W3031" s="201" t="s">
        <v>713</v>
      </c>
      <c r="X3031" s="201">
        <v>10</v>
      </c>
    </row>
    <row r="3032" spans="1:24" s="171" customFormat="1" ht="11.25">
      <c r="A3032" s="172" t="s">
        <v>704</v>
      </c>
      <c r="B3032" s="201" t="s">
        <v>672</v>
      </c>
      <c r="C3032" s="201" t="s">
        <v>705</v>
      </c>
      <c r="D3032" s="201" t="s">
        <v>706</v>
      </c>
      <c r="E3032" s="201" t="s">
        <v>707</v>
      </c>
      <c r="F3032" s="201" t="s">
        <v>708</v>
      </c>
      <c r="G3032" s="201">
        <v>6</v>
      </c>
      <c r="H3032" s="201">
        <v>78</v>
      </c>
      <c r="I3032" s="201" t="s">
        <v>713</v>
      </c>
      <c r="J3032" s="201" t="s">
        <v>671</v>
      </c>
      <c r="K3032" s="202">
        <v>42.89</v>
      </c>
      <c r="L3032" s="202">
        <v>1.0900000000000001</v>
      </c>
      <c r="M3032" s="202">
        <v>18.66</v>
      </c>
      <c r="N3032" s="202">
        <v>8.6</v>
      </c>
      <c r="O3032" s="202">
        <v>0.37</v>
      </c>
      <c r="P3032" s="202">
        <v>18.420000000000002</v>
      </c>
      <c r="Q3032" s="202">
        <v>5.73</v>
      </c>
      <c r="R3032" s="202">
        <v>0.12</v>
      </c>
      <c r="S3032" s="202">
        <v>4.1900000000000004</v>
      </c>
      <c r="T3032" s="202">
        <v>100.07</v>
      </c>
      <c r="U3032" s="183">
        <f t="shared" si="94"/>
        <v>79.243334253414233</v>
      </c>
      <c r="V3032" s="183">
        <f t="shared" si="95"/>
        <v>13.091346270501566</v>
      </c>
      <c r="W3032" s="201" t="s">
        <v>713</v>
      </c>
      <c r="X3032" s="201">
        <v>10</v>
      </c>
    </row>
    <row r="3033" spans="1:24" s="171" customFormat="1" ht="11.25">
      <c r="A3033" s="172" t="s">
        <v>704</v>
      </c>
      <c r="B3033" s="201" t="s">
        <v>672</v>
      </c>
      <c r="C3033" s="201" t="s">
        <v>705</v>
      </c>
      <c r="D3033" s="201" t="s">
        <v>706</v>
      </c>
      <c r="E3033" s="201" t="s">
        <v>707</v>
      </c>
      <c r="F3033" s="201" t="s">
        <v>708</v>
      </c>
      <c r="G3033" s="201">
        <v>6</v>
      </c>
      <c r="H3033" s="201">
        <v>79</v>
      </c>
      <c r="I3033" s="201" t="s">
        <v>713</v>
      </c>
      <c r="J3033" s="201" t="s">
        <v>671</v>
      </c>
      <c r="K3033" s="202">
        <v>43.01</v>
      </c>
      <c r="L3033" s="202">
        <v>1.2</v>
      </c>
      <c r="M3033" s="202">
        <v>17.989999999999998</v>
      </c>
      <c r="N3033" s="202">
        <v>7.83</v>
      </c>
      <c r="O3033" s="202">
        <v>0.35</v>
      </c>
      <c r="P3033" s="202">
        <v>18.75</v>
      </c>
      <c r="Q3033" s="202">
        <v>6.04</v>
      </c>
      <c r="R3033" s="202">
        <v>0.09</v>
      </c>
      <c r="S3033" s="202">
        <v>4.7300000000000004</v>
      </c>
      <c r="T3033" s="202">
        <v>99.99</v>
      </c>
      <c r="U3033" s="183">
        <f t="shared" si="94"/>
        <v>81.018493460606678</v>
      </c>
      <c r="V3033" s="183">
        <f t="shared" si="95"/>
        <v>14.993441094203503</v>
      </c>
      <c r="W3033" s="201" t="s">
        <v>713</v>
      </c>
      <c r="X3033" s="201">
        <v>10</v>
      </c>
    </row>
    <row r="3034" spans="1:24" s="171" customFormat="1" ht="11.25">
      <c r="A3034" s="172" t="s">
        <v>704</v>
      </c>
      <c r="B3034" s="201" t="s">
        <v>672</v>
      </c>
      <c r="C3034" s="201" t="s">
        <v>705</v>
      </c>
      <c r="D3034" s="201" t="s">
        <v>706</v>
      </c>
      <c r="E3034" s="201" t="s">
        <v>707</v>
      </c>
      <c r="F3034" s="201" t="s">
        <v>708</v>
      </c>
      <c r="G3034" s="201">
        <v>6</v>
      </c>
      <c r="H3034" s="201">
        <v>80</v>
      </c>
      <c r="I3034" s="201" t="s">
        <v>713</v>
      </c>
      <c r="J3034" s="201" t="s">
        <v>671</v>
      </c>
      <c r="K3034" s="202">
        <v>43.4</v>
      </c>
      <c r="L3034" s="202">
        <v>0.18</v>
      </c>
      <c r="M3034" s="202">
        <v>20.440000000000001</v>
      </c>
      <c r="N3034" s="202">
        <v>7.78</v>
      </c>
      <c r="O3034" s="202">
        <v>0.38</v>
      </c>
      <c r="P3034" s="202">
        <v>19.37</v>
      </c>
      <c r="Q3034" s="202">
        <v>4.87</v>
      </c>
      <c r="R3034" s="202">
        <v>0.04</v>
      </c>
      <c r="S3034" s="202">
        <v>3.38</v>
      </c>
      <c r="T3034" s="202">
        <v>99.84</v>
      </c>
      <c r="U3034" s="183">
        <f t="shared" si="94"/>
        <v>81.610081189961235</v>
      </c>
      <c r="V3034" s="183">
        <f t="shared" si="95"/>
        <v>9.9854455783872229</v>
      </c>
      <c r="W3034" s="201" t="s">
        <v>713</v>
      </c>
      <c r="X3034" s="201">
        <v>10</v>
      </c>
    </row>
    <row r="3035" spans="1:24" s="171" customFormat="1" ht="11.25">
      <c r="A3035" s="172" t="s">
        <v>704</v>
      </c>
      <c r="B3035" s="201" t="s">
        <v>672</v>
      </c>
      <c r="C3035" s="201" t="s">
        <v>705</v>
      </c>
      <c r="D3035" s="201" t="s">
        <v>706</v>
      </c>
      <c r="E3035" s="201" t="s">
        <v>707</v>
      </c>
      <c r="F3035" s="201" t="s">
        <v>708</v>
      </c>
      <c r="G3035" s="201">
        <v>6</v>
      </c>
      <c r="H3035" s="201">
        <v>81</v>
      </c>
      <c r="I3035" s="201" t="s">
        <v>713</v>
      </c>
      <c r="J3035" s="201" t="s">
        <v>671</v>
      </c>
      <c r="K3035" s="202">
        <v>41.84</v>
      </c>
      <c r="L3035" s="202">
        <v>0.86</v>
      </c>
      <c r="M3035" s="202">
        <v>18.18</v>
      </c>
      <c r="N3035" s="202">
        <v>7.15</v>
      </c>
      <c r="O3035" s="202">
        <v>0.39</v>
      </c>
      <c r="P3035" s="202">
        <v>18.47</v>
      </c>
      <c r="Q3035" s="202">
        <v>5.86</v>
      </c>
      <c r="R3035" s="202">
        <v>0.11</v>
      </c>
      <c r="S3035" s="202">
        <v>5.48</v>
      </c>
      <c r="T3035" s="202">
        <v>98.34</v>
      </c>
      <c r="U3035" s="183">
        <f t="shared" si="94"/>
        <v>82.156936913958276</v>
      </c>
      <c r="V3035" s="183">
        <f t="shared" si="95"/>
        <v>16.819951947240632</v>
      </c>
      <c r="W3035" s="201" t="s">
        <v>713</v>
      </c>
      <c r="X3035" s="201">
        <v>10</v>
      </c>
    </row>
    <row r="3036" spans="1:24" s="171" customFormat="1" ht="11.25">
      <c r="A3036" s="172" t="s">
        <v>704</v>
      </c>
      <c r="B3036" s="201" t="s">
        <v>672</v>
      </c>
      <c r="C3036" s="201" t="s">
        <v>705</v>
      </c>
      <c r="D3036" s="201" t="s">
        <v>706</v>
      </c>
      <c r="E3036" s="201" t="s">
        <v>707</v>
      </c>
      <c r="F3036" s="201" t="s">
        <v>708</v>
      </c>
      <c r="G3036" s="201">
        <v>6</v>
      </c>
      <c r="H3036" s="201">
        <v>82</v>
      </c>
      <c r="I3036" s="201" t="s">
        <v>713</v>
      </c>
      <c r="J3036" s="201" t="s">
        <v>671</v>
      </c>
      <c r="K3036" s="202">
        <v>42.58</v>
      </c>
      <c r="L3036" s="202">
        <v>1.03</v>
      </c>
      <c r="M3036" s="202">
        <v>19</v>
      </c>
      <c r="N3036" s="202">
        <v>7.58</v>
      </c>
      <c r="O3036" s="202">
        <v>0.33</v>
      </c>
      <c r="P3036" s="202">
        <v>20.149999999999999</v>
      </c>
      <c r="Q3036" s="202">
        <v>5.53</v>
      </c>
      <c r="R3036" s="202">
        <v>7.0000000000000007E-2</v>
      </c>
      <c r="S3036" s="202">
        <v>3.97</v>
      </c>
      <c r="T3036" s="202">
        <v>100.24</v>
      </c>
      <c r="U3036" s="183">
        <f t="shared" si="94"/>
        <v>82.573145356260639</v>
      </c>
      <c r="V3036" s="183">
        <f t="shared" si="95"/>
        <v>12.293799041959868</v>
      </c>
      <c r="W3036" s="201" t="s">
        <v>713</v>
      </c>
      <c r="X3036" s="201">
        <v>10</v>
      </c>
    </row>
    <row r="3037" spans="1:24" s="171" customFormat="1" ht="11.25">
      <c r="A3037" s="172" t="s">
        <v>704</v>
      </c>
      <c r="B3037" s="201" t="s">
        <v>672</v>
      </c>
      <c r="C3037" s="201" t="s">
        <v>705</v>
      </c>
      <c r="D3037" s="201" t="s">
        <v>706</v>
      </c>
      <c r="E3037" s="201" t="s">
        <v>707</v>
      </c>
      <c r="F3037" s="201" t="s">
        <v>708</v>
      </c>
      <c r="G3037" s="201">
        <v>6</v>
      </c>
      <c r="H3037" s="201">
        <v>83</v>
      </c>
      <c r="I3037" s="201" t="s">
        <v>713</v>
      </c>
      <c r="J3037" s="201" t="s">
        <v>671</v>
      </c>
      <c r="K3037" s="202">
        <v>42.48</v>
      </c>
      <c r="L3037" s="202">
        <v>1.17</v>
      </c>
      <c r="M3037" s="202">
        <v>17.670000000000002</v>
      </c>
      <c r="N3037" s="202">
        <v>7.48</v>
      </c>
      <c r="O3037" s="202">
        <v>0.31</v>
      </c>
      <c r="P3037" s="202">
        <v>18.420000000000002</v>
      </c>
      <c r="Q3037" s="202">
        <v>5.98</v>
      </c>
      <c r="R3037" s="202">
        <v>0.09</v>
      </c>
      <c r="S3037" s="202">
        <v>4.8499999999999996</v>
      </c>
      <c r="T3037" s="202">
        <v>98.45</v>
      </c>
      <c r="U3037" s="183">
        <f t="shared" si="94"/>
        <v>81.444948965406567</v>
      </c>
      <c r="V3037" s="183">
        <f t="shared" si="95"/>
        <v>15.549799038290629</v>
      </c>
      <c r="W3037" s="201" t="s">
        <v>713</v>
      </c>
      <c r="X3037" s="201">
        <v>10</v>
      </c>
    </row>
    <row r="3038" spans="1:24" s="171" customFormat="1" ht="11.25">
      <c r="A3038" s="172" t="s">
        <v>704</v>
      </c>
      <c r="B3038" s="201" t="s">
        <v>672</v>
      </c>
      <c r="C3038" s="201" t="s">
        <v>705</v>
      </c>
      <c r="D3038" s="201" t="s">
        <v>706</v>
      </c>
      <c r="E3038" s="201" t="s">
        <v>707</v>
      </c>
      <c r="F3038" s="201" t="s">
        <v>708</v>
      </c>
      <c r="G3038" s="201">
        <v>6</v>
      </c>
      <c r="H3038" s="201">
        <v>84</v>
      </c>
      <c r="I3038" s="201" t="s">
        <v>713</v>
      </c>
      <c r="J3038" s="201" t="s">
        <v>671</v>
      </c>
      <c r="K3038" s="202">
        <v>43.45</v>
      </c>
      <c r="L3038" s="202">
        <v>0.15</v>
      </c>
      <c r="M3038" s="202">
        <v>20.149999999999999</v>
      </c>
      <c r="N3038" s="202">
        <v>7.49</v>
      </c>
      <c r="O3038" s="202">
        <v>0.4</v>
      </c>
      <c r="P3038" s="202">
        <v>19.59</v>
      </c>
      <c r="Q3038" s="202">
        <v>5.2</v>
      </c>
      <c r="R3038" s="202">
        <v>0.09</v>
      </c>
      <c r="S3038" s="202">
        <v>4.5599999999999996</v>
      </c>
      <c r="T3038" s="202">
        <v>101.08</v>
      </c>
      <c r="U3038" s="183">
        <f t="shared" si="94"/>
        <v>82.338206246474769</v>
      </c>
      <c r="V3038" s="183">
        <f t="shared" si="95"/>
        <v>13.180344312720397</v>
      </c>
      <c r="W3038" s="201" t="s">
        <v>713</v>
      </c>
      <c r="X3038" s="201">
        <v>10</v>
      </c>
    </row>
    <row r="3039" spans="1:24" s="171" customFormat="1" ht="11.25">
      <c r="A3039" s="172" t="s">
        <v>704</v>
      </c>
      <c r="B3039" s="201" t="s">
        <v>672</v>
      </c>
      <c r="C3039" s="201" t="s">
        <v>705</v>
      </c>
      <c r="D3039" s="201" t="s">
        <v>706</v>
      </c>
      <c r="E3039" s="201" t="s">
        <v>707</v>
      </c>
      <c r="F3039" s="201" t="s">
        <v>708</v>
      </c>
      <c r="G3039" s="201">
        <v>6</v>
      </c>
      <c r="H3039" s="201">
        <v>85</v>
      </c>
      <c r="I3039" s="201" t="s">
        <v>713</v>
      </c>
      <c r="J3039" s="201" t="s">
        <v>671</v>
      </c>
      <c r="K3039" s="202">
        <v>43.3</v>
      </c>
      <c r="L3039" s="202">
        <v>0.09</v>
      </c>
      <c r="M3039" s="202">
        <v>17.48</v>
      </c>
      <c r="N3039" s="202">
        <v>7.58</v>
      </c>
      <c r="O3039" s="202">
        <v>0.46</v>
      </c>
      <c r="P3039" s="202">
        <v>17.86</v>
      </c>
      <c r="Q3039" s="202">
        <v>6.1</v>
      </c>
      <c r="R3039" s="202">
        <v>0.01</v>
      </c>
      <c r="S3039" s="202">
        <v>7.31</v>
      </c>
      <c r="T3039" s="202">
        <v>100.19</v>
      </c>
      <c r="U3039" s="183">
        <f t="shared" si="94"/>
        <v>80.768405758643624</v>
      </c>
      <c r="V3039" s="183">
        <f t="shared" si="95"/>
        <v>21.907947457949199</v>
      </c>
      <c r="W3039" s="201" t="s">
        <v>713</v>
      </c>
      <c r="X3039" s="201">
        <v>10</v>
      </c>
    </row>
    <row r="3040" spans="1:24" s="171" customFormat="1" ht="11.25">
      <c r="A3040" s="172" t="s">
        <v>704</v>
      </c>
      <c r="B3040" s="201" t="s">
        <v>672</v>
      </c>
      <c r="C3040" s="201" t="s">
        <v>705</v>
      </c>
      <c r="D3040" s="201" t="s">
        <v>706</v>
      </c>
      <c r="E3040" s="201" t="s">
        <v>707</v>
      </c>
      <c r="F3040" s="201" t="s">
        <v>708</v>
      </c>
      <c r="G3040" s="201">
        <v>6</v>
      </c>
      <c r="H3040" s="201">
        <v>86</v>
      </c>
      <c r="I3040" s="201" t="s">
        <v>713</v>
      </c>
      <c r="J3040" s="201" t="s">
        <v>671</v>
      </c>
      <c r="K3040" s="202">
        <v>43.35</v>
      </c>
      <c r="L3040" s="202">
        <v>0.7</v>
      </c>
      <c r="M3040" s="202">
        <v>17.66</v>
      </c>
      <c r="N3040" s="202">
        <v>7.51</v>
      </c>
      <c r="O3040" s="202">
        <v>0.34</v>
      </c>
      <c r="P3040" s="202">
        <v>18.850000000000001</v>
      </c>
      <c r="Q3040" s="202">
        <v>5.88</v>
      </c>
      <c r="R3040" s="202">
        <v>0.05</v>
      </c>
      <c r="S3040" s="202">
        <v>6.01</v>
      </c>
      <c r="T3040" s="202">
        <v>100.35</v>
      </c>
      <c r="U3040" s="183">
        <f t="shared" si="94"/>
        <v>81.731459152208373</v>
      </c>
      <c r="V3040" s="183">
        <f t="shared" si="95"/>
        <v>18.586551796454025</v>
      </c>
      <c r="W3040" s="201" t="s">
        <v>713</v>
      </c>
      <c r="X3040" s="201">
        <v>10</v>
      </c>
    </row>
    <row r="3041" spans="1:24" s="171" customFormat="1" ht="11.25">
      <c r="A3041" s="172" t="s">
        <v>704</v>
      </c>
      <c r="B3041" s="201" t="s">
        <v>672</v>
      </c>
      <c r="C3041" s="201" t="s">
        <v>705</v>
      </c>
      <c r="D3041" s="201" t="s">
        <v>706</v>
      </c>
      <c r="E3041" s="201" t="s">
        <v>707</v>
      </c>
      <c r="F3041" s="201" t="s">
        <v>708</v>
      </c>
      <c r="G3041" s="201">
        <v>6</v>
      </c>
      <c r="H3041" s="201">
        <v>87</v>
      </c>
      <c r="I3041" s="201" t="s">
        <v>713</v>
      </c>
      <c r="J3041" s="201" t="s">
        <v>671</v>
      </c>
      <c r="K3041" s="202">
        <v>43.15</v>
      </c>
      <c r="L3041" s="202">
        <v>0.03</v>
      </c>
      <c r="M3041" s="202">
        <v>17.8</v>
      </c>
      <c r="N3041" s="202">
        <v>7.32</v>
      </c>
      <c r="O3041" s="202">
        <v>0.41</v>
      </c>
      <c r="P3041" s="202">
        <v>18.07</v>
      </c>
      <c r="Q3041" s="202">
        <v>6.68</v>
      </c>
      <c r="R3041" s="202">
        <v>7.0000000000000007E-2</v>
      </c>
      <c r="S3041" s="202">
        <v>7.39</v>
      </c>
      <c r="T3041" s="202">
        <v>100.92</v>
      </c>
      <c r="U3041" s="183">
        <f t="shared" si="94"/>
        <v>81.481772264531145</v>
      </c>
      <c r="V3041" s="183">
        <f t="shared" si="95"/>
        <v>21.784051557594907</v>
      </c>
      <c r="W3041" s="201" t="s">
        <v>713</v>
      </c>
      <c r="X3041" s="201">
        <v>10</v>
      </c>
    </row>
    <row r="3042" spans="1:24" s="171" customFormat="1" ht="11.25">
      <c r="A3042" s="172" t="s">
        <v>704</v>
      </c>
      <c r="B3042" s="201" t="s">
        <v>672</v>
      </c>
      <c r="C3042" s="201" t="s">
        <v>705</v>
      </c>
      <c r="D3042" s="201" t="s">
        <v>706</v>
      </c>
      <c r="E3042" s="201" t="s">
        <v>707</v>
      </c>
      <c r="F3042" s="201" t="s">
        <v>708</v>
      </c>
      <c r="G3042" s="201">
        <v>6</v>
      </c>
      <c r="H3042" s="201">
        <v>88</v>
      </c>
      <c r="I3042" s="201" t="s">
        <v>713</v>
      </c>
      <c r="J3042" s="201" t="s">
        <v>671</v>
      </c>
      <c r="K3042" s="202">
        <v>42.56</v>
      </c>
      <c r="L3042" s="202">
        <v>0.12</v>
      </c>
      <c r="M3042" s="202">
        <v>18.34</v>
      </c>
      <c r="N3042" s="202">
        <v>8.34</v>
      </c>
      <c r="O3042" s="202">
        <v>0.46</v>
      </c>
      <c r="P3042" s="202">
        <v>17.940000000000001</v>
      </c>
      <c r="Q3042" s="202">
        <v>6.22</v>
      </c>
      <c r="R3042" s="202">
        <v>0.08</v>
      </c>
      <c r="S3042" s="202">
        <v>6.95</v>
      </c>
      <c r="T3042" s="202">
        <v>101.01</v>
      </c>
      <c r="U3042" s="183">
        <f t="shared" si="94"/>
        <v>79.313887789519697</v>
      </c>
      <c r="V3042" s="183">
        <f t="shared" si="95"/>
        <v>20.268972683555873</v>
      </c>
      <c r="W3042" s="201" t="s">
        <v>713</v>
      </c>
      <c r="X3042" s="201">
        <v>10</v>
      </c>
    </row>
    <row r="3043" spans="1:24" s="171" customFormat="1" ht="11.25">
      <c r="A3043" s="172" t="s">
        <v>704</v>
      </c>
      <c r="B3043" s="201" t="s">
        <v>672</v>
      </c>
      <c r="C3043" s="201" t="s">
        <v>705</v>
      </c>
      <c r="D3043" s="201" t="s">
        <v>706</v>
      </c>
      <c r="E3043" s="201" t="s">
        <v>707</v>
      </c>
      <c r="F3043" s="201" t="s">
        <v>708</v>
      </c>
      <c r="G3043" s="201">
        <v>6</v>
      </c>
      <c r="H3043" s="201">
        <v>89</v>
      </c>
      <c r="I3043" s="201" t="s">
        <v>713</v>
      </c>
      <c r="J3043" s="201" t="s">
        <v>671</v>
      </c>
      <c r="K3043" s="202">
        <v>42.63</v>
      </c>
      <c r="L3043" s="202">
        <v>0.97</v>
      </c>
      <c r="M3043" s="202">
        <v>17.649999999999999</v>
      </c>
      <c r="N3043" s="202">
        <v>7.38</v>
      </c>
      <c r="O3043" s="202">
        <v>0.33</v>
      </c>
      <c r="P3043" s="202">
        <v>18.71</v>
      </c>
      <c r="Q3043" s="202">
        <v>5.96</v>
      </c>
      <c r="R3043" s="202">
        <v>0</v>
      </c>
      <c r="S3043" s="202">
        <v>5.45</v>
      </c>
      <c r="T3043" s="202">
        <v>99.08</v>
      </c>
      <c r="U3043" s="183">
        <f t="shared" si="94"/>
        <v>81.880401727054291</v>
      </c>
      <c r="V3043" s="183">
        <f t="shared" si="95"/>
        <v>17.15978735656569</v>
      </c>
      <c r="W3043" s="201" t="s">
        <v>713</v>
      </c>
      <c r="X3043" s="201">
        <v>10</v>
      </c>
    </row>
    <row r="3044" spans="1:24" s="171" customFormat="1" ht="11.25">
      <c r="A3044" s="172" t="s">
        <v>704</v>
      </c>
      <c r="B3044" s="201" t="s">
        <v>672</v>
      </c>
      <c r="C3044" s="201" t="s">
        <v>705</v>
      </c>
      <c r="D3044" s="201" t="s">
        <v>706</v>
      </c>
      <c r="E3044" s="201" t="s">
        <v>707</v>
      </c>
      <c r="F3044" s="201" t="s">
        <v>708</v>
      </c>
      <c r="G3044" s="201">
        <v>6</v>
      </c>
      <c r="H3044" s="201">
        <v>90</v>
      </c>
      <c r="I3044" s="201" t="s">
        <v>713</v>
      </c>
      <c r="J3044" s="201" t="s">
        <v>671</v>
      </c>
      <c r="K3044" s="202">
        <v>43.31</v>
      </c>
      <c r="L3044" s="202">
        <v>0.32</v>
      </c>
      <c r="M3044" s="202">
        <v>20.49</v>
      </c>
      <c r="N3044" s="202">
        <v>7.49</v>
      </c>
      <c r="O3044" s="202">
        <v>0.38</v>
      </c>
      <c r="P3044" s="202">
        <v>20.059999999999999</v>
      </c>
      <c r="Q3044" s="202">
        <v>4.59</v>
      </c>
      <c r="R3044" s="202">
        <v>0.05</v>
      </c>
      <c r="S3044" s="202">
        <v>2.93</v>
      </c>
      <c r="T3044" s="202">
        <v>99.62</v>
      </c>
      <c r="U3044" s="183">
        <f t="shared" si="94"/>
        <v>82.680346384008701</v>
      </c>
      <c r="V3044" s="183">
        <f t="shared" si="95"/>
        <v>8.7531146173649788</v>
      </c>
      <c r="W3044" s="201" t="s">
        <v>713</v>
      </c>
      <c r="X3044" s="201">
        <v>10</v>
      </c>
    </row>
    <row r="3045" spans="1:24" s="171" customFormat="1" ht="11.25">
      <c r="A3045" s="172" t="s">
        <v>704</v>
      </c>
      <c r="B3045" s="201" t="s">
        <v>672</v>
      </c>
      <c r="C3045" s="201" t="s">
        <v>705</v>
      </c>
      <c r="D3045" s="201" t="s">
        <v>706</v>
      </c>
      <c r="E3045" s="201" t="s">
        <v>707</v>
      </c>
      <c r="F3045" s="201" t="s">
        <v>708</v>
      </c>
      <c r="G3045" s="201">
        <v>6</v>
      </c>
      <c r="H3045" s="201">
        <v>91</v>
      </c>
      <c r="I3045" s="201" t="s">
        <v>713</v>
      </c>
      <c r="J3045" s="201" t="s">
        <v>671</v>
      </c>
      <c r="K3045" s="202">
        <v>43.05</v>
      </c>
      <c r="L3045" s="202">
        <v>0.11</v>
      </c>
      <c r="M3045" s="202">
        <v>19.52</v>
      </c>
      <c r="N3045" s="202">
        <v>7.2</v>
      </c>
      <c r="O3045" s="202">
        <v>0.33</v>
      </c>
      <c r="P3045" s="202">
        <v>18.84</v>
      </c>
      <c r="Q3045" s="202">
        <v>5.17</v>
      </c>
      <c r="R3045" s="202">
        <v>0</v>
      </c>
      <c r="S3045" s="202">
        <v>4.5199999999999996</v>
      </c>
      <c r="T3045" s="202">
        <v>98.74</v>
      </c>
      <c r="U3045" s="183">
        <f t="shared" si="94"/>
        <v>82.344761133071273</v>
      </c>
      <c r="V3045" s="183">
        <f t="shared" si="95"/>
        <v>13.445237945450156</v>
      </c>
      <c r="W3045" s="201" t="s">
        <v>713</v>
      </c>
      <c r="X3045" s="201">
        <v>10</v>
      </c>
    </row>
    <row r="3046" spans="1:24" s="171" customFormat="1" ht="11.25">
      <c r="A3046" s="172" t="s">
        <v>704</v>
      </c>
      <c r="B3046" s="201" t="s">
        <v>672</v>
      </c>
      <c r="C3046" s="201" t="s">
        <v>705</v>
      </c>
      <c r="D3046" s="201" t="s">
        <v>706</v>
      </c>
      <c r="E3046" s="201" t="s">
        <v>707</v>
      </c>
      <c r="F3046" s="201" t="s">
        <v>708</v>
      </c>
      <c r="G3046" s="201">
        <v>6</v>
      </c>
      <c r="H3046" s="201">
        <v>92</v>
      </c>
      <c r="I3046" s="201" t="s">
        <v>713</v>
      </c>
      <c r="J3046" s="201" t="s">
        <v>671</v>
      </c>
      <c r="K3046" s="202">
        <v>42.15</v>
      </c>
      <c r="L3046" s="202">
        <v>1.1399999999999999</v>
      </c>
      <c r="M3046" s="202">
        <v>18.059999999999999</v>
      </c>
      <c r="N3046" s="202">
        <v>8.74</v>
      </c>
      <c r="O3046" s="202">
        <v>0.41</v>
      </c>
      <c r="P3046" s="202">
        <v>17.95</v>
      </c>
      <c r="Q3046" s="202">
        <v>5.9</v>
      </c>
      <c r="R3046" s="202">
        <v>0.12</v>
      </c>
      <c r="S3046" s="202">
        <v>4.07</v>
      </c>
      <c r="T3046" s="202">
        <v>98.54</v>
      </c>
      <c r="U3046" s="183">
        <f t="shared" si="94"/>
        <v>78.544106336542569</v>
      </c>
      <c r="V3046" s="183">
        <f t="shared" si="95"/>
        <v>13.132643971238009</v>
      </c>
      <c r="W3046" s="201" t="s">
        <v>713</v>
      </c>
      <c r="X3046" s="201">
        <v>10</v>
      </c>
    </row>
    <row r="3047" spans="1:24" s="171" customFormat="1" ht="11.25">
      <c r="A3047" s="172" t="s">
        <v>704</v>
      </c>
      <c r="B3047" s="201" t="s">
        <v>672</v>
      </c>
      <c r="C3047" s="201" t="s">
        <v>705</v>
      </c>
      <c r="D3047" s="201" t="s">
        <v>706</v>
      </c>
      <c r="E3047" s="201" t="s">
        <v>707</v>
      </c>
      <c r="F3047" s="201" t="s">
        <v>708</v>
      </c>
      <c r="G3047" s="201">
        <v>6</v>
      </c>
      <c r="H3047" s="201">
        <v>93</v>
      </c>
      <c r="I3047" s="201" t="s">
        <v>713</v>
      </c>
      <c r="J3047" s="201" t="s">
        <v>671</v>
      </c>
      <c r="K3047" s="202">
        <v>42.42</v>
      </c>
      <c r="L3047" s="202">
        <v>0.19</v>
      </c>
      <c r="M3047" s="202">
        <v>18.53</v>
      </c>
      <c r="N3047" s="202">
        <v>7.24</v>
      </c>
      <c r="O3047" s="202">
        <v>0.36</v>
      </c>
      <c r="P3047" s="202">
        <v>18.559999999999999</v>
      </c>
      <c r="Q3047" s="202">
        <v>5.58</v>
      </c>
      <c r="R3047" s="202">
        <v>0.01</v>
      </c>
      <c r="S3047" s="202">
        <v>5.91</v>
      </c>
      <c r="T3047" s="202">
        <v>98.8</v>
      </c>
      <c r="U3047" s="183">
        <f t="shared" si="94"/>
        <v>82.044547848614386</v>
      </c>
      <c r="V3047" s="183">
        <f t="shared" si="95"/>
        <v>17.624908659100058</v>
      </c>
      <c r="W3047" s="201" t="s">
        <v>713</v>
      </c>
      <c r="X3047" s="201">
        <v>10</v>
      </c>
    </row>
    <row r="3048" spans="1:24" s="171" customFormat="1" ht="11.25">
      <c r="A3048" s="172" t="s">
        <v>704</v>
      </c>
      <c r="B3048" s="201" t="s">
        <v>672</v>
      </c>
      <c r="C3048" s="201" t="s">
        <v>705</v>
      </c>
      <c r="D3048" s="201" t="s">
        <v>706</v>
      </c>
      <c r="E3048" s="201" t="s">
        <v>707</v>
      </c>
      <c r="F3048" s="201" t="s">
        <v>708</v>
      </c>
      <c r="G3048" s="201">
        <v>6</v>
      </c>
      <c r="H3048" s="201">
        <v>94</v>
      </c>
      <c r="I3048" s="201" t="s">
        <v>713</v>
      </c>
      <c r="J3048" s="201" t="s">
        <v>671</v>
      </c>
      <c r="K3048" s="202">
        <v>43.64</v>
      </c>
      <c r="L3048" s="202">
        <v>1.1200000000000001</v>
      </c>
      <c r="M3048" s="202">
        <v>17.239999999999998</v>
      </c>
      <c r="N3048" s="202">
        <v>7.57</v>
      </c>
      <c r="O3048" s="202">
        <v>0.36</v>
      </c>
      <c r="P3048" s="202">
        <v>18.8</v>
      </c>
      <c r="Q3048" s="202">
        <v>6.31</v>
      </c>
      <c r="R3048" s="202">
        <v>0.02</v>
      </c>
      <c r="S3048" s="202">
        <v>5.7</v>
      </c>
      <c r="T3048" s="202">
        <v>100.76</v>
      </c>
      <c r="U3048" s="183">
        <f t="shared" si="94"/>
        <v>81.572451244369688</v>
      </c>
      <c r="V3048" s="183">
        <f t="shared" si="95"/>
        <v>18.153371407460355</v>
      </c>
      <c r="W3048" s="201" t="s">
        <v>713</v>
      </c>
      <c r="X3048" s="201">
        <v>10</v>
      </c>
    </row>
    <row r="3049" spans="1:24" s="171" customFormat="1" ht="11.25">
      <c r="A3049" s="172" t="s">
        <v>704</v>
      </c>
      <c r="B3049" s="201" t="s">
        <v>672</v>
      </c>
      <c r="C3049" s="201" t="s">
        <v>705</v>
      </c>
      <c r="D3049" s="201" t="s">
        <v>706</v>
      </c>
      <c r="E3049" s="201" t="s">
        <v>707</v>
      </c>
      <c r="F3049" s="201" t="s">
        <v>708</v>
      </c>
      <c r="G3049" s="201">
        <v>6</v>
      </c>
      <c r="H3049" s="201">
        <v>95</v>
      </c>
      <c r="I3049" s="201" t="s">
        <v>713</v>
      </c>
      <c r="J3049" s="201" t="s">
        <v>671</v>
      </c>
      <c r="K3049" s="202">
        <v>42.74</v>
      </c>
      <c r="L3049" s="202">
        <v>1.07</v>
      </c>
      <c r="M3049" s="202">
        <v>17.600000000000001</v>
      </c>
      <c r="N3049" s="202">
        <v>7.74</v>
      </c>
      <c r="O3049" s="202">
        <v>0.31</v>
      </c>
      <c r="P3049" s="202">
        <v>19.079999999999998</v>
      </c>
      <c r="Q3049" s="202">
        <v>6.05</v>
      </c>
      <c r="R3049" s="202">
        <v>0.19</v>
      </c>
      <c r="S3049" s="202">
        <v>5.6</v>
      </c>
      <c r="T3049" s="202">
        <v>100.38</v>
      </c>
      <c r="U3049" s="183">
        <f t="shared" si="94"/>
        <v>81.460581019377656</v>
      </c>
      <c r="V3049" s="183">
        <f t="shared" si="95"/>
        <v>17.590278311200503</v>
      </c>
      <c r="W3049" s="201" t="s">
        <v>713</v>
      </c>
      <c r="X3049" s="201">
        <v>10</v>
      </c>
    </row>
    <row r="3050" spans="1:24" s="171" customFormat="1" ht="11.25">
      <c r="A3050" s="172" t="s">
        <v>704</v>
      </c>
      <c r="B3050" s="201" t="s">
        <v>672</v>
      </c>
      <c r="C3050" s="201" t="s">
        <v>705</v>
      </c>
      <c r="D3050" s="201" t="s">
        <v>706</v>
      </c>
      <c r="E3050" s="201" t="s">
        <v>707</v>
      </c>
      <c r="F3050" s="201" t="s">
        <v>708</v>
      </c>
      <c r="G3050" s="201">
        <v>6</v>
      </c>
      <c r="H3050" s="201">
        <v>96</v>
      </c>
      <c r="I3050" s="201" t="s">
        <v>713</v>
      </c>
      <c r="J3050" s="201" t="s">
        <v>671</v>
      </c>
      <c r="K3050" s="202">
        <v>42.94</v>
      </c>
      <c r="L3050" s="202">
        <v>0.18</v>
      </c>
      <c r="M3050" s="202">
        <v>18.21</v>
      </c>
      <c r="N3050" s="202">
        <v>7.39</v>
      </c>
      <c r="O3050" s="202">
        <v>0.4</v>
      </c>
      <c r="P3050" s="202">
        <v>18.39</v>
      </c>
      <c r="Q3050" s="202">
        <v>6</v>
      </c>
      <c r="R3050" s="202">
        <v>0.02</v>
      </c>
      <c r="S3050" s="202">
        <v>6.68</v>
      </c>
      <c r="T3050" s="202">
        <v>100.21</v>
      </c>
      <c r="U3050" s="183">
        <f t="shared" si="94"/>
        <v>81.60272858582357</v>
      </c>
      <c r="V3050" s="183">
        <f t="shared" si="95"/>
        <v>19.748662947709576</v>
      </c>
      <c r="W3050" s="201" t="s">
        <v>713</v>
      </c>
      <c r="X3050" s="201">
        <v>10</v>
      </c>
    </row>
    <row r="3051" spans="1:24" s="171" customFormat="1" ht="11.25">
      <c r="A3051" s="172" t="s">
        <v>704</v>
      </c>
      <c r="B3051" s="201" t="s">
        <v>672</v>
      </c>
      <c r="C3051" s="201" t="s">
        <v>705</v>
      </c>
      <c r="D3051" s="201" t="s">
        <v>706</v>
      </c>
      <c r="E3051" s="201" t="s">
        <v>707</v>
      </c>
      <c r="F3051" s="201" t="s">
        <v>708</v>
      </c>
      <c r="G3051" s="201">
        <v>6</v>
      </c>
      <c r="H3051" s="201">
        <v>97</v>
      </c>
      <c r="I3051" s="201" t="s">
        <v>713</v>
      </c>
      <c r="J3051" s="201" t="s">
        <v>671</v>
      </c>
      <c r="K3051" s="202">
        <v>41.17</v>
      </c>
      <c r="L3051" s="202">
        <v>0.06</v>
      </c>
      <c r="M3051" s="202">
        <v>13.66</v>
      </c>
      <c r="N3051" s="202">
        <v>7.06</v>
      </c>
      <c r="O3051" s="202">
        <v>0.48</v>
      </c>
      <c r="P3051" s="202">
        <v>15.84</v>
      </c>
      <c r="Q3051" s="202">
        <v>8.9600000000000009</v>
      </c>
      <c r="R3051" s="202">
        <v>0.06</v>
      </c>
      <c r="S3051" s="202">
        <v>12.39</v>
      </c>
      <c r="T3051" s="202">
        <v>99.68</v>
      </c>
      <c r="U3051" s="183">
        <f t="shared" si="94"/>
        <v>79.996479914213381</v>
      </c>
      <c r="V3051" s="183">
        <f t="shared" si="95"/>
        <v>37.829135556225275</v>
      </c>
      <c r="W3051" s="201" t="s">
        <v>713</v>
      </c>
      <c r="X3051" s="201">
        <v>10</v>
      </c>
    </row>
    <row r="3052" spans="1:24" s="171" customFormat="1" ht="11.25">
      <c r="A3052" s="172" t="s">
        <v>704</v>
      </c>
      <c r="B3052" s="201" t="s">
        <v>672</v>
      </c>
      <c r="C3052" s="201" t="s">
        <v>705</v>
      </c>
      <c r="D3052" s="201" t="s">
        <v>706</v>
      </c>
      <c r="E3052" s="201" t="s">
        <v>707</v>
      </c>
      <c r="F3052" s="201" t="s">
        <v>708</v>
      </c>
      <c r="G3052" s="201">
        <v>6</v>
      </c>
      <c r="H3052" s="201">
        <v>98</v>
      </c>
      <c r="I3052" s="201" t="s">
        <v>713</v>
      </c>
      <c r="J3052" s="201" t="s">
        <v>671</v>
      </c>
      <c r="K3052" s="202">
        <v>42.36</v>
      </c>
      <c r="L3052" s="202">
        <v>0.06</v>
      </c>
      <c r="M3052" s="202">
        <v>18.53</v>
      </c>
      <c r="N3052" s="202">
        <v>7.34</v>
      </c>
      <c r="O3052" s="202">
        <v>0.38</v>
      </c>
      <c r="P3052" s="202">
        <v>17.91</v>
      </c>
      <c r="Q3052" s="202">
        <v>6.53</v>
      </c>
      <c r="R3052" s="202">
        <v>0.04</v>
      </c>
      <c r="S3052" s="202">
        <v>7.06</v>
      </c>
      <c r="T3052" s="202">
        <v>100.21</v>
      </c>
      <c r="U3052" s="183">
        <f t="shared" si="94"/>
        <v>81.305760016892563</v>
      </c>
      <c r="V3052" s="183">
        <f t="shared" si="95"/>
        <v>20.35632878597972</v>
      </c>
      <c r="W3052" s="201" t="s">
        <v>713</v>
      </c>
      <c r="X3052" s="201">
        <v>10</v>
      </c>
    </row>
    <row r="3053" spans="1:24" s="171" customFormat="1" ht="11.25">
      <c r="A3053" s="172" t="s">
        <v>704</v>
      </c>
      <c r="B3053" s="201" t="s">
        <v>672</v>
      </c>
      <c r="C3053" s="201" t="s">
        <v>705</v>
      </c>
      <c r="D3053" s="201" t="s">
        <v>706</v>
      </c>
      <c r="E3053" s="201" t="s">
        <v>707</v>
      </c>
      <c r="F3053" s="201" t="s">
        <v>708</v>
      </c>
      <c r="G3053" s="201">
        <v>6</v>
      </c>
      <c r="H3053" s="201">
        <v>99</v>
      </c>
      <c r="I3053" s="201" t="s">
        <v>713</v>
      </c>
      <c r="J3053" s="201" t="s">
        <v>671</v>
      </c>
      <c r="K3053" s="202">
        <v>42.76</v>
      </c>
      <c r="L3053" s="202">
        <v>0.28000000000000003</v>
      </c>
      <c r="M3053" s="202">
        <v>18.36</v>
      </c>
      <c r="N3053" s="202">
        <v>7.17</v>
      </c>
      <c r="O3053" s="202">
        <v>0.41</v>
      </c>
      <c r="P3053" s="202">
        <v>18.79</v>
      </c>
      <c r="Q3053" s="202">
        <v>6.16</v>
      </c>
      <c r="R3053" s="202">
        <v>0</v>
      </c>
      <c r="S3053" s="202">
        <v>6.98</v>
      </c>
      <c r="T3053" s="202">
        <v>100.91</v>
      </c>
      <c r="U3053" s="183">
        <f t="shared" si="94"/>
        <v>82.366818007275043</v>
      </c>
      <c r="V3053" s="183">
        <f t="shared" si="95"/>
        <v>20.321016740762463</v>
      </c>
      <c r="W3053" s="201" t="s">
        <v>713</v>
      </c>
      <c r="X3053" s="201">
        <v>10</v>
      </c>
    </row>
    <row r="3054" spans="1:24" s="171" customFormat="1" ht="11.25">
      <c r="A3054" s="172" t="s">
        <v>704</v>
      </c>
      <c r="B3054" s="201" t="s">
        <v>672</v>
      </c>
      <c r="C3054" s="201" t="s">
        <v>705</v>
      </c>
      <c r="D3054" s="201" t="s">
        <v>706</v>
      </c>
      <c r="E3054" s="201" t="s">
        <v>707</v>
      </c>
      <c r="F3054" s="201" t="s">
        <v>708</v>
      </c>
      <c r="G3054" s="201">
        <v>6</v>
      </c>
      <c r="H3054" s="201">
        <v>100</v>
      </c>
      <c r="I3054" s="201" t="s">
        <v>713</v>
      </c>
      <c r="J3054" s="201" t="s">
        <v>671</v>
      </c>
      <c r="K3054" s="202">
        <v>42.96</v>
      </c>
      <c r="L3054" s="202">
        <v>0.03</v>
      </c>
      <c r="M3054" s="202">
        <v>17.350000000000001</v>
      </c>
      <c r="N3054" s="202">
        <v>7.36</v>
      </c>
      <c r="O3054" s="202">
        <v>0.4</v>
      </c>
      <c r="P3054" s="202">
        <v>18.399999999999999</v>
      </c>
      <c r="Q3054" s="202">
        <v>6.63</v>
      </c>
      <c r="R3054" s="202">
        <v>7.0000000000000007E-2</v>
      </c>
      <c r="S3054" s="202">
        <v>7.88</v>
      </c>
      <c r="T3054" s="202">
        <v>101.08</v>
      </c>
      <c r="U3054" s="183">
        <f t="shared" si="94"/>
        <v>81.671857594289222</v>
      </c>
      <c r="V3054" s="183">
        <f t="shared" si="95"/>
        <v>23.352922692751559</v>
      </c>
      <c r="W3054" s="201" t="s">
        <v>713</v>
      </c>
      <c r="X3054" s="201">
        <v>10</v>
      </c>
    </row>
    <row r="3055" spans="1:24" s="171" customFormat="1" ht="11.25">
      <c r="A3055" s="172" t="s">
        <v>704</v>
      </c>
      <c r="B3055" s="201" t="s">
        <v>672</v>
      </c>
      <c r="C3055" s="201" t="s">
        <v>705</v>
      </c>
      <c r="D3055" s="201" t="s">
        <v>706</v>
      </c>
      <c r="E3055" s="201" t="s">
        <v>707</v>
      </c>
      <c r="F3055" s="201" t="s">
        <v>708</v>
      </c>
      <c r="G3055" s="201">
        <v>6</v>
      </c>
      <c r="H3055" s="201">
        <v>101</v>
      </c>
      <c r="I3055" s="201" t="s">
        <v>713</v>
      </c>
      <c r="J3055" s="201" t="s">
        <v>671</v>
      </c>
      <c r="K3055" s="202">
        <v>43</v>
      </c>
      <c r="L3055" s="202">
        <v>0.15</v>
      </c>
      <c r="M3055" s="202">
        <v>17.95</v>
      </c>
      <c r="N3055" s="202">
        <v>7.99</v>
      </c>
      <c r="O3055" s="202">
        <v>0.39</v>
      </c>
      <c r="P3055" s="202">
        <v>18.36</v>
      </c>
      <c r="Q3055" s="202">
        <v>5.69</v>
      </c>
      <c r="R3055" s="202">
        <v>0.08</v>
      </c>
      <c r="S3055" s="202">
        <v>6.56</v>
      </c>
      <c r="T3055" s="202">
        <v>100.17</v>
      </c>
      <c r="U3055" s="183">
        <f t="shared" si="94"/>
        <v>80.376036965643522</v>
      </c>
      <c r="V3055" s="183">
        <f t="shared" si="95"/>
        <v>19.689351910778196</v>
      </c>
      <c r="W3055" s="201" t="s">
        <v>713</v>
      </c>
      <c r="X3055" s="201">
        <v>10</v>
      </c>
    </row>
    <row r="3056" spans="1:24" s="171" customFormat="1" ht="11.25">
      <c r="A3056" s="172" t="s">
        <v>704</v>
      </c>
      <c r="B3056" s="201" t="s">
        <v>672</v>
      </c>
      <c r="C3056" s="201" t="s">
        <v>705</v>
      </c>
      <c r="D3056" s="201" t="s">
        <v>706</v>
      </c>
      <c r="E3056" s="201" t="s">
        <v>707</v>
      </c>
      <c r="F3056" s="201" t="s">
        <v>708</v>
      </c>
      <c r="G3056" s="201">
        <v>6</v>
      </c>
      <c r="H3056" s="201">
        <v>102</v>
      </c>
      <c r="I3056" s="201" t="s">
        <v>713</v>
      </c>
      <c r="J3056" s="201" t="s">
        <v>671</v>
      </c>
      <c r="K3056" s="202">
        <v>42.18</v>
      </c>
      <c r="L3056" s="202">
        <v>2.5499999999999998</v>
      </c>
      <c r="M3056" s="202">
        <v>19.170000000000002</v>
      </c>
      <c r="N3056" s="202">
        <v>9.5500000000000007</v>
      </c>
      <c r="O3056" s="202">
        <v>0.4</v>
      </c>
      <c r="P3056" s="202">
        <v>17.489999999999998</v>
      </c>
      <c r="Q3056" s="202">
        <v>7.44</v>
      </c>
      <c r="R3056" s="202">
        <v>0.19</v>
      </c>
      <c r="S3056" s="202">
        <v>1.23</v>
      </c>
      <c r="T3056" s="202">
        <v>100.2</v>
      </c>
      <c r="U3056" s="183">
        <f t="shared" si="94"/>
        <v>76.549919987427032</v>
      </c>
      <c r="V3056" s="183">
        <f t="shared" si="95"/>
        <v>4.1266697643723207</v>
      </c>
      <c r="W3056" s="201" t="s">
        <v>713</v>
      </c>
      <c r="X3056" s="201">
        <v>10</v>
      </c>
    </row>
    <row r="3057" spans="1:24" s="171" customFormat="1" ht="11.25">
      <c r="A3057" s="172" t="s">
        <v>704</v>
      </c>
      <c r="B3057" s="201" t="s">
        <v>672</v>
      </c>
      <c r="C3057" s="201" t="s">
        <v>705</v>
      </c>
      <c r="D3057" s="201" t="s">
        <v>706</v>
      </c>
      <c r="E3057" s="201" t="s">
        <v>707</v>
      </c>
      <c r="F3057" s="201" t="s">
        <v>708</v>
      </c>
      <c r="G3057" s="201">
        <v>6</v>
      </c>
      <c r="H3057" s="201">
        <v>103</v>
      </c>
      <c r="I3057" s="201" t="s">
        <v>713</v>
      </c>
      <c r="J3057" s="201" t="s">
        <v>671</v>
      </c>
      <c r="K3057" s="202">
        <v>40.99</v>
      </c>
      <c r="L3057" s="202">
        <v>0.16</v>
      </c>
      <c r="M3057" s="202">
        <v>22.97</v>
      </c>
      <c r="N3057" s="202">
        <v>13.16</v>
      </c>
      <c r="O3057" s="202">
        <v>0.19</v>
      </c>
      <c r="P3057" s="202">
        <v>9.11</v>
      </c>
      <c r="Q3057" s="202">
        <v>14.46</v>
      </c>
      <c r="R3057" s="202">
        <v>0.06</v>
      </c>
      <c r="S3057" s="202">
        <v>0.01</v>
      </c>
      <c r="T3057" s="202">
        <v>101.11</v>
      </c>
      <c r="U3057" s="183">
        <f t="shared" si="94"/>
        <v>55.235039426324882</v>
      </c>
      <c r="V3057" s="183">
        <f t="shared" si="95"/>
        <v>2.9196520110868655E-2</v>
      </c>
      <c r="W3057" s="201" t="s">
        <v>713</v>
      </c>
      <c r="X3057" s="201">
        <v>10</v>
      </c>
    </row>
    <row r="3058" spans="1:24" s="171" customFormat="1" ht="11.25">
      <c r="A3058" s="172" t="s">
        <v>704</v>
      </c>
      <c r="B3058" s="201" t="s">
        <v>672</v>
      </c>
      <c r="C3058" s="201" t="s">
        <v>705</v>
      </c>
      <c r="D3058" s="201" t="s">
        <v>706</v>
      </c>
      <c r="E3058" s="201" t="s">
        <v>707</v>
      </c>
      <c r="F3058" s="201" t="s">
        <v>708</v>
      </c>
      <c r="G3058" s="201">
        <v>6</v>
      </c>
      <c r="H3058" s="201">
        <v>104</v>
      </c>
      <c r="I3058" s="201" t="s">
        <v>713</v>
      </c>
      <c r="J3058" s="201" t="s">
        <v>671</v>
      </c>
      <c r="K3058" s="202">
        <v>42.36</v>
      </c>
      <c r="L3058" s="202">
        <v>1.08</v>
      </c>
      <c r="M3058" s="202">
        <v>18.399999999999999</v>
      </c>
      <c r="N3058" s="202">
        <v>7.72</v>
      </c>
      <c r="O3058" s="202">
        <v>0.34</v>
      </c>
      <c r="P3058" s="202">
        <v>18.68</v>
      </c>
      <c r="Q3058" s="202">
        <v>6.04</v>
      </c>
      <c r="R3058" s="202">
        <v>0.14000000000000001</v>
      </c>
      <c r="S3058" s="202">
        <v>4.8499999999999996</v>
      </c>
      <c r="T3058" s="202">
        <v>99.61</v>
      </c>
      <c r="U3058" s="183">
        <f t="shared" si="94"/>
        <v>81.178034043825647</v>
      </c>
      <c r="V3058" s="183">
        <f t="shared" si="95"/>
        <v>15.02557363887982</v>
      </c>
      <c r="W3058" s="201" t="s">
        <v>713</v>
      </c>
      <c r="X3058" s="201">
        <v>10</v>
      </c>
    </row>
    <row r="3059" spans="1:24" s="171" customFormat="1" ht="11.25">
      <c r="A3059" s="172" t="s">
        <v>704</v>
      </c>
      <c r="B3059" s="201" t="s">
        <v>672</v>
      </c>
      <c r="C3059" s="201" t="s">
        <v>705</v>
      </c>
      <c r="D3059" s="201" t="s">
        <v>706</v>
      </c>
      <c r="E3059" s="201" t="s">
        <v>707</v>
      </c>
      <c r="F3059" s="201" t="s">
        <v>708</v>
      </c>
      <c r="G3059" s="201">
        <v>6</v>
      </c>
      <c r="H3059" s="201">
        <v>105</v>
      </c>
      <c r="I3059" s="201" t="s">
        <v>713</v>
      </c>
      <c r="J3059" s="201" t="s">
        <v>671</v>
      </c>
      <c r="K3059" s="202">
        <v>42.24</v>
      </c>
      <c r="L3059" s="202">
        <v>0.1</v>
      </c>
      <c r="M3059" s="202">
        <v>17.510000000000002</v>
      </c>
      <c r="N3059" s="202">
        <v>7.07</v>
      </c>
      <c r="O3059" s="202">
        <v>0.4</v>
      </c>
      <c r="P3059" s="202">
        <v>17.84</v>
      </c>
      <c r="Q3059" s="202">
        <v>6.19</v>
      </c>
      <c r="R3059" s="202">
        <v>0.01</v>
      </c>
      <c r="S3059" s="202">
        <v>6.71</v>
      </c>
      <c r="T3059" s="202">
        <v>98.07</v>
      </c>
      <c r="U3059" s="183">
        <f t="shared" si="94"/>
        <v>81.810538540538516</v>
      </c>
      <c r="V3059" s="183">
        <f t="shared" si="95"/>
        <v>20.450080533394516</v>
      </c>
      <c r="W3059" s="201" t="s">
        <v>713</v>
      </c>
      <c r="X3059" s="201">
        <v>10</v>
      </c>
    </row>
    <row r="3060" spans="1:24" s="171" customFormat="1" ht="11.25">
      <c r="A3060" s="172" t="s">
        <v>704</v>
      </c>
      <c r="B3060" s="201" t="s">
        <v>672</v>
      </c>
      <c r="C3060" s="201" t="s">
        <v>705</v>
      </c>
      <c r="D3060" s="201" t="s">
        <v>706</v>
      </c>
      <c r="E3060" s="201" t="s">
        <v>707</v>
      </c>
      <c r="F3060" s="201" t="s">
        <v>708</v>
      </c>
      <c r="G3060" s="201">
        <v>6</v>
      </c>
      <c r="H3060" s="201">
        <v>106</v>
      </c>
      <c r="I3060" s="201" t="s">
        <v>713</v>
      </c>
      <c r="J3060" s="201" t="s">
        <v>671</v>
      </c>
      <c r="K3060" s="202">
        <v>42.5</v>
      </c>
      <c r="L3060" s="202">
        <v>0.32</v>
      </c>
      <c r="M3060" s="202">
        <v>18.079999999999998</v>
      </c>
      <c r="N3060" s="202">
        <v>7.9</v>
      </c>
      <c r="O3060" s="202">
        <v>0.39</v>
      </c>
      <c r="P3060" s="202">
        <v>18</v>
      </c>
      <c r="Q3060" s="202">
        <v>5.43</v>
      </c>
      <c r="R3060" s="202">
        <v>7.0000000000000007E-2</v>
      </c>
      <c r="S3060" s="202">
        <v>6.09</v>
      </c>
      <c r="T3060" s="202">
        <v>98.78</v>
      </c>
      <c r="U3060" s="183">
        <f t="shared" si="94"/>
        <v>80.242022796353524</v>
      </c>
      <c r="V3060" s="183">
        <f t="shared" si="95"/>
        <v>18.431484977964381</v>
      </c>
      <c r="W3060" s="201" t="s">
        <v>713</v>
      </c>
      <c r="X3060" s="201">
        <v>10</v>
      </c>
    </row>
    <row r="3061" spans="1:24" s="171" customFormat="1" ht="11.25">
      <c r="A3061" s="172" t="s">
        <v>704</v>
      </c>
      <c r="B3061" s="201" t="s">
        <v>672</v>
      </c>
      <c r="C3061" s="201" t="s">
        <v>705</v>
      </c>
      <c r="D3061" s="201" t="s">
        <v>706</v>
      </c>
      <c r="E3061" s="201" t="s">
        <v>707</v>
      </c>
      <c r="F3061" s="201" t="s">
        <v>708</v>
      </c>
      <c r="G3061" s="201">
        <v>6</v>
      </c>
      <c r="H3061" s="201">
        <v>107</v>
      </c>
      <c r="I3061" s="201" t="s">
        <v>713</v>
      </c>
      <c r="J3061" s="201" t="s">
        <v>671</v>
      </c>
      <c r="K3061" s="202">
        <v>40.909999999999997</v>
      </c>
      <c r="L3061" s="202">
        <v>0.14000000000000001</v>
      </c>
      <c r="M3061" s="202">
        <v>22.52</v>
      </c>
      <c r="N3061" s="202">
        <v>13.03</v>
      </c>
      <c r="O3061" s="202">
        <v>0.27</v>
      </c>
      <c r="P3061" s="202">
        <v>8.48</v>
      </c>
      <c r="Q3061" s="202">
        <v>14.68</v>
      </c>
      <c r="R3061" s="202">
        <v>7.0000000000000007E-2</v>
      </c>
      <c r="S3061" s="202">
        <v>0.01</v>
      </c>
      <c r="T3061" s="202">
        <v>100.11</v>
      </c>
      <c r="U3061" s="183">
        <f t="shared" si="94"/>
        <v>53.704128582890867</v>
      </c>
      <c r="V3061" s="183">
        <f t="shared" si="95"/>
        <v>2.9779758186179554E-2</v>
      </c>
      <c r="W3061" s="201" t="s">
        <v>713</v>
      </c>
      <c r="X3061" s="201">
        <v>10</v>
      </c>
    </row>
    <row r="3062" spans="1:24" s="171" customFormat="1" ht="11.25">
      <c r="A3062" s="172" t="s">
        <v>704</v>
      </c>
      <c r="B3062" s="201" t="s">
        <v>672</v>
      </c>
      <c r="C3062" s="201" t="s">
        <v>705</v>
      </c>
      <c r="D3062" s="201" t="s">
        <v>706</v>
      </c>
      <c r="E3062" s="201" t="s">
        <v>707</v>
      </c>
      <c r="F3062" s="201" t="s">
        <v>708</v>
      </c>
      <c r="G3062" s="201">
        <v>6</v>
      </c>
      <c r="H3062" s="201">
        <v>108</v>
      </c>
      <c r="I3062" s="201" t="s">
        <v>713</v>
      </c>
      <c r="J3062" s="201" t="s">
        <v>671</v>
      </c>
      <c r="K3062" s="202">
        <v>42.15</v>
      </c>
      <c r="L3062" s="202">
        <v>0.59</v>
      </c>
      <c r="M3062" s="202">
        <v>20.68</v>
      </c>
      <c r="N3062" s="202">
        <v>10.61</v>
      </c>
      <c r="O3062" s="202">
        <v>0.53</v>
      </c>
      <c r="P3062" s="202">
        <v>14.2</v>
      </c>
      <c r="Q3062" s="202">
        <v>9.07</v>
      </c>
      <c r="R3062" s="202">
        <v>0.12</v>
      </c>
      <c r="S3062" s="202">
        <v>0.63</v>
      </c>
      <c r="T3062" s="202">
        <v>98.58</v>
      </c>
      <c r="U3062" s="183">
        <f t="shared" si="94"/>
        <v>70.462625636318037</v>
      </c>
      <c r="V3062" s="183">
        <f t="shared" si="95"/>
        <v>2.0027322286468916</v>
      </c>
      <c r="W3062" s="201" t="s">
        <v>713</v>
      </c>
      <c r="X3062" s="201">
        <v>10</v>
      </c>
    </row>
    <row r="3063" spans="1:24" s="171" customFormat="1" ht="11.25">
      <c r="A3063" s="172" t="s">
        <v>704</v>
      </c>
      <c r="B3063" s="201" t="s">
        <v>672</v>
      </c>
      <c r="C3063" s="201" t="s">
        <v>705</v>
      </c>
      <c r="D3063" s="201" t="s">
        <v>706</v>
      </c>
      <c r="E3063" s="201" t="s">
        <v>707</v>
      </c>
      <c r="F3063" s="201" t="s">
        <v>708</v>
      </c>
      <c r="G3063" s="201">
        <v>6</v>
      </c>
      <c r="H3063" s="201">
        <v>109</v>
      </c>
      <c r="I3063" s="201" t="s">
        <v>713</v>
      </c>
      <c r="J3063" s="201" t="s">
        <v>671</v>
      </c>
      <c r="K3063" s="202">
        <v>43.14</v>
      </c>
      <c r="L3063" s="202">
        <v>0.04</v>
      </c>
      <c r="M3063" s="202">
        <v>17.760000000000002</v>
      </c>
      <c r="N3063" s="202">
        <v>7.46</v>
      </c>
      <c r="O3063" s="202">
        <v>0.4</v>
      </c>
      <c r="P3063" s="202">
        <v>18.07</v>
      </c>
      <c r="Q3063" s="202">
        <v>6.19</v>
      </c>
      <c r="R3063" s="202">
        <v>0.03</v>
      </c>
      <c r="S3063" s="202">
        <v>7.11</v>
      </c>
      <c r="T3063" s="202">
        <v>100.2</v>
      </c>
      <c r="U3063" s="183">
        <f t="shared" si="94"/>
        <v>81.194203704830542</v>
      </c>
      <c r="V3063" s="183">
        <f t="shared" si="95"/>
        <v>21.170622974902077</v>
      </c>
      <c r="W3063" s="201" t="s">
        <v>713</v>
      </c>
      <c r="X3063" s="201">
        <v>10</v>
      </c>
    </row>
    <row r="3064" spans="1:24" s="171" customFormat="1" ht="11.25">
      <c r="A3064" s="172" t="s">
        <v>704</v>
      </c>
      <c r="B3064" s="201" t="s">
        <v>672</v>
      </c>
      <c r="C3064" s="201" t="s">
        <v>705</v>
      </c>
      <c r="D3064" s="201" t="s">
        <v>706</v>
      </c>
      <c r="E3064" s="201" t="s">
        <v>707</v>
      </c>
      <c r="F3064" s="201" t="s">
        <v>708</v>
      </c>
      <c r="G3064" s="201">
        <v>6</v>
      </c>
      <c r="H3064" s="201">
        <v>110</v>
      </c>
      <c r="I3064" s="201" t="s">
        <v>713</v>
      </c>
      <c r="J3064" s="201" t="s">
        <v>671</v>
      </c>
      <c r="K3064" s="202">
        <v>42.94</v>
      </c>
      <c r="L3064" s="202">
        <v>0.27</v>
      </c>
      <c r="M3064" s="202">
        <v>18.52</v>
      </c>
      <c r="N3064" s="202">
        <v>7.11</v>
      </c>
      <c r="O3064" s="202">
        <v>0.41</v>
      </c>
      <c r="P3064" s="202">
        <v>18.23</v>
      </c>
      <c r="Q3064" s="202">
        <v>5.78</v>
      </c>
      <c r="R3064" s="202">
        <v>0.08</v>
      </c>
      <c r="S3064" s="202">
        <v>6.21</v>
      </c>
      <c r="T3064" s="202">
        <v>99.55</v>
      </c>
      <c r="U3064" s="183">
        <f t="shared" si="94"/>
        <v>82.047182036714929</v>
      </c>
      <c r="V3064" s="183">
        <f t="shared" si="95"/>
        <v>18.363446139445319</v>
      </c>
      <c r="W3064" s="201" t="s">
        <v>713</v>
      </c>
      <c r="X3064" s="201">
        <v>10</v>
      </c>
    </row>
    <row r="3065" spans="1:24" s="171" customFormat="1" ht="11.25">
      <c r="A3065" s="172" t="s">
        <v>704</v>
      </c>
      <c r="B3065" s="201" t="s">
        <v>672</v>
      </c>
      <c r="C3065" s="201" t="s">
        <v>705</v>
      </c>
      <c r="D3065" s="201" t="s">
        <v>706</v>
      </c>
      <c r="E3065" s="201" t="s">
        <v>707</v>
      </c>
      <c r="F3065" s="201" t="s">
        <v>708</v>
      </c>
      <c r="G3065" s="201">
        <v>8</v>
      </c>
      <c r="H3065" s="201">
        <v>71</v>
      </c>
      <c r="I3065" s="201" t="s">
        <v>713</v>
      </c>
      <c r="J3065" s="201" t="s">
        <v>671</v>
      </c>
      <c r="K3065" s="202">
        <v>42.33</v>
      </c>
      <c r="L3065" s="202">
        <v>0.2</v>
      </c>
      <c r="M3065" s="202">
        <v>20.21</v>
      </c>
      <c r="N3065" s="202">
        <v>7.47</v>
      </c>
      <c r="O3065" s="202">
        <v>0.42</v>
      </c>
      <c r="P3065" s="202">
        <v>19.600000000000001</v>
      </c>
      <c r="Q3065" s="202">
        <v>5.03</v>
      </c>
      <c r="R3065" s="202">
        <v>0.09</v>
      </c>
      <c r="S3065" s="202">
        <v>4.53</v>
      </c>
      <c r="T3065" s="202">
        <v>99.88</v>
      </c>
      <c r="U3065" s="183">
        <f t="shared" si="94"/>
        <v>82.384463520804701</v>
      </c>
      <c r="V3065" s="183">
        <f t="shared" si="95"/>
        <v>13.071174292822219</v>
      </c>
      <c r="W3065" s="201" t="s">
        <v>713</v>
      </c>
      <c r="X3065" s="201">
        <v>10</v>
      </c>
    </row>
    <row r="3066" spans="1:24" s="171" customFormat="1" ht="11.25">
      <c r="A3066" s="172" t="s">
        <v>704</v>
      </c>
      <c r="B3066" s="201" t="s">
        <v>672</v>
      </c>
      <c r="C3066" s="201" t="s">
        <v>705</v>
      </c>
      <c r="D3066" s="201" t="s">
        <v>706</v>
      </c>
      <c r="E3066" s="201" t="s">
        <v>707</v>
      </c>
      <c r="F3066" s="201" t="s">
        <v>708</v>
      </c>
      <c r="G3066" s="201">
        <v>8</v>
      </c>
      <c r="H3066" s="201">
        <v>72</v>
      </c>
      <c r="I3066" s="201" t="s">
        <v>713</v>
      </c>
      <c r="J3066" s="201" t="s">
        <v>671</v>
      </c>
      <c r="K3066" s="202">
        <v>41.58</v>
      </c>
      <c r="L3066" s="202">
        <v>0.14000000000000001</v>
      </c>
      <c r="M3066" s="202">
        <v>16.170000000000002</v>
      </c>
      <c r="N3066" s="202">
        <v>7.08</v>
      </c>
      <c r="O3066" s="202">
        <v>0.45</v>
      </c>
      <c r="P3066" s="202">
        <v>18.190000000000001</v>
      </c>
      <c r="Q3066" s="202">
        <v>6.37</v>
      </c>
      <c r="R3066" s="202">
        <v>0.09</v>
      </c>
      <c r="S3066" s="202">
        <v>8.9</v>
      </c>
      <c r="T3066" s="202">
        <v>98.97</v>
      </c>
      <c r="U3066" s="183">
        <f t="shared" si="94"/>
        <v>82.077089638101953</v>
      </c>
      <c r="V3066" s="183">
        <f t="shared" si="95"/>
        <v>26.966337749917191</v>
      </c>
      <c r="W3066" s="201" t="s">
        <v>713</v>
      </c>
      <c r="X3066" s="201">
        <v>10</v>
      </c>
    </row>
    <row r="3067" spans="1:24" s="171" customFormat="1" ht="11.25">
      <c r="A3067" s="172" t="s">
        <v>704</v>
      </c>
      <c r="B3067" s="201" t="s">
        <v>672</v>
      </c>
      <c r="C3067" s="201" t="s">
        <v>705</v>
      </c>
      <c r="D3067" s="201" t="s">
        <v>706</v>
      </c>
      <c r="E3067" s="201" t="s">
        <v>707</v>
      </c>
      <c r="F3067" s="201" t="s">
        <v>708</v>
      </c>
      <c r="G3067" s="201">
        <v>8</v>
      </c>
      <c r="H3067" s="201">
        <v>73</v>
      </c>
      <c r="I3067" s="201" t="s">
        <v>713</v>
      </c>
      <c r="J3067" s="201" t="s">
        <v>671</v>
      </c>
      <c r="K3067" s="202">
        <v>41.87</v>
      </c>
      <c r="L3067" s="202">
        <v>0.05</v>
      </c>
      <c r="M3067" s="202">
        <v>17.13</v>
      </c>
      <c r="N3067" s="202">
        <v>7.26</v>
      </c>
      <c r="O3067" s="202">
        <v>0.39</v>
      </c>
      <c r="P3067" s="202">
        <v>17.989999999999998</v>
      </c>
      <c r="Q3067" s="202">
        <v>6.5</v>
      </c>
      <c r="R3067" s="202">
        <v>0.03</v>
      </c>
      <c r="S3067" s="202">
        <v>7.95</v>
      </c>
      <c r="T3067" s="202">
        <v>99.17</v>
      </c>
      <c r="U3067" s="183">
        <f t="shared" si="94"/>
        <v>81.538943098616286</v>
      </c>
      <c r="V3067" s="183">
        <f t="shared" si="95"/>
        <v>23.74186577126649</v>
      </c>
      <c r="W3067" s="201" t="s">
        <v>713</v>
      </c>
      <c r="X3067" s="201">
        <v>10</v>
      </c>
    </row>
    <row r="3068" spans="1:24" s="171" customFormat="1" ht="11.25">
      <c r="A3068" s="172" t="s">
        <v>704</v>
      </c>
      <c r="B3068" s="201" t="s">
        <v>672</v>
      </c>
      <c r="C3068" s="201" t="s">
        <v>705</v>
      </c>
      <c r="D3068" s="201" t="s">
        <v>706</v>
      </c>
      <c r="E3068" s="201" t="s">
        <v>707</v>
      </c>
      <c r="F3068" s="201" t="s">
        <v>708</v>
      </c>
      <c r="G3068" s="201">
        <v>8</v>
      </c>
      <c r="H3068" s="201">
        <v>74</v>
      </c>
      <c r="I3068" s="201" t="s">
        <v>713</v>
      </c>
      <c r="J3068" s="201" t="s">
        <v>671</v>
      </c>
      <c r="K3068" s="202">
        <v>41.13</v>
      </c>
      <c r="L3068" s="202">
        <v>0.37</v>
      </c>
      <c r="M3068" s="202">
        <v>17.43</v>
      </c>
      <c r="N3068" s="202">
        <v>7.64</v>
      </c>
      <c r="O3068" s="202">
        <v>0.35</v>
      </c>
      <c r="P3068" s="202">
        <v>18.2</v>
      </c>
      <c r="Q3068" s="202">
        <v>5.79</v>
      </c>
      <c r="R3068" s="202">
        <v>0</v>
      </c>
      <c r="S3068" s="202">
        <v>7.13</v>
      </c>
      <c r="T3068" s="202">
        <v>98.04</v>
      </c>
      <c r="U3068" s="183">
        <f t="shared" si="94"/>
        <v>80.938284210130192</v>
      </c>
      <c r="V3068" s="183">
        <f t="shared" si="95"/>
        <v>21.532749267489457</v>
      </c>
      <c r="W3068" s="201" t="s">
        <v>713</v>
      </c>
      <c r="X3068" s="201">
        <v>10</v>
      </c>
    </row>
    <row r="3069" spans="1:24" s="171" customFormat="1" ht="11.25">
      <c r="A3069" s="172" t="s">
        <v>704</v>
      </c>
      <c r="B3069" s="201" t="s">
        <v>672</v>
      </c>
      <c r="C3069" s="201" t="s">
        <v>705</v>
      </c>
      <c r="D3069" s="201" t="s">
        <v>706</v>
      </c>
      <c r="E3069" s="201" t="s">
        <v>707</v>
      </c>
      <c r="F3069" s="201" t="s">
        <v>708</v>
      </c>
      <c r="G3069" s="201">
        <v>8</v>
      </c>
      <c r="H3069" s="201">
        <v>75</v>
      </c>
      <c r="I3069" s="201" t="s">
        <v>713</v>
      </c>
      <c r="J3069" s="201" t="s">
        <v>671</v>
      </c>
      <c r="K3069" s="202">
        <v>42.47</v>
      </c>
      <c r="L3069" s="202">
        <v>0.19</v>
      </c>
      <c r="M3069" s="202">
        <v>19.86</v>
      </c>
      <c r="N3069" s="202">
        <v>7.56</v>
      </c>
      <c r="O3069" s="202">
        <v>0.37</v>
      </c>
      <c r="P3069" s="202">
        <v>19.309999999999999</v>
      </c>
      <c r="Q3069" s="202">
        <v>4.7699999999999996</v>
      </c>
      <c r="R3069" s="202">
        <v>0.1</v>
      </c>
      <c r="S3069" s="202">
        <v>4.3</v>
      </c>
      <c r="T3069" s="202">
        <v>98.93</v>
      </c>
      <c r="U3069" s="183">
        <f t="shared" si="94"/>
        <v>81.990927491735292</v>
      </c>
      <c r="V3069" s="183">
        <f t="shared" si="95"/>
        <v>12.682615702125899</v>
      </c>
      <c r="W3069" s="201" t="s">
        <v>713</v>
      </c>
      <c r="X3069" s="201">
        <v>10</v>
      </c>
    </row>
    <row r="3070" spans="1:24" s="171" customFormat="1" ht="11.25">
      <c r="A3070" s="172" t="s">
        <v>704</v>
      </c>
      <c r="B3070" s="201" t="s">
        <v>672</v>
      </c>
      <c r="C3070" s="201" t="s">
        <v>705</v>
      </c>
      <c r="D3070" s="201" t="s">
        <v>706</v>
      </c>
      <c r="E3070" s="201" t="s">
        <v>707</v>
      </c>
      <c r="F3070" s="201" t="s">
        <v>708</v>
      </c>
      <c r="G3070" s="201">
        <v>8</v>
      </c>
      <c r="H3070" s="201">
        <v>76</v>
      </c>
      <c r="I3070" s="201" t="s">
        <v>713</v>
      </c>
      <c r="J3070" s="201" t="s">
        <v>671</v>
      </c>
      <c r="K3070" s="202">
        <v>42.15</v>
      </c>
      <c r="L3070" s="202">
        <v>1.1100000000000001</v>
      </c>
      <c r="M3070" s="202">
        <v>17.28</v>
      </c>
      <c r="N3070" s="202">
        <v>7.64</v>
      </c>
      <c r="O3070" s="202">
        <v>0.33</v>
      </c>
      <c r="P3070" s="202">
        <v>18.350000000000001</v>
      </c>
      <c r="Q3070" s="202">
        <v>6.16</v>
      </c>
      <c r="R3070" s="202">
        <v>7.0000000000000007E-2</v>
      </c>
      <c r="S3070" s="202">
        <v>5.41</v>
      </c>
      <c r="T3070" s="202">
        <v>98.5</v>
      </c>
      <c r="U3070" s="183">
        <f t="shared" si="94"/>
        <v>81.064597314868863</v>
      </c>
      <c r="V3070" s="183">
        <f t="shared" si="95"/>
        <v>17.357126888529546</v>
      </c>
      <c r="W3070" s="201" t="s">
        <v>713</v>
      </c>
      <c r="X3070" s="201">
        <v>10</v>
      </c>
    </row>
    <row r="3071" spans="1:24" s="171" customFormat="1" ht="11.25">
      <c r="A3071" s="172" t="s">
        <v>704</v>
      </c>
      <c r="B3071" s="201" t="s">
        <v>672</v>
      </c>
      <c r="C3071" s="201" t="s">
        <v>705</v>
      </c>
      <c r="D3071" s="201" t="s">
        <v>706</v>
      </c>
      <c r="E3071" s="201" t="s">
        <v>707</v>
      </c>
      <c r="F3071" s="201" t="s">
        <v>708</v>
      </c>
      <c r="G3071" s="201">
        <v>8</v>
      </c>
      <c r="H3071" s="201">
        <v>77</v>
      </c>
      <c r="I3071" s="201" t="s">
        <v>713</v>
      </c>
      <c r="J3071" s="201" t="s">
        <v>671</v>
      </c>
      <c r="K3071" s="202">
        <v>41.94</v>
      </c>
      <c r="L3071" s="202">
        <v>0.09</v>
      </c>
      <c r="M3071" s="202">
        <v>20.260000000000002</v>
      </c>
      <c r="N3071" s="202">
        <v>8.19</v>
      </c>
      <c r="O3071" s="202">
        <v>0.42</v>
      </c>
      <c r="P3071" s="202">
        <v>19.16</v>
      </c>
      <c r="Q3071" s="202">
        <v>5.34</v>
      </c>
      <c r="R3071" s="202">
        <v>7.0000000000000007E-2</v>
      </c>
      <c r="S3071" s="202">
        <v>4.59</v>
      </c>
      <c r="T3071" s="202">
        <v>100.06</v>
      </c>
      <c r="U3071" s="183">
        <f t="shared" si="94"/>
        <v>80.657263841506918</v>
      </c>
      <c r="V3071" s="183">
        <f t="shared" si="95"/>
        <v>13.193087913397733</v>
      </c>
      <c r="W3071" s="201" t="s">
        <v>713</v>
      </c>
      <c r="X3071" s="201">
        <v>10</v>
      </c>
    </row>
    <row r="3072" spans="1:24" s="171" customFormat="1" ht="11.25">
      <c r="A3072" s="172" t="s">
        <v>704</v>
      </c>
      <c r="B3072" s="201" t="s">
        <v>672</v>
      </c>
      <c r="C3072" s="201" t="s">
        <v>705</v>
      </c>
      <c r="D3072" s="201" t="s">
        <v>706</v>
      </c>
      <c r="E3072" s="201" t="s">
        <v>707</v>
      </c>
      <c r="F3072" s="201" t="s">
        <v>708</v>
      </c>
      <c r="G3072" s="201">
        <v>8</v>
      </c>
      <c r="H3072" s="201">
        <v>78</v>
      </c>
      <c r="I3072" s="201" t="s">
        <v>713</v>
      </c>
      <c r="J3072" s="201" t="s">
        <v>671</v>
      </c>
      <c r="K3072" s="202">
        <v>42.06</v>
      </c>
      <c r="L3072" s="202">
        <v>0.01</v>
      </c>
      <c r="M3072" s="202">
        <v>20.84</v>
      </c>
      <c r="N3072" s="202">
        <v>8.41</v>
      </c>
      <c r="O3072" s="202">
        <v>0.57999999999999996</v>
      </c>
      <c r="P3072" s="202">
        <v>18.010000000000002</v>
      </c>
      <c r="Q3072" s="202">
        <v>5.91</v>
      </c>
      <c r="R3072" s="202">
        <v>0.03</v>
      </c>
      <c r="S3072" s="202">
        <v>4.3600000000000003</v>
      </c>
      <c r="T3072" s="202">
        <v>100.21</v>
      </c>
      <c r="U3072" s="183">
        <f t="shared" si="94"/>
        <v>79.240552015841018</v>
      </c>
      <c r="V3072" s="183">
        <f t="shared" si="95"/>
        <v>12.30750710346708</v>
      </c>
      <c r="W3072" s="201" t="s">
        <v>713</v>
      </c>
      <c r="X3072" s="201">
        <v>10</v>
      </c>
    </row>
    <row r="3073" spans="1:24" s="171" customFormat="1" ht="11.25">
      <c r="A3073" s="172" t="s">
        <v>704</v>
      </c>
      <c r="B3073" s="201" t="s">
        <v>672</v>
      </c>
      <c r="C3073" s="201" t="s">
        <v>705</v>
      </c>
      <c r="D3073" s="201" t="s">
        <v>706</v>
      </c>
      <c r="E3073" s="201" t="s">
        <v>707</v>
      </c>
      <c r="F3073" s="201" t="s">
        <v>708</v>
      </c>
      <c r="G3073" s="201">
        <v>8</v>
      </c>
      <c r="H3073" s="201">
        <v>79</v>
      </c>
      <c r="I3073" s="201" t="s">
        <v>713</v>
      </c>
      <c r="J3073" s="201" t="s">
        <v>671</v>
      </c>
      <c r="K3073" s="202">
        <v>41.56</v>
      </c>
      <c r="L3073" s="202">
        <v>0.08</v>
      </c>
      <c r="M3073" s="202">
        <v>19.170000000000002</v>
      </c>
      <c r="N3073" s="202">
        <v>7.5</v>
      </c>
      <c r="O3073" s="202">
        <v>0.43</v>
      </c>
      <c r="P3073" s="202">
        <v>18.73</v>
      </c>
      <c r="Q3073" s="202">
        <v>5.78</v>
      </c>
      <c r="R3073" s="202">
        <v>0.16</v>
      </c>
      <c r="S3073" s="202">
        <v>5.88</v>
      </c>
      <c r="T3073" s="202">
        <v>99.29</v>
      </c>
      <c r="U3073" s="183">
        <f t="shared" si="94"/>
        <v>81.655876809041814</v>
      </c>
      <c r="V3073" s="183">
        <f t="shared" si="95"/>
        <v>17.06518489924219</v>
      </c>
      <c r="W3073" s="201" t="s">
        <v>713</v>
      </c>
      <c r="X3073" s="201">
        <v>10</v>
      </c>
    </row>
    <row r="3074" spans="1:24" s="171" customFormat="1" ht="11.25">
      <c r="A3074" s="172" t="s">
        <v>704</v>
      </c>
      <c r="B3074" s="201" t="s">
        <v>672</v>
      </c>
      <c r="C3074" s="201" t="s">
        <v>705</v>
      </c>
      <c r="D3074" s="201" t="s">
        <v>706</v>
      </c>
      <c r="E3074" s="201" t="s">
        <v>707</v>
      </c>
      <c r="F3074" s="201" t="s">
        <v>708</v>
      </c>
      <c r="G3074" s="201">
        <v>8</v>
      </c>
      <c r="H3074" s="201">
        <v>80</v>
      </c>
      <c r="I3074" s="201" t="s">
        <v>713</v>
      </c>
      <c r="J3074" s="201" t="s">
        <v>671</v>
      </c>
      <c r="K3074" s="202">
        <v>41.05</v>
      </c>
      <c r="L3074" s="202">
        <v>0.1</v>
      </c>
      <c r="M3074" s="202">
        <v>18.11</v>
      </c>
      <c r="N3074" s="202">
        <v>7.71</v>
      </c>
      <c r="O3074" s="202">
        <v>0.45</v>
      </c>
      <c r="P3074" s="202">
        <v>18.5</v>
      </c>
      <c r="Q3074" s="202">
        <v>6.28</v>
      </c>
      <c r="R3074" s="202">
        <v>0.05</v>
      </c>
      <c r="S3074" s="202">
        <v>7.77</v>
      </c>
      <c r="T3074" s="202">
        <v>100.02</v>
      </c>
      <c r="U3074" s="183">
        <f t="shared" si="94"/>
        <v>81.049558629063839</v>
      </c>
      <c r="V3074" s="183">
        <f t="shared" si="95"/>
        <v>22.349416788774139</v>
      </c>
      <c r="W3074" s="201" t="s">
        <v>713</v>
      </c>
      <c r="X3074" s="201">
        <v>10</v>
      </c>
    </row>
    <row r="3075" spans="1:24" s="171" customFormat="1" ht="11.25">
      <c r="A3075" s="172" t="s">
        <v>704</v>
      </c>
      <c r="B3075" s="201" t="s">
        <v>672</v>
      </c>
      <c r="C3075" s="201" t="s">
        <v>705</v>
      </c>
      <c r="D3075" s="201" t="s">
        <v>706</v>
      </c>
      <c r="E3075" s="201" t="s">
        <v>707</v>
      </c>
      <c r="F3075" s="201" t="s">
        <v>708</v>
      </c>
      <c r="G3075" s="201">
        <v>8</v>
      </c>
      <c r="H3075" s="201">
        <v>81</v>
      </c>
      <c r="I3075" s="201" t="s">
        <v>713</v>
      </c>
      <c r="J3075" s="201" t="s">
        <v>671</v>
      </c>
      <c r="K3075" s="202">
        <v>42.39</v>
      </c>
      <c r="L3075" s="202">
        <v>0.1</v>
      </c>
      <c r="M3075" s="202">
        <v>19.93</v>
      </c>
      <c r="N3075" s="202">
        <v>7.88</v>
      </c>
      <c r="O3075" s="202">
        <v>0.37</v>
      </c>
      <c r="P3075" s="202">
        <v>19.61</v>
      </c>
      <c r="Q3075" s="202">
        <v>5.47</v>
      </c>
      <c r="R3075" s="202">
        <v>7.0000000000000007E-2</v>
      </c>
      <c r="S3075" s="202">
        <v>4.96</v>
      </c>
      <c r="T3075" s="202">
        <v>100.78</v>
      </c>
      <c r="U3075" s="183">
        <f t="shared" si="94"/>
        <v>81.603215482167386</v>
      </c>
      <c r="V3075" s="183">
        <f t="shared" si="95"/>
        <v>14.306719171924026</v>
      </c>
      <c r="W3075" s="201" t="s">
        <v>713</v>
      </c>
      <c r="X3075" s="201">
        <v>10</v>
      </c>
    </row>
    <row r="3076" spans="1:24" s="171" customFormat="1" ht="11.25">
      <c r="A3076" s="172" t="s">
        <v>704</v>
      </c>
      <c r="B3076" s="201" t="s">
        <v>672</v>
      </c>
      <c r="C3076" s="201" t="s">
        <v>705</v>
      </c>
      <c r="D3076" s="201" t="s">
        <v>706</v>
      </c>
      <c r="E3076" s="201" t="s">
        <v>707</v>
      </c>
      <c r="F3076" s="201" t="s">
        <v>708</v>
      </c>
      <c r="G3076" s="201">
        <v>8</v>
      </c>
      <c r="H3076" s="201">
        <v>82</v>
      </c>
      <c r="I3076" s="201" t="s">
        <v>713</v>
      </c>
      <c r="J3076" s="201" t="s">
        <v>671</v>
      </c>
      <c r="K3076" s="202">
        <v>42.31</v>
      </c>
      <c r="L3076" s="202">
        <v>0.11</v>
      </c>
      <c r="M3076" s="202">
        <v>20.85</v>
      </c>
      <c r="N3076" s="202">
        <v>7.81</v>
      </c>
      <c r="O3076" s="202">
        <v>0.4</v>
      </c>
      <c r="P3076" s="202">
        <v>20.260000000000002</v>
      </c>
      <c r="Q3076" s="202">
        <v>4.68</v>
      </c>
      <c r="R3076" s="202">
        <v>0.04</v>
      </c>
      <c r="S3076" s="202">
        <v>3.7</v>
      </c>
      <c r="T3076" s="202">
        <v>100.16</v>
      </c>
      <c r="U3076" s="183">
        <f t="shared" si="94"/>
        <v>82.21854128272426</v>
      </c>
      <c r="V3076" s="183">
        <f t="shared" si="95"/>
        <v>10.63816336178528</v>
      </c>
      <c r="W3076" s="201" t="s">
        <v>713</v>
      </c>
      <c r="X3076" s="201">
        <v>10</v>
      </c>
    </row>
    <row r="3077" spans="1:24" s="171" customFormat="1" ht="11.25">
      <c r="A3077" s="172" t="s">
        <v>704</v>
      </c>
      <c r="B3077" s="201" t="s">
        <v>672</v>
      </c>
      <c r="C3077" s="201" t="s">
        <v>705</v>
      </c>
      <c r="D3077" s="201" t="s">
        <v>706</v>
      </c>
      <c r="E3077" s="201" t="s">
        <v>707</v>
      </c>
      <c r="F3077" s="201" t="s">
        <v>708</v>
      </c>
      <c r="G3077" s="201">
        <v>8</v>
      </c>
      <c r="H3077" s="201">
        <v>83</v>
      </c>
      <c r="I3077" s="201" t="s">
        <v>713</v>
      </c>
      <c r="J3077" s="201" t="s">
        <v>671</v>
      </c>
      <c r="K3077" s="202">
        <v>41.43</v>
      </c>
      <c r="L3077" s="202">
        <v>0.44</v>
      </c>
      <c r="M3077" s="202">
        <v>17.95</v>
      </c>
      <c r="N3077" s="202">
        <v>8.48</v>
      </c>
      <c r="O3077" s="202">
        <v>0.41</v>
      </c>
      <c r="P3077" s="202">
        <v>18.739999999999998</v>
      </c>
      <c r="Q3077" s="202">
        <v>5.93</v>
      </c>
      <c r="R3077" s="202">
        <v>0.01</v>
      </c>
      <c r="S3077" s="202">
        <v>6.76</v>
      </c>
      <c r="T3077" s="202">
        <v>100.15</v>
      </c>
      <c r="U3077" s="183">
        <f t="shared" si="94"/>
        <v>79.753050676249174</v>
      </c>
      <c r="V3077" s="183">
        <f t="shared" si="95"/>
        <v>20.168568116841861</v>
      </c>
      <c r="W3077" s="201" t="s">
        <v>713</v>
      </c>
      <c r="X3077" s="201">
        <v>10</v>
      </c>
    </row>
    <row r="3078" spans="1:24" s="171" customFormat="1" ht="11.25">
      <c r="A3078" s="172" t="s">
        <v>704</v>
      </c>
      <c r="B3078" s="201" t="s">
        <v>672</v>
      </c>
      <c r="C3078" s="201" t="s">
        <v>705</v>
      </c>
      <c r="D3078" s="201" t="s">
        <v>706</v>
      </c>
      <c r="E3078" s="201" t="s">
        <v>707</v>
      </c>
      <c r="F3078" s="201" t="s">
        <v>708</v>
      </c>
      <c r="G3078" s="201">
        <v>8</v>
      </c>
      <c r="H3078" s="201">
        <v>84</v>
      </c>
      <c r="I3078" s="201" t="s">
        <v>713</v>
      </c>
      <c r="J3078" s="201" t="s">
        <v>671</v>
      </c>
      <c r="K3078" s="202">
        <v>40.11</v>
      </c>
      <c r="L3078" s="202">
        <v>0.16</v>
      </c>
      <c r="M3078" s="202">
        <v>21.42</v>
      </c>
      <c r="N3078" s="202">
        <v>17.5</v>
      </c>
      <c r="O3078" s="202">
        <v>0.33</v>
      </c>
      <c r="P3078" s="202">
        <v>8.0299999999999994</v>
      </c>
      <c r="Q3078" s="202">
        <v>13.64</v>
      </c>
      <c r="R3078" s="202">
        <v>0.16</v>
      </c>
      <c r="S3078" s="202">
        <v>0.03</v>
      </c>
      <c r="T3078" s="202">
        <v>101.38</v>
      </c>
      <c r="U3078" s="183">
        <f t="shared" ref="U3078:U3141" si="96">((P3078/40.31)/(P3078/40.31+N3078/71.85))*100</f>
        <v>44.990975767332699</v>
      </c>
      <c r="V3078" s="183">
        <f t="shared" ref="V3078:V3141" si="97">((S3078/151.99061)/(S3078/151.99061+M3078/101.96137))*100</f>
        <v>9.3866979227551856E-2</v>
      </c>
      <c r="W3078" s="201" t="s">
        <v>713</v>
      </c>
      <c r="X3078" s="201">
        <v>10</v>
      </c>
    </row>
    <row r="3079" spans="1:24" s="171" customFormat="1" ht="11.25">
      <c r="A3079" s="172" t="s">
        <v>704</v>
      </c>
      <c r="B3079" s="201" t="s">
        <v>672</v>
      </c>
      <c r="C3079" s="201" t="s">
        <v>705</v>
      </c>
      <c r="D3079" s="201" t="s">
        <v>706</v>
      </c>
      <c r="E3079" s="201" t="s">
        <v>707</v>
      </c>
      <c r="F3079" s="201" t="s">
        <v>708</v>
      </c>
      <c r="G3079" s="201">
        <v>8</v>
      </c>
      <c r="H3079" s="201">
        <v>86</v>
      </c>
      <c r="I3079" s="201" t="s">
        <v>713</v>
      </c>
      <c r="J3079" s="201" t="s">
        <v>671</v>
      </c>
      <c r="K3079" s="202">
        <v>41.95</v>
      </c>
      <c r="L3079" s="202">
        <v>1</v>
      </c>
      <c r="M3079" s="202">
        <v>19.440000000000001</v>
      </c>
      <c r="N3079" s="202">
        <v>9.3000000000000007</v>
      </c>
      <c r="O3079" s="202">
        <v>0.36</v>
      </c>
      <c r="P3079" s="202">
        <v>19.600000000000001</v>
      </c>
      <c r="Q3079" s="202">
        <v>5.42</v>
      </c>
      <c r="R3079" s="202">
        <v>0.16</v>
      </c>
      <c r="S3079" s="202">
        <v>3.09</v>
      </c>
      <c r="T3079" s="202">
        <v>100.32</v>
      </c>
      <c r="U3079" s="183">
        <f t="shared" si="96"/>
        <v>78.976279524412789</v>
      </c>
      <c r="V3079" s="183">
        <f t="shared" si="97"/>
        <v>9.6355945750162491</v>
      </c>
      <c r="W3079" s="201" t="s">
        <v>713</v>
      </c>
      <c r="X3079" s="201">
        <v>10</v>
      </c>
    </row>
    <row r="3080" spans="1:24" s="171" customFormat="1" ht="11.25">
      <c r="A3080" s="172" t="s">
        <v>714</v>
      </c>
      <c r="B3080" s="201" t="s">
        <v>672</v>
      </c>
      <c r="C3080" s="201" t="s">
        <v>715</v>
      </c>
      <c r="D3080" s="201" t="s">
        <v>706</v>
      </c>
      <c r="E3080" s="201" t="s">
        <v>716</v>
      </c>
      <c r="F3080" s="201" t="s">
        <v>717</v>
      </c>
      <c r="G3080" s="201">
        <v>1</v>
      </c>
      <c r="H3080" s="201">
        <v>1</v>
      </c>
      <c r="I3080" s="201" t="s">
        <v>713</v>
      </c>
      <c r="J3080" s="201" t="s">
        <v>671</v>
      </c>
      <c r="K3080" s="202">
        <v>39.520000000000003</v>
      </c>
      <c r="L3080" s="202">
        <v>0.34</v>
      </c>
      <c r="M3080" s="202">
        <v>18.420000000000002</v>
      </c>
      <c r="N3080" s="202">
        <v>8.11</v>
      </c>
      <c r="O3080" s="202">
        <v>0.46</v>
      </c>
      <c r="P3080" s="202">
        <v>20.12</v>
      </c>
      <c r="Q3080" s="202">
        <v>5.88</v>
      </c>
      <c r="R3080" s="202">
        <v>0.14000000000000001</v>
      </c>
      <c r="S3080" s="202">
        <v>6.94</v>
      </c>
      <c r="T3080" s="202">
        <v>99.93</v>
      </c>
      <c r="U3080" s="183">
        <f t="shared" si="96"/>
        <v>81.556702850791027</v>
      </c>
      <c r="V3080" s="183">
        <f t="shared" si="97"/>
        <v>20.175524077163338</v>
      </c>
      <c r="W3080" s="201" t="s">
        <v>713</v>
      </c>
      <c r="X3080" s="201">
        <v>10</v>
      </c>
    </row>
    <row r="3081" spans="1:24" s="171" customFormat="1" ht="11.25">
      <c r="A3081" s="172" t="s">
        <v>714</v>
      </c>
      <c r="B3081" s="201" t="s">
        <v>672</v>
      </c>
      <c r="C3081" s="201" t="s">
        <v>715</v>
      </c>
      <c r="D3081" s="201" t="s">
        <v>706</v>
      </c>
      <c r="E3081" s="201" t="s">
        <v>716</v>
      </c>
      <c r="F3081" s="201" t="s">
        <v>717</v>
      </c>
      <c r="G3081" s="201">
        <v>1</v>
      </c>
      <c r="H3081" s="201">
        <v>2</v>
      </c>
      <c r="I3081" s="201" t="s">
        <v>713</v>
      </c>
      <c r="J3081" s="201" t="s">
        <v>671</v>
      </c>
      <c r="K3081" s="202">
        <v>39.81</v>
      </c>
      <c r="L3081" s="202">
        <v>0.1</v>
      </c>
      <c r="M3081" s="202">
        <v>18.04</v>
      </c>
      <c r="N3081" s="202">
        <v>7.28</v>
      </c>
      <c r="O3081" s="202">
        <v>0.5</v>
      </c>
      <c r="P3081" s="202">
        <v>19.78</v>
      </c>
      <c r="Q3081" s="202">
        <v>5.71</v>
      </c>
      <c r="R3081" s="202">
        <v>0.08</v>
      </c>
      <c r="S3081" s="202">
        <v>7.43</v>
      </c>
      <c r="T3081" s="202">
        <v>98.73</v>
      </c>
      <c r="U3081" s="183">
        <f t="shared" si="96"/>
        <v>82.885321539127105</v>
      </c>
      <c r="V3081" s="183">
        <f t="shared" si="97"/>
        <v>21.648136389950292</v>
      </c>
      <c r="W3081" s="201" t="s">
        <v>713</v>
      </c>
      <c r="X3081" s="201">
        <v>10</v>
      </c>
    </row>
    <row r="3082" spans="1:24" s="171" customFormat="1" ht="11.25">
      <c r="A3082" s="172" t="s">
        <v>714</v>
      </c>
      <c r="B3082" s="201" t="s">
        <v>672</v>
      </c>
      <c r="C3082" s="201" t="s">
        <v>715</v>
      </c>
      <c r="D3082" s="201" t="s">
        <v>706</v>
      </c>
      <c r="E3082" s="201" t="s">
        <v>716</v>
      </c>
      <c r="F3082" s="201" t="s">
        <v>717</v>
      </c>
      <c r="G3082" s="201">
        <v>1</v>
      </c>
      <c r="H3082" s="201">
        <v>3</v>
      </c>
      <c r="I3082" s="201" t="s">
        <v>713</v>
      </c>
      <c r="J3082" s="201" t="s">
        <v>671</v>
      </c>
      <c r="K3082" s="202">
        <v>39.04</v>
      </c>
      <c r="L3082" s="202">
        <v>0.13</v>
      </c>
      <c r="M3082" s="202">
        <v>18.760000000000002</v>
      </c>
      <c r="N3082" s="202">
        <v>7.89</v>
      </c>
      <c r="O3082" s="202">
        <v>0.48</v>
      </c>
      <c r="P3082" s="202">
        <v>20.37</v>
      </c>
      <c r="Q3082" s="202">
        <v>4.83</v>
      </c>
      <c r="R3082" s="202">
        <v>0.06</v>
      </c>
      <c r="S3082" s="202">
        <v>6.98</v>
      </c>
      <c r="T3082" s="202">
        <v>98.54</v>
      </c>
      <c r="U3082" s="183">
        <f t="shared" si="96"/>
        <v>82.148603885519691</v>
      </c>
      <c r="V3082" s="183">
        <f t="shared" si="97"/>
        <v>19.974278140849584</v>
      </c>
      <c r="W3082" s="201" t="s">
        <v>713</v>
      </c>
      <c r="X3082" s="201">
        <v>10</v>
      </c>
    </row>
    <row r="3083" spans="1:24" s="171" customFormat="1" ht="11.25">
      <c r="A3083" s="172" t="s">
        <v>714</v>
      </c>
      <c r="B3083" s="201" t="s">
        <v>672</v>
      </c>
      <c r="C3083" s="201" t="s">
        <v>715</v>
      </c>
      <c r="D3083" s="201" t="s">
        <v>706</v>
      </c>
      <c r="E3083" s="201" t="s">
        <v>716</v>
      </c>
      <c r="F3083" s="201" t="s">
        <v>717</v>
      </c>
      <c r="G3083" s="201">
        <v>1</v>
      </c>
      <c r="H3083" s="201">
        <v>4</v>
      </c>
      <c r="I3083" s="201" t="s">
        <v>713</v>
      </c>
      <c r="J3083" s="201" t="s">
        <v>671</v>
      </c>
      <c r="K3083" s="202">
        <v>39.89</v>
      </c>
      <c r="L3083" s="202">
        <v>0.22</v>
      </c>
      <c r="M3083" s="202">
        <v>19.32</v>
      </c>
      <c r="N3083" s="202">
        <v>8.35</v>
      </c>
      <c r="O3083" s="202">
        <v>0.43</v>
      </c>
      <c r="P3083" s="202">
        <v>19.739999999999998</v>
      </c>
      <c r="Q3083" s="202">
        <v>5.54</v>
      </c>
      <c r="R3083" s="202">
        <v>0.05</v>
      </c>
      <c r="S3083" s="202">
        <v>5.32</v>
      </c>
      <c r="T3083" s="202">
        <v>98.86</v>
      </c>
      <c r="U3083" s="183">
        <f t="shared" si="96"/>
        <v>80.820157187771997</v>
      </c>
      <c r="V3083" s="183">
        <f t="shared" si="97"/>
        <v>15.592157531840503</v>
      </c>
      <c r="W3083" s="201" t="s">
        <v>713</v>
      </c>
      <c r="X3083" s="201">
        <v>10</v>
      </c>
    </row>
    <row r="3084" spans="1:24" s="171" customFormat="1" ht="11.25">
      <c r="A3084" s="172" t="s">
        <v>714</v>
      </c>
      <c r="B3084" s="201" t="s">
        <v>672</v>
      </c>
      <c r="C3084" s="201" t="s">
        <v>715</v>
      </c>
      <c r="D3084" s="201" t="s">
        <v>706</v>
      </c>
      <c r="E3084" s="201" t="s">
        <v>716</v>
      </c>
      <c r="F3084" s="201" t="s">
        <v>717</v>
      </c>
      <c r="G3084" s="201">
        <v>1</v>
      </c>
      <c r="H3084" s="201">
        <v>5</v>
      </c>
      <c r="I3084" s="201" t="s">
        <v>713</v>
      </c>
      <c r="J3084" s="201" t="s">
        <v>671</v>
      </c>
      <c r="K3084" s="202">
        <v>39.4</v>
      </c>
      <c r="L3084" s="202">
        <v>0.32</v>
      </c>
      <c r="M3084" s="202">
        <v>18.18</v>
      </c>
      <c r="N3084" s="202">
        <v>8.14</v>
      </c>
      <c r="O3084" s="202">
        <v>0.44</v>
      </c>
      <c r="P3084" s="202">
        <v>19.27</v>
      </c>
      <c r="Q3084" s="202">
        <v>6</v>
      </c>
      <c r="R3084" s="202">
        <v>7.0000000000000007E-2</v>
      </c>
      <c r="S3084" s="202">
        <v>6.73</v>
      </c>
      <c r="T3084" s="202">
        <v>98.55</v>
      </c>
      <c r="U3084" s="183">
        <f t="shared" si="96"/>
        <v>80.841443804009501</v>
      </c>
      <c r="V3084" s="183">
        <f t="shared" si="97"/>
        <v>19.893377014028417</v>
      </c>
      <c r="W3084" s="201" t="s">
        <v>713</v>
      </c>
      <c r="X3084" s="201">
        <v>10</v>
      </c>
    </row>
    <row r="3085" spans="1:24" s="171" customFormat="1" ht="11.25">
      <c r="A3085" s="172" t="s">
        <v>714</v>
      </c>
      <c r="B3085" s="201" t="s">
        <v>672</v>
      </c>
      <c r="C3085" s="201" t="s">
        <v>715</v>
      </c>
      <c r="D3085" s="201" t="s">
        <v>706</v>
      </c>
      <c r="E3085" s="201" t="s">
        <v>716</v>
      </c>
      <c r="F3085" s="201" t="s">
        <v>717</v>
      </c>
      <c r="G3085" s="201">
        <v>1</v>
      </c>
      <c r="H3085" s="201">
        <v>6</v>
      </c>
      <c r="I3085" s="201" t="s">
        <v>713</v>
      </c>
      <c r="J3085" s="201" t="s">
        <v>671</v>
      </c>
      <c r="K3085" s="202">
        <v>40.15</v>
      </c>
      <c r="L3085" s="202">
        <v>0.1</v>
      </c>
      <c r="M3085" s="202">
        <v>18.07</v>
      </c>
      <c r="N3085" s="202">
        <v>7.2</v>
      </c>
      <c r="O3085" s="202">
        <v>0.46</v>
      </c>
      <c r="P3085" s="202">
        <v>19.93</v>
      </c>
      <c r="Q3085" s="202">
        <v>5.47</v>
      </c>
      <c r="R3085" s="202">
        <v>7.0000000000000007E-2</v>
      </c>
      <c r="S3085" s="202">
        <v>7.29</v>
      </c>
      <c r="T3085" s="202">
        <v>98.74</v>
      </c>
      <c r="U3085" s="183">
        <f t="shared" si="96"/>
        <v>83.14762636797937</v>
      </c>
      <c r="V3085" s="183">
        <f t="shared" si="97"/>
        <v>21.299359615726509</v>
      </c>
      <c r="W3085" s="201" t="s">
        <v>713</v>
      </c>
      <c r="X3085" s="201">
        <v>10</v>
      </c>
    </row>
    <row r="3086" spans="1:24" s="171" customFormat="1" ht="11.25">
      <c r="A3086" s="172" t="s">
        <v>714</v>
      </c>
      <c r="B3086" s="201" t="s">
        <v>672</v>
      </c>
      <c r="C3086" s="201" t="s">
        <v>715</v>
      </c>
      <c r="D3086" s="201" t="s">
        <v>706</v>
      </c>
      <c r="E3086" s="201" t="s">
        <v>716</v>
      </c>
      <c r="F3086" s="201" t="s">
        <v>717</v>
      </c>
      <c r="G3086" s="201">
        <v>1</v>
      </c>
      <c r="H3086" s="201">
        <v>7</v>
      </c>
      <c r="I3086" s="201" t="s">
        <v>713</v>
      </c>
      <c r="J3086" s="201" t="s">
        <v>671</v>
      </c>
      <c r="K3086" s="202">
        <v>39.92</v>
      </c>
      <c r="L3086" s="202">
        <v>0.11</v>
      </c>
      <c r="M3086" s="202">
        <v>16.489999999999998</v>
      </c>
      <c r="N3086" s="202">
        <v>7.68</v>
      </c>
      <c r="O3086" s="202">
        <v>0.48</v>
      </c>
      <c r="P3086" s="202">
        <v>18.93</v>
      </c>
      <c r="Q3086" s="202">
        <v>6.1</v>
      </c>
      <c r="R3086" s="202">
        <v>0.1</v>
      </c>
      <c r="S3086" s="202">
        <v>9.26</v>
      </c>
      <c r="T3086" s="202">
        <v>99.07</v>
      </c>
      <c r="U3086" s="183">
        <f t="shared" si="96"/>
        <v>81.458911243585902</v>
      </c>
      <c r="V3086" s="183">
        <f t="shared" si="97"/>
        <v>27.363156690826241</v>
      </c>
      <c r="W3086" s="201" t="s">
        <v>713</v>
      </c>
      <c r="X3086" s="201">
        <v>10</v>
      </c>
    </row>
    <row r="3087" spans="1:24" s="171" customFormat="1" ht="11.25">
      <c r="A3087" s="172" t="s">
        <v>714</v>
      </c>
      <c r="B3087" s="201" t="s">
        <v>672</v>
      </c>
      <c r="C3087" s="201" t="s">
        <v>715</v>
      </c>
      <c r="D3087" s="201" t="s">
        <v>706</v>
      </c>
      <c r="E3087" s="201" t="s">
        <v>716</v>
      </c>
      <c r="F3087" s="201" t="s">
        <v>717</v>
      </c>
      <c r="G3087" s="201">
        <v>1</v>
      </c>
      <c r="H3087" s="201">
        <v>8</v>
      </c>
      <c r="I3087" s="201" t="s">
        <v>713</v>
      </c>
      <c r="J3087" s="201" t="s">
        <v>671</v>
      </c>
      <c r="K3087" s="202">
        <v>40.03</v>
      </c>
      <c r="L3087" s="202">
        <v>0.09</v>
      </c>
      <c r="M3087" s="202">
        <v>18.399999999999999</v>
      </c>
      <c r="N3087" s="202">
        <v>7.53</v>
      </c>
      <c r="O3087" s="202">
        <v>0.5</v>
      </c>
      <c r="P3087" s="202">
        <v>20.05</v>
      </c>
      <c r="Q3087" s="202">
        <v>5.0999999999999996</v>
      </c>
      <c r="R3087" s="202">
        <v>0.06</v>
      </c>
      <c r="S3087" s="202">
        <v>7.93</v>
      </c>
      <c r="T3087" s="202">
        <v>99.69</v>
      </c>
      <c r="U3087" s="183">
        <f t="shared" si="96"/>
        <v>82.59677564727518</v>
      </c>
      <c r="V3087" s="183">
        <f t="shared" si="97"/>
        <v>22.427547720805862</v>
      </c>
      <c r="W3087" s="201" t="s">
        <v>713</v>
      </c>
      <c r="X3087" s="201">
        <v>10</v>
      </c>
    </row>
    <row r="3088" spans="1:24" s="171" customFormat="1" ht="11.25">
      <c r="A3088" s="172" t="s">
        <v>714</v>
      </c>
      <c r="B3088" s="201" t="s">
        <v>672</v>
      </c>
      <c r="C3088" s="201" t="s">
        <v>715</v>
      </c>
      <c r="D3088" s="201" t="s">
        <v>706</v>
      </c>
      <c r="E3088" s="201" t="s">
        <v>716</v>
      </c>
      <c r="F3088" s="201" t="s">
        <v>717</v>
      </c>
      <c r="G3088" s="201">
        <v>1</v>
      </c>
      <c r="H3088" s="201">
        <v>9</v>
      </c>
      <c r="I3088" s="201" t="s">
        <v>713</v>
      </c>
      <c r="J3088" s="201" t="s">
        <v>671</v>
      </c>
      <c r="K3088" s="202">
        <v>40.229999999999997</v>
      </c>
      <c r="L3088" s="202">
        <v>0.11</v>
      </c>
      <c r="M3088" s="202">
        <v>17.989999999999998</v>
      </c>
      <c r="N3088" s="202">
        <v>7.47</v>
      </c>
      <c r="O3088" s="202">
        <v>0.56999999999999995</v>
      </c>
      <c r="P3088" s="202">
        <v>19.579999999999998</v>
      </c>
      <c r="Q3088" s="202">
        <v>6.14</v>
      </c>
      <c r="R3088" s="202">
        <v>7.0000000000000007E-2</v>
      </c>
      <c r="S3088" s="202">
        <v>7.66</v>
      </c>
      <c r="T3088" s="202">
        <v>99.82</v>
      </c>
      <c r="U3088" s="183">
        <f t="shared" si="96"/>
        <v>82.369642423349248</v>
      </c>
      <c r="V3088" s="183">
        <f t="shared" si="97"/>
        <v>22.217628102361999</v>
      </c>
      <c r="W3088" s="201" t="s">
        <v>713</v>
      </c>
      <c r="X3088" s="201">
        <v>10</v>
      </c>
    </row>
    <row r="3089" spans="1:24" s="171" customFormat="1" ht="11.25">
      <c r="A3089" s="172" t="s">
        <v>714</v>
      </c>
      <c r="B3089" s="201" t="s">
        <v>672</v>
      </c>
      <c r="C3089" s="201" t="s">
        <v>715</v>
      </c>
      <c r="D3089" s="201" t="s">
        <v>706</v>
      </c>
      <c r="E3089" s="201" t="s">
        <v>716</v>
      </c>
      <c r="F3089" s="201" t="s">
        <v>717</v>
      </c>
      <c r="G3089" s="201">
        <v>1</v>
      </c>
      <c r="H3089" s="201">
        <v>10</v>
      </c>
      <c r="I3089" s="201" t="s">
        <v>713</v>
      </c>
      <c r="J3089" s="201" t="s">
        <v>671</v>
      </c>
      <c r="K3089" s="202">
        <v>40.03</v>
      </c>
      <c r="L3089" s="202">
        <v>0.1</v>
      </c>
      <c r="M3089" s="202">
        <v>18.41</v>
      </c>
      <c r="N3089" s="202">
        <v>7.75</v>
      </c>
      <c r="O3089" s="202">
        <v>0.61</v>
      </c>
      <c r="P3089" s="202">
        <v>19.850000000000001</v>
      </c>
      <c r="Q3089" s="202">
        <v>5.3</v>
      </c>
      <c r="R3089" s="202">
        <v>0.09</v>
      </c>
      <c r="S3089" s="202">
        <v>7.62</v>
      </c>
      <c r="T3089" s="202">
        <v>99.76</v>
      </c>
      <c r="U3089" s="183">
        <f t="shared" si="96"/>
        <v>82.031634193687538</v>
      </c>
      <c r="V3089" s="183">
        <f t="shared" si="97"/>
        <v>21.732181218577466</v>
      </c>
      <c r="W3089" s="201" t="s">
        <v>713</v>
      </c>
      <c r="X3089" s="201">
        <v>10</v>
      </c>
    </row>
    <row r="3090" spans="1:24" s="171" customFormat="1" ht="11.25">
      <c r="A3090" s="172" t="s">
        <v>714</v>
      </c>
      <c r="B3090" s="201" t="s">
        <v>672</v>
      </c>
      <c r="C3090" s="201" t="s">
        <v>715</v>
      </c>
      <c r="D3090" s="201" t="s">
        <v>706</v>
      </c>
      <c r="E3090" s="201" t="s">
        <v>716</v>
      </c>
      <c r="F3090" s="201" t="s">
        <v>717</v>
      </c>
      <c r="G3090" s="201">
        <v>1</v>
      </c>
      <c r="H3090" s="201">
        <v>11</v>
      </c>
      <c r="I3090" s="201" t="s">
        <v>713</v>
      </c>
      <c r="J3090" s="201" t="s">
        <v>671</v>
      </c>
      <c r="K3090" s="202">
        <v>39.25</v>
      </c>
      <c r="L3090" s="202">
        <v>0.17</v>
      </c>
      <c r="M3090" s="202">
        <v>15.34</v>
      </c>
      <c r="N3090" s="202">
        <v>9.68</v>
      </c>
      <c r="O3090" s="202">
        <v>0.56000000000000005</v>
      </c>
      <c r="P3090" s="202">
        <v>17.600000000000001</v>
      </c>
      <c r="Q3090" s="202">
        <v>7.31</v>
      </c>
      <c r="R3090" s="202">
        <v>7.0000000000000007E-2</v>
      </c>
      <c r="S3090" s="202">
        <v>10.07</v>
      </c>
      <c r="T3090" s="202">
        <v>100.05</v>
      </c>
      <c r="U3090" s="183">
        <f t="shared" si="96"/>
        <v>76.419504257050335</v>
      </c>
      <c r="V3090" s="183">
        <f t="shared" si="97"/>
        <v>30.573652882493246</v>
      </c>
      <c r="W3090" s="201" t="s">
        <v>713</v>
      </c>
      <c r="X3090" s="201">
        <v>10</v>
      </c>
    </row>
    <row r="3091" spans="1:24" s="171" customFormat="1" ht="11.25">
      <c r="A3091" s="172" t="s">
        <v>714</v>
      </c>
      <c r="B3091" s="201" t="s">
        <v>672</v>
      </c>
      <c r="C3091" s="201" t="s">
        <v>715</v>
      </c>
      <c r="D3091" s="201" t="s">
        <v>706</v>
      </c>
      <c r="E3091" s="201" t="s">
        <v>716</v>
      </c>
      <c r="F3091" s="201" t="s">
        <v>717</v>
      </c>
      <c r="G3091" s="201">
        <v>1</v>
      </c>
      <c r="H3091" s="201">
        <v>12</v>
      </c>
      <c r="I3091" s="201" t="s">
        <v>713</v>
      </c>
      <c r="J3091" s="201" t="s">
        <v>671</v>
      </c>
      <c r="K3091" s="202">
        <v>40.5</v>
      </c>
      <c r="L3091" s="202">
        <v>7.0000000000000007E-2</v>
      </c>
      <c r="M3091" s="202">
        <v>18.29</v>
      </c>
      <c r="N3091" s="202">
        <v>7.63</v>
      </c>
      <c r="O3091" s="202">
        <v>0.56000000000000005</v>
      </c>
      <c r="P3091" s="202">
        <v>19.940000000000001</v>
      </c>
      <c r="Q3091" s="202">
        <v>5.41</v>
      </c>
      <c r="R3091" s="202">
        <v>0.06</v>
      </c>
      <c r="S3091" s="202">
        <v>8.0399999999999991</v>
      </c>
      <c r="T3091" s="202">
        <v>100.5</v>
      </c>
      <c r="U3091" s="183">
        <f t="shared" si="96"/>
        <v>82.32641631743131</v>
      </c>
      <c r="V3091" s="183">
        <f t="shared" si="97"/>
        <v>22.773411665296461</v>
      </c>
      <c r="W3091" s="201" t="s">
        <v>713</v>
      </c>
      <c r="X3091" s="201">
        <v>10</v>
      </c>
    </row>
    <row r="3092" spans="1:24" s="171" customFormat="1" ht="11.25">
      <c r="A3092" s="172" t="s">
        <v>714</v>
      </c>
      <c r="B3092" s="201" t="s">
        <v>672</v>
      </c>
      <c r="C3092" s="201" t="s">
        <v>715</v>
      </c>
      <c r="D3092" s="201" t="s">
        <v>706</v>
      </c>
      <c r="E3092" s="201" t="s">
        <v>716</v>
      </c>
      <c r="F3092" s="201" t="s">
        <v>717</v>
      </c>
      <c r="G3092" s="201">
        <v>1</v>
      </c>
      <c r="H3092" s="201">
        <v>13</v>
      </c>
      <c r="I3092" s="201" t="s">
        <v>713</v>
      </c>
      <c r="J3092" s="201" t="s">
        <v>671</v>
      </c>
      <c r="K3092" s="202">
        <v>40.11</v>
      </c>
      <c r="L3092" s="202">
        <v>0.06</v>
      </c>
      <c r="M3092" s="202">
        <v>18.37</v>
      </c>
      <c r="N3092" s="202">
        <v>7.47</v>
      </c>
      <c r="O3092" s="202">
        <v>0.47</v>
      </c>
      <c r="P3092" s="202">
        <v>20.170000000000002</v>
      </c>
      <c r="Q3092" s="202">
        <v>5.3</v>
      </c>
      <c r="R3092" s="202">
        <v>0.05</v>
      </c>
      <c r="S3092" s="202">
        <v>8.19</v>
      </c>
      <c r="T3092" s="202">
        <v>100.19</v>
      </c>
      <c r="U3092" s="183">
        <f t="shared" si="96"/>
        <v>82.796634600717042</v>
      </c>
      <c r="V3092" s="183">
        <f t="shared" si="97"/>
        <v>23.022702827424606</v>
      </c>
      <c r="W3092" s="201" t="s">
        <v>713</v>
      </c>
      <c r="X3092" s="201">
        <v>10</v>
      </c>
    </row>
    <row r="3093" spans="1:24" s="171" customFormat="1" ht="11.25">
      <c r="A3093" s="172" t="s">
        <v>714</v>
      </c>
      <c r="B3093" s="201" t="s">
        <v>672</v>
      </c>
      <c r="C3093" s="201" t="s">
        <v>715</v>
      </c>
      <c r="D3093" s="201" t="s">
        <v>706</v>
      </c>
      <c r="E3093" s="201" t="s">
        <v>716</v>
      </c>
      <c r="F3093" s="201" t="s">
        <v>717</v>
      </c>
      <c r="G3093" s="201">
        <v>1</v>
      </c>
      <c r="H3093" s="201">
        <v>14</v>
      </c>
      <c r="I3093" s="201" t="s">
        <v>713</v>
      </c>
      <c r="J3093" s="201" t="s">
        <v>671</v>
      </c>
      <c r="K3093" s="202">
        <v>39.799999999999997</v>
      </c>
      <c r="L3093" s="202">
        <v>0.05</v>
      </c>
      <c r="M3093" s="202">
        <v>18.47</v>
      </c>
      <c r="N3093" s="202">
        <v>7.42</v>
      </c>
      <c r="O3093" s="202">
        <v>0.64</v>
      </c>
      <c r="P3093" s="202">
        <v>20.6</v>
      </c>
      <c r="Q3093" s="202">
        <v>5.45</v>
      </c>
      <c r="R3093" s="202">
        <v>0.08</v>
      </c>
      <c r="S3093" s="202">
        <v>7.35</v>
      </c>
      <c r="T3093" s="202">
        <v>99.86</v>
      </c>
      <c r="U3093" s="183">
        <f t="shared" si="96"/>
        <v>83.189158875100873</v>
      </c>
      <c r="V3093" s="183">
        <f t="shared" si="97"/>
        <v>21.070647739903066</v>
      </c>
      <c r="W3093" s="201" t="s">
        <v>713</v>
      </c>
      <c r="X3093" s="201">
        <v>10</v>
      </c>
    </row>
    <row r="3094" spans="1:24" s="171" customFormat="1" ht="11.25">
      <c r="A3094" s="172" t="s">
        <v>714</v>
      </c>
      <c r="B3094" s="201" t="s">
        <v>672</v>
      </c>
      <c r="C3094" s="201" t="s">
        <v>715</v>
      </c>
      <c r="D3094" s="201" t="s">
        <v>706</v>
      </c>
      <c r="E3094" s="201" t="s">
        <v>716</v>
      </c>
      <c r="F3094" s="201" t="s">
        <v>717</v>
      </c>
      <c r="G3094" s="201">
        <v>1</v>
      </c>
      <c r="H3094" s="201">
        <v>15</v>
      </c>
      <c r="I3094" s="201" t="s">
        <v>713</v>
      </c>
      <c r="J3094" s="201" t="s">
        <v>671</v>
      </c>
      <c r="K3094" s="202">
        <v>39.89</v>
      </c>
      <c r="L3094" s="202">
        <v>0.39</v>
      </c>
      <c r="M3094" s="202">
        <v>18.190000000000001</v>
      </c>
      <c r="N3094" s="202">
        <v>8.2799999999999994</v>
      </c>
      <c r="O3094" s="202">
        <v>0.42</v>
      </c>
      <c r="P3094" s="202">
        <v>19.78</v>
      </c>
      <c r="Q3094" s="202">
        <v>6.04</v>
      </c>
      <c r="R3094" s="202">
        <v>0.12</v>
      </c>
      <c r="S3094" s="202">
        <v>6.83</v>
      </c>
      <c r="T3094" s="202">
        <v>99.94</v>
      </c>
      <c r="U3094" s="183">
        <f t="shared" si="96"/>
        <v>80.981513080812448</v>
      </c>
      <c r="V3094" s="183">
        <f t="shared" si="97"/>
        <v>20.120628703092816</v>
      </c>
      <c r="W3094" s="201" t="s">
        <v>713</v>
      </c>
      <c r="X3094" s="201">
        <v>10</v>
      </c>
    </row>
    <row r="3095" spans="1:24" s="171" customFormat="1" ht="11.25">
      <c r="A3095" s="172" t="s">
        <v>714</v>
      </c>
      <c r="B3095" s="201" t="s">
        <v>672</v>
      </c>
      <c r="C3095" s="201" t="s">
        <v>715</v>
      </c>
      <c r="D3095" s="201" t="s">
        <v>706</v>
      </c>
      <c r="E3095" s="201" t="s">
        <v>716</v>
      </c>
      <c r="F3095" s="201" t="s">
        <v>717</v>
      </c>
      <c r="G3095" s="201">
        <v>1</v>
      </c>
      <c r="H3095" s="201">
        <v>16</v>
      </c>
      <c r="I3095" s="201" t="s">
        <v>713</v>
      </c>
      <c r="J3095" s="201" t="s">
        <v>671</v>
      </c>
      <c r="K3095" s="202">
        <v>39.71</v>
      </c>
      <c r="L3095" s="202">
        <v>0.1</v>
      </c>
      <c r="M3095" s="202">
        <v>16.96</v>
      </c>
      <c r="N3095" s="202">
        <v>8.6300000000000008</v>
      </c>
      <c r="O3095" s="202">
        <v>0.56000000000000005</v>
      </c>
      <c r="P3095" s="202">
        <v>18.3</v>
      </c>
      <c r="Q3095" s="202">
        <v>6.39</v>
      </c>
      <c r="R3095" s="202">
        <v>7.0000000000000007E-2</v>
      </c>
      <c r="S3095" s="202">
        <v>8.94</v>
      </c>
      <c r="T3095" s="202">
        <v>99.66</v>
      </c>
      <c r="U3095" s="183">
        <f t="shared" si="96"/>
        <v>79.078068162948611</v>
      </c>
      <c r="V3095" s="183">
        <f t="shared" si="97"/>
        <v>26.123745485239429</v>
      </c>
      <c r="W3095" s="201" t="s">
        <v>713</v>
      </c>
      <c r="X3095" s="201">
        <v>10</v>
      </c>
    </row>
    <row r="3096" spans="1:24" s="171" customFormat="1" ht="11.25">
      <c r="A3096" s="172" t="s">
        <v>714</v>
      </c>
      <c r="B3096" s="201" t="s">
        <v>672</v>
      </c>
      <c r="C3096" s="201" t="s">
        <v>715</v>
      </c>
      <c r="D3096" s="201" t="s">
        <v>706</v>
      </c>
      <c r="E3096" s="201" t="s">
        <v>716</v>
      </c>
      <c r="F3096" s="201" t="s">
        <v>717</v>
      </c>
      <c r="G3096" s="201">
        <v>1</v>
      </c>
      <c r="H3096" s="201">
        <v>17</v>
      </c>
      <c r="I3096" s="201" t="s">
        <v>713</v>
      </c>
      <c r="J3096" s="201" t="s">
        <v>671</v>
      </c>
      <c r="K3096" s="202">
        <v>39.97</v>
      </c>
      <c r="L3096" s="202">
        <v>0.16</v>
      </c>
      <c r="M3096" s="202">
        <v>18.13</v>
      </c>
      <c r="N3096" s="202">
        <v>7.78</v>
      </c>
      <c r="O3096" s="202">
        <v>0.59</v>
      </c>
      <c r="P3096" s="202">
        <v>20.32</v>
      </c>
      <c r="Q3096" s="202">
        <v>5.95</v>
      </c>
      <c r="R3096" s="202">
        <v>0.1</v>
      </c>
      <c r="S3096" s="202">
        <v>7.88</v>
      </c>
      <c r="T3096" s="202">
        <v>100.88</v>
      </c>
      <c r="U3096" s="183">
        <f t="shared" si="96"/>
        <v>82.317820924831125</v>
      </c>
      <c r="V3096" s="183">
        <f t="shared" si="97"/>
        <v>22.575031096297309</v>
      </c>
      <c r="W3096" s="201" t="s">
        <v>713</v>
      </c>
      <c r="X3096" s="201">
        <v>10</v>
      </c>
    </row>
    <row r="3097" spans="1:24" s="171" customFormat="1" ht="11.25">
      <c r="A3097" s="172" t="s">
        <v>714</v>
      </c>
      <c r="B3097" s="201" t="s">
        <v>672</v>
      </c>
      <c r="C3097" s="201" t="s">
        <v>715</v>
      </c>
      <c r="D3097" s="201" t="s">
        <v>706</v>
      </c>
      <c r="E3097" s="201" t="s">
        <v>716</v>
      </c>
      <c r="F3097" s="201" t="s">
        <v>717</v>
      </c>
      <c r="G3097" s="201">
        <v>1</v>
      </c>
      <c r="H3097" s="201">
        <v>18</v>
      </c>
      <c r="I3097" s="201" t="s">
        <v>713</v>
      </c>
      <c r="J3097" s="201" t="s">
        <v>671</v>
      </c>
      <c r="K3097" s="202">
        <v>40.67</v>
      </c>
      <c r="L3097" s="202">
        <v>0.12</v>
      </c>
      <c r="M3097" s="202">
        <v>18.48</v>
      </c>
      <c r="N3097" s="202">
        <v>9.08</v>
      </c>
      <c r="O3097" s="202">
        <v>0.69</v>
      </c>
      <c r="P3097" s="202">
        <v>18.309999999999999</v>
      </c>
      <c r="Q3097" s="202">
        <v>6.2</v>
      </c>
      <c r="R3097" s="202">
        <v>7.0000000000000007E-2</v>
      </c>
      <c r="S3097" s="202">
        <v>6.63</v>
      </c>
      <c r="T3097" s="202">
        <v>100.25</v>
      </c>
      <c r="U3097" s="183">
        <f t="shared" si="96"/>
        <v>78.233982717410683</v>
      </c>
      <c r="V3097" s="183">
        <f t="shared" si="97"/>
        <v>19.398695877227649</v>
      </c>
      <c r="W3097" s="201" t="s">
        <v>713</v>
      </c>
      <c r="X3097" s="201">
        <v>10</v>
      </c>
    </row>
    <row r="3098" spans="1:24" s="171" customFormat="1" ht="11.25">
      <c r="A3098" s="172" t="s">
        <v>714</v>
      </c>
      <c r="B3098" s="201" t="s">
        <v>672</v>
      </c>
      <c r="C3098" s="201" t="s">
        <v>715</v>
      </c>
      <c r="D3098" s="201" t="s">
        <v>706</v>
      </c>
      <c r="E3098" s="201" t="s">
        <v>716</v>
      </c>
      <c r="F3098" s="201" t="s">
        <v>717</v>
      </c>
      <c r="G3098" s="201">
        <v>1</v>
      </c>
      <c r="H3098" s="201">
        <v>19</v>
      </c>
      <c r="I3098" s="201" t="s">
        <v>713</v>
      </c>
      <c r="J3098" s="201" t="s">
        <v>671</v>
      </c>
      <c r="K3098" s="202">
        <v>39.869999999999997</v>
      </c>
      <c r="L3098" s="202">
        <v>0.14000000000000001</v>
      </c>
      <c r="M3098" s="202">
        <v>18.440000000000001</v>
      </c>
      <c r="N3098" s="202">
        <v>8.68</v>
      </c>
      <c r="O3098" s="202">
        <v>0.66</v>
      </c>
      <c r="P3098" s="202">
        <v>19.850000000000001</v>
      </c>
      <c r="Q3098" s="202">
        <v>5.44</v>
      </c>
      <c r="R3098" s="202">
        <v>0.06</v>
      </c>
      <c r="S3098" s="202">
        <v>7.09</v>
      </c>
      <c r="T3098" s="202">
        <v>100.23</v>
      </c>
      <c r="U3098" s="183">
        <f t="shared" si="96"/>
        <v>80.300198191185217</v>
      </c>
      <c r="V3098" s="183">
        <f t="shared" si="97"/>
        <v>20.504409336849754</v>
      </c>
      <c r="W3098" s="201" t="s">
        <v>713</v>
      </c>
      <c r="X3098" s="201">
        <v>10</v>
      </c>
    </row>
    <row r="3099" spans="1:24" s="171" customFormat="1" ht="11.25">
      <c r="A3099" s="172" t="s">
        <v>714</v>
      </c>
      <c r="B3099" s="201" t="s">
        <v>672</v>
      </c>
      <c r="C3099" s="201" t="s">
        <v>715</v>
      </c>
      <c r="D3099" s="201" t="s">
        <v>706</v>
      </c>
      <c r="E3099" s="201" t="s">
        <v>716</v>
      </c>
      <c r="F3099" s="201" t="s">
        <v>717</v>
      </c>
      <c r="G3099" s="201">
        <v>1</v>
      </c>
      <c r="H3099" s="201">
        <v>20</v>
      </c>
      <c r="I3099" s="201" t="s">
        <v>713</v>
      </c>
      <c r="J3099" s="201" t="s">
        <v>671</v>
      </c>
      <c r="K3099" s="202">
        <v>39.909999999999997</v>
      </c>
      <c r="L3099" s="202">
        <v>0.09</v>
      </c>
      <c r="M3099" s="202">
        <v>18.88</v>
      </c>
      <c r="N3099" s="202">
        <v>7</v>
      </c>
      <c r="O3099" s="202">
        <v>0.44</v>
      </c>
      <c r="P3099" s="202">
        <v>20.54</v>
      </c>
      <c r="Q3099" s="202">
        <v>5.33</v>
      </c>
      <c r="R3099" s="202">
        <v>0.11</v>
      </c>
      <c r="S3099" s="202">
        <v>6.74</v>
      </c>
      <c r="T3099" s="202">
        <v>99.04</v>
      </c>
      <c r="U3099" s="183">
        <f t="shared" si="96"/>
        <v>83.949091252462352</v>
      </c>
      <c r="V3099" s="183">
        <f t="shared" si="97"/>
        <v>19.32127698026494</v>
      </c>
      <c r="W3099" s="201" t="s">
        <v>713</v>
      </c>
      <c r="X3099" s="201">
        <v>10</v>
      </c>
    </row>
    <row r="3100" spans="1:24" s="171" customFormat="1" ht="11.25">
      <c r="A3100" s="172" t="s">
        <v>714</v>
      </c>
      <c r="B3100" s="201" t="s">
        <v>672</v>
      </c>
      <c r="C3100" s="201" t="s">
        <v>715</v>
      </c>
      <c r="D3100" s="201" t="s">
        <v>706</v>
      </c>
      <c r="E3100" s="201" t="s">
        <v>716</v>
      </c>
      <c r="F3100" s="201" t="s">
        <v>717</v>
      </c>
      <c r="G3100" s="201">
        <v>1</v>
      </c>
      <c r="H3100" s="201">
        <v>21</v>
      </c>
      <c r="I3100" s="201" t="s">
        <v>713</v>
      </c>
      <c r="J3100" s="201" t="s">
        <v>671</v>
      </c>
      <c r="K3100" s="202">
        <v>40.159999999999997</v>
      </c>
      <c r="L3100" s="202">
        <v>0.14000000000000001</v>
      </c>
      <c r="M3100" s="202">
        <v>18.190000000000001</v>
      </c>
      <c r="N3100" s="202">
        <v>9.16</v>
      </c>
      <c r="O3100" s="202">
        <v>0.75</v>
      </c>
      <c r="P3100" s="202">
        <v>18.2</v>
      </c>
      <c r="Q3100" s="202">
        <v>6.52</v>
      </c>
      <c r="R3100" s="202">
        <v>0.08</v>
      </c>
      <c r="S3100" s="202">
        <v>6.74</v>
      </c>
      <c r="T3100" s="202">
        <v>99.94</v>
      </c>
      <c r="U3100" s="183">
        <f t="shared" si="96"/>
        <v>77.980947810186066</v>
      </c>
      <c r="V3100" s="183">
        <f t="shared" si="97"/>
        <v>19.908279333201804</v>
      </c>
      <c r="W3100" s="201" t="s">
        <v>713</v>
      </c>
      <c r="X3100" s="201">
        <v>10</v>
      </c>
    </row>
    <row r="3101" spans="1:24" s="171" customFormat="1" ht="11.25">
      <c r="A3101" s="172" t="s">
        <v>714</v>
      </c>
      <c r="B3101" s="201" t="s">
        <v>672</v>
      </c>
      <c r="C3101" s="201" t="s">
        <v>715</v>
      </c>
      <c r="D3101" s="201" t="s">
        <v>706</v>
      </c>
      <c r="E3101" s="201" t="s">
        <v>716</v>
      </c>
      <c r="F3101" s="201" t="s">
        <v>717</v>
      </c>
      <c r="G3101" s="201">
        <v>1</v>
      </c>
      <c r="H3101" s="201">
        <v>22</v>
      </c>
      <c r="I3101" s="201" t="s">
        <v>713</v>
      </c>
      <c r="J3101" s="201" t="s">
        <v>671</v>
      </c>
      <c r="K3101" s="202">
        <v>40.04</v>
      </c>
      <c r="L3101" s="202">
        <v>7.0000000000000007E-2</v>
      </c>
      <c r="M3101" s="202">
        <v>18.45</v>
      </c>
      <c r="N3101" s="202">
        <v>8.1</v>
      </c>
      <c r="O3101" s="202">
        <v>0.56999999999999995</v>
      </c>
      <c r="P3101" s="202">
        <v>19.7</v>
      </c>
      <c r="Q3101" s="202">
        <v>5.68</v>
      </c>
      <c r="R3101" s="202">
        <v>0.08</v>
      </c>
      <c r="S3101" s="202">
        <v>7.28</v>
      </c>
      <c r="T3101" s="202">
        <v>99.97</v>
      </c>
      <c r="U3101" s="183">
        <f t="shared" si="96"/>
        <v>81.256070761833243</v>
      </c>
      <c r="V3101" s="183">
        <f t="shared" si="97"/>
        <v>20.929863712849404</v>
      </c>
      <c r="W3101" s="201" t="s">
        <v>713</v>
      </c>
      <c r="X3101" s="201">
        <v>10</v>
      </c>
    </row>
    <row r="3102" spans="1:24" s="171" customFormat="1" ht="11.25">
      <c r="A3102" s="172" t="s">
        <v>714</v>
      </c>
      <c r="B3102" s="201" t="s">
        <v>672</v>
      </c>
      <c r="C3102" s="201" t="s">
        <v>715</v>
      </c>
      <c r="D3102" s="201" t="s">
        <v>706</v>
      </c>
      <c r="E3102" s="201" t="s">
        <v>716</v>
      </c>
      <c r="F3102" s="201" t="s">
        <v>717</v>
      </c>
      <c r="G3102" s="201">
        <v>1</v>
      </c>
      <c r="H3102" s="201">
        <v>23</v>
      </c>
      <c r="I3102" s="201" t="s">
        <v>713</v>
      </c>
      <c r="J3102" s="201" t="s">
        <v>671</v>
      </c>
      <c r="K3102" s="202">
        <v>40.29</v>
      </c>
      <c r="L3102" s="202">
        <v>7.0000000000000007E-2</v>
      </c>
      <c r="M3102" s="202">
        <v>17.84</v>
      </c>
      <c r="N3102" s="202">
        <v>7.46</v>
      </c>
      <c r="O3102" s="202">
        <v>0.52</v>
      </c>
      <c r="P3102" s="202">
        <v>20.48</v>
      </c>
      <c r="Q3102" s="202">
        <v>5.55</v>
      </c>
      <c r="R3102" s="202">
        <v>7.0000000000000007E-2</v>
      </c>
      <c r="S3102" s="202">
        <v>8.02</v>
      </c>
      <c r="T3102" s="202">
        <v>100.3</v>
      </c>
      <c r="U3102" s="183">
        <f t="shared" si="96"/>
        <v>83.031683884995857</v>
      </c>
      <c r="V3102" s="183">
        <f t="shared" si="97"/>
        <v>23.17013206253511</v>
      </c>
      <c r="W3102" s="201" t="s">
        <v>713</v>
      </c>
      <c r="X3102" s="201">
        <v>10</v>
      </c>
    </row>
    <row r="3103" spans="1:24" s="171" customFormat="1" ht="11.25">
      <c r="A3103" s="172" t="s">
        <v>714</v>
      </c>
      <c r="B3103" s="201" t="s">
        <v>672</v>
      </c>
      <c r="C3103" s="201" t="s">
        <v>715</v>
      </c>
      <c r="D3103" s="201" t="s">
        <v>706</v>
      </c>
      <c r="E3103" s="201" t="s">
        <v>716</v>
      </c>
      <c r="F3103" s="201" t="s">
        <v>717</v>
      </c>
      <c r="G3103" s="201">
        <v>1</v>
      </c>
      <c r="H3103" s="201">
        <v>24</v>
      </c>
      <c r="I3103" s="201" t="s">
        <v>713</v>
      </c>
      <c r="J3103" s="201" t="s">
        <v>671</v>
      </c>
      <c r="K3103" s="202">
        <v>40.35</v>
      </c>
      <c r="L3103" s="202">
        <v>0.11</v>
      </c>
      <c r="M3103" s="202">
        <v>18.760000000000002</v>
      </c>
      <c r="N3103" s="202">
        <v>7.77</v>
      </c>
      <c r="O3103" s="202">
        <v>0.46</v>
      </c>
      <c r="P3103" s="202">
        <v>20.38</v>
      </c>
      <c r="Q3103" s="202">
        <v>5.66</v>
      </c>
      <c r="R3103" s="202">
        <v>0.06</v>
      </c>
      <c r="S3103" s="202">
        <v>7.29</v>
      </c>
      <c r="T3103" s="202">
        <v>100.84</v>
      </c>
      <c r="U3103" s="183">
        <f t="shared" si="96"/>
        <v>82.379373367837744</v>
      </c>
      <c r="V3103" s="183">
        <f t="shared" si="97"/>
        <v>20.677951783643802</v>
      </c>
      <c r="W3103" s="201" t="s">
        <v>713</v>
      </c>
      <c r="X3103" s="201">
        <v>10</v>
      </c>
    </row>
    <row r="3104" spans="1:24" s="171" customFormat="1" ht="11.25">
      <c r="A3104" s="172" t="s">
        <v>714</v>
      </c>
      <c r="B3104" s="201" t="s">
        <v>672</v>
      </c>
      <c r="C3104" s="201" t="s">
        <v>715</v>
      </c>
      <c r="D3104" s="201" t="s">
        <v>706</v>
      </c>
      <c r="E3104" s="201" t="s">
        <v>716</v>
      </c>
      <c r="F3104" s="201" t="s">
        <v>717</v>
      </c>
      <c r="G3104" s="201">
        <v>1</v>
      </c>
      <c r="H3104" s="201">
        <v>25</v>
      </c>
      <c r="I3104" s="201" t="s">
        <v>713</v>
      </c>
      <c r="J3104" s="201" t="s">
        <v>671</v>
      </c>
      <c r="K3104" s="202">
        <v>39.93</v>
      </c>
      <c r="L3104" s="202">
        <v>7.0000000000000007E-2</v>
      </c>
      <c r="M3104" s="202">
        <v>16.68</v>
      </c>
      <c r="N3104" s="202">
        <v>10.050000000000001</v>
      </c>
      <c r="O3104" s="202">
        <v>0.65</v>
      </c>
      <c r="P3104" s="202">
        <v>17.27</v>
      </c>
      <c r="Q3104" s="202">
        <v>7.33</v>
      </c>
      <c r="R3104" s="202">
        <v>0.05</v>
      </c>
      <c r="S3104" s="202">
        <v>8.73</v>
      </c>
      <c r="T3104" s="202">
        <v>100.76</v>
      </c>
      <c r="U3104" s="183">
        <f t="shared" si="96"/>
        <v>75.387356353263897</v>
      </c>
      <c r="V3104" s="183">
        <f t="shared" si="97"/>
        <v>25.986511212194007</v>
      </c>
      <c r="W3104" s="201" t="s">
        <v>713</v>
      </c>
      <c r="X3104" s="201">
        <v>10</v>
      </c>
    </row>
    <row r="3105" spans="1:24" s="171" customFormat="1" ht="11.25">
      <c r="A3105" s="172" t="s">
        <v>714</v>
      </c>
      <c r="B3105" s="201" t="s">
        <v>672</v>
      </c>
      <c r="C3105" s="201" t="s">
        <v>715</v>
      </c>
      <c r="D3105" s="201" t="s">
        <v>706</v>
      </c>
      <c r="E3105" s="201" t="s">
        <v>716</v>
      </c>
      <c r="F3105" s="201" t="s">
        <v>717</v>
      </c>
      <c r="G3105" s="201">
        <v>1</v>
      </c>
      <c r="H3105" s="201">
        <v>26</v>
      </c>
      <c r="I3105" s="201" t="s">
        <v>713</v>
      </c>
      <c r="J3105" s="201" t="s">
        <v>671</v>
      </c>
      <c r="K3105" s="202">
        <v>40.24</v>
      </c>
      <c r="L3105" s="202">
        <v>0.08</v>
      </c>
      <c r="M3105" s="202">
        <v>17.11</v>
      </c>
      <c r="N3105" s="202">
        <v>8.0399999999999991</v>
      </c>
      <c r="O3105" s="202">
        <v>0.6</v>
      </c>
      <c r="P3105" s="202">
        <v>19.27</v>
      </c>
      <c r="Q3105" s="202">
        <v>6.35</v>
      </c>
      <c r="R3105" s="202">
        <v>7.0000000000000007E-2</v>
      </c>
      <c r="S3105" s="202">
        <v>9.11</v>
      </c>
      <c r="T3105" s="202">
        <v>100.87</v>
      </c>
      <c r="U3105" s="183">
        <f t="shared" si="96"/>
        <v>81.032163614856927</v>
      </c>
      <c r="V3105" s="183">
        <f t="shared" si="97"/>
        <v>26.317812232528976</v>
      </c>
      <c r="W3105" s="201" t="s">
        <v>713</v>
      </c>
      <c r="X3105" s="201">
        <v>10</v>
      </c>
    </row>
    <row r="3106" spans="1:24" s="171" customFormat="1" ht="11.25">
      <c r="A3106" s="172" t="s">
        <v>714</v>
      </c>
      <c r="B3106" s="201" t="s">
        <v>672</v>
      </c>
      <c r="C3106" s="201" t="s">
        <v>715</v>
      </c>
      <c r="D3106" s="201" t="s">
        <v>706</v>
      </c>
      <c r="E3106" s="201" t="s">
        <v>716</v>
      </c>
      <c r="F3106" s="201" t="s">
        <v>717</v>
      </c>
      <c r="G3106" s="201">
        <v>1</v>
      </c>
      <c r="H3106" s="201">
        <v>27</v>
      </c>
      <c r="I3106" s="201" t="s">
        <v>713</v>
      </c>
      <c r="J3106" s="201" t="s">
        <v>671</v>
      </c>
      <c r="K3106" s="202">
        <v>39.869999999999997</v>
      </c>
      <c r="L3106" s="202">
        <v>0.17</v>
      </c>
      <c r="M3106" s="202">
        <v>18.22</v>
      </c>
      <c r="N3106" s="202">
        <v>7.77</v>
      </c>
      <c r="O3106" s="202">
        <v>0.61</v>
      </c>
      <c r="P3106" s="202">
        <v>19.07</v>
      </c>
      <c r="Q3106" s="202">
        <v>6.54</v>
      </c>
      <c r="R3106" s="202">
        <v>0.13</v>
      </c>
      <c r="S3106" s="202">
        <v>7.46</v>
      </c>
      <c r="T3106" s="202">
        <v>99.84</v>
      </c>
      <c r="U3106" s="183">
        <f t="shared" si="96"/>
        <v>81.394149014469747</v>
      </c>
      <c r="V3106" s="183">
        <f t="shared" si="97"/>
        <v>21.548249580714895</v>
      </c>
      <c r="W3106" s="201" t="s">
        <v>713</v>
      </c>
      <c r="X3106" s="201">
        <v>10</v>
      </c>
    </row>
    <row r="3107" spans="1:24" s="171" customFormat="1" ht="11.25">
      <c r="A3107" s="172" t="s">
        <v>714</v>
      </c>
      <c r="B3107" s="201" t="s">
        <v>672</v>
      </c>
      <c r="C3107" s="201" t="s">
        <v>715</v>
      </c>
      <c r="D3107" s="201" t="s">
        <v>706</v>
      </c>
      <c r="E3107" s="201" t="s">
        <v>716</v>
      </c>
      <c r="F3107" s="201" t="s">
        <v>717</v>
      </c>
      <c r="G3107" s="201">
        <v>1</v>
      </c>
      <c r="H3107" s="201">
        <v>28</v>
      </c>
      <c r="I3107" s="201" t="s">
        <v>713</v>
      </c>
      <c r="J3107" s="201" t="s">
        <v>671</v>
      </c>
      <c r="K3107" s="202">
        <v>39.43</v>
      </c>
      <c r="L3107" s="202">
        <v>0.09</v>
      </c>
      <c r="M3107" s="202">
        <v>17.559999999999999</v>
      </c>
      <c r="N3107" s="202">
        <v>8.41</v>
      </c>
      <c r="O3107" s="202">
        <v>0.48</v>
      </c>
      <c r="P3107" s="202">
        <v>19.22</v>
      </c>
      <c r="Q3107" s="202">
        <v>5.93</v>
      </c>
      <c r="R3107" s="202">
        <v>7.0000000000000007E-2</v>
      </c>
      <c r="S3107" s="202">
        <v>8.25</v>
      </c>
      <c r="T3107" s="202">
        <v>99.44</v>
      </c>
      <c r="U3107" s="183">
        <f t="shared" si="96"/>
        <v>80.289873492126958</v>
      </c>
      <c r="V3107" s="183">
        <f t="shared" si="97"/>
        <v>23.964347913118903</v>
      </c>
      <c r="W3107" s="201" t="s">
        <v>713</v>
      </c>
      <c r="X3107" s="201">
        <v>10</v>
      </c>
    </row>
    <row r="3108" spans="1:24" s="171" customFormat="1" ht="11.25">
      <c r="A3108" s="172" t="s">
        <v>714</v>
      </c>
      <c r="B3108" s="201" t="s">
        <v>672</v>
      </c>
      <c r="C3108" s="201" t="s">
        <v>715</v>
      </c>
      <c r="D3108" s="201" t="s">
        <v>706</v>
      </c>
      <c r="E3108" s="201" t="s">
        <v>716</v>
      </c>
      <c r="F3108" s="201" t="s">
        <v>717</v>
      </c>
      <c r="G3108" s="201">
        <v>1</v>
      </c>
      <c r="H3108" s="201">
        <v>29</v>
      </c>
      <c r="I3108" s="201" t="s">
        <v>713</v>
      </c>
      <c r="J3108" s="201" t="s">
        <v>671</v>
      </c>
      <c r="K3108" s="202">
        <v>39.96</v>
      </c>
      <c r="L3108" s="202">
        <v>0.05</v>
      </c>
      <c r="M3108" s="202">
        <v>17.18</v>
      </c>
      <c r="N3108" s="202">
        <v>7.71</v>
      </c>
      <c r="O3108" s="202">
        <v>0.51</v>
      </c>
      <c r="P3108" s="202">
        <v>18.989999999999998</v>
      </c>
      <c r="Q3108" s="202">
        <v>6.44</v>
      </c>
      <c r="R3108" s="202">
        <v>0.04</v>
      </c>
      <c r="S3108" s="202">
        <v>9.0399999999999991</v>
      </c>
      <c r="T3108" s="202">
        <v>99.92</v>
      </c>
      <c r="U3108" s="183">
        <f t="shared" si="96"/>
        <v>81.447821589692964</v>
      </c>
      <c r="V3108" s="183">
        <f t="shared" si="97"/>
        <v>26.089702442003293</v>
      </c>
      <c r="W3108" s="201" t="s">
        <v>713</v>
      </c>
      <c r="X3108" s="201">
        <v>10</v>
      </c>
    </row>
    <row r="3109" spans="1:24" s="171" customFormat="1" ht="11.25">
      <c r="A3109" s="172" t="s">
        <v>714</v>
      </c>
      <c r="B3109" s="201" t="s">
        <v>672</v>
      </c>
      <c r="C3109" s="201" t="s">
        <v>715</v>
      </c>
      <c r="D3109" s="201" t="s">
        <v>706</v>
      </c>
      <c r="E3109" s="201" t="s">
        <v>716</v>
      </c>
      <c r="F3109" s="201" t="s">
        <v>717</v>
      </c>
      <c r="G3109" s="201">
        <v>1</v>
      </c>
      <c r="H3109" s="201">
        <v>30</v>
      </c>
      <c r="I3109" s="201" t="s">
        <v>713</v>
      </c>
      <c r="J3109" s="201" t="s">
        <v>671</v>
      </c>
      <c r="K3109" s="202">
        <v>39.89</v>
      </c>
      <c r="L3109" s="202">
        <v>7.0000000000000007E-2</v>
      </c>
      <c r="M3109" s="202">
        <v>17.07</v>
      </c>
      <c r="N3109" s="202">
        <v>7.94</v>
      </c>
      <c r="O3109" s="202">
        <v>0.51</v>
      </c>
      <c r="P3109" s="202">
        <v>18.64</v>
      </c>
      <c r="Q3109" s="202">
        <v>6.5</v>
      </c>
      <c r="R3109" s="202">
        <v>0.1</v>
      </c>
      <c r="S3109" s="202">
        <v>9.0299999999999994</v>
      </c>
      <c r="T3109" s="202">
        <v>99.75</v>
      </c>
      <c r="U3109" s="183">
        <f t="shared" si="96"/>
        <v>80.711586629281655</v>
      </c>
      <c r="V3109" s="183">
        <f t="shared" si="97"/>
        <v>26.192352038211098</v>
      </c>
      <c r="W3109" s="201" t="s">
        <v>713</v>
      </c>
      <c r="X3109" s="201">
        <v>10</v>
      </c>
    </row>
    <row r="3110" spans="1:24" s="171" customFormat="1" ht="11.25">
      <c r="A3110" s="172" t="s">
        <v>714</v>
      </c>
      <c r="B3110" s="201" t="s">
        <v>672</v>
      </c>
      <c r="C3110" s="201" t="s">
        <v>715</v>
      </c>
      <c r="D3110" s="201" t="s">
        <v>706</v>
      </c>
      <c r="E3110" s="201" t="s">
        <v>716</v>
      </c>
      <c r="F3110" s="201" t="s">
        <v>717</v>
      </c>
      <c r="G3110" s="201">
        <v>1</v>
      </c>
      <c r="H3110" s="201">
        <v>31</v>
      </c>
      <c r="I3110" s="201" t="s">
        <v>713</v>
      </c>
      <c r="J3110" s="201" t="s">
        <v>671</v>
      </c>
      <c r="K3110" s="202">
        <v>39.659999999999997</v>
      </c>
      <c r="L3110" s="202">
        <v>0.12</v>
      </c>
      <c r="M3110" s="202">
        <v>17.93</v>
      </c>
      <c r="N3110" s="202">
        <v>7.76</v>
      </c>
      <c r="O3110" s="202">
        <v>0.61</v>
      </c>
      <c r="P3110" s="202">
        <v>19.18</v>
      </c>
      <c r="Q3110" s="202">
        <v>6.41</v>
      </c>
      <c r="R3110" s="202">
        <v>0.14000000000000001</v>
      </c>
      <c r="S3110" s="202">
        <v>7.88</v>
      </c>
      <c r="T3110" s="202">
        <v>99.69</v>
      </c>
      <c r="U3110" s="183">
        <f t="shared" si="96"/>
        <v>81.500519904149797</v>
      </c>
      <c r="V3110" s="183">
        <f t="shared" si="97"/>
        <v>22.769507478923707</v>
      </c>
      <c r="W3110" s="201" t="s">
        <v>713</v>
      </c>
      <c r="X3110" s="201">
        <v>10</v>
      </c>
    </row>
    <row r="3111" spans="1:24" s="171" customFormat="1" ht="11.25">
      <c r="A3111" s="172" t="s">
        <v>714</v>
      </c>
      <c r="B3111" s="201" t="s">
        <v>672</v>
      </c>
      <c r="C3111" s="201" t="s">
        <v>715</v>
      </c>
      <c r="D3111" s="201" t="s">
        <v>706</v>
      </c>
      <c r="E3111" s="201" t="s">
        <v>716</v>
      </c>
      <c r="F3111" s="201" t="s">
        <v>717</v>
      </c>
      <c r="G3111" s="201">
        <v>1</v>
      </c>
      <c r="H3111" s="201">
        <v>32</v>
      </c>
      <c r="I3111" s="201" t="s">
        <v>713</v>
      </c>
      <c r="J3111" s="201" t="s">
        <v>671</v>
      </c>
      <c r="K3111" s="202">
        <v>40.409999999999997</v>
      </c>
      <c r="L3111" s="202">
        <v>0.26</v>
      </c>
      <c r="M3111" s="202">
        <v>19.170000000000002</v>
      </c>
      <c r="N3111" s="202">
        <v>8.5299999999999994</v>
      </c>
      <c r="O3111" s="202">
        <v>0.48</v>
      </c>
      <c r="P3111" s="202">
        <v>20.37</v>
      </c>
      <c r="Q3111" s="202">
        <v>5.34</v>
      </c>
      <c r="R3111" s="202">
        <v>0.03</v>
      </c>
      <c r="S3111" s="202">
        <v>5.81</v>
      </c>
      <c r="T3111" s="202">
        <v>100.4</v>
      </c>
      <c r="U3111" s="183">
        <f t="shared" si="96"/>
        <v>80.976052832620567</v>
      </c>
      <c r="V3111" s="183">
        <f t="shared" si="97"/>
        <v>16.896354055928288</v>
      </c>
      <c r="W3111" s="201" t="s">
        <v>713</v>
      </c>
      <c r="X3111" s="201">
        <v>10</v>
      </c>
    </row>
    <row r="3112" spans="1:24" s="171" customFormat="1" ht="11.25">
      <c r="A3112" s="172" t="s">
        <v>714</v>
      </c>
      <c r="B3112" s="201" t="s">
        <v>672</v>
      </c>
      <c r="C3112" s="201" t="s">
        <v>715</v>
      </c>
      <c r="D3112" s="201" t="s">
        <v>706</v>
      </c>
      <c r="E3112" s="201" t="s">
        <v>716</v>
      </c>
      <c r="F3112" s="201" t="s">
        <v>717</v>
      </c>
      <c r="G3112" s="201">
        <v>1</v>
      </c>
      <c r="H3112" s="201">
        <v>33</v>
      </c>
      <c r="I3112" s="201" t="s">
        <v>713</v>
      </c>
      <c r="J3112" s="201" t="s">
        <v>671</v>
      </c>
      <c r="K3112" s="202">
        <v>40.119999999999997</v>
      </c>
      <c r="L3112" s="202">
        <v>0.08</v>
      </c>
      <c r="M3112" s="202">
        <v>18.28</v>
      </c>
      <c r="N3112" s="202">
        <v>7.75</v>
      </c>
      <c r="O3112" s="202">
        <v>0.51</v>
      </c>
      <c r="P3112" s="202">
        <v>19.690000000000001</v>
      </c>
      <c r="Q3112" s="202">
        <v>5.58</v>
      </c>
      <c r="R3112" s="202">
        <v>7.0000000000000007E-2</v>
      </c>
      <c r="S3112" s="202">
        <v>7.29</v>
      </c>
      <c r="T3112" s="202">
        <v>99.37</v>
      </c>
      <c r="U3112" s="183">
        <f t="shared" si="96"/>
        <v>81.9120343645437</v>
      </c>
      <c r="V3112" s="183">
        <f t="shared" si="97"/>
        <v>21.106317585221106</v>
      </c>
      <c r="W3112" s="201" t="s">
        <v>713</v>
      </c>
      <c r="X3112" s="201">
        <v>10</v>
      </c>
    </row>
    <row r="3113" spans="1:24" s="171" customFormat="1" ht="11.25">
      <c r="A3113" s="172" t="s">
        <v>714</v>
      </c>
      <c r="B3113" s="201" t="s">
        <v>672</v>
      </c>
      <c r="C3113" s="201" t="s">
        <v>715</v>
      </c>
      <c r="D3113" s="201" t="s">
        <v>706</v>
      </c>
      <c r="E3113" s="201" t="s">
        <v>716</v>
      </c>
      <c r="F3113" s="201" t="s">
        <v>717</v>
      </c>
      <c r="G3113" s="201">
        <v>1</v>
      </c>
      <c r="H3113" s="201">
        <v>34</v>
      </c>
      <c r="I3113" s="201" t="s">
        <v>713</v>
      </c>
      <c r="J3113" s="201" t="s">
        <v>671</v>
      </c>
      <c r="K3113" s="202">
        <v>40.04</v>
      </c>
      <c r="L3113" s="202">
        <v>0.08</v>
      </c>
      <c r="M3113" s="202">
        <v>18.52</v>
      </c>
      <c r="N3113" s="202">
        <v>7.67</v>
      </c>
      <c r="O3113" s="202">
        <v>0.51</v>
      </c>
      <c r="P3113" s="202">
        <v>19.649999999999999</v>
      </c>
      <c r="Q3113" s="202">
        <v>5.72</v>
      </c>
      <c r="R3113" s="202">
        <v>7.0000000000000007E-2</v>
      </c>
      <c r="S3113" s="202">
        <v>7.49</v>
      </c>
      <c r="T3113" s="202">
        <v>99.75</v>
      </c>
      <c r="U3113" s="183">
        <f t="shared" si="96"/>
        <v>82.035312337924111</v>
      </c>
      <c r="V3113" s="183">
        <f t="shared" si="97"/>
        <v>21.340744686696297</v>
      </c>
      <c r="W3113" s="201" t="s">
        <v>713</v>
      </c>
      <c r="X3113" s="201">
        <v>10</v>
      </c>
    </row>
    <row r="3114" spans="1:24" s="171" customFormat="1" ht="11.25">
      <c r="A3114" s="172" t="s">
        <v>714</v>
      </c>
      <c r="B3114" s="201" t="s">
        <v>672</v>
      </c>
      <c r="C3114" s="201" t="s">
        <v>715</v>
      </c>
      <c r="D3114" s="201" t="s">
        <v>706</v>
      </c>
      <c r="E3114" s="201" t="s">
        <v>716</v>
      </c>
      <c r="F3114" s="201" t="s">
        <v>717</v>
      </c>
      <c r="G3114" s="201">
        <v>1</v>
      </c>
      <c r="H3114" s="201">
        <v>35</v>
      </c>
      <c r="I3114" s="201" t="s">
        <v>713</v>
      </c>
      <c r="J3114" s="201" t="s">
        <v>671</v>
      </c>
      <c r="K3114" s="202">
        <v>39.78</v>
      </c>
      <c r="L3114" s="202">
        <v>0.11</v>
      </c>
      <c r="M3114" s="202">
        <v>18.600000000000001</v>
      </c>
      <c r="N3114" s="202">
        <v>8.8800000000000008</v>
      </c>
      <c r="O3114" s="202">
        <v>0.65</v>
      </c>
      <c r="P3114" s="202">
        <v>18.940000000000001</v>
      </c>
      <c r="Q3114" s="202">
        <v>5.7</v>
      </c>
      <c r="R3114" s="202">
        <v>0.08</v>
      </c>
      <c r="S3114" s="202">
        <v>7.26</v>
      </c>
      <c r="T3114" s="202">
        <v>100</v>
      </c>
      <c r="U3114" s="183">
        <f t="shared" si="96"/>
        <v>79.174161757113339</v>
      </c>
      <c r="V3114" s="183">
        <f t="shared" si="97"/>
        <v>20.750899318370497</v>
      </c>
      <c r="W3114" s="201" t="s">
        <v>713</v>
      </c>
      <c r="X3114" s="201">
        <v>10</v>
      </c>
    </row>
    <row r="3115" spans="1:24" s="171" customFormat="1" ht="11.25">
      <c r="A3115" s="172" t="s">
        <v>714</v>
      </c>
      <c r="B3115" s="201" t="s">
        <v>672</v>
      </c>
      <c r="C3115" s="201" t="s">
        <v>715</v>
      </c>
      <c r="D3115" s="201" t="s">
        <v>706</v>
      </c>
      <c r="E3115" s="201" t="s">
        <v>716</v>
      </c>
      <c r="F3115" s="201" t="s">
        <v>717</v>
      </c>
      <c r="G3115" s="201">
        <v>1</v>
      </c>
      <c r="H3115" s="201">
        <v>36</v>
      </c>
      <c r="I3115" s="201" t="s">
        <v>713</v>
      </c>
      <c r="J3115" s="201" t="s">
        <v>671</v>
      </c>
      <c r="K3115" s="202">
        <v>40.53</v>
      </c>
      <c r="L3115" s="202">
        <v>0.06</v>
      </c>
      <c r="M3115" s="202">
        <v>18.7</v>
      </c>
      <c r="N3115" s="202">
        <v>7.18</v>
      </c>
      <c r="O3115" s="202">
        <v>0.45</v>
      </c>
      <c r="P3115" s="202">
        <v>20.21</v>
      </c>
      <c r="Q3115" s="202">
        <v>5.74</v>
      </c>
      <c r="R3115" s="202">
        <v>0.05</v>
      </c>
      <c r="S3115" s="202">
        <v>7.05</v>
      </c>
      <c r="T3115" s="202">
        <v>99.97</v>
      </c>
      <c r="U3115" s="183">
        <f t="shared" si="96"/>
        <v>83.38079681573673</v>
      </c>
      <c r="V3115" s="183">
        <f t="shared" si="97"/>
        <v>20.185822764685437</v>
      </c>
      <c r="W3115" s="201" t="s">
        <v>713</v>
      </c>
      <c r="X3115" s="201">
        <v>10</v>
      </c>
    </row>
    <row r="3116" spans="1:24" s="171" customFormat="1" ht="11.25">
      <c r="A3116" s="172" t="s">
        <v>714</v>
      </c>
      <c r="B3116" s="201" t="s">
        <v>672</v>
      </c>
      <c r="C3116" s="201" t="s">
        <v>715</v>
      </c>
      <c r="D3116" s="201" t="s">
        <v>706</v>
      </c>
      <c r="E3116" s="201" t="s">
        <v>716</v>
      </c>
      <c r="F3116" s="201" t="s">
        <v>717</v>
      </c>
      <c r="G3116" s="201">
        <v>1</v>
      </c>
      <c r="H3116" s="201">
        <v>37</v>
      </c>
      <c r="I3116" s="201" t="s">
        <v>713</v>
      </c>
      <c r="J3116" s="201" t="s">
        <v>671</v>
      </c>
      <c r="K3116" s="202">
        <v>40.57</v>
      </c>
      <c r="L3116" s="202">
        <v>0.05</v>
      </c>
      <c r="M3116" s="202">
        <v>18.89</v>
      </c>
      <c r="N3116" s="202">
        <v>7.08</v>
      </c>
      <c r="O3116" s="202">
        <v>0.43</v>
      </c>
      <c r="P3116" s="202">
        <v>20.329999999999998</v>
      </c>
      <c r="Q3116" s="202">
        <v>5.7</v>
      </c>
      <c r="R3116" s="202">
        <v>0.08</v>
      </c>
      <c r="S3116" s="202">
        <v>6.99</v>
      </c>
      <c r="T3116" s="202">
        <v>100.12</v>
      </c>
      <c r="U3116" s="183">
        <f t="shared" si="96"/>
        <v>83.655349995215062</v>
      </c>
      <c r="V3116" s="183">
        <f t="shared" si="97"/>
        <v>19.8869208858492</v>
      </c>
      <c r="W3116" s="201" t="s">
        <v>713</v>
      </c>
      <c r="X3116" s="201">
        <v>10</v>
      </c>
    </row>
    <row r="3117" spans="1:24" s="171" customFormat="1" ht="11.25">
      <c r="A3117" s="172" t="s">
        <v>714</v>
      </c>
      <c r="B3117" s="201" t="s">
        <v>672</v>
      </c>
      <c r="C3117" s="201" t="s">
        <v>715</v>
      </c>
      <c r="D3117" s="201" t="s">
        <v>706</v>
      </c>
      <c r="E3117" s="201" t="s">
        <v>716</v>
      </c>
      <c r="F3117" s="201" t="s">
        <v>717</v>
      </c>
      <c r="G3117" s="201">
        <v>1</v>
      </c>
      <c r="H3117" s="201">
        <v>38</v>
      </c>
      <c r="I3117" s="201" t="s">
        <v>713</v>
      </c>
      <c r="J3117" s="201" t="s">
        <v>671</v>
      </c>
      <c r="K3117" s="202">
        <v>40.01</v>
      </c>
      <c r="L3117" s="202">
        <v>0.04</v>
      </c>
      <c r="M3117" s="202">
        <v>18.36</v>
      </c>
      <c r="N3117" s="202">
        <v>7.6</v>
      </c>
      <c r="O3117" s="202">
        <v>0.49</v>
      </c>
      <c r="P3117" s="202">
        <v>20.27</v>
      </c>
      <c r="Q3117" s="202">
        <v>5.51</v>
      </c>
      <c r="R3117" s="202">
        <v>0.05</v>
      </c>
      <c r="S3117" s="202">
        <v>7.95</v>
      </c>
      <c r="T3117" s="202">
        <v>100.28</v>
      </c>
      <c r="U3117" s="183">
        <f t="shared" si="96"/>
        <v>82.620618684780737</v>
      </c>
      <c r="V3117" s="183">
        <f t="shared" si="97"/>
        <v>22.509338180593929</v>
      </c>
      <c r="W3117" s="201" t="s">
        <v>713</v>
      </c>
      <c r="X3117" s="201">
        <v>10</v>
      </c>
    </row>
    <row r="3118" spans="1:24" s="171" customFormat="1" ht="11.25">
      <c r="A3118" s="172" t="s">
        <v>714</v>
      </c>
      <c r="B3118" s="201" t="s">
        <v>672</v>
      </c>
      <c r="C3118" s="201" t="s">
        <v>715</v>
      </c>
      <c r="D3118" s="201" t="s">
        <v>706</v>
      </c>
      <c r="E3118" s="201" t="s">
        <v>716</v>
      </c>
      <c r="F3118" s="201" t="s">
        <v>717</v>
      </c>
      <c r="G3118" s="201">
        <v>1</v>
      </c>
      <c r="H3118" s="201">
        <v>40</v>
      </c>
      <c r="I3118" s="201" t="s">
        <v>713</v>
      </c>
      <c r="J3118" s="201" t="s">
        <v>671</v>
      </c>
      <c r="K3118" s="202">
        <v>39.65</v>
      </c>
      <c r="L3118" s="202">
        <v>0.3</v>
      </c>
      <c r="M3118" s="202">
        <v>16.09</v>
      </c>
      <c r="N3118" s="202">
        <v>7.6</v>
      </c>
      <c r="O3118" s="202">
        <v>0.46</v>
      </c>
      <c r="P3118" s="202">
        <v>18.46</v>
      </c>
      <c r="Q3118" s="202">
        <v>6.69</v>
      </c>
      <c r="R3118" s="202">
        <v>0.09</v>
      </c>
      <c r="S3118" s="202">
        <v>9.31</v>
      </c>
      <c r="T3118" s="202">
        <v>98.65</v>
      </c>
      <c r="U3118" s="183">
        <f t="shared" si="96"/>
        <v>81.236314905246317</v>
      </c>
      <c r="V3118" s="183">
        <f t="shared" si="97"/>
        <v>27.96227628031383</v>
      </c>
      <c r="W3118" s="201" t="s">
        <v>713</v>
      </c>
      <c r="X3118" s="201">
        <v>10</v>
      </c>
    </row>
    <row r="3119" spans="1:24" s="171" customFormat="1" ht="11.25">
      <c r="A3119" s="172" t="s">
        <v>714</v>
      </c>
      <c r="B3119" s="201" t="s">
        <v>672</v>
      </c>
      <c r="C3119" s="201" t="s">
        <v>715</v>
      </c>
      <c r="D3119" s="201" t="s">
        <v>706</v>
      </c>
      <c r="E3119" s="201" t="s">
        <v>716</v>
      </c>
      <c r="F3119" s="201" t="s">
        <v>717</v>
      </c>
      <c r="G3119" s="201">
        <v>1</v>
      </c>
      <c r="H3119" s="201">
        <v>41</v>
      </c>
      <c r="I3119" s="201" t="s">
        <v>713</v>
      </c>
      <c r="J3119" s="201" t="s">
        <v>671</v>
      </c>
      <c r="K3119" s="202">
        <v>40.08</v>
      </c>
      <c r="L3119" s="202">
        <v>0.15</v>
      </c>
      <c r="M3119" s="202">
        <v>19.329999999999998</v>
      </c>
      <c r="N3119" s="202">
        <v>8.4499999999999993</v>
      </c>
      <c r="O3119" s="202">
        <v>0.37</v>
      </c>
      <c r="P3119" s="202">
        <v>19.59</v>
      </c>
      <c r="Q3119" s="202">
        <v>5.81</v>
      </c>
      <c r="R3119" s="202">
        <v>0.06</v>
      </c>
      <c r="S3119" s="202">
        <v>5.77</v>
      </c>
      <c r="T3119" s="202">
        <v>99.61</v>
      </c>
      <c r="U3119" s="183">
        <f t="shared" si="96"/>
        <v>80.515553201335564</v>
      </c>
      <c r="V3119" s="183">
        <f t="shared" si="97"/>
        <v>16.683714931158384</v>
      </c>
      <c r="W3119" s="201" t="s">
        <v>713</v>
      </c>
      <c r="X3119" s="201">
        <v>10</v>
      </c>
    </row>
    <row r="3120" spans="1:24" s="171" customFormat="1" ht="11.25">
      <c r="A3120" s="172" t="s">
        <v>714</v>
      </c>
      <c r="B3120" s="201" t="s">
        <v>672</v>
      </c>
      <c r="C3120" s="201" t="s">
        <v>715</v>
      </c>
      <c r="D3120" s="201" t="s">
        <v>706</v>
      </c>
      <c r="E3120" s="201" t="s">
        <v>716</v>
      </c>
      <c r="F3120" s="201" t="s">
        <v>717</v>
      </c>
      <c r="G3120" s="201">
        <v>1</v>
      </c>
      <c r="H3120" s="201">
        <v>42</v>
      </c>
      <c r="I3120" s="201" t="s">
        <v>713</v>
      </c>
      <c r="J3120" s="201" t="s">
        <v>671</v>
      </c>
      <c r="K3120" s="202">
        <v>39.86</v>
      </c>
      <c r="L3120" s="202">
        <v>0.1</v>
      </c>
      <c r="M3120" s="202">
        <v>16.28</v>
      </c>
      <c r="N3120" s="202">
        <v>9.3800000000000008</v>
      </c>
      <c r="O3120" s="202">
        <v>0.63</v>
      </c>
      <c r="P3120" s="202">
        <v>17.34</v>
      </c>
      <c r="Q3120" s="202">
        <v>7.13</v>
      </c>
      <c r="R3120" s="202">
        <v>0.05</v>
      </c>
      <c r="S3120" s="202">
        <v>9.4600000000000009</v>
      </c>
      <c r="T3120" s="202">
        <v>100.23</v>
      </c>
      <c r="U3120" s="183">
        <f t="shared" si="96"/>
        <v>76.717310756466745</v>
      </c>
      <c r="V3120" s="183">
        <f t="shared" si="97"/>
        <v>28.047842542832214</v>
      </c>
      <c r="W3120" s="201" t="s">
        <v>713</v>
      </c>
      <c r="X3120" s="201">
        <v>10</v>
      </c>
    </row>
    <row r="3121" spans="1:24" s="171" customFormat="1" ht="11.25">
      <c r="A3121" s="172" t="s">
        <v>714</v>
      </c>
      <c r="B3121" s="201" t="s">
        <v>672</v>
      </c>
      <c r="C3121" s="201" t="s">
        <v>715</v>
      </c>
      <c r="D3121" s="201" t="s">
        <v>706</v>
      </c>
      <c r="E3121" s="201" t="s">
        <v>716</v>
      </c>
      <c r="F3121" s="201" t="s">
        <v>717</v>
      </c>
      <c r="G3121" s="201">
        <v>1</v>
      </c>
      <c r="H3121" s="201">
        <v>43</v>
      </c>
      <c r="I3121" s="201" t="s">
        <v>713</v>
      </c>
      <c r="J3121" s="201" t="s">
        <v>671</v>
      </c>
      <c r="K3121" s="202">
        <v>39.950000000000003</v>
      </c>
      <c r="L3121" s="202">
        <v>0.19</v>
      </c>
      <c r="M3121" s="202">
        <v>17.37</v>
      </c>
      <c r="N3121" s="202">
        <v>7.87</v>
      </c>
      <c r="O3121" s="202">
        <v>0.65</v>
      </c>
      <c r="P3121" s="202">
        <v>18.739999999999998</v>
      </c>
      <c r="Q3121" s="202">
        <v>6.79</v>
      </c>
      <c r="R3121" s="202">
        <v>0.08</v>
      </c>
      <c r="S3121" s="202">
        <v>8.41</v>
      </c>
      <c r="T3121" s="202">
        <v>100.05</v>
      </c>
      <c r="U3121" s="183">
        <f t="shared" si="96"/>
        <v>80.931776097582457</v>
      </c>
      <c r="V3121" s="183">
        <f t="shared" si="97"/>
        <v>24.516868199827332</v>
      </c>
      <c r="W3121" s="201" t="s">
        <v>713</v>
      </c>
      <c r="X3121" s="201">
        <v>10</v>
      </c>
    </row>
    <row r="3122" spans="1:24" s="171" customFormat="1" ht="11.25">
      <c r="A3122" s="172" t="s">
        <v>714</v>
      </c>
      <c r="B3122" s="201" t="s">
        <v>672</v>
      </c>
      <c r="C3122" s="201" t="s">
        <v>715</v>
      </c>
      <c r="D3122" s="201" t="s">
        <v>706</v>
      </c>
      <c r="E3122" s="201" t="s">
        <v>716</v>
      </c>
      <c r="F3122" s="201" t="s">
        <v>717</v>
      </c>
      <c r="G3122" s="201">
        <v>1</v>
      </c>
      <c r="H3122" s="201">
        <v>44</v>
      </c>
      <c r="I3122" s="201" t="s">
        <v>713</v>
      </c>
      <c r="J3122" s="201" t="s">
        <v>671</v>
      </c>
      <c r="K3122" s="202">
        <v>39.630000000000003</v>
      </c>
      <c r="L3122" s="202">
        <v>0.22</v>
      </c>
      <c r="M3122" s="202">
        <v>16.89</v>
      </c>
      <c r="N3122" s="202">
        <v>9.02</v>
      </c>
      <c r="O3122" s="202">
        <v>0.65</v>
      </c>
      <c r="P3122" s="202">
        <v>17.940000000000001</v>
      </c>
      <c r="Q3122" s="202">
        <v>7.07</v>
      </c>
      <c r="R3122" s="202">
        <v>0.04</v>
      </c>
      <c r="S3122" s="202">
        <v>8.74</v>
      </c>
      <c r="T3122" s="202">
        <v>100.2</v>
      </c>
      <c r="U3122" s="183">
        <f t="shared" si="96"/>
        <v>77.998338603056595</v>
      </c>
      <c r="V3122" s="183">
        <f t="shared" si="97"/>
        <v>25.76849052996068</v>
      </c>
      <c r="W3122" s="201" t="s">
        <v>713</v>
      </c>
      <c r="X3122" s="201">
        <v>10</v>
      </c>
    </row>
    <row r="3123" spans="1:24" s="171" customFormat="1" ht="11.25">
      <c r="A3123" s="172" t="s">
        <v>714</v>
      </c>
      <c r="B3123" s="201" t="s">
        <v>672</v>
      </c>
      <c r="C3123" s="201" t="s">
        <v>715</v>
      </c>
      <c r="D3123" s="201" t="s">
        <v>706</v>
      </c>
      <c r="E3123" s="201" t="s">
        <v>716</v>
      </c>
      <c r="F3123" s="201" t="s">
        <v>717</v>
      </c>
      <c r="G3123" s="201">
        <v>1</v>
      </c>
      <c r="H3123" s="201">
        <v>45</v>
      </c>
      <c r="I3123" s="201" t="s">
        <v>713</v>
      </c>
      <c r="J3123" s="201" t="s">
        <v>671</v>
      </c>
      <c r="K3123" s="202">
        <v>39.28</v>
      </c>
      <c r="L3123" s="202">
        <v>0.32</v>
      </c>
      <c r="M3123" s="202">
        <v>18.22</v>
      </c>
      <c r="N3123" s="202">
        <v>8.1199999999999992</v>
      </c>
      <c r="O3123" s="202">
        <v>0.44</v>
      </c>
      <c r="P3123" s="202">
        <v>19.34</v>
      </c>
      <c r="Q3123" s="202">
        <v>6.06</v>
      </c>
      <c r="R3123" s="202">
        <v>0.11</v>
      </c>
      <c r="S3123" s="202">
        <v>6.77</v>
      </c>
      <c r="T3123" s="202">
        <v>98.66</v>
      </c>
      <c r="U3123" s="183">
        <f t="shared" si="96"/>
        <v>80.935527727302315</v>
      </c>
      <c r="V3123" s="183">
        <f t="shared" si="97"/>
        <v>19.952855020135328</v>
      </c>
      <c r="W3123" s="201" t="s">
        <v>713</v>
      </c>
      <c r="X3123" s="201">
        <v>10</v>
      </c>
    </row>
    <row r="3124" spans="1:24" s="171" customFormat="1" ht="11.25">
      <c r="A3124" s="172" t="s">
        <v>714</v>
      </c>
      <c r="B3124" s="201" t="s">
        <v>672</v>
      </c>
      <c r="C3124" s="201" t="s">
        <v>715</v>
      </c>
      <c r="D3124" s="201" t="s">
        <v>706</v>
      </c>
      <c r="E3124" s="201" t="s">
        <v>716</v>
      </c>
      <c r="F3124" s="201" t="s">
        <v>717</v>
      </c>
      <c r="G3124" s="201">
        <v>1</v>
      </c>
      <c r="H3124" s="201">
        <v>46</v>
      </c>
      <c r="I3124" s="201" t="s">
        <v>713</v>
      </c>
      <c r="J3124" s="201" t="s">
        <v>671</v>
      </c>
      <c r="K3124" s="202">
        <v>40.119999999999997</v>
      </c>
      <c r="L3124" s="202">
        <v>0.08</v>
      </c>
      <c r="M3124" s="202">
        <v>17.329999999999998</v>
      </c>
      <c r="N3124" s="202">
        <v>8.0500000000000007</v>
      </c>
      <c r="O3124" s="202">
        <v>0.56999999999999995</v>
      </c>
      <c r="P3124" s="202">
        <v>19.11</v>
      </c>
      <c r="Q3124" s="202">
        <v>6.43</v>
      </c>
      <c r="R3124" s="202">
        <v>0.09</v>
      </c>
      <c r="S3124" s="202">
        <v>8.93</v>
      </c>
      <c r="T3124" s="202">
        <v>100.71</v>
      </c>
      <c r="U3124" s="183">
        <f t="shared" si="96"/>
        <v>80.884469314287827</v>
      </c>
      <c r="V3124" s="183">
        <f t="shared" si="97"/>
        <v>25.688020118108966</v>
      </c>
      <c r="W3124" s="201" t="s">
        <v>713</v>
      </c>
      <c r="X3124" s="201">
        <v>10</v>
      </c>
    </row>
    <row r="3125" spans="1:24" s="171" customFormat="1" ht="11.25">
      <c r="A3125" s="172" t="s">
        <v>714</v>
      </c>
      <c r="B3125" s="201" t="s">
        <v>672</v>
      </c>
      <c r="C3125" s="201" t="s">
        <v>715</v>
      </c>
      <c r="D3125" s="201" t="s">
        <v>706</v>
      </c>
      <c r="E3125" s="201" t="s">
        <v>716</v>
      </c>
      <c r="F3125" s="201" t="s">
        <v>717</v>
      </c>
      <c r="G3125" s="201">
        <v>1</v>
      </c>
      <c r="H3125" s="201">
        <v>47</v>
      </c>
      <c r="I3125" s="201" t="s">
        <v>713</v>
      </c>
      <c r="J3125" s="201" t="s">
        <v>671</v>
      </c>
      <c r="K3125" s="202">
        <v>39.89</v>
      </c>
      <c r="L3125" s="202">
        <v>7.0000000000000007E-2</v>
      </c>
      <c r="M3125" s="202">
        <v>18.23</v>
      </c>
      <c r="N3125" s="202">
        <v>7.53</v>
      </c>
      <c r="O3125" s="202">
        <v>0.5</v>
      </c>
      <c r="P3125" s="202">
        <v>20.239999999999998</v>
      </c>
      <c r="Q3125" s="202">
        <v>5.24</v>
      </c>
      <c r="R3125" s="202">
        <v>0.09</v>
      </c>
      <c r="S3125" s="202">
        <v>8.06</v>
      </c>
      <c r="T3125" s="202">
        <v>99.85</v>
      </c>
      <c r="U3125" s="183">
        <f t="shared" si="96"/>
        <v>82.73193496586002</v>
      </c>
      <c r="V3125" s="183">
        <f t="shared" si="97"/>
        <v>22.875054908826986</v>
      </c>
      <c r="W3125" s="201" t="s">
        <v>713</v>
      </c>
      <c r="X3125" s="201">
        <v>10</v>
      </c>
    </row>
    <row r="3126" spans="1:24" s="171" customFormat="1" ht="11.25">
      <c r="A3126" s="172" t="s">
        <v>714</v>
      </c>
      <c r="B3126" s="201" t="s">
        <v>672</v>
      </c>
      <c r="C3126" s="201" t="s">
        <v>715</v>
      </c>
      <c r="D3126" s="201" t="s">
        <v>706</v>
      </c>
      <c r="E3126" s="201" t="s">
        <v>716</v>
      </c>
      <c r="F3126" s="201" t="s">
        <v>717</v>
      </c>
      <c r="G3126" s="201">
        <v>1</v>
      </c>
      <c r="H3126" s="201">
        <v>48</v>
      </c>
      <c r="I3126" s="201" t="s">
        <v>713</v>
      </c>
      <c r="J3126" s="201" t="s">
        <v>671</v>
      </c>
      <c r="K3126" s="202">
        <v>39.74</v>
      </c>
      <c r="L3126" s="202">
        <v>0.15</v>
      </c>
      <c r="M3126" s="202">
        <v>18.48</v>
      </c>
      <c r="N3126" s="202">
        <v>9.3000000000000007</v>
      </c>
      <c r="O3126" s="202">
        <v>0.68</v>
      </c>
      <c r="P3126" s="202">
        <v>17.940000000000001</v>
      </c>
      <c r="Q3126" s="202">
        <v>6.57</v>
      </c>
      <c r="R3126" s="202">
        <v>7.0000000000000007E-2</v>
      </c>
      <c r="S3126" s="202">
        <v>6.81</v>
      </c>
      <c r="T3126" s="202">
        <v>99.74</v>
      </c>
      <c r="U3126" s="183">
        <f t="shared" si="96"/>
        <v>77.469240422340164</v>
      </c>
      <c r="V3126" s="183">
        <f t="shared" si="97"/>
        <v>19.820967911404246</v>
      </c>
      <c r="W3126" s="201" t="s">
        <v>713</v>
      </c>
      <c r="X3126" s="201">
        <v>10</v>
      </c>
    </row>
    <row r="3127" spans="1:24" s="171" customFormat="1" ht="11.25">
      <c r="A3127" s="172" t="s">
        <v>714</v>
      </c>
      <c r="B3127" s="201" t="s">
        <v>672</v>
      </c>
      <c r="C3127" s="201" t="s">
        <v>715</v>
      </c>
      <c r="D3127" s="201" t="s">
        <v>706</v>
      </c>
      <c r="E3127" s="201" t="s">
        <v>716</v>
      </c>
      <c r="F3127" s="201" t="s">
        <v>717</v>
      </c>
      <c r="G3127" s="201">
        <v>1</v>
      </c>
      <c r="H3127" s="201">
        <v>49</v>
      </c>
      <c r="I3127" s="201" t="s">
        <v>713</v>
      </c>
      <c r="J3127" s="201" t="s">
        <v>671</v>
      </c>
      <c r="K3127" s="202">
        <v>40.35</v>
      </c>
      <c r="L3127" s="202">
        <v>0.05</v>
      </c>
      <c r="M3127" s="202">
        <v>18.7</v>
      </c>
      <c r="N3127" s="202">
        <v>7.13</v>
      </c>
      <c r="O3127" s="202">
        <v>0.45</v>
      </c>
      <c r="P3127" s="202">
        <v>20.149999999999999</v>
      </c>
      <c r="Q3127" s="202">
        <v>5.71</v>
      </c>
      <c r="R3127" s="202">
        <v>0.09</v>
      </c>
      <c r="S3127" s="202">
        <v>7.02</v>
      </c>
      <c r="T3127" s="202">
        <v>99.65</v>
      </c>
      <c r="U3127" s="183">
        <f t="shared" si="96"/>
        <v>83.43635772450682</v>
      </c>
      <c r="V3127" s="183">
        <f t="shared" si="97"/>
        <v>20.117205746525929</v>
      </c>
      <c r="W3127" s="201" t="s">
        <v>713</v>
      </c>
      <c r="X3127" s="201">
        <v>10</v>
      </c>
    </row>
    <row r="3128" spans="1:24" s="171" customFormat="1" ht="11.25">
      <c r="A3128" s="172" t="s">
        <v>714</v>
      </c>
      <c r="B3128" s="201" t="s">
        <v>672</v>
      </c>
      <c r="C3128" s="201" t="s">
        <v>715</v>
      </c>
      <c r="D3128" s="201" t="s">
        <v>706</v>
      </c>
      <c r="E3128" s="201" t="s">
        <v>716</v>
      </c>
      <c r="F3128" s="201" t="s">
        <v>717</v>
      </c>
      <c r="G3128" s="201">
        <v>1</v>
      </c>
      <c r="H3128" s="201">
        <v>50</v>
      </c>
      <c r="I3128" s="201" t="s">
        <v>713</v>
      </c>
      <c r="J3128" s="201" t="s">
        <v>671</v>
      </c>
      <c r="K3128" s="202">
        <v>40.28</v>
      </c>
      <c r="L3128" s="202">
        <v>0.06</v>
      </c>
      <c r="M3128" s="202">
        <v>18.82</v>
      </c>
      <c r="N3128" s="202">
        <v>7.14</v>
      </c>
      <c r="O3128" s="202">
        <v>0.4</v>
      </c>
      <c r="P3128" s="202">
        <v>20.99</v>
      </c>
      <c r="Q3128" s="202">
        <v>5.39</v>
      </c>
      <c r="R3128" s="202">
        <v>0.05</v>
      </c>
      <c r="S3128" s="202">
        <v>7.21</v>
      </c>
      <c r="T3128" s="202">
        <v>100.34</v>
      </c>
      <c r="U3128" s="183">
        <f t="shared" si="96"/>
        <v>83.974263352956996</v>
      </c>
      <c r="V3128" s="183">
        <f t="shared" si="97"/>
        <v>20.445558597195667</v>
      </c>
      <c r="W3128" s="201" t="s">
        <v>713</v>
      </c>
      <c r="X3128" s="201">
        <v>10</v>
      </c>
    </row>
    <row r="3129" spans="1:24" s="171" customFormat="1" ht="11.25">
      <c r="A3129" s="172" t="s">
        <v>714</v>
      </c>
      <c r="B3129" s="201" t="s">
        <v>672</v>
      </c>
      <c r="C3129" s="201" t="s">
        <v>715</v>
      </c>
      <c r="D3129" s="201" t="s">
        <v>706</v>
      </c>
      <c r="E3129" s="201" t="s">
        <v>716</v>
      </c>
      <c r="F3129" s="201" t="s">
        <v>717</v>
      </c>
      <c r="G3129" s="201">
        <v>1</v>
      </c>
      <c r="H3129" s="201">
        <v>51</v>
      </c>
      <c r="I3129" s="201" t="s">
        <v>713</v>
      </c>
      <c r="J3129" s="201" t="s">
        <v>671</v>
      </c>
      <c r="K3129" s="202">
        <v>39.29</v>
      </c>
      <c r="L3129" s="202">
        <v>0.13</v>
      </c>
      <c r="M3129" s="202">
        <v>17.66</v>
      </c>
      <c r="N3129" s="202">
        <v>10.14</v>
      </c>
      <c r="O3129" s="202">
        <v>0.59</v>
      </c>
      <c r="P3129" s="202">
        <v>18.5</v>
      </c>
      <c r="Q3129" s="202">
        <v>5.75</v>
      </c>
      <c r="R3129" s="202">
        <v>0.05</v>
      </c>
      <c r="S3129" s="202">
        <v>7.89</v>
      </c>
      <c r="T3129" s="202">
        <v>100</v>
      </c>
      <c r="U3129" s="183">
        <f t="shared" si="96"/>
        <v>76.481540170695865</v>
      </c>
      <c r="V3129" s="183">
        <f t="shared" si="97"/>
        <v>23.059921855667611</v>
      </c>
      <c r="W3129" s="201" t="s">
        <v>713</v>
      </c>
      <c r="X3129" s="201">
        <v>10</v>
      </c>
    </row>
    <row r="3130" spans="1:24" s="171" customFormat="1" ht="11.25">
      <c r="A3130" s="172" t="s">
        <v>714</v>
      </c>
      <c r="B3130" s="201" t="s">
        <v>672</v>
      </c>
      <c r="C3130" s="201" t="s">
        <v>715</v>
      </c>
      <c r="D3130" s="201" t="s">
        <v>706</v>
      </c>
      <c r="E3130" s="201" t="s">
        <v>716</v>
      </c>
      <c r="F3130" s="201" t="s">
        <v>717</v>
      </c>
      <c r="G3130" s="201">
        <v>1</v>
      </c>
      <c r="H3130" s="201">
        <v>52</v>
      </c>
      <c r="I3130" s="201" t="s">
        <v>713</v>
      </c>
      <c r="J3130" s="201" t="s">
        <v>671</v>
      </c>
      <c r="K3130" s="202">
        <v>39.520000000000003</v>
      </c>
      <c r="L3130" s="202">
        <v>0.09</v>
      </c>
      <c r="M3130" s="202">
        <v>16.96</v>
      </c>
      <c r="N3130" s="202">
        <v>7.94</v>
      </c>
      <c r="O3130" s="202">
        <v>0.52</v>
      </c>
      <c r="P3130" s="202">
        <v>18.97</v>
      </c>
      <c r="Q3130" s="202">
        <v>6.05</v>
      </c>
      <c r="R3130" s="202">
        <v>0.08</v>
      </c>
      <c r="S3130" s="202">
        <v>8.8800000000000008</v>
      </c>
      <c r="T3130" s="202">
        <v>99.01</v>
      </c>
      <c r="U3130" s="183">
        <f t="shared" si="96"/>
        <v>80.9833173099004</v>
      </c>
      <c r="V3130" s="183">
        <f t="shared" si="97"/>
        <v>25.993992861422861</v>
      </c>
      <c r="W3130" s="201" t="s">
        <v>713</v>
      </c>
      <c r="X3130" s="201">
        <v>10</v>
      </c>
    </row>
    <row r="3131" spans="1:24" s="171" customFormat="1" ht="11.25">
      <c r="A3131" s="172" t="s">
        <v>714</v>
      </c>
      <c r="B3131" s="201" t="s">
        <v>672</v>
      </c>
      <c r="C3131" s="201" t="s">
        <v>715</v>
      </c>
      <c r="D3131" s="201" t="s">
        <v>706</v>
      </c>
      <c r="E3131" s="201" t="s">
        <v>716</v>
      </c>
      <c r="F3131" s="201" t="s">
        <v>717</v>
      </c>
      <c r="G3131" s="201">
        <v>1</v>
      </c>
      <c r="H3131" s="201">
        <v>53</v>
      </c>
      <c r="I3131" s="201" t="s">
        <v>713</v>
      </c>
      <c r="J3131" s="201" t="s">
        <v>671</v>
      </c>
      <c r="K3131" s="202">
        <v>39.799999999999997</v>
      </c>
      <c r="L3131" s="202">
        <v>0.1</v>
      </c>
      <c r="M3131" s="202">
        <v>18.010000000000002</v>
      </c>
      <c r="N3131" s="202">
        <v>7.45</v>
      </c>
      <c r="O3131" s="202">
        <v>0.53</v>
      </c>
      <c r="P3131" s="202">
        <v>19.8</v>
      </c>
      <c r="Q3131" s="202">
        <v>5.97</v>
      </c>
      <c r="R3131" s="202">
        <v>0.06</v>
      </c>
      <c r="S3131" s="202">
        <v>7.82</v>
      </c>
      <c r="T3131" s="202">
        <v>99.54</v>
      </c>
      <c r="U3131" s="183">
        <f t="shared" si="96"/>
        <v>82.569933535100901</v>
      </c>
      <c r="V3131" s="183">
        <f t="shared" si="97"/>
        <v>22.557513790543243</v>
      </c>
      <c r="W3131" s="201" t="s">
        <v>713</v>
      </c>
      <c r="X3131" s="201">
        <v>10</v>
      </c>
    </row>
    <row r="3132" spans="1:24" s="171" customFormat="1" ht="11.25">
      <c r="A3132" s="172" t="s">
        <v>714</v>
      </c>
      <c r="B3132" s="201" t="s">
        <v>672</v>
      </c>
      <c r="C3132" s="201" t="s">
        <v>715</v>
      </c>
      <c r="D3132" s="201" t="s">
        <v>706</v>
      </c>
      <c r="E3132" s="201" t="s">
        <v>716</v>
      </c>
      <c r="F3132" s="201" t="s">
        <v>717</v>
      </c>
      <c r="G3132" s="201">
        <v>1</v>
      </c>
      <c r="H3132" s="201">
        <v>54</v>
      </c>
      <c r="I3132" s="201" t="s">
        <v>713</v>
      </c>
      <c r="J3132" s="201" t="s">
        <v>671</v>
      </c>
      <c r="K3132" s="202">
        <v>40.1</v>
      </c>
      <c r="L3132" s="202">
        <v>0.06</v>
      </c>
      <c r="M3132" s="202">
        <v>17.46</v>
      </c>
      <c r="N3132" s="202">
        <v>7.51</v>
      </c>
      <c r="O3132" s="202">
        <v>0.54</v>
      </c>
      <c r="P3132" s="202">
        <v>19.46</v>
      </c>
      <c r="Q3132" s="202">
        <v>5.94</v>
      </c>
      <c r="R3132" s="202">
        <v>0.06</v>
      </c>
      <c r="S3132" s="202">
        <v>8.42</v>
      </c>
      <c r="T3132" s="202">
        <v>99.55</v>
      </c>
      <c r="U3132" s="183">
        <f t="shared" si="96"/>
        <v>82.202191731566003</v>
      </c>
      <c r="V3132" s="183">
        <f t="shared" si="97"/>
        <v>24.443295739669662</v>
      </c>
      <c r="W3132" s="201" t="s">
        <v>713</v>
      </c>
      <c r="X3132" s="201">
        <v>10</v>
      </c>
    </row>
    <row r="3133" spans="1:24" s="171" customFormat="1" ht="11.25">
      <c r="A3133" s="172" t="s">
        <v>714</v>
      </c>
      <c r="B3133" s="201" t="s">
        <v>672</v>
      </c>
      <c r="C3133" s="201" t="s">
        <v>715</v>
      </c>
      <c r="D3133" s="201" t="s">
        <v>706</v>
      </c>
      <c r="E3133" s="201" t="s">
        <v>716</v>
      </c>
      <c r="F3133" s="201" t="s">
        <v>717</v>
      </c>
      <c r="G3133" s="201">
        <v>1</v>
      </c>
      <c r="H3133" s="201">
        <v>55</v>
      </c>
      <c r="I3133" s="201" t="s">
        <v>713</v>
      </c>
      <c r="J3133" s="201" t="s">
        <v>671</v>
      </c>
      <c r="K3133" s="202">
        <v>39.53</v>
      </c>
      <c r="L3133" s="202">
        <v>0.36</v>
      </c>
      <c r="M3133" s="202">
        <v>18.27</v>
      </c>
      <c r="N3133" s="202">
        <v>8.17</v>
      </c>
      <c r="O3133" s="202">
        <v>0.48</v>
      </c>
      <c r="P3133" s="202">
        <v>19.309999999999999</v>
      </c>
      <c r="Q3133" s="202">
        <v>6.08</v>
      </c>
      <c r="R3133" s="202">
        <v>7.0000000000000007E-2</v>
      </c>
      <c r="S3133" s="202">
        <v>7</v>
      </c>
      <c r="T3133" s="202">
        <v>99.27</v>
      </c>
      <c r="U3133" s="183">
        <f t="shared" si="96"/>
        <v>80.816571392024088</v>
      </c>
      <c r="V3133" s="183">
        <f t="shared" si="97"/>
        <v>20.447200820742502</v>
      </c>
      <c r="W3133" s="201" t="s">
        <v>713</v>
      </c>
      <c r="X3133" s="201">
        <v>10</v>
      </c>
    </row>
    <row r="3134" spans="1:24" s="171" customFormat="1" ht="11.25">
      <c r="A3134" s="172" t="s">
        <v>714</v>
      </c>
      <c r="B3134" s="201" t="s">
        <v>672</v>
      </c>
      <c r="C3134" s="201" t="s">
        <v>715</v>
      </c>
      <c r="D3134" s="201" t="s">
        <v>706</v>
      </c>
      <c r="E3134" s="201" t="s">
        <v>716</v>
      </c>
      <c r="F3134" s="201" t="s">
        <v>717</v>
      </c>
      <c r="G3134" s="201">
        <v>1</v>
      </c>
      <c r="H3134" s="201">
        <v>56</v>
      </c>
      <c r="I3134" s="201" t="s">
        <v>713</v>
      </c>
      <c r="J3134" s="201" t="s">
        <v>671</v>
      </c>
      <c r="K3134" s="202">
        <v>40.049999999999997</v>
      </c>
      <c r="L3134" s="202">
        <v>0.18</v>
      </c>
      <c r="M3134" s="202">
        <v>16.48</v>
      </c>
      <c r="N3134" s="202">
        <v>7.79</v>
      </c>
      <c r="O3134" s="202">
        <v>0.48</v>
      </c>
      <c r="P3134" s="202">
        <v>18.64</v>
      </c>
      <c r="Q3134" s="202">
        <v>6.65</v>
      </c>
      <c r="R3134" s="202">
        <v>0.02</v>
      </c>
      <c r="S3134" s="202">
        <v>9.2200000000000006</v>
      </c>
      <c r="T3134" s="202">
        <v>99.51</v>
      </c>
      <c r="U3134" s="183">
        <f t="shared" si="96"/>
        <v>81.006767741755596</v>
      </c>
      <c r="V3134" s="183">
        <f t="shared" si="97"/>
        <v>27.289233656656727</v>
      </c>
      <c r="W3134" s="201" t="s">
        <v>713</v>
      </c>
      <c r="X3134" s="201">
        <v>10</v>
      </c>
    </row>
    <row r="3135" spans="1:24" s="171" customFormat="1" ht="11.25">
      <c r="A3135" s="172" t="s">
        <v>714</v>
      </c>
      <c r="B3135" s="201" t="s">
        <v>672</v>
      </c>
      <c r="C3135" s="201" t="s">
        <v>715</v>
      </c>
      <c r="D3135" s="201" t="s">
        <v>706</v>
      </c>
      <c r="E3135" s="201" t="s">
        <v>716</v>
      </c>
      <c r="F3135" s="201" t="s">
        <v>717</v>
      </c>
      <c r="G3135" s="201">
        <v>1</v>
      </c>
      <c r="H3135" s="201">
        <v>57</v>
      </c>
      <c r="I3135" s="201" t="s">
        <v>713</v>
      </c>
      <c r="J3135" s="201" t="s">
        <v>671</v>
      </c>
      <c r="K3135" s="202">
        <v>39.42</v>
      </c>
      <c r="L3135" s="202">
        <v>0.09</v>
      </c>
      <c r="M3135" s="202">
        <v>16.940000000000001</v>
      </c>
      <c r="N3135" s="202">
        <v>7.79</v>
      </c>
      <c r="O3135" s="202">
        <v>0.52</v>
      </c>
      <c r="P3135" s="202">
        <v>18.690000000000001</v>
      </c>
      <c r="Q3135" s="202">
        <v>6.41</v>
      </c>
      <c r="R3135" s="202">
        <v>0.06</v>
      </c>
      <c r="S3135" s="202">
        <v>9.0399999999999991</v>
      </c>
      <c r="T3135" s="202">
        <v>98.96</v>
      </c>
      <c r="U3135" s="183">
        <f t="shared" si="96"/>
        <v>81.047949189669282</v>
      </c>
      <c r="V3135" s="183">
        <f t="shared" si="97"/>
        <v>26.361890827839428</v>
      </c>
      <c r="W3135" s="201" t="s">
        <v>713</v>
      </c>
      <c r="X3135" s="201">
        <v>10</v>
      </c>
    </row>
    <row r="3136" spans="1:24" s="171" customFormat="1" ht="11.25">
      <c r="A3136" s="172" t="s">
        <v>714</v>
      </c>
      <c r="B3136" s="201" t="s">
        <v>672</v>
      </c>
      <c r="C3136" s="201" t="s">
        <v>715</v>
      </c>
      <c r="D3136" s="201" t="s">
        <v>706</v>
      </c>
      <c r="E3136" s="201" t="s">
        <v>716</v>
      </c>
      <c r="F3136" s="201" t="s">
        <v>717</v>
      </c>
      <c r="G3136" s="201">
        <v>1</v>
      </c>
      <c r="H3136" s="201">
        <v>58</v>
      </c>
      <c r="I3136" s="201" t="s">
        <v>713</v>
      </c>
      <c r="J3136" s="201" t="s">
        <v>671</v>
      </c>
      <c r="K3136" s="202">
        <v>38.97</v>
      </c>
      <c r="L3136" s="202">
        <v>0.19</v>
      </c>
      <c r="M3136" s="202">
        <v>17.48</v>
      </c>
      <c r="N3136" s="202">
        <v>11.1</v>
      </c>
      <c r="O3136" s="202">
        <v>0.69</v>
      </c>
      <c r="P3136" s="202">
        <v>15</v>
      </c>
      <c r="Q3136" s="202">
        <v>9.2200000000000006</v>
      </c>
      <c r="R3136" s="202">
        <v>0.09</v>
      </c>
      <c r="S3136" s="202">
        <v>7.67</v>
      </c>
      <c r="T3136" s="202">
        <v>100.41</v>
      </c>
      <c r="U3136" s="183">
        <f t="shared" si="96"/>
        <v>70.66328086121672</v>
      </c>
      <c r="V3136" s="183">
        <f t="shared" si="97"/>
        <v>22.741500201499935</v>
      </c>
      <c r="W3136" s="201" t="s">
        <v>713</v>
      </c>
      <c r="X3136" s="201">
        <v>10</v>
      </c>
    </row>
    <row r="3137" spans="1:24" s="171" customFormat="1" ht="11.25">
      <c r="A3137" s="172" t="s">
        <v>714</v>
      </c>
      <c r="B3137" s="201" t="s">
        <v>672</v>
      </c>
      <c r="C3137" s="201" t="s">
        <v>715</v>
      </c>
      <c r="D3137" s="201" t="s">
        <v>706</v>
      </c>
      <c r="E3137" s="201" t="s">
        <v>716</v>
      </c>
      <c r="F3137" s="201" t="s">
        <v>717</v>
      </c>
      <c r="G3137" s="201">
        <v>1</v>
      </c>
      <c r="H3137" s="201">
        <v>59</v>
      </c>
      <c r="I3137" s="201" t="s">
        <v>713</v>
      </c>
      <c r="J3137" s="201" t="s">
        <v>671</v>
      </c>
      <c r="K3137" s="202">
        <v>40.19</v>
      </c>
      <c r="L3137" s="202">
        <v>0.2</v>
      </c>
      <c r="M3137" s="202">
        <v>18.190000000000001</v>
      </c>
      <c r="N3137" s="202">
        <v>7.62</v>
      </c>
      <c r="O3137" s="202">
        <v>0.66</v>
      </c>
      <c r="P3137" s="202">
        <v>19.16</v>
      </c>
      <c r="Q3137" s="202">
        <v>6.53</v>
      </c>
      <c r="R3137" s="202">
        <v>0.1</v>
      </c>
      <c r="S3137" s="202">
        <v>7.49</v>
      </c>
      <c r="T3137" s="202">
        <v>100.14</v>
      </c>
      <c r="U3137" s="183">
        <f t="shared" si="96"/>
        <v>81.757886676166564</v>
      </c>
      <c r="V3137" s="183">
        <f t="shared" si="97"/>
        <v>21.644107590063079</v>
      </c>
      <c r="W3137" s="201" t="s">
        <v>713</v>
      </c>
      <c r="X3137" s="201">
        <v>10</v>
      </c>
    </row>
    <row r="3138" spans="1:24" s="171" customFormat="1" ht="11.25">
      <c r="A3138" s="172" t="s">
        <v>714</v>
      </c>
      <c r="B3138" s="201" t="s">
        <v>672</v>
      </c>
      <c r="C3138" s="201" t="s">
        <v>715</v>
      </c>
      <c r="D3138" s="201" t="s">
        <v>706</v>
      </c>
      <c r="E3138" s="201" t="s">
        <v>716</v>
      </c>
      <c r="F3138" s="201" t="s">
        <v>717</v>
      </c>
      <c r="G3138" s="201">
        <v>1</v>
      </c>
      <c r="H3138" s="201">
        <v>60</v>
      </c>
      <c r="I3138" s="201" t="s">
        <v>713</v>
      </c>
      <c r="J3138" s="201" t="s">
        <v>671</v>
      </c>
      <c r="K3138" s="202">
        <v>40.01</v>
      </c>
      <c r="L3138" s="202">
        <v>0.09</v>
      </c>
      <c r="M3138" s="202">
        <v>18.53</v>
      </c>
      <c r="N3138" s="202">
        <v>8.49</v>
      </c>
      <c r="O3138" s="202">
        <v>0.55000000000000004</v>
      </c>
      <c r="P3138" s="202">
        <v>18.72</v>
      </c>
      <c r="Q3138" s="202">
        <v>6.31</v>
      </c>
      <c r="R3138" s="202">
        <v>0.06</v>
      </c>
      <c r="S3138" s="202">
        <v>7.56</v>
      </c>
      <c r="T3138" s="202">
        <v>100.32</v>
      </c>
      <c r="U3138" s="183">
        <f t="shared" si="96"/>
        <v>79.716753259522704</v>
      </c>
      <c r="V3138" s="183">
        <f t="shared" si="97"/>
        <v>21.488206883889323</v>
      </c>
      <c r="W3138" s="201" t="s">
        <v>713</v>
      </c>
      <c r="X3138" s="201">
        <v>10</v>
      </c>
    </row>
    <row r="3139" spans="1:24" s="171" customFormat="1" ht="11.25">
      <c r="A3139" s="172" t="s">
        <v>714</v>
      </c>
      <c r="B3139" s="201" t="s">
        <v>672</v>
      </c>
      <c r="C3139" s="201" t="s">
        <v>715</v>
      </c>
      <c r="D3139" s="201" t="s">
        <v>706</v>
      </c>
      <c r="E3139" s="201" t="s">
        <v>716</v>
      </c>
      <c r="F3139" s="201" t="s">
        <v>717</v>
      </c>
      <c r="G3139" s="201">
        <v>1</v>
      </c>
      <c r="H3139" s="201">
        <v>61</v>
      </c>
      <c r="I3139" s="201" t="s">
        <v>713</v>
      </c>
      <c r="J3139" s="201" t="s">
        <v>671</v>
      </c>
      <c r="K3139" s="202">
        <v>39.43</v>
      </c>
      <c r="L3139" s="202">
        <v>0.12</v>
      </c>
      <c r="M3139" s="202">
        <v>17.82</v>
      </c>
      <c r="N3139" s="202">
        <v>7.54</v>
      </c>
      <c r="O3139" s="202">
        <v>0.53</v>
      </c>
      <c r="P3139" s="202">
        <v>18.41</v>
      </c>
      <c r="Q3139" s="202">
        <v>7.1</v>
      </c>
      <c r="R3139" s="202">
        <v>0.06</v>
      </c>
      <c r="S3139" s="202">
        <v>7.7</v>
      </c>
      <c r="T3139" s="202">
        <v>98.71</v>
      </c>
      <c r="U3139" s="183">
        <f t="shared" si="96"/>
        <v>81.315659552593701</v>
      </c>
      <c r="V3139" s="183">
        <f t="shared" si="97"/>
        <v>22.472753547289646</v>
      </c>
      <c r="W3139" s="201" t="s">
        <v>713</v>
      </c>
      <c r="X3139" s="201">
        <v>10</v>
      </c>
    </row>
    <row r="3140" spans="1:24" s="171" customFormat="1" ht="11.25">
      <c r="A3140" s="172" t="s">
        <v>714</v>
      </c>
      <c r="B3140" s="201" t="s">
        <v>672</v>
      </c>
      <c r="C3140" s="201" t="s">
        <v>715</v>
      </c>
      <c r="D3140" s="201" t="s">
        <v>706</v>
      </c>
      <c r="E3140" s="201" t="s">
        <v>716</v>
      </c>
      <c r="F3140" s="201" t="s">
        <v>717</v>
      </c>
      <c r="G3140" s="201">
        <v>1</v>
      </c>
      <c r="H3140" s="201">
        <v>62</v>
      </c>
      <c r="I3140" s="201" t="s">
        <v>713</v>
      </c>
      <c r="J3140" s="201" t="s">
        <v>671</v>
      </c>
      <c r="K3140" s="202">
        <v>39.619999999999997</v>
      </c>
      <c r="L3140" s="202">
        <v>0.34</v>
      </c>
      <c r="M3140" s="202">
        <v>18.37</v>
      </c>
      <c r="N3140" s="202">
        <v>8.16</v>
      </c>
      <c r="O3140" s="202">
        <v>0.45</v>
      </c>
      <c r="P3140" s="202">
        <v>19.649999999999999</v>
      </c>
      <c r="Q3140" s="202">
        <v>6.17</v>
      </c>
      <c r="R3140" s="202">
        <v>0.04</v>
      </c>
      <c r="S3140" s="202">
        <v>6.66</v>
      </c>
      <c r="T3140" s="202">
        <v>99.46</v>
      </c>
      <c r="U3140" s="183">
        <f t="shared" si="96"/>
        <v>81.104493204519969</v>
      </c>
      <c r="V3140" s="183">
        <f t="shared" si="97"/>
        <v>19.563158948938746</v>
      </c>
      <c r="W3140" s="201" t="s">
        <v>713</v>
      </c>
      <c r="X3140" s="201">
        <v>10</v>
      </c>
    </row>
    <row r="3141" spans="1:24" s="171" customFormat="1" ht="11.25">
      <c r="A3141" s="172" t="s">
        <v>714</v>
      </c>
      <c r="B3141" s="201" t="s">
        <v>672</v>
      </c>
      <c r="C3141" s="201" t="s">
        <v>715</v>
      </c>
      <c r="D3141" s="201" t="s">
        <v>706</v>
      </c>
      <c r="E3141" s="201" t="s">
        <v>716</v>
      </c>
      <c r="F3141" s="201" t="s">
        <v>717</v>
      </c>
      <c r="G3141" s="201">
        <v>1</v>
      </c>
      <c r="H3141" s="201">
        <v>63</v>
      </c>
      <c r="I3141" s="201" t="s">
        <v>713</v>
      </c>
      <c r="J3141" s="201" t="s">
        <v>671</v>
      </c>
      <c r="K3141" s="202">
        <v>39.229999999999997</v>
      </c>
      <c r="L3141" s="202">
        <v>0.1</v>
      </c>
      <c r="M3141" s="202">
        <v>18.010000000000002</v>
      </c>
      <c r="N3141" s="202">
        <v>11.25</v>
      </c>
      <c r="O3141" s="202">
        <v>0.72</v>
      </c>
      <c r="P3141" s="202">
        <v>15.37</v>
      </c>
      <c r="Q3141" s="202">
        <v>8.34</v>
      </c>
      <c r="R3141" s="202">
        <v>0.11</v>
      </c>
      <c r="S3141" s="202">
        <v>7.31</v>
      </c>
      <c r="T3141" s="202">
        <v>100.44</v>
      </c>
      <c r="U3141" s="183">
        <f t="shared" si="96"/>
        <v>70.889645928738972</v>
      </c>
      <c r="V3141" s="183">
        <f t="shared" si="97"/>
        <v>21.401213876256524</v>
      </c>
      <c r="W3141" s="201" t="s">
        <v>713</v>
      </c>
      <c r="X3141" s="201">
        <v>10</v>
      </c>
    </row>
    <row r="3142" spans="1:24" s="171" customFormat="1" ht="11.25">
      <c r="A3142" s="172" t="s">
        <v>714</v>
      </c>
      <c r="B3142" s="201" t="s">
        <v>672</v>
      </c>
      <c r="C3142" s="201" t="s">
        <v>715</v>
      </c>
      <c r="D3142" s="201" t="s">
        <v>706</v>
      </c>
      <c r="E3142" s="201" t="s">
        <v>716</v>
      </c>
      <c r="F3142" s="201" t="s">
        <v>717</v>
      </c>
      <c r="G3142" s="201">
        <v>1</v>
      </c>
      <c r="H3142" s="201">
        <v>64</v>
      </c>
      <c r="I3142" s="201" t="s">
        <v>713</v>
      </c>
      <c r="J3142" s="201" t="s">
        <v>671</v>
      </c>
      <c r="K3142" s="202">
        <v>39.49</v>
      </c>
      <c r="L3142" s="202">
        <v>0.06</v>
      </c>
      <c r="M3142" s="202">
        <v>18.77</v>
      </c>
      <c r="N3142" s="202">
        <v>7.12</v>
      </c>
      <c r="O3142" s="202">
        <v>0.43</v>
      </c>
      <c r="P3142" s="202">
        <v>20.59</v>
      </c>
      <c r="Q3142" s="202">
        <v>5.67</v>
      </c>
      <c r="R3142" s="202">
        <v>0.03</v>
      </c>
      <c r="S3142" s="202">
        <v>7.21</v>
      </c>
      <c r="T3142" s="202">
        <v>99.37</v>
      </c>
      <c r="U3142" s="183">
        <f t="shared" ref="U3142:U3205" si="98">((P3142/40.31)/(P3142/40.31+N3142/71.85))*100</f>
        <v>83.751844926063399</v>
      </c>
      <c r="V3142" s="183">
        <f t="shared" ref="V3142:V3205" si="99">((S3142/151.99061)/(S3142/151.99061+M3142/101.96137))*100</f>
        <v>20.488863062017067</v>
      </c>
      <c r="W3142" s="201" t="s">
        <v>713</v>
      </c>
      <c r="X3142" s="201">
        <v>10</v>
      </c>
    </row>
    <row r="3143" spans="1:24" s="171" customFormat="1" ht="11.25">
      <c r="A3143" s="172" t="s">
        <v>714</v>
      </c>
      <c r="B3143" s="201" t="s">
        <v>672</v>
      </c>
      <c r="C3143" s="201" t="s">
        <v>715</v>
      </c>
      <c r="D3143" s="201" t="s">
        <v>706</v>
      </c>
      <c r="E3143" s="201" t="s">
        <v>716</v>
      </c>
      <c r="F3143" s="201" t="s">
        <v>717</v>
      </c>
      <c r="G3143" s="201">
        <v>1</v>
      </c>
      <c r="H3143" s="201">
        <v>65</v>
      </c>
      <c r="I3143" s="201" t="s">
        <v>713</v>
      </c>
      <c r="J3143" s="201" t="s">
        <v>671</v>
      </c>
      <c r="K3143" s="202">
        <v>40.03</v>
      </c>
      <c r="L3143" s="202">
        <v>7.0000000000000007E-2</v>
      </c>
      <c r="M3143" s="202">
        <v>17.239999999999998</v>
      </c>
      <c r="N3143" s="202">
        <v>8.09</v>
      </c>
      <c r="O3143" s="202">
        <v>0.61</v>
      </c>
      <c r="P3143" s="202">
        <v>19.170000000000002</v>
      </c>
      <c r="Q3143" s="202">
        <v>6.42</v>
      </c>
      <c r="R3143" s="202">
        <v>0.08</v>
      </c>
      <c r="S3143" s="202">
        <v>9.02</v>
      </c>
      <c r="T3143" s="202">
        <v>100.73</v>
      </c>
      <c r="U3143" s="183">
        <f t="shared" si="98"/>
        <v>80.856285079816971</v>
      </c>
      <c r="V3143" s="183">
        <f t="shared" si="99"/>
        <v>25.979916501549084</v>
      </c>
      <c r="W3143" s="201" t="s">
        <v>713</v>
      </c>
      <c r="X3143" s="201">
        <v>10</v>
      </c>
    </row>
    <row r="3144" spans="1:24" s="171" customFormat="1" ht="11.25">
      <c r="A3144" s="172" t="s">
        <v>714</v>
      </c>
      <c r="B3144" s="201" t="s">
        <v>672</v>
      </c>
      <c r="C3144" s="201" t="s">
        <v>715</v>
      </c>
      <c r="D3144" s="201" t="s">
        <v>706</v>
      </c>
      <c r="E3144" s="201" t="s">
        <v>716</v>
      </c>
      <c r="F3144" s="201" t="s">
        <v>717</v>
      </c>
      <c r="G3144" s="201">
        <v>1</v>
      </c>
      <c r="H3144" s="201">
        <v>66</v>
      </c>
      <c r="I3144" s="201" t="s">
        <v>713</v>
      </c>
      <c r="J3144" s="201" t="s">
        <v>671</v>
      </c>
      <c r="K3144" s="202">
        <v>39.75</v>
      </c>
      <c r="L3144" s="202">
        <v>0.11</v>
      </c>
      <c r="M3144" s="202">
        <v>18.079999999999998</v>
      </c>
      <c r="N3144" s="202">
        <v>7.63</v>
      </c>
      <c r="O3144" s="202">
        <v>0.61</v>
      </c>
      <c r="P3144" s="202">
        <v>19.73</v>
      </c>
      <c r="Q3144" s="202">
        <v>5.67</v>
      </c>
      <c r="R3144" s="202">
        <v>0.05</v>
      </c>
      <c r="S3144" s="202">
        <v>7.63</v>
      </c>
      <c r="T3144" s="202">
        <v>99.26</v>
      </c>
      <c r="U3144" s="183">
        <f t="shared" si="98"/>
        <v>82.171841106518571</v>
      </c>
      <c r="V3144" s="183">
        <f t="shared" si="99"/>
        <v>22.063955631135332</v>
      </c>
      <c r="W3144" s="201" t="s">
        <v>713</v>
      </c>
      <c r="X3144" s="201">
        <v>10</v>
      </c>
    </row>
    <row r="3145" spans="1:24" s="171" customFormat="1" ht="11.25">
      <c r="A3145" s="172" t="s">
        <v>714</v>
      </c>
      <c r="B3145" s="201" t="s">
        <v>672</v>
      </c>
      <c r="C3145" s="201" t="s">
        <v>715</v>
      </c>
      <c r="D3145" s="201" t="s">
        <v>706</v>
      </c>
      <c r="E3145" s="201" t="s">
        <v>716</v>
      </c>
      <c r="F3145" s="201" t="s">
        <v>717</v>
      </c>
      <c r="G3145" s="201">
        <v>1</v>
      </c>
      <c r="H3145" s="201">
        <v>67</v>
      </c>
      <c r="I3145" s="201" t="s">
        <v>713</v>
      </c>
      <c r="J3145" s="201" t="s">
        <v>671</v>
      </c>
      <c r="K3145" s="202">
        <v>39.35</v>
      </c>
      <c r="L3145" s="202">
        <v>0.06</v>
      </c>
      <c r="M3145" s="202">
        <v>17</v>
      </c>
      <c r="N3145" s="202">
        <v>9.65</v>
      </c>
      <c r="O3145" s="202">
        <v>0.72</v>
      </c>
      <c r="P3145" s="202">
        <v>17.079999999999998</v>
      </c>
      <c r="Q3145" s="202">
        <v>6.99</v>
      </c>
      <c r="R3145" s="202">
        <v>7.0000000000000007E-2</v>
      </c>
      <c r="S3145" s="202">
        <v>8.77</v>
      </c>
      <c r="T3145" s="202">
        <v>99.69</v>
      </c>
      <c r="U3145" s="183">
        <f t="shared" si="98"/>
        <v>75.931566193197014</v>
      </c>
      <c r="V3145" s="183">
        <f t="shared" si="99"/>
        <v>25.709905792449284</v>
      </c>
      <c r="W3145" s="201" t="s">
        <v>713</v>
      </c>
      <c r="X3145" s="201">
        <v>10</v>
      </c>
    </row>
    <row r="3146" spans="1:24" s="171" customFormat="1" ht="11.25">
      <c r="A3146" s="172" t="s">
        <v>714</v>
      </c>
      <c r="B3146" s="201" t="s">
        <v>672</v>
      </c>
      <c r="C3146" s="201" t="s">
        <v>715</v>
      </c>
      <c r="D3146" s="201" t="s">
        <v>706</v>
      </c>
      <c r="E3146" s="201" t="s">
        <v>716</v>
      </c>
      <c r="F3146" s="201" t="s">
        <v>717</v>
      </c>
      <c r="G3146" s="201">
        <v>1</v>
      </c>
      <c r="H3146" s="201">
        <v>68</v>
      </c>
      <c r="I3146" s="201" t="s">
        <v>713</v>
      </c>
      <c r="J3146" s="201" t="s">
        <v>671</v>
      </c>
      <c r="K3146" s="202">
        <v>39.590000000000003</v>
      </c>
      <c r="L3146" s="202">
        <v>0.11</v>
      </c>
      <c r="M3146" s="202">
        <v>16.77</v>
      </c>
      <c r="N3146" s="202">
        <v>8.07</v>
      </c>
      <c r="O3146" s="202">
        <v>0.53</v>
      </c>
      <c r="P3146" s="202">
        <v>17.829999999999998</v>
      </c>
      <c r="Q3146" s="202">
        <v>6.66</v>
      </c>
      <c r="R3146" s="202">
        <v>0.06</v>
      </c>
      <c r="S3146" s="202">
        <v>8.94</v>
      </c>
      <c r="T3146" s="202">
        <v>98.56</v>
      </c>
      <c r="U3146" s="183">
        <f t="shared" si="98"/>
        <v>79.749483810627979</v>
      </c>
      <c r="V3146" s="183">
        <f t="shared" si="99"/>
        <v>26.341755951475882</v>
      </c>
      <c r="W3146" s="201" t="s">
        <v>713</v>
      </c>
      <c r="X3146" s="201">
        <v>10</v>
      </c>
    </row>
    <row r="3147" spans="1:24" s="171" customFormat="1" ht="11.25">
      <c r="A3147" s="172" t="s">
        <v>714</v>
      </c>
      <c r="B3147" s="201" t="s">
        <v>672</v>
      </c>
      <c r="C3147" s="201" t="s">
        <v>715</v>
      </c>
      <c r="D3147" s="201" t="s">
        <v>706</v>
      </c>
      <c r="E3147" s="201" t="s">
        <v>716</v>
      </c>
      <c r="F3147" s="201" t="s">
        <v>717</v>
      </c>
      <c r="G3147" s="201">
        <v>1</v>
      </c>
      <c r="H3147" s="201">
        <v>69</v>
      </c>
      <c r="I3147" s="201" t="s">
        <v>713</v>
      </c>
      <c r="J3147" s="201" t="s">
        <v>671</v>
      </c>
      <c r="K3147" s="202">
        <v>39.340000000000003</v>
      </c>
      <c r="L3147" s="202">
        <v>0.12</v>
      </c>
      <c r="M3147" s="202">
        <v>18.2</v>
      </c>
      <c r="N3147" s="202">
        <v>7.95</v>
      </c>
      <c r="O3147" s="202">
        <v>0.48</v>
      </c>
      <c r="P3147" s="202">
        <v>19.420000000000002</v>
      </c>
      <c r="Q3147" s="202">
        <v>5.96</v>
      </c>
      <c r="R3147" s="202">
        <v>0.14000000000000001</v>
      </c>
      <c r="S3147" s="202">
        <v>7.78</v>
      </c>
      <c r="T3147" s="202">
        <v>99.39</v>
      </c>
      <c r="U3147" s="183">
        <f t="shared" si="98"/>
        <v>81.322643223258765</v>
      </c>
      <c r="V3147" s="183">
        <f t="shared" si="99"/>
        <v>22.285770696964548</v>
      </c>
      <c r="W3147" s="201" t="s">
        <v>713</v>
      </c>
      <c r="X3147" s="201">
        <v>10</v>
      </c>
    </row>
    <row r="3148" spans="1:24" s="171" customFormat="1" ht="11.25">
      <c r="A3148" s="172" t="s">
        <v>714</v>
      </c>
      <c r="B3148" s="201" t="s">
        <v>672</v>
      </c>
      <c r="C3148" s="201" t="s">
        <v>715</v>
      </c>
      <c r="D3148" s="201" t="s">
        <v>706</v>
      </c>
      <c r="E3148" s="201" t="s">
        <v>716</v>
      </c>
      <c r="F3148" s="201" t="s">
        <v>717</v>
      </c>
      <c r="G3148" s="201">
        <v>1</v>
      </c>
      <c r="H3148" s="201">
        <v>70</v>
      </c>
      <c r="I3148" s="201" t="s">
        <v>713</v>
      </c>
      <c r="J3148" s="201" t="s">
        <v>671</v>
      </c>
      <c r="K3148" s="202">
        <v>39.79</v>
      </c>
      <c r="L3148" s="202">
        <v>0.05</v>
      </c>
      <c r="M3148" s="202">
        <v>18.260000000000002</v>
      </c>
      <c r="N3148" s="202">
        <v>7.59</v>
      </c>
      <c r="O3148" s="202">
        <v>0.5</v>
      </c>
      <c r="P3148" s="202">
        <v>19.98</v>
      </c>
      <c r="Q3148" s="202">
        <v>5.41</v>
      </c>
      <c r="R3148" s="202">
        <v>0.11</v>
      </c>
      <c r="S3148" s="202">
        <v>7.97</v>
      </c>
      <c r="T3148" s="202">
        <v>99.66</v>
      </c>
      <c r="U3148" s="183">
        <f t="shared" si="98"/>
        <v>82.43180553218032</v>
      </c>
      <c r="V3148" s="183">
        <f t="shared" si="99"/>
        <v>22.648731876559733</v>
      </c>
      <c r="W3148" s="201" t="s">
        <v>713</v>
      </c>
      <c r="X3148" s="201">
        <v>10</v>
      </c>
    </row>
    <row r="3149" spans="1:24" s="171" customFormat="1" ht="11.25">
      <c r="A3149" s="172" t="s">
        <v>714</v>
      </c>
      <c r="B3149" s="201" t="s">
        <v>672</v>
      </c>
      <c r="C3149" s="201" t="s">
        <v>715</v>
      </c>
      <c r="D3149" s="201" t="s">
        <v>706</v>
      </c>
      <c r="E3149" s="201" t="s">
        <v>716</v>
      </c>
      <c r="F3149" s="201" t="s">
        <v>717</v>
      </c>
      <c r="G3149" s="201">
        <v>1</v>
      </c>
      <c r="H3149" s="201">
        <v>71</v>
      </c>
      <c r="I3149" s="201" t="s">
        <v>713</v>
      </c>
      <c r="J3149" s="201" t="s">
        <v>671</v>
      </c>
      <c r="K3149" s="202">
        <v>39.51</v>
      </c>
      <c r="L3149" s="202">
        <v>0.13</v>
      </c>
      <c r="M3149" s="202">
        <v>17.149999999999999</v>
      </c>
      <c r="N3149" s="202">
        <v>10.08</v>
      </c>
      <c r="O3149" s="202">
        <v>0.54</v>
      </c>
      <c r="P3149" s="202">
        <v>17.13</v>
      </c>
      <c r="Q3149" s="202">
        <v>6.7</v>
      </c>
      <c r="R3149" s="202">
        <v>0.05</v>
      </c>
      <c r="S3149" s="202">
        <v>8.93</v>
      </c>
      <c r="T3149" s="202">
        <v>100.22</v>
      </c>
      <c r="U3149" s="183">
        <f t="shared" si="98"/>
        <v>75.180440864488901</v>
      </c>
      <c r="V3149" s="183">
        <f t="shared" si="99"/>
        <v>25.88783531341149</v>
      </c>
      <c r="W3149" s="201" t="s">
        <v>713</v>
      </c>
      <c r="X3149" s="201">
        <v>10</v>
      </c>
    </row>
    <row r="3150" spans="1:24" s="171" customFormat="1" ht="11.25">
      <c r="A3150" s="172" t="s">
        <v>714</v>
      </c>
      <c r="B3150" s="201" t="s">
        <v>672</v>
      </c>
      <c r="C3150" s="201" t="s">
        <v>715</v>
      </c>
      <c r="D3150" s="201" t="s">
        <v>706</v>
      </c>
      <c r="E3150" s="201" t="s">
        <v>716</v>
      </c>
      <c r="F3150" s="201" t="s">
        <v>717</v>
      </c>
      <c r="G3150" s="201">
        <v>1</v>
      </c>
      <c r="H3150" s="201">
        <v>72</v>
      </c>
      <c r="I3150" s="201" t="s">
        <v>713</v>
      </c>
      <c r="J3150" s="201" t="s">
        <v>671</v>
      </c>
      <c r="K3150" s="202">
        <v>39.93</v>
      </c>
      <c r="L3150" s="202">
        <v>7.0000000000000007E-2</v>
      </c>
      <c r="M3150" s="202">
        <v>17.66</v>
      </c>
      <c r="N3150" s="202">
        <v>7.6</v>
      </c>
      <c r="O3150" s="202">
        <v>0.49</v>
      </c>
      <c r="P3150" s="202">
        <v>19.14</v>
      </c>
      <c r="Q3150" s="202">
        <v>6.02</v>
      </c>
      <c r="R3150" s="202">
        <v>0.06</v>
      </c>
      <c r="S3150" s="202">
        <v>8.2100000000000009</v>
      </c>
      <c r="T3150" s="202">
        <v>99.18</v>
      </c>
      <c r="U3150" s="183">
        <f t="shared" si="98"/>
        <v>81.781495214279559</v>
      </c>
      <c r="V3150" s="183">
        <f t="shared" si="99"/>
        <v>23.772841427766085</v>
      </c>
      <c r="W3150" s="201" t="s">
        <v>713</v>
      </c>
      <c r="X3150" s="201">
        <v>10</v>
      </c>
    </row>
    <row r="3151" spans="1:24" s="171" customFormat="1" ht="11.25">
      <c r="A3151" s="172" t="s">
        <v>714</v>
      </c>
      <c r="B3151" s="201" t="s">
        <v>672</v>
      </c>
      <c r="C3151" s="201" t="s">
        <v>715</v>
      </c>
      <c r="D3151" s="201" t="s">
        <v>706</v>
      </c>
      <c r="E3151" s="201" t="s">
        <v>716</v>
      </c>
      <c r="F3151" s="201" t="s">
        <v>717</v>
      </c>
      <c r="G3151" s="201">
        <v>1</v>
      </c>
      <c r="H3151" s="201">
        <v>73</v>
      </c>
      <c r="I3151" s="201" t="s">
        <v>713</v>
      </c>
      <c r="J3151" s="201" t="s">
        <v>671</v>
      </c>
      <c r="K3151" s="202">
        <v>39.340000000000003</v>
      </c>
      <c r="L3151" s="202">
        <v>0.09</v>
      </c>
      <c r="M3151" s="202">
        <v>17.84</v>
      </c>
      <c r="N3151" s="202">
        <v>7.75</v>
      </c>
      <c r="O3151" s="202">
        <v>0.67</v>
      </c>
      <c r="P3151" s="202">
        <v>19.54</v>
      </c>
      <c r="Q3151" s="202">
        <v>5.98</v>
      </c>
      <c r="R3151" s="202">
        <v>0.1</v>
      </c>
      <c r="S3151" s="202">
        <v>8.07</v>
      </c>
      <c r="T3151" s="202">
        <v>99.38</v>
      </c>
      <c r="U3151" s="183">
        <f t="shared" si="98"/>
        <v>81.798454454113852</v>
      </c>
      <c r="V3151" s="183">
        <f t="shared" si="99"/>
        <v>23.280954407802128</v>
      </c>
      <c r="W3151" s="201" t="s">
        <v>713</v>
      </c>
      <c r="X3151" s="201">
        <v>10</v>
      </c>
    </row>
    <row r="3152" spans="1:24" s="171" customFormat="1" ht="11.25">
      <c r="A3152" s="172" t="s">
        <v>714</v>
      </c>
      <c r="B3152" s="201" t="s">
        <v>672</v>
      </c>
      <c r="C3152" s="201" t="s">
        <v>715</v>
      </c>
      <c r="D3152" s="201" t="s">
        <v>706</v>
      </c>
      <c r="E3152" s="201" t="s">
        <v>716</v>
      </c>
      <c r="F3152" s="201" t="s">
        <v>717</v>
      </c>
      <c r="G3152" s="201">
        <v>1</v>
      </c>
      <c r="H3152" s="201">
        <v>74</v>
      </c>
      <c r="I3152" s="201" t="s">
        <v>713</v>
      </c>
      <c r="J3152" s="201" t="s">
        <v>671</v>
      </c>
      <c r="K3152" s="202">
        <v>40.24</v>
      </c>
      <c r="L3152" s="202">
        <v>0.1</v>
      </c>
      <c r="M3152" s="202">
        <v>19.43</v>
      </c>
      <c r="N3152" s="202">
        <v>7.12</v>
      </c>
      <c r="O3152" s="202">
        <v>0.44</v>
      </c>
      <c r="P3152" s="202">
        <v>21.15</v>
      </c>
      <c r="Q3152" s="202">
        <v>5.33</v>
      </c>
      <c r="R3152" s="202">
        <v>0.09</v>
      </c>
      <c r="S3152" s="202">
        <v>6.58</v>
      </c>
      <c r="T3152" s="202">
        <v>100.48</v>
      </c>
      <c r="U3152" s="183">
        <f t="shared" si="98"/>
        <v>84.113711532276</v>
      </c>
      <c r="V3152" s="183">
        <f t="shared" si="99"/>
        <v>18.51242774180124</v>
      </c>
      <c r="W3152" s="201" t="s">
        <v>713</v>
      </c>
      <c r="X3152" s="201">
        <v>10</v>
      </c>
    </row>
    <row r="3153" spans="1:24" s="171" customFormat="1" ht="11.25">
      <c r="A3153" s="172" t="s">
        <v>714</v>
      </c>
      <c r="B3153" s="201" t="s">
        <v>672</v>
      </c>
      <c r="C3153" s="201" t="s">
        <v>715</v>
      </c>
      <c r="D3153" s="201" t="s">
        <v>706</v>
      </c>
      <c r="E3153" s="201" t="s">
        <v>716</v>
      </c>
      <c r="F3153" s="201" t="s">
        <v>717</v>
      </c>
      <c r="G3153" s="201">
        <v>1</v>
      </c>
      <c r="H3153" s="201">
        <v>75</v>
      </c>
      <c r="I3153" s="201" t="s">
        <v>713</v>
      </c>
      <c r="J3153" s="201" t="s">
        <v>671</v>
      </c>
      <c r="K3153" s="202">
        <v>40.340000000000003</v>
      </c>
      <c r="L3153" s="202">
        <v>0.05</v>
      </c>
      <c r="M3153" s="202">
        <v>19.04</v>
      </c>
      <c r="N3153" s="202">
        <v>7.1</v>
      </c>
      <c r="O3153" s="202">
        <v>0.49</v>
      </c>
      <c r="P3153" s="202">
        <v>20.329999999999998</v>
      </c>
      <c r="Q3153" s="202">
        <v>5.81</v>
      </c>
      <c r="R3153" s="202">
        <v>0.03</v>
      </c>
      <c r="S3153" s="202">
        <v>7.06</v>
      </c>
      <c r="T3153" s="202">
        <v>100.25</v>
      </c>
      <c r="U3153" s="183">
        <f t="shared" si="98"/>
        <v>83.616743034778821</v>
      </c>
      <c r="V3153" s="183">
        <f t="shared" si="99"/>
        <v>19.919683809463713</v>
      </c>
      <c r="W3153" s="201" t="s">
        <v>713</v>
      </c>
      <c r="X3153" s="201">
        <v>10</v>
      </c>
    </row>
    <row r="3154" spans="1:24" s="171" customFormat="1" ht="11.25">
      <c r="A3154" s="172" t="s">
        <v>714</v>
      </c>
      <c r="B3154" s="201" t="s">
        <v>672</v>
      </c>
      <c r="C3154" s="201" t="s">
        <v>715</v>
      </c>
      <c r="D3154" s="201" t="s">
        <v>706</v>
      </c>
      <c r="E3154" s="201" t="s">
        <v>716</v>
      </c>
      <c r="F3154" s="201" t="s">
        <v>717</v>
      </c>
      <c r="G3154" s="201">
        <v>1</v>
      </c>
      <c r="H3154" s="201">
        <v>76</v>
      </c>
      <c r="I3154" s="201" t="s">
        <v>713</v>
      </c>
      <c r="J3154" s="201" t="s">
        <v>671</v>
      </c>
      <c r="K3154" s="202">
        <v>39.979999999999997</v>
      </c>
      <c r="L3154" s="202">
        <v>0.09</v>
      </c>
      <c r="M3154" s="202">
        <v>17.190000000000001</v>
      </c>
      <c r="N3154" s="202">
        <v>7.85</v>
      </c>
      <c r="O3154" s="202">
        <v>0.47</v>
      </c>
      <c r="P3154" s="202">
        <v>18.73</v>
      </c>
      <c r="Q3154" s="202">
        <v>6.73</v>
      </c>
      <c r="R3154" s="202">
        <v>0.08</v>
      </c>
      <c r="S3154" s="202">
        <v>9.07</v>
      </c>
      <c r="T3154" s="202">
        <v>100.19</v>
      </c>
      <c r="U3154" s="183">
        <f t="shared" si="98"/>
        <v>80.962787513295766</v>
      </c>
      <c r="V3154" s="183">
        <f t="shared" si="99"/>
        <v>26.142402237122631</v>
      </c>
      <c r="W3154" s="201" t="s">
        <v>713</v>
      </c>
      <c r="X3154" s="201">
        <v>10</v>
      </c>
    </row>
    <row r="3155" spans="1:24" s="171" customFormat="1" ht="11.25">
      <c r="A3155" s="172" t="s">
        <v>714</v>
      </c>
      <c r="B3155" s="201" t="s">
        <v>672</v>
      </c>
      <c r="C3155" s="201" t="s">
        <v>715</v>
      </c>
      <c r="D3155" s="201" t="s">
        <v>706</v>
      </c>
      <c r="E3155" s="201" t="s">
        <v>716</v>
      </c>
      <c r="F3155" s="201" t="s">
        <v>717</v>
      </c>
      <c r="G3155" s="201">
        <v>1</v>
      </c>
      <c r="H3155" s="201">
        <v>77</v>
      </c>
      <c r="I3155" s="201" t="s">
        <v>713</v>
      </c>
      <c r="J3155" s="201" t="s">
        <v>671</v>
      </c>
      <c r="K3155" s="202">
        <v>39.44</v>
      </c>
      <c r="L3155" s="202">
        <v>1.1200000000000001</v>
      </c>
      <c r="M3155" s="202">
        <v>15.95</v>
      </c>
      <c r="N3155" s="202">
        <v>8.42</v>
      </c>
      <c r="O3155" s="202">
        <v>0.4</v>
      </c>
      <c r="P3155" s="202">
        <v>19.27</v>
      </c>
      <c r="Q3155" s="202">
        <v>6.47</v>
      </c>
      <c r="R3155" s="202">
        <v>0.1</v>
      </c>
      <c r="S3155" s="202">
        <v>8.42</v>
      </c>
      <c r="T3155" s="202">
        <v>99.59</v>
      </c>
      <c r="U3155" s="183">
        <f t="shared" si="98"/>
        <v>80.312173190591409</v>
      </c>
      <c r="V3155" s="183">
        <f t="shared" si="99"/>
        <v>26.152184045443903</v>
      </c>
      <c r="W3155" s="201" t="s">
        <v>713</v>
      </c>
      <c r="X3155" s="201">
        <v>10</v>
      </c>
    </row>
    <row r="3156" spans="1:24" s="171" customFormat="1" ht="11.25">
      <c r="A3156" s="172" t="s">
        <v>714</v>
      </c>
      <c r="B3156" s="201" t="s">
        <v>672</v>
      </c>
      <c r="C3156" s="201" t="s">
        <v>715</v>
      </c>
      <c r="D3156" s="201" t="s">
        <v>706</v>
      </c>
      <c r="E3156" s="201" t="s">
        <v>716</v>
      </c>
      <c r="F3156" s="201" t="s">
        <v>717</v>
      </c>
      <c r="G3156" s="201">
        <v>1</v>
      </c>
      <c r="H3156" s="201">
        <v>78</v>
      </c>
      <c r="I3156" s="201" t="s">
        <v>713</v>
      </c>
      <c r="J3156" s="201" t="s">
        <v>671</v>
      </c>
      <c r="K3156" s="202">
        <v>40.1</v>
      </c>
      <c r="L3156" s="202">
        <v>0.1</v>
      </c>
      <c r="M3156" s="202">
        <v>18.489999999999998</v>
      </c>
      <c r="N3156" s="202">
        <v>7.27</v>
      </c>
      <c r="O3156" s="202">
        <v>0.47</v>
      </c>
      <c r="P3156" s="202">
        <v>20.69</v>
      </c>
      <c r="Q3156" s="202">
        <v>5.0199999999999996</v>
      </c>
      <c r="R3156" s="202">
        <v>0.06</v>
      </c>
      <c r="S3156" s="202">
        <v>7.03</v>
      </c>
      <c r="T3156" s="202">
        <v>99.23</v>
      </c>
      <c r="U3156" s="183">
        <f t="shared" si="98"/>
        <v>83.532887899969339</v>
      </c>
      <c r="V3156" s="183">
        <f t="shared" si="99"/>
        <v>20.322346568846559</v>
      </c>
      <c r="W3156" s="201" t="s">
        <v>713</v>
      </c>
      <c r="X3156" s="201">
        <v>10</v>
      </c>
    </row>
    <row r="3157" spans="1:24" s="171" customFormat="1" ht="11.25">
      <c r="A3157" s="172" t="s">
        <v>714</v>
      </c>
      <c r="B3157" s="201" t="s">
        <v>672</v>
      </c>
      <c r="C3157" s="201" t="s">
        <v>715</v>
      </c>
      <c r="D3157" s="201" t="s">
        <v>706</v>
      </c>
      <c r="E3157" s="201" t="s">
        <v>716</v>
      </c>
      <c r="F3157" s="201" t="s">
        <v>717</v>
      </c>
      <c r="G3157" s="201">
        <v>1</v>
      </c>
      <c r="H3157" s="201">
        <v>79</v>
      </c>
      <c r="I3157" s="201" t="s">
        <v>713</v>
      </c>
      <c r="J3157" s="201" t="s">
        <v>671</v>
      </c>
      <c r="K3157" s="202">
        <v>40</v>
      </c>
      <c r="L3157" s="202">
        <v>0.1</v>
      </c>
      <c r="M3157" s="202">
        <v>18.93</v>
      </c>
      <c r="N3157" s="202">
        <v>7.22</v>
      </c>
      <c r="O3157" s="202">
        <v>0.46</v>
      </c>
      <c r="P3157" s="202">
        <v>20.77</v>
      </c>
      <c r="Q3157" s="202">
        <v>5.4</v>
      </c>
      <c r="R3157" s="202">
        <v>0.08</v>
      </c>
      <c r="S3157" s="202">
        <v>6.69</v>
      </c>
      <c r="T3157" s="202">
        <v>99.65</v>
      </c>
      <c r="U3157" s="183">
        <f t="shared" si="98"/>
        <v>83.680369674660113</v>
      </c>
      <c r="V3157" s="183">
        <f t="shared" si="99"/>
        <v>19.164465895978793</v>
      </c>
      <c r="W3157" s="201" t="s">
        <v>713</v>
      </c>
      <c r="X3157" s="201">
        <v>10</v>
      </c>
    </row>
    <row r="3158" spans="1:24" s="171" customFormat="1" ht="11.25">
      <c r="A3158" s="172" t="s">
        <v>714</v>
      </c>
      <c r="B3158" s="201" t="s">
        <v>672</v>
      </c>
      <c r="C3158" s="201" t="s">
        <v>715</v>
      </c>
      <c r="D3158" s="201" t="s">
        <v>706</v>
      </c>
      <c r="E3158" s="201" t="s">
        <v>716</v>
      </c>
      <c r="F3158" s="201" t="s">
        <v>717</v>
      </c>
      <c r="G3158" s="201">
        <v>1</v>
      </c>
      <c r="H3158" s="201">
        <v>80</v>
      </c>
      <c r="I3158" s="201" t="s">
        <v>713</v>
      </c>
      <c r="J3158" s="201" t="s">
        <v>671</v>
      </c>
      <c r="K3158" s="202">
        <v>40.090000000000003</v>
      </c>
      <c r="L3158" s="202">
        <v>0.1</v>
      </c>
      <c r="M3158" s="202">
        <v>19.02</v>
      </c>
      <c r="N3158" s="202">
        <v>9.09</v>
      </c>
      <c r="O3158" s="202">
        <v>0.66</v>
      </c>
      <c r="P3158" s="202">
        <v>18.72</v>
      </c>
      <c r="Q3158" s="202">
        <v>5.67</v>
      </c>
      <c r="R3158" s="202">
        <v>0.03</v>
      </c>
      <c r="S3158" s="202">
        <v>6.96</v>
      </c>
      <c r="T3158" s="202">
        <v>100.34</v>
      </c>
      <c r="U3158" s="183">
        <f t="shared" si="98"/>
        <v>78.590205883327329</v>
      </c>
      <c r="V3158" s="183">
        <f t="shared" si="99"/>
        <v>19.709725430159256</v>
      </c>
      <c r="W3158" s="201" t="s">
        <v>713</v>
      </c>
      <c r="X3158" s="201">
        <v>10</v>
      </c>
    </row>
    <row r="3159" spans="1:24" s="171" customFormat="1" ht="11.25">
      <c r="A3159" s="172" t="s">
        <v>714</v>
      </c>
      <c r="B3159" s="201" t="s">
        <v>672</v>
      </c>
      <c r="C3159" s="201" t="s">
        <v>715</v>
      </c>
      <c r="D3159" s="201" t="s">
        <v>706</v>
      </c>
      <c r="E3159" s="201" t="s">
        <v>716</v>
      </c>
      <c r="F3159" s="201" t="s">
        <v>717</v>
      </c>
      <c r="G3159" s="201">
        <v>1</v>
      </c>
      <c r="H3159" s="201">
        <v>81</v>
      </c>
      <c r="I3159" s="201" t="s">
        <v>713</v>
      </c>
      <c r="J3159" s="201" t="s">
        <v>671</v>
      </c>
      <c r="K3159" s="202">
        <v>39</v>
      </c>
      <c r="L3159" s="202">
        <v>0.17</v>
      </c>
      <c r="M3159" s="202">
        <v>17.170000000000002</v>
      </c>
      <c r="N3159" s="202">
        <v>7.59</v>
      </c>
      <c r="O3159" s="202">
        <v>0.53</v>
      </c>
      <c r="P3159" s="202">
        <v>18.940000000000001</v>
      </c>
      <c r="Q3159" s="202">
        <v>6.13</v>
      </c>
      <c r="R3159" s="202">
        <v>0.1</v>
      </c>
      <c r="S3159" s="202">
        <v>8.4499999999999993</v>
      </c>
      <c r="T3159" s="202">
        <v>98.08</v>
      </c>
      <c r="U3159" s="183">
        <f t="shared" si="98"/>
        <v>81.644205254417173</v>
      </c>
      <c r="V3159" s="183">
        <f t="shared" si="99"/>
        <v>24.820251873948585</v>
      </c>
      <c r="W3159" s="201" t="s">
        <v>713</v>
      </c>
      <c r="X3159" s="201">
        <v>10</v>
      </c>
    </row>
    <row r="3160" spans="1:24" s="171" customFormat="1" ht="11.25">
      <c r="A3160" s="172" t="s">
        <v>714</v>
      </c>
      <c r="B3160" s="201" t="s">
        <v>672</v>
      </c>
      <c r="C3160" s="201" t="s">
        <v>715</v>
      </c>
      <c r="D3160" s="201" t="s">
        <v>706</v>
      </c>
      <c r="E3160" s="201" t="s">
        <v>716</v>
      </c>
      <c r="F3160" s="201" t="s">
        <v>717</v>
      </c>
      <c r="G3160" s="201">
        <v>1</v>
      </c>
      <c r="H3160" s="201">
        <v>82</v>
      </c>
      <c r="I3160" s="201" t="s">
        <v>713</v>
      </c>
      <c r="J3160" s="201" t="s">
        <v>671</v>
      </c>
      <c r="K3160" s="202">
        <v>39.97</v>
      </c>
      <c r="L3160" s="202">
        <v>0.04</v>
      </c>
      <c r="M3160" s="202">
        <v>18.239999999999998</v>
      </c>
      <c r="N3160" s="202">
        <v>7.62</v>
      </c>
      <c r="O3160" s="202">
        <v>0.46</v>
      </c>
      <c r="P3160" s="202">
        <v>20.37</v>
      </c>
      <c r="Q3160" s="202">
        <v>5.13</v>
      </c>
      <c r="R3160" s="202">
        <v>7.0000000000000007E-2</v>
      </c>
      <c r="S3160" s="202">
        <v>7.86</v>
      </c>
      <c r="T3160" s="202">
        <v>99.76</v>
      </c>
      <c r="U3160" s="183">
        <f t="shared" si="98"/>
        <v>82.653521251797329</v>
      </c>
      <c r="V3160" s="183">
        <f t="shared" si="99"/>
        <v>22.425238287381504</v>
      </c>
      <c r="W3160" s="201" t="s">
        <v>713</v>
      </c>
      <c r="X3160" s="201">
        <v>10</v>
      </c>
    </row>
    <row r="3161" spans="1:24" s="171" customFormat="1" ht="11.25">
      <c r="A3161" s="172" t="s">
        <v>714</v>
      </c>
      <c r="B3161" s="201" t="s">
        <v>672</v>
      </c>
      <c r="C3161" s="201" t="s">
        <v>715</v>
      </c>
      <c r="D3161" s="201" t="s">
        <v>706</v>
      </c>
      <c r="E3161" s="201" t="s">
        <v>716</v>
      </c>
      <c r="F3161" s="201" t="s">
        <v>717</v>
      </c>
      <c r="G3161" s="201">
        <v>1</v>
      </c>
      <c r="H3161" s="201">
        <v>83</v>
      </c>
      <c r="I3161" s="201" t="s">
        <v>713</v>
      </c>
      <c r="J3161" s="201" t="s">
        <v>671</v>
      </c>
      <c r="K3161" s="202">
        <v>39.28</v>
      </c>
      <c r="L3161" s="202">
        <v>0.14000000000000001</v>
      </c>
      <c r="M3161" s="202">
        <v>19.100000000000001</v>
      </c>
      <c r="N3161" s="202">
        <v>9.11</v>
      </c>
      <c r="O3161" s="202">
        <v>0.74</v>
      </c>
      <c r="P3161" s="202">
        <v>17.96</v>
      </c>
      <c r="Q3161" s="202">
        <v>6.27</v>
      </c>
      <c r="R3161" s="202">
        <v>7.0000000000000007E-2</v>
      </c>
      <c r="S3161" s="202">
        <v>6.07</v>
      </c>
      <c r="T3161" s="202">
        <v>98.74</v>
      </c>
      <c r="U3161" s="183">
        <f t="shared" si="98"/>
        <v>77.846706008704729</v>
      </c>
      <c r="V3161" s="183">
        <f t="shared" si="99"/>
        <v>17.572927045337824</v>
      </c>
      <c r="W3161" s="201" t="s">
        <v>713</v>
      </c>
      <c r="X3161" s="201">
        <v>10</v>
      </c>
    </row>
    <row r="3162" spans="1:24" s="171" customFormat="1" ht="11.25">
      <c r="A3162" s="172" t="s">
        <v>714</v>
      </c>
      <c r="B3162" s="201" t="s">
        <v>672</v>
      </c>
      <c r="C3162" s="201" t="s">
        <v>715</v>
      </c>
      <c r="D3162" s="201" t="s">
        <v>706</v>
      </c>
      <c r="E3162" s="201" t="s">
        <v>716</v>
      </c>
      <c r="F3162" s="201" t="s">
        <v>717</v>
      </c>
      <c r="G3162" s="201">
        <v>1</v>
      </c>
      <c r="H3162" s="201">
        <v>84</v>
      </c>
      <c r="I3162" s="201" t="s">
        <v>713</v>
      </c>
      <c r="J3162" s="201" t="s">
        <v>671</v>
      </c>
      <c r="K3162" s="202">
        <v>39.67</v>
      </c>
      <c r="L3162" s="202">
        <v>0.11</v>
      </c>
      <c r="M3162" s="202">
        <v>17.489999999999998</v>
      </c>
      <c r="N3162" s="202">
        <v>7.83</v>
      </c>
      <c r="O3162" s="202">
        <v>0.54</v>
      </c>
      <c r="P3162" s="202">
        <v>18.920000000000002</v>
      </c>
      <c r="Q3162" s="202">
        <v>6.36</v>
      </c>
      <c r="R3162" s="202">
        <v>0.03</v>
      </c>
      <c r="S3162" s="202">
        <v>9.1199999999999992</v>
      </c>
      <c r="T3162" s="202">
        <v>100.07</v>
      </c>
      <c r="U3162" s="183">
        <f t="shared" si="98"/>
        <v>81.156908717954963</v>
      </c>
      <c r="V3162" s="183">
        <f t="shared" si="99"/>
        <v>25.915132848815674</v>
      </c>
      <c r="W3162" s="201" t="s">
        <v>713</v>
      </c>
      <c r="X3162" s="201">
        <v>10</v>
      </c>
    </row>
    <row r="3163" spans="1:24" s="171" customFormat="1" ht="11.25">
      <c r="A3163" s="172" t="s">
        <v>714</v>
      </c>
      <c r="B3163" s="201" t="s">
        <v>672</v>
      </c>
      <c r="C3163" s="201" t="s">
        <v>715</v>
      </c>
      <c r="D3163" s="201" t="s">
        <v>706</v>
      </c>
      <c r="E3163" s="201" t="s">
        <v>716</v>
      </c>
      <c r="F3163" s="201" t="s">
        <v>717</v>
      </c>
      <c r="G3163" s="201">
        <v>1</v>
      </c>
      <c r="H3163" s="201">
        <v>85</v>
      </c>
      <c r="I3163" s="201" t="s">
        <v>713</v>
      </c>
      <c r="J3163" s="201" t="s">
        <v>671</v>
      </c>
      <c r="K3163" s="202">
        <v>39.340000000000003</v>
      </c>
      <c r="L3163" s="202">
        <v>0.13</v>
      </c>
      <c r="M3163" s="202">
        <v>17.3</v>
      </c>
      <c r="N3163" s="202">
        <v>11.14</v>
      </c>
      <c r="O3163" s="202">
        <v>0.69</v>
      </c>
      <c r="P3163" s="202">
        <v>16.329999999999998</v>
      </c>
      <c r="Q3163" s="202">
        <v>6.74</v>
      </c>
      <c r="R3163" s="202">
        <v>0.06</v>
      </c>
      <c r="S3163" s="202">
        <v>7.7</v>
      </c>
      <c r="T3163" s="202">
        <v>99.43</v>
      </c>
      <c r="U3163" s="183">
        <f t="shared" si="98"/>
        <v>72.3210433861355</v>
      </c>
      <c r="V3163" s="183">
        <f t="shared" si="99"/>
        <v>22.992922195880539</v>
      </c>
      <c r="W3163" s="201" t="s">
        <v>713</v>
      </c>
      <c r="X3163" s="201">
        <v>10</v>
      </c>
    </row>
    <row r="3164" spans="1:24" s="171" customFormat="1" ht="11.25">
      <c r="A3164" s="172" t="s">
        <v>714</v>
      </c>
      <c r="B3164" s="201" t="s">
        <v>672</v>
      </c>
      <c r="C3164" s="201" t="s">
        <v>715</v>
      </c>
      <c r="D3164" s="201" t="s">
        <v>706</v>
      </c>
      <c r="E3164" s="201" t="s">
        <v>716</v>
      </c>
      <c r="F3164" s="201" t="s">
        <v>717</v>
      </c>
      <c r="G3164" s="201">
        <v>1</v>
      </c>
      <c r="H3164" s="201">
        <v>86</v>
      </c>
      <c r="I3164" s="201" t="s">
        <v>713</v>
      </c>
      <c r="J3164" s="201" t="s">
        <v>671</v>
      </c>
      <c r="K3164" s="202">
        <v>39.11</v>
      </c>
      <c r="L3164" s="202">
        <v>0.21</v>
      </c>
      <c r="M3164" s="202">
        <v>17.48</v>
      </c>
      <c r="N3164" s="202">
        <v>8.5</v>
      </c>
      <c r="O3164" s="202">
        <v>0.7</v>
      </c>
      <c r="P3164" s="202">
        <v>16.95</v>
      </c>
      <c r="Q3164" s="202">
        <v>8.4700000000000006</v>
      </c>
      <c r="R3164" s="202">
        <v>0.08</v>
      </c>
      <c r="S3164" s="202">
        <v>7.9</v>
      </c>
      <c r="T3164" s="202">
        <v>99.4</v>
      </c>
      <c r="U3164" s="183">
        <f t="shared" si="98"/>
        <v>78.043149838913038</v>
      </c>
      <c r="V3164" s="183">
        <f t="shared" si="99"/>
        <v>23.26479478755498</v>
      </c>
      <c r="W3164" s="201" t="s">
        <v>713</v>
      </c>
      <c r="X3164" s="201">
        <v>10</v>
      </c>
    </row>
    <row r="3165" spans="1:24" s="171" customFormat="1" ht="11.25">
      <c r="A3165" s="172" t="s">
        <v>714</v>
      </c>
      <c r="B3165" s="201" t="s">
        <v>672</v>
      </c>
      <c r="C3165" s="201" t="s">
        <v>715</v>
      </c>
      <c r="D3165" s="201" t="s">
        <v>706</v>
      </c>
      <c r="E3165" s="201" t="s">
        <v>716</v>
      </c>
      <c r="F3165" s="201" t="s">
        <v>717</v>
      </c>
      <c r="G3165" s="201">
        <v>1</v>
      </c>
      <c r="H3165" s="201">
        <v>87</v>
      </c>
      <c r="I3165" s="201" t="s">
        <v>713</v>
      </c>
      <c r="J3165" s="201" t="s">
        <v>671</v>
      </c>
      <c r="K3165" s="202">
        <v>38.99</v>
      </c>
      <c r="L3165" s="202">
        <v>0.13</v>
      </c>
      <c r="M3165" s="202">
        <v>19.8</v>
      </c>
      <c r="N3165" s="202">
        <v>8.33</v>
      </c>
      <c r="O3165" s="202">
        <v>0.47</v>
      </c>
      <c r="P3165" s="202">
        <v>19.98</v>
      </c>
      <c r="Q3165" s="202">
        <v>5.41</v>
      </c>
      <c r="R3165" s="202">
        <v>7.0000000000000007E-2</v>
      </c>
      <c r="S3165" s="202">
        <v>5.43</v>
      </c>
      <c r="T3165" s="202">
        <v>98.61</v>
      </c>
      <c r="U3165" s="183">
        <f t="shared" si="98"/>
        <v>81.043656479625966</v>
      </c>
      <c r="V3165" s="183">
        <f t="shared" si="99"/>
        <v>15.538597954656607</v>
      </c>
      <c r="W3165" s="201" t="s">
        <v>713</v>
      </c>
      <c r="X3165" s="201">
        <v>10</v>
      </c>
    </row>
    <row r="3166" spans="1:24" s="171" customFormat="1" ht="11.25">
      <c r="A3166" s="172" t="s">
        <v>714</v>
      </c>
      <c r="B3166" s="201" t="s">
        <v>672</v>
      </c>
      <c r="C3166" s="201" t="s">
        <v>715</v>
      </c>
      <c r="D3166" s="201" t="s">
        <v>706</v>
      </c>
      <c r="E3166" s="201" t="s">
        <v>716</v>
      </c>
      <c r="F3166" s="201" t="s">
        <v>717</v>
      </c>
      <c r="G3166" s="201">
        <v>1</v>
      </c>
      <c r="H3166" s="201">
        <v>88</v>
      </c>
      <c r="I3166" s="201" t="s">
        <v>713</v>
      </c>
      <c r="J3166" s="201" t="s">
        <v>671</v>
      </c>
      <c r="K3166" s="202">
        <v>39.1</v>
      </c>
      <c r="L3166" s="202">
        <v>0.15</v>
      </c>
      <c r="M3166" s="202">
        <v>16.93</v>
      </c>
      <c r="N3166" s="202">
        <v>8.2100000000000009</v>
      </c>
      <c r="O3166" s="202">
        <v>0.67</v>
      </c>
      <c r="P3166" s="202">
        <v>17.850000000000001</v>
      </c>
      <c r="Q3166" s="202">
        <v>6.82</v>
      </c>
      <c r="R3166" s="202">
        <v>0.09</v>
      </c>
      <c r="S3166" s="202">
        <v>8.98</v>
      </c>
      <c r="T3166" s="202">
        <v>98.8</v>
      </c>
      <c r="U3166" s="183">
        <f t="shared" si="98"/>
        <v>79.488580991648035</v>
      </c>
      <c r="V3166" s="183">
        <f t="shared" si="99"/>
        <v>26.244250008992147</v>
      </c>
      <c r="W3166" s="201" t="s">
        <v>713</v>
      </c>
      <c r="X3166" s="201">
        <v>10</v>
      </c>
    </row>
    <row r="3167" spans="1:24" s="171" customFormat="1" ht="11.25">
      <c r="A3167" s="172" t="s">
        <v>714</v>
      </c>
      <c r="B3167" s="201" t="s">
        <v>672</v>
      </c>
      <c r="C3167" s="201" t="s">
        <v>715</v>
      </c>
      <c r="D3167" s="201" t="s">
        <v>706</v>
      </c>
      <c r="E3167" s="201" t="s">
        <v>716</v>
      </c>
      <c r="F3167" s="201" t="s">
        <v>717</v>
      </c>
      <c r="G3167" s="201">
        <v>1</v>
      </c>
      <c r="H3167" s="201">
        <v>89</v>
      </c>
      <c r="I3167" s="201" t="s">
        <v>713</v>
      </c>
      <c r="J3167" s="201" t="s">
        <v>671</v>
      </c>
      <c r="K3167" s="202">
        <v>39.32</v>
      </c>
      <c r="L3167" s="202">
        <v>0.12</v>
      </c>
      <c r="M3167" s="202">
        <v>17.23</v>
      </c>
      <c r="N3167" s="202">
        <v>7.71</v>
      </c>
      <c r="O3167" s="202">
        <v>0.49</v>
      </c>
      <c r="P3167" s="202">
        <v>19.16</v>
      </c>
      <c r="Q3167" s="202">
        <v>5.92</v>
      </c>
      <c r="R3167" s="202">
        <v>7.0000000000000007E-2</v>
      </c>
      <c r="S3167" s="202">
        <v>8.6300000000000008</v>
      </c>
      <c r="T3167" s="202">
        <v>98.65</v>
      </c>
      <c r="U3167" s="183">
        <f t="shared" si="98"/>
        <v>81.582111464843024</v>
      </c>
      <c r="V3167" s="183">
        <f t="shared" si="99"/>
        <v>25.149923615024694</v>
      </c>
      <c r="W3167" s="201" t="s">
        <v>713</v>
      </c>
      <c r="X3167" s="201">
        <v>10</v>
      </c>
    </row>
    <row r="3168" spans="1:24" s="171" customFormat="1" ht="11.25">
      <c r="A3168" s="172" t="s">
        <v>714</v>
      </c>
      <c r="B3168" s="201" t="s">
        <v>672</v>
      </c>
      <c r="C3168" s="201" t="s">
        <v>715</v>
      </c>
      <c r="D3168" s="201" t="s">
        <v>706</v>
      </c>
      <c r="E3168" s="201" t="s">
        <v>716</v>
      </c>
      <c r="F3168" s="201" t="s">
        <v>717</v>
      </c>
      <c r="G3168" s="201">
        <v>1</v>
      </c>
      <c r="H3168" s="201">
        <v>90</v>
      </c>
      <c r="I3168" s="201" t="s">
        <v>713</v>
      </c>
      <c r="J3168" s="201" t="s">
        <v>671</v>
      </c>
      <c r="K3168" s="202">
        <v>39.78</v>
      </c>
      <c r="L3168" s="202">
        <v>0.06</v>
      </c>
      <c r="M3168" s="202">
        <v>18.690000000000001</v>
      </c>
      <c r="N3168" s="202">
        <v>7.11</v>
      </c>
      <c r="O3168" s="202">
        <v>0.44</v>
      </c>
      <c r="P3168" s="202">
        <v>20.02</v>
      </c>
      <c r="Q3168" s="202">
        <v>5.68</v>
      </c>
      <c r="R3168" s="202">
        <v>0.06</v>
      </c>
      <c r="S3168" s="202">
        <v>6.96</v>
      </c>
      <c r="T3168" s="202">
        <v>98.8</v>
      </c>
      <c r="U3168" s="183">
        <f t="shared" si="98"/>
        <v>83.385665419797832</v>
      </c>
      <c r="V3168" s="183">
        <f t="shared" si="99"/>
        <v>19.988170423950503</v>
      </c>
      <c r="W3168" s="201" t="s">
        <v>713</v>
      </c>
      <c r="X3168" s="201">
        <v>10</v>
      </c>
    </row>
    <row r="3169" spans="1:24" s="171" customFormat="1" ht="11.25">
      <c r="A3169" s="172" t="s">
        <v>714</v>
      </c>
      <c r="B3169" s="201" t="s">
        <v>672</v>
      </c>
      <c r="C3169" s="201" t="s">
        <v>715</v>
      </c>
      <c r="D3169" s="201" t="s">
        <v>706</v>
      </c>
      <c r="E3169" s="201" t="s">
        <v>716</v>
      </c>
      <c r="F3169" s="201" t="s">
        <v>717</v>
      </c>
      <c r="G3169" s="201">
        <v>1</v>
      </c>
      <c r="H3169" s="201">
        <v>91</v>
      </c>
      <c r="I3169" s="201" t="s">
        <v>713</v>
      </c>
      <c r="J3169" s="201" t="s">
        <v>671</v>
      </c>
      <c r="K3169" s="202">
        <v>39.79</v>
      </c>
      <c r="L3169" s="202">
        <v>0.09</v>
      </c>
      <c r="M3169" s="202">
        <v>17.87</v>
      </c>
      <c r="N3169" s="202">
        <v>7.47</v>
      </c>
      <c r="O3169" s="202">
        <v>0.53</v>
      </c>
      <c r="P3169" s="202">
        <v>20.04</v>
      </c>
      <c r="Q3169" s="202">
        <v>5.63</v>
      </c>
      <c r="R3169" s="202">
        <v>0.06</v>
      </c>
      <c r="S3169" s="202">
        <v>8.0299999999999994</v>
      </c>
      <c r="T3169" s="202">
        <v>99.51</v>
      </c>
      <c r="U3169" s="183">
        <f t="shared" si="98"/>
        <v>82.704337653462275</v>
      </c>
      <c r="V3169" s="183">
        <f t="shared" si="99"/>
        <v>23.162405368164976</v>
      </c>
      <c r="W3169" s="201" t="s">
        <v>713</v>
      </c>
      <c r="X3169" s="201">
        <v>10</v>
      </c>
    </row>
    <row r="3170" spans="1:24" s="171" customFormat="1" ht="11.25">
      <c r="A3170" s="172" t="s">
        <v>714</v>
      </c>
      <c r="B3170" s="201" t="s">
        <v>672</v>
      </c>
      <c r="C3170" s="201" t="s">
        <v>715</v>
      </c>
      <c r="D3170" s="201" t="s">
        <v>706</v>
      </c>
      <c r="E3170" s="201" t="s">
        <v>716</v>
      </c>
      <c r="F3170" s="201" t="s">
        <v>717</v>
      </c>
      <c r="G3170" s="201">
        <v>1</v>
      </c>
      <c r="H3170" s="201">
        <v>92</v>
      </c>
      <c r="I3170" s="201" t="s">
        <v>713</v>
      </c>
      <c r="J3170" s="201" t="s">
        <v>671</v>
      </c>
      <c r="K3170" s="202">
        <v>39.5</v>
      </c>
      <c r="L3170" s="202">
        <v>0.08</v>
      </c>
      <c r="M3170" s="202">
        <v>18.149999999999999</v>
      </c>
      <c r="N3170" s="202">
        <v>7.41</v>
      </c>
      <c r="O3170" s="202">
        <v>0.45</v>
      </c>
      <c r="P3170" s="202">
        <v>19.350000000000001</v>
      </c>
      <c r="Q3170" s="202">
        <v>5.56</v>
      </c>
      <c r="R3170" s="202">
        <v>0.08</v>
      </c>
      <c r="S3170" s="202">
        <v>7.94</v>
      </c>
      <c r="T3170" s="202">
        <v>98.52</v>
      </c>
      <c r="U3170" s="183">
        <f t="shared" si="98"/>
        <v>82.31509443547067</v>
      </c>
      <c r="V3170" s="183">
        <f t="shared" si="99"/>
        <v>22.688544121274379</v>
      </c>
      <c r="W3170" s="201" t="s">
        <v>713</v>
      </c>
      <c r="X3170" s="201">
        <v>10</v>
      </c>
    </row>
    <row r="3171" spans="1:24" s="171" customFormat="1" ht="11.25">
      <c r="A3171" s="172" t="s">
        <v>714</v>
      </c>
      <c r="B3171" s="201" t="s">
        <v>672</v>
      </c>
      <c r="C3171" s="201" t="s">
        <v>715</v>
      </c>
      <c r="D3171" s="201" t="s">
        <v>706</v>
      </c>
      <c r="E3171" s="201" t="s">
        <v>716</v>
      </c>
      <c r="F3171" s="201" t="s">
        <v>717</v>
      </c>
      <c r="G3171" s="201">
        <v>1</v>
      </c>
      <c r="H3171" s="201">
        <v>93</v>
      </c>
      <c r="I3171" s="201" t="s">
        <v>713</v>
      </c>
      <c r="J3171" s="201" t="s">
        <v>671</v>
      </c>
      <c r="K3171" s="202">
        <v>39.31</v>
      </c>
      <c r="L3171" s="202">
        <v>0.09</v>
      </c>
      <c r="M3171" s="202">
        <v>17.03</v>
      </c>
      <c r="N3171" s="202">
        <v>7.83</v>
      </c>
      <c r="O3171" s="202">
        <v>0.52</v>
      </c>
      <c r="P3171" s="202">
        <v>18.18</v>
      </c>
      <c r="Q3171" s="202">
        <v>6.33</v>
      </c>
      <c r="R3171" s="202">
        <v>0.06</v>
      </c>
      <c r="S3171" s="202">
        <v>9.09</v>
      </c>
      <c r="T3171" s="202">
        <v>98.44</v>
      </c>
      <c r="U3171" s="183">
        <f t="shared" si="98"/>
        <v>80.539180840667967</v>
      </c>
      <c r="V3171" s="183">
        <f t="shared" si="99"/>
        <v>26.366102142927346</v>
      </c>
      <c r="W3171" s="201" t="s">
        <v>713</v>
      </c>
      <c r="X3171" s="201">
        <v>10</v>
      </c>
    </row>
    <row r="3172" spans="1:24" s="171" customFormat="1" ht="11.25">
      <c r="A3172" s="172" t="s">
        <v>714</v>
      </c>
      <c r="B3172" s="201" t="s">
        <v>672</v>
      </c>
      <c r="C3172" s="201" t="s">
        <v>715</v>
      </c>
      <c r="D3172" s="201" t="s">
        <v>706</v>
      </c>
      <c r="E3172" s="201" t="s">
        <v>716</v>
      </c>
      <c r="F3172" s="201" t="s">
        <v>717</v>
      </c>
      <c r="G3172" s="201">
        <v>1</v>
      </c>
      <c r="H3172" s="201">
        <v>94</v>
      </c>
      <c r="I3172" s="201" t="s">
        <v>713</v>
      </c>
      <c r="J3172" s="201" t="s">
        <v>671</v>
      </c>
      <c r="K3172" s="202">
        <v>39.4</v>
      </c>
      <c r="L3172" s="202">
        <v>0.09</v>
      </c>
      <c r="M3172" s="202">
        <v>17.68</v>
      </c>
      <c r="N3172" s="202">
        <v>7.45</v>
      </c>
      <c r="O3172" s="202">
        <v>0.49</v>
      </c>
      <c r="P3172" s="202">
        <v>20.309999999999999</v>
      </c>
      <c r="Q3172" s="202">
        <v>5.61</v>
      </c>
      <c r="R3172" s="202">
        <v>0.11</v>
      </c>
      <c r="S3172" s="202">
        <v>7.9</v>
      </c>
      <c r="T3172" s="202">
        <v>99.04</v>
      </c>
      <c r="U3172" s="183">
        <f t="shared" si="98"/>
        <v>82.932916492146148</v>
      </c>
      <c r="V3172" s="183">
        <f t="shared" si="99"/>
        <v>23.062312943573431</v>
      </c>
      <c r="W3172" s="201" t="s">
        <v>713</v>
      </c>
      <c r="X3172" s="201">
        <v>10</v>
      </c>
    </row>
    <row r="3173" spans="1:24" s="171" customFormat="1" ht="11.25">
      <c r="A3173" s="172" t="s">
        <v>714</v>
      </c>
      <c r="B3173" s="201" t="s">
        <v>672</v>
      </c>
      <c r="C3173" s="201" t="s">
        <v>715</v>
      </c>
      <c r="D3173" s="201" t="s">
        <v>706</v>
      </c>
      <c r="E3173" s="201" t="s">
        <v>716</v>
      </c>
      <c r="F3173" s="201" t="s">
        <v>717</v>
      </c>
      <c r="G3173" s="201">
        <v>1</v>
      </c>
      <c r="H3173" s="201">
        <v>95</v>
      </c>
      <c r="I3173" s="201" t="s">
        <v>713</v>
      </c>
      <c r="J3173" s="201" t="s">
        <v>671</v>
      </c>
      <c r="K3173" s="202">
        <v>39.21</v>
      </c>
      <c r="L3173" s="202">
        <v>0.12</v>
      </c>
      <c r="M3173" s="202">
        <v>16.91</v>
      </c>
      <c r="N3173" s="202">
        <v>7.82</v>
      </c>
      <c r="O3173" s="202">
        <v>0.51</v>
      </c>
      <c r="P3173" s="202">
        <v>18.96</v>
      </c>
      <c r="Q3173" s="202">
        <v>6.27</v>
      </c>
      <c r="R3173" s="202">
        <v>0.08</v>
      </c>
      <c r="S3173" s="202">
        <v>8.85</v>
      </c>
      <c r="T3173" s="202">
        <v>98.73</v>
      </c>
      <c r="U3173" s="183">
        <f t="shared" si="98"/>
        <v>81.208693745610276</v>
      </c>
      <c r="V3173" s="183">
        <f t="shared" si="99"/>
        <v>25.985690395145294</v>
      </c>
      <c r="W3173" s="201" t="s">
        <v>713</v>
      </c>
      <c r="X3173" s="201">
        <v>10</v>
      </c>
    </row>
    <row r="3174" spans="1:24" s="171" customFormat="1" ht="11.25">
      <c r="A3174" s="172" t="s">
        <v>714</v>
      </c>
      <c r="B3174" s="201" t="s">
        <v>672</v>
      </c>
      <c r="C3174" s="201" t="s">
        <v>715</v>
      </c>
      <c r="D3174" s="201" t="s">
        <v>706</v>
      </c>
      <c r="E3174" s="201" t="s">
        <v>716</v>
      </c>
      <c r="F3174" s="201" t="s">
        <v>717</v>
      </c>
      <c r="G3174" s="201">
        <v>1</v>
      </c>
      <c r="H3174" s="201">
        <v>96</v>
      </c>
      <c r="I3174" s="201" t="s">
        <v>713</v>
      </c>
      <c r="J3174" s="201" t="s">
        <v>671</v>
      </c>
      <c r="K3174" s="202">
        <v>40.04</v>
      </c>
      <c r="L3174" s="202">
        <v>0.17</v>
      </c>
      <c r="M3174" s="202">
        <v>19.41</v>
      </c>
      <c r="N3174" s="202">
        <v>8.56</v>
      </c>
      <c r="O3174" s="202">
        <v>0.48</v>
      </c>
      <c r="P3174" s="202">
        <v>19.54</v>
      </c>
      <c r="Q3174" s="202">
        <v>5.36</v>
      </c>
      <c r="R3174" s="202">
        <v>0.03</v>
      </c>
      <c r="S3174" s="202">
        <v>5.21</v>
      </c>
      <c r="T3174" s="202">
        <v>98.8</v>
      </c>
      <c r="U3174" s="183">
        <f t="shared" si="98"/>
        <v>80.271407258056684</v>
      </c>
      <c r="V3174" s="183">
        <f t="shared" si="99"/>
        <v>15.25895842863231</v>
      </c>
      <c r="W3174" s="201" t="s">
        <v>713</v>
      </c>
      <c r="X3174" s="201">
        <v>10</v>
      </c>
    </row>
    <row r="3175" spans="1:24" s="171" customFormat="1" ht="11.25">
      <c r="A3175" s="172" t="s">
        <v>714</v>
      </c>
      <c r="B3175" s="201" t="s">
        <v>672</v>
      </c>
      <c r="C3175" s="201" t="s">
        <v>715</v>
      </c>
      <c r="D3175" s="201" t="s">
        <v>706</v>
      </c>
      <c r="E3175" s="201" t="s">
        <v>716</v>
      </c>
      <c r="F3175" s="201" t="s">
        <v>717</v>
      </c>
      <c r="G3175" s="201">
        <v>1</v>
      </c>
      <c r="H3175" s="201">
        <v>97</v>
      </c>
      <c r="I3175" s="201" t="s">
        <v>713</v>
      </c>
      <c r="J3175" s="201" t="s">
        <v>671</v>
      </c>
      <c r="K3175" s="202">
        <v>39.51</v>
      </c>
      <c r="L3175" s="202">
        <v>0.08</v>
      </c>
      <c r="M3175" s="202">
        <v>18.489999999999998</v>
      </c>
      <c r="N3175" s="202">
        <v>7.26</v>
      </c>
      <c r="O3175" s="202">
        <v>0.47</v>
      </c>
      <c r="P3175" s="202">
        <v>20.18</v>
      </c>
      <c r="Q3175" s="202">
        <v>5.03</v>
      </c>
      <c r="R3175" s="202">
        <v>7.0000000000000007E-2</v>
      </c>
      <c r="S3175" s="202">
        <v>7.69</v>
      </c>
      <c r="T3175" s="202">
        <v>98.78</v>
      </c>
      <c r="U3175" s="183">
        <f t="shared" si="98"/>
        <v>83.205936289082487</v>
      </c>
      <c r="V3175" s="183">
        <f t="shared" si="99"/>
        <v>21.814079298600205</v>
      </c>
      <c r="W3175" s="201" t="s">
        <v>713</v>
      </c>
      <c r="X3175" s="201">
        <v>10</v>
      </c>
    </row>
    <row r="3176" spans="1:24" s="171" customFormat="1" ht="11.25">
      <c r="A3176" s="172" t="s">
        <v>714</v>
      </c>
      <c r="B3176" s="201" t="s">
        <v>672</v>
      </c>
      <c r="C3176" s="201" t="s">
        <v>715</v>
      </c>
      <c r="D3176" s="201" t="s">
        <v>706</v>
      </c>
      <c r="E3176" s="201" t="s">
        <v>716</v>
      </c>
      <c r="F3176" s="201" t="s">
        <v>717</v>
      </c>
      <c r="G3176" s="201">
        <v>1</v>
      </c>
      <c r="H3176" s="201">
        <v>98</v>
      </c>
      <c r="I3176" s="201" t="s">
        <v>713</v>
      </c>
      <c r="J3176" s="201" t="s">
        <v>671</v>
      </c>
      <c r="K3176" s="202">
        <v>40.32</v>
      </c>
      <c r="L3176" s="202">
        <v>0.14000000000000001</v>
      </c>
      <c r="M3176" s="202">
        <v>19.989999999999998</v>
      </c>
      <c r="N3176" s="202">
        <v>8.5299999999999994</v>
      </c>
      <c r="O3176" s="202">
        <v>0.52</v>
      </c>
      <c r="P3176" s="202">
        <v>19.96</v>
      </c>
      <c r="Q3176" s="202">
        <v>5.61</v>
      </c>
      <c r="R3176" s="202">
        <v>7.0000000000000007E-2</v>
      </c>
      <c r="S3176" s="202">
        <v>5.61</v>
      </c>
      <c r="T3176" s="202">
        <v>100.75</v>
      </c>
      <c r="U3176" s="183">
        <f t="shared" si="98"/>
        <v>80.660852433811741</v>
      </c>
      <c r="V3176" s="183">
        <f t="shared" si="99"/>
        <v>15.843669114853325</v>
      </c>
      <c r="W3176" s="201" t="s">
        <v>713</v>
      </c>
      <c r="X3176" s="201">
        <v>10</v>
      </c>
    </row>
    <row r="3177" spans="1:24" s="171" customFormat="1" ht="11.25">
      <c r="A3177" s="172" t="s">
        <v>714</v>
      </c>
      <c r="B3177" s="201" t="s">
        <v>672</v>
      </c>
      <c r="C3177" s="201" t="s">
        <v>715</v>
      </c>
      <c r="D3177" s="201" t="s">
        <v>706</v>
      </c>
      <c r="E3177" s="201" t="s">
        <v>716</v>
      </c>
      <c r="F3177" s="201" t="s">
        <v>717</v>
      </c>
      <c r="G3177" s="201">
        <v>1</v>
      </c>
      <c r="H3177" s="201">
        <v>99</v>
      </c>
      <c r="I3177" s="201" t="s">
        <v>713</v>
      </c>
      <c r="J3177" s="201" t="s">
        <v>671</v>
      </c>
      <c r="K3177" s="202">
        <v>39.75</v>
      </c>
      <c r="L3177" s="202">
        <v>0.09</v>
      </c>
      <c r="M3177" s="202">
        <v>17.79</v>
      </c>
      <c r="N3177" s="202">
        <v>7.44</v>
      </c>
      <c r="O3177" s="202">
        <v>0.55000000000000004</v>
      </c>
      <c r="P3177" s="202">
        <v>19.399999999999999</v>
      </c>
      <c r="Q3177" s="202">
        <v>6.08</v>
      </c>
      <c r="R3177" s="202">
        <v>0.06</v>
      </c>
      <c r="S3177" s="202">
        <v>8.1</v>
      </c>
      <c r="T3177" s="202">
        <v>99.26</v>
      </c>
      <c r="U3177" s="183">
        <f t="shared" si="98"/>
        <v>82.293834134964499</v>
      </c>
      <c r="V3177" s="183">
        <f t="shared" si="99"/>
        <v>23.397560359187288</v>
      </c>
      <c r="W3177" s="201" t="s">
        <v>713</v>
      </c>
      <c r="X3177" s="201">
        <v>10</v>
      </c>
    </row>
    <row r="3178" spans="1:24" s="171" customFormat="1" ht="11.25">
      <c r="A3178" s="172" t="s">
        <v>714</v>
      </c>
      <c r="B3178" s="201" t="s">
        <v>672</v>
      </c>
      <c r="C3178" s="201" t="s">
        <v>715</v>
      </c>
      <c r="D3178" s="201" t="s">
        <v>706</v>
      </c>
      <c r="E3178" s="201" t="s">
        <v>716</v>
      </c>
      <c r="F3178" s="201" t="s">
        <v>717</v>
      </c>
      <c r="G3178" s="201">
        <v>1</v>
      </c>
      <c r="H3178" s="201">
        <v>100</v>
      </c>
      <c r="I3178" s="201" t="s">
        <v>713</v>
      </c>
      <c r="J3178" s="201" t="s">
        <v>671</v>
      </c>
      <c r="K3178" s="202">
        <v>39.44</v>
      </c>
      <c r="L3178" s="202">
        <v>0.17</v>
      </c>
      <c r="M3178" s="202">
        <v>17.87</v>
      </c>
      <c r="N3178" s="202">
        <v>7.58</v>
      </c>
      <c r="O3178" s="202">
        <v>0.56000000000000005</v>
      </c>
      <c r="P3178" s="202">
        <v>18.7</v>
      </c>
      <c r="Q3178" s="202">
        <v>6.82</v>
      </c>
      <c r="R3178" s="202">
        <v>7.0000000000000007E-2</v>
      </c>
      <c r="S3178" s="202">
        <v>7.38</v>
      </c>
      <c r="T3178" s="202">
        <v>98.59</v>
      </c>
      <c r="U3178" s="183">
        <f t="shared" si="98"/>
        <v>81.472227302296318</v>
      </c>
      <c r="V3178" s="183">
        <f t="shared" si="99"/>
        <v>21.694239301191871</v>
      </c>
      <c r="W3178" s="201" t="s">
        <v>713</v>
      </c>
      <c r="X3178" s="201">
        <v>10</v>
      </c>
    </row>
    <row r="3179" spans="1:24" s="171" customFormat="1" ht="11.25">
      <c r="A3179" s="172" t="s">
        <v>714</v>
      </c>
      <c r="B3179" s="201" t="s">
        <v>672</v>
      </c>
      <c r="C3179" s="201" t="s">
        <v>715</v>
      </c>
      <c r="D3179" s="201" t="s">
        <v>706</v>
      </c>
      <c r="E3179" s="201" t="s">
        <v>716</v>
      </c>
      <c r="F3179" s="201" t="s">
        <v>717</v>
      </c>
      <c r="G3179" s="201">
        <v>2</v>
      </c>
      <c r="H3179" s="201">
        <v>1</v>
      </c>
      <c r="I3179" s="201" t="s">
        <v>713</v>
      </c>
      <c r="J3179" s="201" t="s">
        <v>671</v>
      </c>
      <c r="K3179" s="202">
        <v>39.86</v>
      </c>
      <c r="L3179" s="202">
        <v>0.1</v>
      </c>
      <c r="M3179" s="202">
        <v>18.329999999999998</v>
      </c>
      <c r="N3179" s="202">
        <v>7.44</v>
      </c>
      <c r="O3179" s="202">
        <v>0.5</v>
      </c>
      <c r="P3179" s="202">
        <v>19.36</v>
      </c>
      <c r="Q3179" s="202">
        <v>5.87</v>
      </c>
      <c r="R3179" s="202">
        <v>0.02</v>
      </c>
      <c r="S3179" s="202">
        <v>7.61</v>
      </c>
      <c r="T3179" s="202">
        <v>99.09</v>
      </c>
      <c r="U3179" s="183">
        <f t="shared" si="98"/>
        <v>82.263739601533445</v>
      </c>
      <c r="V3179" s="183">
        <f t="shared" si="99"/>
        <v>21.783963508357758</v>
      </c>
      <c r="W3179" s="201" t="s">
        <v>713</v>
      </c>
      <c r="X3179" s="201">
        <v>10</v>
      </c>
    </row>
    <row r="3180" spans="1:24" s="171" customFormat="1" ht="11.25">
      <c r="A3180" s="172" t="s">
        <v>714</v>
      </c>
      <c r="B3180" s="201" t="s">
        <v>672</v>
      </c>
      <c r="C3180" s="201" t="s">
        <v>715</v>
      </c>
      <c r="D3180" s="201" t="s">
        <v>706</v>
      </c>
      <c r="E3180" s="201" t="s">
        <v>716</v>
      </c>
      <c r="F3180" s="201" t="s">
        <v>717</v>
      </c>
      <c r="G3180" s="201">
        <v>2</v>
      </c>
      <c r="H3180" s="201">
        <v>2</v>
      </c>
      <c r="I3180" s="201" t="s">
        <v>713</v>
      </c>
      <c r="J3180" s="201" t="s">
        <v>671</v>
      </c>
      <c r="K3180" s="202">
        <v>39.880000000000003</v>
      </c>
      <c r="L3180" s="202">
        <v>0.15</v>
      </c>
      <c r="M3180" s="202">
        <v>19.82</v>
      </c>
      <c r="N3180" s="202">
        <v>8.58</v>
      </c>
      <c r="O3180" s="202">
        <v>0.46</v>
      </c>
      <c r="P3180" s="202">
        <v>19.61</v>
      </c>
      <c r="Q3180" s="202">
        <v>5.45</v>
      </c>
      <c r="R3180" s="202">
        <v>7.0000000000000007E-2</v>
      </c>
      <c r="S3180" s="202">
        <v>5.27</v>
      </c>
      <c r="T3180" s="202">
        <v>99.29</v>
      </c>
      <c r="U3180" s="183">
        <f t="shared" si="98"/>
        <v>80.291072972364461</v>
      </c>
      <c r="V3180" s="183">
        <f t="shared" si="99"/>
        <v>15.137131293956987</v>
      </c>
      <c r="W3180" s="201" t="s">
        <v>713</v>
      </c>
      <c r="X3180" s="201">
        <v>10</v>
      </c>
    </row>
    <row r="3181" spans="1:24" s="171" customFormat="1" ht="11.25">
      <c r="A3181" s="172" t="s">
        <v>714</v>
      </c>
      <c r="B3181" s="201" t="s">
        <v>672</v>
      </c>
      <c r="C3181" s="201" t="s">
        <v>715</v>
      </c>
      <c r="D3181" s="201" t="s">
        <v>706</v>
      </c>
      <c r="E3181" s="201" t="s">
        <v>716</v>
      </c>
      <c r="F3181" s="201" t="s">
        <v>717</v>
      </c>
      <c r="G3181" s="201">
        <v>2</v>
      </c>
      <c r="H3181" s="201">
        <v>3</v>
      </c>
      <c r="I3181" s="201" t="s">
        <v>713</v>
      </c>
      <c r="J3181" s="201" t="s">
        <v>671</v>
      </c>
      <c r="K3181" s="202">
        <v>39.380000000000003</v>
      </c>
      <c r="L3181" s="202">
        <v>0.06</v>
      </c>
      <c r="M3181" s="202">
        <v>17.14</v>
      </c>
      <c r="N3181" s="202">
        <v>7.8</v>
      </c>
      <c r="O3181" s="202">
        <v>0.5</v>
      </c>
      <c r="P3181" s="202">
        <v>18.600000000000001</v>
      </c>
      <c r="Q3181" s="202">
        <v>6.45</v>
      </c>
      <c r="R3181" s="202">
        <v>0.1</v>
      </c>
      <c r="S3181" s="202">
        <v>9.02</v>
      </c>
      <c r="T3181" s="202">
        <v>99.05</v>
      </c>
      <c r="U3181" s="183">
        <f t="shared" si="98"/>
        <v>80.953921304945155</v>
      </c>
      <c r="V3181" s="183">
        <f t="shared" si="99"/>
        <v>26.091942473738346</v>
      </c>
      <c r="W3181" s="201" t="s">
        <v>713</v>
      </c>
      <c r="X3181" s="201">
        <v>10</v>
      </c>
    </row>
    <row r="3182" spans="1:24" s="171" customFormat="1" ht="11.25">
      <c r="A3182" s="172" t="s">
        <v>714</v>
      </c>
      <c r="B3182" s="201" t="s">
        <v>672</v>
      </c>
      <c r="C3182" s="201" t="s">
        <v>715</v>
      </c>
      <c r="D3182" s="201" t="s">
        <v>706</v>
      </c>
      <c r="E3182" s="201" t="s">
        <v>716</v>
      </c>
      <c r="F3182" s="201" t="s">
        <v>717</v>
      </c>
      <c r="G3182" s="201">
        <v>2</v>
      </c>
      <c r="H3182" s="201">
        <v>4</v>
      </c>
      <c r="I3182" s="201" t="s">
        <v>713</v>
      </c>
      <c r="J3182" s="201" t="s">
        <v>671</v>
      </c>
      <c r="K3182" s="202">
        <v>39.22</v>
      </c>
      <c r="L3182" s="202">
        <v>0.23</v>
      </c>
      <c r="M3182" s="202">
        <v>16.829999999999998</v>
      </c>
      <c r="N3182" s="202">
        <v>7.73</v>
      </c>
      <c r="O3182" s="202">
        <v>0.57999999999999996</v>
      </c>
      <c r="P3182" s="202">
        <v>18.82</v>
      </c>
      <c r="Q3182" s="202">
        <v>6.59</v>
      </c>
      <c r="R3182" s="202">
        <v>0.11</v>
      </c>
      <c r="S3182" s="202">
        <v>8.85</v>
      </c>
      <c r="T3182" s="202">
        <v>98.96</v>
      </c>
      <c r="U3182" s="183">
        <f t="shared" si="98"/>
        <v>81.272159562614377</v>
      </c>
      <c r="V3182" s="183">
        <f t="shared" si="99"/>
        <v>26.077000682648148</v>
      </c>
      <c r="W3182" s="201" t="s">
        <v>713</v>
      </c>
      <c r="X3182" s="201">
        <v>10</v>
      </c>
    </row>
    <row r="3183" spans="1:24" s="171" customFormat="1" ht="11.25">
      <c r="A3183" s="172" t="s">
        <v>714</v>
      </c>
      <c r="B3183" s="201" t="s">
        <v>672</v>
      </c>
      <c r="C3183" s="201" t="s">
        <v>715</v>
      </c>
      <c r="D3183" s="201" t="s">
        <v>706</v>
      </c>
      <c r="E3183" s="201" t="s">
        <v>716</v>
      </c>
      <c r="F3183" s="201" t="s">
        <v>717</v>
      </c>
      <c r="G3183" s="201">
        <v>2</v>
      </c>
      <c r="H3183" s="201">
        <v>5</v>
      </c>
      <c r="I3183" s="201" t="s">
        <v>713</v>
      </c>
      <c r="J3183" s="201" t="s">
        <v>671</v>
      </c>
      <c r="K3183" s="202">
        <v>38.64</v>
      </c>
      <c r="L3183" s="202">
        <v>0.13</v>
      </c>
      <c r="M3183" s="202">
        <v>18.03</v>
      </c>
      <c r="N3183" s="202">
        <v>11.12</v>
      </c>
      <c r="O3183" s="202">
        <v>0.71</v>
      </c>
      <c r="P3183" s="202">
        <v>16.03</v>
      </c>
      <c r="Q3183" s="202">
        <v>7.07</v>
      </c>
      <c r="R3183" s="202">
        <v>0.06</v>
      </c>
      <c r="S3183" s="202">
        <v>7.01</v>
      </c>
      <c r="T3183" s="202">
        <v>98.8</v>
      </c>
      <c r="U3183" s="183">
        <f t="shared" si="98"/>
        <v>71.984597275992101</v>
      </c>
      <c r="V3183" s="183">
        <f t="shared" si="99"/>
        <v>20.686548851068782</v>
      </c>
      <c r="W3183" s="201" t="s">
        <v>713</v>
      </c>
      <c r="X3183" s="201">
        <v>10</v>
      </c>
    </row>
    <row r="3184" spans="1:24" s="171" customFormat="1" ht="11.25">
      <c r="A3184" s="172" t="s">
        <v>714</v>
      </c>
      <c r="B3184" s="201" t="s">
        <v>672</v>
      </c>
      <c r="C3184" s="201" t="s">
        <v>715</v>
      </c>
      <c r="D3184" s="201" t="s">
        <v>706</v>
      </c>
      <c r="E3184" s="201" t="s">
        <v>716</v>
      </c>
      <c r="F3184" s="201" t="s">
        <v>717</v>
      </c>
      <c r="G3184" s="201">
        <v>2</v>
      </c>
      <c r="H3184" s="201">
        <v>6</v>
      </c>
      <c r="I3184" s="201" t="s">
        <v>713</v>
      </c>
      <c r="J3184" s="201" t="s">
        <v>671</v>
      </c>
      <c r="K3184" s="202">
        <v>39.65</v>
      </c>
      <c r="L3184" s="202">
        <v>0.16</v>
      </c>
      <c r="M3184" s="202">
        <v>17.989999999999998</v>
      </c>
      <c r="N3184" s="202">
        <v>7.75</v>
      </c>
      <c r="O3184" s="202">
        <v>0.48</v>
      </c>
      <c r="P3184" s="202">
        <v>19.28</v>
      </c>
      <c r="Q3184" s="202">
        <v>5.92</v>
      </c>
      <c r="R3184" s="202">
        <v>0.12</v>
      </c>
      <c r="S3184" s="202">
        <v>7.7</v>
      </c>
      <c r="T3184" s="202">
        <v>99.05</v>
      </c>
      <c r="U3184" s="183">
        <f t="shared" si="98"/>
        <v>81.598166428644419</v>
      </c>
      <c r="V3184" s="183">
        <f t="shared" si="99"/>
        <v>22.30776581335941</v>
      </c>
      <c r="W3184" s="201" t="s">
        <v>713</v>
      </c>
      <c r="X3184" s="201">
        <v>10</v>
      </c>
    </row>
    <row r="3185" spans="1:24" s="171" customFormat="1" ht="11.25">
      <c r="A3185" s="172" t="s">
        <v>714</v>
      </c>
      <c r="B3185" s="201" t="s">
        <v>672</v>
      </c>
      <c r="C3185" s="201" t="s">
        <v>715</v>
      </c>
      <c r="D3185" s="201" t="s">
        <v>706</v>
      </c>
      <c r="E3185" s="201" t="s">
        <v>716</v>
      </c>
      <c r="F3185" s="201" t="s">
        <v>717</v>
      </c>
      <c r="G3185" s="201">
        <v>2</v>
      </c>
      <c r="H3185" s="201">
        <v>7</v>
      </c>
      <c r="I3185" s="201" t="s">
        <v>713</v>
      </c>
      <c r="J3185" s="201" t="s">
        <v>671</v>
      </c>
      <c r="K3185" s="202">
        <v>39.93</v>
      </c>
      <c r="L3185" s="202">
        <v>0.09</v>
      </c>
      <c r="M3185" s="202">
        <v>18.350000000000001</v>
      </c>
      <c r="N3185" s="202">
        <v>7.06</v>
      </c>
      <c r="O3185" s="202">
        <v>0.49</v>
      </c>
      <c r="P3185" s="202">
        <v>19.68</v>
      </c>
      <c r="Q3185" s="202">
        <v>5.76</v>
      </c>
      <c r="R3185" s="202">
        <v>7.0000000000000007E-2</v>
      </c>
      <c r="S3185" s="202">
        <v>7.21</v>
      </c>
      <c r="T3185" s="202">
        <v>98.64</v>
      </c>
      <c r="U3185" s="183">
        <f t="shared" si="98"/>
        <v>83.24566291961257</v>
      </c>
      <c r="V3185" s="183">
        <f t="shared" si="99"/>
        <v>20.859994001073449</v>
      </c>
      <c r="W3185" s="201" t="s">
        <v>713</v>
      </c>
      <c r="X3185" s="201">
        <v>10</v>
      </c>
    </row>
    <row r="3186" spans="1:24" s="171" customFormat="1" ht="11.25">
      <c r="A3186" s="172" t="s">
        <v>714</v>
      </c>
      <c r="B3186" s="201" t="s">
        <v>672</v>
      </c>
      <c r="C3186" s="201" t="s">
        <v>715</v>
      </c>
      <c r="D3186" s="201" t="s">
        <v>706</v>
      </c>
      <c r="E3186" s="201" t="s">
        <v>716</v>
      </c>
      <c r="F3186" s="201" t="s">
        <v>717</v>
      </c>
      <c r="G3186" s="201">
        <v>2</v>
      </c>
      <c r="H3186" s="201">
        <v>8</v>
      </c>
      <c r="I3186" s="201" t="s">
        <v>713</v>
      </c>
      <c r="J3186" s="201" t="s">
        <v>671</v>
      </c>
      <c r="K3186" s="202">
        <v>39.770000000000003</v>
      </c>
      <c r="L3186" s="202">
        <v>0.06</v>
      </c>
      <c r="M3186" s="202">
        <v>17.91</v>
      </c>
      <c r="N3186" s="202">
        <v>7.57</v>
      </c>
      <c r="O3186" s="202">
        <v>0.5</v>
      </c>
      <c r="P3186" s="202">
        <v>19.71</v>
      </c>
      <c r="Q3186" s="202">
        <v>5.26</v>
      </c>
      <c r="R3186" s="202">
        <v>0.04</v>
      </c>
      <c r="S3186" s="202">
        <v>7.83</v>
      </c>
      <c r="T3186" s="202">
        <v>98.65</v>
      </c>
      <c r="U3186" s="183">
        <f t="shared" si="98"/>
        <v>82.272416674228737</v>
      </c>
      <c r="V3186" s="183">
        <f t="shared" si="99"/>
        <v>22.677330102847158</v>
      </c>
      <c r="W3186" s="201" t="s">
        <v>713</v>
      </c>
      <c r="X3186" s="201">
        <v>10</v>
      </c>
    </row>
    <row r="3187" spans="1:24" s="171" customFormat="1" ht="11.25">
      <c r="A3187" s="172" t="s">
        <v>714</v>
      </c>
      <c r="B3187" s="201" t="s">
        <v>672</v>
      </c>
      <c r="C3187" s="201" t="s">
        <v>715</v>
      </c>
      <c r="D3187" s="201" t="s">
        <v>706</v>
      </c>
      <c r="E3187" s="201" t="s">
        <v>716</v>
      </c>
      <c r="F3187" s="201" t="s">
        <v>717</v>
      </c>
      <c r="G3187" s="201">
        <v>2</v>
      </c>
      <c r="H3187" s="201">
        <v>9</v>
      </c>
      <c r="I3187" s="201" t="s">
        <v>713</v>
      </c>
      <c r="J3187" s="201" t="s">
        <v>671</v>
      </c>
      <c r="K3187" s="202">
        <v>39.19</v>
      </c>
      <c r="L3187" s="202">
        <v>0.1</v>
      </c>
      <c r="M3187" s="202">
        <v>17.87</v>
      </c>
      <c r="N3187" s="202">
        <v>7.49</v>
      </c>
      <c r="O3187" s="202">
        <v>0.56000000000000005</v>
      </c>
      <c r="P3187" s="202">
        <v>20.079999999999998</v>
      </c>
      <c r="Q3187" s="202">
        <v>5.46</v>
      </c>
      <c r="R3187" s="202">
        <v>0.08</v>
      </c>
      <c r="S3187" s="202">
        <v>7.63</v>
      </c>
      <c r="T3187" s="202">
        <v>98.46</v>
      </c>
      <c r="U3187" s="183">
        <f t="shared" si="98"/>
        <v>82.694611742886138</v>
      </c>
      <c r="V3187" s="183">
        <f t="shared" si="99"/>
        <v>22.26550984031126</v>
      </c>
      <c r="W3187" s="201" t="s">
        <v>713</v>
      </c>
      <c r="X3187" s="201">
        <v>10</v>
      </c>
    </row>
    <row r="3188" spans="1:24" s="171" customFormat="1" ht="11.25">
      <c r="A3188" s="172" t="s">
        <v>714</v>
      </c>
      <c r="B3188" s="201" t="s">
        <v>672</v>
      </c>
      <c r="C3188" s="201" t="s">
        <v>715</v>
      </c>
      <c r="D3188" s="201" t="s">
        <v>706</v>
      </c>
      <c r="E3188" s="201" t="s">
        <v>716</v>
      </c>
      <c r="F3188" s="201" t="s">
        <v>717</v>
      </c>
      <c r="G3188" s="201">
        <v>2</v>
      </c>
      <c r="H3188" s="201">
        <v>10</v>
      </c>
      <c r="I3188" s="201" t="s">
        <v>713</v>
      </c>
      <c r="J3188" s="201" t="s">
        <v>671</v>
      </c>
      <c r="K3188" s="202">
        <v>39.99</v>
      </c>
      <c r="L3188" s="202">
        <v>0.14000000000000001</v>
      </c>
      <c r="M3188" s="202">
        <v>18.66</v>
      </c>
      <c r="N3188" s="202">
        <v>8.1300000000000008</v>
      </c>
      <c r="O3188" s="202">
        <v>0.46</v>
      </c>
      <c r="P3188" s="202">
        <v>18.93</v>
      </c>
      <c r="Q3188" s="202">
        <v>6.11</v>
      </c>
      <c r="R3188" s="202">
        <v>0.09</v>
      </c>
      <c r="S3188" s="202">
        <v>6.71</v>
      </c>
      <c r="T3188" s="202">
        <v>99.22</v>
      </c>
      <c r="U3188" s="183">
        <f t="shared" si="98"/>
        <v>80.583459056091073</v>
      </c>
      <c r="V3188" s="183">
        <f t="shared" si="99"/>
        <v>19.434699007392158</v>
      </c>
      <c r="W3188" s="201" t="s">
        <v>713</v>
      </c>
      <c r="X3188" s="201">
        <v>10</v>
      </c>
    </row>
    <row r="3189" spans="1:24" s="171" customFormat="1" ht="11.25">
      <c r="A3189" s="172" t="s">
        <v>714</v>
      </c>
      <c r="B3189" s="201" t="s">
        <v>672</v>
      </c>
      <c r="C3189" s="201" t="s">
        <v>715</v>
      </c>
      <c r="D3189" s="201" t="s">
        <v>706</v>
      </c>
      <c r="E3189" s="201" t="s">
        <v>716</v>
      </c>
      <c r="F3189" s="201" t="s">
        <v>717</v>
      </c>
      <c r="G3189" s="201">
        <v>2</v>
      </c>
      <c r="H3189" s="201">
        <v>11</v>
      </c>
      <c r="I3189" s="201" t="s">
        <v>713</v>
      </c>
      <c r="J3189" s="201" t="s">
        <v>671</v>
      </c>
      <c r="K3189" s="202">
        <v>39.93</v>
      </c>
      <c r="L3189" s="202">
        <v>0.17</v>
      </c>
      <c r="M3189" s="202">
        <v>19.61</v>
      </c>
      <c r="N3189" s="202">
        <v>8.4700000000000006</v>
      </c>
      <c r="O3189" s="202">
        <v>0.46</v>
      </c>
      <c r="P3189" s="202">
        <v>20.149999999999999</v>
      </c>
      <c r="Q3189" s="202">
        <v>5.41</v>
      </c>
      <c r="R3189" s="202">
        <v>0.08</v>
      </c>
      <c r="S3189" s="202">
        <v>5.35</v>
      </c>
      <c r="T3189" s="202">
        <v>99.63</v>
      </c>
      <c r="U3189" s="183">
        <f t="shared" si="98"/>
        <v>80.91744414496911</v>
      </c>
      <c r="V3189" s="183">
        <f t="shared" si="99"/>
        <v>15.470471169085032</v>
      </c>
      <c r="W3189" s="201" t="s">
        <v>713</v>
      </c>
      <c r="X3189" s="201">
        <v>10</v>
      </c>
    </row>
    <row r="3190" spans="1:24" s="171" customFormat="1" ht="11.25">
      <c r="A3190" s="172" t="s">
        <v>714</v>
      </c>
      <c r="B3190" s="201" t="s">
        <v>672</v>
      </c>
      <c r="C3190" s="201" t="s">
        <v>715</v>
      </c>
      <c r="D3190" s="201" t="s">
        <v>706</v>
      </c>
      <c r="E3190" s="201" t="s">
        <v>716</v>
      </c>
      <c r="F3190" s="201" t="s">
        <v>717</v>
      </c>
      <c r="G3190" s="201">
        <v>2</v>
      </c>
      <c r="H3190" s="201">
        <v>12</v>
      </c>
      <c r="I3190" s="201" t="s">
        <v>713</v>
      </c>
      <c r="J3190" s="201" t="s">
        <v>671</v>
      </c>
      <c r="K3190" s="202">
        <v>39.79</v>
      </c>
      <c r="L3190" s="202">
        <v>7.0000000000000007E-2</v>
      </c>
      <c r="M3190" s="202">
        <v>18.52</v>
      </c>
      <c r="N3190" s="202">
        <v>7.79</v>
      </c>
      <c r="O3190" s="202">
        <v>0.49</v>
      </c>
      <c r="P3190" s="202">
        <v>19.95</v>
      </c>
      <c r="Q3190" s="202">
        <v>5.59</v>
      </c>
      <c r="R3190" s="202">
        <v>0.1</v>
      </c>
      <c r="S3190" s="202">
        <v>7.44</v>
      </c>
      <c r="T3190" s="202">
        <v>99.74</v>
      </c>
      <c r="U3190" s="183">
        <f t="shared" si="98"/>
        <v>82.029822898001086</v>
      </c>
      <c r="V3190" s="183">
        <f t="shared" si="99"/>
        <v>21.228525599662103</v>
      </c>
      <c r="W3190" s="201" t="s">
        <v>713</v>
      </c>
      <c r="X3190" s="201">
        <v>10</v>
      </c>
    </row>
    <row r="3191" spans="1:24" s="171" customFormat="1" ht="11.25">
      <c r="A3191" s="172" t="s">
        <v>714</v>
      </c>
      <c r="B3191" s="201" t="s">
        <v>672</v>
      </c>
      <c r="C3191" s="201" t="s">
        <v>715</v>
      </c>
      <c r="D3191" s="201" t="s">
        <v>706</v>
      </c>
      <c r="E3191" s="201" t="s">
        <v>716</v>
      </c>
      <c r="F3191" s="201" t="s">
        <v>717</v>
      </c>
      <c r="G3191" s="201">
        <v>2</v>
      </c>
      <c r="H3191" s="201">
        <v>13</v>
      </c>
      <c r="I3191" s="201" t="s">
        <v>713</v>
      </c>
      <c r="J3191" s="201" t="s">
        <v>671</v>
      </c>
      <c r="K3191" s="202">
        <v>39.67</v>
      </c>
      <c r="L3191" s="202">
        <v>0.13</v>
      </c>
      <c r="M3191" s="202">
        <v>19.18</v>
      </c>
      <c r="N3191" s="202">
        <v>8.43</v>
      </c>
      <c r="O3191" s="202">
        <v>0.48</v>
      </c>
      <c r="P3191" s="202">
        <v>19.95</v>
      </c>
      <c r="Q3191" s="202">
        <v>5.48</v>
      </c>
      <c r="R3191" s="202">
        <v>0.05</v>
      </c>
      <c r="S3191" s="202">
        <v>5.41</v>
      </c>
      <c r="T3191" s="202">
        <v>98.78</v>
      </c>
      <c r="U3191" s="183">
        <f t="shared" si="98"/>
        <v>80.836379767257398</v>
      </c>
      <c r="V3191" s="183">
        <f t="shared" si="99"/>
        <v>15.911285848540857</v>
      </c>
      <c r="W3191" s="201" t="s">
        <v>713</v>
      </c>
      <c r="X3191" s="201">
        <v>10</v>
      </c>
    </row>
    <row r="3192" spans="1:24" s="171" customFormat="1" ht="11.25">
      <c r="A3192" s="172" t="s">
        <v>714</v>
      </c>
      <c r="B3192" s="201" t="s">
        <v>672</v>
      </c>
      <c r="C3192" s="201" t="s">
        <v>715</v>
      </c>
      <c r="D3192" s="201" t="s">
        <v>706</v>
      </c>
      <c r="E3192" s="201" t="s">
        <v>716</v>
      </c>
      <c r="F3192" s="201" t="s">
        <v>717</v>
      </c>
      <c r="G3192" s="201">
        <v>2</v>
      </c>
      <c r="H3192" s="201">
        <v>14</v>
      </c>
      <c r="I3192" s="201" t="s">
        <v>713</v>
      </c>
      <c r="J3192" s="201" t="s">
        <v>671</v>
      </c>
      <c r="K3192" s="202">
        <v>40.119999999999997</v>
      </c>
      <c r="L3192" s="202">
        <v>0.15</v>
      </c>
      <c r="M3192" s="202">
        <v>17.38</v>
      </c>
      <c r="N3192" s="202">
        <v>8.74</v>
      </c>
      <c r="O3192" s="202">
        <v>0.66</v>
      </c>
      <c r="P3192" s="202">
        <v>18.27</v>
      </c>
      <c r="Q3192" s="202">
        <v>6.82</v>
      </c>
      <c r="R3192" s="202">
        <v>0.05</v>
      </c>
      <c r="S3192" s="202">
        <v>8.2100000000000009</v>
      </c>
      <c r="T3192" s="202">
        <v>100.4</v>
      </c>
      <c r="U3192" s="183">
        <f t="shared" si="98"/>
        <v>78.840389381702408</v>
      </c>
      <c r="V3192" s="183">
        <f t="shared" si="99"/>
        <v>24.063671257744783</v>
      </c>
      <c r="W3192" s="201" t="s">
        <v>713</v>
      </c>
      <c r="X3192" s="201">
        <v>10</v>
      </c>
    </row>
    <row r="3193" spans="1:24" s="171" customFormat="1" ht="11.25">
      <c r="A3193" s="172" t="s">
        <v>714</v>
      </c>
      <c r="B3193" s="201" t="s">
        <v>665</v>
      </c>
      <c r="C3193" s="201" t="s">
        <v>715</v>
      </c>
      <c r="D3193" s="201" t="s">
        <v>706</v>
      </c>
      <c r="E3193" s="201" t="s">
        <v>716</v>
      </c>
      <c r="F3193" s="201" t="s">
        <v>717</v>
      </c>
      <c r="G3193" s="201">
        <v>2</v>
      </c>
      <c r="H3193" s="201">
        <v>15</v>
      </c>
      <c r="I3193" s="201" t="s">
        <v>713</v>
      </c>
      <c r="J3193" s="201" t="s">
        <v>671</v>
      </c>
      <c r="K3193" s="202">
        <v>39.53</v>
      </c>
      <c r="L3193" s="202">
        <v>0.11</v>
      </c>
      <c r="M3193" s="202">
        <v>18.079999999999998</v>
      </c>
      <c r="N3193" s="202">
        <v>8.56</v>
      </c>
      <c r="O3193" s="202">
        <v>0.51</v>
      </c>
      <c r="P3193" s="202">
        <v>19.61</v>
      </c>
      <c r="Q3193" s="202">
        <v>6.01</v>
      </c>
      <c r="R3193" s="202">
        <v>7.0000000000000007E-2</v>
      </c>
      <c r="S3193" s="202">
        <v>7.81</v>
      </c>
      <c r="T3193" s="202">
        <v>100.29</v>
      </c>
      <c r="U3193" s="183">
        <f t="shared" si="98"/>
        <v>80.32797689392342</v>
      </c>
      <c r="V3193" s="183">
        <f t="shared" si="99"/>
        <v>22.467522036999778</v>
      </c>
      <c r="W3193" s="201" t="s">
        <v>713</v>
      </c>
      <c r="X3193" s="201">
        <v>10</v>
      </c>
    </row>
    <row r="3194" spans="1:24" s="171" customFormat="1" ht="11.25">
      <c r="A3194" s="172" t="s">
        <v>714</v>
      </c>
      <c r="B3194" s="201" t="s">
        <v>665</v>
      </c>
      <c r="C3194" s="201" t="s">
        <v>715</v>
      </c>
      <c r="D3194" s="201" t="s">
        <v>706</v>
      </c>
      <c r="E3194" s="201" t="s">
        <v>716</v>
      </c>
      <c r="F3194" s="201" t="s">
        <v>717</v>
      </c>
      <c r="G3194" s="201">
        <v>2</v>
      </c>
      <c r="H3194" s="201">
        <v>16</v>
      </c>
      <c r="I3194" s="201" t="s">
        <v>713</v>
      </c>
      <c r="J3194" s="201" t="s">
        <v>671</v>
      </c>
      <c r="K3194" s="202">
        <v>40.15</v>
      </c>
      <c r="L3194" s="202">
        <v>0.09</v>
      </c>
      <c r="M3194" s="202">
        <v>19.02</v>
      </c>
      <c r="N3194" s="202">
        <v>7.03</v>
      </c>
      <c r="O3194" s="202">
        <v>0.47</v>
      </c>
      <c r="P3194" s="202">
        <v>20.76</v>
      </c>
      <c r="Q3194" s="202">
        <v>5.31</v>
      </c>
      <c r="R3194" s="202">
        <v>0.06</v>
      </c>
      <c r="S3194" s="202">
        <v>6.68</v>
      </c>
      <c r="T3194" s="202">
        <v>99.57</v>
      </c>
      <c r="U3194" s="183">
        <f t="shared" si="98"/>
        <v>84.034836795549793</v>
      </c>
      <c r="V3194" s="183">
        <f t="shared" si="99"/>
        <v>19.067999420414434</v>
      </c>
      <c r="W3194" s="201" t="s">
        <v>713</v>
      </c>
      <c r="X3194" s="201">
        <v>10</v>
      </c>
    </row>
    <row r="3195" spans="1:24" s="171" customFormat="1" ht="11.25">
      <c r="A3195" s="172" t="s">
        <v>714</v>
      </c>
      <c r="B3195" s="201" t="s">
        <v>665</v>
      </c>
      <c r="C3195" s="201" t="s">
        <v>715</v>
      </c>
      <c r="D3195" s="201" t="s">
        <v>706</v>
      </c>
      <c r="E3195" s="201" t="s">
        <v>716</v>
      </c>
      <c r="F3195" s="201" t="s">
        <v>717</v>
      </c>
      <c r="G3195" s="201">
        <v>2</v>
      </c>
      <c r="H3195" s="201">
        <v>17</v>
      </c>
      <c r="I3195" s="201" t="s">
        <v>713</v>
      </c>
      <c r="J3195" s="201" t="s">
        <v>671</v>
      </c>
      <c r="K3195" s="202">
        <v>39.43</v>
      </c>
      <c r="L3195" s="202">
        <v>7.0000000000000007E-2</v>
      </c>
      <c r="M3195" s="202">
        <v>17.43</v>
      </c>
      <c r="N3195" s="202">
        <v>8.0399999999999991</v>
      </c>
      <c r="O3195" s="202">
        <v>0.53</v>
      </c>
      <c r="P3195" s="202">
        <v>18.59</v>
      </c>
      <c r="Q3195" s="202">
        <v>6.37</v>
      </c>
      <c r="R3195" s="202">
        <v>0.08</v>
      </c>
      <c r="S3195" s="202">
        <v>8.81</v>
      </c>
      <c r="T3195" s="202">
        <v>99.35</v>
      </c>
      <c r="U3195" s="183">
        <f t="shared" si="98"/>
        <v>80.473819513492089</v>
      </c>
      <c r="V3195" s="183">
        <f t="shared" si="99"/>
        <v>25.321655994108681</v>
      </c>
      <c r="W3195" s="201" t="s">
        <v>713</v>
      </c>
      <c r="X3195" s="201">
        <v>10</v>
      </c>
    </row>
    <row r="3196" spans="1:24" s="171" customFormat="1" ht="11.25">
      <c r="A3196" s="172" t="s">
        <v>714</v>
      </c>
      <c r="B3196" s="201" t="s">
        <v>665</v>
      </c>
      <c r="C3196" s="201" t="s">
        <v>715</v>
      </c>
      <c r="D3196" s="201" t="s">
        <v>706</v>
      </c>
      <c r="E3196" s="201" t="s">
        <v>716</v>
      </c>
      <c r="F3196" s="201" t="s">
        <v>717</v>
      </c>
      <c r="G3196" s="201">
        <v>2</v>
      </c>
      <c r="H3196" s="201">
        <v>18</v>
      </c>
      <c r="I3196" s="201" t="s">
        <v>713</v>
      </c>
      <c r="J3196" s="201" t="s">
        <v>671</v>
      </c>
      <c r="K3196" s="202">
        <v>39.93</v>
      </c>
      <c r="L3196" s="202">
        <v>0.13</v>
      </c>
      <c r="M3196" s="202">
        <v>16.89</v>
      </c>
      <c r="N3196" s="202">
        <v>8</v>
      </c>
      <c r="O3196" s="202">
        <v>0.52</v>
      </c>
      <c r="P3196" s="202">
        <v>17.89</v>
      </c>
      <c r="Q3196" s="202">
        <v>6.62</v>
      </c>
      <c r="R3196" s="202">
        <v>0.05</v>
      </c>
      <c r="S3196" s="202">
        <v>9.0299999999999994</v>
      </c>
      <c r="T3196" s="202">
        <v>99.06</v>
      </c>
      <c r="U3196" s="183">
        <f t="shared" si="98"/>
        <v>79.943733240705996</v>
      </c>
      <c r="V3196" s="183">
        <f t="shared" si="99"/>
        <v>26.397802978371978</v>
      </c>
      <c r="W3196" s="201" t="s">
        <v>713</v>
      </c>
      <c r="X3196" s="201">
        <v>10</v>
      </c>
    </row>
    <row r="3197" spans="1:24" s="171" customFormat="1" ht="11.25">
      <c r="A3197" s="172" t="s">
        <v>714</v>
      </c>
      <c r="B3197" s="201" t="s">
        <v>665</v>
      </c>
      <c r="C3197" s="201" t="s">
        <v>715</v>
      </c>
      <c r="D3197" s="201" t="s">
        <v>706</v>
      </c>
      <c r="E3197" s="201" t="s">
        <v>716</v>
      </c>
      <c r="F3197" s="201" t="s">
        <v>717</v>
      </c>
      <c r="G3197" s="201">
        <v>2</v>
      </c>
      <c r="H3197" s="201">
        <v>19</v>
      </c>
      <c r="I3197" s="201" t="s">
        <v>713</v>
      </c>
      <c r="J3197" s="201" t="s">
        <v>671</v>
      </c>
      <c r="K3197" s="202">
        <v>39.83</v>
      </c>
      <c r="L3197" s="202">
        <v>0.13</v>
      </c>
      <c r="M3197" s="202">
        <v>18.02</v>
      </c>
      <c r="N3197" s="202">
        <v>7.87</v>
      </c>
      <c r="O3197" s="202">
        <v>0.55000000000000004</v>
      </c>
      <c r="P3197" s="202">
        <v>19.27</v>
      </c>
      <c r="Q3197" s="202">
        <v>6.09</v>
      </c>
      <c r="R3197" s="202">
        <v>7.0000000000000007E-2</v>
      </c>
      <c r="S3197" s="202">
        <v>7.96</v>
      </c>
      <c r="T3197" s="202">
        <v>99.79</v>
      </c>
      <c r="U3197" s="183">
        <f t="shared" si="98"/>
        <v>81.358460848147345</v>
      </c>
      <c r="V3197" s="183">
        <f t="shared" si="99"/>
        <v>22.859212034438791</v>
      </c>
      <c r="W3197" s="201" t="s">
        <v>713</v>
      </c>
      <c r="X3197" s="201">
        <v>10</v>
      </c>
    </row>
    <row r="3198" spans="1:24" s="171" customFormat="1" ht="11.25">
      <c r="A3198" s="172" t="s">
        <v>714</v>
      </c>
      <c r="B3198" s="201" t="s">
        <v>665</v>
      </c>
      <c r="C3198" s="201" t="s">
        <v>715</v>
      </c>
      <c r="D3198" s="201" t="s">
        <v>706</v>
      </c>
      <c r="E3198" s="201" t="s">
        <v>716</v>
      </c>
      <c r="F3198" s="201" t="s">
        <v>717</v>
      </c>
      <c r="G3198" s="201">
        <v>2</v>
      </c>
      <c r="H3198" s="201">
        <v>20</v>
      </c>
      <c r="I3198" s="201" t="s">
        <v>713</v>
      </c>
      <c r="J3198" s="201" t="s">
        <v>671</v>
      </c>
      <c r="K3198" s="202">
        <v>39.049999999999997</v>
      </c>
      <c r="L3198" s="202">
        <v>7.0000000000000007E-2</v>
      </c>
      <c r="M3198" s="202">
        <v>17.149999999999999</v>
      </c>
      <c r="N3198" s="202">
        <v>9.11</v>
      </c>
      <c r="O3198" s="202">
        <v>0.65</v>
      </c>
      <c r="P3198" s="202">
        <v>18.100000000000001</v>
      </c>
      <c r="Q3198" s="202">
        <v>6.3</v>
      </c>
      <c r="R3198" s="202">
        <v>0.11</v>
      </c>
      <c r="S3198" s="202">
        <v>8.73</v>
      </c>
      <c r="T3198" s="202">
        <v>99.27</v>
      </c>
      <c r="U3198" s="183">
        <f t="shared" si="98"/>
        <v>77.980326425034193</v>
      </c>
      <c r="V3198" s="183">
        <f t="shared" si="99"/>
        <v>25.455630979988825</v>
      </c>
      <c r="W3198" s="201" t="s">
        <v>713</v>
      </c>
      <c r="X3198" s="201">
        <v>10</v>
      </c>
    </row>
    <row r="3199" spans="1:24" s="171" customFormat="1" ht="11.25">
      <c r="A3199" s="172" t="s">
        <v>714</v>
      </c>
      <c r="B3199" s="201" t="s">
        <v>665</v>
      </c>
      <c r="C3199" s="201" t="s">
        <v>715</v>
      </c>
      <c r="D3199" s="201" t="s">
        <v>706</v>
      </c>
      <c r="E3199" s="201" t="s">
        <v>716</v>
      </c>
      <c r="F3199" s="201" t="s">
        <v>717</v>
      </c>
      <c r="G3199" s="201">
        <v>2</v>
      </c>
      <c r="H3199" s="201">
        <v>21</v>
      </c>
      <c r="I3199" s="201" t="s">
        <v>713</v>
      </c>
      <c r="J3199" s="201" t="s">
        <v>671</v>
      </c>
      <c r="K3199" s="202">
        <v>39.799999999999997</v>
      </c>
      <c r="L3199" s="202">
        <v>0.15</v>
      </c>
      <c r="M3199" s="202">
        <v>16.36</v>
      </c>
      <c r="N3199" s="202">
        <v>7.45</v>
      </c>
      <c r="O3199" s="202">
        <v>0.51</v>
      </c>
      <c r="P3199" s="202">
        <v>18.52</v>
      </c>
      <c r="Q3199" s="202">
        <v>6.63</v>
      </c>
      <c r="R3199" s="202">
        <v>0.09</v>
      </c>
      <c r="S3199" s="202">
        <v>9.36</v>
      </c>
      <c r="T3199" s="202">
        <v>98.87</v>
      </c>
      <c r="U3199" s="183">
        <f t="shared" si="98"/>
        <v>81.587078621545501</v>
      </c>
      <c r="V3199" s="183">
        <f t="shared" si="99"/>
        <v>27.735521055950002</v>
      </c>
      <c r="W3199" s="201" t="s">
        <v>713</v>
      </c>
      <c r="X3199" s="201">
        <v>10</v>
      </c>
    </row>
    <row r="3200" spans="1:24" s="171" customFormat="1" ht="11.25">
      <c r="A3200" s="172" t="s">
        <v>714</v>
      </c>
      <c r="B3200" s="201" t="s">
        <v>665</v>
      </c>
      <c r="C3200" s="201" t="s">
        <v>715</v>
      </c>
      <c r="D3200" s="201" t="s">
        <v>706</v>
      </c>
      <c r="E3200" s="201" t="s">
        <v>716</v>
      </c>
      <c r="F3200" s="201" t="s">
        <v>717</v>
      </c>
      <c r="G3200" s="201">
        <v>2</v>
      </c>
      <c r="H3200" s="201">
        <v>22</v>
      </c>
      <c r="I3200" s="201" t="s">
        <v>713</v>
      </c>
      <c r="J3200" s="201" t="s">
        <v>671</v>
      </c>
      <c r="K3200" s="202">
        <v>39.28</v>
      </c>
      <c r="L3200" s="202">
        <v>0.18</v>
      </c>
      <c r="M3200" s="202">
        <v>16.71</v>
      </c>
      <c r="N3200" s="202">
        <v>9.16</v>
      </c>
      <c r="O3200" s="202">
        <v>0.69</v>
      </c>
      <c r="P3200" s="202">
        <v>16.420000000000002</v>
      </c>
      <c r="Q3200" s="202">
        <v>9.23</v>
      </c>
      <c r="R3200" s="202">
        <v>0.1</v>
      </c>
      <c r="S3200" s="202">
        <v>8.7200000000000006</v>
      </c>
      <c r="T3200" s="202">
        <v>100.49</v>
      </c>
      <c r="U3200" s="183">
        <f t="shared" si="98"/>
        <v>76.162966878469874</v>
      </c>
      <c r="V3200" s="183">
        <f t="shared" si="99"/>
        <v>25.929945477536325</v>
      </c>
      <c r="W3200" s="201" t="s">
        <v>713</v>
      </c>
      <c r="X3200" s="201">
        <v>10</v>
      </c>
    </row>
    <row r="3201" spans="1:24" s="171" customFormat="1" ht="11.25">
      <c r="A3201" s="172" t="s">
        <v>714</v>
      </c>
      <c r="B3201" s="201" t="s">
        <v>665</v>
      </c>
      <c r="C3201" s="201" t="s">
        <v>715</v>
      </c>
      <c r="D3201" s="201" t="s">
        <v>706</v>
      </c>
      <c r="E3201" s="201" t="s">
        <v>716</v>
      </c>
      <c r="F3201" s="201" t="s">
        <v>717</v>
      </c>
      <c r="G3201" s="201">
        <v>2</v>
      </c>
      <c r="H3201" s="201">
        <v>23</v>
      </c>
      <c r="I3201" s="201" t="s">
        <v>713</v>
      </c>
      <c r="J3201" s="201" t="s">
        <v>671</v>
      </c>
      <c r="K3201" s="202">
        <v>40.21</v>
      </c>
      <c r="L3201" s="202">
        <v>0.12</v>
      </c>
      <c r="M3201" s="202">
        <v>18.07</v>
      </c>
      <c r="N3201" s="202">
        <v>7.67</v>
      </c>
      <c r="O3201" s="202">
        <v>0.52</v>
      </c>
      <c r="P3201" s="202">
        <v>19.98</v>
      </c>
      <c r="Q3201" s="202">
        <v>5.44</v>
      </c>
      <c r="R3201" s="202">
        <v>7.0000000000000007E-2</v>
      </c>
      <c r="S3201" s="202">
        <v>8.02</v>
      </c>
      <c r="T3201" s="202">
        <v>100.1</v>
      </c>
      <c r="U3201" s="183">
        <f t="shared" si="98"/>
        <v>82.279447026139749</v>
      </c>
      <c r="V3201" s="183">
        <f t="shared" si="99"/>
        <v>22.942878356107329</v>
      </c>
      <c r="W3201" s="201" t="s">
        <v>713</v>
      </c>
      <c r="X3201" s="201">
        <v>10</v>
      </c>
    </row>
    <row r="3202" spans="1:24" s="171" customFormat="1" ht="11.25">
      <c r="A3202" s="172" t="s">
        <v>714</v>
      </c>
      <c r="B3202" s="201" t="s">
        <v>665</v>
      </c>
      <c r="C3202" s="201" t="s">
        <v>715</v>
      </c>
      <c r="D3202" s="201" t="s">
        <v>706</v>
      </c>
      <c r="E3202" s="201" t="s">
        <v>716</v>
      </c>
      <c r="F3202" s="201" t="s">
        <v>717</v>
      </c>
      <c r="G3202" s="201">
        <v>2</v>
      </c>
      <c r="H3202" s="201">
        <v>24</v>
      </c>
      <c r="I3202" s="201" t="s">
        <v>713</v>
      </c>
      <c r="J3202" s="201" t="s">
        <v>671</v>
      </c>
      <c r="K3202" s="202">
        <v>39.57</v>
      </c>
      <c r="L3202" s="202">
        <v>0.15</v>
      </c>
      <c r="M3202" s="202">
        <v>18.420000000000002</v>
      </c>
      <c r="N3202" s="202">
        <v>10.88</v>
      </c>
      <c r="O3202" s="202">
        <v>0.66</v>
      </c>
      <c r="P3202" s="202">
        <v>17.100000000000001</v>
      </c>
      <c r="Q3202" s="202">
        <v>6.25</v>
      </c>
      <c r="R3202" s="202">
        <v>0.06</v>
      </c>
      <c r="S3202" s="202">
        <v>7.34</v>
      </c>
      <c r="T3202" s="202">
        <v>100.43</v>
      </c>
      <c r="U3202" s="183">
        <f t="shared" si="98"/>
        <v>73.694172975918164</v>
      </c>
      <c r="V3202" s="183">
        <f t="shared" si="99"/>
        <v>21.093096487350003</v>
      </c>
      <c r="W3202" s="201" t="s">
        <v>713</v>
      </c>
      <c r="X3202" s="201">
        <v>10</v>
      </c>
    </row>
    <row r="3203" spans="1:24" s="171" customFormat="1" ht="11.25">
      <c r="A3203" s="172" t="s">
        <v>714</v>
      </c>
      <c r="B3203" s="201" t="s">
        <v>665</v>
      </c>
      <c r="C3203" s="201" t="s">
        <v>715</v>
      </c>
      <c r="D3203" s="201" t="s">
        <v>706</v>
      </c>
      <c r="E3203" s="201" t="s">
        <v>716</v>
      </c>
      <c r="F3203" s="201" t="s">
        <v>717</v>
      </c>
      <c r="G3203" s="201">
        <v>2</v>
      </c>
      <c r="H3203" s="201">
        <v>25</v>
      </c>
      <c r="I3203" s="201" t="s">
        <v>713</v>
      </c>
      <c r="J3203" s="201" t="s">
        <v>671</v>
      </c>
      <c r="K3203" s="202">
        <v>39.409999999999997</v>
      </c>
      <c r="L3203" s="202">
        <v>0.36</v>
      </c>
      <c r="M3203" s="202">
        <v>18.13</v>
      </c>
      <c r="N3203" s="202">
        <v>8.02</v>
      </c>
      <c r="O3203" s="202">
        <v>0.4</v>
      </c>
      <c r="P3203" s="202">
        <v>19.239999999999998</v>
      </c>
      <c r="Q3203" s="202">
        <v>6.19</v>
      </c>
      <c r="R3203" s="202">
        <v>0.1</v>
      </c>
      <c r="S3203" s="202">
        <v>6.93</v>
      </c>
      <c r="T3203" s="202">
        <v>98.78</v>
      </c>
      <c r="U3203" s="183">
        <f t="shared" si="98"/>
        <v>81.046493944175467</v>
      </c>
      <c r="V3203" s="183">
        <f t="shared" si="99"/>
        <v>20.408871723140564</v>
      </c>
      <c r="W3203" s="201" t="s">
        <v>713</v>
      </c>
      <c r="X3203" s="201">
        <v>10</v>
      </c>
    </row>
    <row r="3204" spans="1:24" s="171" customFormat="1" ht="11.25">
      <c r="A3204" s="172" t="s">
        <v>714</v>
      </c>
      <c r="B3204" s="201" t="s">
        <v>665</v>
      </c>
      <c r="C3204" s="201" t="s">
        <v>715</v>
      </c>
      <c r="D3204" s="201" t="s">
        <v>706</v>
      </c>
      <c r="E3204" s="201" t="s">
        <v>716</v>
      </c>
      <c r="F3204" s="201" t="s">
        <v>717</v>
      </c>
      <c r="G3204" s="201">
        <v>2</v>
      </c>
      <c r="H3204" s="201">
        <v>26</v>
      </c>
      <c r="I3204" s="201" t="s">
        <v>713</v>
      </c>
      <c r="J3204" s="201" t="s">
        <v>671</v>
      </c>
      <c r="K3204" s="202">
        <v>39.35</v>
      </c>
      <c r="L3204" s="202">
        <v>0.12</v>
      </c>
      <c r="M3204" s="202">
        <v>18.36</v>
      </c>
      <c r="N3204" s="202">
        <v>9</v>
      </c>
      <c r="O3204" s="202">
        <v>0.63</v>
      </c>
      <c r="P3204" s="202">
        <v>18.28</v>
      </c>
      <c r="Q3204" s="202">
        <v>6.15</v>
      </c>
      <c r="R3204" s="202">
        <v>0.06</v>
      </c>
      <c r="S3204" s="202">
        <v>6.63</v>
      </c>
      <c r="T3204" s="202">
        <v>98.58</v>
      </c>
      <c r="U3204" s="183">
        <f t="shared" si="98"/>
        <v>78.356504681996512</v>
      </c>
      <c r="V3204" s="183">
        <f t="shared" si="99"/>
        <v>19.500759947562628</v>
      </c>
      <c r="W3204" s="201" t="s">
        <v>713</v>
      </c>
      <c r="X3204" s="201">
        <v>10</v>
      </c>
    </row>
    <row r="3205" spans="1:24" s="171" customFormat="1" ht="11.25">
      <c r="A3205" s="172" t="s">
        <v>714</v>
      </c>
      <c r="B3205" s="201" t="s">
        <v>665</v>
      </c>
      <c r="C3205" s="201" t="s">
        <v>715</v>
      </c>
      <c r="D3205" s="201" t="s">
        <v>706</v>
      </c>
      <c r="E3205" s="201" t="s">
        <v>716</v>
      </c>
      <c r="F3205" s="201" t="s">
        <v>717</v>
      </c>
      <c r="G3205" s="201">
        <v>2</v>
      </c>
      <c r="H3205" s="201">
        <v>27</v>
      </c>
      <c r="I3205" s="201" t="s">
        <v>713</v>
      </c>
      <c r="J3205" s="201" t="s">
        <v>671</v>
      </c>
      <c r="K3205" s="202">
        <v>40.04</v>
      </c>
      <c r="L3205" s="202">
        <v>0.12</v>
      </c>
      <c r="M3205" s="202">
        <v>18.850000000000001</v>
      </c>
      <c r="N3205" s="202">
        <v>7.1</v>
      </c>
      <c r="O3205" s="202">
        <v>0.43</v>
      </c>
      <c r="P3205" s="202">
        <v>21.01</v>
      </c>
      <c r="Q3205" s="202">
        <v>4.7</v>
      </c>
      <c r="R3205" s="202">
        <v>0.13</v>
      </c>
      <c r="S3205" s="202">
        <v>6.83</v>
      </c>
      <c r="T3205" s="202">
        <v>99.21</v>
      </c>
      <c r="U3205" s="183">
        <f t="shared" si="98"/>
        <v>84.062486861481929</v>
      </c>
      <c r="V3205" s="183">
        <f t="shared" si="99"/>
        <v>19.55389485691348</v>
      </c>
      <c r="W3205" s="201" t="s">
        <v>713</v>
      </c>
      <c r="X3205" s="201">
        <v>10</v>
      </c>
    </row>
    <row r="3206" spans="1:24" s="171" customFormat="1" ht="11.25">
      <c r="A3206" s="172" t="s">
        <v>714</v>
      </c>
      <c r="B3206" s="201" t="s">
        <v>665</v>
      </c>
      <c r="C3206" s="201" t="s">
        <v>715</v>
      </c>
      <c r="D3206" s="201" t="s">
        <v>706</v>
      </c>
      <c r="E3206" s="201" t="s">
        <v>716</v>
      </c>
      <c r="F3206" s="201" t="s">
        <v>717</v>
      </c>
      <c r="G3206" s="201">
        <v>2</v>
      </c>
      <c r="H3206" s="201">
        <v>28</v>
      </c>
      <c r="I3206" s="201" t="s">
        <v>713</v>
      </c>
      <c r="J3206" s="201" t="s">
        <v>671</v>
      </c>
      <c r="K3206" s="202">
        <v>38.99</v>
      </c>
      <c r="L3206" s="202">
        <v>0.26</v>
      </c>
      <c r="M3206" s="202">
        <v>17.690000000000001</v>
      </c>
      <c r="N3206" s="202">
        <v>10.16</v>
      </c>
      <c r="O3206" s="202">
        <v>0.68</v>
      </c>
      <c r="P3206" s="202">
        <v>16.16</v>
      </c>
      <c r="Q3206" s="202">
        <v>7.82</v>
      </c>
      <c r="R3206" s="202">
        <v>0.09</v>
      </c>
      <c r="S3206" s="202">
        <v>7.05</v>
      </c>
      <c r="T3206" s="202">
        <v>98.9</v>
      </c>
      <c r="U3206" s="183">
        <f t="shared" ref="U3206:U3246" si="100">((P3206/40.31)/(P3206/40.31+N3206/71.85))*100</f>
        <v>73.924760620728179</v>
      </c>
      <c r="V3206" s="183">
        <f t="shared" ref="V3206:V3246" si="101">((S3206/151.99061)/(S3206/151.99061+M3206/101.96137))*100</f>
        <v>21.095198637462577</v>
      </c>
      <c r="W3206" s="201" t="s">
        <v>713</v>
      </c>
      <c r="X3206" s="201">
        <v>10</v>
      </c>
    </row>
    <row r="3207" spans="1:24" s="171" customFormat="1" ht="11.25">
      <c r="A3207" s="172" t="s">
        <v>714</v>
      </c>
      <c r="B3207" s="201" t="s">
        <v>665</v>
      </c>
      <c r="C3207" s="201" t="s">
        <v>715</v>
      </c>
      <c r="D3207" s="201" t="s">
        <v>706</v>
      </c>
      <c r="E3207" s="201" t="s">
        <v>716</v>
      </c>
      <c r="F3207" s="201" t="s">
        <v>717</v>
      </c>
      <c r="G3207" s="201">
        <v>2</v>
      </c>
      <c r="H3207" s="201">
        <v>29</v>
      </c>
      <c r="I3207" s="201" t="s">
        <v>713</v>
      </c>
      <c r="J3207" s="201" t="s">
        <v>671</v>
      </c>
      <c r="K3207" s="202">
        <v>39.76</v>
      </c>
      <c r="L3207" s="202">
        <v>0.06</v>
      </c>
      <c r="M3207" s="202">
        <v>18.2</v>
      </c>
      <c r="N3207" s="202">
        <v>7.24</v>
      </c>
      <c r="O3207" s="202">
        <v>0.56999999999999995</v>
      </c>
      <c r="P3207" s="202">
        <v>20.32</v>
      </c>
      <c r="Q3207" s="202">
        <v>5.2</v>
      </c>
      <c r="R3207" s="202">
        <v>0.03</v>
      </c>
      <c r="S3207" s="202">
        <v>7.64</v>
      </c>
      <c r="T3207" s="202">
        <v>99.02</v>
      </c>
      <c r="U3207" s="183">
        <f t="shared" si="100"/>
        <v>83.340658979343047</v>
      </c>
      <c r="V3207" s="183">
        <f t="shared" si="101"/>
        <v>21.972859005282388</v>
      </c>
      <c r="W3207" s="201" t="s">
        <v>713</v>
      </c>
      <c r="X3207" s="201">
        <v>10</v>
      </c>
    </row>
    <row r="3208" spans="1:24" s="171" customFormat="1" ht="11.25">
      <c r="A3208" s="172" t="s">
        <v>714</v>
      </c>
      <c r="B3208" s="201" t="s">
        <v>665</v>
      </c>
      <c r="C3208" s="201" t="s">
        <v>715</v>
      </c>
      <c r="D3208" s="201" t="s">
        <v>706</v>
      </c>
      <c r="E3208" s="201" t="s">
        <v>716</v>
      </c>
      <c r="F3208" s="201" t="s">
        <v>717</v>
      </c>
      <c r="G3208" s="201">
        <v>2</v>
      </c>
      <c r="H3208" s="201">
        <v>30</v>
      </c>
      <c r="I3208" s="201" t="s">
        <v>713</v>
      </c>
      <c r="J3208" s="201" t="s">
        <v>671</v>
      </c>
      <c r="K3208" s="202">
        <v>39.200000000000003</v>
      </c>
      <c r="L3208" s="202">
        <v>0.05</v>
      </c>
      <c r="M3208" s="202">
        <v>17.03</v>
      </c>
      <c r="N3208" s="202">
        <v>8.3000000000000007</v>
      </c>
      <c r="O3208" s="202">
        <v>0.53</v>
      </c>
      <c r="P3208" s="202">
        <v>18.45</v>
      </c>
      <c r="Q3208" s="202">
        <v>6.32</v>
      </c>
      <c r="R3208" s="202">
        <v>0.06</v>
      </c>
      <c r="S3208" s="202">
        <v>8.89</v>
      </c>
      <c r="T3208" s="202">
        <v>98.83</v>
      </c>
      <c r="U3208" s="183">
        <f t="shared" si="100"/>
        <v>79.847494783025354</v>
      </c>
      <c r="V3208" s="183">
        <f t="shared" si="101"/>
        <v>25.936450412787813</v>
      </c>
      <c r="W3208" s="201" t="s">
        <v>713</v>
      </c>
      <c r="X3208" s="201">
        <v>10</v>
      </c>
    </row>
    <row r="3209" spans="1:24" s="171" customFormat="1" ht="11.25">
      <c r="A3209" s="172" t="s">
        <v>714</v>
      </c>
      <c r="B3209" s="201" t="s">
        <v>665</v>
      </c>
      <c r="C3209" s="201" t="s">
        <v>715</v>
      </c>
      <c r="D3209" s="201" t="s">
        <v>706</v>
      </c>
      <c r="E3209" s="201" t="s">
        <v>716</v>
      </c>
      <c r="F3209" s="201" t="s">
        <v>717</v>
      </c>
      <c r="G3209" s="201">
        <v>2</v>
      </c>
      <c r="H3209" s="201">
        <v>31</v>
      </c>
      <c r="I3209" s="201" t="s">
        <v>713</v>
      </c>
      <c r="J3209" s="201" t="s">
        <v>671</v>
      </c>
      <c r="K3209" s="202">
        <v>39.659999999999997</v>
      </c>
      <c r="L3209" s="202">
        <v>0.1</v>
      </c>
      <c r="M3209" s="202">
        <v>17.28</v>
      </c>
      <c r="N3209" s="202">
        <v>7.94</v>
      </c>
      <c r="O3209" s="202">
        <v>0.61</v>
      </c>
      <c r="P3209" s="202">
        <v>18.940000000000001</v>
      </c>
      <c r="Q3209" s="202">
        <v>6.8</v>
      </c>
      <c r="R3209" s="202">
        <v>0.08</v>
      </c>
      <c r="S3209" s="202">
        <v>9.2799999999999994</v>
      </c>
      <c r="T3209" s="202">
        <v>100.69</v>
      </c>
      <c r="U3209" s="183">
        <f t="shared" si="100"/>
        <v>80.958931296583671</v>
      </c>
      <c r="V3209" s="183">
        <f t="shared" si="101"/>
        <v>26.484960842855841</v>
      </c>
      <c r="W3209" s="201" t="s">
        <v>713</v>
      </c>
      <c r="X3209" s="201">
        <v>10</v>
      </c>
    </row>
    <row r="3210" spans="1:24" s="171" customFormat="1" ht="11.25">
      <c r="A3210" s="172" t="s">
        <v>714</v>
      </c>
      <c r="B3210" s="201" t="s">
        <v>665</v>
      </c>
      <c r="C3210" s="201" t="s">
        <v>715</v>
      </c>
      <c r="D3210" s="201" t="s">
        <v>706</v>
      </c>
      <c r="E3210" s="201" t="s">
        <v>716</v>
      </c>
      <c r="F3210" s="201" t="s">
        <v>717</v>
      </c>
      <c r="G3210" s="201">
        <v>2</v>
      </c>
      <c r="H3210" s="201">
        <v>32</v>
      </c>
      <c r="I3210" s="201" t="s">
        <v>713</v>
      </c>
      <c r="J3210" s="201" t="s">
        <v>671</v>
      </c>
      <c r="K3210" s="202">
        <v>40.61</v>
      </c>
      <c r="L3210" s="202">
        <v>0.08</v>
      </c>
      <c r="M3210" s="202">
        <v>17.07</v>
      </c>
      <c r="N3210" s="202">
        <v>7.9</v>
      </c>
      <c r="O3210" s="202">
        <v>0.56000000000000005</v>
      </c>
      <c r="P3210" s="202">
        <v>19.07</v>
      </c>
      <c r="Q3210" s="202">
        <v>6.8</v>
      </c>
      <c r="R3210" s="202">
        <v>0.08</v>
      </c>
      <c r="S3210" s="202">
        <v>9.18</v>
      </c>
      <c r="T3210" s="202">
        <v>101.35</v>
      </c>
      <c r="U3210" s="183">
        <f t="shared" si="100"/>
        <v>81.141559555580159</v>
      </c>
      <c r="V3210" s="183">
        <f t="shared" si="101"/>
        <v>26.512089781565528</v>
      </c>
      <c r="W3210" s="201" t="s">
        <v>713</v>
      </c>
      <c r="X3210" s="201">
        <v>10</v>
      </c>
    </row>
    <row r="3211" spans="1:24" s="171" customFormat="1" ht="11.25">
      <c r="A3211" s="172" t="s">
        <v>714</v>
      </c>
      <c r="B3211" s="201" t="s">
        <v>665</v>
      </c>
      <c r="C3211" s="201" t="s">
        <v>715</v>
      </c>
      <c r="D3211" s="201" t="s">
        <v>706</v>
      </c>
      <c r="E3211" s="201" t="s">
        <v>716</v>
      </c>
      <c r="F3211" s="201" t="s">
        <v>717</v>
      </c>
      <c r="G3211" s="201">
        <v>2</v>
      </c>
      <c r="H3211" s="201">
        <v>33</v>
      </c>
      <c r="I3211" s="201" t="s">
        <v>713</v>
      </c>
      <c r="J3211" s="201" t="s">
        <v>671</v>
      </c>
      <c r="K3211" s="202">
        <v>39.78</v>
      </c>
      <c r="L3211" s="202">
        <v>0.08</v>
      </c>
      <c r="M3211" s="202">
        <v>18.77</v>
      </c>
      <c r="N3211" s="202">
        <v>7.21</v>
      </c>
      <c r="O3211" s="202">
        <v>0.4</v>
      </c>
      <c r="P3211" s="202">
        <v>20.29</v>
      </c>
      <c r="Q3211" s="202">
        <v>5.62</v>
      </c>
      <c r="R3211" s="202">
        <v>7.0000000000000007E-2</v>
      </c>
      <c r="S3211" s="202">
        <v>7.05</v>
      </c>
      <c r="T3211" s="202">
        <v>99.27</v>
      </c>
      <c r="U3211" s="183">
        <f t="shared" si="100"/>
        <v>83.37776261278708</v>
      </c>
      <c r="V3211" s="183">
        <f t="shared" si="101"/>
        <v>20.125693301769946</v>
      </c>
      <c r="W3211" s="201" t="s">
        <v>713</v>
      </c>
      <c r="X3211" s="201">
        <v>10</v>
      </c>
    </row>
    <row r="3212" spans="1:24" s="171" customFormat="1" ht="11.25">
      <c r="A3212" s="172" t="s">
        <v>714</v>
      </c>
      <c r="B3212" s="201" t="s">
        <v>665</v>
      </c>
      <c r="C3212" s="201" t="s">
        <v>715</v>
      </c>
      <c r="D3212" s="201" t="s">
        <v>706</v>
      </c>
      <c r="E3212" s="201" t="s">
        <v>716</v>
      </c>
      <c r="F3212" s="201" t="s">
        <v>717</v>
      </c>
      <c r="G3212" s="201">
        <v>2</v>
      </c>
      <c r="H3212" s="201">
        <v>34</v>
      </c>
      <c r="I3212" s="201" t="s">
        <v>713</v>
      </c>
      <c r="J3212" s="201" t="s">
        <v>671</v>
      </c>
      <c r="K3212" s="202">
        <v>38.380000000000003</v>
      </c>
      <c r="L3212" s="202">
        <v>0.18</v>
      </c>
      <c r="M3212" s="202">
        <v>17.329999999999998</v>
      </c>
      <c r="N3212" s="202">
        <v>11.15</v>
      </c>
      <c r="O3212" s="202">
        <v>0.64</v>
      </c>
      <c r="P3212" s="202">
        <v>15.35</v>
      </c>
      <c r="Q3212" s="202">
        <v>8.24</v>
      </c>
      <c r="R3212" s="202">
        <v>0.14000000000000001</v>
      </c>
      <c r="S3212" s="202">
        <v>7.68</v>
      </c>
      <c r="T3212" s="202">
        <v>99.09</v>
      </c>
      <c r="U3212" s="183">
        <f t="shared" si="100"/>
        <v>71.046777990071845</v>
      </c>
      <c r="V3212" s="183">
        <f t="shared" si="101"/>
        <v>22.916284341783584</v>
      </c>
      <c r="W3212" s="201" t="s">
        <v>713</v>
      </c>
      <c r="X3212" s="201">
        <v>10</v>
      </c>
    </row>
    <row r="3213" spans="1:24" s="171" customFormat="1" ht="11.25">
      <c r="A3213" s="172" t="s">
        <v>714</v>
      </c>
      <c r="B3213" s="201" t="s">
        <v>665</v>
      </c>
      <c r="C3213" s="201" t="s">
        <v>715</v>
      </c>
      <c r="D3213" s="201" t="s">
        <v>706</v>
      </c>
      <c r="E3213" s="201" t="s">
        <v>716</v>
      </c>
      <c r="F3213" s="201" t="s">
        <v>717</v>
      </c>
      <c r="G3213" s="201">
        <v>2</v>
      </c>
      <c r="H3213" s="201">
        <v>35</v>
      </c>
      <c r="I3213" s="201" t="s">
        <v>713</v>
      </c>
      <c r="J3213" s="201" t="s">
        <v>671</v>
      </c>
      <c r="K3213" s="202">
        <v>40.15</v>
      </c>
      <c r="L3213" s="202">
        <v>0.15</v>
      </c>
      <c r="M3213" s="202">
        <v>19.27</v>
      </c>
      <c r="N3213" s="202">
        <v>8.26</v>
      </c>
      <c r="O3213" s="202">
        <v>0.44</v>
      </c>
      <c r="P3213" s="202">
        <v>19.86</v>
      </c>
      <c r="Q3213" s="202">
        <v>5.8</v>
      </c>
      <c r="R3213" s="202">
        <v>0.05</v>
      </c>
      <c r="S3213" s="202">
        <v>5.92</v>
      </c>
      <c r="T3213" s="202">
        <v>99.9</v>
      </c>
      <c r="U3213" s="183">
        <f t="shared" si="100"/>
        <v>81.080726331517624</v>
      </c>
      <c r="V3213" s="183">
        <f t="shared" si="101"/>
        <v>17.087512364251992</v>
      </c>
      <c r="W3213" s="201" t="s">
        <v>713</v>
      </c>
      <c r="X3213" s="201">
        <v>10</v>
      </c>
    </row>
    <row r="3214" spans="1:24" s="171" customFormat="1" ht="11.25">
      <c r="A3214" s="172" t="s">
        <v>714</v>
      </c>
      <c r="B3214" s="201" t="s">
        <v>665</v>
      </c>
      <c r="C3214" s="201" t="s">
        <v>715</v>
      </c>
      <c r="D3214" s="201" t="s">
        <v>706</v>
      </c>
      <c r="E3214" s="201" t="s">
        <v>716</v>
      </c>
      <c r="F3214" s="201" t="s">
        <v>717</v>
      </c>
      <c r="G3214" s="201">
        <v>2</v>
      </c>
      <c r="H3214" s="201">
        <v>36</v>
      </c>
      <c r="I3214" s="201" t="s">
        <v>713</v>
      </c>
      <c r="J3214" s="201" t="s">
        <v>671</v>
      </c>
      <c r="K3214" s="202">
        <v>39.31</v>
      </c>
      <c r="L3214" s="202">
        <v>0.08</v>
      </c>
      <c r="M3214" s="202">
        <v>16.739999999999998</v>
      </c>
      <c r="N3214" s="202">
        <v>9.18</v>
      </c>
      <c r="O3214" s="202">
        <v>0.56000000000000005</v>
      </c>
      <c r="P3214" s="202">
        <v>17.02</v>
      </c>
      <c r="Q3214" s="202">
        <v>7.37</v>
      </c>
      <c r="R3214" s="202">
        <v>0.01</v>
      </c>
      <c r="S3214" s="202">
        <v>9.5</v>
      </c>
      <c r="T3214" s="202">
        <v>99.77</v>
      </c>
      <c r="U3214" s="183">
        <f t="shared" si="100"/>
        <v>76.769528507417249</v>
      </c>
      <c r="V3214" s="183">
        <f t="shared" si="101"/>
        <v>27.573162398476097</v>
      </c>
      <c r="W3214" s="201" t="s">
        <v>713</v>
      </c>
      <c r="X3214" s="201">
        <v>10</v>
      </c>
    </row>
    <row r="3215" spans="1:24" s="171" customFormat="1" ht="11.25">
      <c r="A3215" s="172" t="s">
        <v>714</v>
      </c>
      <c r="B3215" s="201" t="s">
        <v>665</v>
      </c>
      <c r="C3215" s="201" t="s">
        <v>715</v>
      </c>
      <c r="D3215" s="201" t="s">
        <v>706</v>
      </c>
      <c r="E3215" s="201" t="s">
        <v>716</v>
      </c>
      <c r="F3215" s="201" t="s">
        <v>717</v>
      </c>
      <c r="G3215" s="201">
        <v>2</v>
      </c>
      <c r="H3215" s="201">
        <v>37</v>
      </c>
      <c r="I3215" s="201" t="s">
        <v>713</v>
      </c>
      <c r="J3215" s="201" t="s">
        <v>671</v>
      </c>
      <c r="K3215" s="202">
        <v>39.5</v>
      </c>
      <c r="L3215" s="202">
        <v>0.13</v>
      </c>
      <c r="M3215" s="202">
        <v>19.22</v>
      </c>
      <c r="N3215" s="202">
        <v>9.41</v>
      </c>
      <c r="O3215" s="202">
        <v>0.66</v>
      </c>
      <c r="P3215" s="202">
        <v>19.11</v>
      </c>
      <c r="Q3215" s="202">
        <v>5.54</v>
      </c>
      <c r="R3215" s="202">
        <v>0.08</v>
      </c>
      <c r="S3215" s="202">
        <v>6.43</v>
      </c>
      <c r="T3215" s="202">
        <v>100.08</v>
      </c>
      <c r="U3215" s="183">
        <f t="shared" si="100"/>
        <v>78.354059352513673</v>
      </c>
      <c r="V3215" s="183">
        <f t="shared" si="101"/>
        <v>18.329192880234874</v>
      </c>
      <c r="W3215" s="201" t="s">
        <v>713</v>
      </c>
      <c r="X3215" s="201">
        <v>10</v>
      </c>
    </row>
    <row r="3216" spans="1:24" s="171" customFormat="1" ht="11.25">
      <c r="A3216" s="172" t="s">
        <v>714</v>
      </c>
      <c r="B3216" s="201" t="s">
        <v>665</v>
      </c>
      <c r="C3216" s="201" t="s">
        <v>715</v>
      </c>
      <c r="D3216" s="201" t="s">
        <v>706</v>
      </c>
      <c r="E3216" s="201" t="s">
        <v>716</v>
      </c>
      <c r="F3216" s="201" t="s">
        <v>717</v>
      </c>
      <c r="G3216" s="201">
        <v>2</v>
      </c>
      <c r="H3216" s="201">
        <v>38</v>
      </c>
      <c r="I3216" s="201" t="s">
        <v>713</v>
      </c>
      <c r="J3216" s="201" t="s">
        <v>671</v>
      </c>
      <c r="K3216" s="202">
        <v>40.01</v>
      </c>
      <c r="L3216" s="202">
        <v>0.12</v>
      </c>
      <c r="M3216" s="202">
        <v>18.48</v>
      </c>
      <c r="N3216" s="202">
        <v>8.33</v>
      </c>
      <c r="O3216" s="202">
        <v>0.57999999999999996</v>
      </c>
      <c r="P3216" s="202">
        <v>19</v>
      </c>
      <c r="Q3216" s="202">
        <v>5.98</v>
      </c>
      <c r="R3216" s="202">
        <v>0.09</v>
      </c>
      <c r="S3216" s="202">
        <v>7.19</v>
      </c>
      <c r="T3216" s="202">
        <v>99.78</v>
      </c>
      <c r="U3216" s="183">
        <f t="shared" si="100"/>
        <v>80.258926237099502</v>
      </c>
      <c r="V3216" s="183">
        <f t="shared" si="101"/>
        <v>20.698059922626825</v>
      </c>
      <c r="W3216" s="201" t="s">
        <v>713</v>
      </c>
      <c r="X3216" s="201">
        <v>10</v>
      </c>
    </row>
    <row r="3217" spans="1:24" s="171" customFormat="1" ht="11.25">
      <c r="A3217" s="172" t="s">
        <v>714</v>
      </c>
      <c r="B3217" s="201" t="s">
        <v>665</v>
      </c>
      <c r="C3217" s="201" t="s">
        <v>715</v>
      </c>
      <c r="D3217" s="201" t="s">
        <v>706</v>
      </c>
      <c r="E3217" s="201" t="s">
        <v>716</v>
      </c>
      <c r="F3217" s="201" t="s">
        <v>717</v>
      </c>
      <c r="G3217" s="201">
        <v>2</v>
      </c>
      <c r="H3217" s="201">
        <v>39</v>
      </c>
      <c r="I3217" s="201" t="s">
        <v>713</v>
      </c>
      <c r="J3217" s="201" t="s">
        <v>671</v>
      </c>
      <c r="K3217" s="202">
        <v>39.51</v>
      </c>
      <c r="L3217" s="202">
        <v>0.08</v>
      </c>
      <c r="M3217" s="202">
        <v>19.34</v>
      </c>
      <c r="N3217" s="202">
        <v>7.17</v>
      </c>
      <c r="O3217" s="202">
        <v>0.47</v>
      </c>
      <c r="P3217" s="202">
        <v>20.25</v>
      </c>
      <c r="Q3217" s="202">
        <v>5.4</v>
      </c>
      <c r="R3217" s="202">
        <v>0.08</v>
      </c>
      <c r="S3217" s="202">
        <v>6.75</v>
      </c>
      <c r="T3217" s="202">
        <v>99.05</v>
      </c>
      <c r="U3217" s="183">
        <f t="shared" si="100"/>
        <v>83.427456838509869</v>
      </c>
      <c r="V3217" s="183">
        <f t="shared" si="101"/>
        <v>18.971582701619859</v>
      </c>
      <c r="W3217" s="201" t="s">
        <v>713</v>
      </c>
      <c r="X3217" s="201">
        <v>10</v>
      </c>
    </row>
    <row r="3218" spans="1:24" s="171" customFormat="1" ht="11.25">
      <c r="A3218" s="172" t="s">
        <v>714</v>
      </c>
      <c r="B3218" s="201" t="s">
        <v>665</v>
      </c>
      <c r="C3218" s="201" t="s">
        <v>715</v>
      </c>
      <c r="D3218" s="201" t="s">
        <v>706</v>
      </c>
      <c r="E3218" s="201" t="s">
        <v>716</v>
      </c>
      <c r="F3218" s="201" t="s">
        <v>717</v>
      </c>
      <c r="G3218" s="201">
        <v>2</v>
      </c>
      <c r="H3218" s="201">
        <v>40</v>
      </c>
      <c r="I3218" s="201" t="s">
        <v>713</v>
      </c>
      <c r="J3218" s="201" t="s">
        <v>671</v>
      </c>
      <c r="K3218" s="202">
        <v>39.58</v>
      </c>
      <c r="L3218" s="202">
        <v>7.0000000000000007E-2</v>
      </c>
      <c r="M3218" s="202">
        <v>17.73</v>
      </c>
      <c r="N3218" s="202">
        <v>7.67</v>
      </c>
      <c r="O3218" s="202">
        <v>0.59</v>
      </c>
      <c r="P3218" s="202">
        <v>19.57</v>
      </c>
      <c r="Q3218" s="202">
        <v>6.23</v>
      </c>
      <c r="R3218" s="202">
        <v>0.08</v>
      </c>
      <c r="S3218" s="202">
        <v>8</v>
      </c>
      <c r="T3218" s="202">
        <v>99.52</v>
      </c>
      <c r="U3218" s="183">
        <f t="shared" si="100"/>
        <v>81.975111733801</v>
      </c>
      <c r="V3218" s="183">
        <f t="shared" si="101"/>
        <v>23.235851511073623</v>
      </c>
      <c r="W3218" s="201" t="s">
        <v>713</v>
      </c>
      <c r="X3218" s="201">
        <v>10</v>
      </c>
    </row>
    <row r="3219" spans="1:24" s="171" customFormat="1" ht="11.25">
      <c r="A3219" s="172" t="s">
        <v>714</v>
      </c>
      <c r="B3219" s="201" t="s">
        <v>665</v>
      </c>
      <c r="C3219" s="201" t="s">
        <v>715</v>
      </c>
      <c r="D3219" s="201" t="s">
        <v>706</v>
      </c>
      <c r="E3219" s="201" t="s">
        <v>716</v>
      </c>
      <c r="F3219" s="201" t="s">
        <v>717</v>
      </c>
      <c r="G3219" s="201">
        <v>2</v>
      </c>
      <c r="H3219" s="201">
        <v>41</v>
      </c>
      <c r="I3219" s="201" t="s">
        <v>713</v>
      </c>
      <c r="J3219" s="201" t="s">
        <v>671</v>
      </c>
      <c r="K3219" s="202">
        <v>39.44</v>
      </c>
      <c r="L3219" s="202">
        <v>0.11</v>
      </c>
      <c r="M3219" s="202">
        <v>17.46</v>
      </c>
      <c r="N3219" s="202">
        <v>8.5299999999999994</v>
      </c>
      <c r="O3219" s="202">
        <v>0.6</v>
      </c>
      <c r="P3219" s="202">
        <v>17.37</v>
      </c>
      <c r="Q3219" s="202">
        <v>7.88</v>
      </c>
      <c r="R3219" s="202">
        <v>0.06</v>
      </c>
      <c r="S3219" s="202">
        <v>8.6</v>
      </c>
      <c r="T3219" s="202">
        <v>100.05</v>
      </c>
      <c r="U3219" s="183">
        <f t="shared" si="100"/>
        <v>78.40009553491133</v>
      </c>
      <c r="V3219" s="183">
        <f t="shared" si="101"/>
        <v>24.836057976594535</v>
      </c>
      <c r="W3219" s="201" t="s">
        <v>713</v>
      </c>
      <c r="X3219" s="201">
        <v>10</v>
      </c>
    </row>
    <row r="3220" spans="1:24" s="171" customFormat="1" ht="11.25">
      <c r="A3220" s="172" t="s">
        <v>714</v>
      </c>
      <c r="B3220" s="201" t="s">
        <v>665</v>
      </c>
      <c r="C3220" s="201" t="s">
        <v>715</v>
      </c>
      <c r="D3220" s="201" t="s">
        <v>706</v>
      </c>
      <c r="E3220" s="201" t="s">
        <v>716</v>
      </c>
      <c r="F3220" s="201" t="s">
        <v>717</v>
      </c>
      <c r="G3220" s="201">
        <v>2</v>
      </c>
      <c r="H3220" s="201">
        <v>42</v>
      </c>
      <c r="I3220" s="201" t="s">
        <v>713</v>
      </c>
      <c r="J3220" s="201" t="s">
        <v>671</v>
      </c>
      <c r="K3220" s="202">
        <v>40.57</v>
      </c>
      <c r="L3220" s="202">
        <v>0.09</v>
      </c>
      <c r="M3220" s="202">
        <v>17.149999999999999</v>
      </c>
      <c r="N3220" s="202">
        <v>7.58</v>
      </c>
      <c r="O3220" s="202">
        <v>0.52</v>
      </c>
      <c r="P3220" s="202">
        <v>19.41</v>
      </c>
      <c r="Q3220" s="202">
        <v>6.64</v>
      </c>
      <c r="R3220" s="202">
        <v>0.09</v>
      </c>
      <c r="S3220" s="202">
        <v>8.9700000000000006</v>
      </c>
      <c r="T3220" s="202">
        <v>101.02</v>
      </c>
      <c r="U3220" s="183">
        <f t="shared" si="100"/>
        <v>82.02815584878185</v>
      </c>
      <c r="V3220" s="183">
        <f t="shared" si="101"/>
        <v>25.973675461161488</v>
      </c>
      <c r="W3220" s="201" t="s">
        <v>713</v>
      </c>
      <c r="X3220" s="201">
        <v>10</v>
      </c>
    </row>
    <row r="3221" spans="1:24" s="171" customFormat="1" ht="11.25">
      <c r="A3221" s="172" t="s">
        <v>714</v>
      </c>
      <c r="B3221" s="201" t="s">
        <v>665</v>
      </c>
      <c r="C3221" s="201" t="s">
        <v>715</v>
      </c>
      <c r="D3221" s="201" t="s">
        <v>706</v>
      </c>
      <c r="E3221" s="201" t="s">
        <v>716</v>
      </c>
      <c r="F3221" s="201" t="s">
        <v>717</v>
      </c>
      <c r="G3221" s="201">
        <v>2</v>
      </c>
      <c r="H3221" s="201">
        <v>43</v>
      </c>
      <c r="I3221" s="201" t="s">
        <v>713</v>
      </c>
      <c r="J3221" s="201" t="s">
        <v>671</v>
      </c>
      <c r="K3221" s="202">
        <v>40.26</v>
      </c>
      <c r="L3221" s="202">
        <v>0.06</v>
      </c>
      <c r="M3221" s="202">
        <v>18.420000000000002</v>
      </c>
      <c r="N3221" s="202">
        <v>7.06</v>
      </c>
      <c r="O3221" s="202">
        <v>0.53</v>
      </c>
      <c r="P3221" s="202">
        <v>20.13</v>
      </c>
      <c r="Q3221" s="202">
        <v>6.17</v>
      </c>
      <c r="R3221" s="202">
        <v>0.08</v>
      </c>
      <c r="S3221" s="202">
        <v>7.63</v>
      </c>
      <c r="T3221" s="202">
        <v>100.34</v>
      </c>
      <c r="U3221" s="183">
        <f t="shared" si="100"/>
        <v>83.558621782948833</v>
      </c>
      <c r="V3221" s="183">
        <f t="shared" si="101"/>
        <v>21.745254687764927</v>
      </c>
      <c r="W3221" s="201" t="s">
        <v>713</v>
      </c>
      <c r="X3221" s="201">
        <v>10</v>
      </c>
    </row>
    <row r="3222" spans="1:24" s="171" customFormat="1" ht="11.25">
      <c r="A3222" s="172" t="s">
        <v>714</v>
      </c>
      <c r="B3222" s="201" t="s">
        <v>665</v>
      </c>
      <c r="C3222" s="201" t="s">
        <v>715</v>
      </c>
      <c r="D3222" s="201" t="s">
        <v>706</v>
      </c>
      <c r="E3222" s="201" t="s">
        <v>716</v>
      </c>
      <c r="F3222" s="201" t="s">
        <v>717</v>
      </c>
      <c r="G3222" s="201">
        <v>2</v>
      </c>
      <c r="H3222" s="201">
        <v>44</v>
      </c>
      <c r="I3222" s="201" t="s">
        <v>713</v>
      </c>
      <c r="J3222" s="201" t="s">
        <v>671</v>
      </c>
      <c r="K3222" s="202">
        <v>39.35</v>
      </c>
      <c r="L3222" s="202">
        <v>0.14000000000000001</v>
      </c>
      <c r="M3222" s="202">
        <v>17.73</v>
      </c>
      <c r="N3222" s="202">
        <v>10.55</v>
      </c>
      <c r="O3222" s="202">
        <v>0.71</v>
      </c>
      <c r="P3222" s="202">
        <v>16.45</v>
      </c>
      <c r="Q3222" s="202">
        <v>7.29</v>
      </c>
      <c r="R3222" s="202">
        <v>0.09</v>
      </c>
      <c r="S3222" s="202">
        <v>7.94</v>
      </c>
      <c r="T3222" s="202">
        <v>100.25</v>
      </c>
      <c r="U3222" s="183">
        <f t="shared" si="100"/>
        <v>73.539714647122992</v>
      </c>
      <c r="V3222" s="183">
        <f t="shared" si="101"/>
        <v>23.101841947424774</v>
      </c>
      <c r="W3222" s="201" t="s">
        <v>713</v>
      </c>
      <c r="X3222" s="201">
        <v>10</v>
      </c>
    </row>
    <row r="3223" spans="1:24" s="171" customFormat="1" ht="11.25">
      <c r="A3223" s="172" t="s">
        <v>714</v>
      </c>
      <c r="B3223" s="201" t="s">
        <v>665</v>
      </c>
      <c r="C3223" s="201" t="s">
        <v>715</v>
      </c>
      <c r="D3223" s="201" t="s">
        <v>706</v>
      </c>
      <c r="E3223" s="201" t="s">
        <v>716</v>
      </c>
      <c r="F3223" s="201" t="s">
        <v>717</v>
      </c>
      <c r="G3223" s="201">
        <v>2</v>
      </c>
      <c r="H3223" s="201">
        <v>45</v>
      </c>
      <c r="I3223" s="201" t="s">
        <v>713</v>
      </c>
      <c r="J3223" s="201" t="s">
        <v>671</v>
      </c>
      <c r="K3223" s="202">
        <v>39.24</v>
      </c>
      <c r="L3223" s="202">
        <v>0.34</v>
      </c>
      <c r="M3223" s="202">
        <v>15.89</v>
      </c>
      <c r="N3223" s="202">
        <v>8.1999999999999993</v>
      </c>
      <c r="O3223" s="202">
        <v>0.56000000000000005</v>
      </c>
      <c r="P3223" s="202">
        <v>17.920000000000002</v>
      </c>
      <c r="Q3223" s="202">
        <v>7.2</v>
      </c>
      <c r="R3223" s="202">
        <v>0.06</v>
      </c>
      <c r="S3223" s="202">
        <v>10.039999999999999</v>
      </c>
      <c r="T3223" s="202">
        <v>99.45</v>
      </c>
      <c r="U3223" s="183">
        <f t="shared" si="100"/>
        <v>79.572138577857658</v>
      </c>
      <c r="V3223" s="183">
        <f t="shared" si="101"/>
        <v>29.76867871271708</v>
      </c>
      <c r="W3223" s="201" t="s">
        <v>713</v>
      </c>
      <c r="X3223" s="201">
        <v>10</v>
      </c>
    </row>
    <row r="3224" spans="1:24" s="171" customFormat="1" ht="11.25">
      <c r="A3224" s="172" t="s">
        <v>714</v>
      </c>
      <c r="B3224" s="201" t="s">
        <v>665</v>
      </c>
      <c r="C3224" s="201" t="s">
        <v>715</v>
      </c>
      <c r="D3224" s="201" t="s">
        <v>706</v>
      </c>
      <c r="E3224" s="201" t="s">
        <v>716</v>
      </c>
      <c r="F3224" s="201" t="s">
        <v>717</v>
      </c>
      <c r="G3224" s="201">
        <v>2</v>
      </c>
      <c r="H3224" s="201">
        <v>46</v>
      </c>
      <c r="I3224" s="201" t="s">
        <v>713</v>
      </c>
      <c r="J3224" s="201" t="s">
        <v>671</v>
      </c>
      <c r="K3224" s="202">
        <v>39.89</v>
      </c>
      <c r="L3224" s="202">
        <v>0.2</v>
      </c>
      <c r="M3224" s="202">
        <v>18.05</v>
      </c>
      <c r="N3224" s="202">
        <v>7.7</v>
      </c>
      <c r="O3224" s="202">
        <v>0.61</v>
      </c>
      <c r="P3224" s="202">
        <v>18.559999999999999</v>
      </c>
      <c r="Q3224" s="202">
        <v>6.88</v>
      </c>
      <c r="R3224" s="202">
        <v>0.08</v>
      </c>
      <c r="S3224" s="202">
        <v>7.6</v>
      </c>
      <c r="T3224" s="202">
        <v>99.57</v>
      </c>
      <c r="U3224" s="183">
        <f t="shared" si="100"/>
        <v>81.119127842362431</v>
      </c>
      <c r="V3224" s="183">
        <f t="shared" si="101"/>
        <v>22.024792652585987</v>
      </c>
      <c r="W3224" s="201" t="s">
        <v>713</v>
      </c>
      <c r="X3224" s="201">
        <v>10</v>
      </c>
    </row>
    <row r="3225" spans="1:24" s="171" customFormat="1" ht="11.25">
      <c r="A3225" s="172" t="s">
        <v>714</v>
      </c>
      <c r="B3225" s="201" t="s">
        <v>665</v>
      </c>
      <c r="C3225" s="201" t="s">
        <v>715</v>
      </c>
      <c r="D3225" s="201" t="s">
        <v>706</v>
      </c>
      <c r="E3225" s="201" t="s">
        <v>716</v>
      </c>
      <c r="F3225" s="201" t="s">
        <v>717</v>
      </c>
      <c r="G3225" s="201">
        <v>2</v>
      </c>
      <c r="H3225" s="201">
        <v>47</v>
      </c>
      <c r="I3225" s="201" t="s">
        <v>713</v>
      </c>
      <c r="J3225" s="201" t="s">
        <v>671</v>
      </c>
      <c r="K3225" s="202">
        <v>40.11</v>
      </c>
      <c r="L3225" s="202">
        <v>7.0000000000000007E-2</v>
      </c>
      <c r="M3225" s="202">
        <v>19.16</v>
      </c>
      <c r="N3225" s="202">
        <v>7.24</v>
      </c>
      <c r="O3225" s="202">
        <v>0.48</v>
      </c>
      <c r="P3225" s="202">
        <v>20.64</v>
      </c>
      <c r="Q3225" s="202">
        <v>5.17</v>
      </c>
      <c r="R3225" s="202">
        <v>0.06</v>
      </c>
      <c r="S3225" s="202">
        <v>6.72</v>
      </c>
      <c r="T3225" s="202">
        <v>99.65</v>
      </c>
      <c r="U3225" s="183">
        <f t="shared" si="100"/>
        <v>83.556472276418376</v>
      </c>
      <c r="V3225" s="183">
        <f t="shared" si="101"/>
        <v>19.04696586091837</v>
      </c>
      <c r="W3225" s="201" t="s">
        <v>713</v>
      </c>
      <c r="X3225" s="201">
        <v>10</v>
      </c>
    </row>
    <row r="3226" spans="1:24" s="171" customFormat="1" ht="11.25">
      <c r="A3226" s="172" t="s">
        <v>714</v>
      </c>
      <c r="B3226" s="201" t="s">
        <v>665</v>
      </c>
      <c r="C3226" s="201" t="s">
        <v>715</v>
      </c>
      <c r="D3226" s="201" t="s">
        <v>706</v>
      </c>
      <c r="E3226" s="201" t="s">
        <v>716</v>
      </c>
      <c r="F3226" s="201" t="s">
        <v>717</v>
      </c>
      <c r="G3226" s="201">
        <v>2</v>
      </c>
      <c r="H3226" s="201">
        <v>48</v>
      </c>
      <c r="I3226" s="201" t="s">
        <v>713</v>
      </c>
      <c r="J3226" s="201" t="s">
        <v>671</v>
      </c>
      <c r="K3226" s="202">
        <v>39.229999999999997</v>
      </c>
      <c r="L3226" s="202">
        <v>0.09</v>
      </c>
      <c r="M3226" s="202">
        <v>18.47</v>
      </c>
      <c r="N3226" s="202">
        <v>9.06</v>
      </c>
      <c r="O3226" s="202">
        <v>0.65</v>
      </c>
      <c r="P3226" s="202">
        <v>18.690000000000001</v>
      </c>
      <c r="Q3226" s="202">
        <v>5.52</v>
      </c>
      <c r="R3226" s="202">
        <v>0.04</v>
      </c>
      <c r="S3226" s="202">
        <v>7.18</v>
      </c>
      <c r="T3226" s="202">
        <v>98.93</v>
      </c>
      <c r="U3226" s="183">
        <f t="shared" si="100"/>
        <v>78.618828769128655</v>
      </c>
      <c r="V3226" s="183">
        <f t="shared" si="101"/>
        <v>20.684103052544931</v>
      </c>
      <c r="W3226" s="201" t="s">
        <v>713</v>
      </c>
      <c r="X3226" s="201">
        <v>10</v>
      </c>
    </row>
    <row r="3227" spans="1:24" s="171" customFormat="1" ht="11.25">
      <c r="A3227" s="172" t="s">
        <v>714</v>
      </c>
      <c r="B3227" s="201" t="s">
        <v>665</v>
      </c>
      <c r="C3227" s="201" t="s">
        <v>715</v>
      </c>
      <c r="D3227" s="201" t="s">
        <v>706</v>
      </c>
      <c r="E3227" s="201" t="s">
        <v>716</v>
      </c>
      <c r="F3227" s="201" t="s">
        <v>717</v>
      </c>
      <c r="G3227" s="201">
        <v>2</v>
      </c>
      <c r="H3227" s="201">
        <v>49</v>
      </c>
      <c r="I3227" s="201" t="s">
        <v>713</v>
      </c>
      <c r="J3227" s="201" t="s">
        <v>671</v>
      </c>
      <c r="K3227" s="202">
        <v>39.85</v>
      </c>
      <c r="L3227" s="202">
        <v>0.14000000000000001</v>
      </c>
      <c r="M3227" s="202">
        <v>18.850000000000001</v>
      </c>
      <c r="N3227" s="202">
        <v>8.09</v>
      </c>
      <c r="O3227" s="202">
        <v>0.42</v>
      </c>
      <c r="P3227" s="202">
        <v>19.68</v>
      </c>
      <c r="Q3227" s="202">
        <v>5.69</v>
      </c>
      <c r="R3227" s="202">
        <v>0.1</v>
      </c>
      <c r="S3227" s="202">
        <v>6.05</v>
      </c>
      <c r="T3227" s="202">
        <v>98.87</v>
      </c>
      <c r="U3227" s="183">
        <f t="shared" si="100"/>
        <v>81.259414961957404</v>
      </c>
      <c r="V3227" s="183">
        <f t="shared" si="101"/>
        <v>17.716424551554098</v>
      </c>
      <c r="W3227" s="201" t="s">
        <v>713</v>
      </c>
      <c r="X3227" s="201">
        <v>10</v>
      </c>
    </row>
    <row r="3228" spans="1:24" s="171" customFormat="1" ht="11.25">
      <c r="A3228" s="172" t="s">
        <v>714</v>
      </c>
      <c r="B3228" s="201" t="s">
        <v>665</v>
      </c>
      <c r="C3228" s="201" t="s">
        <v>715</v>
      </c>
      <c r="D3228" s="201" t="s">
        <v>706</v>
      </c>
      <c r="E3228" s="201" t="s">
        <v>716</v>
      </c>
      <c r="F3228" s="201" t="s">
        <v>717</v>
      </c>
      <c r="G3228" s="201">
        <v>2</v>
      </c>
      <c r="H3228" s="201">
        <v>50</v>
      </c>
      <c r="I3228" s="201" t="s">
        <v>713</v>
      </c>
      <c r="J3228" s="201" t="s">
        <v>671</v>
      </c>
      <c r="K3228" s="202">
        <v>40.28</v>
      </c>
      <c r="L3228" s="202">
        <v>7.0000000000000007E-2</v>
      </c>
      <c r="M3228" s="202">
        <v>17.04</v>
      </c>
      <c r="N3228" s="202">
        <v>7.82</v>
      </c>
      <c r="O3228" s="202">
        <v>0.62</v>
      </c>
      <c r="P3228" s="202">
        <v>18.59</v>
      </c>
      <c r="Q3228" s="202">
        <v>6.57</v>
      </c>
      <c r="R3228" s="202">
        <v>0.06</v>
      </c>
      <c r="S3228" s="202">
        <v>8.9</v>
      </c>
      <c r="T3228" s="202">
        <v>99.95</v>
      </c>
      <c r="U3228" s="183">
        <f t="shared" si="100"/>
        <v>80.906099566440616</v>
      </c>
      <c r="V3228" s="183">
        <f t="shared" si="101"/>
        <v>25.946771075679344</v>
      </c>
      <c r="W3228" s="201" t="s">
        <v>713</v>
      </c>
      <c r="X3228" s="201">
        <v>10</v>
      </c>
    </row>
    <row r="3229" spans="1:24" s="171" customFormat="1" ht="11.25">
      <c r="A3229" s="172" t="s">
        <v>714</v>
      </c>
      <c r="B3229" s="201" t="s">
        <v>665</v>
      </c>
      <c r="C3229" s="201" t="s">
        <v>715</v>
      </c>
      <c r="D3229" s="201" t="s">
        <v>706</v>
      </c>
      <c r="E3229" s="201" t="s">
        <v>716</v>
      </c>
      <c r="F3229" s="201" t="s">
        <v>717</v>
      </c>
      <c r="G3229" s="201">
        <v>2</v>
      </c>
      <c r="H3229" s="201">
        <v>51</v>
      </c>
      <c r="I3229" s="201" t="s">
        <v>713</v>
      </c>
      <c r="J3229" s="201" t="s">
        <v>671</v>
      </c>
      <c r="K3229" s="202">
        <v>39.340000000000003</v>
      </c>
      <c r="L3229" s="202">
        <v>0.12</v>
      </c>
      <c r="M3229" s="202">
        <v>17.98</v>
      </c>
      <c r="N3229" s="202">
        <v>10.77</v>
      </c>
      <c r="O3229" s="202">
        <v>0.74</v>
      </c>
      <c r="P3229" s="202">
        <v>17.39</v>
      </c>
      <c r="Q3229" s="202">
        <v>5.84</v>
      </c>
      <c r="R3229" s="202">
        <v>0.04</v>
      </c>
      <c r="S3229" s="202">
        <v>7.25</v>
      </c>
      <c r="T3229" s="202">
        <v>99.47</v>
      </c>
      <c r="U3229" s="183">
        <f t="shared" si="100"/>
        <v>74.213823366002416</v>
      </c>
      <c r="V3229" s="183">
        <f t="shared" si="101"/>
        <v>21.290828604670288</v>
      </c>
      <c r="W3229" s="201" t="s">
        <v>713</v>
      </c>
      <c r="X3229" s="201">
        <v>10</v>
      </c>
    </row>
    <row r="3230" spans="1:24" s="171" customFormat="1" ht="11.25">
      <c r="A3230" s="172" t="s">
        <v>714</v>
      </c>
      <c r="B3230" s="201" t="s">
        <v>665</v>
      </c>
      <c r="C3230" s="201" t="s">
        <v>715</v>
      </c>
      <c r="D3230" s="201" t="s">
        <v>706</v>
      </c>
      <c r="E3230" s="201" t="s">
        <v>716</v>
      </c>
      <c r="F3230" s="201" t="s">
        <v>717</v>
      </c>
      <c r="G3230" s="201">
        <v>2</v>
      </c>
      <c r="H3230" s="201">
        <v>52</v>
      </c>
      <c r="I3230" s="201" t="s">
        <v>713</v>
      </c>
      <c r="J3230" s="201" t="s">
        <v>671</v>
      </c>
      <c r="K3230" s="202">
        <v>38.979999999999997</v>
      </c>
      <c r="L3230" s="202">
        <v>7.0000000000000007E-2</v>
      </c>
      <c r="M3230" s="202">
        <v>17.09</v>
      </c>
      <c r="N3230" s="202">
        <v>8.66</v>
      </c>
      <c r="O3230" s="202">
        <v>0.61</v>
      </c>
      <c r="P3230" s="202">
        <v>18</v>
      </c>
      <c r="Q3230" s="202">
        <v>6.33</v>
      </c>
      <c r="R3230" s="202">
        <v>0.06</v>
      </c>
      <c r="S3230" s="202">
        <v>8.83</v>
      </c>
      <c r="T3230" s="202">
        <v>98.63</v>
      </c>
      <c r="U3230" s="183">
        <f t="shared" si="100"/>
        <v>78.745258570982699</v>
      </c>
      <c r="V3230" s="183">
        <f t="shared" si="101"/>
        <v>25.739293485867027</v>
      </c>
      <c r="W3230" s="201" t="s">
        <v>713</v>
      </c>
      <c r="X3230" s="201">
        <v>10</v>
      </c>
    </row>
    <row r="3231" spans="1:24" s="171" customFormat="1" ht="11.25">
      <c r="A3231" s="172" t="s">
        <v>714</v>
      </c>
      <c r="B3231" s="201" t="s">
        <v>665</v>
      </c>
      <c r="C3231" s="201" t="s">
        <v>715</v>
      </c>
      <c r="D3231" s="201" t="s">
        <v>706</v>
      </c>
      <c r="E3231" s="201" t="s">
        <v>716</v>
      </c>
      <c r="F3231" s="201" t="s">
        <v>717</v>
      </c>
      <c r="G3231" s="201">
        <v>2</v>
      </c>
      <c r="H3231" s="201">
        <v>53</v>
      </c>
      <c r="I3231" s="201" t="s">
        <v>713</v>
      </c>
      <c r="J3231" s="201" t="s">
        <v>671</v>
      </c>
      <c r="K3231" s="202">
        <v>38.700000000000003</v>
      </c>
      <c r="L3231" s="202">
        <v>0.16</v>
      </c>
      <c r="M3231" s="202">
        <v>17.68</v>
      </c>
      <c r="N3231" s="202">
        <v>8.08</v>
      </c>
      <c r="O3231" s="202">
        <v>0.65</v>
      </c>
      <c r="P3231" s="202">
        <v>16.920000000000002</v>
      </c>
      <c r="Q3231" s="202">
        <v>8.5399999999999991</v>
      </c>
      <c r="R3231" s="202">
        <v>0.04</v>
      </c>
      <c r="S3231" s="202">
        <v>8.07</v>
      </c>
      <c r="T3231" s="202">
        <v>98.84</v>
      </c>
      <c r="U3231" s="183">
        <f t="shared" si="100"/>
        <v>78.86964038305787</v>
      </c>
      <c r="V3231" s="183">
        <f t="shared" si="101"/>
        <v>23.442251913933866</v>
      </c>
      <c r="W3231" s="201" t="s">
        <v>713</v>
      </c>
      <c r="X3231" s="201">
        <v>10</v>
      </c>
    </row>
    <row r="3232" spans="1:24" s="171" customFormat="1" ht="11.25">
      <c r="A3232" s="172" t="s">
        <v>714</v>
      </c>
      <c r="B3232" s="201" t="s">
        <v>665</v>
      </c>
      <c r="C3232" s="201" t="s">
        <v>715</v>
      </c>
      <c r="D3232" s="201" t="s">
        <v>706</v>
      </c>
      <c r="E3232" s="201" t="s">
        <v>716</v>
      </c>
      <c r="F3232" s="201" t="s">
        <v>717</v>
      </c>
      <c r="G3232" s="201">
        <v>2</v>
      </c>
      <c r="H3232" s="201">
        <v>54</v>
      </c>
      <c r="I3232" s="201" t="s">
        <v>713</v>
      </c>
      <c r="J3232" s="201" t="s">
        <v>671</v>
      </c>
      <c r="K3232" s="202">
        <v>39.700000000000003</v>
      </c>
      <c r="L3232" s="202">
        <v>0.08</v>
      </c>
      <c r="M3232" s="202">
        <v>18.45</v>
      </c>
      <c r="N3232" s="202">
        <v>7.15</v>
      </c>
      <c r="O3232" s="202">
        <v>0.43</v>
      </c>
      <c r="P3232" s="202">
        <v>19.96</v>
      </c>
      <c r="Q3232" s="202">
        <v>5.64</v>
      </c>
      <c r="R3232" s="202">
        <v>0.09</v>
      </c>
      <c r="S3232" s="202">
        <v>7.18</v>
      </c>
      <c r="T3232" s="202">
        <v>98.68</v>
      </c>
      <c r="U3232" s="183">
        <f t="shared" si="100"/>
        <v>83.266017066872593</v>
      </c>
      <c r="V3232" s="183">
        <f t="shared" si="101"/>
        <v>20.701883111315645</v>
      </c>
      <c r="W3232" s="201" t="s">
        <v>713</v>
      </c>
      <c r="X3232" s="201">
        <v>10</v>
      </c>
    </row>
    <row r="3233" spans="1:24" s="171" customFormat="1" ht="11.25">
      <c r="A3233" s="172" t="s">
        <v>714</v>
      </c>
      <c r="B3233" s="201" t="s">
        <v>665</v>
      </c>
      <c r="C3233" s="201" t="s">
        <v>715</v>
      </c>
      <c r="D3233" s="201" t="s">
        <v>706</v>
      </c>
      <c r="E3233" s="201" t="s">
        <v>716</v>
      </c>
      <c r="F3233" s="201" t="s">
        <v>717</v>
      </c>
      <c r="G3233" s="201">
        <v>2</v>
      </c>
      <c r="H3233" s="201">
        <v>55</v>
      </c>
      <c r="I3233" s="201" t="s">
        <v>713</v>
      </c>
      <c r="J3233" s="201" t="s">
        <v>671</v>
      </c>
      <c r="K3233" s="202">
        <v>39.22</v>
      </c>
      <c r="L3233" s="202">
        <v>0.06</v>
      </c>
      <c r="M3233" s="202">
        <v>17.13</v>
      </c>
      <c r="N3233" s="202">
        <v>8.23</v>
      </c>
      <c r="O3233" s="202">
        <v>0.49</v>
      </c>
      <c r="P3233" s="202">
        <v>19.100000000000001</v>
      </c>
      <c r="Q3233" s="202">
        <v>6.42</v>
      </c>
      <c r="R3233" s="202">
        <v>0.08</v>
      </c>
      <c r="S3233" s="202">
        <v>8.9600000000000009</v>
      </c>
      <c r="T3233" s="202">
        <v>99.69</v>
      </c>
      <c r="U3233" s="183">
        <f t="shared" si="100"/>
        <v>80.532012962019593</v>
      </c>
      <c r="V3233" s="183">
        <f t="shared" si="101"/>
        <v>25.974663993957858</v>
      </c>
      <c r="W3233" s="201" t="s">
        <v>713</v>
      </c>
      <c r="X3233" s="201">
        <v>10</v>
      </c>
    </row>
    <row r="3234" spans="1:24" s="171" customFormat="1" ht="11.25">
      <c r="A3234" s="172" t="s">
        <v>714</v>
      </c>
      <c r="B3234" s="201" t="s">
        <v>665</v>
      </c>
      <c r="C3234" s="201" t="s">
        <v>715</v>
      </c>
      <c r="D3234" s="201" t="s">
        <v>706</v>
      </c>
      <c r="E3234" s="201" t="s">
        <v>716</v>
      </c>
      <c r="F3234" s="201" t="s">
        <v>717</v>
      </c>
      <c r="G3234" s="201">
        <v>2</v>
      </c>
      <c r="H3234" s="201">
        <v>56</v>
      </c>
      <c r="I3234" s="201" t="s">
        <v>713</v>
      </c>
      <c r="J3234" s="201" t="s">
        <v>671</v>
      </c>
      <c r="K3234" s="202">
        <v>38.869999999999997</v>
      </c>
      <c r="L3234" s="202">
        <v>7.0000000000000007E-2</v>
      </c>
      <c r="M3234" s="202">
        <v>16.96</v>
      </c>
      <c r="N3234" s="202">
        <v>9.56</v>
      </c>
      <c r="O3234" s="202">
        <v>0.55000000000000004</v>
      </c>
      <c r="P3234" s="202">
        <v>17.940000000000001</v>
      </c>
      <c r="Q3234" s="202">
        <v>6.2</v>
      </c>
      <c r="R3234" s="202">
        <v>0.09</v>
      </c>
      <c r="S3234" s="202">
        <v>8.76</v>
      </c>
      <c r="T3234" s="202">
        <v>99</v>
      </c>
      <c r="U3234" s="183">
        <f t="shared" si="100"/>
        <v>76.984322179211233</v>
      </c>
      <c r="V3234" s="183">
        <f t="shared" si="101"/>
        <v>25.733115446975361</v>
      </c>
      <c r="W3234" s="201" t="s">
        <v>713</v>
      </c>
      <c r="X3234" s="201">
        <v>10</v>
      </c>
    </row>
    <row r="3235" spans="1:24" s="171" customFormat="1" ht="11.25">
      <c r="A3235" s="172" t="s">
        <v>714</v>
      </c>
      <c r="B3235" s="201" t="s">
        <v>665</v>
      </c>
      <c r="C3235" s="201" t="s">
        <v>715</v>
      </c>
      <c r="D3235" s="201" t="s">
        <v>706</v>
      </c>
      <c r="E3235" s="201" t="s">
        <v>716</v>
      </c>
      <c r="F3235" s="201" t="s">
        <v>717</v>
      </c>
      <c r="G3235" s="201">
        <v>2</v>
      </c>
      <c r="H3235" s="201">
        <v>57</v>
      </c>
      <c r="I3235" s="201" t="s">
        <v>713</v>
      </c>
      <c r="J3235" s="201" t="s">
        <v>671</v>
      </c>
      <c r="K3235" s="202">
        <v>39.29</v>
      </c>
      <c r="L3235" s="202">
        <v>0.31</v>
      </c>
      <c r="M3235" s="202">
        <v>18.14</v>
      </c>
      <c r="N3235" s="202">
        <v>8.1999999999999993</v>
      </c>
      <c r="O3235" s="202">
        <v>0.43</v>
      </c>
      <c r="P3235" s="202">
        <v>19.66</v>
      </c>
      <c r="Q3235" s="202">
        <v>6.03</v>
      </c>
      <c r="R3235" s="202">
        <v>0.05</v>
      </c>
      <c r="S3235" s="202">
        <v>6.74</v>
      </c>
      <c r="T3235" s="202">
        <v>98.85</v>
      </c>
      <c r="U3235" s="183">
        <f t="shared" si="100"/>
        <v>81.037259202358086</v>
      </c>
      <c r="V3235" s="183">
        <f t="shared" si="101"/>
        <v>19.952204743013905</v>
      </c>
      <c r="W3235" s="201" t="s">
        <v>713</v>
      </c>
      <c r="X3235" s="201">
        <v>10</v>
      </c>
    </row>
    <row r="3236" spans="1:24" s="171" customFormat="1" ht="11.25">
      <c r="A3236" s="172" t="s">
        <v>714</v>
      </c>
      <c r="B3236" s="201" t="s">
        <v>665</v>
      </c>
      <c r="C3236" s="201" t="s">
        <v>715</v>
      </c>
      <c r="D3236" s="201" t="s">
        <v>706</v>
      </c>
      <c r="E3236" s="201" t="s">
        <v>716</v>
      </c>
      <c r="F3236" s="201" t="s">
        <v>717</v>
      </c>
      <c r="G3236" s="201">
        <v>2</v>
      </c>
      <c r="H3236" s="201">
        <v>58</v>
      </c>
      <c r="I3236" s="201" t="s">
        <v>713</v>
      </c>
      <c r="J3236" s="201" t="s">
        <v>671</v>
      </c>
      <c r="K3236" s="202">
        <v>38.97</v>
      </c>
      <c r="L3236" s="202">
        <v>0.16</v>
      </c>
      <c r="M3236" s="202">
        <v>17.61</v>
      </c>
      <c r="N3236" s="202">
        <v>8.2200000000000006</v>
      </c>
      <c r="O3236" s="202">
        <v>0.63</v>
      </c>
      <c r="P3236" s="202">
        <v>17.649999999999999</v>
      </c>
      <c r="Q3236" s="202">
        <v>7.65</v>
      </c>
      <c r="R3236" s="202">
        <v>7.0000000000000007E-2</v>
      </c>
      <c r="S3236" s="202">
        <v>8.0299999999999994</v>
      </c>
      <c r="T3236" s="202">
        <v>98.99</v>
      </c>
      <c r="U3236" s="183">
        <f t="shared" si="100"/>
        <v>79.284272898411373</v>
      </c>
      <c r="V3236" s="183">
        <f t="shared" si="101"/>
        <v>23.424277181143712</v>
      </c>
      <c r="W3236" s="201" t="s">
        <v>713</v>
      </c>
      <c r="X3236" s="201">
        <v>10</v>
      </c>
    </row>
    <row r="3237" spans="1:24" s="171" customFormat="1" ht="11.25">
      <c r="A3237" s="172" t="s">
        <v>714</v>
      </c>
      <c r="B3237" s="201" t="s">
        <v>665</v>
      </c>
      <c r="C3237" s="201" t="s">
        <v>715</v>
      </c>
      <c r="D3237" s="201" t="s">
        <v>706</v>
      </c>
      <c r="E3237" s="201" t="s">
        <v>716</v>
      </c>
      <c r="F3237" s="201" t="s">
        <v>717</v>
      </c>
      <c r="G3237" s="201">
        <v>2</v>
      </c>
      <c r="H3237" s="201">
        <v>59</v>
      </c>
      <c r="I3237" s="201" t="s">
        <v>713</v>
      </c>
      <c r="J3237" s="201" t="s">
        <v>671</v>
      </c>
      <c r="K3237" s="202">
        <v>39.03</v>
      </c>
      <c r="L3237" s="202">
        <v>0.11</v>
      </c>
      <c r="M3237" s="202">
        <v>17.489999999999998</v>
      </c>
      <c r="N3237" s="202">
        <v>10.23</v>
      </c>
      <c r="O3237" s="202">
        <v>0.63</v>
      </c>
      <c r="P3237" s="202">
        <v>16.989999999999998</v>
      </c>
      <c r="Q3237" s="202">
        <v>6.8</v>
      </c>
      <c r="R3237" s="202">
        <v>0.14000000000000001</v>
      </c>
      <c r="S3237" s="202">
        <v>7.8</v>
      </c>
      <c r="T3237" s="202">
        <v>99.22</v>
      </c>
      <c r="U3237" s="183">
        <f t="shared" si="100"/>
        <v>74.749213582880387</v>
      </c>
      <c r="V3237" s="183">
        <f t="shared" si="101"/>
        <v>23.028010114783587</v>
      </c>
      <c r="W3237" s="201" t="s">
        <v>713</v>
      </c>
      <c r="X3237" s="201">
        <v>10</v>
      </c>
    </row>
    <row r="3238" spans="1:24" s="171" customFormat="1" ht="11.25">
      <c r="A3238" s="172" t="s">
        <v>714</v>
      </c>
      <c r="B3238" s="201" t="s">
        <v>665</v>
      </c>
      <c r="C3238" s="201" t="s">
        <v>715</v>
      </c>
      <c r="D3238" s="201" t="s">
        <v>706</v>
      </c>
      <c r="E3238" s="201" t="s">
        <v>716</v>
      </c>
      <c r="F3238" s="201" t="s">
        <v>717</v>
      </c>
      <c r="G3238" s="201">
        <v>2</v>
      </c>
      <c r="H3238" s="201">
        <v>60</v>
      </c>
      <c r="I3238" s="201" t="s">
        <v>713</v>
      </c>
      <c r="J3238" s="201" t="s">
        <v>671</v>
      </c>
      <c r="K3238" s="202">
        <v>39.71</v>
      </c>
      <c r="L3238" s="202">
        <v>0.11</v>
      </c>
      <c r="M3238" s="202">
        <v>18.010000000000002</v>
      </c>
      <c r="N3238" s="202">
        <v>7.22</v>
      </c>
      <c r="O3238" s="202">
        <v>0.42</v>
      </c>
      <c r="P3238" s="202">
        <v>20.57</v>
      </c>
      <c r="Q3238" s="202">
        <v>5.76</v>
      </c>
      <c r="R3238" s="202">
        <v>0.06</v>
      </c>
      <c r="S3238" s="202">
        <v>7.62</v>
      </c>
      <c r="T3238" s="202">
        <v>99.48</v>
      </c>
      <c r="U3238" s="183">
        <f t="shared" si="100"/>
        <v>83.54780096039967</v>
      </c>
      <c r="V3238" s="183">
        <f t="shared" si="101"/>
        <v>22.108141238578586</v>
      </c>
      <c r="W3238" s="201" t="s">
        <v>713</v>
      </c>
      <c r="X3238" s="201">
        <v>10</v>
      </c>
    </row>
    <row r="3239" spans="1:24" s="171" customFormat="1" ht="11.25">
      <c r="A3239" s="172" t="s">
        <v>714</v>
      </c>
      <c r="B3239" s="201" t="s">
        <v>665</v>
      </c>
      <c r="C3239" s="201" t="s">
        <v>715</v>
      </c>
      <c r="D3239" s="201" t="s">
        <v>706</v>
      </c>
      <c r="E3239" s="201" t="s">
        <v>716</v>
      </c>
      <c r="F3239" s="201" t="s">
        <v>717</v>
      </c>
      <c r="G3239" s="201">
        <v>2</v>
      </c>
      <c r="H3239" s="201">
        <v>61</v>
      </c>
      <c r="I3239" s="201" t="s">
        <v>713</v>
      </c>
      <c r="J3239" s="201" t="s">
        <v>671</v>
      </c>
      <c r="K3239" s="202">
        <v>40.69</v>
      </c>
      <c r="L3239" s="202">
        <v>7.0000000000000007E-2</v>
      </c>
      <c r="M3239" s="202">
        <v>18.82</v>
      </c>
      <c r="N3239" s="202">
        <v>7.22</v>
      </c>
      <c r="O3239" s="202">
        <v>0.5</v>
      </c>
      <c r="P3239" s="202">
        <v>20.6</v>
      </c>
      <c r="Q3239" s="202">
        <v>5.6</v>
      </c>
      <c r="R3239" s="202">
        <v>0.03</v>
      </c>
      <c r="S3239" s="202">
        <v>7.21</v>
      </c>
      <c r="T3239" s="202">
        <v>100.74</v>
      </c>
      <c r="U3239" s="183">
        <f t="shared" si="100"/>
        <v>83.567823404049406</v>
      </c>
      <c r="V3239" s="183">
        <f t="shared" si="101"/>
        <v>20.445558597195667</v>
      </c>
      <c r="W3239" s="201" t="s">
        <v>713</v>
      </c>
      <c r="X3239" s="201">
        <v>10</v>
      </c>
    </row>
    <row r="3240" spans="1:24" s="171" customFormat="1" ht="11.25">
      <c r="A3240" s="172" t="s">
        <v>714</v>
      </c>
      <c r="B3240" s="201" t="s">
        <v>665</v>
      </c>
      <c r="C3240" s="201" t="s">
        <v>715</v>
      </c>
      <c r="D3240" s="201" t="s">
        <v>706</v>
      </c>
      <c r="E3240" s="201" t="s">
        <v>716</v>
      </c>
      <c r="F3240" s="201" t="s">
        <v>717</v>
      </c>
      <c r="G3240" s="201">
        <v>2</v>
      </c>
      <c r="H3240" s="201">
        <v>62</v>
      </c>
      <c r="I3240" s="201" t="s">
        <v>713</v>
      </c>
      <c r="J3240" s="201" t="s">
        <v>671</v>
      </c>
      <c r="K3240" s="202">
        <v>40.159999999999997</v>
      </c>
      <c r="L3240" s="202">
        <v>0.28999999999999998</v>
      </c>
      <c r="M3240" s="202">
        <v>19.78</v>
      </c>
      <c r="N3240" s="202">
        <v>8.5299999999999994</v>
      </c>
      <c r="O3240" s="202">
        <v>0.49</v>
      </c>
      <c r="P3240" s="202">
        <v>20.41</v>
      </c>
      <c r="Q3240" s="202">
        <v>5.44</v>
      </c>
      <c r="R3240" s="202">
        <v>0.06</v>
      </c>
      <c r="S3240" s="202">
        <v>5.95</v>
      </c>
      <c r="T3240" s="202">
        <v>101.11</v>
      </c>
      <c r="U3240" s="183">
        <f t="shared" si="100"/>
        <v>81.006254865208177</v>
      </c>
      <c r="V3240" s="183">
        <f t="shared" si="101"/>
        <v>16.791106928969334</v>
      </c>
      <c r="W3240" s="201" t="s">
        <v>713</v>
      </c>
      <c r="X3240" s="201">
        <v>10</v>
      </c>
    </row>
    <row r="3241" spans="1:24" s="171" customFormat="1" ht="11.25">
      <c r="A3241" s="172" t="s">
        <v>714</v>
      </c>
      <c r="B3241" s="201" t="s">
        <v>665</v>
      </c>
      <c r="C3241" s="201" t="s">
        <v>715</v>
      </c>
      <c r="D3241" s="201" t="s">
        <v>706</v>
      </c>
      <c r="E3241" s="201" t="s">
        <v>716</v>
      </c>
      <c r="F3241" s="201" t="s">
        <v>717</v>
      </c>
      <c r="G3241" s="201">
        <v>2</v>
      </c>
      <c r="H3241" s="201">
        <v>63</v>
      </c>
      <c r="I3241" s="201" t="s">
        <v>713</v>
      </c>
      <c r="J3241" s="201" t="s">
        <v>671</v>
      </c>
      <c r="K3241" s="202">
        <v>40.380000000000003</v>
      </c>
      <c r="L3241" s="202">
        <v>0.1</v>
      </c>
      <c r="M3241" s="202">
        <v>19.440000000000001</v>
      </c>
      <c r="N3241" s="202">
        <v>7.16</v>
      </c>
      <c r="O3241" s="202">
        <v>0.42</v>
      </c>
      <c r="P3241" s="202">
        <v>20.67</v>
      </c>
      <c r="Q3241" s="202">
        <v>4.93</v>
      </c>
      <c r="R3241" s="202">
        <v>7.0000000000000007E-2</v>
      </c>
      <c r="S3241" s="202">
        <v>6.95</v>
      </c>
      <c r="T3241" s="202">
        <v>100.12</v>
      </c>
      <c r="U3241" s="183">
        <f t="shared" si="100"/>
        <v>83.728365368217126</v>
      </c>
      <c r="V3241" s="183">
        <f t="shared" si="101"/>
        <v>19.343922573924658</v>
      </c>
      <c r="W3241" s="201" t="s">
        <v>713</v>
      </c>
      <c r="X3241" s="201">
        <v>10</v>
      </c>
    </row>
    <row r="3242" spans="1:24" s="171" customFormat="1" ht="11.25">
      <c r="A3242" s="172" t="s">
        <v>714</v>
      </c>
      <c r="B3242" s="201" t="s">
        <v>665</v>
      </c>
      <c r="C3242" s="201" t="s">
        <v>715</v>
      </c>
      <c r="D3242" s="201" t="s">
        <v>706</v>
      </c>
      <c r="E3242" s="201" t="s">
        <v>716</v>
      </c>
      <c r="F3242" s="201" t="s">
        <v>717</v>
      </c>
      <c r="G3242" s="201">
        <v>2</v>
      </c>
      <c r="H3242" s="201">
        <v>64</v>
      </c>
      <c r="I3242" s="201" t="s">
        <v>713</v>
      </c>
      <c r="J3242" s="201" t="s">
        <v>671</v>
      </c>
      <c r="K3242" s="202">
        <v>40.4</v>
      </c>
      <c r="L3242" s="202">
        <v>0.23</v>
      </c>
      <c r="M3242" s="202">
        <v>19.04</v>
      </c>
      <c r="N3242" s="202">
        <v>8.6199999999999992</v>
      </c>
      <c r="O3242" s="202">
        <v>0.46</v>
      </c>
      <c r="P3242" s="202">
        <v>19.989999999999998</v>
      </c>
      <c r="Q3242" s="202">
        <v>5.52</v>
      </c>
      <c r="R3242" s="202">
        <v>0.1</v>
      </c>
      <c r="S3242" s="202">
        <v>6.09</v>
      </c>
      <c r="T3242" s="202">
        <v>100.45</v>
      </c>
      <c r="U3242" s="183">
        <f t="shared" si="100"/>
        <v>80.520169348492445</v>
      </c>
      <c r="V3242" s="183">
        <f t="shared" si="101"/>
        <v>17.666343013971684</v>
      </c>
      <c r="W3242" s="201" t="s">
        <v>713</v>
      </c>
      <c r="X3242" s="201">
        <v>10</v>
      </c>
    </row>
    <row r="3243" spans="1:24" s="171" customFormat="1" ht="11.25">
      <c r="A3243" s="172" t="s">
        <v>714</v>
      </c>
      <c r="B3243" s="201" t="s">
        <v>665</v>
      </c>
      <c r="C3243" s="201" t="s">
        <v>715</v>
      </c>
      <c r="D3243" s="201" t="s">
        <v>706</v>
      </c>
      <c r="E3243" s="201" t="s">
        <v>716</v>
      </c>
      <c r="F3243" s="201" t="s">
        <v>717</v>
      </c>
      <c r="G3243" s="201">
        <v>2</v>
      </c>
      <c r="H3243" s="201">
        <v>65</v>
      </c>
      <c r="I3243" s="201" t="s">
        <v>713</v>
      </c>
      <c r="J3243" s="201" t="s">
        <v>671</v>
      </c>
      <c r="K3243" s="202">
        <v>39.86</v>
      </c>
      <c r="L3243" s="202">
        <v>0.28999999999999998</v>
      </c>
      <c r="M3243" s="202">
        <v>18.97</v>
      </c>
      <c r="N3243" s="202">
        <v>8.6</v>
      </c>
      <c r="O3243" s="202">
        <v>0.53</v>
      </c>
      <c r="P3243" s="202">
        <v>19.2</v>
      </c>
      <c r="Q3243" s="202">
        <v>5.47</v>
      </c>
      <c r="R3243" s="202">
        <v>7.0000000000000007E-2</v>
      </c>
      <c r="S3243" s="202">
        <v>5.83</v>
      </c>
      <c r="T3243" s="202">
        <v>98.82</v>
      </c>
      <c r="U3243" s="183">
        <f t="shared" si="100"/>
        <v>79.917227923294476</v>
      </c>
      <c r="V3243" s="183">
        <f t="shared" si="101"/>
        <v>17.092772757964269</v>
      </c>
      <c r="W3243" s="201" t="s">
        <v>713</v>
      </c>
      <c r="X3243" s="201">
        <v>10</v>
      </c>
    </row>
    <row r="3244" spans="1:24" s="171" customFormat="1" ht="11.25">
      <c r="A3244" s="172" t="s">
        <v>714</v>
      </c>
      <c r="B3244" s="201" t="s">
        <v>673</v>
      </c>
      <c r="C3244" s="201" t="s">
        <v>715</v>
      </c>
      <c r="D3244" s="201" t="s">
        <v>706</v>
      </c>
      <c r="E3244" s="201" t="s">
        <v>716</v>
      </c>
      <c r="F3244" s="201" t="s">
        <v>717</v>
      </c>
      <c r="G3244" s="201">
        <v>2</v>
      </c>
      <c r="H3244" s="201">
        <v>66</v>
      </c>
      <c r="I3244" s="201" t="s">
        <v>713</v>
      </c>
      <c r="J3244" s="201" t="s">
        <v>671</v>
      </c>
      <c r="K3244" s="202">
        <v>40.54</v>
      </c>
      <c r="L3244" s="202">
        <v>0.08</v>
      </c>
      <c r="M3244" s="202">
        <v>17.45</v>
      </c>
      <c r="N3244" s="202">
        <v>7.98</v>
      </c>
      <c r="O3244" s="202">
        <v>0.61</v>
      </c>
      <c r="P3244" s="202">
        <v>18.850000000000001</v>
      </c>
      <c r="Q3244" s="202">
        <v>6.61</v>
      </c>
      <c r="R3244" s="202">
        <v>0.05</v>
      </c>
      <c r="S3244" s="202">
        <v>8.8699999999999992</v>
      </c>
      <c r="T3244" s="202">
        <v>101.04</v>
      </c>
      <c r="U3244" s="183">
        <f t="shared" si="100"/>
        <v>80.807582702220088</v>
      </c>
      <c r="V3244" s="183">
        <f t="shared" si="101"/>
        <v>25.428466352111478</v>
      </c>
      <c r="W3244" s="201" t="s">
        <v>713</v>
      </c>
      <c r="X3244" s="201">
        <v>10</v>
      </c>
    </row>
    <row r="3245" spans="1:24" s="171" customFormat="1" ht="11.25">
      <c r="A3245" s="172" t="s">
        <v>714</v>
      </c>
      <c r="B3245" s="201" t="s">
        <v>673</v>
      </c>
      <c r="C3245" s="201" t="s">
        <v>715</v>
      </c>
      <c r="D3245" s="201" t="s">
        <v>706</v>
      </c>
      <c r="E3245" s="201" t="s">
        <v>716</v>
      </c>
      <c r="F3245" s="201" t="s">
        <v>717</v>
      </c>
      <c r="G3245" s="201">
        <v>2</v>
      </c>
      <c r="H3245" s="201">
        <v>67</v>
      </c>
      <c r="I3245" s="201" t="s">
        <v>713</v>
      </c>
      <c r="J3245" s="201" t="s">
        <v>671</v>
      </c>
      <c r="K3245" s="202">
        <v>40.090000000000003</v>
      </c>
      <c r="L3245" s="202">
        <v>0.1</v>
      </c>
      <c r="M3245" s="202">
        <v>18.22</v>
      </c>
      <c r="N3245" s="202">
        <v>7.47</v>
      </c>
      <c r="O3245" s="202">
        <v>0.53</v>
      </c>
      <c r="P3245" s="202">
        <v>19.670000000000002</v>
      </c>
      <c r="Q3245" s="202">
        <v>5.7</v>
      </c>
      <c r="R3245" s="202">
        <v>0.03</v>
      </c>
      <c r="S3245" s="202">
        <v>8.25</v>
      </c>
      <c r="T3245" s="202">
        <v>100.06</v>
      </c>
      <c r="U3245" s="183">
        <f t="shared" si="100"/>
        <v>82.436141700923443</v>
      </c>
      <c r="V3245" s="183">
        <f t="shared" si="101"/>
        <v>23.298515476245814</v>
      </c>
      <c r="W3245" s="201" t="s">
        <v>713</v>
      </c>
      <c r="X3245" s="201">
        <v>10</v>
      </c>
    </row>
    <row r="3246" spans="1:24" s="171" customFormat="1" ht="11.25">
      <c r="A3246" s="172" t="s">
        <v>714</v>
      </c>
      <c r="B3246" s="201" t="s">
        <v>673</v>
      </c>
      <c r="C3246" s="201" t="s">
        <v>715</v>
      </c>
      <c r="D3246" s="201" t="s">
        <v>706</v>
      </c>
      <c r="E3246" s="201" t="s">
        <v>716</v>
      </c>
      <c r="F3246" s="201" t="s">
        <v>717</v>
      </c>
      <c r="G3246" s="201">
        <v>2</v>
      </c>
      <c r="H3246" s="201">
        <v>68</v>
      </c>
      <c r="I3246" s="201" t="s">
        <v>713</v>
      </c>
      <c r="J3246" s="201" t="s">
        <v>671</v>
      </c>
      <c r="K3246" s="202">
        <v>40.049999999999997</v>
      </c>
      <c r="L3246" s="202">
        <v>0.08</v>
      </c>
      <c r="M3246" s="202">
        <v>18.07</v>
      </c>
      <c r="N3246" s="202">
        <v>7.35</v>
      </c>
      <c r="O3246" s="202">
        <v>0.53</v>
      </c>
      <c r="P3246" s="202">
        <v>20.57</v>
      </c>
      <c r="Q3246" s="202">
        <v>5.5</v>
      </c>
      <c r="R3246" s="202">
        <v>0.09</v>
      </c>
      <c r="S3246" s="202">
        <v>8.1</v>
      </c>
      <c r="T3246" s="202">
        <v>100.34</v>
      </c>
      <c r="U3246" s="183">
        <f t="shared" si="100"/>
        <v>83.301037687834693</v>
      </c>
      <c r="V3246" s="183">
        <f t="shared" si="101"/>
        <v>23.118826029153499</v>
      </c>
      <c r="W3246" s="201" t="s">
        <v>713</v>
      </c>
      <c r="X3246" s="201">
        <v>10</v>
      </c>
    </row>
    <row r="3248" spans="1:24">
      <c r="M3248" s="212">
        <f>MIN(M3:M3246)</f>
        <v>9.18</v>
      </c>
      <c r="N3248" s="212">
        <f t="shared" ref="N3248:V3248" si="102">MIN(N3:N3246)</f>
        <v>5.65</v>
      </c>
      <c r="O3248" s="212">
        <f t="shared" si="102"/>
        <v>0.15</v>
      </c>
      <c r="P3248" s="212">
        <f t="shared" si="102"/>
        <v>6.51</v>
      </c>
      <c r="Q3248" s="212">
        <f t="shared" si="102"/>
        <v>3.39</v>
      </c>
      <c r="R3248" s="212">
        <f t="shared" si="102"/>
        <v>0</v>
      </c>
      <c r="S3248" s="213">
        <f>MIN(S3:S3246)</f>
        <v>0</v>
      </c>
      <c r="T3248" s="212">
        <f t="shared" si="102"/>
        <v>95.37</v>
      </c>
      <c r="U3248" s="212">
        <f t="shared" si="102"/>
        <v>31.409068325258627</v>
      </c>
      <c r="V3248" s="212">
        <f t="shared" si="102"/>
        <v>0</v>
      </c>
    </row>
    <row r="3249" spans="13:22">
      <c r="M3249" s="212">
        <f>MAX(M3:M3246)</f>
        <v>23.95</v>
      </c>
      <c r="N3249" s="212">
        <f t="shared" ref="N3249:V3249" si="103">MAX(N3:N3246)</f>
        <v>25.45</v>
      </c>
      <c r="O3249" s="212">
        <f t="shared" si="103"/>
        <v>1.04</v>
      </c>
      <c r="P3249" s="212">
        <f t="shared" si="103"/>
        <v>24.54</v>
      </c>
      <c r="Q3249" s="212">
        <f t="shared" si="103"/>
        <v>18.95</v>
      </c>
      <c r="R3249" s="212">
        <f t="shared" si="103"/>
        <v>0.41</v>
      </c>
      <c r="S3249" s="212">
        <f t="shared" si="103"/>
        <v>16.2</v>
      </c>
      <c r="T3249" s="212">
        <f t="shared" si="103"/>
        <v>102.66</v>
      </c>
      <c r="U3249" s="212">
        <f t="shared" si="103"/>
        <v>88.025996439917549</v>
      </c>
      <c r="V3249" s="212">
        <f t="shared" si="103"/>
        <v>54.208998261955763</v>
      </c>
    </row>
  </sheetData>
  <phoneticPr fontId="42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0"/>
  <sheetViews>
    <sheetView workbookViewId="0">
      <pane ySplit="2" topLeftCell="A3" activePane="bottomLeft" state="frozen"/>
      <selection activeCell="F1" sqref="F1"/>
      <selection pane="bottomLeft" activeCell="T24" sqref="T24"/>
    </sheetView>
  </sheetViews>
  <sheetFormatPr defaultRowHeight="12.75"/>
  <cols>
    <col min="1" max="1" width="17.42578125" style="174" customWidth="1"/>
    <col min="2" max="3" width="0" style="174" hidden="1" customWidth="1"/>
    <col min="4" max="4" width="9.140625" style="174"/>
    <col min="5" max="5" width="21.28515625" style="174" customWidth="1"/>
    <col min="6" max="254" width="9.140625" style="174"/>
    <col min="255" max="255" width="17.42578125" style="174" customWidth="1"/>
    <col min="256" max="258" width="9.140625" style="174"/>
    <col min="259" max="259" width="21.28515625" style="174" customWidth="1"/>
    <col min="260" max="510" width="9.140625" style="174"/>
    <col min="511" max="511" width="17.42578125" style="174" customWidth="1"/>
    <col min="512" max="514" width="9.140625" style="174"/>
    <col min="515" max="515" width="21.28515625" style="174" customWidth="1"/>
    <col min="516" max="766" width="9.140625" style="174"/>
    <col min="767" max="767" width="17.42578125" style="174" customWidth="1"/>
    <col min="768" max="770" width="9.140625" style="174"/>
    <col min="771" max="771" width="21.28515625" style="174" customWidth="1"/>
    <col min="772" max="1022" width="9.140625" style="174"/>
    <col min="1023" max="1023" width="17.42578125" style="174" customWidth="1"/>
    <col min="1024" max="1026" width="9.140625" style="174"/>
    <col min="1027" max="1027" width="21.28515625" style="174" customWidth="1"/>
    <col min="1028" max="1278" width="9.140625" style="174"/>
    <col min="1279" max="1279" width="17.42578125" style="174" customWidth="1"/>
    <col min="1280" max="1282" width="9.140625" style="174"/>
    <col min="1283" max="1283" width="21.28515625" style="174" customWidth="1"/>
    <col min="1284" max="1534" width="9.140625" style="174"/>
    <col min="1535" max="1535" width="17.42578125" style="174" customWidth="1"/>
    <col min="1536" max="1538" width="9.140625" style="174"/>
    <col min="1539" max="1539" width="21.28515625" style="174" customWidth="1"/>
    <col min="1540" max="1790" width="9.140625" style="174"/>
    <col min="1791" max="1791" width="17.42578125" style="174" customWidth="1"/>
    <col min="1792" max="1794" width="9.140625" style="174"/>
    <col min="1795" max="1795" width="21.28515625" style="174" customWidth="1"/>
    <col min="1796" max="2046" width="9.140625" style="174"/>
    <col min="2047" max="2047" width="17.42578125" style="174" customWidth="1"/>
    <col min="2048" max="2050" width="9.140625" style="174"/>
    <col min="2051" max="2051" width="21.28515625" style="174" customWidth="1"/>
    <col min="2052" max="2302" width="9.140625" style="174"/>
    <col min="2303" max="2303" width="17.42578125" style="174" customWidth="1"/>
    <col min="2304" max="2306" width="9.140625" style="174"/>
    <col min="2307" max="2307" width="21.28515625" style="174" customWidth="1"/>
    <col min="2308" max="2558" width="9.140625" style="174"/>
    <col min="2559" max="2559" width="17.42578125" style="174" customWidth="1"/>
    <col min="2560" max="2562" width="9.140625" style="174"/>
    <col min="2563" max="2563" width="21.28515625" style="174" customWidth="1"/>
    <col min="2564" max="2814" width="9.140625" style="174"/>
    <col min="2815" max="2815" width="17.42578125" style="174" customWidth="1"/>
    <col min="2816" max="2818" width="9.140625" style="174"/>
    <col min="2819" max="2819" width="21.28515625" style="174" customWidth="1"/>
    <col min="2820" max="3070" width="9.140625" style="174"/>
    <col min="3071" max="3071" width="17.42578125" style="174" customWidth="1"/>
    <col min="3072" max="3074" width="9.140625" style="174"/>
    <col min="3075" max="3075" width="21.28515625" style="174" customWidth="1"/>
    <col min="3076" max="3326" width="9.140625" style="174"/>
    <col min="3327" max="3327" width="17.42578125" style="174" customWidth="1"/>
    <col min="3328" max="3330" width="9.140625" style="174"/>
    <col min="3331" max="3331" width="21.28515625" style="174" customWidth="1"/>
    <col min="3332" max="3582" width="9.140625" style="174"/>
    <col min="3583" max="3583" width="17.42578125" style="174" customWidth="1"/>
    <col min="3584" max="3586" width="9.140625" style="174"/>
    <col min="3587" max="3587" width="21.28515625" style="174" customWidth="1"/>
    <col min="3588" max="3838" width="9.140625" style="174"/>
    <col min="3839" max="3839" width="17.42578125" style="174" customWidth="1"/>
    <col min="3840" max="3842" width="9.140625" style="174"/>
    <col min="3843" max="3843" width="21.28515625" style="174" customWidth="1"/>
    <col min="3844" max="4094" width="9.140625" style="174"/>
    <col min="4095" max="4095" width="17.42578125" style="174" customWidth="1"/>
    <col min="4096" max="4098" width="9.140625" style="174"/>
    <col min="4099" max="4099" width="21.28515625" style="174" customWidth="1"/>
    <col min="4100" max="4350" width="9.140625" style="174"/>
    <col min="4351" max="4351" width="17.42578125" style="174" customWidth="1"/>
    <col min="4352" max="4354" width="9.140625" style="174"/>
    <col min="4355" max="4355" width="21.28515625" style="174" customWidth="1"/>
    <col min="4356" max="4606" width="9.140625" style="174"/>
    <col min="4607" max="4607" width="17.42578125" style="174" customWidth="1"/>
    <col min="4608" max="4610" width="9.140625" style="174"/>
    <col min="4611" max="4611" width="21.28515625" style="174" customWidth="1"/>
    <col min="4612" max="4862" width="9.140625" style="174"/>
    <col min="4863" max="4863" width="17.42578125" style="174" customWidth="1"/>
    <col min="4864" max="4866" width="9.140625" style="174"/>
    <col min="4867" max="4867" width="21.28515625" style="174" customWidth="1"/>
    <col min="4868" max="5118" width="9.140625" style="174"/>
    <col min="5119" max="5119" width="17.42578125" style="174" customWidth="1"/>
    <col min="5120" max="5122" width="9.140625" style="174"/>
    <col min="5123" max="5123" width="21.28515625" style="174" customWidth="1"/>
    <col min="5124" max="5374" width="9.140625" style="174"/>
    <col min="5375" max="5375" width="17.42578125" style="174" customWidth="1"/>
    <col min="5376" max="5378" width="9.140625" style="174"/>
    <col min="5379" max="5379" width="21.28515625" style="174" customWidth="1"/>
    <col min="5380" max="5630" width="9.140625" style="174"/>
    <col min="5631" max="5631" width="17.42578125" style="174" customWidth="1"/>
    <col min="5632" max="5634" width="9.140625" style="174"/>
    <col min="5635" max="5635" width="21.28515625" style="174" customWidth="1"/>
    <col min="5636" max="5886" width="9.140625" style="174"/>
    <col min="5887" max="5887" width="17.42578125" style="174" customWidth="1"/>
    <col min="5888" max="5890" width="9.140625" style="174"/>
    <col min="5891" max="5891" width="21.28515625" style="174" customWidth="1"/>
    <col min="5892" max="6142" width="9.140625" style="174"/>
    <col min="6143" max="6143" width="17.42578125" style="174" customWidth="1"/>
    <col min="6144" max="6146" width="9.140625" style="174"/>
    <col min="6147" max="6147" width="21.28515625" style="174" customWidth="1"/>
    <col min="6148" max="6398" width="9.140625" style="174"/>
    <col min="6399" max="6399" width="17.42578125" style="174" customWidth="1"/>
    <col min="6400" max="6402" width="9.140625" style="174"/>
    <col min="6403" max="6403" width="21.28515625" style="174" customWidth="1"/>
    <col min="6404" max="6654" width="9.140625" style="174"/>
    <col min="6655" max="6655" width="17.42578125" style="174" customWidth="1"/>
    <col min="6656" max="6658" width="9.140625" style="174"/>
    <col min="6659" max="6659" width="21.28515625" style="174" customWidth="1"/>
    <col min="6660" max="6910" width="9.140625" style="174"/>
    <col min="6911" max="6911" width="17.42578125" style="174" customWidth="1"/>
    <col min="6912" max="6914" width="9.140625" style="174"/>
    <col min="6915" max="6915" width="21.28515625" style="174" customWidth="1"/>
    <col min="6916" max="7166" width="9.140625" style="174"/>
    <col min="7167" max="7167" width="17.42578125" style="174" customWidth="1"/>
    <col min="7168" max="7170" width="9.140625" style="174"/>
    <col min="7171" max="7171" width="21.28515625" style="174" customWidth="1"/>
    <col min="7172" max="7422" width="9.140625" style="174"/>
    <col min="7423" max="7423" width="17.42578125" style="174" customWidth="1"/>
    <col min="7424" max="7426" width="9.140625" style="174"/>
    <col min="7427" max="7427" width="21.28515625" style="174" customWidth="1"/>
    <col min="7428" max="7678" width="9.140625" style="174"/>
    <col min="7679" max="7679" width="17.42578125" style="174" customWidth="1"/>
    <col min="7680" max="7682" width="9.140625" style="174"/>
    <col min="7683" max="7683" width="21.28515625" style="174" customWidth="1"/>
    <col min="7684" max="7934" width="9.140625" style="174"/>
    <col min="7935" max="7935" width="17.42578125" style="174" customWidth="1"/>
    <col min="7936" max="7938" width="9.140625" style="174"/>
    <col min="7939" max="7939" width="21.28515625" style="174" customWidth="1"/>
    <col min="7940" max="8190" width="9.140625" style="174"/>
    <col min="8191" max="8191" width="17.42578125" style="174" customWidth="1"/>
    <col min="8192" max="8194" width="9.140625" style="174"/>
    <col min="8195" max="8195" width="21.28515625" style="174" customWidth="1"/>
    <col min="8196" max="8446" width="9.140625" style="174"/>
    <col min="8447" max="8447" width="17.42578125" style="174" customWidth="1"/>
    <col min="8448" max="8450" width="9.140625" style="174"/>
    <col min="8451" max="8451" width="21.28515625" style="174" customWidth="1"/>
    <col min="8452" max="8702" width="9.140625" style="174"/>
    <col min="8703" max="8703" width="17.42578125" style="174" customWidth="1"/>
    <col min="8704" max="8706" width="9.140625" style="174"/>
    <col min="8707" max="8707" width="21.28515625" style="174" customWidth="1"/>
    <col min="8708" max="8958" width="9.140625" style="174"/>
    <col min="8959" max="8959" width="17.42578125" style="174" customWidth="1"/>
    <col min="8960" max="8962" width="9.140625" style="174"/>
    <col min="8963" max="8963" width="21.28515625" style="174" customWidth="1"/>
    <col min="8964" max="9214" width="9.140625" style="174"/>
    <col min="9215" max="9215" width="17.42578125" style="174" customWidth="1"/>
    <col min="9216" max="9218" width="9.140625" style="174"/>
    <col min="9219" max="9219" width="21.28515625" style="174" customWidth="1"/>
    <col min="9220" max="9470" width="9.140625" style="174"/>
    <col min="9471" max="9471" width="17.42578125" style="174" customWidth="1"/>
    <col min="9472" max="9474" width="9.140625" style="174"/>
    <col min="9475" max="9475" width="21.28515625" style="174" customWidth="1"/>
    <col min="9476" max="9726" width="9.140625" style="174"/>
    <col min="9727" max="9727" width="17.42578125" style="174" customWidth="1"/>
    <col min="9728" max="9730" width="9.140625" style="174"/>
    <col min="9731" max="9731" width="21.28515625" style="174" customWidth="1"/>
    <col min="9732" max="9982" width="9.140625" style="174"/>
    <col min="9983" max="9983" width="17.42578125" style="174" customWidth="1"/>
    <col min="9984" max="9986" width="9.140625" style="174"/>
    <col min="9987" max="9987" width="21.28515625" style="174" customWidth="1"/>
    <col min="9988" max="10238" width="9.140625" style="174"/>
    <col min="10239" max="10239" width="17.42578125" style="174" customWidth="1"/>
    <col min="10240" max="10242" width="9.140625" style="174"/>
    <col min="10243" max="10243" width="21.28515625" style="174" customWidth="1"/>
    <col min="10244" max="10494" width="9.140625" style="174"/>
    <col min="10495" max="10495" width="17.42578125" style="174" customWidth="1"/>
    <col min="10496" max="10498" width="9.140625" style="174"/>
    <col min="10499" max="10499" width="21.28515625" style="174" customWidth="1"/>
    <col min="10500" max="10750" width="9.140625" style="174"/>
    <col min="10751" max="10751" width="17.42578125" style="174" customWidth="1"/>
    <col min="10752" max="10754" width="9.140625" style="174"/>
    <col min="10755" max="10755" width="21.28515625" style="174" customWidth="1"/>
    <col min="10756" max="11006" width="9.140625" style="174"/>
    <col min="11007" max="11007" width="17.42578125" style="174" customWidth="1"/>
    <col min="11008" max="11010" width="9.140625" style="174"/>
    <col min="11011" max="11011" width="21.28515625" style="174" customWidth="1"/>
    <col min="11012" max="11262" width="9.140625" style="174"/>
    <col min="11263" max="11263" width="17.42578125" style="174" customWidth="1"/>
    <col min="11264" max="11266" width="9.140625" style="174"/>
    <col min="11267" max="11267" width="21.28515625" style="174" customWidth="1"/>
    <col min="11268" max="11518" width="9.140625" style="174"/>
    <col min="11519" max="11519" width="17.42578125" style="174" customWidth="1"/>
    <col min="11520" max="11522" width="9.140625" style="174"/>
    <col min="11523" max="11523" width="21.28515625" style="174" customWidth="1"/>
    <col min="11524" max="11774" width="9.140625" style="174"/>
    <col min="11775" max="11775" width="17.42578125" style="174" customWidth="1"/>
    <col min="11776" max="11778" width="9.140625" style="174"/>
    <col min="11779" max="11779" width="21.28515625" style="174" customWidth="1"/>
    <col min="11780" max="12030" width="9.140625" style="174"/>
    <col min="12031" max="12031" width="17.42578125" style="174" customWidth="1"/>
    <col min="12032" max="12034" width="9.140625" style="174"/>
    <col min="12035" max="12035" width="21.28515625" style="174" customWidth="1"/>
    <col min="12036" max="12286" width="9.140625" style="174"/>
    <col min="12287" max="12287" width="17.42578125" style="174" customWidth="1"/>
    <col min="12288" max="12290" width="9.140625" style="174"/>
    <col min="12291" max="12291" width="21.28515625" style="174" customWidth="1"/>
    <col min="12292" max="12542" width="9.140625" style="174"/>
    <col min="12543" max="12543" width="17.42578125" style="174" customWidth="1"/>
    <col min="12544" max="12546" width="9.140625" style="174"/>
    <col min="12547" max="12547" width="21.28515625" style="174" customWidth="1"/>
    <col min="12548" max="12798" width="9.140625" style="174"/>
    <col min="12799" max="12799" width="17.42578125" style="174" customWidth="1"/>
    <col min="12800" max="12802" width="9.140625" style="174"/>
    <col min="12803" max="12803" width="21.28515625" style="174" customWidth="1"/>
    <col min="12804" max="13054" width="9.140625" style="174"/>
    <col min="13055" max="13055" width="17.42578125" style="174" customWidth="1"/>
    <col min="13056" max="13058" width="9.140625" style="174"/>
    <col min="13059" max="13059" width="21.28515625" style="174" customWidth="1"/>
    <col min="13060" max="13310" width="9.140625" style="174"/>
    <col min="13311" max="13311" width="17.42578125" style="174" customWidth="1"/>
    <col min="13312" max="13314" width="9.140625" style="174"/>
    <col min="13315" max="13315" width="21.28515625" style="174" customWidth="1"/>
    <col min="13316" max="13566" width="9.140625" style="174"/>
    <col min="13567" max="13567" width="17.42578125" style="174" customWidth="1"/>
    <col min="13568" max="13570" width="9.140625" style="174"/>
    <col min="13571" max="13571" width="21.28515625" style="174" customWidth="1"/>
    <col min="13572" max="13822" width="9.140625" style="174"/>
    <col min="13823" max="13823" width="17.42578125" style="174" customWidth="1"/>
    <col min="13824" max="13826" width="9.140625" style="174"/>
    <col min="13827" max="13827" width="21.28515625" style="174" customWidth="1"/>
    <col min="13828" max="14078" width="9.140625" style="174"/>
    <col min="14079" max="14079" width="17.42578125" style="174" customWidth="1"/>
    <col min="14080" max="14082" width="9.140625" style="174"/>
    <col min="14083" max="14083" width="21.28515625" style="174" customWidth="1"/>
    <col min="14084" max="14334" width="9.140625" style="174"/>
    <col min="14335" max="14335" width="17.42578125" style="174" customWidth="1"/>
    <col min="14336" max="14338" width="9.140625" style="174"/>
    <col min="14339" max="14339" width="21.28515625" style="174" customWidth="1"/>
    <col min="14340" max="14590" width="9.140625" style="174"/>
    <col min="14591" max="14591" width="17.42578125" style="174" customWidth="1"/>
    <col min="14592" max="14594" width="9.140625" style="174"/>
    <col min="14595" max="14595" width="21.28515625" style="174" customWidth="1"/>
    <col min="14596" max="14846" width="9.140625" style="174"/>
    <col min="14847" max="14847" width="17.42578125" style="174" customWidth="1"/>
    <col min="14848" max="14850" width="9.140625" style="174"/>
    <col min="14851" max="14851" width="21.28515625" style="174" customWidth="1"/>
    <col min="14852" max="15102" width="9.140625" style="174"/>
    <col min="15103" max="15103" width="17.42578125" style="174" customWidth="1"/>
    <col min="15104" max="15106" width="9.140625" style="174"/>
    <col min="15107" max="15107" width="21.28515625" style="174" customWidth="1"/>
    <col min="15108" max="15358" width="9.140625" style="174"/>
    <col min="15359" max="15359" width="17.42578125" style="174" customWidth="1"/>
    <col min="15360" max="15362" width="9.140625" style="174"/>
    <col min="15363" max="15363" width="21.28515625" style="174" customWidth="1"/>
    <col min="15364" max="15614" width="9.140625" style="174"/>
    <col min="15615" max="15615" width="17.42578125" style="174" customWidth="1"/>
    <col min="15616" max="15618" width="9.140625" style="174"/>
    <col min="15619" max="15619" width="21.28515625" style="174" customWidth="1"/>
    <col min="15620" max="15870" width="9.140625" style="174"/>
    <col min="15871" max="15871" width="17.42578125" style="174" customWidth="1"/>
    <col min="15872" max="15874" width="9.140625" style="174"/>
    <col min="15875" max="15875" width="21.28515625" style="174" customWidth="1"/>
    <col min="15876" max="16126" width="9.140625" style="174"/>
    <col min="16127" max="16127" width="17.42578125" style="174" customWidth="1"/>
    <col min="16128" max="16130" width="9.140625" style="174"/>
    <col min="16131" max="16131" width="21.28515625" style="174" customWidth="1"/>
    <col min="16132" max="16384" width="9.140625" style="174"/>
  </cols>
  <sheetData>
    <row r="1" spans="1:25" ht="15">
      <c r="A1" s="106" t="s">
        <v>908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</row>
    <row r="2" spans="1:25" s="175" customFormat="1" ht="11.25">
      <c r="A2" s="185" t="s">
        <v>745</v>
      </c>
      <c r="B2" s="185" t="s">
        <v>721</v>
      </c>
      <c r="C2" s="185" t="s">
        <v>722</v>
      </c>
      <c r="D2" s="186" t="s">
        <v>746</v>
      </c>
      <c r="E2" s="186" t="s">
        <v>747</v>
      </c>
      <c r="F2" s="188" t="s">
        <v>748</v>
      </c>
      <c r="G2" s="188" t="s">
        <v>749</v>
      </c>
      <c r="H2" s="188" t="s">
        <v>750</v>
      </c>
      <c r="I2" s="188" t="s">
        <v>32</v>
      </c>
      <c r="J2" s="188" t="s">
        <v>33</v>
      </c>
      <c r="K2" s="188" t="s">
        <v>34</v>
      </c>
      <c r="L2" s="188" t="s">
        <v>35</v>
      </c>
      <c r="M2" s="188" t="s">
        <v>751</v>
      </c>
      <c r="N2" s="188" t="s">
        <v>752</v>
      </c>
      <c r="O2" s="186" t="s">
        <v>724</v>
      </c>
      <c r="P2" s="186" t="s">
        <v>71</v>
      </c>
      <c r="Q2" s="186" t="s">
        <v>69</v>
      </c>
      <c r="R2" s="186" t="s">
        <v>725</v>
      </c>
      <c r="S2" s="186" t="s">
        <v>726</v>
      </c>
      <c r="T2" s="186" t="s">
        <v>727</v>
      </c>
    </row>
    <row r="3" spans="1:25" s="175" customFormat="1" ht="11.25">
      <c r="A3" s="175" t="s">
        <v>728</v>
      </c>
      <c r="B3" s="175">
        <v>6</v>
      </c>
      <c r="C3" s="175">
        <v>48</v>
      </c>
      <c r="D3" s="182">
        <v>0.5</v>
      </c>
      <c r="E3" s="182" t="str">
        <f>CONCATENATE([2]cpx!A11,"-",B3,"-",C3,"-",D3)</f>
        <v>Darnley Bay-6-48-0.5</v>
      </c>
      <c r="F3" s="182">
        <v>44.25</v>
      </c>
      <c r="G3" s="182">
        <v>0.11</v>
      </c>
      <c r="H3" s="182">
        <v>20.94</v>
      </c>
      <c r="I3" s="182">
        <v>7.26</v>
      </c>
      <c r="J3" s="182">
        <v>0.25</v>
      </c>
      <c r="K3" s="182">
        <v>21.66</v>
      </c>
      <c r="L3" s="182">
        <v>4.97</v>
      </c>
      <c r="M3" s="182">
        <v>0</v>
      </c>
      <c r="N3" s="182">
        <v>3.57</v>
      </c>
      <c r="O3" s="182">
        <v>103.01</v>
      </c>
      <c r="P3" s="183">
        <f>((K3/40.31)/(K3/40.31+I3/71.85))*100</f>
        <v>84.171822104301228</v>
      </c>
      <c r="Q3" s="183">
        <f>((N3/151.99061)/(N3/151.99061+H3/101.96137))*100</f>
        <v>10.263162453055084</v>
      </c>
      <c r="R3" s="182" t="s">
        <v>729</v>
      </c>
      <c r="S3" s="182" t="s">
        <v>730</v>
      </c>
      <c r="T3" s="182">
        <v>5</v>
      </c>
      <c r="V3" s="175">
        <f>COUNTIF($S$3:$S$870,"G9")</f>
        <v>525</v>
      </c>
      <c r="W3" s="175" t="s">
        <v>730</v>
      </c>
      <c r="X3" s="175">
        <f>V3+V4+V5+V6</f>
        <v>535</v>
      </c>
      <c r="Y3" s="175">
        <f>X3/(X3+X4)</f>
        <v>0.97096188747731393</v>
      </c>
    </row>
    <row r="4" spans="1:25" s="175" customFormat="1" ht="11.25">
      <c r="A4" s="175" t="s">
        <v>728</v>
      </c>
      <c r="B4" s="175">
        <v>1</v>
      </c>
      <c r="C4" s="175">
        <v>1</v>
      </c>
      <c r="D4" s="182">
        <v>0.5</v>
      </c>
      <c r="E4" s="182" t="str">
        <f t="shared" ref="E4:E67" si="0">CONCATENATE(A3,"-",B4,"-",C4,"-",D4)</f>
        <v>Darnley Bay-1-1-0.5</v>
      </c>
      <c r="F4" s="182">
        <v>42.35</v>
      </c>
      <c r="G4" s="182">
        <v>0.08</v>
      </c>
      <c r="H4" s="182">
        <v>21.56</v>
      </c>
      <c r="I4" s="182">
        <v>8.64</v>
      </c>
      <c r="J4" s="182">
        <v>0.36</v>
      </c>
      <c r="K4" s="182">
        <v>19.59</v>
      </c>
      <c r="L4" s="182">
        <v>5.36</v>
      </c>
      <c r="M4" s="182">
        <v>0</v>
      </c>
      <c r="N4" s="182">
        <v>2.9</v>
      </c>
      <c r="O4" s="182">
        <v>100.84</v>
      </c>
      <c r="P4" s="183">
        <f t="shared" ref="P4:P67" si="1">((K4/40.31)/(K4/40.31+I4/71.85))*100</f>
        <v>80.164343734798763</v>
      </c>
      <c r="Q4" s="183">
        <f t="shared" ref="Q4:Q67" si="2">((N4/151.99061)/(N4/151.99061+H4/101.96137))*100</f>
        <v>8.2765357374043163</v>
      </c>
      <c r="R4" s="182" t="s">
        <v>729</v>
      </c>
      <c r="S4" s="182" t="s">
        <v>730</v>
      </c>
      <c r="T4" s="182">
        <v>5</v>
      </c>
      <c r="V4" s="175">
        <f>COUNTIF($S$3:$S$870,"G9D")</f>
        <v>0</v>
      </c>
      <c r="W4" s="175" t="s">
        <v>731</v>
      </c>
      <c r="X4" s="175">
        <f>V7+V8</f>
        <v>16</v>
      </c>
      <c r="Y4" s="175">
        <f>1-Y3</f>
        <v>2.9038112522686066E-2</v>
      </c>
    </row>
    <row r="5" spans="1:25" s="175" customFormat="1" ht="11.25">
      <c r="A5" s="175" t="s">
        <v>728</v>
      </c>
      <c r="B5" s="175">
        <v>1</v>
      </c>
      <c r="C5" s="175">
        <v>2</v>
      </c>
      <c r="D5" s="182">
        <v>0.5</v>
      </c>
      <c r="E5" s="182" t="str">
        <f t="shared" si="0"/>
        <v>Darnley Bay-1-2-0.5</v>
      </c>
      <c r="F5" s="182">
        <v>42.79</v>
      </c>
      <c r="G5" s="182">
        <v>0.04</v>
      </c>
      <c r="H5" s="182">
        <v>21.83</v>
      </c>
      <c r="I5" s="182">
        <v>8.4</v>
      </c>
      <c r="J5" s="182">
        <v>0.67</v>
      </c>
      <c r="K5" s="182">
        <v>20.5</v>
      </c>
      <c r="L5" s="182">
        <v>4.42</v>
      </c>
      <c r="M5" s="182">
        <v>0.01</v>
      </c>
      <c r="N5" s="182">
        <v>2.39</v>
      </c>
      <c r="O5" s="182">
        <v>101.09</v>
      </c>
      <c r="P5" s="183">
        <f t="shared" si="1"/>
        <v>81.308386451445145</v>
      </c>
      <c r="Q5" s="183">
        <f t="shared" si="2"/>
        <v>6.8420022857191229</v>
      </c>
      <c r="R5" s="182" t="s">
        <v>729</v>
      </c>
      <c r="S5" s="182" t="s">
        <v>730</v>
      </c>
      <c r="T5" s="182">
        <v>5</v>
      </c>
      <c r="V5" s="175">
        <f>COUNTIF($S$3:$S$870,"G10")</f>
        <v>7</v>
      </c>
      <c r="W5" s="175" t="s">
        <v>732</v>
      </c>
    </row>
    <row r="6" spans="1:25" s="175" customFormat="1" ht="11.25">
      <c r="A6" s="175" t="s">
        <v>728</v>
      </c>
      <c r="B6" s="175">
        <v>1</v>
      </c>
      <c r="C6" s="175">
        <v>6</v>
      </c>
      <c r="D6" s="182">
        <v>0.5</v>
      </c>
      <c r="E6" s="182" t="str">
        <f t="shared" si="0"/>
        <v>Darnley Bay-1-6-0.5</v>
      </c>
      <c r="F6" s="182">
        <v>43.11</v>
      </c>
      <c r="G6" s="182">
        <v>0.38</v>
      </c>
      <c r="H6" s="182">
        <v>21.03</v>
      </c>
      <c r="I6" s="182">
        <v>7.07</v>
      </c>
      <c r="J6" s="182">
        <v>0.32</v>
      </c>
      <c r="K6" s="182">
        <v>21.5</v>
      </c>
      <c r="L6" s="182">
        <v>4.68</v>
      </c>
      <c r="M6" s="182">
        <v>0.05</v>
      </c>
      <c r="N6" s="182">
        <v>3.27</v>
      </c>
      <c r="O6" s="182">
        <v>101.42</v>
      </c>
      <c r="P6" s="183">
        <f t="shared" si="1"/>
        <v>84.42469742180792</v>
      </c>
      <c r="Q6" s="183">
        <f t="shared" si="2"/>
        <v>9.4457455723524006</v>
      </c>
      <c r="R6" s="182" t="s">
        <v>729</v>
      </c>
      <c r="S6" s="182" t="s">
        <v>733</v>
      </c>
      <c r="T6" s="182">
        <v>1</v>
      </c>
      <c r="V6" s="175">
        <f>COUNTIF($S$3:$S$870,"G10D")</f>
        <v>3</v>
      </c>
      <c r="W6" s="175" t="s">
        <v>734</v>
      </c>
    </row>
    <row r="7" spans="1:25" s="175" customFormat="1" ht="11.25">
      <c r="A7" s="175" t="s">
        <v>728</v>
      </c>
      <c r="B7" s="175">
        <v>1</v>
      </c>
      <c r="C7" s="175">
        <v>7</v>
      </c>
      <c r="D7" s="182">
        <v>0.5</v>
      </c>
      <c r="E7" s="182" t="str">
        <f t="shared" si="0"/>
        <v>Darnley Bay-1-7-0.5</v>
      </c>
      <c r="F7" s="182">
        <v>42.55</v>
      </c>
      <c r="G7" s="182">
        <v>0.1</v>
      </c>
      <c r="H7" s="182">
        <v>19.28</v>
      </c>
      <c r="I7" s="182">
        <v>7.59</v>
      </c>
      <c r="J7" s="182">
        <v>0.42</v>
      </c>
      <c r="K7" s="182">
        <v>18.98</v>
      </c>
      <c r="L7" s="182">
        <v>5.78</v>
      </c>
      <c r="M7" s="182">
        <v>0.02</v>
      </c>
      <c r="N7" s="182">
        <v>5.65</v>
      </c>
      <c r="O7" s="182">
        <v>100.36</v>
      </c>
      <c r="P7" s="183">
        <f t="shared" si="1"/>
        <v>81.675801128836611</v>
      </c>
      <c r="Q7" s="183">
        <f t="shared" si="2"/>
        <v>16.429151488463027</v>
      </c>
      <c r="R7" s="182" t="s">
        <v>729</v>
      </c>
      <c r="S7" s="182" t="s">
        <v>730</v>
      </c>
      <c r="T7" s="182">
        <v>5</v>
      </c>
      <c r="V7" s="175">
        <f>COUNTIF($S$3:$S$870,"G4")</f>
        <v>4</v>
      </c>
      <c r="W7" s="175" t="s">
        <v>735</v>
      </c>
    </row>
    <row r="8" spans="1:25" s="175" customFormat="1" ht="11.25">
      <c r="A8" s="175" t="s">
        <v>728</v>
      </c>
      <c r="B8" s="175">
        <v>1</v>
      </c>
      <c r="C8" s="175">
        <v>8</v>
      </c>
      <c r="D8" s="182">
        <v>0.5</v>
      </c>
      <c r="E8" s="182" t="str">
        <f t="shared" si="0"/>
        <v>Darnley Bay-1-8-0.5</v>
      </c>
      <c r="F8" s="182">
        <v>41.21</v>
      </c>
      <c r="G8" s="182">
        <v>0.13</v>
      </c>
      <c r="H8" s="182">
        <v>17.68</v>
      </c>
      <c r="I8" s="182">
        <v>7.6</v>
      </c>
      <c r="J8" s="182">
        <v>0.42</v>
      </c>
      <c r="K8" s="182">
        <v>18.27</v>
      </c>
      <c r="L8" s="182">
        <v>7.1</v>
      </c>
      <c r="M8" s="182">
        <v>0</v>
      </c>
      <c r="N8" s="182">
        <v>8.7100000000000009</v>
      </c>
      <c r="O8" s="182">
        <v>101.13</v>
      </c>
      <c r="P8" s="183">
        <f t="shared" si="1"/>
        <v>81.078103869817937</v>
      </c>
      <c r="Q8" s="183">
        <f t="shared" si="2"/>
        <v>24.839569190169865</v>
      </c>
      <c r="R8" s="182" t="s">
        <v>729</v>
      </c>
      <c r="S8" s="182" t="s">
        <v>730</v>
      </c>
      <c r="T8" s="182">
        <v>5</v>
      </c>
      <c r="V8" s="175">
        <f>COUNTIF($S$3:$S$870,"G3")</f>
        <v>12</v>
      </c>
      <c r="W8" s="175" t="s">
        <v>736</v>
      </c>
    </row>
    <row r="9" spans="1:25" s="175" customFormat="1" ht="11.25">
      <c r="A9" s="175" t="s">
        <v>728</v>
      </c>
      <c r="B9" s="175">
        <v>1</v>
      </c>
      <c r="C9" s="175">
        <v>13</v>
      </c>
      <c r="D9" s="182">
        <v>0.5</v>
      </c>
      <c r="E9" s="182" t="str">
        <f t="shared" si="0"/>
        <v>Darnley Bay-1-13-0.5</v>
      </c>
      <c r="F9" s="182">
        <v>41.7</v>
      </c>
      <c r="G9" s="182">
        <v>0.5</v>
      </c>
      <c r="H9" s="182">
        <v>20.38</v>
      </c>
      <c r="I9" s="182">
        <v>6.79</v>
      </c>
      <c r="J9" s="182">
        <v>0.34</v>
      </c>
      <c r="K9" s="182">
        <v>20.5</v>
      </c>
      <c r="L9" s="182">
        <v>5.17</v>
      </c>
      <c r="M9" s="182">
        <v>0</v>
      </c>
      <c r="N9" s="182">
        <v>4.41</v>
      </c>
      <c r="O9" s="182">
        <v>99.79</v>
      </c>
      <c r="P9" s="183">
        <f t="shared" si="1"/>
        <v>84.329542280250678</v>
      </c>
      <c r="Q9" s="183">
        <f t="shared" si="2"/>
        <v>12.676119906665226</v>
      </c>
      <c r="R9" s="182" t="s">
        <v>729</v>
      </c>
      <c r="S9" s="182" t="s">
        <v>737</v>
      </c>
      <c r="T9" s="182">
        <v>11</v>
      </c>
    </row>
    <row r="10" spans="1:25" s="175" customFormat="1" ht="11.25">
      <c r="A10" s="175" t="s">
        <v>728</v>
      </c>
      <c r="B10" s="175">
        <v>1</v>
      </c>
      <c r="C10" s="175">
        <v>14</v>
      </c>
      <c r="D10" s="182">
        <v>0.5</v>
      </c>
      <c r="E10" s="182" t="str">
        <f t="shared" si="0"/>
        <v>Darnley Bay-1-14-0.5</v>
      </c>
      <c r="F10" s="182">
        <v>42.1</v>
      </c>
      <c r="G10" s="182">
        <v>0.04</v>
      </c>
      <c r="H10" s="182">
        <v>21.4</v>
      </c>
      <c r="I10" s="182">
        <v>7.65</v>
      </c>
      <c r="J10" s="182">
        <v>0.51</v>
      </c>
      <c r="K10" s="182">
        <v>20.14</v>
      </c>
      <c r="L10" s="182">
        <v>5.46</v>
      </c>
      <c r="M10" s="182">
        <v>0</v>
      </c>
      <c r="N10" s="182">
        <v>4.13</v>
      </c>
      <c r="O10" s="182">
        <v>101.42</v>
      </c>
      <c r="P10" s="183">
        <f t="shared" si="1"/>
        <v>82.433283459527445</v>
      </c>
      <c r="Q10" s="183">
        <f t="shared" si="2"/>
        <v>11.462572175895954</v>
      </c>
      <c r="R10" s="182" t="s">
        <v>729</v>
      </c>
      <c r="S10" s="182" t="s">
        <v>730</v>
      </c>
      <c r="T10" s="182">
        <v>5</v>
      </c>
    </row>
    <row r="11" spans="1:25" s="175" customFormat="1" ht="11.25">
      <c r="A11" s="175" t="s">
        <v>728</v>
      </c>
      <c r="B11" s="175">
        <v>1</v>
      </c>
      <c r="C11" s="175">
        <v>15</v>
      </c>
      <c r="D11" s="182">
        <v>0.5</v>
      </c>
      <c r="E11" s="182" t="str">
        <f t="shared" si="0"/>
        <v>Darnley Bay-1-15-0.5</v>
      </c>
      <c r="F11" s="182">
        <v>42.34</v>
      </c>
      <c r="G11" s="182">
        <v>0.49</v>
      </c>
      <c r="H11" s="182">
        <v>20.3</v>
      </c>
      <c r="I11" s="182">
        <v>7.09</v>
      </c>
      <c r="J11" s="182">
        <v>0.33</v>
      </c>
      <c r="K11" s="182">
        <v>20.239999999999998</v>
      </c>
      <c r="L11" s="182">
        <v>4.9400000000000004</v>
      </c>
      <c r="M11" s="182">
        <v>0</v>
      </c>
      <c r="N11" s="182">
        <v>4.08</v>
      </c>
      <c r="O11" s="182">
        <v>99.8</v>
      </c>
      <c r="P11" s="183">
        <f t="shared" si="1"/>
        <v>83.575228849374255</v>
      </c>
      <c r="Q11" s="183">
        <f t="shared" si="2"/>
        <v>11.880990201020952</v>
      </c>
      <c r="R11" s="182" t="s">
        <v>729</v>
      </c>
      <c r="S11" s="182" t="s">
        <v>737</v>
      </c>
      <c r="T11" s="182">
        <v>11</v>
      </c>
    </row>
    <row r="12" spans="1:25" s="175" customFormat="1" ht="11.25">
      <c r="A12" s="175" t="s">
        <v>728</v>
      </c>
      <c r="B12" s="175">
        <v>1</v>
      </c>
      <c r="C12" s="175">
        <v>16</v>
      </c>
      <c r="D12" s="182">
        <v>0.5</v>
      </c>
      <c r="E12" s="182" t="str">
        <f t="shared" si="0"/>
        <v>Darnley Bay-1-16-0.5</v>
      </c>
      <c r="F12" s="182">
        <v>42.62</v>
      </c>
      <c r="G12" s="182">
        <v>0.37</v>
      </c>
      <c r="H12" s="182">
        <v>20.95</v>
      </c>
      <c r="I12" s="182">
        <v>7.9</v>
      </c>
      <c r="J12" s="182">
        <v>0.45</v>
      </c>
      <c r="K12" s="182">
        <v>21.14</v>
      </c>
      <c r="L12" s="182">
        <v>4.7300000000000004</v>
      </c>
      <c r="M12" s="182">
        <v>0</v>
      </c>
      <c r="N12" s="182">
        <v>2.84</v>
      </c>
      <c r="O12" s="182">
        <v>100.98</v>
      </c>
      <c r="P12" s="183">
        <f t="shared" si="1"/>
        <v>82.668102786718748</v>
      </c>
      <c r="Q12" s="183">
        <f t="shared" si="2"/>
        <v>8.3358999929000053</v>
      </c>
      <c r="R12" s="182" t="s">
        <v>729</v>
      </c>
      <c r="S12" s="182" t="s">
        <v>730</v>
      </c>
      <c r="T12" s="182">
        <v>5</v>
      </c>
    </row>
    <row r="13" spans="1:25" s="175" customFormat="1" ht="11.25">
      <c r="A13" s="175" t="s">
        <v>728</v>
      </c>
      <c r="B13" s="175">
        <v>1</v>
      </c>
      <c r="C13" s="175">
        <v>17</v>
      </c>
      <c r="D13" s="182">
        <v>0.5</v>
      </c>
      <c r="E13" s="182" t="str">
        <f t="shared" si="0"/>
        <v>Darnley Bay-1-17-0.5</v>
      </c>
      <c r="F13" s="182">
        <v>42.48</v>
      </c>
      <c r="G13" s="182">
        <v>0.1</v>
      </c>
      <c r="H13" s="182">
        <v>22.11</v>
      </c>
      <c r="I13" s="182">
        <v>7.67</v>
      </c>
      <c r="J13" s="182">
        <v>0.32</v>
      </c>
      <c r="K13" s="182">
        <v>20.09</v>
      </c>
      <c r="L13" s="182">
        <v>4.91</v>
      </c>
      <c r="M13" s="182">
        <v>0</v>
      </c>
      <c r="N13" s="182">
        <v>3.43</v>
      </c>
      <c r="O13" s="182">
        <v>101.11</v>
      </c>
      <c r="P13" s="183">
        <f t="shared" si="1"/>
        <v>82.359357364147257</v>
      </c>
      <c r="Q13" s="183">
        <f t="shared" si="2"/>
        <v>9.426007746851873</v>
      </c>
      <c r="R13" s="182" t="s">
        <v>729</v>
      </c>
      <c r="S13" s="182" t="s">
        <v>730</v>
      </c>
      <c r="T13" s="182">
        <v>5</v>
      </c>
    </row>
    <row r="14" spans="1:25" s="175" customFormat="1" ht="11.25">
      <c r="A14" s="175" t="s">
        <v>728</v>
      </c>
      <c r="B14" s="175">
        <v>1</v>
      </c>
      <c r="C14" s="175">
        <v>18</v>
      </c>
      <c r="D14" s="182">
        <v>0.5</v>
      </c>
      <c r="E14" s="182" t="str">
        <f t="shared" si="0"/>
        <v>Darnley Bay-1-18-0.5</v>
      </c>
      <c r="F14" s="182">
        <v>41.68</v>
      </c>
      <c r="G14" s="182">
        <v>0.32</v>
      </c>
      <c r="H14" s="182">
        <v>19.190000000000001</v>
      </c>
      <c r="I14" s="182">
        <v>7.46</v>
      </c>
      <c r="J14" s="182">
        <v>0.31</v>
      </c>
      <c r="K14" s="182">
        <v>20.76</v>
      </c>
      <c r="L14" s="182">
        <v>5.69</v>
      </c>
      <c r="M14" s="182">
        <v>0</v>
      </c>
      <c r="N14" s="182">
        <v>5.66</v>
      </c>
      <c r="O14" s="182">
        <v>101.06</v>
      </c>
      <c r="P14" s="183">
        <f t="shared" si="1"/>
        <v>83.222145884107874</v>
      </c>
      <c r="Q14" s="183">
        <f t="shared" si="2"/>
        <v>16.517864862792653</v>
      </c>
      <c r="R14" s="182" t="s">
        <v>729</v>
      </c>
      <c r="S14" s="182" t="s">
        <v>730</v>
      </c>
      <c r="T14" s="182">
        <v>5</v>
      </c>
      <c r="W14" s="175" t="s">
        <v>39</v>
      </c>
    </row>
    <row r="15" spans="1:25" s="175" customFormat="1" ht="11.25">
      <c r="A15" s="175" t="s">
        <v>728</v>
      </c>
      <c r="B15" s="175">
        <v>1</v>
      </c>
      <c r="C15" s="175">
        <v>119</v>
      </c>
      <c r="D15" s="182">
        <v>0.5</v>
      </c>
      <c r="E15" s="182" t="str">
        <f t="shared" si="0"/>
        <v>Darnley Bay-1-119-0.5</v>
      </c>
      <c r="F15" s="182">
        <v>42.84</v>
      </c>
      <c r="G15" s="182">
        <v>0.41</v>
      </c>
      <c r="H15" s="182">
        <v>21.07</v>
      </c>
      <c r="I15" s="182">
        <v>7.31</v>
      </c>
      <c r="J15" s="182">
        <v>0.38</v>
      </c>
      <c r="K15" s="182">
        <v>20.68</v>
      </c>
      <c r="L15" s="182">
        <v>4.87</v>
      </c>
      <c r="M15" s="182">
        <v>0.36</v>
      </c>
      <c r="N15" s="182">
        <v>3.27</v>
      </c>
      <c r="O15" s="182">
        <v>101.19</v>
      </c>
      <c r="P15" s="183">
        <f t="shared" si="1"/>
        <v>83.450597495422826</v>
      </c>
      <c r="Q15" s="183">
        <f t="shared" si="2"/>
        <v>9.4295043600471953</v>
      </c>
      <c r="R15" s="182" t="s">
        <v>729</v>
      </c>
      <c r="S15" s="182" t="s">
        <v>733</v>
      </c>
      <c r="T15" s="182">
        <v>1</v>
      </c>
      <c r="W15" s="175" t="s">
        <v>738</v>
      </c>
      <c r="X15" s="175">
        <f>MEDIAN($N$3:$N$870)</f>
        <v>4.3550000000000004</v>
      </c>
      <c r="Y15" s="175">
        <f>MIN($N$3:$N$870)</f>
        <v>0</v>
      </c>
    </row>
    <row r="16" spans="1:25" s="175" customFormat="1" ht="11.25">
      <c r="A16" s="175" t="s">
        <v>728</v>
      </c>
      <c r="B16" s="175">
        <v>1</v>
      </c>
      <c r="C16" s="175">
        <v>20</v>
      </c>
      <c r="D16" s="182">
        <v>0.5</v>
      </c>
      <c r="E16" s="182" t="str">
        <f t="shared" si="0"/>
        <v>Darnley Bay-1-20-0.5</v>
      </c>
      <c r="F16" s="182">
        <v>41.95</v>
      </c>
      <c r="G16" s="182">
        <v>0.3</v>
      </c>
      <c r="H16" s="182">
        <v>20.77</v>
      </c>
      <c r="I16" s="182">
        <v>7.41</v>
      </c>
      <c r="J16" s="182">
        <v>0.25</v>
      </c>
      <c r="K16" s="182">
        <v>21.54</v>
      </c>
      <c r="L16" s="182">
        <v>4.8499999999999996</v>
      </c>
      <c r="M16" s="182">
        <v>0</v>
      </c>
      <c r="N16" s="182">
        <v>3.68</v>
      </c>
      <c r="O16" s="182">
        <v>100.75</v>
      </c>
      <c r="P16" s="183">
        <f t="shared" si="1"/>
        <v>83.822258459559663</v>
      </c>
      <c r="Q16" s="183">
        <f t="shared" si="2"/>
        <v>10.623192781271589</v>
      </c>
      <c r="R16" s="182" t="s">
        <v>729</v>
      </c>
      <c r="S16" s="182" t="s">
        <v>730</v>
      </c>
      <c r="T16" s="182">
        <v>5</v>
      </c>
      <c r="W16" s="175" t="s">
        <v>739</v>
      </c>
      <c r="X16" s="175">
        <f>MODE($N$3:$N$870)</f>
        <v>3.57</v>
      </c>
      <c r="Y16" s="175">
        <f>MAX($N$3:$N$870)</f>
        <v>13.57</v>
      </c>
    </row>
    <row r="17" spans="1:25" s="175" customFormat="1" ht="11.25">
      <c r="A17" s="175" t="s">
        <v>728</v>
      </c>
      <c r="B17" s="175">
        <v>2</v>
      </c>
      <c r="C17" s="175">
        <v>21</v>
      </c>
      <c r="D17" s="182">
        <v>0.5</v>
      </c>
      <c r="E17" s="182" t="str">
        <f t="shared" si="0"/>
        <v>Darnley Bay-2-21-0.5</v>
      </c>
      <c r="F17" s="182">
        <v>42.64</v>
      </c>
      <c r="G17" s="182">
        <v>0.13</v>
      </c>
      <c r="H17" s="182">
        <v>20.11</v>
      </c>
      <c r="I17" s="182">
        <v>7.39</v>
      </c>
      <c r="J17" s="182">
        <v>0.37</v>
      </c>
      <c r="K17" s="182">
        <v>20.14</v>
      </c>
      <c r="L17" s="182">
        <v>5.48</v>
      </c>
      <c r="M17" s="182">
        <v>0</v>
      </c>
      <c r="N17" s="182">
        <v>5</v>
      </c>
      <c r="O17" s="182">
        <v>101.26</v>
      </c>
      <c r="P17" s="183">
        <f t="shared" si="1"/>
        <v>82.9283981161866</v>
      </c>
      <c r="Q17" s="183">
        <f t="shared" si="2"/>
        <v>14.29496720601246</v>
      </c>
      <c r="R17" s="182" t="s">
        <v>729</v>
      </c>
      <c r="S17" s="182" t="s">
        <v>730</v>
      </c>
      <c r="T17" s="182">
        <v>5</v>
      </c>
    </row>
    <row r="18" spans="1:25" s="175" customFormat="1" ht="11.25">
      <c r="A18" s="175" t="s">
        <v>728</v>
      </c>
      <c r="B18" s="175">
        <v>1</v>
      </c>
      <c r="C18" s="175">
        <v>22</v>
      </c>
      <c r="D18" s="182">
        <v>0.5</v>
      </c>
      <c r="E18" s="182" t="str">
        <f t="shared" si="0"/>
        <v>Darnley Bay-1-22-0.5</v>
      </c>
      <c r="F18" s="182">
        <v>41.97</v>
      </c>
      <c r="G18" s="182">
        <v>7.0000000000000007E-2</v>
      </c>
      <c r="H18" s="182">
        <v>19.649999999999999</v>
      </c>
      <c r="I18" s="182">
        <v>7.51</v>
      </c>
      <c r="J18" s="182">
        <v>0.53</v>
      </c>
      <c r="K18" s="182">
        <v>18.97</v>
      </c>
      <c r="L18" s="182">
        <v>6.04</v>
      </c>
      <c r="M18" s="182">
        <v>0</v>
      </c>
      <c r="N18" s="182">
        <v>6.26</v>
      </c>
      <c r="O18" s="182">
        <v>100.99</v>
      </c>
      <c r="P18" s="183">
        <f t="shared" si="1"/>
        <v>81.826019530502862</v>
      </c>
      <c r="Q18" s="183">
        <f t="shared" si="2"/>
        <v>17.608190352391713</v>
      </c>
      <c r="R18" s="182" t="s">
        <v>729</v>
      </c>
      <c r="S18" s="182" t="s">
        <v>730</v>
      </c>
      <c r="T18" s="182">
        <v>5</v>
      </c>
      <c r="W18" s="175" t="s">
        <v>740</v>
      </c>
      <c r="X18" s="175">
        <f>AVERAGE($L$3:$L$870)</f>
        <v>5.4065092165898614</v>
      </c>
      <c r="Y18" s="176">
        <f>MIN($L$3:$L$870)</f>
        <v>0.37</v>
      </c>
    </row>
    <row r="19" spans="1:25" s="175" customFormat="1" ht="11.25">
      <c r="A19" s="175" t="s">
        <v>728</v>
      </c>
      <c r="B19" s="175">
        <v>1</v>
      </c>
      <c r="C19" s="175">
        <v>23</v>
      </c>
      <c r="D19" s="182">
        <v>0.5</v>
      </c>
      <c r="E19" s="182" t="str">
        <f t="shared" si="0"/>
        <v>Darnley Bay-1-23-0.5</v>
      </c>
      <c r="F19" s="182">
        <v>41.29</v>
      </c>
      <c r="G19" s="182">
        <v>0.61</v>
      </c>
      <c r="H19" s="182">
        <v>20.98</v>
      </c>
      <c r="I19" s="182">
        <v>7.7</v>
      </c>
      <c r="J19" s="182">
        <v>0.38</v>
      </c>
      <c r="K19" s="182">
        <v>19.45</v>
      </c>
      <c r="L19" s="182">
        <v>5.14</v>
      </c>
      <c r="M19" s="182">
        <v>0</v>
      </c>
      <c r="N19" s="182">
        <v>3.34</v>
      </c>
      <c r="O19" s="182">
        <v>98.91</v>
      </c>
      <c r="P19" s="183">
        <f t="shared" si="1"/>
        <v>81.826070434538465</v>
      </c>
      <c r="Q19" s="183">
        <f t="shared" si="2"/>
        <v>9.6492116696726864</v>
      </c>
      <c r="R19" s="182" t="s">
        <v>729</v>
      </c>
      <c r="S19" s="182" t="s">
        <v>733</v>
      </c>
      <c r="T19" s="182">
        <v>1</v>
      </c>
      <c r="X19" s="175">
        <f>MODE($L$3:$L$870)</f>
        <v>5.14</v>
      </c>
      <c r="Y19" s="175">
        <f>MAX($L$3:$L$870)</f>
        <v>9.0399999999999991</v>
      </c>
    </row>
    <row r="20" spans="1:25" s="175" customFormat="1" ht="11.25">
      <c r="A20" s="175" t="s">
        <v>728</v>
      </c>
      <c r="B20" s="175">
        <v>1</v>
      </c>
      <c r="C20" s="175">
        <v>24</v>
      </c>
      <c r="D20" s="182">
        <v>0.5</v>
      </c>
      <c r="E20" s="182" t="str">
        <f t="shared" si="0"/>
        <v>Darnley Bay-1-24-0.5</v>
      </c>
      <c r="F20" s="182">
        <v>43.05</v>
      </c>
      <c r="G20" s="182">
        <v>0.54</v>
      </c>
      <c r="H20" s="182">
        <v>20.190000000000001</v>
      </c>
      <c r="I20" s="182">
        <v>8.3000000000000007</v>
      </c>
      <c r="J20" s="182">
        <v>0.37</v>
      </c>
      <c r="K20" s="182">
        <v>19.86</v>
      </c>
      <c r="L20" s="182">
        <v>5.09</v>
      </c>
      <c r="M20" s="182">
        <v>4.0000000000000001E-3</v>
      </c>
      <c r="N20" s="182">
        <v>3.66</v>
      </c>
      <c r="O20" s="182">
        <v>101.1</v>
      </c>
      <c r="P20" s="183">
        <f t="shared" si="1"/>
        <v>81.006509173358822</v>
      </c>
      <c r="Q20" s="183">
        <f t="shared" si="2"/>
        <v>10.842324647929955</v>
      </c>
      <c r="R20" s="182" t="s">
        <v>729</v>
      </c>
      <c r="S20" s="182" t="s">
        <v>733</v>
      </c>
      <c r="T20" s="182">
        <v>1</v>
      </c>
    </row>
    <row r="21" spans="1:25" s="175" customFormat="1" ht="11.25">
      <c r="A21" s="175" t="s">
        <v>728</v>
      </c>
      <c r="B21" s="175">
        <v>1</v>
      </c>
      <c r="C21" s="175">
        <v>25</v>
      </c>
      <c r="D21" s="182">
        <v>0.5</v>
      </c>
      <c r="E21" s="182" t="str">
        <f t="shared" si="0"/>
        <v>Darnley Bay-1-25-0.5</v>
      </c>
      <c r="F21" s="182">
        <v>40.35</v>
      </c>
      <c r="G21" s="182">
        <v>0.11</v>
      </c>
      <c r="H21" s="182">
        <v>15.55</v>
      </c>
      <c r="I21" s="182">
        <v>6.75</v>
      </c>
      <c r="J21" s="182">
        <v>0.53</v>
      </c>
      <c r="K21" s="182">
        <v>18.13</v>
      </c>
      <c r="L21" s="182">
        <v>7.28</v>
      </c>
      <c r="M21" s="182">
        <v>0</v>
      </c>
      <c r="N21" s="182">
        <v>10.36</v>
      </c>
      <c r="O21" s="182">
        <v>99.07</v>
      </c>
      <c r="P21" s="183">
        <f t="shared" si="1"/>
        <v>82.721356572828526</v>
      </c>
      <c r="Q21" s="183">
        <f t="shared" si="2"/>
        <v>30.888586835166382</v>
      </c>
      <c r="R21" s="182" t="s">
        <v>729</v>
      </c>
      <c r="S21" s="182" t="s">
        <v>730</v>
      </c>
      <c r="T21" s="182">
        <v>5</v>
      </c>
    </row>
    <row r="22" spans="1:25" s="175" customFormat="1" ht="11.25">
      <c r="A22" s="175" t="s">
        <v>728</v>
      </c>
      <c r="B22" s="175">
        <v>1</v>
      </c>
      <c r="C22" s="175">
        <v>26</v>
      </c>
      <c r="D22" s="182">
        <v>0.5</v>
      </c>
      <c r="E22" s="182" t="str">
        <f t="shared" si="0"/>
        <v>Darnley Bay-1-26-0.5</v>
      </c>
      <c r="F22" s="182">
        <v>42.1</v>
      </c>
      <c r="G22" s="182">
        <v>0.21</v>
      </c>
      <c r="H22" s="182">
        <v>16.809999999999999</v>
      </c>
      <c r="I22" s="182">
        <v>7.37</v>
      </c>
      <c r="J22" s="182">
        <v>0.52</v>
      </c>
      <c r="K22" s="182">
        <v>17.100000000000001</v>
      </c>
      <c r="L22" s="182">
        <v>7.47</v>
      </c>
      <c r="M22" s="182">
        <v>0</v>
      </c>
      <c r="N22" s="182">
        <v>8.9700000000000006</v>
      </c>
      <c r="O22" s="182">
        <v>100.55</v>
      </c>
      <c r="P22" s="183">
        <f t="shared" si="1"/>
        <v>80.528225466316002</v>
      </c>
      <c r="Q22" s="183">
        <f t="shared" si="2"/>
        <v>26.360536708648485</v>
      </c>
      <c r="R22" s="182" t="s">
        <v>729</v>
      </c>
      <c r="S22" s="182" t="s">
        <v>730</v>
      </c>
      <c r="T22" s="182">
        <v>5</v>
      </c>
    </row>
    <row r="23" spans="1:25" s="175" customFormat="1" ht="11.25">
      <c r="A23" s="175" t="s">
        <v>728</v>
      </c>
      <c r="B23" s="175">
        <v>1</v>
      </c>
      <c r="C23" s="175">
        <v>27</v>
      </c>
      <c r="D23" s="182">
        <v>0.5</v>
      </c>
      <c r="E23" s="182" t="str">
        <f t="shared" si="0"/>
        <v>Darnley Bay-1-27-0.5</v>
      </c>
      <c r="F23" s="182">
        <v>42.86</v>
      </c>
      <c r="G23" s="182">
        <v>0.08</v>
      </c>
      <c r="H23" s="182">
        <v>20.9</v>
      </c>
      <c r="I23" s="182">
        <v>7.5</v>
      </c>
      <c r="J23" s="182">
        <v>0.26</v>
      </c>
      <c r="K23" s="182">
        <v>20.13</v>
      </c>
      <c r="L23" s="182">
        <v>4.79</v>
      </c>
      <c r="M23" s="182">
        <v>0</v>
      </c>
      <c r="N23" s="182">
        <v>3.15</v>
      </c>
      <c r="O23" s="182">
        <v>99.67</v>
      </c>
      <c r="P23" s="183">
        <f t="shared" si="1"/>
        <v>82.711101694406381</v>
      </c>
      <c r="Q23" s="183">
        <f t="shared" si="2"/>
        <v>9.182342112155343</v>
      </c>
      <c r="R23" s="182" t="s">
        <v>729</v>
      </c>
      <c r="S23" s="182" t="s">
        <v>730</v>
      </c>
      <c r="T23" s="182">
        <v>5</v>
      </c>
    </row>
    <row r="24" spans="1:25" s="175" customFormat="1" ht="11.25">
      <c r="A24" s="175" t="s">
        <v>728</v>
      </c>
      <c r="B24" s="175">
        <v>1</v>
      </c>
      <c r="C24" s="175">
        <v>28</v>
      </c>
      <c r="D24" s="182">
        <v>0.5</v>
      </c>
      <c r="E24" s="182" t="str">
        <f t="shared" si="0"/>
        <v>Darnley Bay-1-28-0.5</v>
      </c>
      <c r="F24" s="182">
        <v>43.12</v>
      </c>
      <c r="G24" s="182">
        <v>0.06</v>
      </c>
      <c r="H24" s="182">
        <v>19.11</v>
      </c>
      <c r="I24" s="182">
        <v>7.62</v>
      </c>
      <c r="J24" s="182">
        <v>0.55000000000000004</v>
      </c>
      <c r="K24" s="182">
        <v>19.73</v>
      </c>
      <c r="L24" s="182">
        <v>5.49</v>
      </c>
      <c r="M24" s="182">
        <v>0</v>
      </c>
      <c r="N24" s="182">
        <v>5.4</v>
      </c>
      <c r="O24" s="182">
        <v>101.07</v>
      </c>
      <c r="P24" s="183">
        <f t="shared" si="1"/>
        <v>82.191045759512306</v>
      </c>
      <c r="Q24" s="183">
        <f t="shared" si="2"/>
        <v>15.935466580004022</v>
      </c>
      <c r="R24" s="182" t="s">
        <v>729</v>
      </c>
      <c r="S24" s="182" t="s">
        <v>730</v>
      </c>
      <c r="T24" s="182">
        <v>5</v>
      </c>
    </row>
    <row r="25" spans="1:25" s="175" customFormat="1" ht="11.25">
      <c r="A25" s="175" t="s">
        <v>728</v>
      </c>
      <c r="B25" s="175">
        <v>1</v>
      </c>
      <c r="C25" s="175">
        <v>29</v>
      </c>
      <c r="D25" s="182">
        <v>0.5</v>
      </c>
      <c r="E25" s="182" t="str">
        <f t="shared" si="0"/>
        <v>Darnley Bay-1-29-0.5</v>
      </c>
      <c r="F25" s="182">
        <v>42.87</v>
      </c>
      <c r="G25" s="182">
        <v>0.44</v>
      </c>
      <c r="H25" s="182">
        <v>21.1</v>
      </c>
      <c r="I25" s="182">
        <v>7.95</v>
      </c>
      <c r="J25" s="182">
        <v>0.41</v>
      </c>
      <c r="K25" s="182">
        <v>20.420000000000002</v>
      </c>
      <c r="L25" s="182">
        <v>5.1100000000000003</v>
      </c>
      <c r="M25" s="182">
        <v>0</v>
      </c>
      <c r="N25" s="182">
        <v>3.05</v>
      </c>
      <c r="O25" s="182">
        <v>101.34</v>
      </c>
      <c r="P25" s="183">
        <f t="shared" si="1"/>
        <v>82.073335173747083</v>
      </c>
      <c r="Q25" s="183">
        <f t="shared" si="2"/>
        <v>8.8397836409803752</v>
      </c>
      <c r="R25" s="182" t="s">
        <v>729</v>
      </c>
      <c r="S25" s="182" t="s">
        <v>733</v>
      </c>
      <c r="T25" s="182">
        <v>1</v>
      </c>
    </row>
    <row r="26" spans="1:25" s="175" customFormat="1" ht="11.25">
      <c r="A26" s="175" t="s">
        <v>728</v>
      </c>
      <c r="B26" s="175">
        <v>1</v>
      </c>
      <c r="C26" s="175">
        <v>30</v>
      </c>
      <c r="D26" s="182">
        <v>0.5</v>
      </c>
      <c r="E26" s="182" t="str">
        <f t="shared" si="0"/>
        <v>Darnley Bay-1-30-0.5</v>
      </c>
      <c r="F26" s="182">
        <v>40.5</v>
      </c>
      <c r="G26" s="182">
        <v>0.38</v>
      </c>
      <c r="H26" s="182">
        <v>14.64</v>
      </c>
      <c r="I26" s="182">
        <v>7.55</v>
      </c>
      <c r="J26" s="182">
        <v>0.48</v>
      </c>
      <c r="K26" s="182">
        <v>17.940000000000001</v>
      </c>
      <c r="L26" s="182">
        <v>7.63</v>
      </c>
      <c r="M26" s="182">
        <v>0.06</v>
      </c>
      <c r="N26" s="182">
        <v>10.47</v>
      </c>
      <c r="O26" s="182">
        <v>99.66</v>
      </c>
      <c r="P26" s="183">
        <f t="shared" si="1"/>
        <v>80.899085845081004</v>
      </c>
      <c r="Q26" s="183">
        <f t="shared" si="2"/>
        <v>32.42149763234751</v>
      </c>
      <c r="R26" s="182" t="s">
        <v>729</v>
      </c>
      <c r="S26" s="182" t="s">
        <v>730</v>
      </c>
      <c r="T26" s="182">
        <v>5</v>
      </c>
    </row>
    <row r="27" spans="1:25" s="175" customFormat="1" ht="11.25">
      <c r="A27" s="175" t="s">
        <v>728</v>
      </c>
      <c r="B27" s="175">
        <v>1</v>
      </c>
      <c r="C27" s="175">
        <v>31</v>
      </c>
      <c r="D27" s="182">
        <v>0.5</v>
      </c>
      <c r="E27" s="182" t="str">
        <f t="shared" si="0"/>
        <v>Darnley Bay-1-31-0.5</v>
      </c>
      <c r="F27" s="182">
        <v>41.5</v>
      </c>
      <c r="G27" s="182">
        <v>0.16</v>
      </c>
      <c r="H27" s="182">
        <v>20.72</v>
      </c>
      <c r="I27" s="182">
        <v>7.61</v>
      </c>
      <c r="J27" s="182">
        <v>0.36</v>
      </c>
      <c r="K27" s="182">
        <v>19.98</v>
      </c>
      <c r="L27" s="182">
        <v>5.12</v>
      </c>
      <c r="M27" s="182">
        <v>0.06</v>
      </c>
      <c r="N27" s="182">
        <v>3.78</v>
      </c>
      <c r="O27" s="182">
        <v>99.28</v>
      </c>
      <c r="P27" s="183">
        <f t="shared" si="1"/>
        <v>82.393663031651826</v>
      </c>
      <c r="Q27" s="183">
        <f t="shared" si="2"/>
        <v>10.903850499969376</v>
      </c>
      <c r="R27" s="182" t="s">
        <v>729</v>
      </c>
      <c r="S27" s="182" t="s">
        <v>730</v>
      </c>
      <c r="T27" s="182">
        <v>5</v>
      </c>
    </row>
    <row r="28" spans="1:25" s="175" customFormat="1" ht="11.25">
      <c r="A28" s="175" t="s">
        <v>728</v>
      </c>
      <c r="B28" s="175">
        <v>1</v>
      </c>
      <c r="C28" s="175">
        <v>32</v>
      </c>
      <c r="D28" s="182">
        <v>0.5</v>
      </c>
      <c r="E28" s="182" t="str">
        <f t="shared" si="0"/>
        <v>Darnley Bay-1-32-0.5</v>
      </c>
      <c r="F28" s="182">
        <v>41.69</v>
      </c>
      <c r="G28" s="182">
        <v>0</v>
      </c>
      <c r="H28" s="182">
        <v>19.3</v>
      </c>
      <c r="I28" s="182">
        <v>7.29</v>
      </c>
      <c r="J28" s="182">
        <v>0.45</v>
      </c>
      <c r="K28" s="182">
        <v>19.75</v>
      </c>
      <c r="L28" s="182">
        <v>6.1</v>
      </c>
      <c r="M28" s="182">
        <v>0.08</v>
      </c>
      <c r="N28" s="182">
        <v>6.48</v>
      </c>
      <c r="O28" s="182">
        <v>101.13</v>
      </c>
      <c r="P28" s="183">
        <f t="shared" si="1"/>
        <v>82.844278939298988</v>
      </c>
      <c r="Q28" s="183">
        <f t="shared" si="2"/>
        <v>18.383029062016465</v>
      </c>
      <c r="R28" s="182" t="s">
        <v>729</v>
      </c>
      <c r="S28" s="182" t="s">
        <v>730</v>
      </c>
      <c r="T28" s="182">
        <v>5</v>
      </c>
    </row>
    <row r="29" spans="1:25" s="175" customFormat="1" ht="11.25">
      <c r="A29" s="175" t="s">
        <v>728</v>
      </c>
      <c r="B29" s="175">
        <v>1</v>
      </c>
      <c r="C29" s="175">
        <v>33</v>
      </c>
      <c r="D29" s="182">
        <v>0.5</v>
      </c>
      <c r="E29" s="182" t="str">
        <f t="shared" si="0"/>
        <v>Darnley Bay-1-33-0.5</v>
      </c>
      <c r="F29" s="182">
        <v>42.17</v>
      </c>
      <c r="G29" s="182">
        <v>0.68</v>
      </c>
      <c r="H29" s="182">
        <v>20.010000000000002</v>
      </c>
      <c r="I29" s="182">
        <v>8.4499999999999993</v>
      </c>
      <c r="J29" s="182">
        <v>0.46</v>
      </c>
      <c r="K29" s="182">
        <v>19.748000000000001</v>
      </c>
      <c r="L29" s="182">
        <v>5.61</v>
      </c>
      <c r="M29" s="182">
        <v>0</v>
      </c>
      <c r="N29" s="182">
        <v>3.57</v>
      </c>
      <c r="O29" s="182">
        <v>100.73</v>
      </c>
      <c r="P29" s="183">
        <f t="shared" si="1"/>
        <v>80.641265968265202</v>
      </c>
      <c r="Q29" s="183">
        <f t="shared" si="2"/>
        <v>10.689173803284129</v>
      </c>
      <c r="R29" s="182" t="s">
        <v>729</v>
      </c>
      <c r="S29" s="182" t="s">
        <v>733</v>
      </c>
      <c r="T29" s="182">
        <v>1</v>
      </c>
    </row>
    <row r="30" spans="1:25" s="175" customFormat="1" ht="11.25">
      <c r="A30" s="175" t="s">
        <v>728</v>
      </c>
      <c r="B30" s="175">
        <v>1</v>
      </c>
      <c r="C30" s="175">
        <v>34</v>
      </c>
      <c r="D30" s="182">
        <v>0.5</v>
      </c>
      <c r="E30" s="182" t="str">
        <f t="shared" si="0"/>
        <v>Darnley Bay-1-34-0.5</v>
      </c>
      <c r="F30" s="182">
        <v>41.7</v>
      </c>
      <c r="G30" s="182">
        <v>0.09</v>
      </c>
      <c r="H30" s="182">
        <v>19.52</v>
      </c>
      <c r="I30" s="182">
        <v>7.3</v>
      </c>
      <c r="J30" s="182">
        <v>0.44</v>
      </c>
      <c r="K30" s="182">
        <v>19.28</v>
      </c>
      <c r="L30" s="182">
        <v>5.89</v>
      </c>
      <c r="M30" s="182">
        <v>0</v>
      </c>
      <c r="N30" s="182">
        <v>5.96</v>
      </c>
      <c r="O30" s="182">
        <v>100.18</v>
      </c>
      <c r="P30" s="183">
        <f t="shared" si="1"/>
        <v>82.479454085694144</v>
      </c>
      <c r="Q30" s="183">
        <f t="shared" si="2"/>
        <v>17.00047180508437</v>
      </c>
      <c r="R30" s="182" t="s">
        <v>729</v>
      </c>
      <c r="S30" s="182" t="s">
        <v>730</v>
      </c>
      <c r="T30" s="182">
        <v>5</v>
      </c>
    </row>
    <row r="31" spans="1:25" s="175" customFormat="1" ht="11.25">
      <c r="A31" s="175" t="s">
        <v>728</v>
      </c>
      <c r="B31" s="175">
        <v>1</v>
      </c>
      <c r="C31" s="175">
        <v>35</v>
      </c>
      <c r="D31" s="182">
        <v>0.5</v>
      </c>
      <c r="E31" s="182" t="str">
        <f t="shared" si="0"/>
        <v>Darnley Bay-1-35-0.5</v>
      </c>
      <c r="F31" s="182">
        <v>41.44</v>
      </c>
      <c r="G31" s="182">
        <v>0.25</v>
      </c>
      <c r="H31" s="182">
        <v>18.579999999999998</v>
      </c>
      <c r="I31" s="182">
        <v>7.37</v>
      </c>
      <c r="J31" s="182">
        <v>0.43</v>
      </c>
      <c r="K31" s="182">
        <v>18.98</v>
      </c>
      <c r="L31" s="182">
        <v>6.35</v>
      </c>
      <c r="M31" s="182">
        <v>0</v>
      </c>
      <c r="N31" s="182">
        <v>7.53</v>
      </c>
      <c r="O31" s="182">
        <v>100.93</v>
      </c>
      <c r="P31" s="183">
        <f t="shared" si="1"/>
        <v>82.111927298550569</v>
      </c>
      <c r="Q31" s="183">
        <f t="shared" si="2"/>
        <v>21.375878670370092</v>
      </c>
      <c r="R31" s="182" t="s">
        <v>729</v>
      </c>
      <c r="S31" s="182" t="s">
        <v>730</v>
      </c>
      <c r="T31" s="182">
        <v>5</v>
      </c>
    </row>
    <row r="32" spans="1:25" s="175" customFormat="1" ht="11.25">
      <c r="A32" s="175" t="s">
        <v>728</v>
      </c>
      <c r="B32" s="175">
        <v>1</v>
      </c>
      <c r="C32" s="175">
        <v>36</v>
      </c>
      <c r="D32" s="182">
        <v>0.5</v>
      </c>
      <c r="E32" s="182" t="str">
        <f t="shared" si="0"/>
        <v>Darnley Bay-1-36-0.5</v>
      </c>
      <c r="F32" s="182">
        <v>41.48</v>
      </c>
      <c r="G32" s="182">
        <v>7.0000000000000007E-2</v>
      </c>
      <c r="H32" s="182">
        <v>17.510000000000002</v>
      </c>
      <c r="I32" s="182">
        <v>7.38</v>
      </c>
      <c r="J32" s="182">
        <v>0.48</v>
      </c>
      <c r="K32" s="182">
        <v>18.23</v>
      </c>
      <c r="L32" s="182">
        <v>7.05</v>
      </c>
      <c r="M32" s="182">
        <v>0</v>
      </c>
      <c r="N32" s="182">
        <v>8.65</v>
      </c>
      <c r="O32" s="182">
        <v>100.84</v>
      </c>
      <c r="P32" s="183">
        <f t="shared" si="1"/>
        <v>81.491610876361193</v>
      </c>
      <c r="Q32" s="183">
        <f t="shared" si="2"/>
        <v>24.890935454922726</v>
      </c>
      <c r="R32" s="182" t="s">
        <v>729</v>
      </c>
      <c r="S32" s="182" t="s">
        <v>730</v>
      </c>
      <c r="T32" s="182">
        <v>5</v>
      </c>
    </row>
    <row r="33" spans="1:20" s="175" customFormat="1" ht="11.25">
      <c r="A33" s="175" t="s">
        <v>728</v>
      </c>
      <c r="B33" s="175">
        <v>1</v>
      </c>
      <c r="C33" s="175">
        <v>37</v>
      </c>
      <c r="D33" s="182">
        <v>0.5</v>
      </c>
      <c r="E33" s="182" t="str">
        <f t="shared" si="0"/>
        <v>Darnley Bay-1-37-0.5</v>
      </c>
      <c r="F33" s="182">
        <v>41.56</v>
      </c>
      <c r="G33" s="182">
        <v>0.35</v>
      </c>
      <c r="H33" s="182">
        <v>17.809999999999999</v>
      </c>
      <c r="I33" s="182">
        <v>7.95</v>
      </c>
      <c r="J33" s="182">
        <v>0.55000000000000004</v>
      </c>
      <c r="K33" s="182">
        <v>18.62</v>
      </c>
      <c r="L33" s="182">
        <v>5.87</v>
      </c>
      <c r="M33" s="182">
        <v>0</v>
      </c>
      <c r="N33" s="182">
        <v>6.22</v>
      </c>
      <c r="O33" s="182">
        <v>98.93</v>
      </c>
      <c r="P33" s="183">
        <f t="shared" si="1"/>
        <v>80.675253111372612</v>
      </c>
      <c r="Q33" s="183">
        <f t="shared" si="2"/>
        <v>18.981465950815252</v>
      </c>
      <c r="R33" s="182" t="s">
        <v>729</v>
      </c>
      <c r="S33" s="182" t="s">
        <v>730</v>
      </c>
      <c r="T33" s="182">
        <v>5</v>
      </c>
    </row>
    <row r="34" spans="1:20" s="175" customFormat="1" ht="11.25">
      <c r="A34" s="175" t="s">
        <v>728</v>
      </c>
      <c r="B34" s="175">
        <v>1</v>
      </c>
      <c r="C34" s="175">
        <v>38</v>
      </c>
      <c r="D34" s="182">
        <v>0.5</v>
      </c>
      <c r="E34" s="182" t="str">
        <f t="shared" si="0"/>
        <v>Darnley Bay-1-38-0.5</v>
      </c>
      <c r="F34" s="182">
        <v>42.03</v>
      </c>
      <c r="G34" s="182">
        <v>0.18</v>
      </c>
      <c r="H34" s="182">
        <v>23.67</v>
      </c>
      <c r="I34" s="182">
        <v>8.01</v>
      </c>
      <c r="J34" s="182">
        <v>0.4</v>
      </c>
      <c r="K34" s="182">
        <v>20.05</v>
      </c>
      <c r="L34" s="182">
        <v>4.34</v>
      </c>
      <c r="M34" s="182">
        <v>0</v>
      </c>
      <c r="N34" s="182">
        <v>1.83</v>
      </c>
      <c r="O34" s="182">
        <v>100.52</v>
      </c>
      <c r="P34" s="183">
        <f t="shared" si="1"/>
        <v>81.690526367362267</v>
      </c>
      <c r="Q34" s="183">
        <f t="shared" si="2"/>
        <v>4.9307372678535373</v>
      </c>
      <c r="R34" s="182" t="s">
        <v>729</v>
      </c>
      <c r="S34" s="182" t="s">
        <v>730</v>
      </c>
      <c r="T34" s="182">
        <v>5</v>
      </c>
    </row>
    <row r="35" spans="1:20" s="175" customFormat="1" ht="11.25">
      <c r="A35" s="175" t="s">
        <v>728</v>
      </c>
      <c r="B35" s="175">
        <v>1</v>
      </c>
      <c r="C35" s="175">
        <v>39</v>
      </c>
      <c r="D35" s="182">
        <v>0.5</v>
      </c>
      <c r="E35" s="182" t="str">
        <f t="shared" si="0"/>
        <v>Darnley Bay-1-39-0.5</v>
      </c>
      <c r="F35" s="182">
        <v>42.41</v>
      </c>
      <c r="G35" s="182">
        <v>0.63</v>
      </c>
      <c r="H35" s="182">
        <v>20.34</v>
      </c>
      <c r="I35" s="182">
        <v>8.1999999999999993</v>
      </c>
      <c r="J35" s="182">
        <v>0.35</v>
      </c>
      <c r="K35" s="182">
        <v>19.3</v>
      </c>
      <c r="L35" s="182">
        <v>5.29</v>
      </c>
      <c r="M35" s="182">
        <v>0.06</v>
      </c>
      <c r="N35" s="182">
        <v>3.2</v>
      </c>
      <c r="O35" s="182">
        <v>99.76</v>
      </c>
      <c r="P35" s="183">
        <f t="shared" si="1"/>
        <v>80.751633282806722</v>
      </c>
      <c r="Q35" s="183">
        <f t="shared" si="2"/>
        <v>9.5464827638841889</v>
      </c>
      <c r="R35" s="182" t="s">
        <v>729</v>
      </c>
      <c r="S35" s="182" t="s">
        <v>733</v>
      </c>
      <c r="T35" s="182">
        <v>1</v>
      </c>
    </row>
    <row r="36" spans="1:20" s="175" customFormat="1" ht="11.25">
      <c r="A36" s="175" t="s">
        <v>728</v>
      </c>
      <c r="B36" s="175">
        <v>1</v>
      </c>
      <c r="C36" s="175">
        <v>40</v>
      </c>
      <c r="D36" s="182">
        <v>0.5</v>
      </c>
      <c r="E36" s="182" t="str">
        <f t="shared" si="0"/>
        <v>Darnley Bay-1-40-0.5</v>
      </c>
      <c r="F36" s="182">
        <v>42.66</v>
      </c>
      <c r="G36" s="182">
        <v>0.19</v>
      </c>
      <c r="H36" s="182">
        <v>21.45</v>
      </c>
      <c r="I36" s="182">
        <v>7.73</v>
      </c>
      <c r="J36" s="182">
        <v>0.49</v>
      </c>
      <c r="K36" s="182">
        <v>21.05</v>
      </c>
      <c r="L36" s="182">
        <v>4.71</v>
      </c>
      <c r="M36" s="182">
        <v>0.04</v>
      </c>
      <c r="N36" s="182">
        <v>2.71</v>
      </c>
      <c r="O36" s="182">
        <v>101.03</v>
      </c>
      <c r="P36" s="183">
        <f t="shared" si="1"/>
        <v>82.917232900966795</v>
      </c>
      <c r="Q36" s="183">
        <f t="shared" si="2"/>
        <v>7.8132115617803715</v>
      </c>
      <c r="R36" s="182" t="s">
        <v>729</v>
      </c>
      <c r="S36" s="182" t="s">
        <v>730</v>
      </c>
      <c r="T36" s="182">
        <v>5</v>
      </c>
    </row>
    <row r="37" spans="1:20" s="175" customFormat="1" ht="11.25">
      <c r="A37" s="175" t="s">
        <v>728</v>
      </c>
      <c r="B37" s="175">
        <v>1</v>
      </c>
      <c r="C37" s="175">
        <v>41</v>
      </c>
      <c r="D37" s="182">
        <v>0.5</v>
      </c>
      <c r="E37" s="182" t="str">
        <f t="shared" si="0"/>
        <v>Darnley Bay-1-41-0.5</v>
      </c>
      <c r="F37" s="182">
        <v>41.46</v>
      </c>
      <c r="G37" s="182">
        <v>0.25</v>
      </c>
      <c r="H37" s="182">
        <v>18.350000000000001</v>
      </c>
      <c r="I37" s="182">
        <v>7.3</v>
      </c>
      <c r="J37" s="182">
        <v>0.48</v>
      </c>
      <c r="K37" s="182">
        <v>18.73</v>
      </c>
      <c r="L37" s="182">
        <v>6.14</v>
      </c>
      <c r="M37" s="182">
        <v>0</v>
      </c>
      <c r="N37" s="182">
        <v>6.61</v>
      </c>
      <c r="O37" s="182">
        <v>99.33</v>
      </c>
      <c r="P37" s="183">
        <f t="shared" si="1"/>
        <v>82.057281845545788</v>
      </c>
      <c r="Q37" s="183">
        <f t="shared" si="2"/>
        <v>19.461915815543033</v>
      </c>
      <c r="R37" s="182" t="s">
        <v>729</v>
      </c>
      <c r="S37" s="182" t="s">
        <v>730</v>
      </c>
      <c r="T37" s="182">
        <v>5</v>
      </c>
    </row>
    <row r="38" spans="1:20" s="175" customFormat="1" ht="11.25">
      <c r="A38" s="175" t="s">
        <v>728</v>
      </c>
      <c r="B38" s="175">
        <v>1</v>
      </c>
      <c r="C38" s="175">
        <v>42</v>
      </c>
      <c r="D38" s="182">
        <v>0.5</v>
      </c>
      <c r="E38" s="182" t="str">
        <f t="shared" si="0"/>
        <v>Darnley Bay-1-42-0.5</v>
      </c>
      <c r="F38" s="182">
        <v>42.65</v>
      </c>
      <c r="G38" s="182">
        <v>0.56999999999999995</v>
      </c>
      <c r="H38" s="182">
        <v>19.510000000000002</v>
      </c>
      <c r="I38" s="182">
        <v>8.1300000000000008</v>
      </c>
      <c r="J38" s="182">
        <v>0.37</v>
      </c>
      <c r="K38" s="182">
        <v>19.02</v>
      </c>
      <c r="L38" s="182">
        <v>5.35</v>
      </c>
      <c r="M38" s="182">
        <v>0</v>
      </c>
      <c r="N38" s="182">
        <v>4.7</v>
      </c>
      <c r="O38" s="182">
        <v>100.3</v>
      </c>
      <c r="P38" s="183">
        <f t="shared" si="1"/>
        <v>80.657564303712789</v>
      </c>
      <c r="Q38" s="183">
        <f t="shared" si="2"/>
        <v>13.91234587911813</v>
      </c>
      <c r="R38" s="182" t="s">
        <v>729</v>
      </c>
      <c r="S38" s="182" t="s">
        <v>737</v>
      </c>
      <c r="T38" s="182">
        <v>11</v>
      </c>
    </row>
    <row r="39" spans="1:20" s="175" customFormat="1" ht="11.25">
      <c r="A39" s="175" t="s">
        <v>728</v>
      </c>
      <c r="B39" s="175">
        <v>1</v>
      </c>
      <c r="C39" s="175">
        <v>43</v>
      </c>
      <c r="D39" s="182">
        <v>0.5</v>
      </c>
      <c r="E39" s="182" t="str">
        <f t="shared" si="0"/>
        <v>Darnley Bay-1-43-0.5</v>
      </c>
      <c r="F39" s="182">
        <v>42.64</v>
      </c>
      <c r="G39" s="182">
        <v>0.19</v>
      </c>
      <c r="H39" s="182">
        <v>19.89</v>
      </c>
      <c r="I39" s="182">
        <v>6.76</v>
      </c>
      <c r="J39" s="182">
        <v>0.3</v>
      </c>
      <c r="K39" s="182">
        <v>20.43</v>
      </c>
      <c r="L39" s="182">
        <v>5.0199999999999996</v>
      </c>
      <c r="M39" s="182">
        <v>0</v>
      </c>
      <c r="N39" s="182">
        <v>5.16</v>
      </c>
      <c r="O39" s="182">
        <v>100.39</v>
      </c>
      <c r="P39" s="183">
        <f t="shared" si="1"/>
        <v>84.342852592155864</v>
      </c>
      <c r="Q39" s="183">
        <f t="shared" si="2"/>
        <v>14.823583016191408</v>
      </c>
      <c r="R39" s="182" t="s">
        <v>729</v>
      </c>
      <c r="S39" s="182" t="s">
        <v>730</v>
      </c>
      <c r="T39" s="182">
        <v>5</v>
      </c>
    </row>
    <row r="40" spans="1:20" s="175" customFormat="1" ht="11.25">
      <c r="A40" s="175" t="s">
        <v>728</v>
      </c>
      <c r="B40" s="175">
        <v>1</v>
      </c>
      <c r="C40" s="175">
        <v>44</v>
      </c>
      <c r="D40" s="182">
        <v>0.5</v>
      </c>
      <c r="E40" s="182" t="str">
        <f t="shared" si="0"/>
        <v>Darnley Bay-1-44-0.5</v>
      </c>
      <c r="F40" s="182">
        <v>40.5</v>
      </c>
      <c r="G40" s="182">
        <v>0.53</v>
      </c>
      <c r="H40" s="182">
        <v>21.22</v>
      </c>
      <c r="I40" s="182">
        <v>8.41</v>
      </c>
      <c r="J40" s="182">
        <v>0.38</v>
      </c>
      <c r="K40" s="182">
        <v>19.510000000000002</v>
      </c>
      <c r="L40" s="182">
        <v>5.0599999999999996</v>
      </c>
      <c r="M40" s="182">
        <v>0</v>
      </c>
      <c r="N40" s="182">
        <v>3.11</v>
      </c>
      <c r="O40" s="182">
        <v>98.71</v>
      </c>
      <c r="P40" s="183">
        <f t="shared" si="1"/>
        <v>80.525793706642787</v>
      </c>
      <c r="Q40" s="183">
        <f t="shared" si="2"/>
        <v>8.9517044256378533</v>
      </c>
      <c r="R40" s="182" t="s">
        <v>729</v>
      </c>
      <c r="S40" s="182" t="s">
        <v>733</v>
      </c>
      <c r="T40" s="182">
        <v>1</v>
      </c>
    </row>
    <row r="41" spans="1:20" s="175" customFormat="1" ht="11.25">
      <c r="A41" s="175" t="s">
        <v>728</v>
      </c>
      <c r="B41" s="175">
        <v>1</v>
      </c>
      <c r="C41" s="175">
        <v>45</v>
      </c>
      <c r="D41" s="182">
        <v>0.5</v>
      </c>
      <c r="E41" s="182" t="str">
        <f t="shared" si="0"/>
        <v>Darnley Bay-1-45-0.5</v>
      </c>
      <c r="F41" s="182">
        <v>42.47</v>
      </c>
      <c r="G41" s="182">
        <v>1.28</v>
      </c>
      <c r="H41" s="182">
        <v>22.74</v>
      </c>
      <c r="I41" s="182">
        <v>8.3699999999999992</v>
      </c>
      <c r="J41" s="182">
        <v>0.33</v>
      </c>
      <c r="K41" s="182">
        <v>21.22</v>
      </c>
      <c r="L41" s="182">
        <v>4.04</v>
      </c>
      <c r="M41" s="182">
        <v>0</v>
      </c>
      <c r="N41" s="182">
        <v>0.28000000000000003</v>
      </c>
      <c r="O41" s="182">
        <v>100.74</v>
      </c>
      <c r="P41" s="183">
        <f t="shared" si="1"/>
        <v>81.880486991848827</v>
      </c>
      <c r="Q41" s="183">
        <f t="shared" si="2"/>
        <v>0.81924516032972217</v>
      </c>
      <c r="R41" s="182" t="s">
        <v>729</v>
      </c>
      <c r="S41" s="182" t="s">
        <v>733</v>
      </c>
      <c r="T41" s="182">
        <v>1</v>
      </c>
    </row>
    <row r="42" spans="1:20" s="175" customFormat="1" ht="11.25">
      <c r="A42" s="175" t="s">
        <v>728</v>
      </c>
      <c r="B42" s="175">
        <v>1</v>
      </c>
      <c r="C42" s="175">
        <v>46</v>
      </c>
      <c r="D42" s="182">
        <v>0.5</v>
      </c>
      <c r="E42" s="182" t="str">
        <f t="shared" si="0"/>
        <v>Darnley Bay-1-46-0.5</v>
      </c>
      <c r="F42" s="182">
        <v>43.37</v>
      </c>
      <c r="G42" s="182">
        <v>0.49</v>
      </c>
      <c r="H42" s="182">
        <v>21.07</v>
      </c>
      <c r="I42" s="182">
        <v>7.05</v>
      </c>
      <c r="J42" s="182">
        <v>0.38</v>
      </c>
      <c r="K42" s="182">
        <v>20.94</v>
      </c>
      <c r="L42" s="182">
        <v>4.7</v>
      </c>
      <c r="M42" s="182">
        <v>0</v>
      </c>
      <c r="N42" s="182">
        <v>3.2</v>
      </c>
      <c r="O42" s="182">
        <v>101.19</v>
      </c>
      <c r="P42" s="183">
        <f t="shared" si="1"/>
        <v>84.112394055093461</v>
      </c>
      <c r="Q42" s="183">
        <f t="shared" si="2"/>
        <v>9.2463136576806253</v>
      </c>
      <c r="R42" s="182" t="s">
        <v>729</v>
      </c>
      <c r="S42" s="182" t="s">
        <v>733</v>
      </c>
      <c r="T42" s="182">
        <v>1</v>
      </c>
    </row>
    <row r="43" spans="1:20" s="175" customFormat="1" ht="11.25">
      <c r="A43" s="175" t="s">
        <v>728</v>
      </c>
      <c r="B43" s="175">
        <v>1</v>
      </c>
      <c r="C43" s="175">
        <v>47</v>
      </c>
      <c r="D43" s="182">
        <v>0.5</v>
      </c>
      <c r="E43" s="182" t="str">
        <f t="shared" si="0"/>
        <v>Darnley Bay-1-47-0.5</v>
      </c>
      <c r="F43" s="182">
        <v>40.950000000000003</v>
      </c>
      <c r="G43" s="182">
        <v>0.09</v>
      </c>
      <c r="H43" s="182">
        <v>19.72</v>
      </c>
      <c r="I43" s="182">
        <v>7.32</v>
      </c>
      <c r="J43" s="182">
        <v>0.4</v>
      </c>
      <c r="K43" s="182">
        <v>19.440000000000001</v>
      </c>
      <c r="L43" s="182">
        <v>6.09</v>
      </c>
      <c r="M43" s="182">
        <v>0.02</v>
      </c>
      <c r="N43" s="182">
        <v>6.11</v>
      </c>
      <c r="O43" s="182">
        <v>100.13</v>
      </c>
      <c r="P43" s="183">
        <f t="shared" si="1"/>
        <v>82.559202644799726</v>
      </c>
      <c r="Q43" s="183">
        <f t="shared" si="2"/>
        <v>17.208366771750207</v>
      </c>
      <c r="R43" s="182" t="s">
        <v>729</v>
      </c>
      <c r="S43" s="182" t="s">
        <v>730</v>
      </c>
      <c r="T43" s="182">
        <v>5</v>
      </c>
    </row>
    <row r="44" spans="1:20" s="175" customFormat="1" ht="11.25">
      <c r="A44" s="175" t="s">
        <v>728</v>
      </c>
      <c r="B44" s="175">
        <v>1</v>
      </c>
      <c r="C44" s="175">
        <v>48</v>
      </c>
      <c r="D44" s="182">
        <v>0.5</v>
      </c>
      <c r="E44" s="182" t="str">
        <f t="shared" si="0"/>
        <v>Darnley Bay-1-48-0.5</v>
      </c>
      <c r="F44" s="182">
        <v>41.48</v>
      </c>
      <c r="G44" s="182">
        <v>0.13</v>
      </c>
      <c r="H44" s="182">
        <v>21.29</v>
      </c>
      <c r="I44" s="182">
        <v>8.1300000000000008</v>
      </c>
      <c r="J44" s="182">
        <v>0.41</v>
      </c>
      <c r="K44" s="182">
        <v>19.34</v>
      </c>
      <c r="L44" s="182">
        <v>5.42</v>
      </c>
      <c r="M44" s="182">
        <v>0</v>
      </c>
      <c r="N44" s="182">
        <v>4.13</v>
      </c>
      <c r="O44" s="182">
        <v>100.32</v>
      </c>
      <c r="P44" s="183">
        <f t="shared" si="1"/>
        <v>80.916529809334918</v>
      </c>
      <c r="Q44" s="183">
        <f t="shared" si="2"/>
        <v>11.514976711477146</v>
      </c>
      <c r="R44" s="182" t="s">
        <v>729</v>
      </c>
      <c r="S44" s="182" t="s">
        <v>730</v>
      </c>
      <c r="T44" s="182">
        <v>5</v>
      </c>
    </row>
    <row r="45" spans="1:20" s="175" customFormat="1" ht="11.25">
      <c r="A45" s="175" t="s">
        <v>728</v>
      </c>
      <c r="B45" s="175">
        <v>1</v>
      </c>
      <c r="C45" s="175">
        <v>49</v>
      </c>
      <c r="D45" s="182">
        <v>0.5</v>
      </c>
      <c r="E45" s="182" t="str">
        <f t="shared" si="0"/>
        <v>Darnley Bay-1-49-0.5</v>
      </c>
      <c r="F45" s="182">
        <v>41.57</v>
      </c>
      <c r="G45" s="182">
        <v>0.13</v>
      </c>
      <c r="H45" s="182">
        <v>21.13</v>
      </c>
      <c r="I45" s="182">
        <v>7.62</v>
      </c>
      <c r="J45" s="182">
        <v>0.36</v>
      </c>
      <c r="K45" s="182">
        <v>20.67</v>
      </c>
      <c r="L45" s="182">
        <v>4.8499999999999996</v>
      </c>
      <c r="M45" s="182">
        <v>0.04</v>
      </c>
      <c r="N45" s="182">
        <v>3.46</v>
      </c>
      <c r="O45" s="182">
        <v>99.84</v>
      </c>
      <c r="P45" s="183">
        <f t="shared" si="1"/>
        <v>82.862137551953438</v>
      </c>
      <c r="Q45" s="183">
        <f t="shared" si="2"/>
        <v>9.8976403869048841</v>
      </c>
      <c r="R45" s="182" t="s">
        <v>729</v>
      </c>
      <c r="S45" s="182" t="s">
        <v>730</v>
      </c>
      <c r="T45" s="182">
        <v>5</v>
      </c>
    </row>
    <row r="46" spans="1:20" s="175" customFormat="1" ht="11.25">
      <c r="A46" s="175" t="s">
        <v>728</v>
      </c>
      <c r="B46" s="175">
        <v>1</v>
      </c>
      <c r="C46" s="175">
        <v>50</v>
      </c>
      <c r="D46" s="182">
        <v>0.5</v>
      </c>
      <c r="E46" s="182" t="str">
        <f t="shared" si="0"/>
        <v>Darnley Bay-1-50-0.5</v>
      </c>
      <c r="F46" s="182">
        <v>41.34</v>
      </c>
      <c r="G46" s="182">
        <v>0.32</v>
      </c>
      <c r="H46" s="182">
        <v>19.88</v>
      </c>
      <c r="I46" s="182">
        <v>6.82</v>
      </c>
      <c r="J46" s="182">
        <v>0.22</v>
      </c>
      <c r="K46" s="182">
        <v>20.63</v>
      </c>
      <c r="L46" s="182">
        <v>6.03</v>
      </c>
      <c r="M46" s="182">
        <v>0</v>
      </c>
      <c r="N46" s="182">
        <v>5.75</v>
      </c>
      <c r="O46" s="182">
        <v>101</v>
      </c>
      <c r="P46" s="183">
        <f t="shared" si="1"/>
        <v>84.354804463083639</v>
      </c>
      <c r="Q46" s="183">
        <f t="shared" si="2"/>
        <v>16.250057009037615</v>
      </c>
      <c r="R46" s="182" t="s">
        <v>729</v>
      </c>
      <c r="S46" s="182" t="s">
        <v>730</v>
      </c>
      <c r="T46" s="182">
        <v>5</v>
      </c>
    </row>
    <row r="47" spans="1:20" s="175" customFormat="1" ht="11.25">
      <c r="A47" s="175" t="s">
        <v>728</v>
      </c>
      <c r="B47" s="175">
        <v>2</v>
      </c>
      <c r="C47" s="175">
        <v>52</v>
      </c>
      <c r="D47" s="182">
        <v>0.5</v>
      </c>
      <c r="E47" s="182" t="str">
        <f t="shared" si="0"/>
        <v>Darnley Bay-2-52-0.5</v>
      </c>
      <c r="F47" s="182">
        <v>41.86</v>
      </c>
      <c r="G47" s="182">
        <v>1.48</v>
      </c>
      <c r="H47" s="182">
        <v>16.61</v>
      </c>
      <c r="I47" s="182">
        <v>7.79</v>
      </c>
      <c r="J47" s="182">
        <v>0.38</v>
      </c>
      <c r="K47" s="182">
        <v>20.93</v>
      </c>
      <c r="L47" s="182">
        <v>5.41</v>
      </c>
      <c r="M47" s="182">
        <v>0</v>
      </c>
      <c r="N47" s="182">
        <v>7.05</v>
      </c>
      <c r="O47" s="182">
        <v>101.51</v>
      </c>
      <c r="P47" s="183">
        <f t="shared" si="1"/>
        <v>82.72588926368141</v>
      </c>
      <c r="Q47" s="183">
        <f t="shared" si="2"/>
        <v>22.162838382527365</v>
      </c>
      <c r="R47" s="182" t="s">
        <v>729</v>
      </c>
      <c r="S47" s="182" t="s">
        <v>737</v>
      </c>
      <c r="T47" s="182">
        <v>11</v>
      </c>
    </row>
    <row r="48" spans="1:20" s="175" customFormat="1" ht="11.25">
      <c r="A48" s="175" t="s">
        <v>728</v>
      </c>
      <c r="B48" s="175">
        <v>2</v>
      </c>
      <c r="C48" s="175">
        <v>53</v>
      </c>
      <c r="D48" s="182">
        <v>0.5</v>
      </c>
      <c r="E48" s="182" t="str">
        <f t="shared" si="0"/>
        <v>Darnley Bay-2-53-0.5</v>
      </c>
      <c r="F48" s="182">
        <v>42.21</v>
      </c>
      <c r="G48" s="182">
        <v>0.1</v>
      </c>
      <c r="H48" s="182">
        <v>20.440000000000001</v>
      </c>
      <c r="I48" s="182">
        <v>7.46</v>
      </c>
      <c r="J48" s="182">
        <v>0.5</v>
      </c>
      <c r="K48" s="182">
        <v>19.09</v>
      </c>
      <c r="L48" s="182">
        <v>5.78</v>
      </c>
      <c r="M48" s="182">
        <v>0</v>
      </c>
      <c r="N48" s="182">
        <v>5.67</v>
      </c>
      <c r="O48" s="182">
        <v>101.25</v>
      </c>
      <c r="P48" s="183">
        <f t="shared" si="1"/>
        <v>82.018335984227036</v>
      </c>
      <c r="Q48" s="183">
        <f t="shared" si="2"/>
        <v>15.689306072710469</v>
      </c>
      <c r="R48" s="182" t="s">
        <v>729</v>
      </c>
      <c r="S48" s="182" t="s">
        <v>730</v>
      </c>
      <c r="T48" s="182">
        <v>5</v>
      </c>
    </row>
    <row r="49" spans="1:20" s="175" customFormat="1" ht="11.25">
      <c r="A49" s="175" t="s">
        <v>728</v>
      </c>
      <c r="B49" s="175">
        <v>2</v>
      </c>
      <c r="C49" s="175">
        <v>54</v>
      </c>
      <c r="D49" s="182">
        <v>0.5</v>
      </c>
      <c r="E49" s="182" t="str">
        <f t="shared" si="0"/>
        <v>Darnley Bay-2-54-0.5</v>
      </c>
      <c r="F49" s="182">
        <v>42.23</v>
      </c>
      <c r="G49" s="182">
        <v>0.69</v>
      </c>
      <c r="H49" s="182">
        <v>19.38</v>
      </c>
      <c r="I49" s="182">
        <v>8.09</v>
      </c>
      <c r="J49" s="182">
        <v>0.37</v>
      </c>
      <c r="K49" s="182">
        <v>21.08</v>
      </c>
      <c r="L49" s="182">
        <v>5.39</v>
      </c>
      <c r="M49" s="182">
        <v>0.04</v>
      </c>
      <c r="N49" s="182">
        <v>4.08</v>
      </c>
      <c r="O49" s="182">
        <v>101.34</v>
      </c>
      <c r="P49" s="183">
        <f t="shared" si="1"/>
        <v>82.283541330529758</v>
      </c>
      <c r="Q49" s="183">
        <f t="shared" si="2"/>
        <v>12.375202693031733</v>
      </c>
      <c r="R49" s="182" t="s">
        <v>729</v>
      </c>
      <c r="S49" s="182" t="s">
        <v>737</v>
      </c>
      <c r="T49" s="182">
        <v>11</v>
      </c>
    </row>
    <row r="50" spans="1:20" s="175" customFormat="1" ht="11.25">
      <c r="A50" s="175" t="s">
        <v>728</v>
      </c>
      <c r="B50" s="175">
        <v>2</v>
      </c>
      <c r="C50" s="175">
        <v>55</v>
      </c>
      <c r="D50" s="182">
        <v>0.5</v>
      </c>
      <c r="E50" s="182" t="str">
        <f t="shared" si="0"/>
        <v>Darnley Bay-2-55-0.5</v>
      </c>
      <c r="F50" s="182">
        <v>42.28</v>
      </c>
      <c r="G50" s="182">
        <v>1.63</v>
      </c>
      <c r="H50" s="182">
        <v>20.78</v>
      </c>
      <c r="I50" s="182">
        <v>8.11</v>
      </c>
      <c r="J50" s="182">
        <v>0.38</v>
      </c>
      <c r="K50" s="182">
        <v>20.79</v>
      </c>
      <c r="L50" s="182">
        <v>3.96</v>
      </c>
      <c r="M50" s="182">
        <v>0.03</v>
      </c>
      <c r="N50" s="182">
        <v>0.41</v>
      </c>
      <c r="O50" s="182">
        <v>98.37</v>
      </c>
      <c r="P50" s="183">
        <f t="shared" si="1"/>
        <v>82.044352107536341</v>
      </c>
      <c r="Q50" s="183">
        <f t="shared" si="2"/>
        <v>1.3063110482644309</v>
      </c>
      <c r="R50" s="182" t="s">
        <v>729</v>
      </c>
      <c r="S50" s="182" t="s">
        <v>733</v>
      </c>
      <c r="T50" s="182">
        <v>1</v>
      </c>
    </row>
    <row r="51" spans="1:20" s="175" customFormat="1" ht="11.25">
      <c r="A51" s="175" t="s">
        <v>728</v>
      </c>
      <c r="B51" s="175">
        <v>2</v>
      </c>
      <c r="C51" s="175">
        <v>56</v>
      </c>
      <c r="D51" s="182">
        <v>0.5</v>
      </c>
      <c r="E51" s="182" t="str">
        <f t="shared" si="0"/>
        <v>Darnley Bay-2-56-0.5</v>
      </c>
      <c r="F51" s="182">
        <v>42.91</v>
      </c>
      <c r="G51" s="182">
        <v>0.12</v>
      </c>
      <c r="H51" s="182">
        <v>19.170000000000002</v>
      </c>
      <c r="I51" s="182">
        <v>7.39</v>
      </c>
      <c r="J51" s="182">
        <v>0.48</v>
      </c>
      <c r="K51" s="182">
        <v>19.78</v>
      </c>
      <c r="L51" s="182">
        <v>5.7</v>
      </c>
      <c r="M51" s="182">
        <v>0</v>
      </c>
      <c r="N51" s="182">
        <v>5.63</v>
      </c>
      <c r="O51" s="182">
        <v>101.17</v>
      </c>
      <c r="P51" s="183">
        <f t="shared" si="1"/>
        <v>82.671532203867429</v>
      </c>
      <c r="Q51" s="183">
        <f t="shared" si="2"/>
        <v>16.459044657071093</v>
      </c>
      <c r="R51" s="182" t="s">
        <v>729</v>
      </c>
      <c r="S51" s="182" t="s">
        <v>730</v>
      </c>
      <c r="T51" s="182">
        <v>5</v>
      </c>
    </row>
    <row r="52" spans="1:20" s="175" customFormat="1" ht="11.25">
      <c r="A52" s="175" t="s">
        <v>728</v>
      </c>
      <c r="B52" s="175">
        <v>2</v>
      </c>
      <c r="C52" s="175">
        <v>57</v>
      </c>
      <c r="D52" s="182">
        <v>0.5</v>
      </c>
      <c r="E52" s="182" t="str">
        <f t="shared" si="0"/>
        <v>Darnley Bay-2-57-0.5</v>
      </c>
      <c r="F52" s="182">
        <v>43.34</v>
      </c>
      <c r="G52" s="182">
        <v>0.12</v>
      </c>
      <c r="H52" s="182">
        <v>20.93</v>
      </c>
      <c r="I52" s="182">
        <v>6.46</v>
      </c>
      <c r="J52" s="182">
        <v>0.24</v>
      </c>
      <c r="K52" s="182">
        <v>21.53</v>
      </c>
      <c r="L52" s="182">
        <v>4.6100000000000003</v>
      </c>
      <c r="M52" s="182">
        <v>0</v>
      </c>
      <c r="N52" s="182">
        <v>3.49</v>
      </c>
      <c r="O52" s="182">
        <v>100.72</v>
      </c>
      <c r="P52" s="183">
        <f t="shared" si="1"/>
        <v>85.591886741851852</v>
      </c>
      <c r="Q52" s="183">
        <f t="shared" si="2"/>
        <v>10.060625139857908</v>
      </c>
      <c r="R52" s="182" t="s">
        <v>729</v>
      </c>
      <c r="S52" s="182" t="s">
        <v>730</v>
      </c>
      <c r="T52" s="182">
        <v>5</v>
      </c>
    </row>
    <row r="53" spans="1:20" s="175" customFormat="1" ht="11.25">
      <c r="A53" s="175" t="s">
        <v>728</v>
      </c>
      <c r="B53" s="175">
        <v>2</v>
      </c>
      <c r="C53" s="175">
        <v>58</v>
      </c>
      <c r="D53" s="182">
        <v>0.5</v>
      </c>
      <c r="E53" s="182" t="str">
        <f t="shared" si="0"/>
        <v>Darnley Bay-2-58-0.5</v>
      </c>
      <c r="F53" s="182">
        <v>43.07</v>
      </c>
      <c r="G53" s="182">
        <v>1.58</v>
      </c>
      <c r="H53" s="182">
        <v>22.02</v>
      </c>
      <c r="I53" s="182">
        <v>8.3000000000000007</v>
      </c>
      <c r="J53" s="182">
        <v>0.28000000000000003</v>
      </c>
      <c r="K53" s="182">
        <v>21.57</v>
      </c>
      <c r="L53" s="182">
        <v>4.1900000000000004</v>
      </c>
      <c r="M53" s="182">
        <v>0</v>
      </c>
      <c r="N53" s="182">
        <v>0.42</v>
      </c>
      <c r="O53" s="182">
        <v>101.43</v>
      </c>
      <c r="P53" s="183">
        <f t="shared" si="1"/>
        <v>82.244905811070225</v>
      </c>
      <c r="Q53" s="183">
        <f t="shared" si="2"/>
        <v>1.2633660368581301</v>
      </c>
      <c r="R53" s="182" t="s">
        <v>729</v>
      </c>
      <c r="S53" s="182" t="s">
        <v>733</v>
      </c>
      <c r="T53" s="182">
        <v>1</v>
      </c>
    </row>
    <row r="54" spans="1:20" s="175" customFormat="1" ht="11.25">
      <c r="A54" s="175" t="s">
        <v>728</v>
      </c>
      <c r="B54" s="175">
        <v>2</v>
      </c>
      <c r="C54" s="175">
        <v>59</v>
      </c>
      <c r="D54" s="182">
        <v>0.5</v>
      </c>
      <c r="E54" s="182" t="str">
        <f t="shared" si="0"/>
        <v>Darnley Bay-2-59-0.5</v>
      </c>
      <c r="F54" s="182">
        <v>42.66</v>
      </c>
      <c r="G54" s="182">
        <v>0.23</v>
      </c>
      <c r="H54" s="182">
        <v>22.46</v>
      </c>
      <c r="I54" s="182">
        <v>7.57</v>
      </c>
      <c r="J54" s="182">
        <v>0.42</v>
      </c>
      <c r="K54" s="182">
        <v>18.96</v>
      </c>
      <c r="L54" s="182">
        <v>4.17</v>
      </c>
      <c r="M54" s="182">
        <v>0.05</v>
      </c>
      <c r="N54" s="182">
        <v>1.97</v>
      </c>
      <c r="O54" s="182">
        <v>98.48</v>
      </c>
      <c r="P54" s="183">
        <f t="shared" si="1"/>
        <v>81.69949947304903</v>
      </c>
      <c r="Q54" s="183">
        <f t="shared" si="2"/>
        <v>5.5570574706275204</v>
      </c>
      <c r="R54" s="182" t="s">
        <v>729</v>
      </c>
      <c r="S54" s="182" t="s">
        <v>730</v>
      </c>
      <c r="T54" s="182">
        <v>5</v>
      </c>
    </row>
    <row r="55" spans="1:20" s="175" customFormat="1" ht="11.25">
      <c r="A55" s="175" t="s">
        <v>728</v>
      </c>
      <c r="B55" s="175">
        <v>2</v>
      </c>
      <c r="C55" s="175">
        <v>60</v>
      </c>
      <c r="D55" s="182">
        <v>0.5</v>
      </c>
      <c r="E55" s="182" t="str">
        <f t="shared" si="0"/>
        <v>Darnley Bay-2-60-0.5</v>
      </c>
      <c r="F55" s="182">
        <v>43.36</v>
      </c>
      <c r="G55" s="182">
        <v>0.18</v>
      </c>
      <c r="H55" s="182">
        <v>22.77</v>
      </c>
      <c r="I55" s="182">
        <v>7.55</v>
      </c>
      <c r="J55" s="182">
        <v>0.48</v>
      </c>
      <c r="K55" s="182">
        <v>18.62</v>
      </c>
      <c r="L55" s="182">
        <v>5.21</v>
      </c>
      <c r="M55" s="182">
        <v>0.11</v>
      </c>
      <c r="N55" s="182">
        <v>1.1599999999999999</v>
      </c>
      <c r="O55" s="182">
        <v>99.43</v>
      </c>
      <c r="P55" s="183">
        <f t="shared" si="1"/>
        <v>81.467372026641286</v>
      </c>
      <c r="Q55" s="183">
        <f t="shared" si="2"/>
        <v>3.3046057286131041</v>
      </c>
      <c r="R55" s="182" t="s">
        <v>729</v>
      </c>
      <c r="S55" s="182" t="s">
        <v>730</v>
      </c>
      <c r="T55" s="182">
        <v>5</v>
      </c>
    </row>
    <row r="56" spans="1:20" s="175" customFormat="1" ht="11.25">
      <c r="A56" s="175" t="s">
        <v>728</v>
      </c>
      <c r="B56" s="175">
        <v>2</v>
      </c>
      <c r="C56" s="175">
        <v>61</v>
      </c>
      <c r="D56" s="182">
        <v>0.5</v>
      </c>
      <c r="E56" s="182" t="str">
        <f t="shared" si="0"/>
        <v>Darnley Bay-2-61-0.5</v>
      </c>
      <c r="F56" s="182">
        <v>41.49</v>
      </c>
      <c r="G56" s="182">
        <v>0.51</v>
      </c>
      <c r="H56" s="182">
        <v>20.2</v>
      </c>
      <c r="I56" s="182">
        <v>8.7100000000000009</v>
      </c>
      <c r="J56" s="182">
        <v>0.33</v>
      </c>
      <c r="K56" s="182">
        <v>19.3</v>
      </c>
      <c r="L56" s="182">
        <v>5.16</v>
      </c>
      <c r="M56" s="182">
        <v>0</v>
      </c>
      <c r="N56" s="182">
        <v>3.39</v>
      </c>
      <c r="O56" s="182">
        <v>99.1</v>
      </c>
      <c r="P56" s="183">
        <f t="shared" si="1"/>
        <v>79.79634770320331</v>
      </c>
      <c r="Q56" s="183">
        <f t="shared" si="2"/>
        <v>10.118948329960114</v>
      </c>
      <c r="R56" s="182" t="s">
        <v>729</v>
      </c>
      <c r="S56" s="182" t="s">
        <v>733</v>
      </c>
      <c r="T56" s="182">
        <v>1</v>
      </c>
    </row>
    <row r="57" spans="1:20" s="175" customFormat="1" ht="11.25">
      <c r="A57" s="175" t="s">
        <v>728</v>
      </c>
      <c r="B57" s="175">
        <v>2</v>
      </c>
      <c r="C57" s="175">
        <v>62</v>
      </c>
      <c r="D57" s="182">
        <v>0.5</v>
      </c>
      <c r="E57" s="182" t="str">
        <f t="shared" si="0"/>
        <v>Darnley Bay-2-62-0.5</v>
      </c>
      <c r="F57" s="182">
        <v>43.62</v>
      </c>
      <c r="G57" s="182">
        <v>0.38</v>
      </c>
      <c r="H57" s="182">
        <v>20.79</v>
      </c>
      <c r="I57" s="182">
        <v>7.08</v>
      </c>
      <c r="J57" s="182">
        <v>0.23</v>
      </c>
      <c r="K57" s="182">
        <v>20.51</v>
      </c>
      <c r="L57" s="182">
        <v>4.75</v>
      </c>
      <c r="M57" s="182">
        <v>0</v>
      </c>
      <c r="N57" s="182">
        <v>3.84</v>
      </c>
      <c r="O57" s="182">
        <v>101.21</v>
      </c>
      <c r="P57" s="183">
        <f t="shared" si="1"/>
        <v>83.775520976433555</v>
      </c>
      <c r="Q57" s="183">
        <f t="shared" si="2"/>
        <v>11.024662050118069</v>
      </c>
      <c r="R57" s="182" t="s">
        <v>729</v>
      </c>
      <c r="S57" s="182" t="s">
        <v>733</v>
      </c>
      <c r="T57" s="182">
        <v>1</v>
      </c>
    </row>
    <row r="58" spans="1:20" s="175" customFormat="1" ht="11.25">
      <c r="A58" s="175" t="s">
        <v>728</v>
      </c>
      <c r="B58" s="175">
        <v>2</v>
      </c>
      <c r="C58" s="175">
        <v>63</v>
      </c>
      <c r="D58" s="182">
        <v>0.5</v>
      </c>
      <c r="E58" s="182" t="str">
        <f t="shared" si="0"/>
        <v>Darnley Bay-2-63-0.5</v>
      </c>
      <c r="F58" s="182">
        <v>42.42</v>
      </c>
      <c r="G58" s="182">
        <v>0.06</v>
      </c>
      <c r="H58" s="182">
        <v>19.559999999999999</v>
      </c>
      <c r="I58" s="182">
        <v>7.12</v>
      </c>
      <c r="J58" s="182">
        <v>0.33</v>
      </c>
      <c r="K58" s="182">
        <v>19.59</v>
      </c>
      <c r="L58" s="182">
        <v>5.94</v>
      </c>
      <c r="M58" s="182">
        <v>0.04</v>
      </c>
      <c r="N58" s="182">
        <v>6.42</v>
      </c>
      <c r="O58" s="182">
        <v>101.49</v>
      </c>
      <c r="P58" s="183">
        <f t="shared" si="1"/>
        <v>83.062912266847206</v>
      </c>
      <c r="Q58" s="183">
        <f t="shared" si="2"/>
        <v>18.045124293801276</v>
      </c>
      <c r="R58" s="182" t="s">
        <v>729</v>
      </c>
      <c r="S58" s="182" t="s">
        <v>730</v>
      </c>
      <c r="T58" s="182">
        <v>5</v>
      </c>
    </row>
    <row r="59" spans="1:20" s="175" customFormat="1" ht="11.25">
      <c r="A59" s="175" t="s">
        <v>728</v>
      </c>
      <c r="B59" s="175">
        <v>2</v>
      </c>
      <c r="C59" s="175">
        <v>64</v>
      </c>
      <c r="D59" s="182">
        <v>0.5</v>
      </c>
      <c r="E59" s="182" t="str">
        <f t="shared" si="0"/>
        <v>Darnley Bay-2-64-0.5</v>
      </c>
      <c r="F59" s="182">
        <v>43.24</v>
      </c>
      <c r="G59" s="182">
        <v>0.7</v>
      </c>
      <c r="H59" s="182">
        <v>19.47</v>
      </c>
      <c r="I59" s="182">
        <v>8.9</v>
      </c>
      <c r="J59" s="182">
        <v>0.46</v>
      </c>
      <c r="K59" s="182">
        <v>18.86</v>
      </c>
      <c r="L59" s="182">
        <v>5.92</v>
      </c>
      <c r="M59" s="182">
        <v>0.06</v>
      </c>
      <c r="N59" s="182">
        <v>4.01</v>
      </c>
      <c r="O59" s="182">
        <v>101.61</v>
      </c>
      <c r="P59" s="183">
        <f t="shared" si="1"/>
        <v>79.067071213933531</v>
      </c>
      <c r="Q59" s="183">
        <f t="shared" si="2"/>
        <v>12.139259233348525</v>
      </c>
      <c r="R59" s="182" t="s">
        <v>729</v>
      </c>
      <c r="S59" s="182" t="s">
        <v>737</v>
      </c>
      <c r="T59" s="182">
        <v>11</v>
      </c>
    </row>
    <row r="60" spans="1:20" s="175" customFormat="1" ht="11.25">
      <c r="A60" s="175" t="s">
        <v>728</v>
      </c>
      <c r="B60" s="175">
        <v>2</v>
      </c>
      <c r="C60" s="175">
        <v>65</v>
      </c>
      <c r="D60" s="182">
        <v>0.5</v>
      </c>
      <c r="E60" s="182" t="str">
        <f t="shared" si="0"/>
        <v>Darnley Bay-2-65-0.5</v>
      </c>
      <c r="F60" s="182">
        <v>42.34</v>
      </c>
      <c r="G60" s="182">
        <v>0.42</v>
      </c>
      <c r="H60" s="182">
        <v>18.55</v>
      </c>
      <c r="I60" s="182">
        <v>8.36</v>
      </c>
      <c r="J60" s="182">
        <v>0.38</v>
      </c>
      <c r="K60" s="182">
        <v>19.93</v>
      </c>
      <c r="L60" s="182">
        <v>5.44</v>
      </c>
      <c r="M60" s="182">
        <v>0</v>
      </c>
      <c r="N60" s="182">
        <v>5.86</v>
      </c>
      <c r="O60" s="182">
        <v>101.27</v>
      </c>
      <c r="P60" s="183">
        <f t="shared" si="1"/>
        <v>80.949755791828437</v>
      </c>
      <c r="Q60" s="183">
        <f t="shared" si="2"/>
        <v>17.486324686455177</v>
      </c>
      <c r="R60" s="182" t="s">
        <v>729</v>
      </c>
      <c r="S60" s="182" t="s">
        <v>730</v>
      </c>
      <c r="T60" s="182">
        <v>5</v>
      </c>
    </row>
    <row r="61" spans="1:20" s="175" customFormat="1" ht="11.25">
      <c r="A61" s="175" t="s">
        <v>728</v>
      </c>
      <c r="B61" s="175">
        <v>2</v>
      </c>
      <c r="C61" s="175">
        <v>66</v>
      </c>
      <c r="D61" s="182">
        <v>0.5</v>
      </c>
      <c r="E61" s="182" t="str">
        <f t="shared" si="0"/>
        <v>Darnley Bay-2-66-0.5</v>
      </c>
      <c r="F61" s="182">
        <v>43.67</v>
      </c>
      <c r="G61" s="182">
        <v>0.1</v>
      </c>
      <c r="H61" s="182">
        <v>19.920000000000002</v>
      </c>
      <c r="I61" s="182">
        <v>6.84</v>
      </c>
      <c r="J61" s="182">
        <v>0.32</v>
      </c>
      <c r="K61" s="182">
        <v>19.149999999999999</v>
      </c>
      <c r="L61" s="182">
        <v>5.1100000000000003</v>
      </c>
      <c r="M61" s="182">
        <v>0</v>
      </c>
      <c r="N61" s="182">
        <v>4.46</v>
      </c>
      <c r="O61" s="182">
        <v>99.56</v>
      </c>
      <c r="P61" s="183">
        <f t="shared" si="1"/>
        <v>83.306345135667229</v>
      </c>
      <c r="Q61" s="183">
        <f t="shared" si="2"/>
        <v>13.058454624149467</v>
      </c>
      <c r="R61" s="182" t="s">
        <v>729</v>
      </c>
      <c r="S61" s="182" t="s">
        <v>730</v>
      </c>
      <c r="T61" s="182">
        <v>5</v>
      </c>
    </row>
    <row r="62" spans="1:20" s="175" customFormat="1" ht="11.25">
      <c r="A62" s="175" t="s">
        <v>728</v>
      </c>
      <c r="B62" s="175">
        <v>2</v>
      </c>
      <c r="C62" s="175">
        <v>67</v>
      </c>
      <c r="D62" s="182">
        <v>0.5</v>
      </c>
      <c r="E62" s="182" t="str">
        <f t="shared" si="0"/>
        <v>Darnley Bay-2-67-0.5</v>
      </c>
      <c r="F62" s="182">
        <v>42.56</v>
      </c>
      <c r="G62" s="182">
        <v>0.16</v>
      </c>
      <c r="H62" s="182">
        <v>23.59</v>
      </c>
      <c r="I62" s="182">
        <v>9.24</v>
      </c>
      <c r="J62" s="182">
        <v>0.3</v>
      </c>
      <c r="K62" s="182">
        <v>19.440000000000001</v>
      </c>
      <c r="L62" s="182">
        <v>6.07</v>
      </c>
      <c r="M62" s="182">
        <v>0</v>
      </c>
      <c r="N62" s="182">
        <v>0.25</v>
      </c>
      <c r="O62" s="182">
        <v>101.6</v>
      </c>
      <c r="P62" s="183">
        <f t="shared" si="1"/>
        <v>78.947636155964929</v>
      </c>
      <c r="Q62" s="183">
        <f t="shared" si="2"/>
        <v>0.70591813074952836</v>
      </c>
      <c r="R62" s="182" t="s">
        <v>729</v>
      </c>
      <c r="S62" s="182" t="s">
        <v>736</v>
      </c>
      <c r="T62" s="182">
        <v>3</v>
      </c>
    </row>
    <row r="63" spans="1:20" s="175" customFormat="1" ht="11.25">
      <c r="A63" s="175" t="s">
        <v>728</v>
      </c>
      <c r="B63" s="175">
        <v>2</v>
      </c>
      <c r="C63" s="175">
        <v>68</v>
      </c>
      <c r="D63" s="182">
        <v>0.5</v>
      </c>
      <c r="E63" s="182" t="str">
        <f t="shared" si="0"/>
        <v>Darnley Bay-2-68-0.5</v>
      </c>
      <c r="F63" s="182">
        <v>42.01</v>
      </c>
      <c r="G63" s="182">
        <v>0.13</v>
      </c>
      <c r="H63" s="182">
        <v>21.17</v>
      </c>
      <c r="I63" s="182">
        <v>7.34</v>
      </c>
      <c r="J63" s="182">
        <v>0.32</v>
      </c>
      <c r="K63" s="182">
        <v>21.47</v>
      </c>
      <c r="L63" s="182">
        <v>4.7</v>
      </c>
      <c r="M63" s="182">
        <v>0.01</v>
      </c>
      <c r="N63" s="182">
        <v>2.78</v>
      </c>
      <c r="O63" s="182">
        <v>99.95</v>
      </c>
      <c r="P63" s="183">
        <f t="shared" si="1"/>
        <v>83.906651032863891</v>
      </c>
      <c r="Q63" s="183">
        <f t="shared" si="2"/>
        <v>8.0961157565834476</v>
      </c>
      <c r="R63" s="182" t="s">
        <v>729</v>
      </c>
      <c r="S63" s="182" t="s">
        <v>730</v>
      </c>
      <c r="T63" s="182">
        <v>5</v>
      </c>
    </row>
    <row r="64" spans="1:20" s="175" customFormat="1" ht="11.25">
      <c r="A64" s="175" t="s">
        <v>728</v>
      </c>
      <c r="B64" s="175">
        <v>2</v>
      </c>
      <c r="C64" s="175">
        <v>69</v>
      </c>
      <c r="D64" s="182">
        <v>0.5</v>
      </c>
      <c r="E64" s="182" t="str">
        <f t="shared" si="0"/>
        <v>Darnley Bay-2-69-0.5</v>
      </c>
      <c r="F64" s="182">
        <v>42.9</v>
      </c>
      <c r="G64" s="182">
        <v>0.05</v>
      </c>
      <c r="H64" s="182">
        <v>21.17</v>
      </c>
      <c r="I64" s="182">
        <v>7.78</v>
      </c>
      <c r="J64" s="182">
        <v>0.42</v>
      </c>
      <c r="K64" s="182">
        <v>19.010000000000002</v>
      </c>
      <c r="L64" s="182">
        <v>5.14</v>
      </c>
      <c r="M64" s="182">
        <v>0</v>
      </c>
      <c r="N64" s="182">
        <v>3.73</v>
      </c>
      <c r="O64" s="182">
        <v>100.21</v>
      </c>
      <c r="P64" s="183">
        <f t="shared" si="1"/>
        <v>81.326854503741416</v>
      </c>
      <c r="Q64" s="183">
        <f t="shared" si="2"/>
        <v>10.570329134393004</v>
      </c>
      <c r="R64" s="182" t="s">
        <v>729</v>
      </c>
      <c r="S64" s="182" t="s">
        <v>730</v>
      </c>
      <c r="T64" s="182">
        <v>5</v>
      </c>
    </row>
    <row r="65" spans="1:20" s="175" customFormat="1" ht="11.25">
      <c r="A65" s="175" t="s">
        <v>728</v>
      </c>
      <c r="B65" s="175">
        <v>2</v>
      </c>
      <c r="C65" s="175">
        <v>70</v>
      </c>
      <c r="D65" s="182">
        <v>0.5</v>
      </c>
      <c r="E65" s="182" t="str">
        <f t="shared" si="0"/>
        <v>Darnley Bay-2-70-0.5</v>
      </c>
      <c r="F65" s="182">
        <v>42.74</v>
      </c>
      <c r="G65" s="182">
        <v>0.16</v>
      </c>
      <c r="H65" s="182">
        <v>20.28</v>
      </c>
      <c r="I65" s="182">
        <v>7.11</v>
      </c>
      <c r="J65" s="182">
        <v>0.38</v>
      </c>
      <c r="K65" s="182">
        <v>19.89</v>
      </c>
      <c r="L65" s="182">
        <v>5.61</v>
      </c>
      <c r="M65" s="182">
        <v>0</v>
      </c>
      <c r="N65" s="182">
        <v>5.17</v>
      </c>
      <c r="O65" s="182">
        <v>101.33</v>
      </c>
      <c r="P65" s="183">
        <f t="shared" si="1"/>
        <v>83.295214794469373</v>
      </c>
      <c r="Q65" s="183">
        <f t="shared" si="2"/>
        <v>14.604206783357146</v>
      </c>
      <c r="R65" s="182" t="s">
        <v>729</v>
      </c>
      <c r="S65" s="182" t="s">
        <v>730</v>
      </c>
      <c r="T65" s="182">
        <v>5</v>
      </c>
    </row>
    <row r="66" spans="1:20" s="175" customFormat="1" ht="11.25">
      <c r="A66" s="175" t="s">
        <v>728</v>
      </c>
      <c r="B66" s="175">
        <v>2</v>
      </c>
      <c r="C66" s="175">
        <v>71</v>
      </c>
      <c r="D66" s="182">
        <v>0.5</v>
      </c>
      <c r="E66" s="182" t="str">
        <f t="shared" si="0"/>
        <v>Darnley Bay-2-71-0.5</v>
      </c>
      <c r="F66" s="182">
        <v>41.03</v>
      </c>
      <c r="G66" s="182">
        <v>0.03</v>
      </c>
      <c r="H66" s="182">
        <v>18.25</v>
      </c>
      <c r="I66" s="182">
        <v>6.87</v>
      </c>
      <c r="J66" s="182">
        <v>0.45</v>
      </c>
      <c r="K66" s="182">
        <v>19.09</v>
      </c>
      <c r="L66" s="182">
        <v>6.11</v>
      </c>
      <c r="M66" s="182">
        <v>0.02</v>
      </c>
      <c r="N66" s="182">
        <v>6.53</v>
      </c>
      <c r="O66" s="182">
        <v>98.37</v>
      </c>
      <c r="P66" s="183">
        <f t="shared" si="1"/>
        <v>83.201580883811431</v>
      </c>
      <c r="Q66" s="183">
        <f t="shared" si="2"/>
        <v>19.356922442220387</v>
      </c>
      <c r="R66" s="182" t="s">
        <v>729</v>
      </c>
      <c r="S66" s="182" t="s">
        <v>730</v>
      </c>
      <c r="T66" s="182">
        <v>5</v>
      </c>
    </row>
    <row r="67" spans="1:20" s="175" customFormat="1" ht="11.25">
      <c r="A67" s="175" t="s">
        <v>728</v>
      </c>
      <c r="B67" s="175">
        <v>2</v>
      </c>
      <c r="C67" s="175">
        <v>72</v>
      </c>
      <c r="D67" s="182">
        <v>0.5</v>
      </c>
      <c r="E67" s="182" t="str">
        <f t="shared" si="0"/>
        <v>Darnley Bay-2-72-0.5</v>
      </c>
      <c r="F67" s="182">
        <v>42.62</v>
      </c>
      <c r="G67" s="182">
        <v>7.0000000000000007E-2</v>
      </c>
      <c r="H67" s="182">
        <v>18.11</v>
      </c>
      <c r="I67" s="182">
        <v>7.04</v>
      </c>
      <c r="J67" s="182">
        <v>0.31</v>
      </c>
      <c r="K67" s="182">
        <v>18.57</v>
      </c>
      <c r="L67" s="182">
        <v>6.64</v>
      </c>
      <c r="M67" s="182">
        <v>0</v>
      </c>
      <c r="N67" s="182">
        <v>7.69</v>
      </c>
      <c r="O67" s="182">
        <v>101.05</v>
      </c>
      <c r="P67" s="183">
        <f t="shared" si="1"/>
        <v>82.461314695604287</v>
      </c>
      <c r="Q67" s="183">
        <f t="shared" si="2"/>
        <v>22.170323055072437</v>
      </c>
      <c r="R67" s="182" t="s">
        <v>729</v>
      </c>
      <c r="S67" s="182" t="s">
        <v>730</v>
      </c>
      <c r="T67" s="182">
        <v>5</v>
      </c>
    </row>
    <row r="68" spans="1:20" s="175" customFormat="1" ht="11.25">
      <c r="A68" s="175" t="s">
        <v>728</v>
      </c>
      <c r="B68" s="175">
        <v>2</v>
      </c>
      <c r="C68" s="175">
        <v>73</v>
      </c>
      <c r="D68" s="182">
        <v>0.5</v>
      </c>
      <c r="E68" s="182" t="str">
        <f t="shared" ref="E68:E131" si="3">CONCATENATE(A67,"-",B68,"-",C68,"-",D68)</f>
        <v>Darnley Bay-2-73-0.5</v>
      </c>
      <c r="F68" s="182">
        <v>42.54</v>
      </c>
      <c r="G68" s="182">
        <v>0.05</v>
      </c>
      <c r="H68" s="182">
        <v>19.43</v>
      </c>
      <c r="I68" s="182">
        <v>7.13</v>
      </c>
      <c r="J68" s="182">
        <v>0.41</v>
      </c>
      <c r="K68" s="182">
        <v>18.84</v>
      </c>
      <c r="L68" s="182">
        <v>5.78</v>
      </c>
      <c r="M68" s="182">
        <v>0</v>
      </c>
      <c r="N68" s="182">
        <v>6.09</v>
      </c>
      <c r="O68" s="182">
        <v>100.27</v>
      </c>
      <c r="P68" s="183">
        <f t="shared" ref="P68:P131" si="4">((K68/40.31)/(K68/40.31+I68/71.85))*100</f>
        <v>82.486347427093492</v>
      </c>
      <c r="Q68" s="183">
        <f t="shared" ref="Q68:Q131" si="5">((N68/151.99061)/(N68/151.99061+H68/101.96137))*100</f>
        <v>17.373349089493313</v>
      </c>
      <c r="R68" s="182" t="s">
        <v>729</v>
      </c>
      <c r="S68" s="182" t="s">
        <v>730</v>
      </c>
      <c r="T68" s="182">
        <v>5</v>
      </c>
    </row>
    <row r="69" spans="1:20" s="175" customFormat="1" ht="11.25">
      <c r="A69" s="175" t="s">
        <v>728</v>
      </c>
      <c r="B69" s="175">
        <v>2</v>
      </c>
      <c r="C69" s="175">
        <v>74</v>
      </c>
      <c r="D69" s="182">
        <v>0.5</v>
      </c>
      <c r="E69" s="182" t="str">
        <f t="shared" si="3"/>
        <v>Darnley Bay-2-74-0.5</v>
      </c>
      <c r="F69" s="182">
        <v>41.92</v>
      </c>
      <c r="G69" s="182">
        <v>0.17</v>
      </c>
      <c r="H69" s="182">
        <v>19.760000000000002</v>
      </c>
      <c r="I69" s="182">
        <v>7.67</v>
      </c>
      <c r="J69" s="182">
        <v>0.32</v>
      </c>
      <c r="K69" s="182">
        <v>19.98</v>
      </c>
      <c r="L69" s="182">
        <v>4.8499999999999996</v>
      </c>
      <c r="M69" s="182">
        <v>0</v>
      </c>
      <c r="N69" s="182">
        <v>3.6</v>
      </c>
      <c r="O69" s="182">
        <v>98.26</v>
      </c>
      <c r="P69" s="183">
        <f t="shared" si="4"/>
        <v>82.279447026139749</v>
      </c>
      <c r="Q69" s="183">
        <f t="shared" si="5"/>
        <v>10.890738029379765</v>
      </c>
      <c r="R69" s="182" t="s">
        <v>729</v>
      </c>
      <c r="S69" s="182" t="s">
        <v>730</v>
      </c>
      <c r="T69" s="182">
        <v>5</v>
      </c>
    </row>
    <row r="70" spans="1:20" s="175" customFormat="1" ht="11.25">
      <c r="A70" s="175" t="s">
        <v>728</v>
      </c>
      <c r="B70" s="175">
        <v>2</v>
      </c>
      <c r="C70" s="175">
        <v>75</v>
      </c>
      <c r="D70" s="182">
        <v>0.5</v>
      </c>
      <c r="E70" s="182" t="str">
        <f t="shared" si="3"/>
        <v>Darnley Bay-2-75-0.5</v>
      </c>
      <c r="F70" s="182">
        <v>41.45</v>
      </c>
      <c r="G70" s="182">
        <v>0.12</v>
      </c>
      <c r="H70" s="182">
        <v>18.29</v>
      </c>
      <c r="I70" s="182">
        <v>6.98</v>
      </c>
      <c r="J70" s="182">
        <v>0.28999999999999998</v>
      </c>
      <c r="K70" s="182">
        <v>19.73</v>
      </c>
      <c r="L70" s="182">
        <v>5.84</v>
      </c>
      <c r="M70" s="182">
        <v>0</v>
      </c>
      <c r="N70" s="182">
        <v>6.98</v>
      </c>
      <c r="O70" s="182">
        <v>99.68</v>
      </c>
      <c r="P70" s="183">
        <f t="shared" si="4"/>
        <v>83.439098749750073</v>
      </c>
      <c r="Q70" s="183">
        <f t="shared" si="5"/>
        <v>20.382937449491681</v>
      </c>
      <c r="R70" s="182" t="s">
        <v>729</v>
      </c>
      <c r="S70" s="182" t="s">
        <v>730</v>
      </c>
      <c r="T70" s="182">
        <v>5</v>
      </c>
    </row>
    <row r="71" spans="1:20" s="175" customFormat="1" ht="11.25">
      <c r="A71" s="175" t="s">
        <v>728</v>
      </c>
      <c r="B71" s="175">
        <v>2</v>
      </c>
      <c r="C71" s="175">
        <v>76</v>
      </c>
      <c r="D71" s="182">
        <v>0.5</v>
      </c>
      <c r="E71" s="182" t="str">
        <f t="shared" si="3"/>
        <v>Darnley Bay-2-76-0.5</v>
      </c>
      <c r="F71" s="182">
        <v>42.5</v>
      </c>
      <c r="G71" s="182">
        <v>0.06</v>
      </c>
      <c r="H71" s="182">
        <v>21.03</v>
      </c>
      <c r="I71" s="182">
        <v>7.15</v>
      </c>
      <c r="J71" s="182">
        <v>0.23</v>
      </c>
      <c r="K71" s="182">
        <v>20.7</v>
      </c>
      <c r="L71" s="182">
        <v>4.83</v>
      </c>
      <c r="M71" s="182">
        <v>0.01</v>
      </c>
      <c r="N71" s="182">
        <v>3.98</v>
      </c>
      <c r="O71" s="182">
        <v>100.49</v>
      </c>
      <c r="P71" s="183">
        <f t="shared" si="4"/>
        <v>83.767128514796994</v>
      </c>
      <c r="Q71" s="183">
        <f t="shared" si="5"/>
        <v>11.265609061733343</v>
      </c>
      <c r="R71" s="182" t="s">
        <v>729</v>
      </c>
      <c r="S71" s="182" t="s">
        <v>730</v>
      </c>
      <c r="T71" s="182">
        <v>5</v>
      </c>
    </row>
    <row r="72" spans="1:20" s="175" customFormat="1" ht="11.25">
      <c r="A72" s="175" t="s">
        <v>728</v>
      </c>
      <c r="B72" s="175">
        <v>2</v>
      </c>
      <c r="C72" s="175">
        <v>77</v>
      </c>
      <c r="D72" s="182">
        <v>0.5</v>
      </c>
      <c r="E72" s="182" t="str">
        <f t="shared" si="3"/>
        <v>Darnley Bay-2-77-0.5</v>
      </c>
      <c r="F72" s="182">
        <v>41.44</v>
      </c>
      <c r="G72" s="182">
        <v>0.12</v>
      </c>
      <c r="H72" s="182">
        <v>19.579999999999998</v>
      </c>
      <c r="I72" s="182">
        <v>6.83</v>
      </c>
      <c r="J72" s="182">
        <v>0.33</v>
      </c>
      <c r="K72" s="182">
        <v>19.32</v>
      </c>
      <c r="L72" s="182">
        <v>5.65</v>
      </c>
      <c r="M72" s="182">
        <v>0</v>
      </c>
      <c r="N72" s="182">
        <v>5.62</v>
      </c>
      <c r="O72" s="182">
        <v>98.89</v>
      </c>
      <c r="P72" s="183">
        <f t="shared" si="4"/>
        <v>83.44911113845707</v>
      </c>
      <c r="Q72" s="183">
        <f t="shared" si="5"/>
        <v>16.14604265667332</v>
      </c>
      <c r="R72" s="182" t="s">
        <v>729</v>
      </c>
      <c r="S72" s="182" t="s">
        <v>730</v>
      </c>
      <c r="T72" s="182">
        <v>5</v>
      </c>
    </row>
    <row r="73" spans="1:20" s="175" customFormat="1" ht="11.25">
      <c r="A73" s="175" t="s">
        <v>728</v>
      </c>
      <c r="B73" s="175">
        <v>2</v>
      </c>
      <c r="C73" s="175">
        <v>78</v>
      </c>
      <c r="D73" s="182">
        <v>0.5</v>
      </c>
      <c r="E73" s="182" t="str">
        <f t="shared" si="3"/>
        <v>Darnley Bay-2-78-0.5</v>
      </c>
      <c r="F73" s="182">
        <v>41.03</v>
      </c>
      <c r="G73" s="182">
        <v>0.54</v>
      </c>
      <c r="H73" s="182">
        <v>18.28</v>
      </c>
      <c r="I73" s="182">
        <v>7.07</v>
      </c>
      <c r="J73" s="182">
        <v>0.43</v>
      </c>
      <c r="K73" s="182">
        <v>20.45</v>
      </c>
      <c r="L73" s="182">
        <v>5.92</v>
      </c>
      <c r="M73" s="182">
        <v>0</v>
      </c>
      <c r="N73" s="182">
        <v>7.6</v>
      </c>
      <c r="O73" s="182">
        <v>101.3</v>
      </c>
      <c r="P73" s="183">
        <f t="shared" si="4"/>
        <v>83.754901175050762</v>
      </c>
      <c r="Q73" s="183">
        <f t="shared" si="5"/>
        <v>21.808109479478503</v>
      </c>
      <c r="R73" s="182" t="s">
        <v>729</v>
      </c>
      <c r="S73" s="182" t="s">
        <v>737</v>
      </c>
      <c r="T73" s="182">
        <v>11</v>
      </c>
    </row>
    <row r="74" spans="1:20" s="175" customFormat="1" ht="11.25">
      <c r="A74" s="175" t="s">
        <v>728</v>
      </c>
      <c r="B74" s="175">
        <v>2</v>
      </c>
      <c r="C74" s="175">
        <v>79</v>
      </c>
      <c r="D74" s="182">
        <v>0.5</v>
      </c>
      <c r="E74" s="182" t="str">
        <f t="shared" si="3"/>
        <v>Darnley Bay-2-79-0.5</v>
      </c>
      <c r="F74" s="182">
        <v>42.26</v>
      </c>
      <c r="G74" s="182">
        <v>0.53</v>
      </c>
      <c r="H74" s="182">
        <v>21.37</v>
      </c>
      <c r="I74" s="182">
        <v>6.91</v>
      </c>
      <c r="J74" s="182">
        <v>0.23</v>
      </c>
      <c r="K74" s="182">
        <v>21.82</v>
      </c>
      <c r="L74" s="182">
        <v>5.01</v>
      </c>
      <c r="M74" s="182">
        <v>0</v>
      </c>
      <c r="N74" s="182">
        <v>3.45</v>
      </c>
      <c r="O74" s="182">
        <v>101.59</v>
      </c>
      <c r="P74" s="183">
        <f t="shared" si="4"/>
        <v>84.913571622433096</v>
      </c>
      <c r="Q74" s="183">
        <f t="shared" si="5"/>
        <v>9.7718243822563018</v>
      </c>
      <c r="R74" s="182" t="s">
        <v>729</v>
      </c>
      <c r="S74" s="182" t="s">
        <v>733</v>
      </c>
      <c r="T74" s="182">
        <v>1</v>
      </c>
    </row>
    <row r="75" spans="1:20" s="175" customFormat="1" ht="11.25">
      <c r="A75" s="175" t="s">
        <v>728</v>
      </c>
      <c r="B75" s="175">
        <v>2</v>
      </c>
      <c r="C75" s="175">
        <v>80</v>
      </c>
      <c r="D75" s="182">
        <v>0.5</v>
      </c>
      <c r="E75" s="182" t="str">
        <f t="shared" si="3"/>
        <v>Darnley Bay-2-80-0.5</v>
      </c>
      <c r="F75" s="182">
        <v>40.659999999999997</v>
      </c>
      <c r="G75" s="182">
        <v>0.22</v>
      </c>
      <c r="H75" s="182">
        <v>16.38</v>
      </c>
      <c r="I75" s="182">
        <v>6.9</v>
      </c>
      <c r="J75" s="182">
        <v>0.36</v>
      </c>
      <c r="K75" s="182">
        <v>18.73</v>
      </c>
      <c r="L75" s="182">
        <v>6.65</v>
      </c>
      <c r="M75" s="182">
        <v>0</v>
      </c>
      <c r="N75" s="182">
        <v>8.4</v>
      </c>
      <c r="O75" s="182">
        <v>98.29</v>
      </c>
      <c r="P75" s="183">
        <f t="shared" si="4"/>
        <v>82.872048867857089</v>
      </c>
      <c r="Q75" s="183">
        <f t="shared" si="5"/>
        <v>25.596371662150176</v>
      </c>
      <c r="R75" s="182" t="s">
        <v>729</v>
      </c>
      <c r="S75" s="182" t="s">
        <v>730</v>
      </c>
      <c r="T75" s="182">
        <v>5</v>
      </c>
    </row>
    <row r="76" spans="1:20" s="175" customFormat="1" ht="11.25">
      <c r="A76" s="175" t="s">
        <v>728</v>
      </c>
      <c r="B76" s="175">
        <v>2</v>
      </c>
      <c r="C76" s="175">
        <v>81</v>
      </c>
      <c r="D76" s="182">
        <v>0.5</v>
      </c>
      <c r="E76" s="182" t="str">
        <f t="shared" si="3"/>
        <v>Darnley Bay-2-81-0.5</v>
      </c>
      <c r="F76" s="182">
        <v>41.6</v>
      </c>
      <c r="G76" s="182">
        <v>0.14000000000000001</v>
      </c>
      <c r="H76" s="182">
        <v>19.07</v>
      </c>
      <c r="I76" s="182">
        <v>7.33</v>
      </c>
      <c r="J76" s="182">
        <v>0.32</v>
      </c>
      <c r="K76" s="182">
        <v>19.47</v>
      </c>
      <c r="L76" s="182">
        <v>6.02</v>
      </c>
      <c r="M76" s="182">
        <v>0</v>
      </c>
      <c r="N76" s="182">
        <v>7.18</v>
      </c>
      <c r="O76" s="182">
        <v>101.13</v>
      </c>
      <c r="P76" s="183">
        <f t="shared" si="4"/>
        <v>82.561748705346645</v>
      </c>
      <c r="Q76" s="183">
        <f t="shared" si="5"/>
        <v>20.164546234633178</v>
      </c>
      <c r="R76" s="182" t="s">
        <v>729</v>
      </c>
      <c r="S76" s="182" t="s">
        <v>730</v>
      </c>
      <c r="T76" s="182">
        <v>5</v>
      </c>
    </row>
    <row r="77" spans="1:20" s="175" customFormat="1" ht="11.25">
      <c r="A77" s="175" t="s">
        <v>728</v>
      </c>
      <c r="B77" s="175">
        <v>2</v>
      </c>
      <c r="C77" s="175">
        <v>82</v>
      </c>
      <c r="D77" s="182">
        <v>0.5</v>
      </c>
      <c r="E77" s="182" t="str">
        <f t="shared" si="3"/>
        <v>Darnley Bay-2-82-0.5</v>
      </c>
      <c r="F77" s="182">
        <v>42.73</v>
      </c>
      <c r="G77" s="182">
        <v>0.67</v>
      </c>
      <c r="H77" s="182">
        <v>19.989999999999998</v>
      </c>
      <c r="I77" s="182">
        <v>8.2899999999999991</v>
      </c>
      <c r="J77" s="182">
        <v>0.46</v>
      </c>
      <c r="K77" s="182">
        <v>19.7</v>
      </c>
      <c r="L77" s="182">
        <v>5.33</v>
      </c>
      <c r="M77" s="182">
        <v>0</v>
      </c>
      <c r="N77" s="182">
        <v>3.52</v>
      </c>
      <c r="O77" s="182">
        <v>100.68</v>
      </c>
      <c r="P77" s="183">
        <f t="shared" si="4"/>
        <v>80.900374133759385</v>
      </c>
      <c r="Q77" s="183">
        <f t="shared" si="5"/>
        <v>10.564712456502791</v>
      </c>
      <c r="R77" s="182" t="s">
        <v>729</v>
      </c>
      <c r="S77" s="182" t="s">
        <v>733</v>
      </c>
      <c r="T77" s="182">
        <v>1</v>
      </c>
    </row>
    <row r="78" spans="1:20" s="175" customFormat="1" ht="11.25">
      <c r="A78" s="175" t="s">
        <v>728</v>
      </c>
      <c r="B78" s="175">
        <v>2</v>
      </c>
      <c r="C78" s="175">
        <v>83</v>
      </c>
      <c r="D78" s="182">
        <v>0.5</v>
      </c>
      <c r="E78" s="182" t="str">
        <f t="shared" si="3"/>
        <v>Darnley Bay-2-83-0.5</v>
      </c>
      <c r="F78" s="182">
        <v>43.27</v>
      </c>
      <c r="G78" s="182">
        <v>0.45</v>
      </c>
      <c r="H78" s="182">
        <v>20.83</v>
      </c>
      <c r="I78" s="182">
        <v>6.9</v>
      </c>
      <c r="J78" s="182">
        <v>0.34</v>
      </c>
      <c r="K78" s="182">
        <v>20.96</v>
      </c>
      <c r="L78" s="182">
        <v>5.16</v>
      </c>
      <c r="M78" s="182">
        <v>0</v>
      </c>
      <c r="N78" s="182">
        <v>3.54</v>
      </c>
      <c r="O78" s="182">
        <v>101.35</v>
      </c>
      <c r="P78" s="183">
        <f t="shared" si="4"/>
        <v>84.410253823324169</v>
      </c>
      <c r="Q78" s="183">
        <f t="shared" si="5"/>
        <v>10.233986398133414</v>
      </c>
      <c r="R78" s="182" t="s">
        <v>729</v>
      </c>
      <c r="S78" s="182" t="s">
        <v>733</v>
      </c>
      <c r="T78" s="182">
        <v>1</v>
      </c>
    </row>
    <row r="79" spans="1:20" s="175" customFormat="1" ht="11.25">
      <c r="A79" s="175" t="s">
        <v>728</v>
      </c>
      <c r="B79" s="175">
        <v>2</v>
      </c>
      <c r="C79" s="175">
        <v>84</v>
      </c>
      <c r="D79" s="182">
        <v>0.5</v>
      </c>
      <c r="E79" s="182" t="str">
        <f t="shared" si="3"/>
        <v>Darnley Bay-2-84-0.5</v>
      </c>
      <c r="F79" s="182">
        <v>40.909999999999997</v>
      </c>
      <c r="G79" s="182">
        <v>0.19</v>
      </c>
      <c r="H79" s="182">
        <v>19.600000000000001</v>
      </c>
      <c r="I79" s="182">
        <v>7.26</v>
      </c>
      <c r="J79" s="182">
        <v>0.48</v>
      </c>
      <c r="K79" s="182">
        <v>19.670000000000002</v>
      </c>
      <c r="L79" s="182">
        <v>5.89</v>
      </c>
      <c r="M79" s="182">
        <v>0.02</v>
      </c>
      <c r="N79" s="182">
        <v>5.45</v>
      </c>
      <c r="O79" s="182">
        <v>99.47</v>
      </c>
      <c r="P79" s="183">
        <f t="shared" si="4"/>
        <v>82.845200719532883</v>
      </c>
      <c r="Q79" s="183">
        <f t="shared" si="5"/>
        <v>15.720955499227319</v>
      </c>
      <c r="R79" s="182" t="s">
        <v>729</v>
      </c>
      <c r="S79" s="182" t="s">
        <v>730</v>
      </c>
      <c r="T79" s="182">
        <v>5</v>
      </c>
    </row>
    <row r="80" spans="1:20" s="175" customFormat="1" ht="11.25">
      <c r="A80" s="175" t="s">
        <v>728</v>
      </c>
      <c r="B80" s="175">
        <v>2</v>
      </c>
      <c r="C80" s="175">
        <v>85</v>
      </c>
      <c r="D80" s="182">
        <v>0.5</v>
      </c>
      <c r="E80" s="182" t="str">
        <f t="shared" si="3"/>
        <v>Darnley Bay-2-85-0.5</v>
      </c>
      <c r="F80" s="182">
        <v>42.05</v>
      </c>
      <c r="G80" s="182">
        <v>0.51</v>
      </c>
      <c r="H80" s="182">
        <v>21.03</v>
      </c>
      <c r="I80" s="182">
        <v>6.87</v>
      </c>
      <c r="J80" s="182">
        <v>0.39</v>
      </c>
      <c r="K80" s="182">
        <v>21.17</v>
      </c>
      <c r="L80" s="182">
        <v>4.9800000000000004</v>
      </c>
      <c r="M80" s="182">
        <v>0</v>
      </c>
      <c r="N80" s="182">
        <v>3.71</v>
      </c>
      <c r="O80" s="182">
        <v>100.71</v>
      </c>
      <c r="P80" s="183">
        <f t="shared" si="4"/>
        <v>84.597853541463039</v>
      </c>
      <c r="Q80" s="183">
        <f t="shared" si="5"/>
        <v>10.582233908696415</v>
      </c>
      <c r="R80" s="182" t="s">
        <v>729</v>
      </c>
      <c r="S80" s="182" t="s">
        <v>733</v>
      </c>
      <c r="T80" s="182">
        <v>1</v>
      </c>
    </row>
    <row r="81" spans="1:20" s="175" customFormat="1" ht="11.25">
      <c r="A81" s="175" t="s">
        <v>728</v>
      </c>
      <c r="B81" s="175">
        <v>3</v>
      </c>
      <c r="C81" s="175">
        <v>78</v>
      </c>
      <c r="D81" s="182">
        <v>0.5</v>
      </c>
      <c r="E81" s="182" t="str">
        <f t="shared" si="3"/>
        <v>Darnley Bay-3-78-0.5</v>
      </c>
      <c r="F81" s="182">
        <v>40.94</v>
      </c>
      <c r="G81" s="182">
        <v>0.78</v>
      </c>
      <c r="H81" s="182">
        <v>19.41</v>
      </c>
      <c r="I81" s="182">
        <v>7.21</v>
      </c>
      <c r="J81" s="182">
        <v>0.34</v>
      </c>
      <c r="K81" s="182">
        <v>20.38</v>
      </c>
      <c r="L81" s="182">
        <v>4.92</v>
      </c>
      <c r="M81" s="182">
        <v>0</v>
      </c>
      <c r="N81" s="182">
        <v>4.92</v>
      </c>
      <c r="O81" s="182">
        <v>98.91</v>
      </c>
      <c r="P81" s="183">
        <f t="shared" si="4"/>
        <v>83.439011324672933</v>
      </c>
      <c r="Q81" s="183">
        <f t="shared" si="5"/>
        <v>14.533047418702614</v>
      </c>
      <c r="R81" s="182" t="s">
        <v>729</v>
      </c>
      <c r="S81" s="182" t="s">
        <v>737</v>
      </c>
      <c r="T81" s="182">
        <v>11</v>
      </c>
    </row>
    <row r="82" spans="1:20" s="175" customFormat="1" ht="11.25">
      <c r="A82" s="175" t="s">
        <v>728</v>
      </c>
      <c r="B82" s="175">
        <v>3</v>
      </c>
      <c r="C82" s="175">
        <v>79</v>
      </c>
      <c r="D82" s="182">
        <v>0.5</v>
      </c>
      <c r="E82" s="182" t="str">
        <f t="shared" si="3"/>
        <v>Darnley Bay-3-79-0.5</v>
      </c>
      <c r="F82" s="182">
        <v>43.65</v>
      </c>
      <c r="G82" s="182">
        <v>0.4</v>
      </c>
      <c r="H82" s="182">
        <v>19.82</v>
      </c>
      <c r="I82" s="182">
        <v>6.81</v>
      </c>
      <c r="J82" s="182">
        <v>0.41</v>
      </c>
      <c r="K82" s="182">
        <v>20.63</v>
      </c>
      <c r="L82" s="182">
        <v>4.67</v>
      </c>
      <c r="M82" s="182">
        <v>0.04</v>
      </c>
      <c r="N82" s="182">
        <v>4.43</v>
      </c>
      <c r="O82" s="182">
        <v>100.87</v>
      </c>
      <c r="P82" s="183">
        <f t="shared" si="4"/>
        <v>84.374160038333841</v>
      </c>
      <c r="Q82" s="183">
        <f t="shared" si="5"/>
        <v>13.03897964041392</v>
      </c>
      <c r="R82" s="182" t="s">
        <v>729</v>
      </c>
      <c r="S82" s="182" t="s">
        <v>737</v>
      </c>
      <c r="T82" s="182">
        <v>11</v>
      </c>
    </row>
    <row r="83" spans="1:20" s="175" customFormat="1" ht="11.25">
      <c r="A83" s="175" t="s">
        <v>728</v>
      </c>
      <c r="B83" s="175">
        <v>3</v>
      </c>
      <c r="C83" s="175">
        <v>80</v>
      </c>
      <c r="D83" s="182">
        <v>0.5</v>
      </c>
      <c r="E83" s="182" t="str">
        <f t="shared" si="3"/>
        <v>Darnley Bay-3-80-0.5</v>
      </c>
      <c r="F83" s="182">
        <v>42.66</v>
      </c>
      <c r="G83" s="182">
        <v>0.12</v>
      </c>
      <c r="H83" s="182">
        <v>22.51</v>
      </c>
      <c r="I83" s="182">
        <v>8.1199999999999992</v>
      </c>
      <c r="J83" s="182">
        <v>0.35</v>
      </c>
      <c r="K83" s="182">
        <v>20.61</v>
      </c>
      <c r="L83" s="182">
        <v>4.22</v>
      </c>
      <c r="M83" s="182">
        <v>0</v>
      </c>
      <c r="N83" s="182">
        <v>1.7</v>
      </c>
      <c r="O83" s="182">
        <v>100.28</v>
      </c>
      <c r="P83" s="183">
        <f t="shared" si="4"/>
        <v>81.897631368976505</v>
      </c>
      <c r="Q83" s="183">
        <f t="shared" si="5"/>
        <v>4.8220179562750776</v>
      </c>
      <c r="R83" s="182" t="s">
        <v>729</v>
      </c>
      <c r="S83" s="182" t="s">
        <v>730</v>
      </c>
      <c r="T83" s="182">
        <v>5</v>
      </c>
    </row>
    <row r="84" spans="1:20" s="175" customFormat="1" ht="11.25">
      <c r="A84" s="175" t="s">
        <v>728</v>
      </c>
      <c r="B84" s="175">
        <v>3</v>
      </c>
      <c r="C84" s="175">
        <v>81</v>
      </c>
      <c r="D84" s="182">
        <v>0.5</v>
      </c>
      <c r="E84" s="182" t="str">
        <f t="shared" si="3"/>
        <v>Darnley Bay-3-81-0.5</v>
      </c>
      <c r="F84" s="182">
        <v>43.13</v>
      </c>
      <c r="G84" s="182">
        <v>0.16</v>
      </c>
      <c r="H84" s="182">
        <v>20.65</v>
      </c>
      <c r="I84" s="182">
        <v>6.79</v>
      </c>
      <c r="J84" s="182">
        <v>0.25</v>
      </c>
      <c r="K84" s="182">
        <v>21.42</v>
      </c>
      <c r="L84" s="182">
        <v>4.8899999999999997</v>
      </c>
      <c r="M84" s="182">
        <v>0</v>
      </c>
      <c r="N84" s="182">
        <v>3.77</v>
      </c>
      <c r="O84" s="182">
        <v>101.07</v>
      </c>
      <c r="P84" s="183">
        <f t="shared" si="4"/>
        <v>84.900971842554327</v>
      </c>
      <c r="Q84" s="183">
        <f t="shared" si="5"/>
        <v>10.910993884662908</v>
      </c>
      <c r="R84" s="182" t="s">
        <v>729</v>
      </c>
      <c r="S84" s="182" t="s">
        <v>730</v>
      </c>
      <c r="T84" s="182">
        <v>5</v>
      </c>
    </row>
    <row r="85" spans="1:20" s="175" customFormat="1" ht="11.25">
      <c r="A85" s="175" t="s">
        <v>728</v>
      </c>
      <c r="B85" s="175">
        <v>3</v>
      </c>
      <c r="C85" s="175">
        <v>82</v>
      </c>
      <c r="D85" s="182">
        <v>0.5</v>
      </c>
      <c r="E85" s="182" t="str">
        <f t="shared" si="3"/>
        <v>Darnley Bay-3-82-0.5</v>
      </c>
      <c r="F85" s="182">
        <v>41.64</v>
      </c>
      <c r="G85" s="182">
        <v>0.1</v>
      </c>
      <c r="H85" s="182">
        <v>18.329999999999998</v>
      </c>
      <c r="I85" s="182">
        <v>6.99</v>
      </c>
      <c r="J85" s="182">
        <v>0.47</v>
      </c>
      <c r="K85" s="182">
        <v>19.48</v>
      </c>
      <c r="L85" s="182">
        <v>5.88</v>
      </c>
      <c r="M85" s="182">
        <v>0.04</v>
      </c>
      <c r="N85" s="182">
        <v>6.46</v>
      </c>
      <c r="O85" s="182">
        <v>99.38</v>
      </c>
      <c r="P85" s="183">
        <f t="shared" si="4"/>
        <v>83.24217444590532</v>
      </c>
      <c r="Q85" s="183">
        <f t="shared" si="5"/>
        <v>19.121503116193747</v>
      </c>
      <c r="R85" s="182" t="s">
        <v>729</v>
      </c>
      <c r="S85" s="182" t="s">
        <v>730</v>
      </c>
      <c r="T85" s="182">
        <v>5</v>
      </c>
    </row>
    <row r="86" spans="1:20" s="175" customFormat="1" ht="11.25">
      <c r="A86" s="175" t="s">
        <v>728</v>
      </c>
      <c r="B86" s="175">
        <v>3</v>
      </c>
      <c r="C86" s="175">
        <v>83</v>
      </c>
      <c r="D86" s="182">
        <v>0.5</v>
      </c>
      <c r="E86" s="182" t="str">
        <f t="shared" si="3"/>
        <v>Darnley Bay-3-83-0.5</v>
      </c>
      <c r="F86" s="182">
        <v>42.17</v>
      </c>
      <c r="G86" s="182">
        <v>0.38</v>
      </c>
      <c r="H86" s="182">
        <v>20.22</v>
      </c>
      <c r="I86" s="182">
        <v>7.03</v>
      </c>
      <c r="J86" s="182">
        <v>0.4</v>
      </c>
      <c r="K86" s="182">
        <v>20.29</v>
      </c>
      <c r="L86" s="182">
        <v>4.96</v>
      </c>
      <c r="M86" s="182">
        <v>0</v>
      </c>
      <c r="N86" s="182">
        <v>3.8</v>
      </c>
      <c r="O86" s="182">
        <v>99.25</v>
      </c>
      <c r="P86" s="183">
        <f t="shared" si="4"/>
        <v>83.725205112427759</v>
      </c>
      <c r="Q86" s="183">
        <f t="shared" si="5"/>
        <v>11.195793684459773</v>
      </c>
      <c r="R86" s="182" t="s">
        <v>729</v>
      </c>
      <c r="S86" s="182" t="s">
        <v>733</v>
      </c>
      <c r="T86" s="182">
        <v>1</v>
      </c>
    </row>
    <row r="87" spans="1:20" s="175" customFormat="1" ht="11.25">
      <c r="A87" s="175" t="s">
        <v>728</v>
      </c>
      <c r="B87" s="175">
        <v>3</v>
      </c>
      <c r="C87" s="175">
        <v>84</v>
      </c>
      <c r="D87" s="182">
        <v>0.5</v>
      </c>
      <c r="E87" s="182" t="str">
        <f t="shared" si="3"/>
        <v>Darnley Bay-3-84-0.5</v>
      </c>
      <c r="F87" s="182">
        <v>40.93</v>
      </c>
      <c r="G87" s="182">
        <v>7.0000000000000007E-2</v>
      </c>
      <c r="H87" s="182">
        <v>19.71</v>
      </c>
      <c r="I87" s="182">
        <v>6.92</v>
      </c>
      <c r="J87" s="182">
        <v>0.38</v>
      </c>
      <c r="K87" s="182">
        <v>20.63</v>
      </c>
      <c r="L87" s="182">
        <v>5.49</v>
      </c>
      <c r="M87" s="182">
        <v>0</v>
      </c>
      <c r="N87" s="182">
        <v>5.01</v>
      </c>
      <c r="O87" s="182">
        <v>99.14</v>
      </c>
      <c r="P87" s="183">
        <f t="shared" si="4"/>
        <v>84.161736014890209</v>
      </c>
      <c r="Q87" s="183">
        <f t="shared" si="5"/>
        <v>14.567731955953789</v>
      </c>
      <c r="R87" s="182" t="s">
        <v>729</v>
      </c>
      <c r="S87" s="182" t="s">
        <v>730</v>
      </c>
      <c r="T87" s="182">
        <v>5</v>
      </c>
    </row>
    <row r="88" spans="1:20" s="175" customFormat="1" ht="11.25">
      <c r="A88" s="175" t="s">
        <v>728</v>
      </c>
      <c r="B88" s="175">
        <v>3</v>
      </c>
      <c r="C88" s="175">
        <v>85</v>
      </c>
      <c r="D88" s="182">
        <v>0.5</v>
      </c>
      <c r="E88" s="182" t="str">
        <f t="shared" si="3"/>
        <v>Darnley Bay-3-85-0.5</v>
      </c>
      <c r="F88" s="182">
        <v>42.6</v>
      </c>
      <c r="G88" s="182">
        <v>0.23</v>
      </c>
      <c r="H88" s="182">
        <v>21.38</v>
      </c>
      <c r="I88" s="182">
        <v>8.51</v>
      </c>
      <c r="J88" s="182">
        <v>0.38</v>
      </c>
      <c r="K88" s="182">
        <v>20.98</v>
      </c>
      <c r="L88" s="182">
        <v>4.6399999999999997</v>
      </c>
      <c r="M88" s="182">
        <v>0.04</v>
      </c>
      <c r="N88" s="182">
        <v>2.72</v>
      </c>
      <c r="O88" s="182">
        <v>101.48</v>
      </c>
      <c r="P88" s="183">
        <f t="shared" si="4"/>
        <v>81.461920285275298</v>
      </c>
      <c r="Q88" s="183">
        <f t="shared" si="5"/>
        <v>7.8634320502319417</v>
      </c>
      <c r="R88" s="182" t="s">
        <v>729</v>
      </c>
      <c r="S88" s="182" t="s">
        <v>730</v>
      </c>
      <c r="T88" s="182">
        <v>5</v>
      </c>
    </row>
    <row r="89" spans="1:20" s="175" customFormat="1" ht="11.25">
      <c r="A89" s="175" t="s">
        <v>728</v>
      </c>
      <c r="B89" s="175">
        <v>3</v>
      </c>
      <c r="C89" s="175">
        <v>86</v>
      </c>
      <c r="D89" s="182">
        <v>0.5</v>
      </c>
      <c r="E89" s="182" t="str">
        <f t="shared" si="3"/>
        <v>Darnley Bay-3-86-0.5</v>
      </c>
      <c r="F89" s="182">
        <v>41.39</v>
      </c>
      <c r="G89" s="182">
        <v>0.45</v>
      </c>
      <c r="H89" s="182">
        <v>18.010000000000002</v>
      </c>
      <c r="I89" s="182">
        <v>7.13</v>
      </c>
      <c r="J89" s="182">
        <v>0.34</v>
      </c>
      <c r="K89" s="182">
        <v>20.21</v>
      </c>
      <c r="L89" s="182">
        <v>5.49</v>
      </c>
      <c r="M89" s="182">
        <v>0</v>
      </c>
      <c r="N89" s="182">
        <v>6.36</v>
      </c>
      <c r="O89" s="182">
        <v>99.39</v>
      </c>
      <c r="P89" s="183">
        <f t="shared" si="4"/>
        <v>83.477407400338521</v>
      </c>
      <c r="Q89" s="183">
        <f t="shared" si="5"/>
        <v>19.152622330711825</v>
      </c>
      <c r="R89" s="182" t="s">
        <v>729</v>
      </c>
      <c r="S89" s="182" t="s">
        <v>737</v>
      </c>
      <c r="T89" s="182">
        <v>11</v>
      </c>
    </row>
    <row r="90" spans="1:20" s="175" customFormat="1" ht="11.25">
      <c r="A90" s="175" t="s">
        <v>728</v>
      </c>
      <c r="B90" s="175">
        <v>3</v>
      </c>
      <c r="C90" s="175">
        <v>87</v>
      </c>
      <c r="D90" s="182">
        <v>0.5</v>
      </c>
      <c r="E90" s="182" t="str">
        <f t="shared" si="3"/>
        <v>Darnley Bay-3-87-0.5</v>
      </c>
      <c r="F90" s="182">
        <v>41.86</v>
      </c>
      <c r="G90" s="182">
        <v>0.16</v>
      </c>
      <c r="H90" s="182">
        <v>18.45</v>
      </c>
      <c r="I90" s="182">
        <v>7.45</v>
      </c>
      <c r="J90" s="182">
        <v>0.49</v>
      </c>
      <c r="K90" s="182">
        <v>19.59</v>
      </c>
      <c r="L90" s="182">
        <v>6.12</v>
      </c>
      <c r="M90" s="182">
        <v>0</v>
      </c>
      <c r="N90" s="182">
        <v>6.05</v>
      </c>
      <c r="O90" s="182">
        <v>100.18</v>
      </c>
      <c r="P90" s="183">
        <f t="shared" si="4"/>
        <v>82.415942608576515</v>
      </c>
      <c r="Q90" s="183">
        <f t="shared" si="5"/>
        <v>18.031263129840578</v>
      </c>
      <c r="R90" s="182" t="s">
        <v>729</v>
      </c>
      <c r="S90" s="182" t="s">
        <v>730</v>
      </c>
      <c r="T90" s="182">
        <v>5</v>
      </c>
    </row>
    <row r="91" spans="1:20" s="175" customFormat="1" ht="11.25">
      <c r="A91" s="175" t="s">
        <v>728</v>
      </c>
      <c r="B91" s="175">
        <v>3</v>
      </c>
      <c r="C91" s="175">
        <v>88</v>
      </c>
      <c r="D91" s="182">
        <v>0.5</v>
      </c>
      <c r="E91" s="182" t="str">
        <f t="shared" si="3"/>
        <v>Darnley Bay-3-88-0.5</v>
      </c>
      <c r="F91" s="182">
        <v>42.05</v>
      </c>
      <c r="G91" s="182">
        <v>0.13</v>
      </c>
      <c r="H91" s="182">
        <v>23.32</v>
      </c>
      <c r="I91" s="182">
        <v>7.82</v>
      </c>
      <c r="J91" s="182">
        <v>0.46</v>
      </c>
      <c r="K91" s="182">
        <v>21.63</v>
      </c>
      <c r="L91" s="182">
        <v>4.21</v>
      </c>
      <c r="M91" s="182">
        <v>0.01</v>
      </c>
      <c r="N91" s="182">
        <v>1.72</v>
      </c>
      <c r="O91" s="182">
        <v>101.35</v>
      </c>
      <c r="P91" s="183">
        <f t="shared" si="4"/>
        <v>83.137136604973406</v>
      </c>
      <c r="Q91" s="183">
        <f t="shared" si="5"/>
        <v>4.7146032543702008</v>
      </c>
      <c r="R91" s="182" t="s">
        <v>729</v>
      </c>
      <c r="S91" s="182" t="s">
        <v>730</v>
      </c>
      <c r="T91" s="182">
        <v>5</v>
      </c>
    </row>
    <row r="92" spans="1:20" s="175" customFormat="1" ht="11.25">
      <c r="A92" s="175" t="s">
        <v>728</v>
      </c>
      <c r="B92" s="175">
        <v>3</v>
      </c>
      <c r="C92" s="175">
        <v>89</v>
      </c>
      <c r="D92" s="182">
        <v>0.5</v>
      </c>
      <c r="E92" s="182" t="str">
        <f t="shared" si="3"/>
        <v>Darnley Bay-3-89-0.5</v>
      </c>
      <c r="F92" s="182">
        <v>42.25</v>
      </c>
      <c r="G92" s="182">
        <v>0.12</v>
      </c>
      <c r="H92" s="182">
        <v>20.93</v>
      </c>
      <c r="I92" s="182">
        <v>7.65</v>
      </c>
      <c r="J92" s="182">
        <v>0.48</v>
      </c>
      <c r="K92" s="182">
        <v>20.100000000000001</v>
      </c>
      <c r="L92" s="182">
        <v>5.19</v>
      </c>
      <c r="M92" s="182">
        <v>0</v>
      </c>
      <c r="N92" s="182">
        <v>3.4</v>
      </c>
      <c r="O92" s="182">
        <v>100.12</v>
      </c>
      <c r="P92" s="183">
        <f t="shared" si="4"/>
        <v>82.404475975524889</v>
      </c>
      <c r="Q92" s="183">
        <f t="shared" si="5"/>
        <v>9.8266767149675527</v>
      </c>
      <c r="R92" s="182" t="s">
        <v>729</v>
      </c>
      <c r="S92" s="182" t="s">
        <v>730</v>
      </c>
      <c r="T92" s="182">
        <v>5</v>
      </c>
    </row>
    <row r="93" spans="1:20" s="175" customFormat="1" ht="11.25">
      <c r="A93" s="175" t="s">
        <v>728</v>
      </c>
      <c r="B93" s="175">
        <v>3</v>
      </c>
      <c r="C93" s="175">
        <v>90</v>
      </c>
      <c r="D93" s="182">
        <v>0.5</v>
      </c>
      <c r="E93" s="182" t="str">
        <f t="shared" si="3"/>
        <v>Darnley Bay-3-90-0.5</v>
      </c>
      <c r="F93" s="182">
        <v>41.36</v>
      </c>
      <c r="G93" s="182">
        <v>0.26</v>
      </c>
      <c r="H93" s="182">
        <v>16.809999999999999</v>
      </c>
      <c r="I93" s="182">
        <v>7.25</v>
      </c>
      <c r="J93" s="182">
        <v>0.32</v>
      </c>
      <c r="K93" s="182">
        <v>19.260000000000002</v>
      </c>
      <c r="L93" s="182">
        <v>6.96</v>
      </c>
      <c r="M93" s="182">
        <v>0.06</v>
      </c>
      <c r="N93" s="182">
        <v>8.5399999999999991</v>
      </c>
      <c r="O93" s="182">
        <v>100.82</v>
      </c>
      <c r="P93" s="183">
        <f t="shared" si="4"/>
        <v>82.563615009678841</v>
      </c>
      <c r="Q93" s="183">
        <f t="shared" si="5"/>
        <v>25.418074702821148</v>
      </c>
      <c r="R93" s="182" t="s">
        <v>729</v>
      </c>
      <c r="S93" s="182" t="s">
        <v>730</v>
      </c>
      <c r="T93" s="182">
        <v>5</v>
      </c>
    </row>
    <row r="94" spans="1:20" s="175" customFormat="1" ht="11.25">
      <c r="A94" s="175" t="s">
        <v>728</v>
      </c>
      <c r="B94" s="175">
        <v>3</v>
      </c>
      <c r="C94" s="175">
        <v>91</v>
      </c>
      <c r="D94" s="182">
        <v>0.5</v>
      </c>
      <c r="E94" s="182" t="str">
        <f t="shared" si="3"/>
        <v>Darnley Bay-3-91-0.5</v>
      </c>
      <c r="F94" s="182">
        <v>41</v>
      </c>
      <c r="G94" s="182">
        <v>0.64</v>
      </c>
      <c r="H94" s="182">
        <v>16.18</v>
      </c>
      <c r="I94" s="182">
        <v>7.22</v>
      </c>
      <c r="J94" s="182">
        <v>0.41</v>
      </c>
      <c r="K94" s="182">
        <v>19.7</v>
      </c>
      <c r="L94" s="182">
        <v>6.44</v>
      </c>
      <c r="M94" s="182">
        <v>0</v>
      </c>
      <c r="N94" s="182">
        <v>8.68</v>
      </c>
      <c r="O94" s="182">
        <v>100.27</v>
      </c>
      <c r="P94" s="183">
        <f t="shared" si="4"/>
        <v>82.945147072060237</v>
      </c>
      <c r="Q94" s="183">
        <f t="shared" si="5"/>
        <v>26.464207330757123</v>
      </c>
      <c r="R94" s="182" t="s">
        <v>729</v>
      </c>
      <c r="S94" s="182" t="s">
        <v>737</v>
      </c>
      <c r="T94" s="182">
        <v>11</v>
      </c>
    </row>
    <row r="95" spans="1:20" s="175" customFormat="1" ht="11.25">
      <c r="A95" s="175" t="s">
        <v>728</v>
      </c>
      <c r="B95" s="175">
        <v>3</v>
      </c>
      <c r="C95" s="175">
        <v>92</v>
      </c>
      <c r="D95" s="182">
        <v>0.5</v>
      </c>
      <c r="E95" s="182" t="str">
        <f t="shared" si="3"/>
        <v>Darnley Bay-3-92-0.5</v>
      </c>
      <c r="F95" s="182">
        <v>42.27</v>
      </c>
      <c r="G95" s="182">
        <v>0.68</v>
      </c>
      <c r="H95" s="182">
        <v>20.47</v>
      </c>
      <c r="I95" s="182">
        <v>8.2899999999999991</v>
      </c>
      <c r="J95" s="182">
        <v>0.32</v>
      </c>
      <c r="K95" s="182">
        <v>19.579999999999998</v>
      </c>
      <c r="L95" s="182">
        <v>5.48</v>
      </c>
      <c r="M95" s="182">
        <v>0</v>
      </c>
      <c r="N95" s="182">
        <v>4.18</v>
      </c>
      <c r="O95" s="182">
        <v>101.27</v>
      </c>
      <c r="P95" s="183">
        <f t="shared" si="4"/>
        <v>80.805786169489835</v>
      </c>
      <c r="Q95" s="183">
        <f t="shared" si="5"/>
        <v>12.04819773511727</v>
      </c>
      <c r="R95" s="182" t="s">
        <v>729</v>
      </c>
      <c r="S95" s="182" t="s">
        <v>737</v>
      </c>
      <c r="T95" s="182">
        <v>11</v>
      </c>
    </row>
    <row r="96" spans="1:20" s="175" customFormat="1" ht="11.25">
      <c r="A96" s="175" t="s">
        <v>728</v>
      </c>
      <c r="B96" s="175">
        <v>3</v>
      </c>
      <c r="C96" s="175">
        <v>93</v>
      </c>
      <c r="D96" s="182">
        <v>0.5</v>
      </c>
      <c r="E96" s="182" t="str">
        <f t="shared" si="3"/>
        <v>Darnley Bay-3-93-0.5</v>
      </c>
      <c r="F96" s="182">
        <v>42.99</v>
      </c>
      <c r="G96" s="182">
        <v>0.65</v>
      </c>
      <c r="H96" s="182">
        <v>20.46</v>
      </c>
      <c r="I96" s="182">
        <v>8.1</v>
      </c>
      <c r="J96" s="182">
        <v>0.35</v>
      </c>
      <c r="K96" s="182">
        <v>19.7</v>
      </c>
      <c r="L96" s="182">
        <v>5.23</v>
      </c>
      <c r="M96" s="182">
        <v>0</v>
      </c>
      <c r="N96" s="182">
        <v>3.16</v>
      </c>
      <c r="O96" s="182">
        <v>100.63</v>
      </c>
      <c r="P96" s="183">
        <f t="shared" si="4"/>
        <v>81.256070761833243</v>
      </c>
      <c r="Q96" s="183">
        <f t="shared" si="5"/>
        <v>9.3882544978085214</v>
      </c>
      <c r="R96" s="182" t="s">
        <v>729</v>
      </c>
      <c r="S96" s="182" t="s">
        <v>733</v>
      </c>
      <c r="T96" s="182">
        <v>1</v>
      </c>
    </row>
    <row r="97" spans="1:20" s="175" customFormat="1" ht="11.25">
      <c r="A97" s="175" t="s">
        <v>728</v>
      </c>
      <c r="B97" s="175">
        <v>3</v>
      </c>
      <c r="C97" s="175">
        <v>94</v>
      </c>
      <c r="D97" s="182">
        <v>0.5</v>
      </c>
      <c r="E97" s="182" t="str">
        <f t="shared" si="3"/>
        <v>Darnley Bay-3-94-0.5</v>
      </c>
      <c r="F97" s="182">
        <v>39.450000000000003</v>
      </c>
      <c r="G97" s="182">
        <v>0.11</v>
      </c>
      <c r="H97" s="182">
        <v>22.01</v>
      </c>
      <c r="I97" s="182">
        <v>28.27</v>
      </c>
      <c r="J97" s="182">
        <v>0.55000000000000004</v>
      </c>
      <c r="K97" s="182">
        <v>8.82</v>
      </c>
      <c r="L97" s="182">
        <v>1.24</v>
      </c>
      <c r="M97" s="182">
        <v>0</v>
      </c>
      <c r="N97" s="182">
        <v>0.15</v>
      </c>
      <c r="O97" s="182">
        <v>100.59</v>
      </c>
      <c r="P97" s="183">
        <f t="shared" si="4"/>
        <v>35.73698174237164</v>
      </c>
      <c r="Q97" s="183">
        <f t="shared" si="5"/>
        <v>0.45510239908075079</v>
      </c>
      <c r="R97" s="182" t="s">
        <v>729</v>
      </c>
      <c r="S97" s="182" t="s">
        <v>741</v>
      </c>
      <c r="T97" s="182">
        <v>7</v>
      </c>
    </row>
    <row r="98" spans="1:20" s="175" customFormat="1" ht="11.25">
      <c r="A98" s="175" t="s">
        <v>728</v>
      </c>
      <c r="B98" s="175">
        <v>3</v>
      </c>
      <c r="C98" s="175">
        <v>95</v>
      </c>
      <c r="D98" s="182">
        <v>0.5</v>
      </c>
      <c r="E98" s="182" t="str">
        <f t="shared" si="3"/>
        <v>Darnley Bay-3-95-0.5</v>
      </c>
      <c r="F98" s="182">
        <v>43</v>
      </c>
      <c r="G98" s="182">
        <v>0.16</v>
      </c>
      <c r="H98" s="182">
        <v>18.22</v>
      </c>
      <c r="I98" s="182">
        <v>7.53</v>
      </c>
      <c r="J98" s="182">
        <v>0.28999999999999998</v>
      </c>
      <c r="K98" s="182">
        <v>18.86</v>
      </c>
      <c r="L98" s="182">
        <v>6.32</v>
      </c>
      <c r="M98" s="182">
        <v>0.08</v>
      </c>
      <c r="N98" s="182">
        <v>6.6</v>
      </c>
      <c r="O98" s="182">
        <v>101.04</v>
      </c>
      <c r="P98" s="183">
        <f t="shared" si="4"/>
        <v>81.699646086430732</v>
      </c>
      <c r="Q98" s="183">
        <f t="shared" si="5"/>
        <v>19.549773795667587</v>
      </c>
      <c r="R98" s="182" t="s">
        <v>729</v>
      </c>
      <c r="S98" s="182" t="s">
        <v>730</v>
      </c>
      <c r="T98" s="182">
        <v>5</v>
      </c>
    </row>
    <row r="99" spans="1:20" s="175" customFormat="1" ht="11.25">
      <c r="A99" s="175" t="s">
        <v>728</v>
      </c>
      <c r="B99" s="175">
        <v>3</v>
      </c>
      <c r="C99" s="175">
        <v>96</v>
      </c>
      <c r="D99" s="182">
        <v>0.5</v>
      </c>
      <c r="E99" s="182" t="str">
        <f t="shared" si="3"/>
        <v>Darnley Bay-3-96-0.5</v>
      </c>
      <c r="F99" s="182">
        <v>42</v>
      </c>
      <c r="G99" s="182">
        <v>0.43</v>
      </c>
      <c r="H99" s="182">
        <v>20.56</v>
      </c>
      <c r="I99" s="182">
        <v>6.62</v>
      </c>
      <c r="J99" s="182">
        <v>0.35</v>
      </c>
      <c r="K99" s="182">
        <v>20.37</v>
      </c>
      <c r="L99" s="182">
        <v>5.0999999999999996</v>
      </c>
      <c r="M99" s="182">
        <v>0</v>
      </c>
      <c r="N99" s="182">
        <v>4.63</v>
      </c>
      <c r="O99" s="182">
        <v>100.05</v>
      </c>
      <c r="P99" s="183">
        <f t="shared" si="4"/>
        <v>84.578910052011722</v>
      </c>
      <c r="Q99" s="183">
        <f t="shared" si="5"/>
        <v>13.12427250603116</v>
      </c>
      <c r="R99" s="182" t="s">
        <v>729</v>
      </c>
      <c r="S99" s="182" t="s">
        <v>737</v>
      </c>
      <c r="T99" s="182">
        <v>11</v>
      </c>
    </row>
    <row r="100" spans="1:20" s="175" customFormat="1" ht="11.25">
      <c r="A100" s="175" t="s">
        <v>728</v>
      </c>
      <c r="B100" s="175">
        <v>3</v>
      </c>
      <c r="C100" s="175">
        <v>97</v>
      </c>
      <c r="D100" s="182">
        <v>0.5</v>
      </c>
      <c r="E100" s="182" t="str">
        <f t="shared" si="3"/>
        <v>Darnley Bay-3-97-0.5</v>
      </c>
      <c r="F100" s="182">
        <v>42.3</v>
      </c>
      <c r="G100" s="182">
        <v>0.01</v>
      </c>
      <c r="H100" s="182">
        <v>17.440000000000001</v>
      </c>
      <c r="I100" s="182">
        <v>7.46</v>
      </c>
      <c r="J100" s="182">
        <v>0.47</v>
      </c>
      <c r="K100" s="182">
        <v>18.22</v>
      </c>
      <c r="L100" s="182">
        <v>6.54</v>
      </c>
      <c r="M100" s="182">
        <v>0</v>
      </c>
      <c r="N100" s="182">
        <v>7.72</v>
      </c>
      <c r="O100" s="182">
        <v>100.18</v>
      </c>
      <c r="P100" s="183">
        <f t="shared" si="4"/>
        <v>81.320105681406787</v>
      </c>
      <c r="Q100" s="183">
        <f t="shared" si="5"/>
        <v>22.896285216298921</v>
      </c>
      <c r="R100" s="182" t="s">
        <v>729</v>
      </c>
      <c r="S100" s="182" t="s">
        <v>730</v>
      </c>
      <c r="T100" s="182">
        <v>5</v>
      </c>
    </row>
    <row r="101" spans="1:20" s="175" customFormat="1" ht="11.25">
      <c r="A101" s="175" t="s">
        <v>728</v>
      </c>
      <c r="B101" s="175">
        <v>3</v>
      </c>
      <c r="C101" s="175">
        <v>98</v>
      </c>
      <c r="D101" s="182">
        <v>0.5</v>
      </c>
      <c r="E101" s="182" t="str">
        <f t="shared" si="3"/>
        <v>Darnley Bay-3-98-0.5</v>
      </c>
      <c r="F101" s="182">
        <v>41.96</v>
      </c>
      <c r="G101" s="182">
        <v>0.53</v>
      </c>
      <c r="H101" s="182">
        <v>21.9</v>
      </c>
      <c r="I101" s="182">
        <v>6.98</v>
      </c>
      <c r="J101" s="182">
        <v>0.24</v>
      </c>
      <c r="K101" s="182">
        <v>21.45</v>
      </c>
      <c r="L101" s="182">
        <v>4.7699999999999996</v>
      </c>
      <c r="M101" s="182">
        <v>0</v>
      </c>
      <c r="N101" s="182">
        <v>3.37</v>
      </c>
      <c r="O101" s="182">
        <v>101.21</v>
      </c>
      <c r="P101" s="183">
        <f t="shared" si="4"/>
        <v>84.562049260422071</v>
      </c>
      <c r="Q101" s="183">
        <f t="shared" si="5"/>
        <v>9.3570455356226638</v>
      </c>
      <c r="R101" s="182" t="s">
        <v>729</v>
      </c>
      <c r="S101" s="182" t="s">
        <v>733</v>
      </c>
      <c r="T101" s="182">
        <v>1</v>
      </c>
    </row>
    <row r="102" spans="1:20" s="175" customFormat="1" ht="11.25">
      <c r="A102" s="175" t="s">
        <v>728</v>
      </c>
      <c r="B102" s="175">
        <v>3</v>
      </c>
      <c r="C102" s="175">
        <v>99</v>
      </c>
      <c r="D102" s="182">
        <v>0.5</v>
      </c>
      <c r="E102" s="182" t="str">
        <f t="shared" si="3"/>
        <v>Darnley Bay-3-99-0.5</v>
      </c>
      <c r="F102" s="182">
        <v>41.67</v>
      </c>
      <c r="G102" s="182">
        <v>0.42</v>
      </c>
      <c r="H102" s="182">
        <v>20.23</v>
      </c>
      <c r="I102" s="182">
        <v>6.86</v>
      </c>
      <c r="J102" s="182">
        <v>0.35</v>
      </c>
      <c r="K102" s="182">
        <v>21.48</v>
      </c>
      <c r="L102" s="182">
        <v>4.95</v>
      </c>
      <c r="M102" s="182">
        <v>0</v>
      </c>
      <c r="N102" s="182">
        <v>3.77</v>
      </c>
      <c r="O102" s="182">
        <v>99.73</v>
      </c>
      <c r="P102" s="183">
        <f t="shared" si="4"/>
        <v>84.8051003354865</v>
      </c>
      <c r="Q102" s="183">
        <f t="shared" si="5"/>
        <v>11.112347372740015</v>
      </c>
      <c r="R102" s="182" t="s">
        <v>729</v>
      </c>
      <c r="S102" s="182" t="s">
        <v>733</v>
      </c>
      <c r="T102" s="182">
        <v>1</v>
      </c>
    </row>
    <row r="103" spans="1:20" s="175" customFormat="1" ht="11.25">
      <c r="A103" s="175" t="s">
        <v>728</v>
      </c>
      <c r="B103" s="175">
        <v>3</v>
      </c>
      <c r="C103" s="175">
        <v>100</v>
      </c>
      <c r="D103" s="182">
        <v>0.5</v>
      </c>
      <c r="E103" s="182" t="str">
        <f t="shared" si="3"/>
        <v>Darnley Bay-3-100-0.5</v>
      </c>
      <c r="F103" s="182">
        <v>42.29</v>
      </c>
      <c r="G103" s="182">
        <v>0.66</v>
      </c>
      <c r="H103" s="182">
        <v>19.829999999999998</v>
      </c>
      <c r="I103" s="182">
        <v>8.1999999999999993</v>
      </c>
      <c r="J103" s="182">
        <v>0.34</v>
      </c>
      <c r="K103" s="182">
        <v>18.89</v>
      </c>
      <c r="L103" s="182">
        <v>5.05</v>
      </c>
      <c r="M103" s="182">
        <v>0</v>
      </c>
      <c r="N103" s="182">
        <v>3.24</v>
      </c>
      <c r="O103" s="182">
        <v>98.5</v>
      </c>
      <c r="P103" s="183">
        <f t="shared" si="4"/>
        <v>80.415674120305951</v>
      </c>
      <c r="Q103" s="183">
        <f t="shared" si="5"/>
        <v>9.8780614839343368</v>
      </c>
      <c r="R103" s="182" t="s">
        <v>729</v>
      </c>
      <c r="S103" s="182" t="s">
        <v>733</v>
      </c>
      <c r="T103" s="182">
        <v>1</v>
      </c>
    </row>
    <row r="104" spans="1:20" s="175" customFormat="1" ht="11.25">
      <c r="A104" s="175" t="s">
        <v>728</v>
      </c>
      <c r="B104" s="175">
        <v>4</v>
      </c>
      <c r="C104" s="175">
        <v>1</v>
      </c>
      <c r="D104" s="182">
        <v>0.5</v>
      </c>
      <c r="E104" s="182" t="str">
        <f t="shared" si="3"/>
        <v>Darnley Bay-4-1-0.5</v>
      </c>
      <c r="F104" s="182">
        <v>42.45</v>
      </c>
      <c r="G104" s="182">
        <v>0.06</v>
      </c>
      <c r="H104" s="182">
        <v>20.14</v>
      </c>
      <c r="I104" s="182">
        <v>7.18</v>
      </c>
      <c r="J104" s="182">
        <v>0.26</v>
      </c>
      <c r="K104" s="182">
        <v>21.14</v>
      </c>
      <c r="L104" s="182">
        <v>5.48</v>
      </c>
      <c r="M104" s="182">
        <v>0</v>
      </c>
      <c r="N104" s="182">
        <v>4.42</v>
      </c>
      <c r="O104" s="182">
        <v>101.13</v>
      </c>
      <c r="P104" s="183">
        <f t="shared" si="4"/>
        <v>83.994899617039948</v>
      </c>
      <c r="Q104" s="183">
        <f t="shared" si="5"/>
        <v>12.83314455802596</v>
      </c>
      <c r="R104" s="182" t="s">
        <v>729</v>
      </c>
      <c r="S104" s="182" t="s">
        <v>730</v>
      </c>
      <c r="T104" s="182">
        <v>5</v>
      </c>
    </row>
    <row r="105" spans="1:20" s="175" customFormat="1" ht="11.25">
      <c r="A105" s="175" t="s">
        <v>728</v>
      </c>
      <c r="B105" s="175">
        <v>4</v>
      </c>
      <c r="C105" s="175">
        <v>2</v>
      </c>
      <c r="D105" s="182">
        <v>0.5</v>
      </c>
      <c r="E105" s="182" t="str">
        <f t="shared" si="3"/>
        <v>Darnley Bay-4-2-0.5</v>
      </c>
      <c r="F105" s="182">
        <v>42.19</v>
      </c>
      <c r="G105" s="182">
        <v>0.56000000000000005</v>
      </c>
      <c r="H105" s="182">
        <v>20.59</v>
      </c>
      <c r="I105" s="182">
        <v>7.35</v>
      </c>
      <c r="J105" s="182">
        <v>0.38</v>
      </c>
      <c r="K105" s="182">
        <v>21.44</v>
      </c>
      <c r="L105" s="182">
        <v>4.51</v>
      </c>
      <c r="M105" s="182">
        <v>0</v>
      </c>
      <c r="N105" s="182">
        <v>2.77</v>
      </c>
      <c r="O105" s="182">
        <v>99.79</v>
      </c>
      <c r="P105" s="183">
        <f t="shared" si="4"/>
        <v>83.869350221928229</v>
      </c>
      <c r="Q105" s="183">
        <f t="shared" si="5"/>
        <v>8.2778325246511582</v>
      </c>
      <c r="R105" s="182" t="s">
        <v>729</v>
      </c>
      <c r="S105" s="182" t="s">
        <v>733</v>
      </c>
      <c r="T105" s="182">
        <v>1</v>
      </c>
    </row>
    <row r="106" spans="1:20" s="175" customFormat="1" ht="11.25">
      <c r="A106" s="175" t="s">
        <v>728</v>
      </c>
      <c r="B106" s="175">
        <v>4</v>
      </c>
      <c r="C106" s="175">
        <v>3</v>
      </c>
      <c r="D106" s="182">
        <v>0.5</v>
      </c>
      <c r="E106" s="182" t="str">
        <f t="shared" si="3"/>
        <v>Darnley Bay-4-3-0.5</v>
      </c>
      <c r="F106" s="182">
        <v>43.61</v>
      </c>
      <c r="G106" s="182">
        <v>0.64</v>
      </c>
      <c r="H106" s="182">
        <v>19.829999999999998</v>
      </c>
      <c r="I106" s="182">
        <v>7.67</v>
      </c>
      <c r="J106" s="182">
        <v>0.28999999999999998</v>
      </c>
      <c r="K106" s="182">
        <v>19.78</v>
      </c>
      <c r="L106" s="182">
        <v>5.18</v>
      </c>
      <c r="M106" s="182">
        <v>0</v>
      </c>
      <c r="N106" s="182">
        <v>3.35</v>
      </c>
      <c r="O106" s="182">
        <v>100.34</v>
      </c>
      <c r="P106" s="183">
        <f t="shared" si="4"/>
        <v>82.132285295861749</v>
      </c>
      <c r="Q106" s="183">
        <f t="shared" si="5"/>
        <v>10.179289862636274</v>
      </c>
      <c r="R106" s="182" t="s">
        <v>729</v>
      </c>
      <c r="S106" s="182" t="s">
        <v>733</v>
      </c>
      <c r="T106" s="182">
        <v>1</v>
      </c>
    </row>
    <row r="107" spans="1:20" s="175" customFormat="1" ht="11.25">
      <c r="A107" s="175" t="s">
        <v>728</v>
      </c>
      <c r="B107" s="175">
        <v>4</v>
      </c>
      <c r="C107" s="175">
        <v>4</v>
      </c>
      <c r="D107" s="182">
        <v>0.5</v>
      </c>
      <c r="E107" s="182" t="str">
        <f t="shared" si="3"/>
        <v>Darnley Bay-4-4-0.5</v>
      </c>
      <c r="F107" s="182">
        <v>42.3</v>
      </c>
      <c r="G107" s="182">
        <v>0.59</v>
      </c>
      <c r="H107" s="182">
        <v>20.36</v>
      </c>
      <c r="I107" s="182">
        <v>8.4499999999999993</v>
      </c>
      <c r="J107" s="182">
        <v>0.39</v>
      </c>
      <c r="K107" s="182">
        <v>19.170000000000002</v>
      </c>
      <c r="L107" s="182">
        <v>5.1100000000000003</v>
      </c>
      <c r="M107" s="182">
        <v>0</v>
      </c>
      <c r="N107" s="182">
        <v>3.41</v>
      </c>
      <c r="O107" s="182">
        <v>99.77</v>
      </c>
      <c r="P107" s="183">
        <f t="shared" si="4"/>
        <v>80.173301963231324</v>
      </c>
      <c r="Q107" s="183">
        <f t="shared" si="5"/>
        <v>10.100707261571666</v>
      </c>
      <c r="R107" s="182" t="s">
        <v>729</v>
      </c>
      <c r="S107" s="182" t="s">
        <v>733</v>
      </c>
      <c r="T107" s="182">
        <v>1</v>
      </c>
    </row>
    <row r="108" spans="1:20" s="175" customFormat="1" ht="11.25">
      <c r="A108" s="175" t="s">
        <v>728</v>
      </c>
      <c r="B108" s="175">
        <v>4</v>
      </c>
      <c r="C108" s="175">
        <v>5</v>
      </c>
      <c r="D108" s="182">
        <v>0.5</v>
      </c>
      <c r="E108" s="182" t="str">
        <f t="shared" si="3"/>
        <v>Darnley Bay-4-5-0.5</v>
      </c>
      <c r="F108" s="182">
        <v>42.62</v>
      </c>
      <c r="G108" s="182">
        <v>0.13</v>
      </c>
      <c r="H108" s="182">
        <v>20.14</v>
      </c>
      <c r="I108" s="182">
        <v>7.17</v>
      </c>
      <c r="J108" s="182">
        <v>0.22</v>
      </c>
      <c r="K108" s="182">
        <v>19.510000000000002</v>
      </c>
      <c r="L108" s="182">
        <v>5.6</v>
      </c>
      <c r="M108" s="182">
        <v>0</v>
      </c>
      <c r="N108" s="182">
        <v>4.8600000000000003</v>
      </c>
      <c r="O108" s="182">
        <v>100.25</v>
      </c>
      <c r="P108" s="183">
        <f t="shared" si="4"/>
        <v>82.906320627871906</v>
      </c>
      <c r="Q108" s="183">
        <f t="shared" si="5"/>
        <v>13.932661352994073</v>
      </c>
      <c r="R108" s="182" t="s">
        <v>729</v>
      </c>
      <c r="S108" s="182" t="s">
        <v>730</v>
      </c>
      <c r="T108" s="182">
        <v>5</v>
      </c>
    </row>
    <row r="109" spans="1:20" s="175" customFormat="1" ht="11.25">
      <c r="A109" s="175" t="s">
        <v>728</v>
      </c>
      <c r="B109" s="175">
        <v>4</v>
      </c>
      <c r="C109" s="175">
        <v>6</v>
      </c>
      <c r="D109" s="182">
        <v>0.5</v>
      </c>
      <c r="E109" s="182" t="str">
        <f t="shared" si="3"/>
        <v>Darnley Bay-4-6-0.5</v>
      </c>
      <c r="F109" s="182">
        <v>43.48</v>
      </c>
      <c r="G109" s="182">
        <v>0.18</v>
      </c>
      <c r="H109" s="182">
        <v>23.58</v>
      </c>
      <c r="I109" s="182">
        <v>8.75</v>
      </c>
      <c r="J109" s="182">
        <v>0.33</v>
      </c>
      <c r="K109" s="182">
        <v>20.72</v>
      </c>
      <c r="L109" s="182">
        <v>3.93</v>
      </c>
      <c r="M109" s="182">
        <v>0.13</v>
      </c>
      <c r="N109" s="182">
        <v>0.21</v>
      </c>
      <c r="O109" s="182">
        <v>101.31</v>
      </c>
      <c r="P109" s="183">
        <f t="shared" si="4"/>
        <v>80.845879416946858</v>
      </c>
      <c r="Q109" s="183">
        <f t="shared" si="5"/>
        <v>0.59389199106326052</v>
      </c>
      <c r="R109" s="182" t="s">
        <v>729</v>
      </c>
      <c r="S109" s="182" t="s">
        <v>742</v>
      </c>
      <c r="T109" s="182">
        <v>4</v>
      </c>
    </row>
    <row r="110" spans="1:20" s="175" customFormat="1" ht="11.25">
      <c r="A110" s="175" t="s">
        <v>728</v>
      </c>
      <c r="B110" s="175">
        <v>4</v>
      </c>
      <c r="C110" s="175">
        <v>7</v>
      </c>
      <c r="D110" s="182">
        <v>0.5</v>
      </c>
      <c r="E110" s="182" t="str">
        <f t="shared" si="3"/>
        <v>Darnley Bay-4-7-0.5</v>
      </c>
      <c r="F110" s="182">
        <v>42.75</v>
      </c>
      <c r="G110" s="182">
        <v>0.2</v>
      </c>
      <c r="H110" s="182">
        <v>22.38</v>
      </c>
      <c r="I110" s="182">
        <v>7.92</v>
      </c>
      <c r="J110" s="182">
        <v>0.39</v>
      </c>
      <c r="K110" s="182">
        <v>20.16</v>
      </c>
      <c r="L110" s="182">
        <v>4.49</v>
      </c>
      <c r="M110" s="182">
        <v>0</v>
      </c>
      <c r="N110" s="182">
        <v>2.75</v>
      </c>
      <c r="O110" s="182">
        <v>101.04</v>
      </c>
      <c r="P110" s="183">
        <f t="shared" si="4"/>
        <v>81.940037715714737</v>
      </c>
      <c r="Q110" s="183">
        <f t="shared" si="5"/>
        <v>7.6153737398430792</v>
      </c>
      <c r="R110" s="182" t="s">
        <v>729</v>
      </c>
      <c r="S110" s="182" t="s">
        <v>730</v>
      </c>
      <c r="T110" s="182">
        <v>5</v>
      </c>
    </row>
    <row r="111" spans="1:20" s="175" customFormat="1" ht="11.25">
      <c r="A111" s="175" t="s">
        <v>728</v>
      </c>
      <c r="B111" s="175">
        <v>4</v>
      </c>
      <c r="C111" s="175">
        <v>8</v>
      </c>
      <c r="D111" s="182">
        <v>0.5</v>
      </c>
      <c r="E111" s="182" t="str">
        <f t="shared" si="3"/>
        <v>Darnley Bay-4-8-0.5</v>
      </c>
      <c r="F111" s="182">
        <v>42.84</v>
      </c>
      <c r="G111" s="182">
        <v>7.0000000000000007E-2</v>
      </c>
      <c r="H111" s="182">
        <v>20.53</v>
      </c>
      <c r="I111" s="182">
        <v>6.91</v>
      </c>
      <c r="J111" s="182">
        <v>0.28999999999999998</v>
      </c>
      <c r="K111" s="182">
        <v>20.93</v>
      </c>
      <c r="L111" s="182">
        <v>5.15</v>
      </c>
      <c r="M111" s="182">
        <v>0</v>
      </c>
      <c r="N111" s="182">
        <v>4.12</v>
      </c>
      <c r="O111" s="182">
        <v>100.84</v>
      </c>
      <c r="P111" s="183">
        <f t="shared" si="4"/>
        <v>84.372310101210601</v>
      </c>
      <c r="Q111" s="183">
        <f t="shared" si="5"/>
        <v>11.865188709656723</v>
      </c>
      <c r="R111" s="182" t="s">
        <v>729</v>
      </c>
      <c r="S111" s="182" t="s">
        <v>730</v>
      </c>
      <c r="T111" s="182">
        <v>5</v>
      </c>
    </row>
    <row r="112" spans="1:20" s="175" customFormat="1" ht="11.25">
      <c r="A112" s="175" t="s">
        <v>728</v>
      </c>
      <c r="B112" s="175">
        <v>4</v>
      </c>
      <c r="C112" s="175">
        <v>9</v>
      </c>
      <c r="D112" s="182">
        <v>0.5</v>
      </c>
      <c r="E112" s="182" t="str">
        <f t="shared" si="3"/>
        <v>Darnley Bay-4-9-0.5</v>
      </c>
      <c r="F112" s="182">
        <v>42.43</v>
      </c>
      <c r="G112" s="182">
        <v>0.4</v>
      </c>
      <c r="H112" s="182">
        <v>20.03</v>
      </c>
      <c r="I112" s="182">
        <v>6.67</v>
      </c>
      <c r="J112" s="182">
        <v>0.22</v>
      </c>
      <c r="K112" s="182">
        <v>21.12</v>
      </c>
      <c r="L112" s="182">
        <v>5.04</v>
      </c>
      <c r="M112" s="182">
        <v>0.04</v>
      </c>
      <c r="N112" s="182">
        <v>5.05</v>
      </c>
      <c r="O112" s="182">
        <v>100.99</v>
      </c>
      <c r="P112" s="183">
        <f t="shared" si="4"/>
        <v>84.948680253817358</v>
      </c>
      <c r="Q112" s="183">
        <f t="shared" si="5"/>
        <v>14.466559981407062</v>
      </c>
      <c r="R112" s="182" t="s">
        <v>729</v>
      </c>
      <c r="S112" s="182" t="s">
        <v>737</v>
      </c>
      <c r="T112" s="182">
        <v>11</v>
      </c>
    </row>
    <row r="113" spans="1:20" s="175" customFormat="1" ht="11.25">
      <c r="A113" s="175" t="s">
        <v>728</v>
      </c>
      <c r="B113" s="175">
        <v>4</v>
      </c>
      <c r="C113" s="175">
        <v>10</v>
      </c>
      <c r="D113" s="182">
        <v>0.5</v>
      </c>
      <c r="E113" s="182" t="str">
        <f t="shared" si="3"/>
        <v>Darnley Bay-4-10-0.5</v>
      </c>
      <c r="F113" s="182">
        <v>43.75</v>
      </c>
      <c r="G113" s="182">
        <v>0.22</v>
      </c>
      <c r="H113" s="182">
        <v>20.75</v>
      </c>
      <c r="I113" s="182">
        <v>7.63</v>
      </c>
      <c r="J113" s="182">
        <v>0.34</v>
      </c>
      <c r="K113" s="182">
        <v>19.73</v>
      </c>
      <c r="L113" s="182">
        <v>4.8600000000000003</v>
      </c>
      <c r="M113" s="182">
        <v>0</v>
      </c>
      <c r="N113" s="182">
        <v>3.45</v>
      </c>
      <c r="O113" s="182">
        <v>100.73</v>
      </c>
      <c r="P113" s="183">
        <f t="shared" si="4"/>
        <v>82.171841106518571</v>
      </c>
      <c r="Q113" s="183">
        <f t="shared" si="5"/>
        <v>10.034503303313237</v>
      </c>
      <c r="R113" s="182" t="s">
        <v>729</v>
      </c>
      <c r="S113" s="182" t="s">
        <v>730</v>
      </c>
      <c r="T113" s="182">
        <v>5</v>
      </c>
    </row>
    <row r="114" spans="1:20" s="175" customFormat="1" ht="11.25">
      <c r="A114" s="175" t="s">
        <v>728</v>
      </c>
      <c r="B114" s="175">
        <v>4</v>
      </c>
      <c r="C114" s="175">
        <v>11</v>
      </c>
      <c r="D114" s="182">
        <v>0.5</v>
      </c>
      <c r="E114" s="182" t="str">
        <f t="shared" si="3"/>
        <v>Darnley Bay-4-11-0.5</v>
      </c>
      <c r="F114" s="182">
        <v>41.86</v>
      </c>
      <c r="G114" s="182">
        <v>0.51</v>
      </c>
      <c r="H114" s="182">
        <v>19.62</v>
      </c>
      <c r="I114" s="182">
        <v>8.6199999999999992</v>
      </c>
      <c r="J114" s="182">
        <v>0.34</v>
      </c>
      <c r="K114" s="182">
        <v>19.14</v>
      </c>
      <c r="L114" s="182">
        <v>5.0599999999999996</v>
      </c>
      <c r="M114" s="182">
        <v>0</v>
      </c>
      <c r="N114" s="182">
        <v>3.38</v>
      </c>
      <c r="O114" s="182">
        <v>98.52</v>
      </c>
      <c r="P114" s="183">
        <f t="shared" si="4"/>
        <v>79.829570323284415</v>
      </c>
      <c r="Q114" s="183">
        <f t="shared" si="5"/>
        <v>10.359544411485478</v>
      </c>
      <c r="R114" s="182" t="s">
        <v>729</v>
      </c>
      <c r="S114" s="182" t="s">
        <v>733</v>
      </c>
      <c r="T114" s="182">
        <v>1</v>
      </c>
    </row>
    <row r="115" spans="1:20" s="175" customFormat="1" ht="11.25">
      <c r="A115" s="175" t="s">
        <v>728</v>
      </c>
      <c r="B115" s="175">
        <v>4</v>
      </c>
      <c r="C115" s="175">
        <v>97</v>
      </c>
      <c r="D115" s="182">
        <v>0.5</v>
      </c>
      <c r="E115" s="182" t="str">
        <f t="shared" si="3"/>
        <v>Darnley Bay-4-97-0.5</v>
      </c>
      <c r="F115" s="182">
        <v>42.69</v>
      </c>
      <c r="G115" s="182">
        <v>0.1</v>
      </c>
      <c r="H115" s="182">
        <v>19.71</v>
      </c>
      <c r="I115" s="182">
        <v>7.21</v>
      </c>
      <c r="J115" s="182">
        <v>0.36</v>
      </c>
      <c r="K115" s="182">
        <v>19.940000000000001</v>
      </c>
      <c r="L115" s="182">
        <v>5.0999999999999996</v>
      </c>
      <c r="M115" s="182">
        <v>0</v>
      </c>
      <c r="N115" s="182">
        <v>5.05</v>
      </c>
      <c r="O115" s="182">
        <v>100.06</v>
      </c>
      <c r="P115" s="183">
        <f t="shared" si="4"/>
        <v>83.135203645094975</v>
      </c>
      <c r="Q115" s="183">
        <f t="shared" si="5"/>
        <v>14.666982138085924</v>
      </c>
      <c r="R115" s="182" t="s">
        <v>729</v>
      </c>
      <c r="S115" s="182" t="s">
        <v>730</v>
      </c>
      <c r="T115" s="182">
        <v>5</v>
      </c>
    </row>
    <row r="116" spans="1:20" s="175" customFormat="1" ht="11.25">
      <c r="A116" s="175" t="s">
        <v>728</v>
      </c>
      <c r="B116" s="175">
        <v>4</v>
      </c>
      <c r="C116" s="175">
        <v>98</v>
      </c>
      <c r="D116" s="182">
        <v>0.5</v>
      </c>
      <c r="E116" s="182" t="str">
        <f t="shared" si="3"/>
        <v>Darnley Bay-4-98-0.5</v>
      </c>
      <c r="F116" s="182">
        <v>43.3</v>
      </c>
      <c r="G116" s="182">
        <v>1.26</v>
      </c>
      <c r="H116" s="182">
        <v>21.97</v>
      </c>
      <c r="I116" s="182">
        <v>8.34</v>
      </c>
      <c r="J116" s="182">
        <v>0.24</v>
      </c>
      <c r="K116" s="182">
        <v>19.93</v>
      </c>
      <c r="L116" s="182">
        <v>4.24</v>
      </c>
      <c r="M116" s="182">
        <v>0.04</v>
      </c>
      <c r="N116" s="182">
        <v>0.41</v>
      </c>
      <c r="O116" s="182">
        <v>99.72</v>
      </c>
      <c r="P116" s="183">
        <f t="shared" si="4"/>
        <v>80.986665259550932</v>
      </c>
      <c r="Q116" s="183">
        <f t="shared" si="5"/>
        <v>1.2364298593793737</v>
      </c>
      <c r="R116" s="182" t="s">
        <v>729</v>
      </c>
      <c r="S116" s="182" t="s">
        <v>733</v>
      </c>
      <c r="T116" s="182">
        <v>1</v>
      </c>
    </row>
    <row r="117" spans="1:20" s="175" customFormat="1" ht="11.25">
      <c r="A117" s="175" t="s">
        <v>728</v>
      </c>
      <c r="B117" s="175">
        <v>4</v>
      </c>
      <c r="C117" s="175">
        <v>99</v>
      </c>
      <c r="D117" s="182">
        <v>0.5</v>
      </c>
      <c r="E117" s="182" t="str">
        <f t="shared" si="3"/>
        <v>Darnley Bay-4-99-0.5</v>
      </c>
      <c r="F117" s="182">
        <v>41.43</v>
      </c>
      <c r="G117" s="182">
        <v>0.63</v>
      </c>
      <c r="H117" s="182">
        <v>20.56</v>
      </c>
      <c r="I117" s="182">
        <v>8.4499999999999993</v>
      </c>
      <c r="J117" s="182">
        <v>0.39</v>
      </c>
      <c r="K117" s="182">
        <v>20.66</v>
      </c>
      <c r="L117" s="182">
        <v>5.42</v>
      </c>
      <c r="M117" s="182">
        <v>0</v>
      </c>
      <c r="N117" s="182">
        <v>3.33</v>
      </c>
      <c r="O117" s="182">
        <v>100.88</v>
      </c>
      <c r="P117" s="183">
        <f t="shared" si="4"/>
        <v>81.336331988249029</v>
      </c>
      <c r="Q117" s="183">
        <f t="shared" si="5"/>
        <v>9.8004170446324785</v>
      </c>
      <c r="R117" s="182" t="s">
        <v>729</v>
      </c>
      <c r="S117" s="182" t="s">
        <v>733</v>
      </c>
      <c r="T117" s="182">
        <v>1</v>
      </c>
    </row>
    <row r="118" spans="1:20" s="175" customFormat="1" ht="11.25">
      <c r="A118" s="175" t="s">
        <v>728</v>
      </c>
      <c r="B118" s="175">
        <v>4</v>
      </c>
      <c r="C118" s="175">
        <v>100</v>
      </c>
      <c r="D118" s="182">
        <v>0.5</v>
      </c>
      <c r="E118" s="182" t="str">
        <f t="shared" si="3"/>
        <v>Darnley Bay-4-100-0.5</v>
      </c>
      <c r="F118" s="182">
        <v>40.89</v>
      </c>
      <c r="G118" s="182">
        <v>0.48</v>
      </c>
      <c r="H118" s="182">
        <v>19.43</v>
      </c>
      <c r="I118" s="182">
        <v>7.42</v>
      </c>
      <c r="J118" s="182">
        <v>0.39</v>
      </c>
      <c r="K118" s="182">
        <v>21.42</v>
      </c>
      <c r="L118" s="182">
        <v>5.37</v>
      </c>
      <c r="M118" s="182">
        <v>0</v>
      </c>
      <c r="N118" s="182">
        <v>4.7300000000000004</v>
      </c>
      <c r="O118" s="182">
        <v>100.12</v>
      </c>
      <c r="P118" s="183">
        <f t="shared" si="4"/>
        <v>83.727992273875287</v>
      </c>
      <c r="Q118" s="183">
        <f t="shared" si="5"/>
        <v>14.038236671069326</v>
      </c>
      <c r="R118" s="182" t="s">
        <v>729</v>
      </c>
      <c r="S118" s="182" t="s">
        <v>737</v>
      </c>
      <c r="T118" s="182">
        <v>11</v>
      </c>
    </row>
    <row r="119" spans="1:20" s="175" customFormat="1" ht="11.25">
      <c r="A119" s="175" t="s">
        <v>728</v>
      </c>
      <c r="B119" s="175">
        <v>5</v>
      </c>
      <c r="C119" s="175">
        <v>1</v>
      </c>
      <c r="D119" s="182">
        <v>0.5</v>
      </c>
      <c r="E119" s="182" t="str">
        <f t="shared" si="3"/>
        <v>Darnley Bay-5-1-0.5</v>
      </c>
      <c r="F119" s="182">
        <v>42.16</v>
      </c>
      <c r="G119" s="182">
        <v>0.5</v>
      </c>
      <c r="H119" s="182">
        <v>20.3</v>
      </c>
      <c r="I119" s="182">
        <v>7.89</v>
      </c>
      <c r="J119" s="182">
        <v>0.4</v>
      </c>
      <c r="K119" s="182">
        <v>20.65</v>
      </c>
      <c r="L119" s="182">
        <v>5.31</v>
      </c>
      <c r="M119" s="182">
        <v>0</v>
      </c>
      <c r="N119" s="182">
        <v>3.7</v>
      </c>
      <c r="O119" s="182">
        <v>100.91</v>
      </c>
      <c r="P119" s="183">
        <f t="shared" si="4"/>
        <v>82.34792937793091</v>
      </c>
      <c r="Q119" s="183">
        <f t="shared" si="5"/>
        <v>10.894987265726973</v>
      </c>
      <c r="R119" s="182" t="s">
        <v>729</v>
      </c>
      <c r="S119" s="182" t="s">
        <v>733</v>
      </c>
      <c r="T119" s="182">
        <v>1</v>
      </c>
    </row>
    <row r="120" spans="1:20" s="175" customFormat="1" ht="11.25">
      <c r="A120" s="175" t="s">
        <v>728</v>
      </c>
      <c r="B120" s="175">
        <v>5</v>
      </c>
      <c r="C120" s="175">
        <v>2</v>
      </c>
      <c r="D120" s="182">
        <v>0.5</v>
      </c>
      <c r="E120" s="182" t="str">
        <f t="shared" si="3"/>
        <v>Darnley Bay-5-2-0.5</v>
      </c>
      <c r="F120" s="182">
        <v>42.33</v>
      </c>
      <c r="G120" s="182">
        <v>0.39</v>
      </c>
      <c r="H120" s="182">
        <v>20.12</v>
      </c>
      <c r="I120" s="182">
        <v>6.74</v>
      </c>
      <c r="J120" s="182">
        <v>0.27</v>
      </c>
      <c r="K120" s="182">
        <v>20.04</v>
      </c>
      <c r="L120" s="182">
        <v>4.88</v>
      </c>
      <c r="M120" s="182">
        <v>0</v>
      </c>
      <c r="N120" s="182">
        <v>4.38</v>
      </c>
      <c r="O120" s="182">
        <v>99.15</v>
      </c>
      <c r="P120" s="183">
        <f t="shared" si="4"/>
        <v>84.126243877381341</v>
      </c>
      <c r="Q120" s="183">
        <f t="shared" si="5"/>
        <v>12.742836976828453</v>
      </c>
      <c r="R120" s="182" t="s">
        <v>729</v>
      </c>
      <c r="S120" s="182" t="s">
        <v>737</v>
      </c>
      <c r="T120" s="182">
        <v>11</v>
      </c>
    </row>
    <row r="121" spans="1:20" s="175" customFormat="1" ht="11.25">
      <c r="A121" s="175" t="s">
        <v>728</v>
      </c>
      <c r="B121" s="175">
        <v>5</v>
      </c>
      <c r="C121" s="175">
        <v>3</v>
      </c>
      <c r="D121" s="182">
        <v>0.5</v>
      </c>
      <c r="E121" s="182" t="str">
        <f t="shared" si="3"/>
        <v>Darnley Bay-5-3-0.5</v>
      </c>
      <c r="F121" s="182">
        <v>43.88</v>
      </c>
      <c r="G121" s="182">
        <v>0.65</v>
      </c>
      <c r="H121" s="182">
        <v>20.04</v>
      </c>
      <c r="I121" s="182">
        <v>7.94</v>
      </c>
      <c r="J121" s="182">
        <v>0.33</v>
      </c>
      <c r="K121" s="182">
        <v>20.58</v>
      </c>
      <c r="L121" s="182">
        <v>4.82</v>
      </c>
      <c r="M121" s="182">
        <v>0.11</v>
      </c>
      <c r="N121" s="182">
        <v>2.9</v>
      </c>
      <c r="O121" s="182">
        <v>101.26</v>
      </c>
      <c r="P121" s="183">
        <f t="shared" si="4"/>
        <v>82.20630016304797</v>
      </c>
      <c r="Q121" s="183">
        <f t="shared" si="5"/>
        <v>8.848747925459314</v>
      </c>
      <c r="R121" s="182" t="s">
        <v>729</v>
      </c>
      <c r="S121" s="182" t="s">
        <v>733</v>
      </c>
      <c r="T121" s="182">
        <v>1</v>
      </c>
    </row>
    <row r="122" spans="1:20" s="175" customFormat="1" ht="11.25">
      <c r="A122" s="175" t="s">
        <v>728</v>
      </c>
      <c r="B122" s="175">
        <v>5</v>
      </c>
      <c r="C122" s="175">
        <v>4</v>
      </c>
      <c r="D122" s="182">
        <v>0.5</v>
      </c>
      <c r="E122" s="182" t="str">
        <f t="shared" si="3"/>
        <v>Darnley Bay-5-4-0.5</v>
      </c>
      <c r="F122" s="182">
        <v>43.12</v>
      </c>
      <c r="G122" s="182">
        <v>0.2</v>
      </c>
      <c r="H122" s="182">
        <v>22.26</v>
      </c>
      <c r="I122" s="182">
        <v>7.81</v>
      </c>
      <c r="J122" s="182">
        <v>0.41</v>
      </c>
      <c r="K122" s="182">
        <v>20.63</v>
      </c>
      <c r="L122" s="182">
        <v>4.0599999999999996</v>
      </c>
      <c r="M122" s="182">
        <v>0.09</v>
      </c>
      <c r="N122" s="182">
        <v>1.66</v>
      </c>
      <c r="O122" s="182">
        <v>100.25</v>
      </c>
      <c r="P122" s="183">
        <f t="shared" si="4"/>
        <v>82.48158435993011</v>
      </c>
      <c r="Q122" s="183">
        <f t="shared" si="5"/>
        <v>4.7643262241947353</v>
      </c>
      <c r="R122" s="182" t="s">
        <v>729</v>
      </c>
      <c r="S122" s="182" t="s">
        <v>730</v>
      </c>
      <c r="T122" s="182">
        <v>5</v>
      </c>
    </row>
    <row r="123" spans="1:20" s="175" customFormat="1" ht="11.25">
      <c r="A123" s="175" t="s">
        <v>728</v>
      </c>
      <c r="B123" s="175">
        <v>5</v>
      </c>
      <c r="C123" s="175">
        <v>5</v>
      </c>
      <c r="D123" s="182">
        <v>0.5</v>
      </c>
      <c r="E123" s="182" t="str">
        <f t="shared" si="3"/>
        <v>Darnley Bay-5-5-0.5</v>
      </c>
      <c r="F123" s="182">
        <v>42.83</v>
      </c>
      <c r="G123" s="182">
        <v>0.13</v>
      </c>
      <c r="H123" s="182">
        <v>17.8</v>
      </c>
      <c r="I123" s="182">
        <v>6.91</v>
      </c>
      <c r="J123" s="182">
        <v>0.45</v>
      </c>
      <c r="K123" s="182">
        <v>19.29</v>
      </c>
      <c r="L123" s="182">
        <v>5.97</v>
      </c>
      <c r="M123" s="182">
        <v>0.04</v>
      </c>
      <c r="N123" s="182">
        <v>7.6</v>
      </c>
      <c r="O123" s="182">
        <v>101.01</v>
      </c>
      <c r="P123" s="183">
        <f t="shared" si="4"/>
        <v>83.266006964374171</v>
      </c>
      <c r="Q123" s="183">
        <f t="shared" si="5"/>
        <v>22.265254961766988</v>
      </c>
      <c r="R123" s="182" t="s">
        <v>729</v>
      </c>
      <c r="S123" s="182" t="s">
        <v>730</v>
      </c>
      <c r="T123" s="182">
        <v>5</v>
      </c>
    </row>
    <row r="124" spans="1:20" s="175" customFormat="1" ht="11.25">
      <c r="A124" s="175" t="s">
        <v>728</v>
      </c>
      <c r="B124" s="175">
        <v>5</v>
      </c>
      <c r="C124" s="175">
        <v>6</v>
      </c>
      <c r="D124" s="182">
        <v>0.5</v>
      </c>
      <c r="E124" s="182" t="str">
        <f t="shared" si="3"/>
        <v>Darnley Bay-5-6-0.5</v>
      </c>
      <c r="F124" s="182">
        <v>43.31</v>
      </c>
      <c r="G124" s="182">
        <v>0.55000000000000004</v>
      </c>
      <c r="H124" s="182">
        <v>19.88</v>
      </c>
      <c r="I124" s="182">
        <v>7.23</v>
      </c>
      <c r="J124" s="182">
        <v>0.38</v>
      </c>
      <c r="K124" s="182">
        <v>21.87</v>
      </c>
      <c r="L124" s="182">
        <v>4.7699999999999996</v>
      </c>
      <c r="M124" s="182">
        <v>0.11</v>
      </c>
      <c r="N124" s="182">
        <v>3.24</v>
      </c>
      <c r="O124" s="182">
        <v>101.33</v>
      </c>
      <c r="P124" s="183">
        <f t="shared" si="4"/>
        <v>84.354671739458126</v>
      </c>
      <c r="Q124" s="183">
        <f t="shared" si="5"/>
        <v>9.8556658281149669</v>
      </c>
      <c r="R124" s="182" t="s">
        <v>729</v>
      </c>
      <c r="S124" s="182" t="s">
        <v>733</v>
      </c>
      <c r="T124" s="182">
        <v>1</v>
      </c>
    </row>
    <row r="125" spans="1:20" s="175" customFormat="1" ht="11.25">
      <c r="A125" s="175" t="s">
        <v>728</v>
      </c>
      <c r="B125" s="175">
        <v>5</v>
      </c>
      <c r="C125" s="175">
        <v>7</v>
      </c>
      <c r="D125" s="182">
        <v>0.5</v>
      </c>
      <c r="E125" s="182" t="str">
        <f t="shared" si="3"/>
        <v>Darnley Bay-5-7-0.5</v>
      </c>
      <c r="F125" s="182">
        <v>42.63</v>
      </c>
      <c r="G125" s="182">
        <v>1.25</v>
      </c>
      <c r="H125" s="182">
        <v>15.56</v>
      </c>
      <c r="I125" s="182">
        <v>7.83</v>
      </c>
      <c r="J125" s="182">
        <v>0.31</v>
      </c>
      <c r="K125" s="182">
        <v>18.95</v>
      </c>
      <c r="L125" s="182">
        <v>5.75</v>
      </c>
      <c r="M125" s="182">
        <v>0.02</v>
      </c>
      <c r="N125" s="182">
        <v>7.75</v>
      </c>
      <c r="O125" s="182">
        <v>100.05</v>
      </c>
      <c r="P125" s="183">
        <f t="shared" si="4"/>
        <v>81.181125657709273</v>
      </c>
      <c r="Q125" s="183">
        <f t="shared" si="5"/>
        <v>25.044593103200537</v>
      </c>
      <c r="R125" s="182" t="s">
        <v>729</v>
      </c>
      <c r="S125" s="182" t="s">
        <v>737</v>
      </c>
      <c r="T125" s="182">
        <v>11</v>
      </c>
    </row>
    <row r="126" spans="1:20" s="175" customFormat="1" ht="11.25">
      <c r="A126" s="175" t="s">
        <v>728</v>
      </c>
      <c r="B126" s="175">
        <v>5</v>
      </c>
      <c r="C126" s="175">
        <v>8</v>
      </c>
      <c r="D126" s="182">
        <v>0.5</v>
      </c>
      <c r="E126" s="182" t="str">
        <f t="shared" si="3"/>
        <v>Darnley Bay-5-8-0.5</v>
      </c>
      <c r="F126" s="182">
        <v>42</v>
      </c>
      <c r="G126" s="182">
        <v>0.48</v>
      </c>
      <c r="H126" s="182">
        <v>20.34</v>
      </c>
      <c r="I126" s="182">
        <v>7.63</v>
      </c>
      <c r="J126" s="182">
        <v>0.35</v>
      </c>
      <c r="K126" s="182">
        <v>20.39</v>
      </c>
      <c r="L126" s="182">
        <v>5.07</v>
      </c>
      <c r="M126" s="182">
        <v>0</v>
      </c>
      <c r="N126" s="182">
        <v>3.44</v>
      </c>
      <c r="O126" s="182">
        <v>99.68</v>
      </c>
      <c r="P126" s="183">
        <f t="shared" si="4"/>
        <v>82.648787636238751</v>
      </c>
      <c r="Q126" s="183">
        <f t="shared" si="5"/>
        <v>10.189513460210305</v>
      </c>
      <c r="R126" s="182" t="s">
        <v>729</v>
      </c>
      <c r="S126" s="182" t="s">
        <v>733</v>
      </c>
      <c r="T126" s="182">
        <v>1</v>
      </c>
    </row>
    <row r="127" spans="1:20" s="175" customFormat="1" ht="11.25">
      <c r="A127" s="175" t="s">
        <v>728</v>
      </c>
      <c r="B127" s="175">
        <v>5</v>
      </c>
      <c r="C127" s="175">
        <v>9</v>
      </c>
      <c r="D127" s="182">
        <v>0.5</v>
      </c>
      <c r="E127" s="182" t="str">
        <f t="shared" si="3"/>
        <v>Darnley Bay-5-9-0.5</v>
      </c>
      <c r="F127" s="182">
        <v>43.18</v>
      </c>
      <c r="G127" s="182">
        <v>7.0000000000000007E-2</v>
      </c>
      <c r="H127" s="182">
        <v>18.39</v>
      </c>
      <c r="I127" s="182">
        <v>7.04</v>
      </c>
      <c r="J127" s="182">
        <v>0.41</v>
      </c>
      <c r="K127" s="182">
        <v>18.57</v>
      </c>
      <c r="L127" s="182">
        <v>6.22</v>
      </c>
      <c r="M127" s="182">
        <v>0</v>
      </c>
      <c r="N127" s="182">
        <v>5.91</v>
      </c>
      <c r="O127" s="182">
        <v>99.78</v>
      </c>
      <c r="P127" s="183">
        <f t="shared" si="4"/>
        <v>82.461314695604287</v>
      </c>
      <c r="Q127" s="183">
        <f t="shared" si="5"/>
        <v>17.73528773769095</v>
      </c>
      <c r="R127" s="182" t="s">
        <v>729</v>
      </c>
      <c r="S127" s="182" t="s">
        <v>730</v>
      </c>
      <c r="T127" s="182">
        <v>5</v>
      </c>
    </row>
    <row r="128" spans="1:20" s="175" customFormat="1" ht="11.25">
      <c r="A128" s="175" t="s">
        <v>728</v>
      </c>
      <c r="B128" s="175">
        <v>5</v>
      </c>
      <c r="C128" s="175">
        <v>10</v>
      </c>
      <c r="D128" s="182">
        <v>0.5</v>
      </c>
      <c r="E128" s="182" t="str">
        <f t="shared" si="3"/>
        <v>Darnley Bay-5-10-0.5</v>
      </c>
      <c r="F128" s="182">
        <v>42.73</v>
      </c>
      <c r="G128" s="182">
        <v>0.7</v>
      </c>
      <c r="H128" s="182">
        <v>18.399999999999999</v>
      </c>
      <c r="I128" s="182">
        <v>7.41</v>
      </c>
      <c r="J128" s="182">
        <v>0.3</v>
      </c>
      <c r="K128" s="182">
        <v>19.399999999999999</v>
      </c>
      <c r="L128" s="182">
        <v>5.25</v>
      </c>
      <c r="M128" s="182">
        <v>0.08</v>
      </c>
      <c r="N128" s="182">
        <v>5.36</v>
      </c>
      <c r="O128" s="182">
        <v>99.61</v>
      </c>
      <c r="P128" s="183">
        <f t="shared" si="4"/>
        <v>82.352630479105031</v>
      </c>
      <c r="Q128" s="183">
        <f t="shared" si="5"/>
        <v>16.347293737843014</v>
      </c>
      <c r="R128" s="182" t="s">
        <v>729</v>
      </c>
      <c r="S128" s="182" t="s">
        <v>737</v>
      </c>
      <c r="T128" s="182">
        <v>11</v>
      </c>
    </row>
    <row r="129" spans="1:20" s="175" customFormat="1" ht="11.25">
      <c r="A129" s="175" t="s">
        <v>728</v>
      </c>
      <c r="B129" s="175">
        <v>5</v>
      </c>
      <c r="C129" s="175">
        <v>11</v>
      </c>
      <c r="D129" s="182">
        <v>0.5</v>
      </c>
      <c r="E129" s="182" t="str">
        <f t="shared" si="3"/>
        <v>Darnley Bay-5-11-0.5</v>
      </c>
      <c r="F129" s="182">
        <v>41.55</v>
      </c>
      <c r="G129" s="182">
        <v>0.15</v>
      </c>
      <c r="H129" s="182">
        <v>18.079999999999998</v>
      </c>
      <c r="I129" s="182">
        <v>7.04</v>
      </c>
      <c r="J129" s="182">
        <v>0.38</v>
      </c>
      <c r="K129" s="182">
        <v>19.02</v>
      </c>
      <c r="L129" s="182">
        <v>6.79</v>
      </c>
      <c r="M129" s="182">
        <v>0</v>
      </c>
      <c r="N129" s="182">
        <v>7.28</v>
      </c>
      <c r="O129" s="182">
        <v>100.29</v>
      </c>
      <c r="P129" s="183">
        <f t="shared" si="4"/>
        <v>82.80491628116711</v>
      </c>
      <c r="Q129" s="183">
        <f t="shared" si="5"/>
        <v>21.267093541775427</v>
      </c>
      <c r="R129" s="182" t="s">
        <v>729</v>
      </c>
      <c r="S129" s="182" t="s">
        <v>730</v>
      </c>
      <c r="T129" s="182">
        <v>5</v>
      </c>
    </row>
    <row r="130" spans="1:20" s="175" customFormat="1" ht="11.25">
      <c r="A130" s="175" t="s">
        <v>728</v>
      </c>
      <c r="B130" s="175">
        <v>5</v>
      </c>
      <c r="C130" s="175">
        <v>12</v>
      </c>
      <c r="D130" s="182">
        <v>0.5</v>
      </c>
      <c r="E130" s="182" t="str">
        <f t="shared" si="3"/>
        <v>Darnley Bay-5-12-0.5</v>
      </c>
      <c r="F130" s="182">
        <v>41.72</v>
      </c>
      <c r="G130" s="182">
        <v>0.61</v>
      </c>
      <c r="H130" s="182">
        <v>19.760000000000002</v>
      </c>
      <c r="I130" s="182">
        <v>7.58</v>
      </c>
      <c r="J130" s="182">
        <v>0.36</v>
      </c>
      <c r="K130" s="182">
        <v>21.08</v>
      </c>
      <c r="L130" s="182">
        <v>5.25</v>
      </c>
      <c r="M130" s="182">
        <v>0</v>
      </c>
      <c r="N130" s="182">
        <v>3.65</v>
      </c>
      <c r="O130" s="182">
        <v>100</v>
      </c>
      <c r="P130" s="183">
        <f t="shared" si="4"/>
        <v>83.212912709616219</v>
      </c>
      <c r="Q130" s="183">
        <f t="shared" si="5"/>
        <v>11.025321351103845</v>
      </c>
      <c r="R130" s="182" t="s">
        <v>729</v>
      </c>
      <c r="S130" s="182" t="s">
        <v>733</v>
      </c>
      <c r="T130" s="182">
        <v>1</v>
      </c>
    </row>
    <row r="131" spans="1:20" s="175" customFormat="1" ht="11.25">
      <c r="A131" s="175" t="s">
        <v>728</v>
      </c>
      <c r="B131" s="175">
        <v>5</v>
      </c>
      <c r="C131" s="175">
        <v>13</v>
      </c>
      <c r="D131" s="182">
        <v>0.5</v>
      </c>
      <c r="E131" s="182" t="str">
        <f t="shared" si="3"/>
        <v>Darnley Bay-5-13-0.5</v>
      </c>
      <c r="F131" s="182">
        <v>43.17</v>
      </c>
      <c r="G131" s="182">
        <v>0.16</v>
      </c>
      <c r="H131" s="182">
        <v>17.600000000000001</v>
      </c>
      <c r="I131" s="182">
        <v>6.82</v>
      </c>
      <c r="J131" s="182">
        <v>0.36</v>
      </c>
      <c r="K131" s="182">
        <v>18.07</v>
      </c>
      <c r="L131" s="182">
        <v>6.95</v>
      </c>
      <c r="M131" s="182">
        <v>0</v>
      </c>
      <c r="N131" s="182">
        <v>8.2100000000000009</v>
      </c>
      <c r="O131" s="182">
        <v>101.34</v>
      </c>
      <c r="P131" s="183">
        <f t="shared" si="4"/>
        <v>82.525644310541324</v>
      </c>
      <c r="Q131" s="183">
        <f t="shared" si="5"/>
        <v>23.834568770455768</v>
      </c>
      <c r="R131" s="182" t="s">
        <v>729</v>
      </c>
      <c r="S131" s="182" t="s">
        <v>730</v>
      </c>
      <c r="T131" s="182">
        <v>5</v>
      </c>
    </row>
    <row r="132" spans="1:20" s="175" customFormat="1" ht="11.25">
      <c r="A132" s="175" t="s">
        <v>728</v>
      </c>
      <c r="B132" s="175">
        <v>5</v>
      </c>
      <c r="C132" s="175">
        <v>14</v>
      </c>
      <c r="D132" s="182">
        <v>0.5</v>
      </c>
      <c r="E132" s="182" t="str">
        <f t="shared" ref="E132:E195" si="6">CONCATENATE(A131,"-",B132,"-",C132,"-",D132)</f>
        <v>Darnley Bay-5-14-0.5</v>
      </c>
      <c r="F132" s="182">
        <v>41.96</v>
      </c>
      <c r="G132" s="182">
        <v>0.42</v>
      </c>
      <c r="H132" s="182">
        <v>18.239999999999998</v>
      </c>
      <c r="I132" s="182">
        <v>6.13</v>
      </c>
      <c r="J132" s="182">
        <v>0.35</v>
      </c>
      <c r="K132" s="182">
        <v>20.02</v>
      </c>
      <c r="L132" s="182">
        <v>5.68</v>
      </c>
      <c r="M132" s="182">
        <v>0.02</v>
      </c>
      <c r="N132" s="182">
        <v>6.41</v>
      </c>
      <c r="O132" s="182">
        <v>99.22</v>
      </c>
      <c r="P132" s="183">
        <f t="shared" ref="P132:P195" si="7">((K132/40.31)/(K132/40.31+I132/71.85))*100</f>
        <v>85.339968448043237</v>
      </c>
      <c r="Q132" s="183">
        <f t="shared" ref="Q132:Q195" si="8">((N132/151.99061)/(N132/151.99061+H132/101.96137))*100</f>
        <v>19.077497469329067</v>
      </c>
      <c r="R132" s="182" t="s">
        <v>729</v>
      </c>
      <c r="S132" s="182" t="s">
        <v>737</v>
      </c>
      <c r="T132" s="182">
        <v>11</v>
      </c>
    </row>
    <row r="133" spans="1:20" s="175" customFormat="1" ht="11.25">
      <c r="A133" s="175" t="s">
        <v>728</v>
      </c>
      <c r="B133" s="175">
        <v>5</v>
      </c>
      <c r="C133" s="175">
        <v>41</v>
      </c>
      <c r="D133" s="182">
        <v>0.5</v>
      </c>
      <c r="E133" s="182" t="str">
        <f t="shared" si="6"/>
        <v>Darnley Bay-5-41-0.5</v>
      </c>
      <c r="F133" s="182">
        <v>43.52</v>
      </c>
      <c r="G133" s="182">
        <v>0.22</v>
      </c>
      <c r="H133" s="182">
        <v>20.309999999999999</v>
      </c>
      <c r="I133" s="182">
        <v>6.89</v>
      </c>
      <c r="J133" s="182">
        <v>0.26</v>
      </c>
      <c r="K133" s="182">
        <v>21.98</v>
      </c>
      <c r="L133" s="182">
        <v>4.8600000000000003</v>
      </c>
      <c r="M133" s="182">
        <v>0.03</v>
      </c>
      <c r="N133" s="182">
        <v>3.29</v>
      </c>
      <c r="O133" s="182">
        <v>101.38</v>
      </c>
      <c r="P133" s="183">
        <f t="shared" si="7"/>
        <v>85.043830666781759</v>
      </c>
      <c r="Q133" s="183">
        <f t="shared" si="8"/>
        <v>9.8017371541046057</v>
      </c>
      <c r="R133" s="182" t="s">
        <v>729</v>
      </c>
      <c r="S133" s="182" t="s">
        <v>730</v>
      </c>
      <c r="T133" s="182">
        <v>5</v>
      </c>
    </row>
    <row r="134" spans="1:20" s="175" customFormat="1" ht="11.25">
      <c r="A134" s="175" t="s">
        <v>728</v>
      </c>
      <c r="B134" s="175">
        <v>5</v>
      </c>
      <c r="C134" s="175">
        <v>42</v>
      </c>
      <c r="D134" s="182">
        <v>0.5</v>
      </c>
      <c r="E134" s="182" t="str">
        <f t="shared" si="6"/>
        <v>Darnley Bay-5-42-0.5</v>
      </c>
      <c r="F134" s="182">
        <v>42.2</v>
      </c>
      <c r="G134" s="182">
        <v>0.45</v>
      </c>
      <c r="H134" s="182">
        <v>17.91</v>
      </c>
      <c r="I134" s="182">
        <v>9.34</v>
      </c>
      <c r="J134" s="182">
        <v>0.43</v>
      </c>
      <c r="K134" s="182">
        <v>16.77</v>
      </c>
      <c r="L134" s="182">
        <v>7.23</v>
      </c>
      <c r="M134" s="182">
        <v>0</v>
      </c>
      <c r="N134" s="182">
        <v>5.16</v>
      </c>
      <c r="O134" s="182">
        <v>99.49</v>
      </c>
      <c r="P134" s="183">
        <f t="shared" si="7"/>
        <v>76.192572257374522</v>
      </c>
      <c r="Q134" s="183">
        <f t="shared" si="8"/>
        <v>16.196937606780999</v>
      </c>
      <c r="R134" s="182" t="s">
        <v>729</v>
      </c>
      <c r="S134" s="182" t="s">
        <v>743</v>
      </c>
      <c r="T134" s="182">
        <v>12</v>
      </c>
    </row>
    <row r="135" spans="1:20" s="175" customFormat="1" ht="11.25">
      <c r="A135" s="175" t="s">
        <v>728</v>
      </c>
      <c r="B135" s="175">
        <v>5</v>
      </c>
      <c r="C135" s="175">
        <v>43</v>
      </c>
      <c r="D135" s="182">
        <v>0.5</v>
      </c>
      <c r="E135" s="182" t="str">
        <f t="shared" si="6"/>
        <v>Darnley Bay-5-43-0.5</v>
      </c>
      <c r="F135" s="182">
        <v>42.23</v>
      </c>
      <c r="G135" s="182">
        <v>0.52</v>
      </c>
      <c r="H135" s="182">
        <v>20.27</v>
      </c>
      <c r="I135" s="182">
        <v>7.59</v>
      </c>
      <c r="J135" s="182">
        <v>0.3</v>
      </c>
      <c r="K135" s="182">
        <v>20.440000000000001</v>
      </c>
      <c r="L135" s="182">
        <v>5.42</v>
      </c>
      <c r="M135" s="182">
        <v>7.0000000000000007E-2</v>
      </c>
      <c r="N135" s="182">
        <v>3.84</v>
      </c>
      <c r="O135" s="182">
        <v>100.69</v>
      </c>
      <c r="P135" s="183">
        <f t="shared" si="7"/>
        <v>82.75901009987281</v>
      </c>
      <c r="Q135" s="183">
        <f t="shared" si="8"/>
        <v>11.275595163604965</v>
      </c>
      <c r="R135" s="182" t="s">
        <v>729</v>
      </c>
      <c r="S135" s="182" t="s">
        <v>733</v>
      </c>
      <c r="T135" s="182">
        <v>1</v>
      </c>
    </row>
    <row r="136" spans="1:20" s="175" customFormat="1" ht="11.25">
      <c r="A136" s="175" t="s">
        <v>728</v>
      </c>
      <c r="B136" s="175">
        <v>5</v>
      </c>
      <c r="C136" s="175">
        <v>44</v>
      </c>
      <c r="D136" s="182">
        <v>0.5</v>
      </c>
      <c r="E136" s="182" t="str">
        <f t="shared" si="6"/>
        <v>Darnley Bay-5-44-0.5</v>
      </c>
      <c r="F136" s="182">
        <v>41.59</v>
      </c>
      <c r="G136" s="182">
        <v>0.38</v>
      </c>
      <c r="H136" s="182">
        <v>19.09</v>
      </c>
      <c r="I136" s="182">
        <v>6.64</v>
      </c>
      <c r="J136" s="182">
        <v>0.33</v>
      </c>
      <c r="K136" s="182">
        <v>22.97</v>
      </c>
      <c r="L136" s="182">
        <v>4.92</v>
      </c>
      <c r="M136" s="182">
        <v>0</v>
      </c>
      <c r="N136" s="182">
        <v>4.7699999999999996</v>
      </c>
      <c r="O136" s="182">
        <v>100.69</v>
      </c>
      <c r="P136" s="183">
        <f t="shared" si="7"/>
        <v>86.045306675326842</v>
      </c>
      <c r="Q136" s="183">
        <f t="shared" si="8"/>
        <v>14.355854145530737</v>
      </c>
      <c r="R136" s="182" t="s">
        <v>729</v>
      </c>
      <c r="S136" s="182" t="s">
        <v>737</v>
      </c>
      <c r="T136" s="182">
        <v>11</v>
      </c>
    </row>
    <row r="137" spans="1:20" s="175" customFormat="1" ht="11.25">
      <c r="A137" s="175" t="s">
        <v>728</v>
      </c>
      <c r="B137" s="175">
        <v>5</v>
      </c>
      <c r="C137" s="175">
        <v>47</v>
      </c>
      <c r="D137" s="182">
        <v>0.5</v>
      </c>
      <c r="E137" s="182" t="str">
        <f t="shared" si="6"/>
        <v>Darnley Bay-5-47-0.5</v>
      </c>
      <c r="F137" s="182">
        <v>42.26</v>
      </c>
      <c r="G137" s="182">
        <v>0.16</v>
      </c>
      <c r="H137" s="182">
        <v>20.239999999999998</v>
      </c>
      <c r="I137" s="182">
        <v>7.38</v>
      </c>
      <c r="J137" s="182">
        <v>0.5</v>
      </c>
      <c r="K137" s="182">
        <v>19.88</v>
      </c>
      <c r="L137" s="182">
        <v>5.08</v>
      </c>
      <c r="M137" s="182">
        <v>0</v>
      </c>
      <c r="N137" s="182">
        <v>4.24</v>
      </c>
      <c r="O137" s="182">
        <v>99.76</v>
      </c>
      <c r="P137" s="183">
        <f t="shared" si="7"/>
        <v>82.762981918988132</v>
      </c>
      <c r="Q137" s="183">
        <f t="shared" si="8"/>
        <v>12.321594093975955</v>
      </c>
      <c r="R137" s="182" t="s">
        <v>729</v>
      </c>
      <c r="S137" s="182" t="s">
        <v>730</v>
      </c>
      <c r="T137" s="182">
        <v>5</v>
      </c>
    </row>
    <row r="138" spans="1:20" s="175" customFormat="1" ht="11.25">
      <c r="A138" s="175" t="s">
        <v>728</v>
      </c>
      <c r="B138" s="175">
        <v>5</v>
      </c>
      <c r="C138" s="175">
        <v>51</v>
      </c>
      <c r="D138" s="182">
        <v>0.5</v>
      </c>
      <c r="E138" s="182" t="str">
        <f t="shared" si="6"/>
        <v>Darnley Bay-5-51-0.5</v>
      </c>
      <c r="F138" s="182">
        <v>41.99</v>
      </c>
      <c r="G138" s="182">
        <v>1.7</v>
      </c>
      <c r="H138" s="182">
        <v>21.31</v>
      </c>
      <c r="I138" s="182">
        <v>8.64</v>
      </c>
      <c r="J138" s="182">
        <v>0.32</v>
      </c>
      <c r="K138" s="182">
        <v>21.36</v>
      </c>
      <c r="L138" s="182">
        <v>4.0199999999999996</v>
      </c>
      <c r="M138" s="182">
        <v>0</v>
      </c>
      <c r="N138" s="182">
        <v>0.33</v>
      </c>
      <c r="O138" s="182">
        <v>99.67</v>
      </c>
      <c r="P138" s="183">
        <f t="shared" si="7"/>
        <v>81.504012969980153</v>
      </c>
      <c r="Q138" s="183">
        <f t="shared" si="8"/>
        <v>1.028160784650731</v>
      </c>
      <c r="R138" s="182" t="s">
        <v>729</v>
      </c>
      <c r="S138" s="182" t="s">
        <v>733</v>
      </c>
      <c r="T138" s="182">
        <v>1</v>
      </c>
    </row>
    <row r="139" spans="1:20" s="175" customFormat="1" ht="11.25">
      <c r="A139" s="175" t="s">
        <v>728</v>
      </c>
      <c r="B139" s="175">
        <v>5</v>
      </c>
      <c r="C139" s="175">
        <v>52</v>
      </c>
      <c r="D139" s="182">
        <v>0.5</v>
      </c>
      <c r="E139" s="182" t="str">
        <f t="shared" si="6"/>
        <v>Darnley Bay-5-52-0.5</v>
      </c>
      <c r="F139" s="182">
        <v>42.27</v>
      </c>
      <c r="G139" s="182">
        <v>0.1</v>
      </c>
      <c r="H139" s="182">
        <v>19.71</v>
      </c>
      <c r="I139" s="182">
        <v>7.22</v>
      </c>
      <c r="J139" s="182">
        <v>0.44</v>
      </c>
      <c r="K139" s="182">
        <v>18.579999999999998</v>
      </c>
      <c r="L139" s="182">
        <v>5.66</v>
      </c>
      <c r="M139" s="182">
        <v>0</v>
      </c>
      <c r="N139" s="182">
        <v>5.15</v>
      </c>
      <c r="O139" s="182">
        <v>99.12</v>
      </c>
      <c r="P139" s="183">
        <f t="shared" si="7"/>
        <v>82.101094998607635</v>
      </c>
      <c r="Q139" s="183">
        <f t="shared" si="8"/>
        <v>14.914101613696799</v>
      </c>
      <c r="R139" s="182" t="s">
        <v>729</v>
      </c>
      <c r="S139" s="182" t="s">
        <v>730</v>
      </c>
      <c r="T139" s="182">
        <v>5</v>
      </c>
    </row>
    <row r="140" spans="1:20" s="175" customFormat="1" ht="11.25">
      <c r="A140" s="175" t="s">
        <v>728</v>
      </c>
      <c r="B140" s="175">
        <v>5</v>
      </c>
      <c r="C140" s="175">
        <v>54</v>
      </c>
      <c r="D140" s="182">
        <v>0.5</v>
      </c>
      <c r="E140" s="182" t="str">
        <f t="shared" si="6"/>
        <v>Darnley Bay-5-54-0.5</v>
      </c>
      <c r="F140" s="182">
        <v>42.38</v>
      </c>
      <c r="G140" s="182">
        <v>0.18</v>
      </c>
      <c r="H140" s="182">
        <v>21.7</v>
      </c>
      <c r="I140" s="182">
        <v>7.8</v>
      </c>
      <c r="J140" s="182">
        <v>0.43</v>
      </c>
      <c r="K140" s="182">
        <v>19.2</v>
      </c>
      <c r="L140" s="182">
        <v>4.8600000000000003</v>
      </c>
      <c r="M140" s="182">
        <v>0</v>
      </c>
      <c r="N140" s="182">
        <v>3.2</v>
      </c>
      <c r="O140" s="182">
        <v>99.75</v>
      </c>
      <c r="P140" s="183">
        <f t="shared" si="7"/>
        <v>81.438635888680693</v>
      </c>
      <c r="Q140" s="183">
        <f t="shared" si="8"/>
        <v>9.0020374856626635</v>
      </c>
      <c r="R140" s="182" t="s">
        <v>729</v>
      </c>
      <c r="S140" s="182" t="s">
        <v>730</v>
      </c>
      <c r="T140" s="182">
        <v>5</v>
      </c>
    </row>
    <row r="141" spans="1:20" s="175" customFormat="1" ht="11.25">
      <c r="A141" s="175" t="s">
        <v>728</v>
      </c>
      <c r="B141" s="175">
        <v>5</v>
      </c>
      <c r="C141" s="175">
        <v>55</v>
      </c>
      <c r="D141" s="182">
        <v>0.5</v>
      </c>
      <c r="E141" s="182" t="str">
        <f t="shared" si="6"/>
        <v>Darnley Bay-5-55-0.5</v>
      </c>
      <c r="F141" s="182">
        <v>41.82</v>
      </c>
      <c r="G141" s="182">
        <v>0.16</v>
      </c>
      <c r="H141" s="182">
        <v>19.61</v>
      </c>
      <c r="I141" s="182">
        <v>7.77</v>
      </c>
      <c r="J141" s="182">
        <v>0.32</v>
      </c>
      <c r="K141" s="182">
        <v>19.72</v>
      </c>
      <c r="L141" s="182">
        <v>5.52</v>
      </c>
      <c r="M141" s="182">
        <v>0</v>
      </c>
      <c r="N141" s="182">
        <v>4.63</v>
      </c>
      <c r="O141" s="182">
        <v>99.55</v>
      </c>
      <c r="P141" s="183">
        <f t="shared" si="7"/>
        <v>81.896399997988539</v>
      </c>
      <c r="Q141" s="183">
        <f t="shared" si="8"/>
        <v>13.673139603639697</v>
      </c>
      <c r="R141" s="182" t="s">
        <v>729</v>
      </c>
      <c r="S141" s="182" t="s">
        <v>730</v>
      </c>
      <c r="T141" s="182">
        <v>5</v>
      </c>
    </row>
    <row r="142" spans="1:20" s="175" customFormat="1" ht="11.25">
      <c r="A142" s="175" t="s">
        <v>728</v>
      </c>
      <c r="B142" s="175">
        <v>5</v>
      </c>
      <c r="C142" s="175">
        <v>56</v>
      </c>
      <c r="D142" s="182">
        <v>0.5</v>
      </c>
      <c r="E142" s="182" t="str">
        <f t="shared" si="6"/>
        <v>Darnley Bay-5-56-0.5</v>
      </c>
      <c r="F142" s="182">
        <v>40.409999999999997</v>
      </c>
      <c r="G142" s="182">
        <v>0.16</v>
      </c>
      <c r="H142" s="182">
        <v>14.36</v>
      </c>
      <c r="I142" s="182">
        <v>6.64</v>
      </c>
      <c r="J142" s="182">
        <v>0.33</v>
      </c>
      <c r="K142" s="182">
        <v>17.89</v>
      </c>
      <c r="L142" s="182">
        <v>7.87</v>
      </c>
      <c r="M142" s="182">
        <v>0</v>
      </c>
      <c r="N142" s="182">
        <v>11.32</v>
      </c>
      <c r="O142" s="182">
        <v>98.97</v>
      </c>
      <c r="P142" s="183">
        <f t="shared" si="7"/>
        <v>82.765683299412018</v>
      </c>
      <c r="Q142" s="183">
        <f t="shared" si="8"/>
        <v>34.590233303976994</v>
      </c>
      <c r="R142" s="182" t="s">
        <v>729</v>
      </c>
      <c r="S142" s="182" t="s">
        <v>730</v>
      </c>
      <c r="T142" s="182">
        <v>5</v>
      </c>
    </row>
    <row r="143" spans="1:20" s="175" customFormat="1" ht="11.25">
      <c r="A143" s="175" t="s">
        <v>728</v>
      </c>
      <c r="B143" s="175">
        <v>5</v>
      </c>
      <c r="C143" s="175">
        <v>57</v>
      </c>
      <c r="D143" s="182">
        <v>0.5</v>
      </c>
      <c r="E143" s="182" t="str">
        <f t="shared" si="6"/>
        <v>Darnley Bay-5-57-0.5</v>
      </c>
      <c r="F143" s="182">
        <v>40.93</v>
      </c>
      <c r="G143" s="182">
        <v>0.63</v>
      </c>
      <c r="H143" s="182">
        <v>14.19</v>
      </c>
      <c r="I143" s="182">
        <v>6.89</v>
      </c>
      <c r="J143" s="182">
        <v>0.3</v>
      </c>
      <c r="K143" s="182">
        <v>18.05</v>
      </c>
      <c r="L143" s="182">
        <v>7.05</v>
      </c>
      <c r="M143" s="182">
        <v>0.04</v>
      </c>
      <c r="N143" s="182">
        <v>10.95</v>
      </c>
      <c r="O143" s="182">
        <v>99.04</v>
      </c>
      <c r="P143" s="183">
        <f t="shared" si="7"/>
        <v>82.361813110953662</v>
      </c>
      <c r="Q143" s="183">
        <f t="shared" si="8"/>
        <v>34.109400525274339</v>
      </c>
      <c r="R143" s="182" t="s">
        <v>729</v>
      </c>
      <c r="S143" s="182" t="s">
        <v>737</v>
      </c>
      <c r="T143" s="182">
        <v>11</v>
      </c>
    </row>
    <row r="144" spans="1:20" s="175" customFormat="1" ht="11.25">
      <c r="A144" s="175" t="s">
        <v>728</v>
      </c>
      <c r="B144" s="175">
        <v>5</v>
      </c>
      <c r="C144" s="175">
        <v>58</v>
      </c>
      <c r="D144" s="182">
        <v>0.5</v>
      </c>
      <c r="E144" s="182" t="str">
        <f t="shared" si="6"/>
        <v>Darnley Bay-5-58-0.5</v>
      </c>
      <c r="F144" s="182">
        <v>41.2</v>
      </c>
      <c r="G144" s="182">
        <v>0.15</v>
      </c>
      <c r="H144" s="182">
        <v>16.16</v>
      </c>
      <c r="I144" s="182">
        <v>6.28</v>
      </c>
      <c r="J144" s="182">
        <v>0.36</v>
      </c>
      <c r="K144" s="182">
        <v>19.489999999999998</v>
      </c>
      <c r="L144" s="182">
        <v>6.77</v>
      </c>
      <c r="M144" s="182">
        <v>0</v>
      </c>
      <c r="N144" s="182">
        <v>10.08</v>
      </c>
      <c r="O144" s="182">
        <v>100.5</v>
      </c>
      <c r="P144" s="183">
        <f t="shared" si="7"/>
        <v>84.69027548962255</v>
      </c>
      <c r="Q144" s="183">
        <f t="shared" si="8"/>
        <v>29.500248103549737</v>
      </c>
      <c r="R144" s="182" t="s">
        <v>729</v>
      </c>
      <c r="S144" s="182" t="s">
        <v>730</v>
      </c>
      <c r="T144" s="182">
        <v>5</v>
      </c>
    </row>
    <row r="145" spans="1:20" s="175" customFormat="1" ht="11.25">
      <c r="A145" s="175" t="s">
        <v>728</v>
      </c>
      <c r="B145" s="175">
        <v>5</v>
      </c>
      <c r="C145" s="175">
        <v>59</v>
      </c>
      <c r="D145" s="182">
        <v>0.5</v>
      </c>
      <c r="E145" s="182" t="str">
        <f t="shared" si="6"/>
        <v>Darnley Bay-5-59-0.5</v>
      </c>
      <c r="F145" s="182">
        <v>41.1</v>
      </c>
      <c r="G145" s="182">
        <v>0.53</v>
      </c>
      <c r="H145" s="182">
        <v>15.22</v>
      </c>
      <c r="I145" s="182">
        <v>6.73</v>
      </c>
      <c r="J145" s="182">
        <v>0.28000000000000003</v>
      </c>
      <c r="K145" s="182">
        <v>20.260000000000002</v>
      </c>
      <c r="L145" s="182">
        <v>6.29</v>
      </c>
      <c r="M145" s="182">
        <v>0.1</v>
      </c>
      <c r="N145" s="182">
        <v>9.11</v>
      </c>
      <c r="O145" s="182">
        <v>99.6</v>
      </c>
      <c r="P145" s="183">
        <f t="shared" si="7"/>
        <v>84.291173318684159</v>
      </c>
      <c r="Q145" s="183">
        <f t="shared" si="8"/>
        <v>28.649622503998796</v>
      </c>
      <c r="R145" s="182" t="s">
        <v>729</v>
      </c>
      <c r="S145" s="182" t="s">
        <v>737</v>
      </c>
      <c r="T145" s="182">
        <v>11</v>
      </c>
    </row>
    <row r="146" spans="1:20" s="175" customFormat="1" ht="11.25">
      <c r="A146" s="175" t="s">
        <v>728</v>
      </c>
      <c r="B146" s="175">
        <v>5</v>
      </c>
      <c r="C146" s="175">
        <v>60</v>
      </c>
      <c r="D146" s="182">
        <v>0.5</v>
      </c>
      <c r="E146" s="182" t="str">
        <f t="shared" si="6"/>
        <v>Darnley Bay-5-60-0.5</v>
      </c>
      <c r="F146" s="182">
        <v>41.39</v>
      </c>
      <c r="G146" s="182">
        <v>0.64</v>
      </c>
      <c r="H146" s="182">
        <v>15.43</v>
      </c>
      <c r="I146" s="182">
        <v>6.88</v>
      </c>
      <c r="J146" s="182">
        <v>0.31</v>
      </c>
      <c r="K146" s="182">
        <v>18.600000000000001</v>
      </c>
      <c r="L146" s="182">
        <v>6.83</v>
      </c>
      <c r="M146" s="182">
        <v>0</v>
      </c>
      <c r="N146" s="182">
        <v>10.07</v>
      </c>
      <c r="O146" s="182">
        <v>100.15</v>
      </c>
      <c r="P146" s="183">
        <f t="shared" si="7"/>
        <v>82.81431216920069</v>
      </c>
      <c r="Q146" s="183">
        <f t="shared" si="8"/>
        <v>30.449623838244726</v>
      </c>
      <c r="R146" s="182" t="s">
        <v>729</v>
      </c>
      <c r="S146" s="182" t="s">
        <v>737</v>
      </c>
      <c r="T146" s="182">
        <v>11</v>
      </c>
    </row>
    <row r="147" spans="1:20" s="175" customFormat="1" ht="11.25">
      <c r="A147" s="175" t="s">
        <v>728</v>
      </c>
      <c r="B147" s="175">
        <v>5</v>
      </c>
      <c r="C147" s="175">
        <v>61</v>
      </c>
      <c r="D147" s="182">
        <v>0.5</v>
      </c>
      <c r="E147" s="182" t="str">
        <f t="shared" si="6"/>
        <v>Darnley Bay-5-61-0.5</v>
      </c>
      <c r="F147" s="182">
        <v>41.16</v>
      </c>
      <c r="G147" s="182">
        <v>0.13</v>
      </c>
      <c r="H147" s="182">
        <v>17.55</v>
      </c>
      <c r="I147" s="182">
        <v>7.33</v>
      </c>
      <c r="J147" s="182">
        <v>0.44</v>
      </c>
      <c r="K147" s="182">
        <v>17.95</v>
      </c>
      <c r="L147" s="182">
        <v>7.06</v>
      </c>
      <c r="M147" s="182">
        <v>0</v>
      </c>
      <c r="N147" s="182">
        <v>7.97</v>
      </c>
      <c r="O147" s="182">
        <v>99.57</v>
      </c>
      <c r="P147" s="183">
        <f t="shared" si="7"/>
        <v>81.360328967098866</v>
      </c>
      <c r="Q147" s="183">
        <f t="shared" si="8"/>
        <v>23.351045918058677</v>
      </c>
      <c r="R147" s="182" t="s">
        <v>729</v>
      </c>
      <c r="S147" s="182" t="s">
        <v>730</v>
      </c>
      <c r="T147" s="182">
        <v>5</v>
      </c>
    </row>
    <row r="148" spans="1:20" s="175" customFormat="1" ht="11.25">
      <c r="A148" s="175" t="s">
        <v>728</v>
      </c>
      <c r="B148" s="175">
        <v>5</v>
      </c>
      <c r="C148" s="175">
        <v>62</v>
      </c>
      <c r="D148" s="182">
        <v>0.5</v>
      </c>
      <c r="E148" s="182" t="str">
        <f t="shared" si="6"/>
        <v>Darnley Bay-5-62-0.5</v>
      </c>
      <c r="F148" s="182">
        <v>41.21</v>
      </c>
      <c r="G148" s="182">
        <v>0.21</v>
      </c>
      <c r="H148" s="182">
        <v>14.12</v>
      </c>
      <c r="I148" s="182">
        <v>6.59</v>
      </c>
      <c r="J148" s="182">
        <v>0.25</v>
      </c>
      <c r="K148" s="182">
        <v>18.61</v>
      </c>
      <c r="L148" s="182">
        <v>7.09</v>
      </c>
      <c r="M148" s="182">
        <v>0.08</v>
      </c>
      <c r="N148" s="182">
        <v>11.55</v>
      </c>
      <c r="O148" s="182">
        <v>99.71</v>
      </c>
      <c r="P148" s="183">
        <f t="shared" si="7"/>
        <v>83.426026943081212</v>
      </c>
      <c r="Q148" s="183">
        <f t="shared" si="8"/>
        <v>35.431360426756612</v>
      </c>
      <c r="R148" s="182" t="s">
        <v>729</v>
      </c>
      <c r="S148" s="182" t="s">
        <v>730</v>
      </c>
      <c r="T148" s="182">
        <v>5</v>
      </c>
    </row>
    <row r="149" spans="1:20" s="175" customFormat="1" ht="11.25">
      <c r="A149" s="175" t="s">
        <v>728</v>
      </c>
      <c r="B149" s="175">
        <v>5</v>
      </c>
      <c r="C149" s="175">
        <v>63</v>
      </c>
      <c r="D149" s="182">
        <v>0.5</v>
      </c>
      <c r="E149" s="182" t="str">
        <f t="shared" si="6"/>
        <v>Darnley Bay-5-63-0.5</v>
      </c>
      <c r="F149" s="182">
        <v>42.02</v>
      </c>
      <c r="G149" s="182">
        <v>0.14000000000000001</v>
      </c>
      <c r="H149" s="182">
        <v>15.26</v>
      </c>
      <c r="I149" s="182">
        <v>6.32</v>
      </c>
      <c r="J149" s="182">
        <v>0.26</v>
      </c>
      <c r="K149" s="182">
        <v>19.61</v>
      </c>
      <c r="L149" s="182">
        <v>6.42</v>
      </c>
      <c r="M149" s="182">
        <v>0</v>
      </c>
      <c r="N149" s="182">
        <v>11.02</v>
      </c>
      <c r="O149" s="182">
        <v>101.05</v>
      </c>
      <c r="P149" s="183">
        <f t="shared" si="7"/>
        <v>84.687538185857065</v>
      </c>
      <c r="Q149" s="183">
        <f t="shared" si="8"/>
        <v>32.634831036209796</v>
      </c>
      <c r="R149" s="182" t="s">
        <v>729</v>
      </c>
      <c r="S149" s="182" t="s">
        <v>730</v>
      </c>
      <c r="T149" s="182">
        <v>5</v>
      </c>
    </row>
    <row r="150" spans="1:20" s="175" customFormat="1" ht="11.25">
      <c r="A150" s="175" t="s">
        <v>728</v>
      </c>
      <c r="B150" s="175">
        <v>5</v>
      </c>
      <c r="C150" s="175">
        <v>64</v>
      </c>
      <c r="D150" s="182">
        <v>0.5</v>
      </c>
      <c r="E150" s="182" t="str">
        <f t="shared" si="6"/>
        <v>Darnley Bay-5-64-0.5</v>
      </c>
      <c r="F150" s="182">
        <v>42.07</v>
      </c>
      <c r="G150" s="182">
        <v>0.47</v>
      </c>
      <c r="H150" s="182">
        <v>21.49</v>
      </c>
      <c r="I150" s="182">
        <v>6.45</v>
      </c>
      <c r="J150" s="182">
        <v>0.31</v>
      </c>
      <c r="K150" s="182">
        <v>21.12</v>
      </c>
      <c r="L150" s="182">
        <v>4.66</v>
      </c>
      <c r="M150" s="182">
        <v>0</v>
      </c>
      <c r="N150" s="182">
        <v>3.25</v>
      </c>
      <c r="O150" s="182">
        <v>99.82</v>
      </c>
      <c r="P150" s="183">
        <f t="shared" si="7"/>
        <v>85.372508082408089</v>
      </c>
      <c r="Q150" s="183">
        <f t="shared" si="8"/>
        <v>9.2108517327253061</v>
      </c>
      <c r="R150" s="182" t="s">
        <v>729</v>
      </c>
      <c r="S150" s="182" t="s">
        <v>737</v>
      </c>
      <c r="T150" s="182">
        <v>11</v>
      </c>
    </row>
    <row r="151" spans="1:20" s="175" customFormat="1" ht="11.25">
      <c r="A151" s="175" t="s">
        <v>728</v>
      </c>
      <c r="B151" s="175">
        <v>5</v>
      </c>
      <c r="C151" s="175">
        <v>65</v>
      </c>
      <c r="D151" s="182">
        <v>0.5</v>
      </c>
      <c r="E151" s="182" t="str">
        <f t="shared" si="6"/>
        <v>Darnley Bay-5-65-0.5</v>
      </c>
      <c r="F151" s="182">
        <v>43.45</v>
      </c>
      <c r="G151" s="182">
        <v>0.55000000000000004</v>
      </c>
      <c r="H151" s="182">
        <v>20.13</v>
      </c>
      <c r="I151" s="182">
        <v>7.73</v>
      </c>
      <c r="J151" s="182">
        <v>0.21</v>
      </c>
      <c r="K151" s="182">
        <v>20.43</v>
      </c>
      <c r="L151" s="182">
        <v>4.75</v>
      </c>
      <c r="M151" s="182">
        <v>0</v>
      </c>
      <c r="N151" s="182">
        <v>3.14</v>
      </c>
      <c r="O151" s="182">
        <v>100.39</v>
      </c>
      <c r="P151" s="183">
        <f t="shared" si="7"/>
        <v>82.48959056737435</v>
      </c>
      <c r="Q151" s="183">
        <f t="shared" si="8"/>
        <v>9.4729085462183491</v>
      </c>
      <c r="R151" s="182" t="s">
        <v>729</v>
      </c>
      <c r="S151" s="182" t="s">
        <v>733</v>
      </c>
      <c r="T151" s="182">
        <v>1</v>
      </c>
    </row>
    <row r="152" spans="1:20" s="175" customFormat="1" ht="11.25">
      <c r="A152" s="175" t="s">
        <v>728</v>
      </c>
      <c r="B152" s="175">
        <v>5</v>
      </c>
      <c r="C152" s="175">
        <v>66</v>
      </c>
      <c r="D152" s="182">
        <v>0.5</v>
      </c>
      <c r="E152" s="182" t="str">
        <f t="shared" si="6"/>
        <v>Darnley Bay-5-66-0.5</v>
      </c>
      <c r="F152" s="182">
        <v>42.15</v>
      </c>
      <c r="G152" s="182">
        <v>0.09</v>
      </c>
      <c r="H152" s="182">
        <v>19.46</v>
      </c>
      <c r="I152" s="182">
        <v>6.76</v>
      </c>
      <c r="J152" s="182">
        <v>0.37</v>
      </c>
      <c r="K152" s="182">
        <v>19.46</v>
      </c>
      <c r="L152" s="182">
        <v>5.97</v>
      </c>
      <c r="M152" s="182">
        <v>0</v>
      </c>
      <c r="N152" s="182">
        <v>5.69</v>
      </c>
      <c r="O152" s="182">
        <v>99.94</v>
      </c>
      <c r="P152" s="183">
        <f t="shared" si="7"/>
        <v>83.689701649000781</v>
      </c>
      <c r="Q152" s="183">
        <f t="shared" si="8"/>
        <v>16.398445712230782</v>
      </c>
      <c r="R152" s="182" t="s">
        <v>729</v>
      </c>
      <c r="S152" s="182" t="s">
        <v>730</v>
      </c>
      <c r="T152" s="182">
        <v>5</v>
      </c>
    </row>
    <row r="153" spans="1:20" s="175" customFormat="1" ht="11.25">
      <c r="A153" s="175" t="s">
        <v>728</v>
      </c>
      <c r="B153" s="175">
        <v>5</v>
      </c>
      <c r="C153" s="175">
        <v>67</v>
      </c>
      <c r="D153" s="182">
        <v>0.5</v>
      </c>
      <c r="E153" s="182" t="str">
        <f t="shared" si="6"/>
        <v>Darnley Bay-5-67-0.5</v>
      </c>
      <c r="F153" s="182">
        <v>43.11</v>
      </c>
      <c r="G153" s="182">
        <v>7.0000000000000007E-2</v>
      </c>
      <c r="H153" s="182">
        <v>19.7</v>
      </c>
      <c r="I153" s="182">
        <v>6.69</v>
      </c>
      <c r="J153" s="182">
        <v>0.3</v>
      </c>
      <c r="K153" s="182">
        <v>18.89</v>
      </c>
      <c r="L153" s="182">
        <v>6.17</v>
      </c>
      <c r="M153" s="182">
        <v>0</v>
      </c>
      <c r="N153" s="182">
        <v>6.13</v>
      </c>
      <c r="O153" s="182">
        <v>101.1</v>
      </c>
      <c r="P153" s="183">
        <f t="shared" si="7"/>
        <v>83.42427201724189</v>
      </c>
      <c r="Q153" s="183">
        <f t="shared" si="8"/>
        <v>17.269468350889706</v>
      </c>
      <c r="R153" s="182" t="s">
        <v>729</v>
      </c>
      <c r="S153" s="182" t="s">
        <v>730</v>
      </c>
      <c r="T153" s="182">
        <v>5</v>
      </c>
    </row>
    <row r="154" spans="1:20" s="175" customFormat="1" ht="11.25">
      <c r="A154" s="175" t="s">
        <v>728</v>
      </c>
      <c r="B154" s="175">
        <v>5</v>
      </c>
      <c r="C154" s="175">
        <v>68</v>
      </c>
      <c r="D154" s="182">
        <v>0.5</v>
      </c>
      <c r="E154" s="182" t="str">
        <f t="shared" si="6"/>
        <v>Darnley Bay-5-68-0.5</v>
      </c>
      <c r="F154" s="182">
        <v>41.34</v>
      </c>
      <c r="G154" s="182">
        <v>0.24</v>
      </c>
      <c r="H154" s="182">
        <v>19.399999999999999</v>
      </c>
      <c r="I154" s="182">
        <v>7.25</v>
      </c>
      <c r="J154" s="182">
        <v>0.41</v>
      </c>
      <c r="K154" s="182">
        <v>19.62</v>
      </c>
      <c r="L154" s="182">
        <v>5.61</v>
      </c>
      <c r="M154" s="182">
        <v>0</v>
      </c>
      <c r="N154" s="182">
        <v>5.88</v>
      </c>
      <c r="O154" s="182">
        <v>99.77</v>
      </c>
      <c r="P154" s="183">
        <f t="shared" si="7"/>
        <v>82.828611626289813</v>
      </c>
      <c r="Q154" s="183">
        <f t="shared" si="8"/>
        <v>16.897051677012858</v>
      </c>
      <c r="R154" s="182" t="s">
        <v>729</v>
      </c>
      <c r="S154" s="182" t="s">
        <v>730</v>
      </c>
      <c r="T154" s="182">
        <v>5</v>
      </c>
    </row>
    <row r="155" spans="1:20" s="175" customFormat="1" ht="11.25">
      <c r="A155" s="175" t="s">
        <v>728</v>
      </c>
      <c r="B155" s="175">
        <v>5</v>
      </c>
      <c r="C155" s="175">
        <v>69</v>
      </c>
      <c r="D155" s="182">
        <v>0.5</v>
      </c>
      <c r="E155" s="182" t="str">
        <f t="shared" si="6"/>
        <v>Darnley Bay-5-69-0.5</v>
      </c>
      <c r="F155" s="182">
        <v>43.78</v>
      </c>
      <c r="G155" s="182">
        <v>0.26</v>
      </c>
      <c r="H155" s="182">
        <v>20.98</v>
      </c>
      <c r="I155" s="182">
        <v>6.97</v>
      </c>
      <c r="J155" s="182">
        <v>0.28999999999999998</v>
      </c>
      <c r="K155" s="182">
        <v>21.75</v>
      </c>
      <c r="L155" s="182">
        <v>4.78</v>
      </c>
      <c r="M155" s="182">
        <v>0</v>
      </c>
      <c r="N155" s="182">
        <v>2.68</v>
      </c>
      <c r="O155" s="182">
        <v>101.51</v>
      </c>
      <c r="P155" s="183">
        <f t="shared" si="7"/>
        <v>84.761025421622676</v>
      </c>
      <c r="Q155" s="183">
        <f t="shared" si="8"/>
        <v>7.8929790550068128</v>
      </c>
      <c r="R155" s="182" t="s">
        <v>729</v>
      </c>
      <c r="S155" s="182" t="s">
        <v>730</v>
      </c>
      <c r="T155" s="182">
        <v>5</v>
      </c>
    </row>
    <row r="156" spans="1:20" s="175" customFormat="1" ht="11.25">
      <c r="A156" s="175" t="s">
        <v>728</v>
      </c>
      <c r="B156" s="175">
        <v>5</v>
      </c>
      <c r="C156" s="175">
        <v>70</v>
      </c>
      <c r="D156" s="182">
        <v>0.5</v>
      </c>
      <c r="E156" s="182" t="str">
        <f t="shared" si="6"/>
        <v>Darnley Bay-5-70-0.5</v>
      </c>
      <c r="F156" s="182">
        <v>42.25</v>
      </c>
      <c r="G156" s="182">
        <v>0.16</v>
      </c>
      <c r="H156" s="182">
        <v>21.97</v>
      </c>
      <c r="I156" s="182">
        <v>7.66</v>
      </c>
      <c r="J156" s="182">
        <v>0.3</v>
      </c>
      <c r="K156" s="182">
        <v>20.58</v>
      </c>
      <c r="L156" s="182">
        <v>4.7699999999999996</v>
      </c>
      <c r="M156" s="182">
        <v>0</v>
      </c>
      <c r="N156" s="182">
        <v>2.84</v>
      </c>
      <c r="O156" s="182">
        <v>100.52</v>
      </c>
      <c r="P156" s="183">
        <f t="shared" si="7"/>
        <v>82.725390103743464</v>
      </c>
      <c r="Q156" s="183">
        <f t="shared" si="8"/>
        <v>7.9797721618054567</v>
      </c>
      <c r="R156" s="182" t="s">
        <v>729</v>
      </c>
      <c r="S156" s="182" t="s">
        <v>730</v>
      </c>
      <c r="T156" s="182">
        <v>5</v>
      </c>
    </row>
    <row r="157" spans="1:20" s="175" customFormat="1" ht="11.25">
      <c r="A157" s="175" t="s">
        <v>728</v>
      </c>
      <c r="B157" s="175">
        <v>5</v>
      </c>
      <c r="C157" s="175">
        <v>71</v>
      </c>
      <c r="D157" s="182">
        <v>0.5</v>
      </c>
      <c r="E157" s="182" t="str">
        <f t="shared" si="6"/>
        <v>Darnley Bay-5-71-0.5</v>
      </c>
      <c r="F157" s="182">
        <v>41.89</v>
      </c>
      <c r="G157" s="182">
        <v>0.04</v>
      </c>
      <c r="H157" s="182">
        <v>19.02</v>
      </c>
      <c r="I157" s="182">
        <v>7.12</v>
      </c>
      <c r="J157" s="182">
        <v>0.49</v>
      </c>
      <c r="K157" s="182">
        <v>19.350000000000001</v>
      </c>
      <c r="L157" s="182">
        <v>5.59</v>
      </c>
      <c r="M157" s="182">
        <v>0</v>
      </c>
      <c r="N157" s="182">
        <v>5.22</v>
      </c>
      <c r="O157" s="182">
        <v>98.71</v>
      </c>
      <c r="P157" s="183">
        <f t="shared" si="7"/>
        <v>82.888785800218642</v>
      </c>
      <c r="Q157" s="183">
        <f t="shared" si="8"/>
        <v>15.548432406629587</v>
      </c>
      <c r="R157" s="182" t="s">
        <v>729</v>
      </c>
      <c r="S157" s="182" t="s">
        <v>730</v>
      </c>
      <c r="T157" s="182">
        <v>5</v>
      </c>
    </row>
    <row r="158" spans="1:20" s="175" customFormat="1" ht="11.25">
      <c r="A158" s="175" t="s">
        <v>728</v>
      </c>
      <c r="B158" s="175">
        <v>5</v>
      </c>
      <c r="C158" s="175">
        <v>72</v>
      </c>
      <c r="D158" s="182">
        <v>0.5</v>
      </c>
      <c r="E158" s="182" t="str">
        <f t="shared" si="6"/>
        <v>Darnley Bay-5-72-0.5</v>
      </c>
      <c r="F158" s="182">
        <v>43.99</v>
      </c>
      <c r="G158" s="182">
        <v>0.25</v>
      </c>
      <c r="H158" s="182">
        <v>20.98</v>
      </c>
      <c r="I158" s="182">
        <v>6.71</v>
      </c>
      <c r="J158" s="182">
        <v>0.38</v>
      </c>
      <c r="K158" s="182">
        <v>21.65</v>
      </c>
      <c r="L158" s="182">
        <v>4.8499999999999996</v>
      </c>
      <c r="M158" s="182">
        <v>0</v>
      </c>
      <c r="N158" s="182">
        <v>2.6</v>
      </c>
      <c r="O158" s="182">
        <v>101.42</v>
      </c>
      <c r="P158" s="183">
        <f t="shared" si="7"/>
        <v>85.187553606655214</v>
      </c>
      <c r="Q158" s="183">
        <f t="shared" si="8"/>
        <v>7.6754519732641278</v>
      </c>
      <c r="R158" s="182" t="s">
        <v>729</v>
      </c>
      <c r="S158" s="182" t="s">
        <v>730</v>
      </c>
      <c r="T158" s="182">
        <v>5</v>
      </c>
    </row>
    <row r="159" spans="1:20" s="175" customFormat="1" ht="11.25">
      <c r="A159" s="175" t="s">
        <v>728</v>
      </c>
      <c r="B159" s="175">
        <v>5</v>
      </c>
      <c r="C159" s="175">
        <v>73</v>
      </c>
      <c r="D159" s="182">
        <v>0.5</v>
      </c>
      <c r="E159" s="182" t="str">
        <f t="shared" si="6"/>
        <v>Darnley Bay-5-73-0.5</v>
      </c>
      <c r="F159" s="182">
        <v>43.47</v>
      </c>
      <c r="G159" s="182">
        <v>0.44</v>
      </c>
      <c r="H159" s="182">
        <v>20.18</v>
      </c>
      <c r="I159" s="182">
        <v>6.77</v>
      </c>
      <c r="J159" s="182">
        <v>0.32</v>
      </c>
      <c r="K159" s="182">
        <v>20.67</v>
      </c>
      <c r="L159" s="182">
        <v>5.04</v>
      </c>
      <c r="M159" s="182">
        <v>7.0000000000000007E-2</v>
      </c>
      <c r="N159" s="182">
        <v>4.45</v>
      </c>
      <c r="O159" s="182">
        <v>101.41</v>
      </c>
      <c r="P159" s="183">
        <f t="shared" si="7"/>
        <v>84.477089291916414</v>
      </c>
      <c r="Q159" s="183">
        <f t="shared" si="8"/>
        <v>12.886712945613857</v>
      </c>
      <c r="R159" s="182" t="s">
        <v>729</v>
      </c>
      <c r="S159" s="182" t="s">
        <v>737</v>
      </c>
      <c r="T159" s="182">
        <v>11</v>
      </c>
    </row>
    <row r="160" spans="1:20" s="175" customFormat="1" ht="11.25">
      <c r="A160" s="175" t="s">
        <v>728</v>
      </c>
      <c r="B160" s="175">
        <v>5</v>
      </c>
      <c r="C160" s="175">
        <v>74</v>
      </c>
      <c r="D160" s="182">
        <v>0.5</v>
      </c>
      <c r="E160" s="182" t="str">
        <f t="shared" si="6"/>
        <v>Darnley Bay-5-74-0.5</v>
      </c>
      <c r="F160" s="182">
        <v>41.89</v>
      </c>
      <c r="G160" s="182">
        <v>0.22</v>
      </c>
      <c r="H160" s="182">
        <v>21.24</v>
      </c>
      <c r="I160" s="182">
        <v>6.45</v>
      </c>
      <c r="J160" s="182">
        <v>0.33</v>
      </c>
      <c r="K160" s="182">
        <v>22.01</v>
      </c>
      <c r="L160" s="182">
        <v>4.55</v>
      </c>
      <c r="M160" s="182">
        <v>0</v>
      </c>
      <c r="N160" s="182">
        <v>3.18</v>
      </c>
      <c r="O160" s="182">
        <v>99.86</v>
      </c>
      <c r="P160" s="183">
        <f t="shared" si="7"/>
        <v>85.880473634992171</v>
      </c>
      <c r="Q160" s="183">
        <f t="shared" si="8"/>
        <v>9.1269680489838017</v>
      </c>
      <c r="R160" s="182" t="s">
        <v>729</v>
      </c>
      <c r="S160" s="182" t="s">
        <v>730</v>
      </c>
      <c r="T160" s="182">
        <v>5</v>
      </c>
    </row>
    <row r="161" spans="1:20" s="175" customFormat="1" ht="11.25">
      <c r="A161" s="175" t="s">
        <v>728</v>
      </c>
      <c r="B161" s="175">
        <v>5</v>
      </c>
      <c r="C161" s="175">
        <v>75</v>
      </c>
      <c r="D161" s="182">
        <v>0.5</v>
      </c>
      <c r="E161" s="182" t="str">
        <f t="shared" si="6"/>
        <v>Darnley Bay-5-75-0.5</v>
      </c>
      <c r="F161" s="182">
        <v>42.04</v>
      </c>
      <c r="G161" s="182">
        <v>0.49</v>
      </c>
      <c r="H161" s="182">
        <v>20.68</v>
      </c>
      <c r="I161" s="182">
        <v>7.44</v>
      </c>
      <c r="J161" s="182">
        <v>0.24</v>
      </c>
      <c r="K161" s="182">
        <v>21.2</v>
      </c>
      <c r="L161" s="182">
        <v>4.92</v>
      </c>
      <c r="M161" s="182">
        <v>0</v>
      </c>
      <c r="N161" s="182">
        <v>3.38</v>
      </c>
      <c r="O161" s="182">
        <v>100.37</v>
      </c>
      <c r="P161" s="183">
        <f t="shared" si="7"/>
        <v>83.549884418326656</v>
      </c>
      <c r="Q161" s="183">
        <f t="shared" si="8"/>
        <v>9.881010964004453</v>
      </c>
      <c r="R161" s="182" t="s">
        <v>729</v>
      </c>
      <c r="S161" s="182" t="s">
        <v>733</v>
      </c>
      <c r="T161" s="182">
        <v>1</v>
      </c>
    </row>
    <row r="162" spans="1:20" s="175" customFormat="1" ht="11.25">
      <c r="A162" s="175" t="s">
        <v>728</v>
      </c>
      <c r="B162" s="175">
        <v>5</v>
      </c>
      <c r="C162" s="175">
        <v>76</v>
      </c>
      <c r="D162" s="182">
        <v>0.5</v>
      </c>
      <c r="E162" s="182" t="str">
        <f t="shared" si="6"/>
        <v>Darnley Bay-5-76-0.5</v>
      </c>
      <c r="F162" s="182">
        <v>44.1</v>
      </c>
      <c r="G162" s="182">
        <v>0.49</v>
      </c>
      <c r="H162" s="182">
        <v>20.73</v>
      </c>
      <c r="I162" s="182">
        <v>6.61</v>
      </c>
      <c r="J162" s="182">
        <v>0.34</v>
      </c>
      <c r="K162" s="182">
        <v>20.38</v>
      </c>
      <c r="L162" s="182">
        <v>4.51</v>
      </c>
      <c r="M162" s="182">
        <v>0</v>
      </c>
      <c r="N162" s="182">
        <v>3.34</v>
      </c>
      <c r="O162" s="182">
        <v>100.5</v>
      </c>
      <c r="P162" s="183">
        <f t="shared" si="7"/>
        <v>84.60501073492847</v>
      </c>
      <c r="Q162" s="183">
        <f t="shared" si="8"/>
        <v>9.754228619786117</v>
      </c>
      <c r="R162" s="182" t="s">
        <v>729</v>
      </c>
      <c r="S162" s="182" t="s">
        <v>733</v>
      </c>
      <c r="T162" s="182">
        <v>1</v>
      </c>
    </row>
    <row r="163" spans="1:20" s="175" customFormat="1" ht="11.25">
      <c r="A163" s="175" t="s">
        <v>728</v>
      </c>
      <c r="B163" s="175">
        <v>5</v>
      </c>
      <c r="C163" s="175">
        <v>77</v>
      </c>
      <c r="D163" s="182">
        <v>0.5</v>
      </c>
      <c r="E163" s="182" t="str">
        <f t="shared" si="6"/>
        <v>Darnley Bay-5-77-0.5</v>
      </c>
      <c r="F163" s="182">
        <v>41.88</v>
      </c>
      <c r="G163" s="182">
        <v>0.13</v>
      </c>
      <c r="H163" s="182">
        <v>22.1</v>
      </c>
      <c r="I163" s="182">
        <v>7.58</v>
      </c>
      <c r="J163" s="182">
        <v>0.52</v>
      </c>
      <c r="K163" s="182">
        <v>20.8</v>
      </c>
      <c r="L163" s="182">
        <v>4.7300000000000004</v>
      </c>
      <c r="M163" s="182">
        <v>0</v>
      </c>
      <c r="N163" s="182">
        <v>2.67</v>
      </c>
      <c r="O163" s="182">
        <v>100.4</v>
      </c>
      <c r="P163" s="183">
        <f t="shared" si="7"/>
        <v>83.025292136830174</v>
      </c>
      <c r="Q163" s="183">
        <f t="shared" si="8"/>
        <v>7.4970989847330349</v>
      </c>
      <c r="R163" s="182" t="s">
        <v>729</v>
      </c>
      <c r="S163" s="182" t="s">
        <v>730</v>
      </c>
      <c r="T163" s="182">
        <v>5</v>
      </c>
    </row>
    <row r="164" spans="1:20" s="175" customFormat="1" ht="11.25">
      <c r="A164" s="175" t="s">
        <v>728</v>
      </c>
      <c r="B164" s="175">
        <v>5</v>
      </c>
      <c r="C164" s="175">
        <v>78</v>
      </c>
      <c r="D164" s="182">
        <v>0.5</v>
      </c>
      <c r="E164" s="182" t="str">
        <f t="shared" si="6"/>
        <v>Darnley Bay-5-78-0.5</v>
      </c>
      <c r="F164" s="182">
        <v>42.46</v>
      </c>
      <c r="G164" s="182">
        <v>0.1</v>
      </c>
      <c r="H164" s="182">
        <v>20.079999999999998</v>
      </c>
      <c r="I164" s="182">
        <v>7.51</v>
      </c>
      <c r="J164" s="182">
        <v>0.38</v>
      </c>
      <c r="K164" s="182">
        <v>19.739999999999998</v>
      </c>
      <c r="L164" s="182">
        <v>5.45</v>
      </c>
      <c r="M164" s="182">
        <v>0</v>
      </c>
      <c r="N164" s="182">
        <v>4.43</v>
      </c>
      <c r="O164" s="182">
        <v>100.17</v>
      </c>
      <c r="P164" s="183">
        <f t="shared" si="7"/>
        <v>82.410237349111469</v>
      </c>
      <c r="Q164" s="183">
        <f t="shared" si="8"/>
        <v>12.891913830583047</v>
      </c>
      <c r="R164" s="182" t="s">
        <v>729</v>
      </c>
      <c r="S164" s="182" t="s">
        <v>730</v>
      </c>
      <c r="T164" s="182">
        <v>5</v>
      </c>
    </row>
    <row r="165" spans="1:20" s="175" customFormat="1" ht="11.25">
      <c r="A165" s="175" t="s">
        <v>728</v>
      </c>
      <c r="B165" s="175">
        <v>5</v>
      </c>
      <c r="C165" s="175">
        <v>79</v>
      </c>
      <c r="D165" s="182">
        <v>0.5</v>
      </c>
      <c r="E165" s="182" t="str">
        <f t="shared" si="6"/>
        <v>Darnley Bay-5-79-0.5</v>
      </c>
      <c r="F165" s="182">
        <v>43.18</v>
      </c>
      <c r="G165" s="182">
        <v>0.09</v>
      </c>
      <c r="H165" s="182">
        <v>20.88</v>
      </c>
      <c r="I165" s="182">
        <v>7.12</v>
      </c>
      <c r="J165" s="182">
        <v>0.3</v>
      </c>
      <c r="K165" s="182">
        <v>20.34</v>
      </c>
      <c r="L165" s="182">
        <v>4.76</v>
      </c>
      <c r="M165" s="182">
        <v>0</v>
      </c>
      <c r="N165" s="182">
        <v>3.67</v>
      </c>
      <c r="O165" s="182">
        <v>100.35</v>
      </c>
      <c r="P165" s="183">
        <f t="shared" si="7"/>
        <v>83.584920055990594</v>
      </c>
      <c r="Q165" s="183">
        <f t="shared" si="8"/>
        <v>10.547444009162952</v>
      </c>
      <c r="R165" s="182" t="s">
        <v>729</v>
      </c>
      <c r="S165" s="182" t="s">
        <v>730</v>
      </c>
      <c r="T165" s="182">
        <v>5</v>
      </c>
    </row>
    <row r="166" spans="1:20" s="175" customFormat="1" ht="11.25">
      <c r="A166" s="175" t="s">
        <v>728</v>
      </c>
      <c r="B166" s="175">
        <v>5</v>
      </c>
      <c r="C166" s="175">
        <v>81</v>
      </c>
      <c r="D166" s="182">
        <v>0.5</v>
      </c>
      <c r="E166" s="182" t="str">
        <f t="shared" si="6"/>
        <v>Darnley Bay-5-81-0.5</v>
      </c>
      <c r="F166" s="182">
        <v>42.76</v>
      </c>
      <c r="G166" s="182">
        <v>0.41</v>
      </c>
      <c r="H166" s="182">
        <v>20</v>
      </c>
      <c r="I166" s="182">
        <v>6.84</v>
      </c>
      <c r="J166" s="182">
        <v>0.28000000000000003</v>
      </c>
      <c r="K166" s="182">
        <v>20.329999999999998</v>
      </c>
      <c r="L166" s="182">
        <v>4.6900000000000004</v>
      </c>
      <c r="M166" s="182">
        <v>0</v>
      </c>
      <c r="N166" s="182">
        <v>3.51</v>
      </c>
      <c r="O166" s="182">
        <v>98.81</v>
      </c>
      <c r="P166" s="183">
        <f t="shared" si="7"/>
        <v>84.121429767231163</v>
      </c>
      <c r="Q166" s="183">
        <f t="shared" si="8"/>
        <v>10.533147891533815</v>
      </c>
      <c r="R166" s="182" t="s">
        <v>729</v>
      </c>
      <c r="S166" s="182" t="s">
        <v>733</v>
      </c>
      <c r="T166" s="182">
        <v>1</v>
      </c>
    </row>
    <row r="167" spans="1:20" s="175" customFormat="1" ht="11.25">
      <c r="A167" s="175" t="s">
        <v>728</v>
      </c>
      <c r="B167" s="175">
        <v>5</v>
      </c>
      <c r="C167" s="175">
        <v>82</v>
      </c>
      <c r="D167" s="182">
        <v>0.5</v>
      </c>
      <c r="E167" s="182" t="str">
        <f t="shared" si="6"/>
        <v>Darnley Bay-5-82-0.5</v>
      </c>
      <c r="F167" s="182">
        <v>41.54</v>
      </c>
      <c r="G167" s="182">
        <v>0.42</v>
      </c>
      <c r="H167" s="182">
        <v>18.920000000000002</v>
      </c>
      <c r="I167" s="182">
        <v>6.56</v>
      </c>
      <c r="J167" s="182">
        <v>0.3</v>
      </c>
      <c r="K167" s="182">
        <v>20.309999999999999</v>
      </c>
      <c r="L167" s="182">
        <v>5.5</v>
      </c>
      <c r="M167" s="182">
        <v>0</v>
      </c>
      <c r="N167" s="182">
        <v>5.78</v>
      </c>
      <c r="O167" s="182">
        <v>99.33</v>
      </c>
      <c r="P167" s="183">
        <f t="shared" si="7"/>
        <v>84.659017764677074</v>
      </c>
      <c r="Q167" s="183">
        <f t="shared" si="8"/>
        <v>17.008279322131088</v>
      </c>
      <c r="R167" s="182" t="s">
        <v>729</v>
      </c>
      <c r="S167" s="182" t="s">
        <v>737</v>
      </c>
      <c r="T167" s="182">
        <v>11</v>
      </c>
    </row>
    <row r="168" spans="1:20" s="175" customFormat="1" ht="11.25">
      <c r="A168" s="175" t="s">
        <v>728</v>
      </c>
      <c r="B168" s="175">
        <v>5</v>
      </c>
      <c r="C168" s="175">
        <v>83</v>
      </c>
      <c r="D168" s="182">
        <v>0.5</v>
      </c>
      <c r="E168" s="182" t="str">
        <f t="shared" si="6"/>
        <v>Darnley Bay-5-83-0.5</v>
      </c>
      <c r="F168" s="182">
        <v>42.72</v>
      </c>
      <c r="G168" s="182">
        <v>0.35</v>
      </c>
      <c r="H168" s="182">
        <v>20.22</v>
      </c>
      <c r="I168" s="182">
        <v>6.69</v>
      </c>
      <c r="J168" s="182">
        <v>0.3</v>
      </c>
      <c r="K168" s="182">
        <v>21.16</v>
      </c>
      <c r="L168" s="182">
        <v>4.8</v>
      </c>
      <c r="M168" s="182">
        <v>0</v>
      </c>
      <c r="N168" s="182">
        <v>4.0199999999999996</v>
      </c>
      <c r="O168" s="182">
        <v>100.28</v>
      </c>
      <c r="P168" s="183">
        <f t="shared" si="7"/>
        <v>84.93458648141285</v>
      </c>
      <c r="Q168" s="183">
        <f t="shared" si="8"/>
        <v>11.767695654633826</v>
      </c>
      <c r="R168" s="182" t="s">
        <v>729</v>
      </c>
      <c r="S168" s="182" t="s">
        <v>737</v>
      </c>
      <c r="T168" s="182">
        <v>11</v>
      </c>
    </row>
    <row r="169" spans="1:20" s="175" customFormat="1" ht="11.25">
      <c r="A169" s="175" t="s">
        <v>728</v>
      </c>
      <c r="B169" s="175">
        <v>5</v>
      </c>
      <c r="C169" s="175">
        <v>84</v>
      </c>
      <c r="D169" s="182">
        <v>0.5</v>
      </c>
      <c r="E169" s="182" t="str">
        <f t="shared" si="6"/>
        <v>Darnley Bay-5-84-0.5</v>
      </c>
      <c r="F169" s="182">
        <v>40.94</v>
      </c>
      <c r="G169" s="182">
        <v>0.32</v>
      </c>
      <c r="H169" s="182">
        <v>21.27</v>
      </c>
      <c r="I169" s="182">
        <v>6.41</v>
      </c>
      <c r="J169" s="182">
        <v>0.49</v>
      </c>
      <c r="K169" s="182">
        <v>21.72</v>
      </c>
      <c r="L169" s="182">
        <v>4.99</v>
      </c>
      <c r="M169" s="182">
        <v>0</v>
      </c>
      <c r="N169" s="182">
        <v>2.96</v>
      </c>
      <c r="O169" s="182">
        <v>99.13</v>
      </c>
      <c r="P169" s="183">
        <f t="shared" si="7"/>
        <v>85.794860396474022</v>
      </c>
      <c r="Q169" s="183">
        <f t="shared" si="8"/>
        <v>8.5384975238110634</v>
      </c>
      <c r="R169" s="182" t="s">
        <v>729</v>
      </c>
      <c r="S169" s="182" t="s">
        <v>730</v>
      </c>
      <c r="T169" s="182">
        <v>5</v>
      </c>
    </row>
    <row r="170" spans="1:20" s="175" customFormat="1" ht="11.25">
      <c r="A170" s="175" t="s">
        <v>728</v>
      </c>
      <c r="B170" s="175">
        <v>5</v>
      </c>
      <c r="C170" s="175">
        <v>85</v>
      </c>
      <c r="D170" s="182">
        <v>0.5</v>
      </c>
      <c r="E170" s="182" t="str">
        <f t="shared" si="6"/>
        <v>Darnley Bay-5-85-0.5</v>
      </c>
      <c r="F170" s="182">
        <v>42.36</v>
      </c>
      <c r="G170" s="182">
        <v>0.08</v>
      </c>
      <c r="H170" s="182">
        <v>18.89</v>
      </c>
      <c r="I170" s="182">
        <v>6.99</v>
      </c>
      <c r="J170" s="182">
        <v>0.38</v>
      </c>
      <c r="K170" s="182">
        <v>19.920000000000002</v>
      </c>
      <c r="L170" s="182">
        <v>6.12</v>
      </c>
      <c r="M170" s="182">
        <v>0</v>
      </c>
      <c r="N170" s="182">
        <v>6.29</v>
      </c>
      <c r="O170" s="182">
        <v>101.04</v>
      </c>
      <c r="P170" s="183">
        <f t="shared" si="7"/>
        <v>83.551442427167615</v>
      </c>
      <c r="Q170" s="183">
        <f t="shared" si="8"/>
        <v>18.259018887040064</v>
      </c>
      <c r="R170" s="182" t="s">
        <v>729</v>
      </c>
      <c r="S170" s="182" t="s">
        <v>730</v>
      </c>
      <c r="T170" s="182">
        <v>5</v>
      </c>
    </row>
    <row r="171" spans="1:20" s="175" customFormat="1" ht="11.25">
      <c r="A171" s="175" t="s">
        <v>728</v>
      </c>
      <c r="B171" s="175">
        <v>5</v>
      </c>
      <c r="C171" s="175">
        <v>86</v>
      </c>
      <c r="D171" s="182">
        <v>0.5</v>
      </c>
      <c r="E171" s="182" t="str">
        <f t="shared" si="6"/>
        <v>Darnley Bay-5-86-0.5</v>
      </c>
      <c r="F171" s="182">
        <v>43.57</v>
      </c>
      <c r="G171" s="182">
        <v>0.1</v>
      </c>
      <c r="H171" s="182">
        <v>20.54</v>
      </c>
      <c r="I171" s="182">
        <v>7.3</v>
      </c>
      <c r="J171" s="182">
        <v>0.38</v>
      </c>
      <c r="K171" s="182">
        <v>20.170000000000002</v>
      </c>
      <c r="L171" s="182">
        <v>4.6900000000000004</v>
      </c>
      <c r="M171" s="182">
        <v>0</v>
      </c>
      <c r="N171" s="182">
        <v>3.3</v>
      </c>
      <c r="O171" s="182">
        <v>100.04</v>
      </c>
      <c r="P171" s="183">
        <f t="shared" si="7"/>
        <v>83.122064953519612</v>
      </c>
      <c r="Q171" s="183">
        <f t="shared" si="8"/>
        <v>9.7292518712182812</v>
      </c>
      <c r="R171" s="182" t="s">
        <v>729</v>
      </c>
      <c r="S171" s="182" t="s">
        <v>730</v>
      </c>
      <c r="T171" s="182">
        <v>5</v>
      </c>
    </row>
    <row r="172" spans="1:20" s="175" customFormat="1" ht="11.25">
      <c r="A172" s="175" t="s">
        <v>728</v>
      </c>
      <c r="B172" s="175">
        <v>5</v>
      </c>
      <c r="C172" s="175">
        <v>87</v>
      </c>
      <c r="D172" s="182">
        <v>0.5</v>
      </c>
      <c r="E172" s="182" t="str">
        <f t="shared" si="6"/>
        <v>Darnley Bay-5-87-0.5</v>
      </c>
      <c r="F172" s="182">
        <v>42.2</v>
      </c>
      <c r="G172" s="182">
        <v>0.27</v>
      </c>
      <c r="H172" s="182">
        <v>20.86</v>
      </c>
      <c r="I172" s="182">
        <v>6.8</v>
      </c>
      <c r="J172" s="182">
        <v>0.26</v>
      </c>
      <c r="K172" s="182">
        <v>20.85</v>
      </c>
      <c r="L172" s="182">
        <v>5.14</v>
      </c>
      <c r="M172" s="182">
        <v>0.05</v>
      </c>
      <c r="N172" s="182">
        <v>3.9</v>
      </c>
      <c r="O172" s="182">
        <v>100.35</v>
      </c>
      <c r="P172" s="183">
        <f t="shared" si="7"/>
        <v>84.532726773598966</v>
      </c>
      <c r="Q172" s="183">
        <f t="shared" si="8"/>
        <v>11.144338878442031</v>
      </c>
      <c r="R172" s="182" t="s">
        <v>729</v>
      </c>
      <c r="S172" s="182" t="s">
        <v>730</v>
      </c>
      <c r="T172" s="182">
        <v>5</v>
      </c>
    </row>
    <row r="173" spans="1:20" s="175" customFormat="1" ht="11.25">
      <c r="A173" s="175" t="s">
        <v>728</v>
      </c>
      <c r="B173" s="175">
        <v>5</v>
      </c>
      <c r="C173" s="175">
        <v>88</v>
      </c>
      <c r="D173" s="182">
        <v>0.5</v>
      </c>
      <c r="E173" s="182" t="str">
        <f t="shared" si="6"/>
        <v>Darnley Bay-5-88-0.5</v>
      </c>
      <c r="F173" s="182">
        <v>42.35</v>
      </c>
      <c r="G173" s="182">
        <v>0.15</v>
      </c>
      <c r="H173" s="182">
        <v>20.2</v>
      </c>
      <c r="I173" s="182">
        <v>7.64</v>
      </c>
      <c r="J173" s="182">
        <v>0.42</v>
      </c>
      <c r="K173" s="182">
        <v>19.329999999999998</v>
      </c>
      <c r="L173" s="182">
        <v>5.13</v>
      </c>
      <c r="M173" s="182">
        <v>0.06</v>
      </c>
      <c r="N173" s="182">
        <v>3.8</v>
      </c>
      <c r="O173" s="182">
        <v>99.07</v>
      </c>
      <c r="P173" s="183">
        <f t="shared" si="7"/>
        <v>81.850356273399143</v>
      </c>
      <c r="Q173" s="183">
        <f t="shared" si="8"/>
        <v>11.205636490144913</v>
      </c>
      <c r="R173" s="182" t="s">
        <v>729</v>
      </c>
      <c r="S173" s="182" t="s">
        <v>730</v>
      </c>
      <c r="T173" s="182">
        <v>5</v>
      </c>
    </row>
    <row r="174" spans="1:20" s="175" customFormat="1" ht="11.25">
      <c r="A174" s="175" t="s">
        <v>728</v>
      </c>
      <c r="B174" s="175">
        <v>5</v>
      </c>
      <c r="C174" s="175">
        <v>89</v>
      </c>
      <c r="D174" s="182">
        <v>0.5</v>
      </c>
      <c r="E174" s="182" t="str">
        <f t="shared" si="6"/>
        <v>Darnley Bay-5-89-0.5</v>
      </c>
      <c r="F174" s="182">
        <v>43.69</v>
      </c>
      <c r="G174" s="182">
        <v>0.31</v>
      </c>
      <c r="H174" s="182">
        <v>20.87</v>
      </c>
      <c r="I174" s="182">
        <v>6.95</v>
      </c>
      <c r="J174" s="182">
        <v>0.26</v>
      </c>
      <c r="K174" s="182">
        <v>21.63</v>
      </c>
      <c r="L174" s="182">
        <v>4.53</v>
      </c>
      <c r="M174" s="182">
        <v>0</v>
      </c>
      <c r="N174" s="182">
        <v>2.7</v>
      </c>
      <c r="O174" s="182">
        <v>100.93</v>
      </c>
      <c r="P174" s="183">
        <f t="shared" si="7"/>
        <v>84.72664874854847</v>
      </c>
      <c r="Q174" s="183">
        <f t="shared" si="8"/>
        <v>7.985743227690449</v>
      </c>
      <c r="R174" s="182" t="s">
        <v>729</v>
      </c>
      <c r="S174" s="182" t="s">
        <v>730</v>
      </c>
      <c r="T174" s="182">
        <v>5</v>
      </c>
    </row>
    <row r="175" spans="1:20" s="175" customFormat="1" ht="11.25">
      <c r="A175" s="175" t="s">
        <v>728</v>
      </c>
      <c r="B175" s="175">
        <v>5</v>
      </c>
      <c r="C175" s="175">
        <v>90</v>
      </c>
      <c r="D175" s="182">
        <v>0.5</v>
      </c>
      <c r="E175" s="182" t="str">
        <f t="shared" si="6"/>
        <v>Darnley Bay-5-90-0.5</v>
      </c>
      <c r="F175" s="182">
        <v>42.18</v>
      </c>
      <c r="G175" s="182">
        <v>0.49</v>
      </c>
      <c r="H175" s="182">
        <v>20.11</v>
      </c>
      <c r="I175" s="182">
        <v>7.38</v>
      </c>
      <c r="J175" s="182">
        <v>0.28000000000000003</v>
      </c>
      <c r="K175" s="182">
        <v>20.32</v>
      </c>
      <c r="L175" s="182">
        <v>4.8</v>
      </c>
      <c r="M175" s="182">
        <v>0</v>
      </c>
      <c r="N175" s="182">
        <v>2.91</v>
      </c>
      <c r="O175" s="182">
        <v>98.46</v>
      </c>
      <c r="P175" s="183">
        <f t="shared" si="7"/>
        <v>83.073045846672017</v>
      </c>
      <c r="Q175" s="183">
        <f t="shared" si="8"/>
        <v>8.8483883339282432</v>
      </c>
      <c r="R175" s="182" t="s">
        <v>729</v>
      </c>
      <c r="S175" s="182" t="s">
        <v>733</v>
      </c>
      <c r="T175" s="182">
        <v>1</v>
      </c>
    </row>
    <row r="176" spans="1:20" s="175" customFormat="1" ht="11.25">
      <c r="A176" s="175" t="s">
        <v>728</v>
      </c>
      <c r="B176" s="175">
        <v>5</v>
      </c>
      <c r="C176" s="175">
        <v>91</v>
      </c>
      <c r="D176" s="182">
        <v>0.5</v>
      </c>
      <c r="E176" s="182" t="str">
        <f t="shared" si="6"/>
        <v>Darnley Bay-5-91-0.5</v>
      </c>
      <c r="F176" s="182">
        <v>43.2</v>
      </c>
      <c r="G176" s="182">
        <v>0.16</v>
      </c>
      <c r="H176" s="182">
        <v>18.25</v>
      </c>
      <c r="I176" s="182">
        <v>6.1</v>
      </c>
      <c r="J176" s="182">
        <v>0.27</v>
      </c>
      <c r="K176" s="182">
        <v>20.07</v>
      </c>
      <c r="L176" s="182">
        <v>5.83</v>
      </c>
      <c r="M176" s="182">
        <v>0</v>
      </c>
      <c r="N176" s="182">
        <v>7.41</v>
      </c>
      <c r="O176" s="182">
        <v>101.27</v>
      </c>
      <c r="P176" s="183">
        <f t="shared" si="7"/>
        <v>85.432311533629687</v>
      </c>
      <c r="Q176" s="183">
        <f t="shared" si="8"/>
        <v>21.407089141152525</v>
      </c>
      <c r="R176" s="182" t="s">
        <v>729</v>
      </c>
      <c r="S176" s="182" t="s">
        <v>730</v>
      </c>
      <c r="T176" s="182">
        <v>5</v>
      </c>
    </row>
    <row r="177" spans="1:20" s="175" customFormat="1" ht="11.25">
      <c r="A177" s="175" t="s">
        <v>728</v>
      </c>
      <c r="B177" s="175">
        <v>5</v>
      </c>
      <c r="C177" s="175">
        <v>92</v>
      </c>
      <c r="D177" s="182">
        <v>0.5</v>
      </c>
      <c r="E177" s="182" t="str">
        <f t="shared" si="6"/>
        <v>Darnley Bay-5-92-0.5</v>
      </c>
      <c r="F177" s="182">
        <v>42.42</v>
      </c>
      <c r="G177" s="182">
        <v>0.28999999999999998</v>
      </c>
      <c r="H177" s="182">
        <v>20.29</v>
      </c>
      <c r="I177" s="182">
        <v>7.07</v>
      </c>
      <c r="J177" s="182">
        <v>0.39</v>
      </c>
      <c r="K177" s="182">
        <v>20.37</v>
      </c>
      <c r="L177" s="182">
        <v>5.03</v>
      </c>
      <c r="M177" s="182">
        <v>0.13</v>
      </c>
      <c r="N177" s="182">
        <v>4.03</v>
      </c>
      <c r="O177" s="182">
        <v>100.03</v>
      </c>
      <c r="P177" s="183">
        <f t="shared" si="7"/>
        <v>83.701499540025765</v>
      </c>
      <c r="Q177" s="183">
        <f t="shared" si="8"/>
        <v>11.757612747714967</v>
      </c>
      <c r="R177" s="182" t="s">
        <v>729</v>
      </c>
      <c r="S177" s="182" t="s">
        <v>730</v>
      </c>
      <c r="T177" s="182">
        <v>5</v>
      </c>
    </row>
    <row r="178" spans="1:20" s="175" customFormat="1" ht="11.25">
      <c r="A178" s="175" t="s">
        <v>728</v>
      </c>
      <c r="B178" s="175">
        <v>5</v>
      </c>
      <c r="C178" s="175">
        <v>93</v>
      </c>
      <c r="D178" s="182">
        <v>0.5</v>
      </c>
      <c r="E178" s="182" t="str">
        <f t="shared" si="6"/>
        <v>Darnley Bay-5-93-0.5</v>
      </c>
      <c r="F178" s="182">
        <v>41.68</v>
      </c>
      <c r="G178" s="182">
        <v>0.03</v>
      </c>
      <c r="H178" s="182">
        <v>19.11</v>
      </c>
      <c r="I178" s="182">
        <v>6.83</v>
      </c>
      <c r="J178" s="182">
        <v>0.47</v>
      </c>
      <c r="K178" s="182">
        <v>18.98</v>
      </c>
      <c r="L178" s="182">
        <v>5.95</v>
      </c>
      <c r="M178" s="182">
        <v>0.04</v>
      </c>
      <c r="N178" s="182">
        <v>6.51</v>
      </c>
      <c r="O178" s="182">
        <v>99.58</v>
      </c>
      <c r="P178" s="183">
        <f t="shared" si="7"/>
        <v>83.202427679341866</v>
      </c>
      <c r="Q178" s="183">
        <f t="shared" si="8"/>
        <v>18.601766399710929</v>
      </c>
      <c r="R178" s="182" t="s">
        <v>729</v>
      </c>
      <c r="S178" s="182" t="s">
        <v>730</v>
      </c>
      <c r="T178" s="182">
        <v>5</v>
      </c>
    </row>
    <row r="179" spans="1:20" s="175" customFormat="1" ht="11.25">
      <c r="A179" s="175" t="s">
        <v>728</v>
      </c>
      <c r="B179" s="175">
        <v>5</v>
      </c>
      <c r="C179" s="175">
        <v>94</v>
      </c>
      <c r="D179" s="182">
        <v>0.5</v>
      </c>
      <c r="E179" s="182" t="str">
        <f t="shared" si="6"/>
        <v>Darnley Bay-5-94-0.5</v>
      </c>
      <c r="F179" s="182">
        <v>41.85</v>
      </c>
      <c r="G179" s="182">
        <v>0.45</v>
      </c>
      <c r="H179" s="182">
        <v>20.53</v>
      </c>
      <c r="I179" s="182">
        <v>6.79</v>
      </c>
      <c r="J179" s="182">
        <v>0.28999999999999998</v>
      </c>
      <c r="K179" s="182">
        <v>21.64</v>
      </c>
      <c r="L179" s="182">
        <v>4.4800000000000004</v>
      </c>
      <c r="M179" s="182">
        <v>0.05</v>
      </c>
      <c r="N179" s="182">
        <v>3.26</v>
      </c>
      <c r="O179" s="182">
        <v>99.35</v>
      </c>
      <c r="P179" s="183">
        <f t="shared" si="7"/>
        <v>85.031497005614696</v>
      </c>
      <c r="Q179" s="183">
        <f t="shared" si="8"/>
        <v>9.6269054918689321</v>
      </c>
      <c r="R179" s="182" t="s">
        <v>729</v>
      </c>
      <c r="S179" s="182" t="s">
        <v>737</v>
      </c>
      <c r="T179" s="182">
        <v>11</v>
      </c>
    </row>
    <row r="180" spans="1:20" s="175" customFormat="1" ht="11.25">
      <c r="A180" s="175" t="s">
        <v>728</v>
      </c>
      <c r="B180" s="175">
        <v>5</v>
      </c>
      <c r="C180" s="175">
        <v>95</v>
      </c>
      <c r="D180" s="182">
        <v>0.5</v>
      </c>
      <c r="E180" s="182" t="str">
        <f t="shared" si="6"/>
        <v>Darnley Bay-5-95-0.5</v>
      </c>
      <c r="F180" s="182">
        <v>43.31</v>
      </c>
      <c r="G180" s="182">
        <v>0.31</v>
      </c>
      <c r="H180" s="182">
        <v>17.920000000000002</v>
      </c>
      <c r="I180" s="182">
        <v>6.11</v>
      </c>
      <c r="J180" s="182">
        <v>0.3</v>
      </c>
      <c r="K180" s="182">
        <v>21.13</v>
      </c>
      <c r="L180" s="182">
        <v>5.75</v>
      </c>
      <c r="M180" s="182">
        <v>0</v>
      </c>
      <c r="N180" s="182">
        <v>6.63</v>
      </c>
      <c r="O180" s="182">
        <v>101.45</v>
      </c>
      <c r="P180" s="183">
        <f t="shared" si="7"/>
        <v>86.041584041028173</v>
      </c>
      <c r="Q180" s="183">
        <f t="shared" si="8"/>
        <v>19.884364268653627</v>
      </c>
      <c r="R180" s="182" t="s">
        <v>729</v>
      </c>
      <c r="S180" s="182" t="s">
        <v>730</v>
      </c>
      <c r="T180" s="182">
        <v>5</v>
      </c>
    </row>
    <row r="181" spans="1:20" s="175" customFormat="1" ht="11.25">
      <c r="A181" s="175" t="s">
        <v>728</v>
      </c>
      <c r="B181" s="175">
        <v>5</v>
      </c>
      <c r="C181" s="175">
        <v>96</v>
      </c>
      <c r="D181" s="182">
        <v>0.5</v>
      </c>
      <c r="E181" s="182" t="str">
        <f t="shared" si="6"/>
        <v>Darnley Bay-5-96-0.5</v>
      </c>
      <c r="F181" s="182">
        <v>42.72</v>
      </c>
      <c r="G181" s="182">
        <v>0.04</v>
      </c>
      <c r="H181" s="182">
        <v>20.79</v>
      </c>
      <c r="I181" s="182">
        <v>6.18</v>
      </c>
      <c r="J181" s="182">
        <v>0.23</v>
      </c>
      <c r="K181" s="182">
        <v>20.98</v>
      </c>
      <c r="L181" s="182">
        <v>5</v>
      </c>
      <c r="M181" s="182">
        <v>0</v>
      </c>
      <c r="N181" s="182">
        <v>4.3600000000000003</v>
      </c>
      <c r="O181" s="182">
        <v>100.29</v>
      </c>
      <c r="P181" s="183">
        <f t="shared" si="7"/>
        <v>85.81772186143489</v>
      </c>
      <c r="Q181" s="183">
        <f t="shared" si="8"/>
        <v>12.333456035948418</v>
      </c>
      <c r="R181" s="182" t="s">
        <v>729</v>
      </c>
      <c r="S181" s="182" t="s">
        <v>730</v>
      </c>
      <c r="T181" s="182">
        <v>5</v>
      </c>
    </row>
    <row r="182" spans="1:20" s="175" customFormat="1" ht="11.25">
      <c r="A182" s="175" t="s">
        <v>728</v>
      </c>
      <c r="B182" s="175">
        <v>5</v>
      </c>
      <c r="C182" s="175">
        <v>97</v>
      </c>
      <c r="D182" s="182">
        <v>0.5</v>
      </c>
      <c r="E182" s="182" t="str">
        <f t="shared" si="6"/>
        <v>Darnley Bay-5-97-0.5</v>
      </c>
      <c r="F182" s="182">
        <v>42.85</v>
      </c>
      <c r="G182" s="182">
        <v>0.37</v>
      </c>
      <c r="H182" s="182">
        <v>20.79</v>
      </c>
      <c r="I182" s="182">
        <v>6.39</v>
      </c>
      <c r="J182" s="182">
        <v>0.31</v>
      </c>
      <c r="K182" s="182">
        <v>21.62</v>
      </c>
      <c r="L182" s="182">
        <v>4.92</v>
      </c>
      <c r="M182" s="182">
        <v>0</v>
      </c>
      <c r="N182" s="182">
        <v>4.28</v>
      </c>
      <c r="O182" s="182">
        <v>101.55</v>
      </c>
      <c r="P182" s="183">
        <f t="shared" si="7"/>
        <v>85.776695563209245</v>
      </c>
      <c r="Q182" s="183">
        <f t="shared" si="8"/>
        <v>12.134614960082086</v>
      </c>
      <c r="R182" s="182" t="s">
        <v>729</v>
      </c>
      <c r="S182" s="182" t="s">
        <v>737</v>
      </c>
      <c r="T182" s="182">
        <v>11</v>
      </c>
    </row>
    <row r="183" spans="1:20" s="175" customFormat="1" ht="11.25">
      <c r="A183" s="175" t="s">
        <v>728</v>
      </c>
      <c r="B183" s="175">
        <v>5</v>
      </c>
      <c r="C183" s="175">
        <v>98</v>
      </c>
      <c r="D183" s="182">
        <v>0.5</v>
      </c>
      <c r="E183" s="182" t="str">
        <f t="shared" si="6"/>
        <v>Darnley Bay-5-98-0.5</v>
      </c>
      <c r="F183" s="182">
        <v>42.54</v>
      </c>
      <c r="G183" s="182">
        <v>0.04</v>
      </c>
      <c r="H183" s="182">
        <v>18.75</v>
      </c>
      <c r="I183" s="182">
        <v>7.25</v>
      </c>
      <c r="J183" s="182">
        <v>0.4</v>
      </c>
      <c r="K183" s="182">
        <v>18</v>
      </c>
      <c r="L183" s="182">
        <v>6.22</v>
      </c>
      <c r="M183" s="182">
        <v>0</v>
      </c>
      <c r="N183" s="182">
        <v>6.6</v>
      </c>
      <c r="O183" s="182">
        <v>99.81</v>
      </c>
      <c r="P183" s="183">
        <f t="shared" si="7"/>
        <v>81.568038800477439</v>
      </c>
      <c r="Q183" s="183">
        <f t="shared" si="8"/>
        <v>19.10272986721694</v>
      </c>
      <c r="R183" s="182" t="s">
        <v>729</v>
      </c>
      <c r="S183" s="182" t="s">
        <v>730</v>
      </c>
      <c r="T183" s="182">
        <v>5</v>
      </c>
    </row>
    <row r="184" spans="1:20" s="175" customFormat="1" ht="11.25">
      <c r="A184" s="175" t="s">
        <v>728</v>
      </c>
      <c r="B184" s="175">
        <v>5</v>
      </c>
      <c r="C184" s="175">
        <v>99</v>
      </c>
      <c r="D184" s="182">
        <v>0.5</v>
      </c>
      <c r="E184" s="182" t="str">
        <f t="shared" si="6"/>
        <v>Darnley Bay-5-99-0.5</v>
      </c>
      <c r="F184" s="182">
        <v>42.82</v>
      </c>
      <c r="G184" s="182">
        <v>0.7</v>
      </c>
      <c r="H184" s="182">
        <v>16.95</v>
      </c>
      <c r="I184" s="182">
        <v>7.21</v>
      </c>
      <c r="J184" s="182">
        <v>0.3</v>
      </c>
      <c r="K184" s="182">
        <v>18.600000000000001</v>
      </c>
      <c r="L184" s="182">
        <v>5.77</v>
      </c>
      <c r="M184" s="182">
        <v>0.1</v>
      </c>
      <c r="N184" s="182">
        <v>7</v>
      </c>
      <c r="O184" s="182">
        <v>99.43</v>
      </c>
      <c r="P184" s="183">
        <f t="shared" si="7"/>
        <v>82.137243767858678</v>
      </c>
      <c r="Q184" s="183">
        <f t="shared" si="8"/>
        <v>21.694103497108653</v>
      </c>
      <c r="R184" s="182" t="s">
        <v>729</v>
      </c>
      <c r="S184" s="182" t="s">
        <v>737</v>
      </c>
      <c r="T184" s="182">
        <v>11</v>
      </c>
    </row>
    <row r="185" spans="1:20" s="175" customFormat="1" ht="11.25">
      <c r="A185" s="175" t="s">
        <v>728</v>
      </c>
      <c r="B185" s="175">
        <v>5</v>
      </c>
      <c r="C185" s="175">
        <v>100</v>
      </c>
      <c r="D185" s="182">
        <v>0.5</v>
      </c>
      <c r="E185" s="182" t="str">
        <f t="shared" si="6"/>
        <v>Darnley Bay-5-100-0.5</v>
      </c>
      <c r="F185" s="182">
        <v>42.13</v>
      </c>
      <c r="G185" s="182">
        <v>0.51</v>
      </c>
      <c r="H185" s="182">
        <v>19.07</v>
      </c>
      <c r="I185" s="182">
        <v>6.64</v>
      </c>
      <c r="J185" s="182">
        <v>0.31</v>
      </c>
      <c r="K185" s="182">
        <v>20.83</v>
      </c>
      <c r="L185" s="182">
        <v>4.78</v>
      </c>
      <c r="M185" s="182">
        <v>0.01</v>
      </c>
      <c r="N185" s="182">
        <v>4.2</v>
      </c>
      <c r="O185" s="182">
        <v>98.47</v>
      </c>
      <c r="P185" s="183">
        <f t="shared" si="7"/>
        <v>84.829148930345454</v>
      </c>
      <c r="Q185" s="183">
        <f t="shared" si="8"/>
        <v>12.872754473138082</v>
      </c>
      <c r="R185" s="182" t="s">
        <v>729</v>
      </c>
      <c r="S185" s="182" t="s">
        <v>737</v>
      </c>
      <c r="T185" s="182">
        <v>11</v>
      </c>
    </row>
    <row r="186" spans="1:20" s="175" customFormat="1" ht="11.25">
      <c r="A186" s="175" t="s">
        <v>728</v>
      </c>
      <c r="B186" s="175">
        <v>6</v>
      </c>
      <c r="C186" s="175">
        <v>1</v>
      </c>
      <c r="D186" s="182">
        <v>0.5</v>
      </c>
      <c r="E186" s="182" t="str">
        <f t="shared" si="6"/>
        <v>Darnley Bay-6-1-0.5</v>
      </c>
      <c r="F186" s="182">
        <v>42.94</v>
      </c>
      <c r="G186" s="182">
        <v>0.56999999999999995</v>
      </c>
      <c r="H186" s="182">
        <v>19.8</v>
      </c>
      <c r="I186" s="182">
        <v>7.13</v>
      </c>
      <c r="J186" s="182">
        <v>0.41</v>
      </c>
      <c r="K186" s="182">
        <v>20.92</v>
      </c>
      <c r="L186" s="182">
        <v>4.93</v>
      </c>
      <c r="M186" s="182">
        <v>0</v>
      </c>
      <c r="N186" s="182">
        <v>4.38</v>
      </c>
      <c r="O186" s="182">
        <v>101.08</v>
      </c>
      <c r="P186" s="183">
        <f t="shared" si="7"/>
        <v>83.948152715845637</v>
      </c>
      <c r="Q186" s="183">
        <f t="shared" si="8"/>
        <v>12.92216927601417</v>
      </c>
      <c r="R186" s="182" t="s">
        <v>729</v>
      </c>
      <c r="S186" s="182" t="s">
        <v>737</v>
      </c>
      <c r="T186" s="182">
        <v>11</v>
      </c>
    </row>
    <row r="187" spans="1:20" s="175" customFormat="1" ht="11.25">
      <c r="A187" s="175" t="s">
        <v>728</v>
      </c>
      <c r="B187" s="175">
        <v>6</v>
      </c>
      <c r="C187" s="175">
        <v>2</v>
      </c>
      <c r="D187" s="182">
        <v>0.5</v>
      </c>
      <c r="E187" s="182" t="str">
        <f t="shared" si="6"/>
        <v>Darnley Bay-6-2-0.5</v>
      </c>
      <c r="F187" s="182">
        <v>42.55</v>
      </c>
      <c r="G187" s="182">
        <v>0.22</v>
      </c>
      <c r="H187" s="182">
        <v>20.64</v>
      </c>
      <c r="I187" s="182">
        <v>10.29</v>
      </c>
      <c r="J187" s="182">
        <v>0.49</v>
      </c>
      <c r="K187" s="182">
        <v>17.36</v>
      </c>
      <c r="L187" s="182">
        <v>5.55</v>
      </c>
      <c r="M187" s="182">
        <v>0</v>
      </c>
      <c r="N187" s="182">
        <v>3.36</v>
      </c>
      <c r="O187" s="182">
        <v>100.46</v>
      </c>
      <c r="P187" s="183">
        <f t="shared" si="7"/>
        <v>75.044315768327394</v>
      </c>
      <c r="Q187" s="183">
        <f t="shared" si="8"/>
        <v>9.8454616018348577</v>
      </c>
      <c r="R187" s="182" t="s">
        <v>729</v>
      </c>
      <c r="S187" s="182" t="s">
        <v>730</v>
      </c>
      <c r="T187" s="182">
        <v>5</v>
      </c>
    </row>
    <row r="188" spans="1:20" s="175" customFormat="1" ht="11.25">
      <c r="A188" s="175" t="s">
        <v>728</v>
      </c>
      <c r="B188" s="175">
        <v>6</v>
      </c>
      <c r="C188" s="175">
        <v>3</v>
      </c>
      <c r="D188" s="182">
        <v>0.5</v>
      </c>
      <c r="E188" s="182" t="str">
        <f t="shared" si="6"/>
        <v>Darnley Bay-6-3-0.5</v>
      </c>
      <c r="F188" s="182">
        <v>43.08</v>
      </c>
      <c r="G188" s="182">
        <v>0.18</v>
      </c>
      <c r="H188" s="182">
        <v>21.3</v>
      </c>
      <c r="I188" s="182">
        <v>7.05</v>
      </c>
      <c r="J188" s="182">
        <v>0.28999999999999998</v>
      </c>
      <c r="K188" s="182">
        <v>20.75</v>
      </c>
      <c r="L188" s="182">
        <v>4.74</v>
      </c>
      <c r="M188" s="182">
        <v>0</v>
      </c>
      <c r="N188" s="182">
        <v>2.75</v>
      </c>
      <c r="O188" s="182">
        <v>100.15</v>
      </c>
      <c r="P188" s="183">
        <f t="shared" si="7"/>
        <v>83.990207726668146</v>
      </c>
      <c r="Q188" s="183">
        <f t="shared" si="8"/>
        <v>7.9707278649600628</v>
      </c>
      <c r="R188" s="182" t="s">
        <v>729</v>
      </c>
      <c r="S188" s="182" t="s">
        <v>730</v>
      </c>
      <c r="T188" s="182">
        <v>5</v>
      </c>
    </row>
    <row r="189" spans="1:20" s="175" customFormat="1" ht="11.25">
      <c r="A189" s="175" t="s">
        <v>728</v>
      </c>
      <c r="B189" s="175">
        <v>6</v>
      </c>
      <c r="C189" s="175">
        <v>4</v>
      </c>
      <c r="D189" s="182">
        <v>0.5</v>
      </c>
      <c r="E189" s="182" t="str">
        <f t="shared" si="6"/>
        <v>Darnley Bay-6-4-0.5</v>
      </c>
      <c r="F189" s="182">
        <v>42.88</v>
      </c>
      <c r="G189" s="182">
        <v>0.5</v>
      </c>
      <c r="H189" s="182">
        <v>20.63</v>
      </c>
      <c r="I189" s="182">
        <v>7.42</v>
      </c>
      <c r="J189" s="182">
        <v>0.25</v>
      </c>
      <c r="K189" s="182">
        <v>20.21</v>
      </c>
      <c r="L189" s="182">
        <v>4.75</v>
      </c>
      <c r="M189" s="182">
        <v>0</v>
      </c>
      <c r="N189" s="182">
        <v>3.27</v>
      </c>
      <c r="O189" s="182">
        <v>99.92</v>
      </c>
      <c r="P189" s="183">
        <f t="shared" si="7"/>
        <v>82.920161602230536</v>
      </c>
      <c r="Q189" s="183">
        <f t="shared" si="8"/>
        <v>9.611288717168776</v>
      </c>
      <c r="R189" s="182" t="s">
        <v>729</v>
      </c>
      <c r="S189" s="182" t="s">
        <v>733</v>
      </c>
      <c r="T189" s="182">
        <v>1</v>
      </c>
    </row>
    <row r="190" spans="1:20" s="175" customFormat="1" ht="11.25">
      <c r="A190" s="175" t="s">
        <v>728</v>
      </c>
      <c r="B190" s="175">
        <v>6</v>
      </c>
      <c r="C190" s="175">
        <v>5</v>
      </c>
      <c r="D190" s="182">
        <v>0.5</v>
      </c>
      <c r="E190" s="182" t="str">
        <f t="shared" si="6"/>
        <v>Darnley Bay-6-5-0.5</v>
      </c>
      <c r="F190" s="182">
        <v>42.02</v>
      </c>
      <c r="G190" s="182">
        <v>0.13</v>
      </c>
      <c r="H190" s="182">
        <v>19.739999999999998</v>
      </c>
      <c r="I190" s="182">
        <v>8.0399999999999991</v>
      </c>
      <c r="J190" s="182">
        <v>0.42</v>
      </c>
      <c r="K190" s="182">
        <v>21.22</v>
      </c>
      <c r="L190" s="182">
        <v>5.38</v>
      </c>
      <c r="M190" s="182">
        <v>0</v>
      </c>
      <c r="N190" s="182">
        <v>4.33</v>
      </c>
      <c r="O190" s="182">
        <v>101.29</v>
      </c>
      <c r="P190" s="183">
        <f t="shared" si="7"/>
        <v>82.469641369457648</v>
      </c>
      <c r="Q190" s="183">
        <f t="shared" si="8"/>
        <v>12.827426107122944</v>
      </c>
      <c r="R190" s="182" t="s">
        <v>729</v>
      </c>
      <c r="S190" s="182" t="s">
        <v>730</v>
      </c>
      <c r="T190" s="182">
        <v>5</v>
      </c>
    </row>
    <row r="191" spans="1:20" s="175" customFormat="1" ht="11.25">
      <c r="A191" s="175" t="s">
        <v>728</v>
      </c>
      <c r="B191" s="175">
        <v>6</v>
      </c>
      <c r="C191" s="175">
        <v>6</v>
      </c>
      <c r="D191" s="182">
        <v>0.5</v>
      </c>
      <c r="E191" s="182" t="str">
        <f t="shared" si="6"/>
        <v>Darnley Bay-6-6-0.5</v>
      </c>
      <c r="F191" s="182">
        <v>43.53</v>
      </c>
      <c r="G191" s="182">
        <v>0.1</v>
      </c>
      <c r="H191" s="182">
        <v>21.24</v>
      </c>
      <c r="I191" s="182">
        <v>7.63</v>
      </c>
      <c r="J191" s="182">
        <v>0.37</v>
      </c>
      <c r="K191" s="182">
        <v>20.8</v>
      </c>
      <c r="L191" s="182">
        <v>4.76</v>
      </c>
      <c r="M191" s="182">
        <v>0</v>
      </c>
      <c r="N191" s="182">
        <v>2.81</v>
      </c>
      <c r="O191" s="182">
        <v>101.22</v>
      </c>
      <c r="P191" s="183">
        <f t="shared" si="7"/>
        <v>82.932432386688617</v>
      </c>
      <c r="Q191" s="183">
        <f t="shared" si="8"/>
        <v>8.1515904555021468</v>
      </c>
      <c r="R191" s="182" t="s">
        <v>729</v>
      </c>
      <c r="S191" s="182" t="s">
        <v>730</v>
      </c>
      <c r="T191" s="182">
        <v>5</v>
      </c>
    </row>
    <row r="192" spans="1:20" s="175" customFormat="1" ht="11.25">
      <c r="A192" s="175" t="s">
        <v>728</v>
      </c>
      <c r="B192" s="175">
        <v>6</v>
      </c>
      <c r="C192" s="175">
        <v>7</v>
      </c>
      <c r="D192" s="182">
        <v>0.5</v>
      </c>
      <c r="E192" s="182" t="str">
        <f t="shared" si="6"/>
        <v>Darnley Bay-6-7-0.5</v>
      </c>
      <c r="F192" s="182">
        <v>43.35</v>
      </c>
      <c r="G192" s="182">
        <v>0.45</v>
      </c>
      <c r="H192" s="182">
        <v>19.899999999999999</v>
      </c>
      <c r="I192" s="182">
        <v>6.64</v>
      </c>
      <c r="J192" s="182">
        <v>0.25</v>
      </c>
      <c r="K192" s="182">
        <v>21.95</v>
      </c>
      <c r="L192" s="182">
        <v>4.84</v>
      </c>
      <c r="M192" s="182">
        <v>0</v>
      </c>
      <c r="N192" s="182">
        <v>3.41</v>
      </c>
      <c r="O192" s="182">
        <v>100.79</v>
      </c>
      <c r="P192" s="183">
        <f t="shared" si="7"/>
        <v>85.490928686398632</v>
      </c>
      <c r="Q192" s="183">
        <f t="shared" si="8"/>
        <v>10.310118502362137</v>
      </c>
      <c r="R192" s="182" t="s">
        <v>729</v>
      </c>
      <c r="S192" s="182" t="s">
        <v>737</v>
      </c>
      <c r="T192" s="182">
        <v>11</v>
      </c>
    </row>
    <row r="193" spans="1:20" s="175" customFormat="1" ht="11.25">
      <c r="A193" s="175" t="s">
        <v>728</v>
      </c>
      <c r="B193" s="175">
        <v>6</v>
      </c>
      <c r="C193" s="175">
        <v>8</v>
      </c>
      <c r="D193" s="182">
        <v>0.5</v>
      </c>
      <c r="E193" s="182" t="str">
        <f t="shared" si="6"/>
        <v>Darnley Bay-6-8-0.5</v>
      </c>
      <c r="F193" s="182">
        <v>41.87</v>
      </c>
      <c r="G193" s="182">
        <v>0.16</v>
      </c>
      <c r="H193" s="182">
        <v>19.66</v>
      </c>
      <c r="I193" s="182">
        <v>7.81</v>
      </c>
      <c r="J193" s="182">
        <v>0.41</v>
      </c>
      <c r="K193" s="182">
        <v>19.97</v>
      </c>
      <c r="L193" s="182">
        <v>5.01</v>
      </c>
      <c r="M193" s="182">
        <v>0</v>
      </c>
      <c r="N193" s="182">
        <v>4.71</v>
      </c>
      <c r="O193" s="182">
        <v>99.6</v>
      </c>
      <c r="P193" s="183">
        <f t="shared" si="7"/>
        <v>82.006784610727905</v>
      </c>
      <c r="Q193" s="183">
        <f t="shared" si="8"/>
        <v>13.846203711159522</v>
      </c>
      <c r="R193" s="182" t="s">
        <v>729</v>
      </c>
      <c r="S193" s="182" t="s">
        <v>730</v>
      </c>
      <c r="T193" s="182">
        <v>5</v>
      </c>
    </row>
    <row r="194" spans="1:20" s="175" customFormat="1" ht="11.25">
      <c r="A194" s="175" t="s">
        <v>728</v>
      </c>
      <c r="B194" s="175">
        <v>6</v>
      </c>
      <c r="C194" s="175">
        <v>9</v>
      </c>
      <c r="D194" s="182">
        <v>0.5</v>
      </c>
      <c r="E194" s="182" t="str">
        <f t="shared" si="6"/>
        <v>Darnley Bay-6-9-0.5</v>
      </c>
      <c r="F194" s="182">
        <v>42.13</v>
      </c>
      <c r="G194" s="182">
        <v>0.22</v>
      </c>
      <c r="H194" s="182">
        <v>19.309999999999999</v>
      </c>
      <c r="I194" s="182">
        <v>7.38</v>
      </c>
      <c r="J194" s="182">
        <v>0.28999999999999998</v>
      </c>
      <c r="K194" s="182">
        <v>19.39</v>
      </c>
      <c r="L194" s="182">
        <v>5.52</v>
      </c>
      <c r="M194" s="182">
        <v>0</v>
      </c>
      <c r="N194" s="182">
        <v>5.37</v>
      </c>
      <c r="O194" s="182">
        <v>99.61</v>
      </c>
      <c r="P194" s="183">
        <f t="shared" si="7"/>
        <v>82.404036105914415</v>
      </c>
      <c r="Q194" s="183">
        <f t="shared" si="8"/>
        <v>15.722529198228246</v>
      </c>
      <c r="R194" s="182" t="s">
        <v>729</v>
      </c>
      <c r="S194" s="182" t="s">
        <v>730</v>
      </c>
      <c r="T194" s="182">
        <v>5</v>
      </c>
    </row>
    <row r="195" spans="1:20" s="175" customFormat="1" ht="11.25">
      <c r="A195" s="175" t="s">
        <v>728</v>
      </c>
      <c r="B195" s="175">
        <v>6</v>
      </c>
      <c r="C195" s="175">
        <v>10</v>
      </c>
      <c r="D195" s="182">
        <v>0.5</v>
      </c>
      <c r="E195" s="182" t="str">
        <f t="shared" si="6"/>
        <v>Darnley Bay-6-10-0.5</v>
      </c>
      <c r="F195" s="182">
        <v>42.48</v>
      </c>
      <c r="G195" s="182">
        <v>0.4</v>
      </c>
      <c r="H195" s="182">
        <v>20.34</v>
      </c>
      <c r="I195" s="182">
        <v>6.59</v>
      </c>
      <c r="J195" s="182">
        <v>0.35</v>
      </c>
      <c r="K195" s="182">
        <v>21.74</v>
      </c>
      <c r="L195" s="182">
        <v>4.7699999999999996</v>
      </c>
      <c r="M195" s="182">
        <v>0</v>
      </c>
      <c r="N195" s="182">
        <v>4.16</v>
      </c>
      <c r="O195" s="182">
        <v>100.83</v>
      </c>
      <c r="P195" s="183">
        <f t="shared" si="7"/>
        <v>85.465424431072293</v>
      </c>
      <c r="Q195" s="183">
        <f t="shared" si="8"/>
        <v>12.064895638272944</v>
      </c>
      <c r="R195" s="182" t="s">
        <v>729</v>
      </c>
      <c r="S195" s="182" t="s">
        <v>737</v>
      </c>
      <c r="T195" s="182">
        <v>11</v>
      </c>
    </row>
    <row r="196" spans="1:20" s="175" customFormat="1" ht="11.25">
      <c r="A196" s="175" t="s">
        <v>728</v>
      </c>
      <c r="B196" s="175">
        <v>6</v>
      </c>
      <c r="C196" s="175">
        <v>11</v>
      </c>
      <c r="D196" s="182">
        <v>0.5</v>
      </c>
      <c r="E196" s="182" t="str">
        <f t="shared" ref="E196:E259" si="9">CONCATENATE(A195,"-",B196,"-",C196,"-",D196)</f>
        <v>Darnley Bay-6-11-0.5</v>
      </c>
      <c r="F196" s="182">
        <v>42.98</v>
      </c>
      <c r="G196" s="182">
        <v>0.37</v>
      </c>
      <c r="H196" s="182">
        <v>21.12</v>
      </c>
      <c r="I196" s="182">
        <v>7.26</v>
      </c>
      <c r="J196" s="182">
        <v>0.39</v>
      </c>
      <c r="K196" s="182">
        <v>21.59</v>
      </c>
      <c r="L196" s="182">
        <v>4.53</v>
      </c>
      <c r="M196" s="182">
        <v>7.0000000000000007E-2</v>
      </c>
      <c r="N196" s="182">
        <v>2.5499999999999998</v>
      </c>
      <c r="O196" s="182">
        <v>100.87</v>
      </c>
      <c r="P196" s="183">
        <f t="shared" ref="P196:P259" si="10">((K196/40.31)/(K196/40.31+I196/71.85))*100</f>
        <v>84.128648308651037</v>
      </c>
      <c r="Q196" s="183">
        <f t="shared" ref="Q196:Q259" si="11">((N196/151.99061)/(N196/151.99061+H196/101.96137))*100</f>
        <v>7.4927451982675493</v>
      </c>
      <c r="R196" s="182" t="s">
        <v>729</v>
      </c>
      <c r="S196" s="182" t="s">
        <v>733</v>
      </c>
      <c r="T196" s="182">
        <v>1</v>
      </c>
    </row>
    <row r="197" spans="1:20" s="175" customFormat="1" ht="11.25">
      <c r="A197" s="175" t="s">
        <v>728</v>
      </c>
      <c r="B197" s="175">
        <v>6</v>
      </c>
      <c r="C197" s="175">
        <v>12</v>
      </c>
      <c r="D197" s="182">
        <v>0.5</v>
      </c>
      <c r="E197" s="182" t="str">
        <f t="shared" si="9"/>
        <v>Darnley Bay-6-12-0.5</v>
      </c>
      <c r="F197" s="182">
        <v>42.01</v>
      </c>
      <c r="G197" s="182">
        <v>0.15</v>
      </c>
      <c r="H197" s="182">
        <v>16.84</v>
      </c>
      <c r="I197" s="182">
        <v>6.46</v>
      </c>
      <c r="J197" s="182">
        <v>0.37</v>
      </c>
      <c r="K197" s="182">
        <v>21.75</v>
      </c>
      <c r="L197" s="182">
        <v>5.61</v>
      </c>
      <c r="M197" s="182">
        <v>0</v>
      </c>
      <c r="N197" s="182">
        <v>7.16</v>
      </c>
      <c r="O197" s="182">
        <v>100.35</v>
      </c>
      <c r="P197" s="183">
        <f t="shared" si="10"/>
        <v>85.716808050023147</v>
      </c>
      <c r="Q197" s="183">
        <f t="shared" si="11"/>
        <v>22.192701670444333</v>
      </c>
      <c r="R197" s="182" t="s">
        <v>729</v>
      </c>
      <c r="S197" s="182" t="s">
        <v>730</v>
      </c>
      <c r="T197" s="182">
        <v>5</v>
      </c>
    </row>
    <row r="198" spans="1:20" s="175" customFormat="1" ht="11.25">
      <c r="A198" s="175" t="s">
        <v>728</v>
      </c>
      <c r="B198" s="175">
        <v>6</v>
      </c>
      <c r="C198" s="175">
        <v>13</v>
      </c>
      <c r="D198" s="182">
        <v>0.5</v>
      </c>
      <c r="E198" s="182" t="str">
        <f t="shared" si="9"/>
        <v>Darnley Bay-6-13-0.5</v>
      </c>
      <c r="F198" s="182">
        <v>42.47</v>
      </c>
      <c r="G198" s="182">
        <v>0.09</v>
      </c>
      <c r="H198" s="182">
        <v>20.7</v>
      </c>
      <c r="I198" s="182">
        <v>7.94</v>
      </c>
      <c r="J198" s="182">
        <v>0.3</v>
      </c>
      <c r="K198" s="182">
        <v>20.43</v>
      </c>
      <c r="L198" s="182">
        <v>5.12</v>
      </c>
      <c r="M198" s="182">
        <v>0.01</v>
      </c>
      <c r="N198" s="182">
        <v>3.73</v>
      </c>
      <c r="O198" s="182">
        <v>100.8</v>
      </c>
      <c r="P198" s="183">
        <f t="shared" si="10"/>
        <v>82.099042767753517</v>
      </c>
      <c r="Q198" s="183">
        <f t="shared" si="11"/>
        <v>10.784448814475384</v>
      </c>
      <c r="R198" s="182" t="s">
        <v>729</v>
      </c>
      <c r="S198" s="182" t="s">
        <v>730</v>
      </c>
      <c r="T198" s="182">
        <v>5</v>
      </c>
    </row>
    <row r="199" spans="1:20" s="175" customFormat="1" ht="11.25">
      <c r="A199" s="175" t="s">
        <v>728</v>
      </c>
      <c r="B199" s="175">
        <v>6</v>
      </c>
      <c r="C199" s="175">
        <v>14</v>
      </c>
      <c r="D199" s="182">
        <v>0.5</v>
      </c>
      <c r="E199" s="182" t="str">
        <f t="shared" si="9"/>
        <v>Darnley Bay-6-14-0.5</v>
      </c>
      <c r="F199" s="182">
        <v>42.49</v>
      </c>
      <c r="G199" s="182">
        <v>0.34</v>
      </c>
      <c r="H199" s="182">
        <v>20.66</v>
      </c>
      <c r="I199" s="182">
        <v>6.91</v>
      </c>
      <c r="J199" s="182">
        <v>0.28000000000000003</v>
      </c>
      <c r="K199" s="182">
        <v>22.08</v>
      </c>
      <c r="L199" s="182">
        <v>4.53</v>
      </c>
      <c r="M199" s="182">
        <v>0</v>
      </c>
      <c r="N199" s="182">
        <v>3.68</v>
      </c>
      <c r="O199" s="182">
        <v>100.97</v>
      </c>
      <c r="P199" s="183">
        <f t="shared" si="10"/>
        <v>85.06468747474851</v>
      </c>
      <c r="Q199" s="183">
        <f t="shared" si="11"/>
        <v>10.673716661289777</v>
      </c>
      <c r="R199" s="182" t="s">
        <v>729</v>
      </c>
      <c r="S199" s="182" t="s">
        <v>730</v>
      </c>
      <c r="T199" s="182">
        <v>5</v>
      </c>
    </row>
    <row r="200" spans="1:20" s="175" customFormat="1" ht="11.25">
      <c r="A200" s="175" t="s">
        <v>728</v>
      </c>
      <c r="B200" s="175">
        <v>6</v>
      </c>
      <c r="C200" s="175">
        <v>15</v>
      </c>
      <c r="D200" s="182">
        <v>0.5</v>
      </c>
      <c r="E200" s="182" t="str">
        <f t="shared" si="9"/>
        <v>Darnley Bay-6-15-0.5</v>
      </c>
      <c r="F200" s="182">
        <v>42.73</v>
      </c>
      <c r="G200" s="182">
        <v>0.14000000000000001</v>
      </c>
      <c r="H200" s="182">
        <v>18.27</v>
      </c>
      <c r="I200" s="182">
        <v>6.98</v>
      </c>
      <c r="J200" s="182">
        <v>0.36</v>
      </c>
      <c r="K200" s="182">
        <v>20.07</v>
      </c>
      <c r="L200" s="182">
        <v>6.16</v>
      </c>
      <c r="M200" s="182">
        <v>0</v>
      </c>
      <c r="N200" s="182">
        <v>6.31</v>
      </c>
      <c r="O200" s="182">
        <v>101.01</v>
      </c>
      <c r="P200" s="183">
        <f t="shared" si="10"/>
        <v>83.673848563760814</v>
      </c>
      <c r="Q200" s="183">
        <f t="shared" si="11"/>
        <v>18.810825046931509</v>
      </c>
      <c r="R200" s="182" t="s">
        <v>729</v>
      </c>
      <c r="S200" s="182" t="s">
        <v>730</v>
      </c>
      <c r="T200" s="182">
        <v>5</v>
      </c>
    </row>
    <row r="201" spans="1:20" s="175" customFormat="1" ht="11.25">
      <c r="A201" s="175" t="s">
        <v>728</v>
      </c>
      <c r="B201" s="175">
        <v>6</v>
      </c>
      <c r="C201" s="175">
        <v>16</v>
      </c>
      <c r="D201" s="182">
        <v>0.5</v>
      </c>
      <c r="E201" s="182" t="str">
        <f t="shared" si="9"/>
        <v>Darnley Bay-6-16-0.5</v>
      </c>
      <c r="F201" s="182">
        <v>42.51</v>
      </c>
      <c r="G201" s="182">
        <v>0.46</v>
      </c>
      <c r="H201" s="182">
        <v>21.73</v>
      </c>
      <c r="I201" s="182">
        <v>7.34</v>
      </c>
      <c r="J201" s="182">
        <v>0.25</v>
      </c>
      <c r="K201" s="182">
        <v>22.02</v>
      </c>
      <c r="L201" s="182">
        <v>4.4000000000000004</v>
      </c>
      <c r="M201" s="182">
        <v>7.0000000000000007E-2</v>
      </c>
      <c r="N201" s="182">
        <v>2.41</v>
      </c>
      <c r="O201" s="182">
        <v>101.19</v>
      </c>
      <c r="P201" s="183">
        <f t="shared" si="10"/>
        <v>84.245290393183765</v>
      </c>
      <c r="Q201" s="183">
        <f t="shared" si="11"/>
        <v>6.9248439855151318</v>
      </c>
      <c r="R201" s="182" t="s">
        <v>729</v>
      </c>
      <c r="S201" s="182" t="s">
        <v>733</v>
      </c>
      <c r="T201" s="182">
        <v>1</v>
      </c>
    </row>
    <row r="202" spans="1:20" s="175" customFormat="1" ht="11.25">
      <c r="A202" s="175" t="s">
        <v>728</v>
      </c>
      <c r="B202" s="175">
        <v>6</v>
      </c>
      <c r="C202" s="175">
        <v>17</v>
      </c>
      <c r="D202" s="182">
        <v>0.5</v>
      </c>
      <c r="E202" s="182" t="str">
        <f t="shared" si="9"/>
        <v>Darnley Bay-6-17-0.5</v>
      </c>
      <c r="F202" s="182">
        <v>42.81</v>
      </c>
      <c r="G202" s="182">
        <v>0.21</v>
      </c>
      <c r="H202" s="182">
        <v>18.54</v>
      </c>
      <c r="I202" s="182">
        <v>7.85</v>
      </c>
      <c r="J202" s="182">
        <v>0.45</v>
      </c>
      <c r="K202" s="182">
        <v>19.22</v>
      </c>
      <c r="L202" s="182">
        <v>5.88</v>
      </c>
      <c r="M202" s="182">
        <v>0.02</v>
      </c>
      <c r="N202" s="182">
        <v>5.75</v>
      </c>
      <c r="O202" s="182">
        <v>100.73</v>
      </c>
      <c r="P202" s="183">
        <f t="shared" si="10"/>
        <v>81.357648696631685</v>
      </c>
      <c r="Q202" s="183">
        <f t="shared" si="11"/>
        <v>17.22227453629613</v>
      </c>
      <c r="R202" s="182" t="s">
        <v>729</v>
      </c>
      <c r="S202" s="182" t="s">
        <v>730</v>
      </c>
      <c r="T202" s="182">
        <v>5</v>
      </c>
    </row>
    <row r="203" spans="1:20" s="175" customFormat="1" ht="11.25">
      <c r="A203" s="175" t="s">
        <v>728</v>
      </c>
      <c r="B203" s="175">
        <v>6</v>
      </c>
      <c r="C203" s="175">
        <v>18</v>
      </c>
      <c r="D203" s="182">
        <v>0.5</v>
      </c>
      <c r="E203" s="182" t="str">
        <f t="shared" si="9"/>
        <v>Darnley Bay-6-18-0.5</v>
      </c>
      <c r="F203" s="182">
        <v>43.1</v>
      </c>
      <c r="G203" s="182">
        <v>0.08</v>
      </c>
      <c r="H203" s="182">
        <v>20.100000000000001</v>
      </c>
      <c r="I203" s="182">
        <v>7.19</v>
      </c>
      <c r="J203" s="182">
        <v>0.27</v>
      </c>
      <c r="K203" s="182">
        <v>19.53</v>
      </c>
      <c r="L203" s="182">
        <v>5.21</v>
      </c>
      <c r="M203" s="182">
        <v>0</v>
      </c>
      <c r="N203" s="182">
        <v>4.41</v>
      </c>
      <c r="O203" s="182">
        <v>99.9</v>
      </c>
      <c r="P203" s="183">
        <f t="shared" si="10"/>
        <v>82.881350766547229</v>
      </c>
      <c r="Q203" s="183">
        <f t="shared" si="11"/>
        <v>12.830047019772689</v>
      </c>
      <c r="R203" s="182" t="s">
        <v>729</v>
      </c>
      <c r="S203" s="182" t="s">
        <v>730</v>
      </c>
      <c r="T203" s="182">
        <v>5</v>
      </c>
    </row>
    <row r="204" spans="1:20" s="175" customFormat="1" ht="11.25">
      <c r="A204" s="175" t="s">
        <v>728</v>
      </c>
      <c r="B204" s="175">
        <v>6</v>
      </c>
      <c r="C204" s="175">
        <v>19</v>
      </c>
      <c r="D204" s="182">
        <v>0.5</v>
      </c>
      <c r="E204" s="182" t="str">
        <f t="shared" si="9"/>
        <v>Darnley Bay-6-19-0.5</v>
      </c>
      <c r="F204" s="182">
        <v>42.5</v>
      </c>
      <c r="G204" s="182">
        <v>0.69</v>
      </c>
      <c r="H204" s="182">
        <v>20.63</v>
      </c>
      <c r="I204" s="182">
        <v>6.77</v>
      </c>
      <c r="J204" s="182">
        <v>0.38</v>
      </c>
      <c r="K204" s="182">
        <v>20.84</v>
      </c>
      <c r="L204" s="182">
        <v>5.05</v>
      </c>
      <c r="M204" s="182">
        <v>0</v>
      </c>
      <c r="N204" s="182">
        <v>4</v>
      </c>
      <c r="O204" s="182">
        <v>100.87</v>
      </c>
      <c r="P204" s="183">
        <f t="shared" si="10"/>
        <v>84.584195239470617</v>
      </c>
      <c r="Q204" s="183">
        <f t="shared" si="11"/>
        <v>11.509965737232623</v>
      </c>
      <c r="R204" s="182" t="s">
        <v>729</v>
      </c>
      <c r="S204" s="182" t="s">
        <v>737</v>
      </c>
      <c r="T204" s="182">
        <v>11</v>
      </c>
    </row>
    <row r="205" spans="1:20" s="175" customFormat="1" ht="11.25">
      <c r="A205" s="175" t="s">
        <v>728</v>
      </c>
      <c r="B205" s="175">
        <v>6</v>
      </c>
      <c r="C205" s="175">
        <v>20</v>
      </c>
      <c r="D205" s="182">
        <v>0.5</v>
      </c>
      <c r="E205" s="182" t="str">
        <f t="shared" si="9"/>
        <v>Darnley Bay-6-20-0.5</v>
      </c>
      <c r="F205" s="182">
        <v>42</v>
      </c>
      <c r="G205" s="182">
        <v>0.05</v>
      </c>
      <c r="H205" s="182">
        <v>19.32</v>
      </c>
      <c r="I205" s="182">
        <v>7.61</v>
      </c>
      <c r="J205" s="182">
        <v>0.56999999999999995</v>
      </c>
      <c r="K205" s="182">
        <v>20.62</v>
      </c>
      <c r="L205" s="182">
        <v>5.56</v>
      </c>
      <c r="M205" s="182">
        <v>0.11</v>
      </c>
      <c r="N205" s="182">
        <v>5.41</v>
      </c>
      <c r="O205" s="182">
        <v>101.26</v>
      </c>
      <c r="P205" s="183">
        <f t="shared" si="10"/>
        <v>82.846387427745171</v>
      </c>
      <c r="Q205" s="183">
        <f t="shared" si="11"/>
        <v>15.814220340965699</v>
      </c>
      <c r="R205" s="182" t="s">
        <v>729</v>
      </c>
      <c r="S205" s="182" t="s">
        <v>730</v>
      </c>
      <c r="T205" s="182">
        <v>5</v>
      </c>
    </row>
    <row r="206" spans="1:20" s="175" customFormat="1" ht="11.25">
      <c r="A206" s="175" t="s">
        <v>728</v>
      </c>
      <c r="B206" s="175">
        <v>6</v>
      </c>
      <c r="C206" s="175">
        <v>21</v>
      </c>
      <c r="D206" s="182">
        <v>0.5</v>
      </c>
      <c r="E206" s="182" t="str">
        <f t="shared" si="9"/>
        <v>Darnley Bay-6-21-0.5</v>
      </c>
      <c r="F206" s="182">
        <v>42.69</v>
      </c>
      <c r="G206" s="182">
        <v>0.38</v>
      </c>
      <c r="H206" s="182">
        <v>20.420000000000002</v>
      </c>
      <c r="I206" s="182">
        <v>6.56</v>
      </c>
      <c r="J206" s="182">
        <v>0.26</v>
      </c>
      <c r="K206" s="182">
        <v>21.46</v>
      </c>
      <c r="L206" s="182">
        <v>4.84</v>
      </c>
      <c r="M206" s="182">
        <v>0</v>
      </c>
      <c r="N206" s="182">
        <v>3.1</v>
      </c>
      <c r="O206" s="182">
        <v>99.71</v>
      </c>
      <c r="P206" s="183">
        <f t="shared" si="10"/>
        <v>85.360763172005889</v>
      </c>
      <c r="Q206" s="183">
        <f t="shared" si="11"/>
        <v>9.242846228998264</v>
      </c>
      <c r="R206" s="182" t="s">
        <v>729</v>
      </c>
      <c r="S206" s="182" t="s">
        <v>737</v>
      </c>
      <c r="T206" s="182">
        <v>11</v>
      </c>
    </row>
    <row r="207" spans="1:20" s="175" customFormat="1" ht="11.25">
      <c r="A207" s="175" t="s">
        <v>728</v>
      </c>
      <c r="B207" s="175">
        <v>6</v>
      </c>
      <c r="C207" s="175">
        <v>22</v>
      </c>
      <c r="D207" s="182">
        <v>0.5</v>
      </c>
      <c r="E207" s="182" t="str">
        <f t="shared" si="9"/>
        <v>Darnley Bay-6-22-0.5</v>
      </c>
      <c r="F207" s="182">
        <v>41.78</v>
      </c>
      <c r="G207" s="182">
        <v>0.25</v>
      </c>
      <c r="H207" s="182">
        <v>20.89</v>
      </c>
      <c r="I207" s="182">
        <v>7.25</v>
      </c>
      <c r="J207" s="182">
        <v>0.4</v>
      </c>
      <c r="K207" s="182">
        <v>20.38</v>
      </c>
      <c r="L207" s="182">
        <v>4.95</v>
      </c>
      <c r="M207" s="182">
        <v>0</v>
      </c>
      <c r="N207" s="182">
        <v>5</v>
      </c>
      <c r="O207" s="182">
        <v>100.9</v>
      </c>
      <c r="P207" s="183">
        <f t="shared" si="10"/>
        <v>83.362419697014118</v>
      </c>
      <c r="Q207" s="183">
        <f t="shared" si="11"/>
        <v>13.835060317590678</v>
      </c>
      <c r="R207" s="182" t="s">
        <v>729</v>
      </c>
      <c r="S207" s="182" t="s">
        <v>730</v>
      </c>
      <c r="T207" s="182">
        <v>5</v>
      </c>
    </row>
    <row r="208" spans="1:20" s="175" customFormat="1" ht="11.25">
      <c r="A208" s="175" t="s">
        <v>728</v>
      </c>
      <c r="B208" s="175">
        <v>6</v>
      </c>
      <c r="C208" s="175">
        <v>23</v>
      </c>
      <c r="D208" s="182">
        <v>0.5</v>
      </c>
      <c r="E208" s="182" t="str">
        <f t="shared" si="9"/>
        <v>Darnley Bay-6-23-0.5</v>
      </c>
      <c r="F208" s="182">
        <v>43.7</v>
      </c>
      <c r="G208" s="182">
        <v>0.43</v>
      </c>
      <c r="H208" s="182">
        <v>20.27</v>
      </c>
      <c r="I208" s="182">
        <v>7.03</v>
      </c>
      <c r="J208" s="182">
        <v>0.26</v>
      </c>
      <c r="K208" s="182">
        <v>20.6</v>
      </c>
      <c r="L208" s="182">
        <v>4.9000000000000004</v>
      </c>
      <c r="M208" s="182">
        <v>0</v>
      </c>
      <c r="N208" s="182">
        <v>3.85</v>
      </c>
      <c r="O208" s="182">
        <v>101.04</v>
      </c>
      <c r="P208" s="183">
        <f t="shared" si="10"/>
        <v>83.93076158726906</v>
      </c>
      <c r="Q208" s="183">
        <f t="shared" si="11"/>
        <v>11.301640132291009</v>
      </c>
      <c r="R208" s="182" t="s">
        <v>729</v>
      </c>
      <c r="S208" s="182" t="s">
        <v>733</v>
      </c>
      <c r="T208" s="182">
        <v>1</v>
      </c>
    </row>
    <row r="209" spans="1:20" s="175" customFormat="1" ht="11.25">
      <c r="A209" s="175" t="s">
        <v>728</v>
      </c>
      <c r="B209" s="175">
        <v>6</v>
      </c>
      <c r="C209" s="175">
        <v>24</v>
      </c>
      <c r="D209" s="182">
        <v>0.5</v>
      </c>
      <c r="E209" s="182" t="str">
        <f t="shared" si="9"/>
        <v>Darnley Bay-6-24-0.5</v>
      </c>
      <c r="F209" s="182">
        <v>41.98</v>
      </c>
      <c r="G209" s="182">
        <v>0.5</v>
      </c>
      <c r="H209" s="182">
        <v>21.96</v>
      </c>
      <c r="I209" s="182">
        <v>6.91</v>
      </c>
      <c r="J209" s="182">
        <v>0.24</v>
      </c>
      <c r="K209" s="182">
        <v>22.16</v>
      </c>
      <c r="L209" s="182">
        <v>4.42</v>
      </c>
      <c r="M209" s="182">
        <v>0</v>
      </c>
      <c r="N209" s="182">
        <v>2.7</v>
      </c>
      <c r="O209" s="182">
        <v>100.86</v>
      </c>
      <c r="P209" s="183">
        <f t="shared" si="10"/>
        <v>85.110577477413855</v>
      </c>
      <c r="Q209" s="183">
        <f t="shared" si="11"/>
        <v>7.619567549198436</v>
      </c>
      <c r="R209" s="182" t="s">
        <v>729</v>
      </c>
      <c r="S209" s="182" t="s">
        <v>737</v>
      </c>
      <c r="T209" s="182">
        <v>11</v>
      </c>
    </row>
    <row r="210" spans="1:20" s="175" customFormat="1" ht="11.25">
      <c r="A210" s="175" t="s">
        <v>728</v>
      </c>
      <c r="B210" s="175">
        <v>6</v>
      </c>
      <c r="C210" s="175">
        <v>25</v>
      </c>
      <c r="D210" s="182">
        <v>0.5</v>
      </c>
      <c r="E210" s="182" t="str">
        <f t="shared" si="9"/>
        <v>Darnley Bay-6-25-0.5</v>
      </c>
      <c r="F210" s="182">
        <v>42.48</v>
      </c>
      <c r="G210" s="182">
        <v>0.34</v>
      </c>
      <c r="H210" s="182">
        <v>21.43</v>
      </c>
      <c r="I210" s="182">
        <v>6.64</v>
      </c>
      <c r="J210" s="182">
        <v>0.33</v>
      </c>
      <c r="K210" s="182">
        <v>20.239999999999998</v>
      </c>
      <c r="L210" s="182">
        <v>4.79</v>
      </c>
      <c r="M210" s="182">
        <v>0</v>
      </c>
      <c r="N210" s="182">
        <v>3.05</v>
      </c>
      <c r="O210" s="182">
        <v>99.29</v>
      </c>
      <c r="P210" s="183">
        <f t="shared" si="10"/>
        <v>84.455657881654616</v>
      </c>
      <c r="Q210" s="183">
        <f t="shared" si="11"/>
        <v>8.7155239321550848</v>
      </c>
      <c r="R210" s="182" t="s">
        <v>729</v>
      </c>
      <c r="S210" s="182" t="s">
        <v>730</v>
      </c>
      <c r="T210" s="182">
        <v>5</v>
      </c>
    </row>
    <row r="211" spans="1:20" s="175" customFormat="1" ht="11.25">
      <c r="A211" s="175" t="s">
        <v>728</v>
      </c>
      <c r="B211" s="175">
        <v>6</v>
      </c>
      <c r="C211" s="175">
        <v>26</v>
      </c>
      <c r="D211" s="182">
        <v>0.5</v>
      </c>
      <c r="E211" s="182" t="str">
        <f t="shared" si="9"/>
        <v>Darnley Bay-6-26-0.5</v>
      </c>
      <c r="F211" s="182">
        <v>42.64</v>
      </c>
      <c r="G211" s="182">
        <v>0.38</v>
      </c>
      <c r="H211" s="182">
        <v>20.73</v>
      </c>
      <c r="I211" s="182">
        <v>7.04</v>
      </c>
      <c r="J211" s="182">
        <v>0.26</v>
      </c>
      <c r="K211" s="182">
        <v>20.51</v>
      </c>
      <c r="L211" s="182">
        <v>4.49</v>
      </c>
      <c r="M211" s="182">
        <v>0</v>
      </c>
      <c r="N211" s="182">
        <v>3.08</v>
      </c>
      <c r="O211" s="182">
        <v>99.13</v>
      </c>
      <c r="P211" s="183">
        <f t="shared" si="10"/>
        <v>83.852383192941431</v>
      </c>
      <c r="Q211" s="183">
        <f t="shared" si="11"/>
        <v>9.0637393991587096</v>
      </c>
      <c r="R211" s="182" t="s">
        <v>729</v>
      </c>
      <c r="S211" s="182" t="s">
        <v>733</v>
      </c>
      <c r="T211" s="182">
        <v>1</v>
      </c>
    </row>
    <row r="212" spans="1:20" s="175" customFormat="1" ht="11.25">
      <c r="A212" s="175" t="s">
        <v>728</v>
      </c>
      <c r="B212" s="175">
        <v>6</v>
      </c>
      <c r="C212" s="175">
        <v>27</v>
      </c>
      <c r="D212" s="182">
        <v>0.5</v>
      </c>
      <c r="E212" s="182" t="str">
        <f t="shared" si="9"/>
        <v>Darnley Bay-6-27-0.5</v>
      </c>
      <c r="F212" s="182">
        <v>43.87</v>
      </c>
      <c r="G212" s="182">
        <v>0.48</v>
      </c>
      <c r="H212" s="182">
        <v>21.11</v>
      </c>
      <c r="I212" s="182">
        <v>7.81</v>
      </c>
      <c r="J212" s="182">
        <v>0.22</v>
      </c>
      <c r="K212" s="182">
        <v>21.36</v>
      </c>
      <c r="L212" s="182">
        <v>4.2699999999999996</v>
      </c>
      <c r="M212" s="182">
        <v>0.01</v>
      </c>
      <c r="N212" s="182">
        <v>1.26</v>
      </c>
      <c r="O212" s="182">
        <v>100.38</v>
      </c>
      <c r="P212" s="183">
        <f t="shared" si="10"/>
        <v>82.978384158933622</v>
      </c>
      <c r="Q212" s="183">
        <f t="shared" si="11"/>
        <v>3.8499128473760669</v>
      </c>
      <c r="R212" s="182" t="s">
        <v>729</v>
      </c>
      <c r="S212" s="182" t="s">
        <v>733</v>
      </c>
      <c r="T212" s="182">
        <v>1</v>
      </c>
    </row>
    <row r="213" spans="1:20" s="175" customFormat="1" ht="11.25">
      <c r="A213" s="175" t="s">
        <v>728</v>
      </c>
      <c r="B213" s="175">
        <v>6</v>
      </c>
      <c r="C213" s="175">
        <v>28</v>
      </c>
      <c r="D213" s="182">
        <v>0.5</v>
      </c>
      <c r="E213" s="182" t="str">
        <f t="shared" si="9"/>
        <v>Darnley Bay-6-28-0.5</v>
      </c>
      <c r="F213" s="182">
        <v>42.93</v>
      </c>
      <c r="G213" s="182">
        <v>0.45</v>
      </c>
      <c r="H213" s="182">
        <v>20.12</v>
      </c>
      <c r="I213" s="182">
        <v>7.31</v>
      </c>
      <c r="J213" s="182">
        <v>0.31</v>
      </c>
      <c r="K213" s="182">
        <v>21.32</v>
      </c>
      <c r="L213" s="182">
        <v>4.53</v>
      </c>
      <c r="M213" s="182">
        <v>0</v>
      </c>
      <c r="N213" s="182">
        <v>2.5299999999999998</v>
      </c>
      <c r="O213" s="182">
        <v>99.5</v>
      </c>
      <c r="P213" s="183">
        <f t="shared" si="10"/>
        <v>83.867243731358215</v>
      </c>
      <c r="Q213" s="183">
        <f t="shared" si="11"/>
        <v>7.7792891555271915</v>
      </c>
      <c r="R213" s="182" t="s">
        <v>729</v>
      </c>
      <c r="S213" s="182" t="s">
        <v>733</v>
      </c>
      <c r="T213" s="182">
        <v>1</v>
      </c>
    </row>
    <row r="214" spans="1:20" s="175" customFormat="1" ht="11.25">
      <c r="A214" s="175" t="s">
        <v>728</v>
      </c>
      <c r="B214" s="175">
        <v>6</v>
      </c>
      <c r="C214" s="175">
        <v>29</v>
      </c>
      <c r="D214" s="182">
        <v>0.5</v>
      </c>
      <c r="E214" s="182" t="str">
        <f t="shared" si="9"/>
        <v>Darnley Bay-6-29-0.5</v>
      </c>
      <c r="F214" s="182">
        <v>43.51</v>
      </c>
      <c r="G214" s="182">
        <v>0.82</v>
      </c>
      <c r="H214" s="182">
        <v>20.9</v>
      </c>
      <c r="I214" s="182">
        <v>7.91</v>
      </c>
      <c r="J214" s="182">
        <v>0.4</v>
      </c>
      <c r="K214" s="182">
        <v>20.81</v>
      </c>
      <c r="L214" s="182">
        <v>4.18</v>
      </c>
      <c r="M214" s="182">
        <v>0</v>
      </c>
      <c r="N214" s="182">
        <v>1.95</v>
      </c>
      <c r="O214" s="182">
        <v>100.47</v>
      </c>
      <c r="P214" s="183">
        <f t="shared" si="10"/>
        <v>82.423197015562849</v>
      </c>
      <c r="Q214" s="183">
        <f t="shared" si="11"/>
        <v>5.8903536597747861</v>
      </c>
      <c r="R214" s="182" t="s">
        <v>729</v>
      </c>
      <c r="S214" s="182" t="s">
        <v>733</v>
      </c>
      <c r="T214" s="182">
        <v>1</v>
      </c>
    </row>
    <row r="215" spans="1:20" s="175" customFormat="1" ht="11.25">
      <c r="A215" s="175" t="s">
        <v>728</v>
      </c>
      <c r="B215" s="175">
        <v>6</v>
      </c>
      <c r="C215" s="175">
        <v>30</v>
      </c>
      <c r="D215" s="182">
        <v>0.5</v>
      </c>
      <c r="E215" s="182" t="str">
        <f t="shared" si="9"/>
        <v>Darnley Bay-6-30-0.5</v>
      </c>
      <c r="F215" s="182">
        <v>42.03</v>
      </c>
      <c r="G215" s="182">
        <v>0.27</v>
      </c>
      <c r="H215" s="182">
        <v>19.21</v>
      </c>
      <c r="I215" s="182">
        <v>7.58</v>
      </c>
      <c r="J215" s="182">
        <v>0.41</v>
      </c>
      <c r="K215" s="182">
        <v>18.7</v>
      </c>
      <c r="L215" s="182">
        <v>5.72</v>
      </c>
      <c r="M215" s="182">
        <v>0</v>
      </c>
      <c r="N215" s="182">
        <v>6.3</v>
      </c>
      <c r="O215" s="182">
        <v>100.21</v>
      </c>
      <c r="P215" s="183">
        <f t="shared" si="10"/>
        <v>81.472227302296318</v>
      </c>
      <c r="Q215" s="183">
        <f t="shared" si="11"/>
        <v>18.033107083007597</v>
      </c>
      <c r="R215" s="182" t="s">
        <v>729</v>
      </c>
      <c r="S215" s="182" t="s">
        <v>730</v>
      </c>
      <c r="T215" s="182">
        <v>5</v>
      </c>
    </row>
    <row r="216" spans="1:20" s="175" customFormat="1" ht="11.25">
      <c r="A216" s="175" t="s">
        <v>728</v>
      </c>
      <c r="B216" s="175">
        <v>6</v>
      </c>
      <c r="C216" s="175">
        <v>31</v>
      </c>
      <c r="D216" s="182">
        <v>0.5</v>
      </c>
      <c r="E216" s="182" t="str">
        <f t="shared" si="9"/>
        <v>Darnley Bay-6-31-0.5</v>
      </c>
      <c r="F216" s="182">
        <v>43.14</v>
      </c>
      <c r="G216" s="182">
        <v>0.08</v>
      </c>
      <c r="H216" s="182">
        <v>20.399999999999999</v>
      </c>
      <c r="I216" s="182">
        <v>7.22</v>
      </c>
      <c r="J216" s="182">
        <v>0.41</v>
      </c>
      <c r="K216" s="182">
        <v>20.46</v>
      </c>
      <c r="L216" s="182">
        <v>5.26</v>
      </c>
      <c r="M216" s="182">
        <v>0</v>
      </c>
      <c r="N216" s="182">
        <v>3.87</v>
      </c>
      <c r="O216" s="182">
        <v>100.84</v>
      </c>
      <c r="P216" s="183">
        <f t="shared" si="10"/>
        <v>83.473965997860873</v>
      </c>
      <c r="Q216" s="183">
        <f t="shared" si="11"/>
        <v>11.289500483595349</v>
      </c>
      <c r="R216" s="182" t="s">
        <v>729</v>
      </c>
      <c r="S216" s="182" t="s">
        <v>730</v>
      </c>
      <c r="T216" s="182">
        <v>5</v>
      </c>
    </row>
    <row r="217" spans="1:20" s="175" customFormat="1" ht="11.25">
      <c r="A217" s="175" t="s">
        <v>728</v>
      </c>
      <c r="B217" s="175">
        <v>6</v>
      </c>
      <c r="C217" s="175">
        <v>32</v>
      </c>
      <c r="D217" s="182">
        <v>0.5</v>
      </c>
      <c r="E217" s="182" t="str">
        <f t="shared" si="9"/>
        <v>Darnley Bay-6-32-0.5</v>
      </c>
      <c r="F217" s="182">
        <v>42.95</v>
      </c>
      <c r="G217" s="182">
        <v>0.24</v>
      </c>
      <c r="H217" s="182">
        <v>18.920000000000002</v>
      </c>
      <c r="I217" s="182">
        <v>6.83</v>
      </c>
      <c r="J217" s="182">
        <v>0.35</v>
      </c>
      <c r="K217" s="182">
        <v>21</v>
      </c>
      <c r="L217" s="182">
        <v>4.9000000000000004</v>
      </c>
      <c r="M217" s="182">
        <v>0</v>
      </c>
      <c r="N217" s="182">
        <v>4.96</v>
      </c>
      <c r="O217" s="182">
        <v>100.15</v>
      </c>
      <c r="P217" s="183">
        <f t="shared" si="10"/>
        <v>84.568863020861329</v>
      </c>
      <c r="Q217" s="183">
        <f t="shared" si="11"/>
        <v>14.956224660934161</v>
      </c>
      <c r="R217" s="182" t="s">
        <v>729</v>
      </c>
      <c r="S217" s="182" t="s">
        <v>730</v>
      </c>
      <c r="T217" s="182">
        <v>5</v>
      </c>
    </row>
    <row r="218" spans="1:20" s="175" customFormat="1" ht="11.25">
      <c r="A218" s="175" t="s">
        <v>728</v>
      </c>
      <c r="B218" s="175">
        <v>6</v>
      </c>
      <c r="C218" s="175">
        <v>33</v>
      </c>
      <c r="D218" s="182">
        <v>0.5</v>
      </c>
      <c r="E218" s="182" t="str">
        <f t="shared" si="9"/>
        <v>Darnley Bay-6-33-0.5</v>
      </c>
      <c r="F218" s="182">
        <v>41.99</v>
      </c>
      <c r="G218" s="182">
        <v>0.2</v>
      </c>
      <c r="H218" s="182">
        <v>18.68</v>
      </c>
      <c r="I218" s="182">
        <v>7.75</v>
      </c>
      <c r="J218" s="182">
        <v>0.42</v>
      </c>
      <c r="K218" s="182">
        <v>18.87</v>
      </c>
      <c r="L218" s="182">
        <v>5.86</v>
      </c>
      <c r="M218" s="182">
        <v>0</v>
      </c>
      <c r="N218" s="182">
        <v>6.43</v>
      </c>
      <c r="O218" s="182">
        <v>100.2</v>
      </c>
      <c r="P218" s="183">
        <f t="shared" si="10"/>
        <v>81.273213476464619</v>
      </c>
      <c r="Q218" s="183">
        <f t="shared" si="11"/>
        <v>18.759652089823536</v>
      </c>
      <c r="R218" s="182" t="s">
        <v>729</v>
      </c>
      <c r="S218" s="182" t="s">
        <v>730</v>
      </c>
      <c r="T218" s="182">
        <v>5</v>
      </c>
    </row>
    <row r="219" spans="1:20" s="175" customFormat="1" ht="11.25">
      <c r="A219" s="175" t="s">
        <v>728</v>
      </c>
      <c r="B219" s="175">
        <v>6</v>
      </c>
      <c r="C219" s="175">
        <v>34</v>
      </c>
      <c r="D219" s="182">
        <v>0.5</v>
      </c>
      <c r="E219" s="182" t="str">
        <f t="shared" si="9"/>
        <v>Darnley Bay-6-34-0.5</v>
      </c>
      <c r="F219" s="182">
        <v>41.71</v>
      </c>
      <c r="G219" s="182">
        <v>0.1</v>
      </c>
      <c r="H219" s="182">
        <v>19.96</v>
      </c>
      <c r="I219" s="182">
        <v>7.79</v>
      </c>
      <c r="J219" s="182">
        <v>0.45</v>
      </c>
      <c r="K219" s="182">
        <v>19.22</v>
      </c>
      <c r="L219" s="182">
        <v>5.6</v>
      </c>
      <c r="M219" s="182">
        <v>0</v>
      </c>
      <c r="N219" s="182">
        <v>4.6500000000000004</v>
      </c>
      <c r="O219" s="182">
        <v>99.47</v>
      </c>
      <c r="P219" s="183">
        <f t="shared" si="10"/>
        <v>81.473740066133232</v>
      </c>
      <c r="Q219" s="183">
        <f t="shared" si="11"/>
        <v>13.515970531978052</v>
      </c>
      <c r="R219" s="182" t="s">
        <v>729</v>
      </c>
      <c r="S219" s="182" t="s">
        <v>730</v>
      </c>
      <c r="T219" s="182">
        <v>5</v>
      </c>
    </row>
    <row r="220" spans="1:20" s="175" customFormat="1" ht="11.25">
      <c r="A220" s="175" t="s">
        <v>728</v>
      </c>
      <c r="B220" s="175">
        <v>6</v>
      </c>
      <c r="C220" s="175">
        <v>35</v>
      </c>
      <c r="D220" s="182">
        <v>0.5</v>
      </c>
      <c r="E220" s="182" t="str">
        <f t="shared" si="9"/>
        <v>Darnley Bay-6-35-0.5</v>
      </c>
      <c r="F220" s="182">
        <v>42.56</v>
      </c>
      <c r="G220" s="182">
        <v>0.2</v>
      </c>
      <c r="H220" s="182">
        <v>19.61</v>
      </c>
      <c r="I220" s="182">
        <v>7.12</v>
      </c>
      <c r="J220" s="182">
        <v>0.35</v>
      </c>
      <c r="K220" s="182">
        <v>20.07</v>
      </c>
      <c r="L220" s="182">
        <v>5</v>
      </c>
      <c r="M220" s="182">
        <v>0.01</v>
      </c>
      <c r="N220" s="182">
        <v>3.9</v>
      </c>
      <c r="O220" s="182">
        <v>98.85</v>
      </c>
      <c r="P220" s="183">
        <f t="shared" si="10"/>
        <v>83.400745629054612</v>
      </c>
      <c r="Q220" s="183">
        <f t="shared" si="11"/>
        <v>11.77109361558017</v>
      </c>
      <c r="R220" s="182" t="s">
        <v>729</v>
      </c>
      <c r="S220" s="182" t="s">
        <v>730</v>
      </c>
      <c r="T220" s="182">
        <v>5</v>
      </c>
    </row>
    <row r="221" spans="1:20" s="175" customFormat="1" ht="11.25">
      <c r="A221" s="175" t="s">
        <v>728</v>
      </c>
      <c r="B221" s="175">
        <v>6</v>
      </c>
      <c r="C221" s="175">
        <v>36</v>
      </c>
      <c r="D221" s="182">
        <v>0.5</v>
      </c>
      <c r="E221" s="182" t="str">
        <f t="shared" si="9"/>
        <v>Darnley Bay-6-36-0.5</v>
      </c>
      <c r="F221" s="182">
        <v>43.08</v>
      </c>
      <c r="G221" s="182">
        <v>0.08</v>
      </c>
      <c r="H221" s="182">
        <v>19.32</v>
      </c>
      <c r="I221" s="182">
        <v>6.07</v>
      </c>
      <c r="J221" s="182">
        <v>0.45</v>
      </c>
      <c r="K221" s="182">
        <v>21.01</v>
      </c>
      <c r="L221" s="182">
        <v>5.39</v>
      </c>
      <c r="M221" s="182">
        <v>0</v>
      </c>
      <c r="N221" s="182">
        <v>5.85</v>
      </c>
      <c r="O221" s="182">
        <v>101.26</v>
      </c>
      <c r="P221" s="183">
        <f t="shared" si="10"/>
        <v>86.052063725003407</v>
      </c>
      <c r="Q221" s="183">
        <f t="shared" si="11"/>
        <v>16.883254850393968</v>
      </c>
      <c r="R221" s="182" t="s">
        <v>729</v>
      </c>
      <c r="S221" s="182" t="s">
        <v>730</v>
      </c>
      <c r="T221" s="182">
        <v>5</v>
      </c>
    </row>
    <row r="222" spans="1:20" s="175" customFormat="1" ht="11.25">
      <c r="A222" s="175" t="s">
        <v>728</v>
      </c>
      <c r="B222" s="175">
        <v>6</v>
      </c>
      <c r="C222" s="175">
        <v>37</v>
      </c>
      <c r="D222" s="182">
        <v>0.5</v>
      </c>
      <c r="E222" s="182" t="str">
        <f t="shared" si="9"/>
        <v>Darnley Bay-6-37-0.5</v>
      </c>
      <c r="F222" s="182">
        <v>43.19</v>
      </c>
      <c r="G222" s="182">
        <v>0.16</v>
      </c>
      <c r="H222" s="182">
        <v>19.04</v>
      </c>
      <c r="I222" s="182">
        <v>7.44</v>
      </c>
      <c r="J222" s="182">
        <v>0.43</v>
      </c>
      <c r="K222" s="182">
        <v>19.13</v>
      </c>
      <c r="L222" s="182">
        <v>5.31</v>
      </c>
      <c r="M222" s="182">
        <v>0</v>
      </c>
      <c r="N222" s="182">
        <v>6.32</v>
      </c>
      <c r="O222" s="182">
        <v>101.02</v>
      </c>
      <c r="P222" s="183">
        <f t="shared" si="10"/>
        <v>82.088691157992471</v>
      </c>
      <c r="Q222" s="183">
        <f t="shared" si="11"/>
        <v>18.212033787487016</v>
      </c>
      <c r="R222" s="182" t="s">
        <v>729</v>
      </c>
      <c r="S222" s="182" t="s">
        <v>730</v>
      </c>
      <c r="T222" s="182">
        <v>5</v>
      </c>
    </row>
    <row r="223" spans="1:20" s="175" customFormat="1" ht="11.25">
      <c r="A223" s="175" t="s">
        <v>728</v>
      </c>
      <c r="B223" s="175">
        <v>6</v>
      </c>
      <c r="C223" s="175">
        <v>38</v>
      </c>
      <c r="D223" s="182">
        <v>0.5</v>
      </c>
      <c r="E223" s="182" t="str">
        <f t="shared" si="9"/>
        <v>Darnley Bay-6-38-0.5</v>
      </c>
      <c r="F223" s="182">
        <v>42.94</v>
      </c>
      <c r="G223" s="182">
        <v>0.54</v>
      </c>
      <c r="H223" s="182">
        <v>20.27</v>
      </c>
      <c r="I223" s="182">
        <v>7.2</v>
      </c>
      <c r="J223" s="182">
        <v>0.28000000000000003</v>
      </c>
      <c r="K223" s="182">
        <v>21.2</v>
      </c>
      <c r="L223" s="182">
        <v>5.01</v>
      </c>
      <c r="M223" s="182">
        <v>0.09</v>
      </c>
      <c r="N223" s="182">
        <v>3.32</v>
      </c>
      <c r="O223" s="182">
        <v>100.86</v>
      </c>
      <c r="P223" s="183">
        <f t="shared" si="10"/>
        <v>83.995606169890351</v>
      </c>
      <c r="Q223" s="183">
        <f t="shared" si="11"/>
        <v>9.8998528527320708</v>
      </c>
      <c r="R223" s="182" t="s">
        <v>729</v>
      </c>
      <c r="S223" s="182" t="s">
        <v>733</v>
      </c>
      <c r="T223" s="182">
        <v>1</v>
      </c>
    </row>
    <row r="224" spans="1:20" s="175" customFormat="1" ht="11.25">
      <c r="A224" s="175" t="s">
        <v>728</v>
      </c>
      <c r="B224" s="175">
        <v>6</v>
      </c>
      <c r="C224" s="175">
        <v>39</v>
      </c>
      <c r="D224" s="182">
        <v>0.5</v>
      </c>
      <c r="E224" s="182" t="str">
        <f t="shared" si="9"/>
        <v>Darnley Bay-6-39-0.5</v>
      </c>
      <c r="F224" s="182">
        <v>43.3</v>
      </c>
      <c r="G224" s="182">
        <v>0.1</v>
      </c>
      <c r="H224" s="182">
        <v>20.64</v>
      </c>
      <c r="I224" s="182">
        <v>8.0299999999999994</v>
      </c>
      <c r="J224" s="182">
        <v>0.43</v>
      </c>
      <c r="K224" s="182">
        <v>19.5</v>
      </c>
      <c r="L224" s="182">
        <v>4.67</v>
      </c>
      <c r="M224" s="182">
        <v>0</v>
      </c>
      <c r="N224" s="182">
        <v>2.92</v>
      </c>
      <c r="O224" s="182">
        <v>99.58</v>
      </c>
      <c r="P224" s="183">
        <f t="shared" si="10"/>
        <v>81.232838597134688</v>
      </c>
      <c r="Q224" s="183">
        <f t="shared" si="11"/>
        <v>8.6679294193230252</v>
      </c>
      <c r="R224" s="182" t="s">
        <v>729</v>
      </c>
      <c r="S224" s="182" t="s">
        <v>730</v>
      </c>
      <c r="T224" s="182">
        <v>5</v>
      </c>
    </row>
    <row r="225" spans="1:20" s="175" customFormat="1" ht="11.25">
      <c r="A225" s="175" t="s">
        <v>728</v>
      </c>
      <c r="B225" s="175">
        <v>6</v>
      </c>
      <c r="C225" s="175">
        <v>40</v>
      </c>
      <c r="D225" s="182">
        <v>0.5</v>
      </c>
      <c r="E225" s="182" t="str">
        <f t="shared" si="9"/>
        <v>Darnley Bay-6-40-0.5</v>
      </c>
      <c r="F225" s="182">
        <v>43.09</v>
      </c>
      <c r="G225" s="182">
        <v>0.35</v>
      </c>
      <c r="H225" s="182">
        <v>19.09</v>
      </c>
      <c r="I225" s="182">
        <v>7.38</v>
      </c>
      <c r="J225" s="182">
        <v>0.36</v>
      </c>
      <c r="K225" s="182">
        <v>19.57</v>
      </c>
      <c r="L225" s="182">
        <v>5.26</v>
      </c>
      <c r="M225" s="182">
        <v>0.04</v>
      </c>
      <c r="N225" s="182">
        <v>4.8600000000000003</v>
      </c>
      <c r="O225" s="182">
        <v>99.99</v>
      </c>
      <c r="P225" s="183">
        <f t="shared" si="10"/>
        <v>82.537617715224471</v>
      </c>
      <c r="Q225" s="183">
        <f t="shared" si="11"/>
        <v>14.587207652907603</v>
      </c>
      <c r="R225" s="182" t="s">
        <v>729</v>
      </c>
      <c r="S225" s="182" t="s">
        <v>730</v>
      </c>
      <c r="T225" s="182">
        <v>5</v>
      </c>
    </row>
    <row r="226" spans="1:20" s="175" customFormat="1" ht="11.25">
      <c r="A226" s="175" t="s">
        <v>728</v>
      </c>
      <c r="B226" s="175">
        <v>6</v>
      </c>
      <c r="C226" s="175">
        <v>41</v>
      </c>
      <c r="D226" s="182">
        <v>0.5</v>
      </c>
      <c r="E226" s="182" t="str">
        <f t="shared" si="9"/>
        <v>Darnley Bay-6-41-0.5</v>
      </c>
      <c r="F226" s="182">
        <v>43.47</v>
      </c>
      <c r="G226" s="182">
        <v>0.28999999999999998</v>
      </c>
      <c r="H226" s="182">
        <v>18.18</v>
      </c>
      <c r="I226" s="182">
        <v>7.36</v>
      </c>
      <c r="J226" s="182">
        <v>0.41</v>
      </c>
      <c r="K226" s="182">
        <v>18.43</v>
      </c>
      <c r="L226" s="182">
        <v>5.78</v>
      </c>
      <c r="M226" s="182">
        <v>0</v>
      </c>
      <c r="N226" s="182">
        <v>6.63</v>
      </c>
      <c r="O226" s="182">
        <v>100.55</v>
      </c>
      <c r="P226" s="183">
        <f t="shared" si="10"/>
        <v>81.696231009741567</v>
      </c>
      <c r="Q226" s="183">
        <f t="shared" si="11"/>
        <v>19.655885817253449</v>
      </c>
      <c r="R226" s="182" t="s">
        <v>729</v>
      </c>
      <c r="S226" s="182" t="s">
        <v>730</v>
      </c>
      <c r="T226" s="182">
        <v>5</v>
      </c>
    </row>
    <row r="227" spans="1:20" s="175" customFormat="1" ht="11.25">
      <c r="A227" s="175" t="s">
        <v>728</v>
      </c>
      <c r="B227" s="175">
        <v>6</v>
      </c>
      <c r="C227" s="175">
        <v>42</v>
      </c>
      <c r="D227" s="182">
        <v>0.5</v>
      </c>
      <c r="E227" s="182" t="str">
        <f t="shared" si="9"/>
        <v>Darnley Bay-6-42-0.5</v>
      </c>
      <c r="F227" s="182">
        <v>42.87</v>
      </c>
      <c r="G227" s="182">
        <v>0.02</v>
      </c>
      <c r="H227" s="182">
        <v>18.2</v>
      </c>
      <c r="I227" s="182">
        <v>7.12</v>
      </c>
      <c r="J227" s="182">
        <v>0.42</v>
      </c>
      <c r="K227" s="182">
        <v>17.760000000000002</v>
      </c>
      <c r="L227" s="182">
        <v>6.19</v>
      </c>
      <c r="M227" s="182">
        <v>0</v>
      </c>
      <c r="N227" s="182">
        <v>6.81</v>
      </c>
      <c r="O227" s="182">
        <v>99.4</v>
      </c>
      <c r="P227" s="183">
        <f t="shared" si="10"/>
        <v>81.638157689337191</v>
      </c>
      <c r="Q227" s="183">
        <f t="shared" si="11"/>
        <v>20.064720927018818</v>
      </c>
      <c r="R227" s="182" t="s">
        <v>729</v>
      </c>
      <c r="S227" s="182" t="s">
        <v>730</v>
      </c>
      <c r="T227" s="182">
        <v>5</v>
      </c>
    </row>
    <row r="228" spans="1:20" s="175" customFormat="1" ht="11.25">
      <c r="A228" s="175" t="s">
        <v>728</v>
      </c>
      <c r="B228" s="175">
        <v>6</v>
      </c>
      <c r="C228" s="175">
        <v>43</v>
      </c>
      <c r="D228" s="182">
        <v>0.5</v>
      </c>
      <c r="E228" s="182" t="str">
        <f t="shared" si="9"/>
        <v>Darnley Bay-6-43-0.5</v>
      </c>
      <c r="F228" s="182">
        <v>42.27</v>
      </c>
      <c r="G228" s="182">
        <v>7.0000000000000007E-2</v>
      </c>
      <c r="H228" s="182">
        <v>18.059999999999999</v>
      </c>
      <c r="I228" s="182">
        <v>6.1</v>
      </c>
      <c r="J228" s="182">
        <v>0.28000000000000003</v>
      </c>
      <c r="K228" s="182">
        <v>19.93</v>
      </c>
      <c r="L228" s="182">
        <v>5.43</v>
      </c>
      <c r="M228" s="182">
        <v>0</v>
      </c>
      <c r="N228" s="182">
        <v>7.53</v>
      </c>
      <c r="O228" s="182">
        <v>99.68</v>
      </c>
      <c r="P228" s="183">
        <f t="shared" si="10"/>
        <v>85.344976328499115</v>
      </c>
      <c r="Q228" s="183">
        <f t="shared" si="11"/>
        <v>21.85682941529538</v>
      </c>
      <c r="R228" s="182" t="s">
        <v>729</v>
      </c>
      <c r="S228" s="182" t="s">
        <v>730</v>
      </c>
      <c r="T228" s="182">
        <v>5</v>
      </c>
    </row>
    <row r="229" spans="1:20" s="175" customFormat="1" ht="11.25">
      <c r="A229" s="175" t="s">
        <v>728</v>
      </c>
      <c r="B229" s="175">
        <v>6</v>
      </c>
      <c r="C229" s="175">
        <v>44</v>
      </c>
      <c r="D229" s="182">
        <v>0.5</v>
      </c>
      <c r="E229" s="182" t="str">
        <f t="shared" si="9"/>
        <v>Darnley Bay-6-44-0.5</v>
      </c>
      <c r="F229" s="182">
        <v>43.39</v>
      </c>
      <c r="G229" s="182">
        <v>7.0000000000000007E-2</v>
      </c>
      <c r="H229" s="182">
        <v>19.71</v>
      </c>
      <c r="I229" s="182">
        <v>6.75</v>
      </c>
      <c r="J229" s="182">
        <v>0.31</v>
      </c>
      <c r="K229" s="182">
        <v>20.53</v>
      </c>
      <c r="L229" s="182">
        <v>4.97</v>
      </c>
      <c r="M229" s="182">
        <v>0.04</v>
      </c>
      <c r="N229" s="182">
        <v>3.5</v>
      </c>
      <c r="O229" s="182">
        <v>99.26</v>
      </c>
      <c r="P229" s="183">
        <f t="shared" si="10"/>
        <v>84.426699588420846</v>
      </c>
      <c r="Q229" s="183">
        <f t="shared" si="11"/>
        <v>10.644420002583667</v>
      </c>
      <c r="R229" s="182" t="s">
        <v>729</v>
      </c>
      <c r="S229" s="182" t="s">
        <v>730</v>
      </c>
      <c r="T229" s="182">
        <v>5</v>
      </c>
    </row>
    <row r="230" spans="1:20" s="175" customFormat="1" ht="11.25">
      <c r="A230" s="175" t="s">
        <v>728</v>
      </c>
      <c r="B230" s="175">
        <v>6</v>
      </c>
      <c r="C230" s="175">
        <v>45</v>
      </c>
      <c r="D230" s="182">
        <v>0.5</v>
      </c>
      <c r="E230" s="182" t="str">
        <f t="shared" si="9"/>
        <v>Darnley Bay-6-45-0.5</v>
      </c>
      <c r="F230" s="182">
        <v>43.36</v>
      </c>
      <c r="G230" s="182">
        <v>0.15</v>
      </c>
      <c r="H230" s="182">
        <v>19.07</v>
      </c>
      <c r="I230" s="182">
        <v>7.54</v>
      </c>
      <c r="J230" s="182">
        <v>0.39</v>
      </c>
      <c r="K230" s="182">
        <v>18.510000000000002</v>
      </c>
      <c r="L230" s="182">
        <v>5.61</v>
      </c>
      <c r="M230" s="182">
        <v>0</v>
      </c>
      <c r="N230" s="182">
        <v>6.2</v>
      </c>
      <c r="O230" s="182">
        <v>100.82</v>
      </c>
      <c r="P230" s="183">
        <f t="shared" si="10"/>
        <v>81.39782403968367</v>
      </c>
      <c r="Q230" s="183">
        <f t="shared" si="11"/>
        <v>17.905077254087466</v>
      </c>
      <c r="R230" s="182" t="s">
        <v>729</v>
      </c>
      <c r="S230" s="182" t="s">
        <v>730</v>
      </c>
      <c r="T230" s="182">
        <v>5</v>
      </c>
    </row>
    <row r="231" spans="1:20" s="175" customFormat="1" ht="11.25">
      <c r="A231" s="175" t="s">
        <v>728</v>
      </c>
      <c r="B231" s="175">
        <v>6</v>
      </c>
      <c r="C231" s="175">
        <v>46</v>
      </c>
      <c r="D231" s="182">
        <v>0.5</v>
      </c>
      <c r="E231" s="182" t="str">
        <f t="shared" si="9"/>
        <v>Darnley Bay-6-46-0.5</v>
      </c>
      <c r="F231" s="182">
        <v>43.84</v>
      </c>
      <c r="G231" s="182">
        <v>0.41</v>
      </c>
      <c r="H231" s="182">
        <v>20.28</v>
      </c>
      <c r="I231" s="182">
        <v>7.08</v>
      </c>
      <c r="J231" s="182">
        <v>0.33</v>
      </c>
      <c r="K231" s="182">
        <v>20.27</v>
      </c>
      <c r="L231" s="182">
        <v>4.71</v>
      </c>
      <c r="M231" s="182">
        <v>0</v>
      </c>
      <c r="N231" s="182">
        <v>2.92</v>
      </c>
      <c r="O231" s="182">
        <v>99.84</v>
      </c>
      <c r="P231" s="183">
        <f t="shared" si="10"/>
        <v>83.614896431800247</v>
      </c>
      <c r="Q231" s="183">
        <f t="shared" si="11"/>
        <v>8.8082448685130696</v>
      </c>
      <c r="R231" s="182" t="s">
        <v>729</v>
      </c>
      <c r="S231" s="182" t="s">
        <v>733</v>
      </c>
      <c r="T231" s="182">
        <v>1</v>
      </c>
    </row>
    <row r="232" spans="1:20" s="175" customFormat="1" ht="11.25">
      <c r="A232" s="175" t="s">
        <v>728</v>
      </c>
      <c r="B232" s="175">
        <v>6</v>
      </c>
      <c r="C232" s="175">
        <v>47</v>
      </c>
      <c r="D232" s="182">
        <v>0.5</v>
      </c>
      <c r="E232" s="182" t="str">
        <f t="shared" si="9"/>
        <v>Darnley Bay-6-47-0.5</v>
      </c>
      <c r="F232" s="182">
        <v>42.48</v>
      </c>
      <c r="G232" s="182">
        <v>0.4</v>
      </c>
      <c r="H232" s="182">
        <v>20.47</v>
      </c>
      <c r="I232" s="182">
        <v>6.89</v>
      </c>
      <c r="J232" s="182">
        <v>0.33</v>
      </c>
      <c r="K232" s="182">
        <v>20.61</v>
      </c>
      <c r="L232" s="182">
        <v>4.6500000000000004</v>
      </c>
      <c r="M232" s="182">
        <v>0</v>
      </c>
      <c r="N232" s="182">
        <v>3.51</v>
      </c>
      <c r="O232" s="182">
        <v>99.34</v>
      </c>
      <c r="P232" s="183">
        <f t="shared" si="10"/>
        <v>84.206668803257941</v>
      </c>
      <c r="Q232" s="183">
        <f t="shared" si="11"/>
        <v>10.316251688954015</v>
      </c>
      <c r="R232" s="182" t="s">
        <v>729</v>
      </c>
      <c r="S232" s="182" t="s">
        <v>733</v>
      </c>
      <c r="T232" s="182">
        <v>1</v>
      </c>
    </row>
    <row r="233" spans="1:20" s="175" customFormat="1" ht="11.25">
      <c r="A233" s="175" t="s">
        <v>728</v>
      </c>
      <c r="B233" s="175">
        <v>6</v>
      </c>
      <c r="C233" s="175">
        <v>49</v>
      </c>
      <c r="D233" s="182">
        <v>0.5</v>
      </c>
      <c r="E233" s="182" t="str">
        <f t="shared" si="9"/>
        <v>Darnley Bay-6-49-0.5</v>
      </c>
      <c r="F233" s="182">
        <v>42.82</v>
      </c>
      <c r="G233" s="182">
        <v>7.0000000000000007E-2</v>
      </c>
      <c r="H233" s="182">
        <v>21.21</v>
      </c>
      <c r="I233" s="182">
        <v>6.75</v>
      </c>
      <c r="J233" s="182">
        <v>0.33</v>
      </c>
      <c r="K233" s="182">
        <v>21.09</v>
      </c>
      <c r="L233" s="182">
        <v>4.71</v>
      </c>
      <c r="M233" s="182">
        <v>0</v>
      </c>
      <c r="N233" s="182">
        <v>3.52</v>
      </c>
      <c r="O233" s="182">
        <v>100.5</v>
      </c>
      <c r="P233" s="183">
        <f t="shared" si="10"/>
        <v>84.777266982542884</v>
      </c>
      <c r="Q233" s="183">
        <f t="shared" si="11"/>
        <v>10.017906880429297</v>
      </c>
      <c r="R233" s="182" t="s">
        <v>729</v>
      </c>
      <c r="S233" s="182" t="s">
        <v>730</v>
      </c>
      <c r="T233" s="182">
        <v>5</v>
      </c>
    </row>
    <row r="234" spans="1:20" s="175" customFormat="1" ht="11.25">
      <c r="A234" s="175" t="s">
        <v>728</v>
      </c>
      <c r="B234" s="175">
        <v>6</v>
      </c>
      <c r="C234" s="175">
        <v>50</v>
      </c>
      <c r="D234" s="182">
        <v>0.5</v>
      </c>
      <c r="E234" s="182" t="str">
        <f t="shared" si="9"/>
        <v>Darnley Bay-6-50-0.5</v>
      </c>
      <c r="F234" s="182">
        <v>43.67</v>
      </c>
      <c r="G234" s="182">
        <v>0.27</v>
      </c>
      <c r="H234" s="182">
        <v>20.97</v>
      </c>
      <c r="I234" s="182">
        <v>6.74</v>
      </c>
      <c r="J234" s="182">
        <v>0.28999999999999998</v>
      </c>
      <c r="K234" s="182">
        <v>21.09</v>
      </c>
      <c r="L234" s="182">
        <v>4.97</v>
      </c>
      <c r="M234" s="182">
        <v>0</v>
      </c>
      <c r="N234" s="182">
        <v>2.9</v>
      </c>
      <c r="O234" s="182">
        <v>100.9</v>
      </c>
      <c r="P234" s="183">
        <f t="shared" si="10"/>
        <v>84.796390431615251</v>
      </c>
      <c r="Q234" s="183">
        <f t="shared" si="11"/>
        <v>8.4896303575123699</v>
      </c>
      <c r="R234" s="182" t="s">
        <v>729</v>
      </c>
      <c r="S234" s="182" t="s">
        <v>730</v>
      </c>
      <c r="T234" s="182">
        <v>5</v>
      </c>
    </row>
    <row r="235" spans="1:20" s="175" customFormat="1" ht="11.25">
      <c r="A235" s="175" t="s">
        <v>728</v>
      </c>
      <c r="B235" s="175">
        <v>6</v>
      </c>
      <c r="C235" s="175">
        <v>51</v>
      </c>
      <c r="D235" s="182">
        <v>0.5</v>
      </c>
      <c r="E235" s="182" t="str">
        <f t="shared" si="9"/>
        <v>Darnley Bay-6-51-0.5</v>
      </c>
      <c r="F235" s="182">
        <v>41.8</v>
      </c>
      <c r="G235" s="182">
        <v>0.16</v>
      </c>
      <c r="H235" s="182">
        <v>20.43</v>
      </c>
      <c r="I235" s="182">
        <v>7.05</v>
      </c>
      <c r="J235" s="182">
        <v>0.34</v>
      </c>
      <c r="K235" s="182">
        <v>21.02</v>
      </c>
      <c r="L235" s="182">
        <v>4.92</v>
      </c>
      <c r="M235" s="182">
        <v>0</v>
      </c>
      <c r="N235" s="182">
        <v>3.95</v>
      </c>
      <c r="O235" s="182">
        <v>99.66</v>
      </c>
      <c r="P235" s="183">
        <f t="shared" si="10"/>
        <v>84.163284753597495</v>
      </c>
      <c r="Q235" s="183">
        <f t="shared" si="11"/>
        <v>11.481103322669711</v>
      </c>
      <c r="R235" s="182" t="s">
        <v>729</v>
      </c>
      <c r="S235" s="182" t="s">
        <v>730</v>
      </c>
      <c r="T235" s="182">
        <v>5</v>
      </c>
    </row>
    <row r="236" spans="1:20" s="175" customFormat="1" ht="11.25">
      <c r="A236" s="175" t="s">
        <v>728</v>
      </c>
      <c r="B236" s="175">
        <v>6</v>
      </c>
      <c r="C236" s="175">
        <v>52</v>
      </c>
      <c r="D236" s="182">
        <v>0.5</v>
      </c>
      <c r="E236" s="182" t="str">
        <f t="shared" si="9"/>
        <v>Darnley Bay-6-52-0.5</v>
      </c>
      <c r="F236" s="182">
        <v>43.7</v>
      </c>
      <c r="G236" s="182">
        <v>0.04</v>
      </c>
      <c r="H236" s="182">
        <v>19.079999999999998</v>
      </c>
      <c r="I236" s="182">
        <v>6.69</v>
      </c>
      <c r="J236" s="182">
        <v>0.36</v>
      </c>
      <c r="K236" s="182">
        <v>18.97</v>
      </c>
      <c r="L236" s="182">
        <v>5.9</v>
      </c>
      <c r="M236" s="182">
        <v>0</v>
      </c>
      <c r="N236" s="182">
        <v>6.01</v>
      </c>
      <c r="O236" s="182">
        <v>100.73</v>
      </c>
      <c r="P236" s="183">
        <f t="shared" si="10"/>
        <v>83.482628805702362</v>
      </c>
      <c r="Q236" s="183">
        <f t="shared" si="11"/>
        <v>17.444582630711221</v>
      </c>
      <c r="R236" s="182" t="s">
        <v>729</v>
      </c>
      <c r="S236" s="182" t="s">
        <v>730</v>
      </c>
      <c r="T236" s="182">
        <v>5</v>
      </c>
    </row>
    <row r="237" spans="1:20" s="175" customFormat="1" ht="11.25">
      <c r="A237" s="175" t="s">
        <v>728</v>
      </c>
      <c r="B237" s="175">
        <v>6</v>
      </c>
      <c r="C237" s="175">
        <v>53</v>
      </c>
      <c r="D237" s="182">
        <v>0.5</v>
      </c>
      <c r="E237" s="182" t="str">
        <f t="shared" si="9"/>
        <v>Darnley Bay-6-53-0.5</v>
      </c>
      <c r="F237" s="182">
        <v>41.31</v>
      </c>
      <c r="G237" s="182">
        <v>0.4</v>
      </c>
      <c r="H237" s="182">
        <v>17.75</v>
      </c>
      <c r="I237" s="182">
        <v>6.7</v>
      </c>
      <c r="J237" s="182">
        <v>0.26</v>
      </c>
      <c r="K237" s="182">
        <v>20.02</v>
      </c>
      <c r="L237" s="182">
        <v>6.22</v>
      </c>
      <c r="M237" s="182">
        <v>0.02</v>
      </c>
      <c r="N237" s="182">
        <v>6.9</v>
      </c>
      <c r="O237" s="182">
        <v>99.6</v>
      </c>
      <c r="P237" s="183">
        <f t="shared" si="10"/>
        <v>84.192286396248434</v>
      </c>
      <c r="Q237" s="183">
        <f t="shared" si="11"/>
        <v>20.683845595051668</v>
      </c>
      <c r="R237" s="182" t="s">
        <v>729</v>
      </c>
      <c r="S237" s="182" t="s">
        <v>737</v>
      </c>
      <c r="T237" s="182">
        <v>11</v>
      </c>
    </row>
    <row r="238" spans="1:20" s="175" customFormat="1" ht="11.25">
      <c r="A238" s="175" t="s">
        <v>728</v>
      </c>
      <c r="B238" s="175">
        <v>6</v>
      </c>
      <c r="C238" s="175">
        <v>54</v>
      </c>
      <c r="D238" s="182">
        <v>0.5</v>
      </c>
      <c r="E238" s="182" t="str">
        <f t="shared" si="9"/>
        <v>Darnley Bay-6-54-0.5</v>
      </c>
      <c r="F238" s="182">
        <v>42.46</v>
      </c>
      <c r="G238" s="182">
        <v>0.35</v>
      </c>
      <c r="H238" s="182">
        <v>19.54</v>
      </c>
      <c r="I238" s="182">
        <v>6.76</v>
      </c>
      <c r="J238" s="182">
        <v>0.38</v>
      </c>
      <c r="K238" s="182">
        <v>20.03</v>
      </c>
      <c r="L238" s="182">
        <v>4.76</v>
      </c>
      <c r="M238" s="182">
        <v>0</v>
      </c>
      <c r="N238" s="182">
        <v>4.24</v>
      </c>
      <c r="O238" s="182">
        <v>98.53</v>
      </c>
      <c r="P238" s="183">
        <f t="shared" si="10"/>
        <v>84.079956481785331</v>
      </c>
      <c r="Q238" s="183">
        <f t="shared" si="11"/>
        <v>12.706912922188863</v>
      </c>
      <c r="R238" s="182" t="s">
        <v>729</v>
      </c>
      <c r="S238" s="182" t="s">
        <v>730</v>
      </c>
      <c r="T238" s="182">
        <v>5</v>
      </c>
    </row>
    <row r="239" spans="1:20" s="175" customFormat="1" ht="11.25">
      <c r="A239" s="175" t="s">
        <v>728</v>
      </c>
      <c r="B239" s="175">
        <v>6</v>
      </c>
      <c r="C239" s="175">
        <v>55</v>
      </c>
      <c r="D239" s="182">
        <v>0.5</v>
      </c>
      <c r="E239" s="182" t="str">
        <f t="shared" si="9"/>
        <v>Darnley Bay-6-55-0.5</v>
      </c>
      <c r="F239" s="182">
        <v>42.64</v>
      </c>
      <c r="G239" s="182">
        <v>0</v>
      </c>
      <c r="H239" s="182">
        <v>19.829999999999998</v>
      </c>
      <c r="I239" s="182">
        <v>7.41</v>
      </c>
      <c r="J239" s="182">
        <v>0.49</v>
      </c>
      <c r="K239" s="182">
        <v>19.96</v>
      </c>
      <c r="L239" s="182">
        <v>4.9800000000000004</v>
      </c>
      <c r="M239" s="182">
        <v>0</v>
      </c>
      <c r="N239" s="182">
        <v>4.01</v>
      </c>
      <c r="O239" s="182">
        <v>99.33</v>
      </c>
      <c r="P239" s="183">
        <f t="shared" si="10"/>
        <v>82.762400847495627</v>
      </c>
      <c r="Q239" s="183">
        <f t="shared" si="11"/>
        <v>11.945204166474806</v>
      </c>
      <c r="R239" s="182" t="s">
        <v>729</v>
      </c>
      <c r="S239" s="182" t="s">
        <v>730</v>
      </c>
      <c r="T239" s="182">
        <v>5</v>
      </c>
    </row>
    <row r="240" spans="1:20" s="175" customFormat="1" ht="11.25">
      <c r="A240" s="175" t="s">
        <v>728</v>
      </c>
      <c r="B240" s="175">
        <v>6</v>
      </c>
      <c r="C240" s="175">
        <v>56</v>
      </c>
      <c r="D240" s="182">
        <v>0.5</v>
      </c>
      <c r="E240" s="182" t="str">
        <f t="shared" si="9"/>
        <v>Darnley Bay-6-56-0.5</v>
      </c>
      <c r="F240" s="182">
        <v>41.73</v>
      </c>
      <c r="G240" s="182">
        <v>0.03</v>
      </c>
      <c r="H240" s="182">
        <v>19.920000000000002</v>
      </c>
      <c r="I240" s="182">
        <v>7.38</v>
      </c>
      <c r="J240" s="182">
        <v>0.4</v>
      </c>
      <c r="K240" s="182">
        <v>19.53</v>
      </c>
      <c r="L240" s="182">
        <v>5.84</v>
      </c>
      <c r="M240" s="182">
        <v>0</v>
      </c>
      <c r="N240" s="182">
        <v>5.69</v>
      </c>
      <c r="O240" s="182">
        <v>100.51</v>
      </c>
      <c r="P240" s="183">
        <f t="shared" si="10"/>
        <v>82.508108485691011</v>
      </c>
      <c r="Q240" s="183">
        <f t="shared" si="11"/>
        <v>16.080660825320823</v>
      </c>
      <c r="R240" s="182" t="s">
        <v>729</v>
      </c>
      <c r="S240" s="182" t="s">
        <v>730</v>
      </c>
      <c r="T240" s="182">
        <v>5</v>
      </c>
    </row>
    <row r="241" spans="1:20" s="175" customFormat="1" ht="11.25">
      <c r="A241" s="175" t="s">
        <v>728</v>
      </c>
      <c r="B241" s="175">
        <v>6</v>
      </c>
      <c r="C241" s="175">
        <v>57</v>
      </c>
      <c r="D241" s="182">
        <v>0.5</v>
      </c>
      <c r="E241" s="182" t="str">
        <f t="shared" si="9"/>
        <v>Darnley Bay-6-57-0.5</v>
      </c>
      <c r="F241" s="182">
        <v>44.1</v>
      </c>
      <c r="G241" s="182">
        <v>0.38</v>
      </c>
      <c r="H241" s="182">
        <v>20.16</v>
      </c>
      <c r="I241" s="182">
        <v>7.4</v>
      </c>
      <c r="J241" s="182">
        <v>0.43</v>
      </c>
      <c r="K241" s="182">
        <v>20.48</v>
      </c>
      <c r="L241" s="182">
        <v>4.5199999999999996</v>
      </c>
      <c r="M241" s="182">
        <v>0.01</v>
      </c>
      <c r="N241" s="182">
        <v>3.9</v>
      </c>
      <c r="O241" s="182">
        <v>101.39</v>
      </c>
      <c r="P241" s="183">
        <f t="shared" si="10"/>
        <v>83.145155731044838</v>
      </c>
      <c r="Q241" s="183">
        <f t="shared" si="11"/>
        <v>11.486846025349401</v>
      </c>
      <c r="R241" s="182" t="s">
        <v>729</v>
      </c>
      <c r="S241" s="182" t="s">
        <v>730</v>
      </c>
      <c r="T241" s="182">
        <v>5</v>
      </c>
    </row>
    <row r="242" spans="1:20" s="175" customFormat="1" ht="11.25">
      <c r="A242" s="175" t="s">
        <v>728</v>
      </c>
      <c r="B242" s="175">
        <v>6</v>
      </c>
      <c r="C242" s="175">
        <v>58</v>
      </c>
      <c r="D242" s="182">
        <v>0.5</v>
      </c>
      <c r="E242" s="182" t="str">
        <f t="shared" si="9"/>
        <v>Darnley Bay-6-58-0.5</v>
      </c>
      <c r="F242" s="182">
        <v>42.01</v>
      </c>
      <c r="G242" s="182">
        <v>0.08</v>
      </c>
      <c r="H242" s="182">
        <v>22.18</v>
      </c>
      <c r="I242" s="182">
        <v>7.8</v>
      </c>
      <c r="J242" s="182">
        <v>0.36</v>
      </c>
      <c r="K242" s="182">
        <v>19.02</v>
      </c>
      <c r="L242" s="182">
        <v>4.91</v>
      </c>
      <c r="M242" s="182">
        <v>0</v>
      </c>
      <c r="N242" s="182">
        <v>3.58</v>
      </c>
      <c r="O242" s="182">
        <v>99.94</v>
      </c>
      <c r="P242" s="183">
        <f t="shared" si="10"/>
        <v>81.29583195766817</v>
      </c>
      <c r="Q242" s="183">
        <f t="shared" si="11"/>
        <v>9.7699346941215968</v>
      </c>
      <c r="R242" s="182" t="s">
        <v>729</v>
      </c>
      <c r="S242" s="182" t="s">
        <v>730</v>
      </c>
      <c r="T242" s="182">
        <v>5</v>
      </c>
    </row>
    <row r="243" spans="1:20" s="175" customFormat="1" ht="11.25">
      <c r="A243" s="175" t="s">
        <v>728</v>
      </c>
      <c r="B243" s="175">
        <v>6</v>
      </c>
      <c r="C243" s="175">
        <v>59</v>
      </c>
      <c r="D243" s="182">
        <v>0.5</v>
      </c>
      <c r="E243" s="182" t="str">
        <f t="shared" si="9"/>
        <v>Darnley Bay-6-59-0.5</v>
      </c>
      <c r="F243" s="182">
        <v>42.86</v>
      </c>
      <c r="G243" s="182">
        <v>0.42</v>
      </c>
      <c r="H243" s="182">
        <v>20.52</v>
      </c>
      <c r="I243" s="182">
        <v>6.83</v>
      </c>
      <c r="J243" s="182">
        <v>0.24</v>
      </c>
      <c r="K243" s="182">
        <v>19.920000000000002</v>
      </c>
      <c r="L243" s="182">
        <v>4.5999999999999996</v>
      </c>
      <c r="M243" s="182">
        <v>7.0000000000000007E-2</v>
      </c>
      <c r="N243" s="182">
        <v>3.02</v>
      </c>
      <c r="O243" s="182">
        <v>98.49</v>
      </c>
      <c r="P243" s="183">
        <f t="shared" si="10"/>
        <v>83.867206564655774</v>
      </c>
      <c r="Q243" s="183">
        <f t="shared" si="11"/>
        <v>8.9858169231912974</v>
      </c>
      <c r="R243" s="182" t="s">
        <v>729</v>
      </c>
      <c r="S243" s="182" t="s">
        <v>733</v>
      </c>
      <c r="T243" s="182">
        <v>1</v>
      </c>
    </row>
    <row r="244" spans="1:20" s="175" customFormat="1" ht="11.25">
      <c r="A244" s="175" t="s">
        <v>728</v>
      </c>
      <c r="B244" s="175">
        <v>6</v>
      </c>
      <c r="C244" s="175">
        <v>60</v>
      </c>
      <c r="D244" s="182">
        <v>0.5</v>
      </c>
      <c r="E244" s="182" t="str">
        <f t="shared" si="9"/>
        <v>Darnley Bay-6-60-0.5</v>
      </c>
      <c r="F244" s="182">
        <v>44.22</v>
      </c>
      <c r="G244" s="182">
        <v>0.41</v>
      </c>
      <c r="H244" s="182">
        <v>20.48</v>
      </c>
      <c r="I244" s="182">
        <v>7.03</v>
      </c>
      <c r="J244" s="182">
        <v>0.34</v>
      </c>
      <c r="K244" s="182">
        <v>20.91</v>
      </c>
      <c r="L244" s="182">
        <v>4.8</v>
      </c>
      <c r="M244" s="182">
        <v>0.04</v>
      </c>
      <c r="N244" s="182">
        <v>2.96</v>
      </c>
      <c r="O244" s="182">
        <v>101.19</v>
      </c>
      <c r="P244" s="183">
        <f t="shared" si="10"/>
        <v>84.131190323821286</v>
      </c>
      <c r="Q244" s="183">
        <f t="shared" si="11"/>
        <v>8.8387515639918828</v>
      </c>
      <c r="R244" s="182" t="s">
        <v>729</v>
      </c>
      <c r="S244" s="182" t="s">
        <v>733</v>
      </c>
      <c r="T244" s="182">
        <v>1</v>
      </c>
    </row>
    <row r="245" spans="1:20" s="175" customFormat="1" ht="11.25">
      <c r="A245" s="175" t="s">
        <v>728</v>
      </c>
      <c r="B245" s="175">
        <v>6</v>
      </c>
      <c r="C245" s="175">
        <v>61</v>
      </c>
      <c r="D245" s="182">
        <v>0.5</v>
      </c>
      <c r="E245" s="182" t="str">
        <f t="shared" si="9"/>
        <v>Darnley Bay-6-61-0.5</v>
      </c>
      <c r="F245" s="182">
        <v>42.59</v>
      </c>
      <c r="G245" s="182">
        <v>7.0000000000000007E-2</v>
      </c>
      <c r="H245" s="182">
        <v>20.3</v>
      </c>
      <c r="I245" s="182">
        <v>6.03</v>
      </c>
      <c r="J245" s="182">
        <v>0.43</v>
      </c>
      <c r="K245" s="182">
        <v>20.47</v>
      </c>
      <c r="L245" s="182">
        <v>4.97</v>
      </c>
      <c r="M245" s="182">
        <v>0</v>
      </c>
      <c r="N245" s="182">
        <v>4.3</v>
      </c>
      <c r="O245" s="182">
        <v>99.17</v>
      </c>
      <c r="P245" s="183">
        <f t="shared" si="10"/>
        <v>85.81726005969756</v>
      </c>
      <c r="Q245" s="183">
        <f t="shared" si="11"/>
        <v>12.44192368698404</v>
      </c>
      <c r="R245" s="182" t="s">
        <v>729</v>
      </c>
      <c r="S245" s="182" t="s">
        <v>730</v>
      </c>
      <c r="T245" s="182">
        <v>5</v>
      </c>
    </row>
    <row r="246" spans="1:20" s="175" customFormat="1" ht="11.25">
      <c r="A246" s="175" t="s">
        <v>728</v>
      </c>
      <c r="B246" s="175">
        <v>8</v>
      </c>
      <c r="C246" s="175">
        <v>77</v>
      </c>
      <c r="D246" s="182">
        <v>0.5</v>
      </c>
      <c r="E246" s="182" t="str">
        <f t="shared" si="9"/>
        <v>Darnley Bay-8-77-0.5</v>
      </c>
      <c r="F246" s="182">
        <v>42.85</v>
      </c>
      <c r="G246" s="182">
        <v>0.61</v>
      </c>
      <c r="H246" s="182">
        <v>20.149999999999999</v>
      </c>
      <c r="I246" s="182">
        <v>7.04</v>
      </c>
      <c r="J246" s="182">
        <v>0.25</v>
      </c>
      <c r="K246" s="182">
        <v>20.420000000000002</v>
      </c>
      <c r="L246" s="182">
        <v>4.66</v>
      </c>
      <c r="M246" s="182">
        <v>0</v>
      </c>
      <c r="N246" s="182">
        <v>2.93</v>
      </c>
      <c r="O246" s="182">
        <v>98.9</v>
      </c>
      <c r="P246" s="183">
        <f t="shared" si="10"/>
        <v>83.792748135679233</v>
      </c>
      <c r="Q246" s="183">
        <f t="shared" si="11"/>
        <v>8.8876831671313319</v>
      </c>
      <c r="R246" s="182" t="s">
        <v>729</v>
      </c>
      <c r="S246" s="182" t="s">
        <v>733</v>
      </c>
      <c r="T246" s="182">
        <v>1</v>
      </c>
    </row>
    <row r="247" spans="1:20" s="175" customFormat="1" ht="11.25">
      <c r="A247" s="175" t="s">
        <v>728</v>
      </c>
      <c r="B247" s="175">
        <v>8</v>
      </c>
      <c r="C247" s="175">
        <v>78</v>
      </c>
      <c r="D247" s="182">
        <v>0.5</v>
      </c>
      <c r="E247" s="182" t="str">
        <f t="shared" si="9"/>
        <v>Darnley Bay-8-78-0.5</v>
      </c>
      <c r="F247" s="182">
        <v>44.5</v>
      </c>
      <c r="G247" s="182">
        <v>0.36</v>
      </c>
      <c r="H247" s="182">
        <v>21</v>
      </c>
      <c r="I247" s="182">
        <v>6.64</v>
      </c>
      <c r="J247" s="182">
        <v>0.26</v>
      </c>
      <c r="K247" s="182">
        <v>20.82</v>
      </c>
      <c r="L247" s="182">
        <v>4.7699999999999996</v>
      </c>
      <c r="M247" s="182">
        <v>7.0000000000000007E-2</v>
      </c>
      <c r="N247" s="182">
        <v>3</v>
      </c>
      <c r="O247" s="182">
        <v>101.41</v>
      </c>
      <c r="P247" s="183">
        <f t="shared" si="10"/>
        <v>84.82296815888904</v>
      </c>
      <c r="Q247" s="183">
        <f t="shared" si="11"/>
        <v>8.7453256107896582</v>
      </c>
      <c r="R247" s="182" t="s">
        <v>729</v>
      </c>
      <c r="S247" s="182" t="s">
        <v>733</v>
      </c>
      <c r="T247" s="182">
        <v>1</v>
      </c>
    </row>
    <row r="248" spans="1:20" s="175" customFormat="1" ht="11.25">
      <c r="A248" s="175" t="s">
        <v>728</v>
      </c>
      <c r="B248" s="175">
        <v>8</v>
      </c>
      <c r="C248" s="175">
        <v>80</v>
      </c>
      <c r="D248" s="182">
        <v>0.5</v>
      </c>
      <c r="E248" s="182" t="str">
        <f t="shared" si="9"/>
        <v>Darnley Bay-8-80-0.5</v>
      </c>
      <c r="F248" s="182">
        <v>42.06</v>
      </c>
      <c r="G248" s="182">
        <v>7.0000000000000007E-2</v>
      </c>
      <c r="H248" s="182">
        <v>20.12</v>
      </c>
      <c r="I248" s="182">
        <v>8.36</v>
      </c>
      <c r="J248" s="182">
        <v>0.48</v>
      </c>
      <c r="K248" s="182">
        <v>18.57</v>
      </c>
      <c r="L248" s="182">
        <v>5.75</v>
      </c>
      <c r="M248" s="182">
        <v>0</v>
      </c>
      <c r="N248" s="182">
        <v>5.13</v>
      </c>
      <c r="O248" s="182">
        <v>100.54</v>
      </c>
      <c r="P248" s="183">
        <f t="shared" si="10"/>
        <v>79.835908068835579</v>
      </c>
      <c r="Q248" s="183">
        <f t="shared" si="11"/>
        <v>14.606125037558026</v>
      </c>
      <c r="R248" s="182" t="s">
        <v>729</v>
      </c>
      <c r="S248" s="182" t="s">
        <v>730</v>
      </c>
      <c r="T248" s="182">
        <v>5</v>
      </c>
    </row>
    <row r="249" spans="1:20" s="175" customFormat="1" ht="11.25">
      <c r="A249" s="175" t="s">
        <v>728</v>
      </c>
      <c r="B249" s="175">
        <v>8</v>
      </c>
      <c r="C249" s="175">
        <v>81</v>
      </c>
      <c r="D249" s="182">
        <v>0.5</v>
      </c>
      <c r="E249" s="182" t="str">
        <f t="shared" si="9"/>
        <v>Darnley Bay-8-81-0.5</v>
      </c>
      <c r="F249" s="182">
        <v>43.03</v>
      </c>
      <c r="G249" s="182">
        <v>0.44</v>
      </c>
      <c r="H249" s="182">
        <v>20.81</v>
      </c>
      <c r="I249" s="182">
        <v>6.64</v>
      </c>
      <c r="J249" s="182">
        <v>0.28000000000000003</v>
      </c>
      <c r="K249" s="182">
        <v>21.35</v>
      </c>
      <c r="L249" s="182">
        <v>4.8499999999999996</v>
      </c>
      <c r="M249" s="182">
        <v>0</v>
      </c>
      <c r="N249" s="182">
        <v>3.85</v>
      </c>
      <c r="O249" s="182">
        <v>101.25</v>
      </c>
      <c r="P249" s="183">
        <f t="shared" si="10"/>
        <v>85.143755808198449</v>
      </c>
      <c r="Q249" s="183">
        <f t="shared" si="11"/>
        <v>11.040752040164193</v>
      </c>
      <c r="R249" s="182" t="s">
        <v>729</v>
      </c>
      <c r="S249" s="182" t="s">
        <v>737</v>
      </c>
      <c r="T249" s="182">
        <v>11</v>
      </c>
    </row>
    <row r="250" spans="1:20" s="175" customFormat="1" ht="11.25">
      <c r="A250" s="175" t="s">
        <v>728</v>
      </c>
      <c r="B250" s="175">
        <v>8</v>
      </c>
      <c r="C250" s="175">
        <v>82</v>
      </c>
      <c r="D250" s="182">
        <v>0.5</v>
      </c>
      <c r="E250" s="182" t="str">
        <f t="shared" si="9"/>
        <v>Darnley Bay-8-82-0.5</v>
      </c>
      <c r="F250" s="182">
        <v>41.85</v>
      </c>
      <c r="G250" s="182">
        <v>0.15</v>
      </c>
      <c r="H250" s="182">
        <v>19.96</v>
      </c>
      <c r="I250" s="182">
        <v>7.53</v>
      </c>
      <c r="J250" s="182">
        <v>0.4</v>
      </c>
      <c r="K250" s="182">
        <v>18.920000000000002</v>
      </c>
      <c r="L250" s="182">
        <v>6.09</v>
      </c>
      <c r="M250" s="182">
        <v>0</v>
      </c>
      <c r="N250" s="182">
        <v>5.7</v>
      </c>
      <c r="O250" s="182">
        <v>100.59</v>
      </c>
      <c r="P250" s="183">
        <f t="shared" si="10"/>
        <v>81.747087967230016</v>
      </c>
      <c r="Q250" s="183">
        <f t="shared" si="11"/>
        <v>16.07728617368161</v>
      </c>
      <c r="R250" s="182" t="s">
        <v>729</v>
      </c>
      <c r="S250" s="182" t="s">
        <v>730</v>
      </c>
      <c r="T250" s="182">
        <v>5</v>
      </c>
    </row>
    <row r="251" spans="1:20" s="175" customFormat="1" ht="11.25">
      <c r="A251" s="175" t="s">
        <v>728</v>
      </c>
      <c r="B251" s="175">
        <v>8</v>
      </c>
      <c r="C251" s="175">
        <v>83</v>
      </c>
      <c r="D251" s="182">
        <v>0.5</v>
      </c>
      <c r="E251" s="182" t="str">
        <f t="shared" si="9"/>
        <v>Darnley Bay-8-83-0.5</v>
      </c>
      <c r="F251" s="182">
        <v>42.81</v>
      </c>
      <c r="G251" s="182">
        <v>0.1</v>
      </c>
      <c r="H251" s="182">
        <v>17.239999999999998</v>
      </c>
      <c r="I251" s="182">
        <v>6.99</v>
      </c>
      <c r="J251" s="182">
        <v>0.26</v>
      </c>
      <c r="K251" s="182">
        <v>19.71</v>
      </c>
      <c r="L251" s="182">
        <v>6.11</v>
      </c>
      <c r="M251" s="182">
        <v>0</v>
      </c>
      <c r="N251" s="182">
        <v>7.36</v>
      </c>
      <c r="O251" s="182">
        <v>100.58</v>
      </c>
      <c r="P251" s="183">
        <f t="shared" si="10"/>
        <v>83.405273855748135</v>
      </c>
      <c r="Q251" s="183">
        <f t="shared" si="11"/>
        <v>22.263141356958574</v>
      </c>
      <c r="R251" s="182" t="s">
        <v>729</v>
      </c>
      <c r="S251" s="182" t="s">
        <v>730</v>
      </c>
      <c r="T251" s="182">
        <v>5</v>
      </c>
    </row>
    <row r="252" spans="1:20" s="175" customFormat="1" ht="11.25">
      <c r="A252" s="175" t="s">
        <v>728</v>
      </c>
      <c r="B252" s="175">
        <v>8</v>
      </c>
      <c r="C252" s="175">
        <v>84</v>
      </c>
      <c r="D252" s="182">
        <v>0.5</v>
      </c>
      <c r="E252" s="182" t="str">
        <f t="shared" si="9"/>
        <v>Darnley Bay-8-84-0.5</v>
      </c>
      <c r="F252" s="182">
        <v>43.78</v>
      </c>
      <c r="G252" s="182">
        <v>0.01</v>
      </c>
      <c r="H252" s="182">
        <v>20.39</v>
      </c>
      <c r="I252" s="182">
        <v>6.96</v>
      </c>
      <c r="J252" s="182">
        <v>0.35</v>
      </c>
      <c r="K252" s="182">
        <v>20.71</v>
      </c>
      <c r="L252" s="182">
        <v>5.14</v>
      </c>
      <c r="M252" s="182">
        <v>0.01</v>
      </c>
      <c r="N252" s="182">
        <v>4.3600000000000003</v>
      </c>
      <c r="O252" s="182">
        <v>101.71</v>
      </c>
      <c r="P252" s="183">
        <f t="shared" si="10"/>
        <v>84.136481705485295</v>
      </c>
      <c r="Q252" s="183">
        <f t="shared" si="11"/>
        <v>12.545054217201656</v>
      </c>
      <c r="R252" s="182" t="s">
        <v>729</v>
      </c>
      <c r="S252" s="182" t="s">
        <v>730</v>
      </c>
      <c r="T252" s="182">
        <v>5</v>
      </c>
    </row>
    <row r="253" spans="1:20" s="175" customFormat="1" ht="11.25">
      <c r="A253" s="175" t="s">
        <v>728</v>
      </c>
      <c r="B253" s="175">
        <v>8</v>
      </c>
      <c r="C253" s="175">
        <v>85</v>
      </c>
      <c r="D253" s="182">
        <v>0.5</v>
      </c>
      <c r="E253" s="182" t="str">
        <f t="shared" si="9"/>
        <v>Darnley Bay-8-85-0.5</v>
      </c>
      <c r="F253" s="182">
        <v>41.99</v>
      </c>
      <c r="G253" s="182">
        <v>0.15</v>
      </c>
      <c r="H253" s="182">
        <v>20.52</v>
      </c>
      <c r="I253" s="182">
        <v>7.3</v>
      </c>
      <c r="J253" s="182">
        <v>0.48</v>
      </c>
      <c r="K253" s="182">
        <v>19.809999999999999</v>
      </c>
      <c r="L253" s="182">
        <v>5.66</v>
      </c>
      <c r="M253" s="182">
        <v>0</v>
      </c>
      <c r="N253" s="182">
        <v>5.18</v>
      </c>
      <c r="O253" s="182">
        <v>101.08</v>
      </c>
      <c r="P253" s="183">
        <f t="shared" si="10"/>
        <v>82.867895330230382</v>
      </c>
      <c r="Q253" s="183">
        <f t="shared" si="11"/>
        <v>14.482008552148809</v>
      </c>
      <c r="R253" s="182" t="s">
        <v>729</v>
      </c>
      <c r="S253" s="182" t="s">
        <v>730</v>
      </c>
      <c r="T253" s="182">
        <v>5</v>
      </c>
    </row>
    <row r="254" spans="1:20" s="175" customFormat="1" ht="11.25">
      <c r="A254" s="175" t="s">
        <v>728</v>
      </c>
      <c r="B254" s="175">
        <v>8</v>
      </c>
      <c r="C254" s="175">
        <v>87</v>
      </c>
      <c r="D254" s="182">
        <v>0.5</v>
      </c>
      <c r="E254" s="182" t="str">
        <f t="shared" si="9"/>
        <v>Darnley Bay-8-87-0.5</v>
      </c>
      <c r="F254" s="182">
        <v>41.71</v>
      </c>
      <c r="G254" s="182">
        <v>0.09</v>
      </c>
      <c r="H254" s="182">
        <v>18.809999999999999</v>
      </c>
      <c r="I254" s="182">
        <v>6.92</v>
      </c>
      <c r="J254" s="182">
        <v>0.4</v>
      </c>
      <c r="K254" s="182">
        <v>20.13</v>
      </c>
      <c r="L254" s="182">
        <v>6.4</v>
      </c>
      <c r="M254" s="182">
        <v>0</v>
      </c>
      <c r="N254" s="182">
        <v>6.74</v>
      </c>
      <c r="O254" s="182">
        <v>101.21</v>
      </c>
      <c r="P254" s="183">
        <f t="shared" si="10"/>
        <v>83.83194157350286</v>
      </c>
      <c r="Q254" s="183">
        <f t="shared" si="11"/>
        <v>19.379245462462944</v>
      </c>
      <c r="R254" s="182" t="s">
        <v>729</v>
      </c>
      <c r="S254" s="182" t="s">
        <v>730</v>
      </c>
      <c r="T254" s="182">
        <v>5</v>
      </c>
    </row>
    <row r="255" spans="1:20" s="175" customFormat="1" ht="11.25">
      <c r="A255" s="175" t="s">
        <v>728</v>
      </c>
      <c r="B255" s="175">
        <v>8</v>
      </c>
      <c r="C255" s="175">
        <v>88</v>
      </c>
      <c r="D255" s="182">
        <v>0.5</v>
      </c>
      <c r="E255" s="182" t="str">
        <f t="shared" si="9"/>
        <v>Darnley Bay-8-88-0.5</v>
      </c>
      <c r="F255" s="182">
        <v>43.01</v>
      </c>
      <c r="G255" s="182">
        <v>0.14000000000000001</v>
      </c>
      <c r="H255" s="182">
        <v>18.399999999999999</v>
      </c>
      <c r="I255" s="182">
        <v>7.41</v>
      </c>
      <c r="J255" s="182">
        <v>0.38</v>
      </c>
      <c r="K255" s="182">
        <v>18.22</v>
      </c>
      <c r="L255" s="182">
        <v>6.33</v>
      </c>
      <c r="M255" s="182">
        <v>0</v>
      </c>
      <c r="N255" s="182">
        <v>7.14</v>
      </c>
      <c r="O255" s="182">
        <v>101.03</v>
      </c>
      <c r="P255" s="183">
        <f t="shared" si="10"/>
        <v>81.422046379904117</v>
      </c>
      <c r="Q255" s="183">
        <f t="shared" si="11"/>
        <v>20.65476068226663</v>
      </c>
      <c r="R255" s="182" t="s">
        <v>729</v>
      </c>
      <c r="S255" s="182" t="s">
        <v>730</v>
      </c>
      <c r="T255" s="182">
        <v>5</v>
      </c>
    </row>
    <row r="256" spans="1:20" s="175" customFormat="1" ht="11.25">
      <c r="A256" s="175" t="s">
        <v>728</v>
      </c>
      <c r="B256" s="175">
        <v>8</v>
      </c>
      <c r="C256" s="175">
        <v>91</v>
      </c>
      <c r="D256" s="182">
        <v>0.5</v>
      </c>
      <c r="E256" s="182" t="str">
        <f t="shared" si="9"/>
        <v>Darnley Bay-8-91-0.5</v>
      </c>
      <c r="F256" s="182">
        <v>42.63</v>
      </c>
      <c r="G256" s="182">
        <v>0.79</v>
      </c>
      <c r="H256" s="182">
        <v>22.1</v>
      </c>
      <c r="I256" s="182">
        <v>8.83</v>
      </c>
      <c r="J256" s="182">
        <v>0.36</v>
      </c>
      <c r="K256" s="182">
        <v>20.420000000000002</v>
      </c>
      <c r="L256" s="182">
        <v>4.9000000000000004</v>
      </c>
      <c r="M256" s="182">
        <v>0</v>
      </c>
      <c r="N256" s="182">
        <v>0.71</v>
      </c>
      <c r="O256" s="182">
        <v>100.76</v>
      </c>
      <c r="P256" s="183">
        <f t="shared" si="10"/>
        <v>80.476413354884002</v>
      </c>
      <c r="Q256" s="183">
        <f t="shared" si="11"/>
        <v>2.109718716118449</v>
      </c>
      <c r="R256" s="182" t="s">
        <v>729</v>
      </c>
      <c r="S256" s="182" t="s">
        <v>733</v>
      </c>
      <c r="T256" s="182">
        <v>1</v>
      </c>
    </row>
    <row r="257" spans="1:20" s="175" customFormat="1" ht="11.25">
      <c r="A257" s="175" t="s">
        <v>728</v>
      </c>
      <c r="B257" s="175">
        <v>8</v>
      </c>
      <c r="C257" s="175">
        <v>92</v>
      </c>
      <c r="D257" s="182">
        <v>0.5</v>
      </c>
      <c r="E257" s="182" t="str">
        <f t="shared" si="9"/>
        <v>Darnley Bay-8-92-0.5</v>
      </c>
      <c r="F257" s="182">
        <v>41.67</v>
      </c>
      <c r="G257" s="182">
        <v>0.15</v>
      </c>
      <c r="H257" s="182">
        <v>17.95</v>
      </c>
      <c r="I257" s="182">
        <v>6.56</v>
      </c>
      <c r="J257" s="182">
        <v>0.31</v>
      </c>
      <c r="K257" s="182">
        <v>19.649999999999999</v>
      </c>
      <c r="L257" s="182">
        <v>5.79</v>
      </c>
      <c r="M257" s="182">
        <v>0</v>
      </c>
      <c r="N257" s="182">
        <v>7.16</v>
      </c>
      <c r="O257" s="182">
        <v>99.22</v>
      </c>
      <c r="P257" s="183">
        <f t="shared" si="10"/>
        <v>84.22503175323115</v>
      </c>
      <c r="Q257" s="183">
        <f t="shared" si="11"/>
        <v>21.11004587629656</v>
      </c>
      <c r="R257" s="182" t="s">
        <v>729</v>
      </c>
      <c r="S257" s="182" t="s">
        <v>730</v>
      </c>
      <c r="T257" s="182">
        <v>5</v>
      </c>
    </row>
    <row r="258" spans="1:20" s="175" customFormat="1" ht="11.25">
      <c r="A258" s="175" t="s">
        <v>728</v>
      </c>
      <c r="B258" s="175">
        <v>8</v>
      </c>
      <c r="C258" s="175">
        <v>93</v>
      </c>
      <c r="D258" s="182">
        <v>0.5</v>
      </c>
      <c r="E258" s="182" t="str">
        <f t="shared" si="9"/>
        <v>Darnley Bay-8-93-0.5</v>
      </c>
      <c r="F258" s="182">
        <v>41.92</v>
      </c>
      <c r="G258" s="182">
        <v>0.49</v>
      </c>
      <c r="H258" s="182">
        <v>20.92</v>
      </c>
      <c r="I258" s="182">
        <v>6.31</v>
      </c>
      <c r="J258" s="182">
        <v>0.34</v>
      </c>
      <c r="K258" s="182">
        <v>20.36</v>
      </c>
      <c r="L258" s="182">
        <v>5.69</v>
      </c>
      <c r="M258" s="182">
        <v>0</v>
      </c>
      <c r="N258" s="182">
        <v>2.96</v>
      </c>
      <c r="O258" s="182">
        <v>98.99</v>
      </c>
      <c r="P258" s="183">
        <f t="shared" si="10"/>
        <v>85.187932300661629</v>
      </c>
      <c r="Q258" s="183">
        <f t="shared" si="11"/>
        <v>8.6689661816202737</v>
      </c>
      <c r="R258" s="182" t="s">
        <v>729</v>
      </c>
      <c r="S258" s="182" t="s">
        <v>737</v>
      </c>
      <c r="T258" s="182">
        <v>11</v>
      </c>
    </row>
    <row r="259" spans="1:20" s="175" customFormat="1" ht="11.25">
      <c r="A259" s="175" t="s">
        <v>728</v>
      </c>
      <c r="B259" s="175">
        <v>8</v>
      </c>
      <c r="C259" s="175">
        <v>94</v>
      </c>
      <c r="D259" s="182">
        <v>0.5</v>
      </c>
      <c r="E259" s="182" t="str">
        <f t="shared" si="9"/>
        <v>Darnley Bay-8-94-0.5</v>
      </c>
      <c r="F259" s="182">
        <v>41.96</v>
      </c>
      <c r="G259" s="182">
        <v>0.67</v>
      </c>
      <c r="H259" s="182">
        <v>22.23</v>
      </c>
      <c r="I259" s="182">
        <v>8.19</v>
      </c>
      <c r="J259" s="182">
        <v>0.26</v>
      </c>
      <c r="K259" s="182">
        <v>20.14</v>
      </c>
      <c r="L259" s="182">
        <v>5.43</v>
      </c>
      <c r="M259" s="182">
        <v>0.05</v>
      </c>
      <c r="N259" s="182">
        <v>1.41</v>
      </c>
      <c r="O259" s="182">
        <v>100.34</v>
      </c>
      <c r="P259" s="183">
        <f t="shared" si="10"/>
        <v>81.423627610633559</v>
      </c>
      <c r="Q259" s="183">
        <f t="shared" si="11"/>
        <v>4.0813299180434388</v>
      </c>
      <c r="R259" s="182" t="s">
        <v>729</v>
      </c>
      <c r="S259" s="182" t="s">
        <v>733</v>
      </c>
      <c r="T259" s="182">
        <v>1</v>
      </c>
    </row>
    <row r="260" spans="1:20" s="175" customFormat="1" ht="11.25">
      <c r="A260" s="175" t="s">
        <v>728</v>
      </c>
      <c r="B260" s="175">
        <v>8</v>
      </c>
      <c r="C260" s="175">
        <v>96</v>
      </c>
      <c r="D260" s="182">
        <v>0.5</v>
      </c>
      <c r="E260" s="182" t="str">
        <f t="shared" ref="E260:E274" si="12">CONCATENATE(A259,"-",B260,"-",C260,"-",D260)</f>
        <v>Darnley Bay-8-96-0.5</v>
      </c>
      <c r="F260" s="182">
        <v>40.81</v>
      </c>
      <c r="G260" s="182">
        <v>0.03</v>
      </c>
      <c r="H260" s="182">
        <v>23</v>
      </c>
      <c r="I260" s="182">
        <v>17.03</v>
      </c>
      <c r="J260" s="182">
        <v>0.32</v>
      </c>
      <c r="K260" s="182">
        <v>12.3</v>
      </c>
      <c r="L260" s="182">
        <v>6.57</v>
      </c>
      <c r="M260" s="182">
        <v>0.04</v>
      </c>
      <c r="N260" s="182">
        <v>0.09</v>
      </c>
      <c r="O260" s="182">
        <v>100.18</v>
      </c>
      <c r="P260" s="183">
        <f t="shared" ref="P260:P323" si="13">((K260/40.31)/(K260/40.31+I260/71.85))*100</f>
        <v>56.281728147194329</v>
      </c>
      <c r="Q260" s="183">
        <f t="shared" ref="Q260:Q323" si="14">((N260/151.99061)/(N260/151.99061+H260/101.96137))*100</f>
        <v>0.26181530891581917</v>
      </c>
      <c r="R260" s="182" t="s">
        <v>729</v>
      </c>
      <c r="S260" s="182" t="s">
        <v>736</v>
      </c>
      <c r="T260" s="182">
        <v>3</v>
      </c>
    </row>
    <row r="261" spans="1:20" s="175" customFormat="1" ht="11.25">
      <c r="A261" s="175" t="s">
        <v>728</v>
      </c>
      <c r="B261" s="175">
        <v>8</v>
      </c>
      <c r="C261" s="175">
        <v>97</v>
      </c>
      <c r="D261" s="182">
        <v>0.5</v>
      </c>
      <c r="E261" s="182" t="str">
        <f t="shared" si="12"/>
        <v>Darnley Bay-8-97-0.5</v>
      </c>
      <c r="F261" s="182">
        <v>42.32</v>
      </c>
      <c r="G261" s="182">
        <v>0.04</v>
      </c>
      <c r="H261" s="182">
        <v>22.26</v>
      </c>
      <c r="I261" s="182">
        <v>8.19</v>
      </c>
      <c r="J261" s="182">
        <v>0.37</v>
      </c>
      <c r="K261" s="182">
        <v>18.62</v>
      </c>
      <c r="L261" s="182">
        <v>4.51</v>
      </c>
      <c r="M261" s="182">
        <v>0</v>
      </c>
      <c r="N261" s="182">
        <v>2.04</v>
      </c>
      <c r="O261" s="182">
        <v>98.35</v>
      </c>
      <c r="P261" s="183">
        <f t="shared" si="13"/>
        <v>80.207332687884218</v>
      </c>
      <c r="Q261" s="183">
        <f t="shared" si="14"/>
        <v>5.7917882032259866</v>
      </c>
      <c r="R261" s="182" t="s">
        <v>729</v>
      </c>
      <c r="S261" s="182" t="s">
        <v>730</v>
      </c>
      <c r="T261" s="182">
        <v>5</v>
      </c>
    </row>
    <row r="262" spans="1:20" s="175" customFormat="1" ht="11.25">
      <c r="A262" s="175" t="s">
        <v>728</v>
      </c>
      <c r="B262" s="175">
        <v>8</v>
      </c>
      <c r="C262" s="175">
        <v>98</v>
      </c>
      <c r="D262" s="182">
        <v>0.5</v>
      </c>
      <c r="E262" s="182" t="str">
        <f t="shared" si="12"/>
        <v>Darnley Bay-8-98-0.5</v>
      </c>
      <c r="F262" s="182">
        <v>43.81</v>
      </c>
      <c r="G262" s="182">
        <v>0.31</v>
      </c>
      <c r="H262" s="182">
        <v>20.09</v>
      </c>
      <c r="I262" s="182">
        <v>6.35</v>
      </c>
      <c r="J262" s="182">
        <v>0.27</v>
      </c>
      <c r="K262" s="182">
        <v>20.04</v>
      </c>
      <c r="L262" s="182">
        <v>5.66</v>
      </c>
      <c r="M262" s="182">
        <v>0.09</v>
      </c>
      <c r="N262" s="182">
        <v>4.3499999999999996</v>
      </c>
      <c r="O262" s="182">
        <v>100.98</v>
      </c>
      <c r="P262" s="183">
        <f t="shared" si="13"/>
        <v>84.906115986596632</v>
      </c>
      <c r="Q262" s="183">
        <f t="shared" si="14"/>
        <v>12.683128467391953</v>
      </c>
      <c r="R262" s="182" t="s">
        <v>729</v>
      </c>
      <c r="S262" s="182" t="s">
        <v>730</v>
      </c>
      <c r="T262" s="182">
        <v>5</v>
      </c>
    </row>
    <row r="263" spans="1:20" s="175" customFormat="1" ht="11.25">
      <c r="A263" s="175" t="s">
        <v>728</v>
      </c>
      <c r="B263" s="175">
        <v>8</v>
      </c>
      <c r="C263" s="175">
        <v>99</v>
      </c>
      <c r="D263" s="182">
        <v>0.5</v>
      </c>
      <c r="E263" s="182" t="str">
        <f t="shared" si="12"/>
        <v>Darnley Bay-8-99-0.5</v>
      </c>
      <c r="F263" s="182">
        <v>41.42</v>
      </c>
      <c r="G263" s="182">
        <v>0.01</v>
      </c>
      <c r="H263" s="182">
        <v>21.06</v>
      </c>
      <c r="I263" s="182">
        <v>6.32</v>
      </c>
      <c r="J263" s="182">
        <v>0.3</v>
      </c>
      <c r="K263" s="182">
        <v>21.44</v>
      </c>
      <c r="L263" s="182">
        <v>5.19</v>
      </c>
      <c r="M263" s="182">
        <v>0</v>
      </c>
      <c r="N263" s="182">
        <v>4.29</v>
      </c>
      <c r="O263" s="182">
        <v>100.03</v>
      </c>
      <c r="P263" s="183">
        <f t="shared" si="13"/>
        <v>85.809051487302526</v>
      </c>
      <c r="Q263" s="183">
        <f t="shared" si="14"/>
        <v>12.022369960190698</v>
      </c>
      <c r="R263" s="182" t="s">
        <v>729</v>
      </c>
      <c r="S263" s="182" t="s">
        <v>730</v>
      </c>
      <c r="T263" s="182">
        <v>5</v>
      </c>
    </row>
    <row r="264" spans="1:20" s="175" customFormat="1" ht="11.25">
      <c r="A264" s="175" t="s">
        <v>728</v>
      </c>
      <c r="B264" s="175">
        <v>8</v>
      </c>
      <c r="C264" s="175">
        <v>100</v>
      </c>
      <c r="D264" s="182">
        <v>0.5</v>
      </c>
      <c r="E264" s="182" t="str">
        <f t="shared" si="12"/>
        <v>Darnley Bay-8-100-0.5</v>
      </c>
      <c r="F264" s="182">
        <v>42.5</v>
      </c>
      <c r="G264" s="182">
        <v>0</v>
      </c>
      <c r="H264" s="182">
        <v>21.3</v>
      </c>
      <c r="I264" s="182">
        <v>7.92</v>
      </c>
      <c r="J264" s="182">
        <v>0.39</v>
      </c>
      <c r="K264" s="182">
        <v>19.41</v>
      </c>
      <c r="L264" s="182">
        <v>5.9</v>
      </c>
      <c r="M264" s="182">
        <v>0</v>
      </c>
      <c r="N264" s="182">
        <v>2.68</v>
      </c>
      <c r="O264" s="182">
        <v>100.11</v>
      </c>
      <c r="P264" s="183">
        <f t="shared" si="13"/>
        <v>81.372194299931792</v>
      </c>
      <c r="Q264" s="183">
        <f t="shared" si="14"/>
        <v>7.7836289125810127</v>
      </c>
      <c r="R264" s="182" t="s">
        <v>729</v>
      </c>
      <c r="S264" s="182" t="s">
        <v>730</v>
      </c>
      <c r="T264" s="182">
        <v>5</v>
      </c>
    </row>
    <row r="265" spans="1:20" s="175" customFormat="1" ht="11.25">
      <c r="A265" s="175" t="s">
        <v>728</v>
      </c>
      <c r="B265" s="175">
        <v>9</v>
      </c>
      <c r="C265" s="175">
        <v>3</v>
      </c>
      <c r="D265" s="182">
        <v>0.5</v>
      </c>
      <c r="E265" s="182" t="str">
        <f t="shared" si="12"/>
        <v>Darnley Bay-9-3-0.5</v>
      </c>
      <c r="F265" s="182">
        <v>42.39</v>
      </c>
      <c r="G265" s="182">
        <v>0.12</v>
      </c>
      <c r="H265" s="182">
        <v>22.39</v>
      </c>
      <c r="I265" s="182">
        <v>9.36</v>
      </c>
      <c r="J265" s="182">
        <v>0.45</v>
      </c>
      <c r="K265" s="182">
        <v>17.920000000000002</v>
      </c>
      <c r="L265" s="182">
        <v>5.04</v>
      </c>
      <c r="M265" s="182">
        <v>0.01</v>
      </c>
      <c r="N265" s="182">
        <v>1.79</v>
      </c>
      <c r="O265" s="182">
        <v>99.47</v>
      </c>
      <c r="P265" s="183">
        <f t="shared" si="13"/>
        <v>77.337250554643362</v>
      </c>
      <c r="Q265" s="183">
        <f t="shared" si="14"/>
        <v>5.0901338483593515</v>
      </c>
      <c r="R265" s="182" t="s">
        <v>729</v>
      </c>
      <c r="S265" s="182" t="s">
        <v>730</v>
      </c>
      <c r="T265" s="182">
        <v>5</v>
      </c>
    </row>
    <row r="266" spans="1:20" s="175" customFormat="1" ht="11.25">
      <c r="A266" s="175" t="s">
        <v>728</v>
      </c>
      <c r="B266" s="175">
        <v>9</v>
      </c>
      <c r="C266" s="175">
        <v>5</v>
      </c>
      <c r="D266" s="182">
        <v>0.5</v>
      </c>
      <c r="E266" s="182" t="str">
        <f t="shared" si="12"/>
        <v>Darnley Bay-9-5-0.5</v>
      </c>
      <c r="F266" s="182">
        <v>43.91</v>
      </c>
      <c r="G266" s="182">
        <v>0.55000000000000004</v>
      </c>
      <c r="H266" s="182">
        <v>20.57</v>
      </c>
      <c r="I266" s="182">
        <v>6.04</v>
      </c>
      <c r="J266" s="182">
        <v>0.28999999999999998</v>
      </c>
      <c r="K266" s="182">
        <v>22.06</v>
      </c>
      <c r="L266" s="182">
        <v>5.0199999999999996</v>
      </c>
      <c r="M266" s="182">
        <v>0</v>
      </c>
      <c r="N266" s="182">
        <v>2.86</v>
      </c>
      <c r="O266" s="182">
        <v>101.31</v>
      </c>
      <c r="P266" s="183">
        <f t="shared" si="13"/>
        <v>86.684462106683597</v>
      </c>
      <c r="Q266" s="183">
        <f t="shared" si="14"/>
        <v>8.5314426382555286</v>
      </c>
      <c r="R266" s="182" t="s">
        <v>729</v>
      </c>
      <c r="S266" s="182" t="s">
        <v>737</v>
      </c>
      <c r="T266" s="182">
        <v>11</v>
      </c>
    </row>
    <row r="267" spans="1:20" s="175" customFormat="1" ht="11.25">
      <c r="A267" s="175" t="s">
        <v>728</v>
      </c>
      <c r="B267" s="175">
        <v>9</v>
      </c>
      <c r="C267" s="175">
        <v>6</v>
      </c>
      <c r="D267" s="182">
        <v>0.5</v>
      </c>
      <c r="E267" s="182" t="str">
        <f t="shared" si="12"/>
        <v>Darnley Bay-9-6-0.5</v>
      </c>
      <c r="F267" s="182">
        <v>43.29</v>
      </c>
      <c r="G267" s="182">
        <v>0.85</v>
      </c>
      <c r="H267" s="182">
        <v>22.75</v>
      </c>
      <c r="I267" s="182">
        <v>8.33</v>
      </c>
      <c r="J267" s="182">
        <v>0.34</v>
      </c>
      <c r="K267" s="182">
        <v>19.95</v>
      </c>
      <c r="L267" s="182">
        <v>5.07</v>
      </c>
      <c r="M267" s="182">
        <v>0.05</v>
      </c>
      <c r="N267" s="182">
        <v>0.71</v>
      </c>
      <c r="O267" s="182">
        <v>101.34</v>
      </c>
      <c r="P267" s="183">
        <f t="shared" si="13"/>
        <v>81.020560936989355</v>
      </c>
      <c r="Q267" s="183">
        <f t="shared" si="14"/>
        <v>2.0506771390696397</v>
      </c>
      <c r="R267" s="182" t="s">
        <v>729</v>
      </c>
      <c r="S267" s="182" t="s">
        <v>733</v>
      </c>
      <c r="T267" s="182">
        <v>1</v>
      </c>
    </row>
    <row r="268" spans="1:20" s="175" customFormat="1" ht="11.25">
      <c r="A268" s="175" t="s">
        <v>728</v>
      </c>
      <c r="B268" s="175">
        <v>9</v>
      </c>
      <c r="C268" s="175">
        <v>7</v>
      </c>
      <c r="D268" s="182">
        <v>0.5</v>
      </c>
      <c r="E268" s="182" t="str">
        <f t="shared" si="12"/>
        <v>Darnley Bay-9-7-0.5</v>
      </c>
      <c r="F268" s="182">
        <v>41.96</v>
      </c>
      <c r="G268" s="182">
        <v>0.04</v>
      </c>
      <c r="H268" s="182">
        <v>23.08</v>
      </c>
      <c r="I268" s="182">
        <v>8.9499999999999993</v>
      </c>
      <c r="J268" s="182">
        <v>0.52</v>
      </c>
      <c r="K268" s="182">
        <v>18.579999999999998</v>
      </c>
      <c r="L268" s="182">
        <v>5.17</v>
      </c>
      <c r="M268" s="182">
        <v>0</v>
      </c>
      <c r="N268" s="182">
        <v>2.1</v>
      </c>
      <c r="O268" s="182">
        <v>100.4</v>
      </c>
      <c r="P268" s="183">
        <f t="shared" si="13"/>
        <v>78.724751179052305</v>
      </c>
      <c r="Q268" s="183">
        <f t="shared" si="14"/>
        <v>5.7526948244629317</v>
      </c>
      <c r="R268" s="182" t="s">
        <v>729</v>
      </c>
      <c r="S268" s="182" t="s">
        <v>730</v>
      </c>
      <c r="T268" s="182">
        <v>5</v>
      </c>
    </row>
    <row r="269" spans="1:20" s="175" customFormat="1" ht="11.25">
      <c r="A269" s="175" t="s">
        <v>728</v>
      </c>
      <c r="B269" s="175">
        <v>9</v>
      </c>
      <c r="C269" s="175">
        <v>8</v>
      </c>
      <c r="D269" s="182">
        <v>0.5</v>
      </c>
      <c r="E269" s="182" t="str">
        <f t="shared" si="12"/>
        <v>Darnley Bay-9-8-0.5</v>
      </c>
      <c r="F269" s="182">
        <v>42.81</v>
      </c>
      <c r="G269" s="182">
        <v>0.6</v>
      </c>
      <c r="H269" s="182">
        <v>22.05</v>
      </c>
      <c r="I269" s="182">
        <v>8.5</v>
      </c>
      <c r="J269" s="182">
        <v>0.35</v>
      </c>
      <c r="K269" s="182">
        <v>19.93</v>
      </c>
      <c r="L269" s="182">
        <v>5.1100000000000003</v>
      </c>
      <c r="M269" s="182">
        <v>0</v>
      </c>
      <c r="N269" s="182">
        <v>0.83</v>
      </c>
      <c r="O269" s="182">
        <v>100.19</v>
      </c>
      <c r="P269" s="183">
        <f t="shared" si="13"/>
        <v>80.692328520338748</v>
      </c>
      <c r="Q269" s="183">
        <f t="shared" si="14"/>
        <v>2.4629634064626167</v>
      </c>
      <c r="R269" s="182" t="s">
        <v>729</v>
      </c>
      <c r="S269" s="182" t="s">
        <v>733</v>
      </c>
      <c r="T269" s="182">
        <v>1</v>
      </c>
    </row>
    <row r="270" spans="1:20" s="175" customFormat="1" ht="11.25">
      <c r="A270" s="175" t="s">
        <v>728</v>
      </c>
      <c r="B270" s="175">
        <v>9</v>
      </c>
      <c r="C270" s="175">
        <v>9</v>
      </c>
      <c r="D270" s="182">
        <v>0.5</v>
      </c>
      <c r="E270" s="182" t="str">
        <f t="shared" si="12"/>
        <v>Darnley Bay-9-9-0.5</v>
      </c>
      <c r="F270" s="182">
        <v>43.95</v>
      </c>
      <c r="G270" s="182">
        <v>0.76</v>
      </c>
      <c r="H270" s="182">
        <v>22.52</v>
      </c>
      <c r="I270" s="182">
        <v>8.5</v>
      </c>
      <c r="J270" s="182">
        <v>0.22</v>
      </c>
      <c r="K270" s="182">
        <v>19.43</v>
      </c>
      <c r="L270" s="182">
        <v>5.1100000000000003</v>
      </c>
      <c r="M270" s="182">
        <v>0</v>
      </c>
      <c r="N270" s="182">
        <v>0.99</v>
      </c>
      <c r="O270" s="182">
        <v>101.47</v>
      </c>
      <c r="P270" s="183">
        <f t="shared" si="13"/>
        <v>80.293389153441353</v>
      </c>
      <c r="Q270" s="183">
        <f t="shared" si="14"/>
        <v>2.8645952457854218</v>
      </c>
      <c r="R270" s="182" t="s">
        <v>729</v>
      </c>
      <c r="S270" s="182" t="s">
        <v>733</v>
      </c>
      <c r="T270" s="182">
        <v>1</v>
      </c>
    </row>
    <row r="271" spans="1:20" s="175" customFormat="1" ht="11.25">
      <c r="A271" s="175" t="s">
        <v>728</v>
      </c>
      <c r="B271" s="175">
        <v>9</v>
      </c>
      <c r="C271" s="175">
        <v>10</v>
      </c>
      <c r="D271" s="182">
        <v>0.5</v>
      </c>
      <c r="E271" s="182" t="str">
        <f t="shared" si="12"/>
        <v>Darnley Bay-9-10-0.5</v>
      </c>
      <c r="F271" s="182">
        <v>42</v>
      </c>
      <c r="G271" s="182">
        <v>0.09</v>
      </c>
      <c r="H271" s="182">
        <v>20.329999999999998</v>
      </c>
      <c r="I271" s="182">
        <v>7.77</v>
      </c>
      <c r="J271" s="182">
        <v>0.44</v>
      </c>
      <c r="K271" s="182">
        <v>19.02</v>
      </c>
      <c r="L271" s="182">
        <v>5.82</v>
      </c>
      <c r="M271" s="182">
        <v>0</v>
      </c>
      <c r="N271" s="182">
        <v>4.3099999999999996</v>
      </c>
      <c r="O271" s="182">
        <v>99.78</v>
      </c>
      <c r="P271" s="183">
        <f t="shared" si="13"/>
        <v>81.354357556695732</v>
      </c>
      <c r="Q271" s="183">
        <f t="shared" si="14"/>
        <v>12.451144386986455</v>
      </c>
      <c r="R271" s="182" t="s">
        <v>729</v>
      </c>
      <c r="S271" s="182" t="s">
        <v>730</v>
      </c>
      <c r="T271" s="182">
        <v>5</v>
      </c>
    </row>
    <row r="272" spans="1:20" s="175" customFormat="1" ht="11.25">
      <c r="A272" s="175" t="s">
        <v>728</v>
      </c>
      <c r="B272" s="175">
        <v>9</v>
      </c>
      <c r="C272" s="175">
        <v>13</v>
      </c>
      <c r="D272" s="182">
        <v>0.5</v>
      </c>
      <c r="E272" s="182" t="str">
        <f t="shared" si="12"/>
        <v>Darnley Bay-9-13-0.5</v>
      </c>
      <c r="F272" s="182">
        <v>42.88</v>
      </c>
      <c r="G272" s="182">
        <v>0.06</v>
      </c>
      <c r="H272" s="182">
        <v>21.97</v>
      </c>
      <c r="I272" s="182">
        <v>8.84</v>
      </c>
      <c r="J272" s="182">
        <v>0.39</v>
      </c>
      <c r="K272" s="182">
        <v>19.09</v>
      </c>
      <c r="L272" s="182">
        <v>5.36</v>
      </c>
      <c r="M272" s="182">
        <v>0</v>
      </c>
      <c r="N272" s="182">
        <v>2.29</v>
      </c>
      <c r="O272" s="182">
        <v>100.89</v>
      </c>
      <c r="P272" s="183">
        <f t="shared" si="13"/>
        <v>79.377934715848525</v>
      </c>
      <c r="Q272" s="183">
        <f t="shared" si="14"/>
        <v>6.5353902603871639</v>
      </c>
      <c r="R272" s="182" t="s">
        <v>729</v>
      </c>
      <c r="S272" s="182" t="s">
        <v>730</v>
      </c>
      <c r="T272" s="182">
        <v>5</v>
      </c>
    </row>
    <row r="273" spans="1:20" s="175" customFormat="1" ht="11.25">
      <c r="A273" s="175" t="s">
        <v>728</v>
      </c>
      <c r="B273" s="175">
        <v>9</v>
      </c>
      <c r="C273" s="175">
        <v>14</v>
      </c>
      <c r="D273" s="182">
        <v>0.5</v>
      </c>
      <c r="E273" s="182" t="str">
        <f t="shared" si="12"/>
        <v>Darnley Bay-9-14-0.5</v>
      </c>
      <c r="F273" s="182">
        <v>43.48</v>
      </c>
      <c r="G273" s="182">
        <v>0.12</v>
      </c>
      <c r="H273" s="182">
        <v>21.59</v>
      </c>
      <c r="I273" s="182">
        <v>8.52</v>
      </c>
      <c r="J273" s="182">
        <v>0.46</v>
      </c>
      <c r="K273" s="182">
        <v>19.36</v>
      </c>
      <c r="L273" s="182">
        <v>4.76</v>
      </c>
      <c r="M273" s="182">
        <v>0.04</v>
      </c>
      <c r="N273" s="182">
        <v>2.4300000000000002</v>
      </c>
      <c r="O273" s="182">
        <v>100.75</v>
      </c>
      <c r="P273" s="183">
        <f t="shared" si="13"/>
        <v>80.198923328866229</v>
      </c>
      <c r="Q273" s="183">
        <f t="shared" si="14"/>
        <v>7.020375221788437</v>
      </c>
      <c r="R273" s="182" t="s">
        <v>729</v>
      </c>
      <c r="S273" s="182" t="s">
        <v>730</v>
      </c>
      <c r="T273" s="182">
        <v>5</v>
      </c>
    </row>
    <row r="274" spans="1:20" s="175" customFormat="1" ht="11.25">
      <c r="A274" s="175" t="s">
        <v>728</v>
      </c>
      <c r="B274" s="175">
        <v>9</v>
      </c>
      <c r="C274" s="175">
        <v>15</v>
      </c>
      <c r="D274" s="182">
        <v>0.5</v>
      </c>
      <c r="E274" s="182" t="str">
        <f t="shared" si="12"/>
        <v>Darnley Bay-9-15-0.5</v>
      </c>
      <c r="F274" s="182">
        <v>42.68</v>
      </c>
      <c r="G274" s="182">
        <v>0.03</v>
      </c>
      <c r="H274" s="182">
        <v>20.3</v>
      </c>
      <c r="I274" s="182">
        <v>7.79</v>
      </c>
      <c r="J274" s="182">
        <v>0.46</v>
      </c>
      <c r="K274" s="182">
        <v>19.420000000000002</v>
      </c>
      <c r="L274" s="182">
        <v>5.63</v>
      </c>
      <c r="M274" s="182">
        <v>0</v>
      </c>
      <c r="N274" s="182">
        <v>4.3</v>
      </c>
      <c r="O274" s="182">
        <v>100.62</v>
      </c>
      <c r="P274" s="183">
        <f t="shared" si="13"/>
        <v>81.629485593256675</v>
      </c>
      <c r="Q274" s="183">
        <f t="shared" si="14"/>
        <v>12.44192368698404</v>
      </c>
      <c r="R274" s="182" t="s">
        <v>729</v>
      </c>
      <c r="S274" s="182" t="s">
        <v>730</v>
      </c>
      <c r="T274" s="182">
        <v>5</v>
      </c>
    </row>
    <row r="275" spans="1:20" s="175" customFormat="1" ht="11.25">
      <c r="A275" s="175" t="s">
        <v>728</v>
      </c>
      <c r="B275" s="175">
        <v>1</v>
      </c>
      <c r="C275" s="175">
        <v>3</v>
      </c>
      <c r="D275" s="182">
        <v>0.5</v>
      </c>
      <c r="E275" s="182" t="str">
        <f>CONCATENATE([2]sp!A265,"-",B275,"-",C275,"-",D275)</f>
        <v>Darnley Bay-1-3-0.5</v>
      </c>
      <c r="F275" s="182">
        <v>40.64</v>
      </c>
      <c r="G275" s="182">
        <v>0.69</v>
      </c>
      <c r="H275" s="182">
        <v>22.41</v>
      </c>
      <c r="I275" s="182">
        <v>8.5</v>
      </c>
      <c r="J275" s="182">
        <v>0.35</v>
      </c>
      <c r="K275" s="182">
        <v>20.7</v>
      </c>
      <c r="L275" s="182">
        <v>5.01</v>
      </c>
      <c r="M275" s="182">
        <v>0.04</v>
      </c>
      <c r="N275" s="182">
        <v>1.1499999999999999</v>
      </c>
      <c r="O275" s="182">
        <v>99.5</v>
      </c>
      <c r="P275" s="183">
        <f t="shared" si="13"/>
        <v>81.27605973999006</v>
      </c>
      <c r="Q275" s="183">
        <f t="shared" si="14"/>
        <v>3.3279427664892891</v>
      </c>
      <c r="R275" s="182" t="s">
        <v>729</v>
      </c>
      <c r="S275" s="182" t="s">
        <v>733</v>
      </c>
      <c r="T275" s="182">
        <v>1</v>
      </c>
    </row>
    <row r="276" spans="1:20" s="175" customFormat="1" ht="11.25">
      <c r="A276" s="175" t="s">
        <v>728</v>
      </c>
      <c r="B276" s="175">
        <v>1</v>
      </c>
      <c r="C276" s="175">
        <v>7</v>
      </c>
      <c r="D276" s="182">
        <v>0.5</v>
      </c>
      <c r="E276" s="182" t="str">
        <f t="shared" ref="E276:E302" si="15">CONCATENATE(A275,"-",B276,"-",C276,"-",D276)</f>
        <v>Darnley Bay-1-7-0.5</v>
      </c>
      <c r="F276" s="182">
        <v>42.06</v>
      </c>
      <c r="G276" s="182">
        <v>0.64</v>
      </c>
      <c r="H276" s="182">
        <v>21.55</v>
      </c>
      <c r="I276" s="182">
        <v>8.7899999999999991</v>
      </c>
      <c r="J276" s="182">
        <v>0.28000000000000003</v>
      </c>
      <c r="K276" s="182">
        <v>18.760000000000002</v>
      </c>
      <c r="L276" s="182">
        <v>5.41</v>
      </c>
      <c r="M276" s="182">
        <v>0</v>
      </c>
      <c r="N276" s="182">
        <v>1.21</v>
      </c>
      <c r="O276" s="182">
        <v>98.7</v>
      </c>
      <c r="P276" s="183">
        <f t="shared" si="13"/>
        <v>79.184674652539798</v>
      </c>
      <c r="Q276" s="183">
        <f t="shared" si="14"/>
        <v>3.6299374454407034</v>
      </c>
      <c r="R276" s="182" t="s">
        <v>729</v>
      </c>
      <c r="S276" s="182" t="s">
        <v>733</v>
      </c>
      <c r="T276" s="182">
        <v>1</v>
      </c>
    </row>
    <row r="277" spans="1:20" s="175" customFormat="1" ht="11.25">
      <c r="A277" s="175" t="s">
        <v>728</v>
      </c>
      <c r="B277" s="175">
        <v>1</v>
      </c>
      <c r="C277" s="175">
        <v>10</v>
      </c>
      <c r="D277" s="182">
        <v>0.5</v>
      </c>
      <c r="E277" s="182" t="str">
        <f t="shared" si="15"/>
        <v>Darnley Bay-1-10-0.5</v>
      </c>
      <c r="F277" s="182">
        <v>41.9</v>
      </c>
      <c r="G277" s="182">
        <v>0.5</v>
      </c>
      <c r="H277" s="182">
        <v>21.73</v>
      </c>
      <c r="I277" s="182">
        <v>8.6199999999999992</v>
      </c>
      <c r="J277" s="182">
        <v>0.26</v>
      </c>
      <c r="K277" s="182">
        <v>19.96</v>
      </c>
      <c r="L277" s="182">
        <v>5.15</v>
      </c>
      <c r="M277" s="182">
        <v>0</v>
      </c>
      <c r="N277" s="182">
        <v>2.0699999999999998</v>
      </c>
      <c r="O277" s="182">
        <v>100.21</v>
      </c>
      <c r="P277" s="183">
        <f t="shared" si="13"/>
        <v>80.496601309992343</v>
      </c>
      <c r="Q277" s="183">
        <f t="shared" si="14"/>
        <v>6.0065762244972047</v>
      </c>
      <c r="R277" s="182" t="s">
        <v>729</v>
      </c>
      <c r="S277" s="182" t="s">
        <v>733</v>
      </c>
      <c r="T277" s="182">
        <v>1</v>
      </c>
    </row>
    <row r="278" spans="1:20" s="175" customFormat="1" ht="11.25">
      <c r="A278" s="175" t="s">
        <v>728</v>
      </c>
      <c r="B278" s="175">
        <v>1</v>
      </c>
      <c r="C278" s="175">
        <v>14</v>
      </c>
      <c r="D278" s="182">
        <v>0.5</v>
      </c>
      <c r="E278" s="182" t="str">
        <f t="shared" si="15"/>
        <v>Darnley Bay-1-14-0.5</v>
      </c>
      <c r="F278" s="182">
        <v>42.31</v>
      </c>
      <c r="G278" s="182">
        <v>0.38</v>
      </c>
      <c r="H278" s="182">
        <v>21.68</v>
      </c>
      <c r="I278" s="182">
        <v>7.08</v>
      </c>
      <c r="J278" s="182">
        <v>0.28999999999999998</v>
      </c>
      <c r="K278" s="182">
        <v>21.7</v>
      </c>
      <c r="L278" s="182">
        <v>4.99</v>
      </c>
      <c r="M278" s="182">
        <v>0.16</v>
      </c>
      <c r="N278" s="182">
        <v>2.57</v>
      </c>
      <c r="O278" s="182">
        <v>101.16</v>
      </c>
      <c r="P278" s="183">
        <f t="shared" si="13"/>
        <v>84.527587856873566</v>
      </c>
      <c r="Q278" s="183">
        <f t="shared" si="14"/>
        <v>7.3664941853661183</v>
      </c>
      <c r="R278" s="182" t="s">
        <v>729</v>
      </c>
      <c r="S278" s="182" t="s">
        <v>733</v>
      </c>
      <c r="T278" s="182">
        <v>1</v>
      </c>
    </row>
    <row r="279" spans="1:20" s="175" customFormat="1" ht="11.25">
      <c r="A279" s="175" t="s">
        <v>728</v>
      </c>
      <c r="B279" s="175">
        <v>1</v>
      </c>
      <c r="C279" s="175">
        <v>19</v>
      </c>
      <c r="D279" s="182">
        <v>0.5</v>
      </c>
      <c r="E279" s="182" t="str">
        <f t="shared" si="15"/>
        <v>Darnley Bay-1-19-0.5</v>
      </c>
      <c r="F279" s="182">
        <v>40.75</v>
      </c>
      <c r="G279" s="182">
        <v>0.04</v>
      </c>
      <c r="H279" s="182">
        <v>18.78</v>
      </c>
      <c r="I279" s="182">
        <v>7.81</v>
      </c>
      <c r="J279" s="182">
        <v>0.45</v>
      </c>
      <c r="K279" s="182">
        <v>19.48</v>
      </c>
      <c r="L279" s="182">
        <v>6.37</v>
      </c>
      <c r="M279" s="182">
        <v>0.04</v>
      </c>
      <c r="N279" s="182">
        <v>6.37</v>
      </c>
      <c r="O279" s="182">
        <v>100.1</v>
      </c>
      <c r="P279" s="183">
        <f t="shared" si="13"/>
        <v>81.637293068116932</v>
      </c>
      <c r="Q279" s="183">
        <f t="shared" si="14"/>
        <v>18.53643318210667</v>
      </c>
      <c r="R279" s="182" t="s">
        <v>729</v>
      </c>
      <c r="S279" s="182" t="s">
        <v>730</v>
      </c>
      <c r="T279" s="182">
        <v>5</v>
      </c>
    </row>
    <row r="280" spans="1:20" s="175" customFormat="1" ht="11.25">
      <c r="A280" s="175" t="s">
        <v>728</v>
      </c>
      <c r="B280" s="175">
        <v>1</v>
      </c>
      <c r="C280" s="175">
        <v>21</v>
      </c>
      <c r="D280" s="182">
        <v>0.5</v>
      </c>
      <c r="E280" s="182" t="str">
        <f t="shared" si="15"/>
        <v>Darnley Bay-1-21-0.5</v>
      </c>
      <c r="F280" s="182">
        <v>41.41</v>
      </c>
      <c r="G280" s="182">
        <v>0.05</v>
      </c>
      <c r="H280" s="182">
        <v>20.11</v>
      </c>
      <c r="I280" s="182">
        <v>7.52</v>
      </c>
      <c r="J280" s="182">
        <v>0.42</v>
      </c>
      <c r="K280" s="182">
        <v>20.13</v>
      </c>
      <c r="L280" s="182">
        <v>5.61</v>
      </c>
      <c r="M280" s="182">
        <v>0.08</v>
      </c>
      <c r="N280" s="182">
        <v>4.6500000000000004</v>
      </c>
      <c r="O280" s="182">
        <v>99.98</v>
      </c>
      <c r="P280" s="183">
        <f t="shared" si="13"/>
        <v>82.672986364969489</v>
      </c>
      <c r="Q280" s="183">
        <f t="shared" si="14"/>
        <v>13.428693413972217</v>
      </c>
      <c r="R280" s="182" t="s">
        <v>729</v>
      </c>
      <c r="S280" s="182" t="s">
        <v>730</v>
      </c>
      <c r="T280" s="182">
        <v>5</v>
      </c>
    </row>
    <row r="281" spans="1:20" s="175" customFormat="1" ht="11.25">
      <c r="A281" s="175" t="s">
        <v>728</v>
      </c>
      <c r="B281" s="175">
        <v>1</v>
      </c>
      <c r="C281" s="175">
        <v>23</v>
      </c>
      <c r="D281" s="182">
        <v>0.5</v>
      </c>
      <c r="E281" s="182" t="str">
        <f t="shared" si="15"/>
        <v>Darnley Bay-1-23-0.5</v>
      </c>
      <c r="F281" s="182">
        <v>41.29</v>
      </c>
      <c r="G281" s="182">
        <v>0.02</v>
      </c>
      <c r="H281" s="182">
        <v>20.51</v>
      </c>
      <c r="I281" s="182">
        <v>7.98</v>
      </c>
      <c r="J281" s="182">
        <v>0.37</v>
      </c>
      <c r="K281" s="182">
        <v>19.8</v>
      </c>
      <c r="L281" s="182">
        <v>5.95</v>
      </c>
      <c r="M281" s="182">
        <v>0.04</v>
      </c>
      <c r="N281" s="182">
        <v>4.96</v>
      </c>
      <c r="O281" s="182">
        <v>100.92</v>
      </c>
      <c r="P281" s="183">
        <f t="shared" si="13"/>
        <v>81.558613814864117</v>
      </c>
      <c r="Q281" s="183">
        <f t="shared" si="14"/>
        <v>13.958614557374672</v>
      </c>
      <c r="R281" s="182" t="s">
        <v>729</v>
      </c>
      <c r="S281" s="182" t="s">
        <v>730</v>
      </c>
      <c r="T281" s="182">
        <v>5</v>
      </c>
    </row>
    <row r="282" spans="1:20" s="175" customFormat="1" ht="11.25">
      <c r="A282" s="175" t="s">
        <v>728</v>
      </c>
      <c r="B282" s="175">
        <v>1</v>
      </c>
      <c r="C282" s="175">
        <v>24</v>
      </c>
      <c r="D282" s="182">
        <v>0.5</v>
      </c>
      <c r="E282" s="182" t="str">
        <f t="shared" si="15"/>
        <v>Darnley Bay-1-24-0.5</v>
      </c>
      <c r="F282" s="182">
        <v>41.4</v>
      </c>
      <c r="G282" s="182">
        <v>0.36</v>
      </c>
      <c r="H282" s="182">
        <v>19.43</v>
      </c>
      <c r="I282" s="182">
        <v>6.2</v>
      </c>
      <c r="J282" s="182">
        <v>0.3</v>
      </c>
      <c r="K282" s="182">
        <v>20.96</v>
      </c>
      <c r="L282" s="182">
        <v>4.7300000000000004</v>
      </c>
      <c r="M282" s="182">
        <v>0.11</v>
      </c>
      <c r="N282" s="182">
        <v>5.76</v>
      </c>
      <c r="O282" s="182">
        <v>99.25</v>
      </c>
      <c r="P282" s="183">
        <f t="shared" si="13"/>
        <v>85.766713100647081</v>
      </c>
      <c r="Q282" s="183">
        <f t="shared" si="14"/>
        <v>16.58809860214172</v>
      </c>
      <c r="R282" s="182" t="s">
        <v>729</v>
      </c>
      <c r="S282" s="182" t="s">
        <v>737</v>
      </c>
      <c r="T282" s="182">
        <v>11</v>
      </c>
    </row>
    <row r="283" spans="1:20" s="175" customFormat="1" ht="11.25">
      <c r="A283" s="175" t="s">
        <v>728</v>
      </c>
      <c r="B283" s="175">
        <v>1</v>
      </c>
      <c r="C283" s="175">
        <v>29</v>
      </c>
      <c r="D283" s="182">
        <v>0.5</v>
      </c>
      <c r="E283" s="182" t="str">
        <f t="shared" si="15"/>
        <v>Darnley Bay-1-29-0.5</v>
      </c>
      <c r="F283" s="182">
        <v>42.18</v>
      </c>
      <c r="G283" s="182">
        <v>7.0000000000000007E-2</v>
      </c>
      <c r="H283" s="182">
        <v>18.97</v>
      </c>
      <c r="I283" s="182">
        <v>8.25</v>
      </c>
      <c r="J283" s="182">
        <v>0.52</v>
      </c>
      <c r="K283" s="182">
        <v>19.07</v>
      </c>
      <c r="L283" s="182">
        <v>5.85</v>
      </c>
      <c r="M283" s="182">
        <v>0.04</v>
      </c>
      <c r="N283" s="182">
        <v>6.27</v>
      </c>
      <c r="O283" s="182">
        <v>101.23</v>
      </c>
      <c r="P283" s="183">
        <f t="shared" si="13"/>
        <v>80.46923864343114</v>
      </c>
      <c r="Q283" s="183">
        <f t="shared" si="14"/>
        <v>18.148671742003124</v>
      </c>
      <c r="R283" s="182" t="s">
        <v>729</v>
      </c>
      <c r="S283" s="182" t="s">
        <v>730</v>
      </c>
      <c r="T283" s="182">
        <v>5</v>
      </c>
    </row>
    <row r="284" spans="1:20" s="175" customFormat="1" ht="11.25">
      <c r="A284" s="175" t="s">
        <v>728</v>
      </c>
      <c r="B284" s="175">
        <v>1</v>
      </c>
      <c r="C284" s="175">
        <v>35</v>
      </c>
      <c r="D284" s="182">
        <v>0.5</v>
      </c>
      <c r="E284" s="182" t="str">
        <f t="shared" si="15"/>
        <v>Darnley Bay-1-35-0.5</v>
      </c>
      <c r="F284" s="182">
        <v>42.24</v>
      </c>
      <c r="G284" s="182">
        <v>0.31</v>
      </c>
      <c r="H284" s="182">
        <v>20.53</v>
      </c>
      <c r="I284" s="182">
        <v>6.78</v>
      </c>
      <c r="J284" s="182">
        <v>0.24</v>
      </c>
      <c r="K284" s="182">
        <v>21.66</v>
      </c>
      <c r="L284" s="182">
        <v>4.8099999999999996</v>
      </c>
      <c r="M284" s="182">
        <v>0.26</v>
      </c>
      <c r="N284" s="182">
        <v>2.75</v>
      </c>
      <c r="O284" s="182">
        <v>99.57</v>
      </c>
      <c r="P284" s="183">
        <f t="shared" si="13"/>
        <v>85.061988241189411</v>
      </c>
      <c r="Q284" s="183">
        <f t="shared" si="14"/>
        <v>8.245030105277694</v>
      </c>
      <c r="R284" s="182" t="s">
        <v>729</v>
      </c>
      <c r="S284" s="182" t="s">
        <v>730</v>
      </c>
      <c r="T284" s="182">
        <v>5</v>
      </c>
    </row>
    <row r="285" spans="1:20" s="175" customFormat="1" ht="11.25">
      <c r="A285" s="175" t="s">
        <v>728</v>
      </c>
      <c r="B285" s="175">
        <v>1</v>
      </c>
      <c r="C285" s="175">
        <v>40</v>
      </c>
      <c r="D285" s="182">
        <v>0.5</v>
      </c>
      <c r="E285" s="182" t="str">
        <f t="shared" si="15"/>
        <v>Darnley Bay-1-40-0.5</v>
      </c>
      <c r="F285" s="182">
        <v>41.16</v>
      </c>
      <c r="G285" s="182">
        <v>0.02</v>
      </c>
      <c r="H285" s="182">
        <v>22.25</v>
      </c>
      <c r="I285" s="182">
        <v>8.68</v>
      </c>
      <c r="J285" s="182">
        <v>0.38</v>
      </c>
      <c r="K285" s="182">
        <v>18.829999999999998</v>
      </c>
      <c r="L285" s="182">
        <v>5.5</v>
      </c>
      <c r="M285" s="182">
        <v>0</v>
      </c>
      <c r="N285" s="182">
        <v>3.27</v>
      </c>
      <c r="O285" s="182">
        <v>100.08</v>
      </c>
      <c r="P285" s="183">
        <f t="shared" si="13"/>
        <v>79.452349308910726</v>
      </c>
      <c r="Q285" s="183">
        <f t="shared" si="14"/>
        <v>8.9743016097461865</v>
      </c>
      <c r="R285" s="182" t="s">
        <v>729</v>
      </c>
      <c r="S285" s="182" t="s">
        <v>730</v>
      </c>
      <c r="T285" s="182">
        <v>5</v>
      </c>
    </row>
    <row r="286" spans="1:20" s="175" customFormat="1" ht="11.25">
      <c r="A286" s="175" t="s">
        <v>728</v>
      </c>
      <c r="B286" s="175">
        <v>1</v>
      </c>
      <c r="C286" s="175">
        <v>43</v>
      </c>
      <c r="D286" s="182">
        <v>0.5</v>
      </c>
      <c r="E286" s="182" t="str">
        <f t="shared" si="15"/>
        <v>Darnley Bay-1-43-0.5</v>
      </c>
      <c r="F286" s="182">
        <v>42.4</v>
      </c>
      <c r="G286" s="182">
        <v>0.12</v>
      </c>
      <c r="H286" s="182">
        <v>21.51</v>
      </c>
      <c r="I286" s="182">
        <v>8.66</v>
      </c>
      <c r="J286" s="182">
        <v>0.41</v>
      </c>
      <c r="K286" s="182">
        <v>20.079999999999998</v>
      </c>
      <c r="L286" s="182">
        <v>5.34</v>
      </c>
      <c r="M286" s="182">
        <v>0</v>
      </c>
      <c r="N286" s="182">
        <v>2.87</v>
      </c>
      <c r="O286" s="182">
        <v>101.39</v>
      </c>
      <c r="P286" s="183">
        <f t="shared" si="13"/>
        <v>80.518012675960904</v>
      </c>
      <c r="Q286" s="183">
        <f t="shared" si="14"/>
        <v>8.2154259827672416</v>
      </c>
      <c r="R286" s="182" t="s">
        <v>729</v>
      </c>
      <c r="S286" s="182" t="s">
        <v>730</v>
      </c>
      <c r="T286" s="182">
        <v>5</v>
      </c>
    </row>
    <row r="287" spans="1:20" s="175" customFormat="1" ht="11.25">
      <c r="A287" s="175" t="s">
        <v>728</v>
      </c>
      <c r="B287" s="175">
        <v>1</v>
      </c>
      <c r="C287" s="175">
        <v>50</v>
      </c>
      <c r="D287" s="182">
        <v>0.5</v>
      </c>
      <c r="E287" s="182" t="str">
        <f t="shared" si="15"/>
        <v>Darnley Bay-1-50-0.5</v>
      </c>
      <c r="F287" s="182">
        <v>42.12</v>
      </c>
      <c r="G287" s="182">
        <v>0.34</v>
      </c>
      <c r="H287" s="182">
        <v>21.12</v>
      </c>
      <c r="I287" s="182">
        <v>7.01</v>
      </c>
      <c r="J287" s="182">
        <v>0.23</v>
      </c>
      <c r="K287" s="182">
        <v>20.78</v>
      </c>
      <c r="L287" s="182">
        <v>5.0599999999999996</v>
      </c>
      <c r="M287" s="182">
        <v>0.1</v>
      </c>
      <c r="N287" s="182">
        <v>2.73</v>
      </c>
      <c r="O287" s="182">
        <v>99.48</v>
      </c>
      <c r="P287" s="183">
        <f t="shared" si="13"/>
        <v>84.085912489754961</v>
      </c>
      <c r="Q287" s="183">
        <f t="shared" si="14"/>
        <v>7.9794416196414284</v>
      </c>
      <c r="R287" s="182" t="s">
        <v>729</v>
      </c>
      <c r="S287" s="182" t="s">
        <v>730</v>
      </c>
      <c r="T287" s="182">
        <v>5</v>
      </c>
    </row>
    <row r="288" spans="1:20" s="175" customFormat="1" ht="11.25">
      <c r="A288" s="175" t="s">
        <v>728</v>
      </c>
      <c r="B288" s="175">
        <v>1</v>
      </c>
      <c r="C288" s="175">
        <v>55</v>
      </c>
      <c r="D288" s="182">
        <v>0.5</v>
      </c>
      <c r="E288" s="182" t="str">
        <f t="shared" si="15"/>
        <v>Darnley Bay-1-55-0.5</v>
      </c>
      <c r="F288" s="182">
        <v>41.64</v>
      </c>
      <c r="G288" s="182">
        <v>0.11</v>
      </c>
      <c r="H288" s="182">
        <v>20.67</v>
      </c>
      <c r="I288" s="182">
        <v>7.82</v>
      </c>
      <c r="J288" s="182">
        <v>0.52</v>
      </c>
      <c r="K288" s="182">
        <v>19.670000000000002</v>
      </c>
      <c r="L288" s="182">
        <v>5.75</v>
      </c>
      <c r="M288" s="182">
        <v>0.01</v>
      </c>
      <c r="N288" s="182">
        <v>4.3600000000000003</v>
      </c>
      <c r="O288" s="182">
        <v>100.53</v>
      </c>
      <c r="P288" s="183">
        <f t="shared" si="13"/>
        <v>81.76328021004403</v>
      </c>
      <c r="Q288" s="183">
        <f t="shared" si="14"/>
        <v>12.396182180253849</v>
      </c>
      <c r="R288" s="182" t="s">
        <v>729</v>
      </c>
      <c r="S288" s="182" t="s">
        <v>730</v>
      </c>
      <c r="T288" s="182">
        <v>5</v>
      </c>
    </row>
    <row r="289" spans="1:20" s="175" customFormat="1" ht="11.25">
      <c r="A289" s="175" t="s">
        <v>728</v>
      </c>
      <c r="B289" s="175">
        <v>1</v>
      </c>
      <c r="C289" s="175">
        <v>58</v>
      </c>
      <c r="D289" s="182">
        <v>0.5</v>
      </c>
      <c r="E289" s="182" t="str">
        <f t="shared" si="15"/>
        <v>Darnley Bay-1-58-0.5</v>
      </c>
      <c r="F289" s="182">
        <v>41.62</v>
      </c>
      <c r="G289" s="182">
        <v>0.68</v>
      </c>
      <c r="H289" s="182">
        <v>22.28</v>
      </c>
      <c r="I289" s="182">
        <v>8.1999999999999993</v>
      </c>
      <c r="J289" s="182">
        <v>0.25</v>
      </c>
      <c r="K289" s="182">
        <v>19.899999999999999</v>
      </c>
      <c r="L289" s="182">
        <v>4.8600000000000003</v>
      </c>
      <c r="M289" s="182">
        <v>7.0000000000000007E-2</v>
      </c>
      <c r="N289" s="182">
        <v>1.88</v>
      </c>
      <c r="O289" s="182">
        <v>99.78</v>
      </c>
      <c r="P289" s="183">
        <f t="shared" si="13"/>
        <v>81.223013286509499</v>
      </c>
      <c r="Q289" s="183">
        <f t="shared" si="14"/>
        <v>5.3573317747156377</v>
      </c>
      <c r="R289" s="182" t="s">
        <v>729</v>
      </c>
      <c r="S289" s="182" t="s">
        <v>733</v>
      </c>
      <c r="T289" s="182">
        <v>1</v>
      </c>
    </row>
    <row r="290" spans="1:20" s="175" customFormat="1" ht="11.25">
      <c r="A290" s="175" t="s">
        <v>728</v>
      </c>
      <c r="B290" s="175">
        <v>1</v>
      </c>
      <c r="C290" s="175">
        <v>60</v>
      </c>
      <c r="D290" s="182">
        <v>0.5</v>
      </c>
      <c r="E290" s="182" t="str">
        <f t="shared" si="15"/>
        <v>Darnley Bay-1-60-0.5</v>
      </c>
      <c r="F290" s="182">
        <v>41.94</v>
      </c>
      <c r="G290" s="182">
        <v>0.12</v>
      </c>
      <c r="H290" s="182">
        <v>17.809999999999999</v>
      </c>
      <c r="I290" s="182">
        <v>6.13</v>
      </c>
      <c r="J290" s="182">
        <v>0.18</v>
      </c>
      <c r="K290" s="182">
        <v>20.69</v>
      </c>
      <c r="L290" s="182">
        <v>5.83</v>
      </c>
      <c r="M290" s="182">
        <v>0</v>
      </c>
      <c r="N290" s="182">
        <v>6.6</v>
      </c>
      <c r="O290" s="182">
        <v>99.31</v>
      </c>
      <c r="P290" s="183">
        <f t="shared" si="13"/>
        <v>85.747037740829199</v>
      </c>
      <c r="Q290" s="183">
        <f t="shared" si="14"/>
        <v>19.910218610322381</v>
      </c>
      <c r="R290" s="182" t="s">
        <v>729</v>
      </c>
      <c r="S290" s="182" t="s">
        <v>730</v>
      </c>
      <c r="T290" s="182">
        <v>5</v>
      </c>
    </row>
    <row r="291" spans="1:20" s="175" customFormat="1" ht="11.25">
      <c r="A291" s="175" t="s">
        <v>728</v>
      </c>
      <c r="B291" s="175">
        <v>1</v>
      </c>
      <c r="C291" s="175">
        <v>68</v>
      </c>
      <c r="D291" s="182">
        <v>0.5</v>
      </c>
      <c r="E291" s="182" t="str">
        <f t="shared" si="15"/>
        <v>Darnley Bay-1-68-0.5</v>
      </c>
      <c r="F291" s="182">
        <v>41.83</v>
      </c>
      <c r="G291" s="182">
        <v>0.06</v>
      </c>
      <c r="H291" s="182">
        <v>22.16</v>
      </c>
      <c r="I291" s="182">
        <v>9.3699999999999992</v>
      </c>
      <c r="J291" s="182">
        <v>0.52</v>
      </c>
      <c r="K291" s="182">
        <v>18.57</v>
      </c>
      <c r="L291" s="182">
        <v>4.63</v>
      </c>
      <c r="M291" s="182">
        <v>0.11</v>
      </c>
      <c r="N291" s="182">
        <v>2.35</v>
      </c>
      <c r="O291" s="182">
        <v>99.62</v>
      </c>
      <c r="P291" s="183">
        <f t="shared" si="13"/>
        <v>77.93728378573509</v>
      </c>
      <c r="Q291" s="183">
        <f t="shared" si="14"/>
        <v>6.6415670833307665</v>
      </c>
      <c r="R291" s="182" t="s">
        <v>729</v>
      </c>
      <c r="S291" s="182" t="s">
        <v>730</v>
      </c>
      <c r="T291" s="182">
        <v>5</v>
      </c>
    </row>
    <row r="292" spans="1:20" s="175" customFormat="1" ht="11.25">
      <c r="A292" s="175" t="s">
        <v>728</v>
      </c>
      <c r="B292" s="175">
        <v>1</v>
      </c>
      <c r="C292" s="175">
        <v>70</v>
      </c>
      <c r="D292" s="182">
        <v>0.5</v>
      </c>
      <c r="E292" s="182" t="str">
        <f t="shared" si="15"/>
        <v>Darnley Bay-1-70-0.5</v>
      </c>
      <c r="F292" s="182">
        <v>41.24</v>
      </c>
      <c r="G292" s="182">
        <v>0.87</v>
      </c>
      <c r="H292" s="182">
        <v>21.79</v>
      </c>
      <c r="I292" s="182">
        <v>8.91</v>
      </c>
      <c r="J292" s="182">
        <v>0.33</v>
      </c>
      <c r="K292" s="182">
        <v>19.72</v>
      </c>
      <c r="L292" s="182">
        <v>5.24</v>
      </c>
      <c r="M292" s="182">
        <v>0.2</v>
      </c>
      <c r="N292" s="182">
        <v>1.1399999999999999</v>
      </c>
      <c r="O292" s="182">
        <v>99.43</v>
      </c>
      <c r="P292" s="183">
        <f t="shared" si="13"/>
        <v>79.77741093253259</v>
      </c>
      <c r="Q292" s="183">
        <f t="shared" si="14"/>
        <v>3.3906705415080873</v>
      </c>
      <c r="R292" s="182" t="s">
        <v>729</v>
      </c>
      <c r="S292" s="182" t="s">
        <v>733</v>
      </c>
      <c r="T292" s="182">
        <v>1</v>
      </c>
    </row>
    <row r="293" spans="1:20" s="175" customFormat="1" ht="11.25">
      <c r="A293" s="175" t="s">
        <v>728</v>
      </c>
      <c r="B293" s="175">
        <v>1</v>
      </c>
      <c r="C293" s="175">
        <v>72</v>
      </c>
      <c r="D293" s="182">
        <v>0.5</v>
      </c>
      <c r="E293" s="182" t="str">
        <f t="shared" si="15"/>
        <v>Darnley Bay-1-72-0.5</v>
      </c>
      <c r="F293" s="182">
        <v>41.33</v>
      </c>
      <c r="G293" s="182">
        <v>0.18</v>
      </c>
      <c r="H293" s="182">
        <v>22.05</v>
      </c>
      <c r="I293" s="182">
        <v>9.1</v>
      </c>
      <c r="J293" s="182">
        <v>0.39</v>
      </c>
      <c r="K293" s="182">
        <v>19.68</v>
      </c>
      <c r="L293" s="182">
        <v>5.25</v>
      </c>
      <c r="M293" s="182">
        <v>0.01</v>
      </c>
      <c r="N293" s="182">
        <v>2.3199999999999998</v>
      </c>
      <c r="O293" s="182">
        <v>100.31</v>
      </c>
      <c r="P293" s="183">
        <f t="shared" si="13"/>
        <v>79.401671917966283</v>
      </c>
      <c r="Q293" s="183">
        <f t="shared" si="14"/>
        <v>6.5929240435501013</v>
      </c>
      <c r="R293" s="182" t="s">
        <v>729</v>
      </c>
      <c r="S293" s="182" t="s">
        <v>730</v>
      </c>
      <c r="T293" s="182">
        <v>5</v>
      </c>
    </row>
    <row r="294" spans="1:20" s="175" customFormat="1" ht="11.25">
      <c r="A294" s="175" t="s">
        <v>728</v>
      </c>
      <c r="B294" s="175">
        <v>1</v>
      </c>
      <c r="C294" s="175">
        <v>75</v>
      </c>
      <c r="D294" s="182">
        <v>0.5</v>
      </c>
      <c r="E294" s="182" t="str">
        <f t="shared" si="15"/>
        <v>Darnley Bay-1-75-0.5</v>
      </c>
      <c r="F294" s="182">
        <v>40.729999999999997</v>
      </c>
      <c r="G294" s="182">
        <v>0.56999999999999995</v>
      </c>
      <c r="H294" s="182">
        <v>23.36</v>
      </c>
      <c r="I294" s="182">
        <v>8.94</v>
      </c>
      <c r="J294" s="182">
        <v>0.38</v>
      </c>
      <c r="K294" s="182">
        <v>20.02</v>
      </c>
      <c r="L294" s="182">
        <v>5.29</v>
      </c>
      <c r="M294" s="182">
        <v>0</v>
      </c>
      <c r="N294" s="182">
        <v>0.99</v>
      </c>
      <c r="O294" s="182">
        <v>100.29</v>
      </c>
      <c r="P294" s="183">
        <f t="shared" si="13"/>
        <v>79.966104227665383</v>
      </c>
      <c r="Q294" s="183">
        <f t="shared" si="14"/>
        <v>2.7644351212249259</v>
      </c>
      <c r="R294" s="182" t="s">
        <v>729</v>
      </c>
      <c r="S294" s="182" t="s">
        <v>733</v>
      </c>
      <c r="T294" s="182">
        <v>1</v>
      </c>
    </row>
    <row r="295" spans="1:20" s="175" customFormat="1" ht="11.25">
      <c r="A295" s="175" t="s">
        <v>728</v>
      </c>
      <c r="B295" s="175">
        <v>1</v>
      </c>
      <c r="C295" s="175">
        <v>77</v>
      </c>
      <c r="D295" s="182">
        <v>0.5</v>
      </c>
      <c r="E295" s="182" t="str">
        <f t="shared" si="15"/>
        <v>Darnley Bay-1-77-0.5</v>
      </c>
      <c r="F295" s="182">
        <v>41.79</v>
      </c>
      <c r="G295" s="182">
        <v>0</v>
      </c>
      <c r="H295" s="182">
        <v>19.440000000000001</v>
      </c>
      <c r="I295" s="182">
        <v>7.26</v>
      </c>
      <c r="J295" s="182">
        <v>0.45</v>
      </c>
      <c r="K295" s="182">
        <v>19.68</v>
      </c>
      <c r="L295" s="182">
        <v>6.29</v>
      </c>
      <c r="M295" s="182">
        <v>0</v>
      </c>
      <c r="N295" s="182">
        <v>5.46</v>
      </c>
      <c r="O295" s="182">
        <v>100.37</v>
      </c>
      <c r="P295" s="183">
        <f t="shared" si="13"/>
        <v>82.85242285715492</v>
      </c>
      <c r="Q295" s="183">
        <f t="shared" si="14"/>
        <v>15.854304367216908</v>
      </c>
      <c r="R295" s="182" t="s">
        <v>729</v>
      </c>
      <c r="S295" s="182" t="s">
        <v>730</v>
      </c>
      <c r="T295" s="182">
        <v>5</v>
      </c>
    </row>
    <row r="296" spans="1:20" s="175" customFormat="1" ht="11.25">
      <c r="A296" s="175" t="s">
        <v>728</v>
      </c>
      <c r="B296" s="175">
        <v>1</v>
      </c>
      <c r="C296" s="175">
        <v>78</v>
      </c>
      <c r="D296" s="182">
        <v>0.5</v>
      </c>
      <c r="E296" s="182" t="str">
        <f t="shared" si="15"/>
        <v>Darnley Bay-1-78-0.5</v>
      </c>
      <c r="F296" s="182">
        <v>42.74</v>
      </c>
      <c r="G296" s="182">
        <v>0.54</v>
      </c>
      <c r="H296" s="182">
        <v>21.31</v>
      </c>
      <c r="I296" s="182">
        <v>7.61</v>
      </c>
      <c r="J296" s="182">
        <v>0.24</v>
      </c>
      <c r="K296" s="182">
        <v>20.88</v>
      </c>
      <c r="L296" s="182">
        <v>5.21</v>
      </c>
      <c r="M296" s="182">
        <v>0.04</v>
      </c>
      <c r="N296" s="182">
        <v>1.82</v>
      </c>
      <c r="O296" s="182">
        <v>100.39</v>
      </c>
      <c r="P296" s="183">
        <f t="shared" si="13"/>
        <v>83.023724961843953</v>
      </c>
      <c r="Q296" s="183">
        <f t="shared" si="14"/>
        <v>5.4189007847013917</v>
      </c>
      <c r="R296" s="182" t="s">
        <v>729</v>
      </c>
      <c r="S296" s="182" t="s">
        <v>733</v>
      </c>
      <c r="T296" s="182">
        <v>1</v>
      </c>
    </row>
    <row r="297" spans="1:20" s="175" customFormat="1" ht="11.25">
      <c r="A297" s="175" t="s">
        <v>728</v>
      </c>
      <c r="B297" s="175">
        <v>1</v>
      </c>
      <c r="C297" s="175">
        <v>80</v>
      </c>
      <c r="D297" s="182">
        <v>0.5</v>
      </c>
      <c r="E297" s="182" t="str">
        <f t="shared" si="15"/>
        <v>Darnley Bay-1-80-0.5</v>
      </c>
      <c r="F297" s="182">
        <v>41.76</v>
      </c>
      <c r="G297" s="182">
        <v>0.06</v>
      </c>
      <c r="H297" s="182">
        <v>21.17</v>
      </c>
      <c r="I297" s="182">
        <v>7.72</v>
      </c>
      <c r="J297" s="182">
        <v>0.47</v>
      </c>
      <c r="K297" s="182">
        <v>19.079999999999998</v>
      </c>
      <c r="L297" s="182">
        <v>5.55</v>
      </c>
      <c r="M297" s="182">
        <v>0</v>
      </c>
      <c r="N297" s="182">
        <v>4.76</v>
      </c>
      <c r="O297" s="182">
        <v>100.57</v>
      </c>
      <c r="P297" s="183">
        <f t="shared" si="13"/>
        <v>81.499623801610753</v>
      </c>
      <c r="Q297" s="183">
        <f t="shared" si="14"/>
        <v>13.10664574221885</v>
      </c>
      <c r="R297" s="182" t="s">
        <v>729</v>
      </c>
      <c r="S297" s="182" t="s">
        <v>730</v>
      </c>
      <c r="T297" s="182">
        <v>5</v>
      </c>
    </row>
    <row r="298" spans="1:20" s="175" customFormat="1" ht="11.25">
      <c r="A298" s="175" t="s">
        <v>728</v>
      </c>
      <c r="B298" s="175">
        <v>1</v>
      </c>
      <c r="C298" s="175">
        <v>81</v>
      </c>
      <c r="D298" s="182">
        <v>0.5</v>
      </c>
      <c r="E298" s="182" t="str">
        <f t="shared" si="15"/>
        <v>Darnley Bay-1-81-0.5</v>
      </c>
      <c r="F298" s="182">
        <v>42.58</v>
      </c>
      <c r="G298" s="182">
        <v>0</v>
      </c>
      <c r="H298" s="182">
        <v>19.850000000000001</v>
      </c>
      <c r="I298" s="182">
        <v>7.77</v>
      </c>
      <c r="J298" s="182">
        <v>0.46</v>
      </c>
      <c r="K298" s="182">
        <v>18.510000000000002</v>
      </c>
      <c r="L298" s="182">
        <v>6.16</v>
      </c>
      <c r="M298" s="182">
        <v>0.01</v>
      </c>
      <c r="N298" s="182">
        <v>5.36</v>
      </c>
      <c r="O298" s="182">
        <v>100.71</v>
      </c>
      <c r="P298" s="183">
        <f t="shared" si="13"/>
        <v>80.938546045825817</v>
      </c>
      <c r="Q298" s="183">
        <f t="shared" si="14"/>
        <v>15.336294967110121</v>
      </c>
      <c r="R298" s="182" t="s">
        <v>729</v>
      </c>
      <c r="S298" s="182" t="s">
        <v>730</v>
      </c>
      <c r="T298" s="182">
        <v>5</v>
      </c>
    </row>
    <row r="299" spans="1:20" s="175" customFormat="1" ht="11.25">
      <c r="A299" s="175" t="s">
        <v>728</v>
      </c>
      <c r="B299" s="175">
        <v>1</v>
      </c>
      <c r="C299" s="175">
        <v>87</v>
      </c>
      <c r="D299" s="182">
        <v>0.5</v>
      </c>
      <c r="E299" s="182" t="str">
        <f t="shared" si="15"/>
        <v>Darnley Bay-1-87-0.5</v>
      </c>
      <c r="F299" s="182">
        <v>41.14</v>
      </c>
      <c r="G299" s="182">
        <v>0</v>
      </c>
      <c r="H299" s="182">
        <v>22.66</v>
      </c>
      <c r="I299" s="182">
        <v>12.48</v>
      </c>
      <c r="J299" s="182">
        <v>0.59</v>
      </c>
      <c r="K299" s="182">
        <v>16.600000000000001</v>
      </c>
      <c r="L299" s="182">
        <v>6.15</v>
      </c>
      <c r="M299" s="182">
        <v>0</v>
      </c>
      <c r="N299" s="182">
        <v>1.67</v>
      </c>
      <c r="O299" s="182">
        <v>101.29</v>
      </c>
      <c r="P299" s="183">
        <f t="shared" si="13"/>
        <v>70.334055361465772</v>
      </c>
      <c r="Q299" s="183">
        <f t="shared" si="14"/>
        <v>4.7110530770673353</v>
      </c>
      <c r="R299" s="182" t="s">
        <v>729</v>
      </c>
      <c r="S299" s="182" t="s">
        <v>743</v>
      </c>
      <c r="T299" s="182">
        <v>12</v>
      </c>
    </row>
    <row r="300" spans="1:20" s="175" customFormat="1" ht="11.25">
      <c r="A300" s="175" t="s">
        <v>728</v>
      </c>
      <c r="B300" s="175">
        <v>1</v>
      </c>
      <c r="C300" s="175">
        <v>88</v>
      </c>
      <c r="D300" s="182">
        <v>0.5</v>
      </c>
      <c r="E300" s="182" t="str">
        <f t="shared" si="15"/>
        <v>Darnley Bay-1-88-0.5</v>
      </c>
      <c r="F300" s="182">
        <v>40.56</v>
      </c>
      <c r="G300" s="182">
        <v>0.12</v>
      </c>
      <c r="H300" s="182">
        <v>22.8</v>
      </c>
      <c r="I300" s="182">
        <v>7.1</v>
      </c>
      <c r="J300" s="182">
        <v>0.36</v>
      </c>
      <c r="K300" s="182">
        <v>21.79</v>
      </c>
      <c r="L300" s="182">
        <v>4.84</v>
      </c>
      <c r="M300" s="182">
        <v>0</v>
      </c>
      <c r="N300" s="182">
        <v>2.73</v>
      </c>
      <c r="O300" s="182">
        <v>100.3</v>
      </c>
      <c r="P300" s="183">
        <f t="shared" si="13"/>
        <v>84.544817577373507</v>
      </c>
      <c r="Q300" s="183">
        <f t="shared" si="14"/>
        <v>7.4351986725273305</v>
      </c>
      <c r="R300" s="182" t="s">
        <v>729</v>
      </c>
      <c r="S300" s="182" t="s">
        <v>730</v>
      </c>
      <c r="T300" s="182">
        <v>5</v>
      </c>
    </row>
    <row r="301" spans="1:20" s="175" customFormat="1" ht="11.25">
      <c r="A301" s="175" t="s">
        <v>728</v>
      </c>
      <c r="B301" s="175">
        <v>1</v>
      </c>
      <c r="C301" s="175">
        <v>89</v>
      </c>
      <c r="D301" s="182">
        <v>0.5</v>
      </c>
      <c r="E301" s="182" t="str">
        <f t="shared" si="15"/>
        <v>Darnley Bay-1-89-0.5</v>
      </c>
      <c r="F301" s="182">
        <v>42.59</v>
      </c>
      <c r="G301" s="182">
        <v>0.22</v>
      </c>
      <c r="H301" s="182">
        <v>21.1</v>
      </c>
      <c r="I301" s="182">
        <v>9.06</v>
      </c>
      <c r="J301" s="182">
        <v>0.56999999999999995</v>
      </c>
      <c r="K301" s="182">
        <v>18.760000000000002</v>
      </c>
      <c r="L301" s="182">
        <v>4.67</v>
      </c>
      <c r="M301" s="182">
        <v>0.04</v>
      </c>
      <c r="N301" s="182">
        <v>4.0599999999999996</v>
      </c>
      <c r="O301" s="182">
        <v>101.07</v>
      </c>
      <c r="P301" s="183">
        <f t="shared" si="13"/>
        <v>78.681601335952649</v>
      </c>
      <c r="Q301" s="183">
        <f t="shared" si="14"/>
        <v>11.432398777796625</v>
      </c>
      <c r="R301" s="182" t="s">
        <v>729</v>
      </c>
      <c r="S301" s="182" t="s">
        <v>730</v>
      </c>
      <c r="T301" s="182">
        <v>5</v>
      </c>
    </row>
    <row r="302" spans="1:20" s="175" customFormat="1" ht="11.25">
      <c r="A302" s="175" t="s">
        <v>728</v>
      </c>
      <c r="B302" s="175">
        <v>1</v>
      </c>
      <c r="C302" s="175">
        <v>90</v>
      </c>
      <c r="D302" s="182">
        <v>0.5</v>
      </c>
      <c r="E302" s="182" t="str">
        <f t="shared" si="15"/>
        <v>Darnley Bay-1-90-0.5</v>
      </c>
      <c r="F302" s="182">
        <v>41.13</v>
      </c>
      <c r="G302" s="182">
        <v>0</v>
      </c>
      <c r="H302" s="182">
        <v>20.69</v>
      </c>
      <c r="I302" s="182">
        <v>7.69</v>
      </c>
      <c r="J302" s="182">
        <v>0.38</v>
      </c>
      <c r="K302" s="182">
        <v>18.72</v>
      </c>
      <c r="L302" s="182">
        <v>6.15</v>
      </c>
      <c r="M302" s="182">
        <v>0</v>
      </c>
      <c r="N302" s="182">
        <v>4.4400000000000004</v>
      </c>
      <c r="O302" s="182">
        <v>99.21</v>
      </c>
      <c r="P302" s="183">
        <f t="shared" si="13"/>
        <v>81.270034928365334</v>
      </c>
      <c r="Q302" s="183">
        <f t="shared" si="14"/>
        <v>12.584344588490726</v>
      </c>
      <c r="R302" s="182" t="s">
        <v>729</v>
      </c>
      <c r="S302" s="182" t="s">
        <v>730</v>
      </c>
      <c r="T302" s="182">
        <v>5</v>
      </c>
    </row>
    <row r="303" spans="1:20" s="175" customFormat="1" ht="11.25">
      <c r="A303" s="175" t="s">
        <v>728</v>
      </c>
      <c r="B303" s="175">
        <v>1</v>
      </c>
      <c r="C303" s="175">
        <v>1</v>
      </c>
      <c r="D303" s="182">
        <v>0.3</v>
      </c>
      <c r="E303" s="182" t="str">
        <f>CONCATENATE([2]sp!A275,"-",B303,"-",C303,"-",D303)</f>
        <v>Darnley Bay-1-1-0.3</v>
      </c>
      <c r="F303" s="182">
        <v>41.03</v>
      </c>
      <c r="G303" s="182">
        <v>0.1</v>
      </c>
      <c r="H303" s="182">
        <v>17.39</v>
      </c>
      <c r="I303" s="182">
        <v>8.7100000000000009</v>
      </c>
      <c r="J303" s="182">
        <v>0.7</v>
      </c>
      <c r="K303" s="182">
        <v>17.66</v>
      </c>
      <c r="L303" s="182">
        <v>7.48</v>
      </c>
      <c r="M303" s="182">
        <v>0.02</v>
      </c>
      <c r="N303" s="182">
        <v>7.97</v>
      </c>
      <c r="O303" s="182">
        <v>101.05</v>
      </c>
      <c r="P303" s="183">
        <f t="shared" si="13"/>
        <v>78.326767681225903</v>
      </c>
      <c r="Q303" s="183">
        <f t="shared" si="14"/>
        <v>23.515369884462693</v>
      </c>
      <c r="R303" s="182" t="s">
        <v>729</v>
      </c>
      <c r="S303" s="182" t="s">
        <v>743</v>
      </c>
      <c r="T303" s="182">
        <v>12</v>
      </c>
    </row>
    <row r="304" spans="1:20" s="175" customFormat="1" ht="11.25">
      <c r="A304" s="175" t="s">
        <v>728</v>
      </c>
      <c r="B304" s="175">
        <v>1</v>
      </c>
      <c r="C304" s="175">
        <v>5</v>
      </c>
      <c r="D304" s="182">
        <v>0.3</v>
      </c>
      <c r="E304" s="182" t="str">
        <f t="shared" ref="E304:E349" si="16">CONCATENATE(A303,"-",B304,"-",C304,"-",D304)</f>
        <v>Darnley Bay-1-5-0.3</v>
      </c>
      <c r="F304" s="182">
        <v>43.17</v>
      </c>
      <c r="G304" s="182">
        <v>0.16</v>
      </c>
      <c r="H304" s="182">
        <v>19.989999999999998</v>
      </c>
      <c r="I304" s="182">
        <v>7.78</v>
      </c>
      <c r="J304" s="182">
        <v>0.41</v>
      </c>
      <c r="K304" s="182">
        <v>18.62</v>
      </c>
      <c r="L304" s="182">
        <v>5.43</v>
      </c>
      <c r="M304" s="182">
        <v>0</v>
      </c>
      <c r="N304" s="182">
        <v>5.21</v>
      </c>
      <c r="O304" s="182">
        <v>100.77</v>
      </c>
      <c r="P304" s="183">
        <f t="shared" si="13"/>
        <v>81.010013692136923</v>
      </c>
      <c r="Q304" s="183">
        <f t="shared" si="14"/>
        <v>14.882115029124488</v>
      </c>
      <c r="R304" s="182" t="s">
        <v>729</v>
      </c>
      <c r="S304" s="182" t="s">
        <v>730</v>
      </c>
      <c r="T304" s="182">
        <v>5</v>
      </c>
    </row>
    <row r="305" spans="1:20" s="175" customFormat="1" ht="11.25">
      <c r="A305" s="175" t="s">
        <v>728</v>
      </c>
      <c r="B305" s="175">
        <v>1</v>
      </c>
      <c r="C305" s="175">
        <v>6</v>
      </c>
      <c r="D305" s="182">
        <v>0.3</v>
      </c>
      <c r="E305" s="182" t="str">
        <f t="shared" si="16"/>
        <v>Darnley Bay-1-6-0.3</v>
      </c>
      <c r="F305" s="182">
        <v>41.12</v>
      </c>
      <c r="G305" s="182">
        <v>0.23</v>
      </c>
      <c r="H305" s="182">
        <v>23.17</v>
      </c>
      <c r="I305" s="182">
        <v>9.1999999999999993</v>
      </c>
      <c r="J305" s="182">
        <v>0.59</v>
      </c>
      <c r="K305" s="182">
        <v>19.02</v>
      </c>
      <c r="L305" s="182">
        <v>5.07</v>
      </c>
      <c r="M305" s="182">
        <v>0</v>
      </c>
      <c r="N305" s="182">
        <v>1.99</v>
      </c>
      <c r="O305" s="182">
        <v>100.4</v>
      </c>
      <c r="P305" s="183">
        <f t="shared" si="13"/>
        <v>78.655250630381829</v>
      </c>
      <c r="Q305" s="183">
        <f t="shared" si="14"/>
        <v>5.4477576548031523</v>
      </c>
      <c r="R305" s="182" t="s">
        <v>729</v>
      </c>
      <c r="S305" s="182" t="s">
        <v>730</v>
      </c>
      <c r="T305" s="182">
        <v>5</v>
      </c>
    </row>
    <row r="306" spans="1:20" s="175" customFormat="1" ht="11.25">
      <c r="A306" s="175" t="s">
        <v>728</v>
      </c>
      <c r="B306" s="175">
        <v>1</v>
      </c>
      <c r="C306" s="175">
        <v>7</v>
      </c>
      <c r="D306" s="182">
        <v>0.3</v>
      </c>
      <c r="E306" s="182" t="str">
        <f t="shared" si="16"/>
        <v>Darnley Bay-1-7-0.3</v>
      </c>
      <c r="F306" s="182">
        <v>42.41</v>
      </c>
      <c r="G306" s="182">
        <v>7.0000000000000007E-2</v>
      </c>
      <c r="H306" s="182">
        <v>20.39</v>
      </c>
      <c r="I306" s="182">
        <v>6.73</v>
      </c>
      <c r="J306" s="182">
        <v>0.31</v>
      </c>
      <c r="K306" s="182">
        <v>20.010000000000002</v>
      </c>
      <c r="L306" s="182">
        <v>6.12</v>
      </c>
      <c r="M306" s="182">
        <v>0</v>
      </c>
      <c r="N306" s="182">
        <v>4.63</v>
      </c>
      <c r="O306" s="182">
        <v>100.67</v>
      </c>
      <c r="P306" s="183">
        <f t="shared" si="13"/>
        <v>84.126065649435262</v>
      </c>
      <c r="Q306" s="183">
        <f t="shared" si="14"/>
        <v>13.219230259812459</v>
      </c>
      <c r="R306" s="182" t="s">
        <v>729</v>
      </c>
      <c r="S306" s="182" t="s">
        <v>730</v>
      </c>
      <c r="T306" s="182">
        <v>5</v>
      </c>
    </row>
    <row r="307" spans="1:20" s="175" customFormat="1" ht="11.25">
      <c r="A307" s="175" t="s">
        <v>728</v>
      </c>
      <c r="B307" s="175">
        <v>1</v>
      </c>
      <c r="C307" s="175">
        <v>8</v>
      </c>
      <c r="D307" s="182">
        <v>0.3</v>
      </c>
      <c r="E307" s="182" t="str">
        <f t="shared" si="16"/>
        <v>Darnley Bay-1-8-0.3</v>
      </c>
      <c r="F307" s="182">
        <v>42.54</v>
      </c>
      <c r="G307" s="182">
        <v>0.17</v>
      </c>
      <c r="H307" s="182">
        <v>21.47</v>
      </c>
      <c r="I307" s="182">
        <v>9.36</v>
      </c>
      <c r="J307" s="182">
        <v>0.45</v>
      </c>
      <c r="K307" s="182">
        <v>18.52</v>
      </c>
      <c r="L307" s="182">
        <v>5.0599999999999996</v>
      </c>
      <c r="M307" s="182">
        <v>0</v>
      </c>
      <c r="N307" s="182">
        <v>2.0299999999999998</v>
      </c>
      <c r="O307" s="182">
        <v>99.58</v>
      </c>
      <c r="P307" s="183">
        <f t="shared" si="13"/>
        <v>77.909271602743758</v>
      </c>
      <c r="Q307" s="183">
        <f t="shared" si="14"/>
        <v>5.964508948254605</v>
      </c>
      <c r="R307" s="182" t="s">
        <v>729</v>
      </c>
      <c r="S307" s="182" t="s">
        <v>730</v>
      </c>
      <c r="T307" s="182">
        <v>5</v>
      </c>
    </row>
    <row r="308" spans="1:20" s="175" customFormat="1" ht="11.25">
      <c r="A308" s="175" t="s">
        <v>728</v>
      </c>
      <c r="B308" s="175">
        <v>1</v>
      </c>
      <c r="C308" s="175">
        <v>9</v>
      </c>
      <c r="D308" s="182">
        <v>0.3</v>
      </c>
      <c r="E308" s="182" t="str">
        <f t="shared" si="16"/>
        <v>Darnley Bay-1-9-0.3</v>
      </c>
      <c r="F308" s="182">
        <v>42.8</v>
      </c>
      <c r="G308" s="182">
        <v>0.08</v>
      </c>
      <c r="H308" s="182">
        <v>20.88</v>
      </c>
      <c r="I308" s="182">
        <v>7.87</v>
      </c>
      <c r="J308" s="182">
        <v>0.42</v>
      </c>
      <c r="K308" s="182">
        <v>19.45</v>
      </c>
      <c r="L308" s="182">
        <v>4.91</v>
      </c>
      <c r="M308" s="182">
        <v>0</v>
      </c>
      <c r="N308" s="182">
        <v>3.39</v>
      </c>
      <c r="O308" s="182">
        <v>99.8</v>
      </c>
      <c r="P308" s="183">
        <f t="shared" si="13"/>
        <v>81.499061480629337</v>
      </c>
      <c r="Q308" s="183">
        <f t="shared" si="14"/>
        <v>9.8217711220183261</v>
      </c>
      <c r="R308" s="182" t="s">
        <v>729</v>
      </c>
      <c r="S308" s="182" t="s">
        <v>730</v>
      </c>
      <c r="T308" s="182">
        <v>5</v>
      </c>
    </row>
    <row r="309" spans="1:20" s="175" customFormat="1" ht="11.25">
      <c r="A309" s="175" t="s">
        <v>728</v>
      </c>
      <c r="B309" s="175">
        <v>1</v>
      </c>
      <c r="C309" s="175">
        <v>10</v>
      </c>
      <c r="D309" s="182">
        <v>0.3</v>
      </c>
      <c r="E309" s="182" t="str">
        <f t="shared" si="16"/>
        <v>Darnley Bay-1-10-0.3</v>
      </c>
      <c r="F309" s="182">
        <v>41.48</v>
      </c>
      <c r="G309" s="182">
        <v>0.04</v>
      </c>
      <c r="H309" s="182">
        <v>21.53</v>
      </c>
      <c r="I309" s="182">
        <v>6.23</v>
      </c>
      <c r="J309" s="182">
        <v>0.32</v>
      </c>
      <c r="K309" s="182">
        <v>20.66</v>
      </c>
      <c r="L309" s="182">
        <v>5.53</v>
      </c>
      <c r="M309" s="182">
        <v>0</v>
      </c>
      <c r="N309" s="182">
        <v>3.45</v>
      </c>
      <c r="O309" s="182">
        <v>99.24</v>
      </c>
      <c r="P309" s="183">
        <f t="shared" si="13"/>
        <v>85.530179643678835</v>
      </c>
      <c r="Q309" s="183">
        <f t="shared" si="14"/>
        <v>9.7062537640652309</v>
      </c>
      <c r="R309" s="182" t="s">
        <v>729</v>
      </c>
      <c r="S309" s="182" t="s">
        <v>730</v>
      </c>
      <c r="T309" s="182">
        <v>5</v>
      </c>
    </row>
    <row r="310" spans="1:20" s="175" customFormat="1" ht="11.25">
      <c r="A310" s="175" t="s">
        <v>728</v>
      </c>
      <c r="B310" s="175">
        <v>1</v>
      </c>
      <c r="C310" s="175">
        <v>14</v>
      </c>
      <c r="D310" s="182">
        <v>0.3</v>
      </c>
      <c r="E310" s="182" t="str">
        <f t="shared" si="16"/>
        <v>Darnley Bay-1-14-0.3</v>
      </c>
      <c r="F310" s="182">
        <v>43.5</v>
      </c>
      <c r="G310" s="182">
        <v>0.09</v>
      </c>
      <c r="H310" s="182">
        <v>22.58</v>
      </c>
      <c r="I310" s="182">
        <v>8.43</v>
      </c>
      <c r="J310" s="182">
        <v>0.44</v>
      </c>
      <c r="K310" s="182">
        <v>19.350000000000001</v>
      </c>
      <c r="L310" s="182">
        <v>4.8099999999999996</v>
      </c>
      <c r="M310" s="182">
        <v>0</v>
      </c>
      <c r="N310" s="182">
        <v>2.1800000000000002</v>
      </c>
      <c r="O310" s="182">
        <v>101.38</v>
      </c>
      <c r="P310" s="183">
        <f t="shared" si="13"/>
        <v>80.358870657301253</v>
      </c>
      <c r="Q310" s="183">
        <f t="shared" si="14"/>
        <v>6.0827087002375899</v>
      </c>
      <c r="R310" s="182" t="s">
        <v>729</v>
      </c>
      <c r="S310" s="182" t="s">
        <v>730</v>
      </c>
      <c r="T310" s="182">
        <v>5</v>
      </c>
    </row>
    <row r="311" spans="1:20" s="175" customFormat="1" ht="11.25">
      <c r="A311" s="175" t="s">
        <v>728</v>
      </c>
      <c r="B311" s="175">
        <v>1</v>
      </c>
      <c r="C311" s="175">
        <v>15</v>
      </c>
      <c r="D311" s="182">
        <v>0.3</v>
      </c>
      <c r="E311" s="182" t="str">
        <f t="shared" si="16"/>
        <v>Darnley Bay-1-15-0.3</v>
      </c>
      <c r="F311" s="182">
        <v>39.85</v>
      </c>
      <c r="G311" s="182">
        <v>0.23</v>
      </c>
      <c r="H311" s="182">
        <v>21.64</v>
      </c>
      <c r="I311" s="182">
        <v>20.86</v>
      </c>
      <c r="J311" s="182">
        <v>0.83</v>
      </c>
      <c r="K311" s="182">
        <v>9.15</v>
      </c>
      <c r="L311" s="182">
        <v>6.47</v>
      </c>
      <c r="M311" s="182">
        <v>0</v>
      </c>
      <c r="N311" s="182">
        <v>0.12</v>
      </c>
      <c r="O311" s="182">
        <v>99.14</v>
      </c>
      <c r="P311" s="183">
        <f t="shared" si="13"/>
        <v>43.878401443348139</v>
      </c>
      <c r="Q311" s="183">
        <f t="shared" si="14"/>
        <v>0.37062124964911464</v>
      </c>
      <c r="R311" s="182" t="s">
        <v>729</v>
      </c>
      <c r="S311" s="182" t="s">
        <v>736</v>
      </c>
      <c r="T311" s="182">
        <v>3</v>
      </c>
    </row>
    <row r="312" spans="1:20" s="175" customFormat="1" ht="11.25">
      <c r="A312" s="175" t="s">
        <v>728</v>
      </c>
      <c r="B312" s="175">
        <v>1</v>
      </c>
      <c r="C312" s="175">
        <v>17</v>
      </c>
      <c r="D312" s="182">
        <v>0.3</v>
      </c>
      <c r="E312" s="182" t="str">
        <f t="shared" si="16"/>
        <v>Darnley Bay-1-17-0.3</v>
      </c>
      <c r="F312" s="182">
        <v>41.94</v>
      </c>
      <c r="G312" s="182">
        <v>0.17</v>
      </c>
      <c r="H312" s="182">
        <v>22.21</v>
      </c>
      <c r="I312" s="182">
        <v>8.57</v>
      </c>
      <c r="J312" s="182">
        <v>0.44</v>
      </c>
      <c r="K312" s="182">
        <v>19.079999999999998</v>
      </c>
      <c r="L312" s="182">
        <v>4.8600000000000003</v>
      </c>
      <c r="M312" s="182">
        <v>0</v>
      </c>
      <c r="N312" s="182">
        <v>2.0099999999999998</v>
      </c>
      <c r="O312" s="182">
        <v>99.27</v>
      </c>
      <c r="P312" s="183">
        <f t="shared" si="13"/>
        <v>79.872651031864208</v>
      </c>
      <c r="Q312" s="183">
        <f t="shared" si="14"/>
        <v>5.7236014718031409</v>
      </c>
      <c r="R312" s="182" t="s">
        <v>729</v>
      </c>
      <c r="S312" s="182" t="s">
        <v>730</v>
      </c>
      <c r="T312" s="182">
        <v>5</v>
      </c>
    </row>
    <row r="313" spans="1:20" s="175" customFormat="1" ht="11.25">
      <c r="A313" s="175" t="s">
        <v>728</v>
      </c>
      <c r="B313" s="175">
        <v>1</v>
      </c>
      <c r="C313" s="175">
        <v>18</v>
      </c>
      <c r="D313" s="182">
        <v>0.3</v>
      </c>
      <c r="E313" s="182" t="str">
        <f t="shared" si="16"/>
        <v>Darnley Bay-1-18-0.3</v>
      </c>
      <c r="F313" s="182">
        <v>42.1</v>
      </c>
      <c r="G313" s="182">
        <v>0.27</v>
      </c>
      <c r="H313" s="182">
        <v>18.18</v>
      </c>
      <c r="I313" s="182">
        <v>6.89</v>
      </c>
      <c r="J313" s="182">
        <v>0.37</v>
      </c>
      <c r="K313" s="182">
        <v>20.39</v>
      </c>
      <c r="L313" s="182">
        <v>4.87</v>
      </c>
      <c r="M313" s="182">
        <v>0</v>
      </c>
      <c r="N313" s="182">
        <v>5.92</v>
      </c>
      <c r="O313" s="182">
        <v>98.99</v>
      </c>
      <c r="P313" s="183">
        <f t="shared" si="13"/>
        <v>84.063421564011151</v>
      </c>
      <c r="Q313" s="183">
        <f t="shared" si="14"/>
        <v>17.928335594455557</v>
      </c>
      <c r="R313" s="182" t="s">
        <v>729</v>
      </c>
      <c r="S313" s="182" t="s">
        <v>730</v>
      </c>
      <c r="T313" s="182">
        <v>5</v>
      </c>
    </row>
    <row r="314" spans="1:20" s="175" customFormat="1" ht="11.25">
      <c r="A314" s="175" t="s">
        <v>728</v>
      </c>
      <c r="B314" s="175">
        <v>1</v>
      </c>
      <c r="C314" s="175">
        <v>19</v>
      </c>
      <c r="D314" s="182">
        <v>0.3</v>
      </c>
      <c r="E314" s="182" t="str">
        <f t="shared" si="16"/>
        <v>Darnley Bay-1-19-0.3</v>
      </c>
      <c r="F314" s="182">
        <v>41.14</v>
      </c>
      <c r="G314" s="182">
        <v>0.01</v>
      </c>
      <c r="H314" s="182">
        <v>20.23</v>
      </c>
      <c r="I314" s="182">
        <v>6.64</v>
      </c>
      <c r="J314" s="182">
        <v>0.41</v>
      </c>
      <c r="K314" s="182">
        <v>18.77</v>
      </c>
      <c r="L314" s="182">
        <v>6.57</v>
      </c>
      <c r="M314" s="182">
        <v>0</v>
      </c>
      <c r="N314" s="182">
        <v>5.35</v>
      </c>
      <c r="O314" s="182">
        <v>99.12</v>
      </c>
      <c r="P314" s="183">
        <f t="shared" si="13"/>
        <v>83.43987924391206</v>
      </c>
      <c r="Q314" s="183">
        <f t="shared" si="14"/>
        <v>15.067780262907654</v>
      </c>
      <c r="R314" s="182" t="s">
        <v>729</v>
      </c>
      <c r="S314" s="182" t="s">
        <v>730</v>
      </c>
      <c r="T314" s="182">
        <v>5</v>
      </c>
    </row>
    <row r="315" spans="1:20" s="175" customFormat="1" ht="11.25">
      <c r="A315" s="175" t="s">
        <v>728</v>
      </c>
      <c r="B315" s="175">
        <v>1</v>
      </c>
      <c r="C315" s="175">
        <v>39</v>
      </c>
      <c r="D315" s="182">
        <v>0.3</v>
      </c>
      <c r="E315" s="182" t="str">
        <f t="shared" si="16"/>
        <v>Darnley Bay-1-39-0.3</v>
      </c>
      <c r="F315" s="182">
        <v>41.36</v>
      </c>
      <c r="G315" s="182">
        <v>0.15</v>
      </c>
      <c r="H315" s="182">
        <v>19.96</v>
      </c>
      <c r="I315" s="182">
        <v>7.1</v>
      </c>
      <c r="J315" s="182">
        <v>0.43</v>
      </c>
      <c r="K315" s="182">
        <v>20.73</v>
      </c>
      <c r="L315" s="182">
        <v>5.17</v>
      </c>
      <c r="M315" s="182">
        <v>0</v>
      </c>
      <c r="N315" s="182">
        <v>4.87</v>
      </c>
      <c r="O315" s="182">
        <v>99.79</v>
      </c>
      <c r="P315" s="183">
        <f t="shared" si="13"/>
        <v>83.881916017867226</v>
      </c>
      <c r="Q315" s="183">
        <f t="shared" si="14"/>
        <v>14.065491868555727</v>
      </c>
      <c r="R315" s="182" t="s">
        <v>729</v>
      </c>
      <c r="S315" s="182" t="s">
        <v>730</v>
      </c>
      <c r="T315" s="182">
        <v>5</v>
      </c>
    </row>
    <row r="316" spans="1:20" s="175" customFormat="1" ht="11.25">
      <c r="A316" s="175" t="s">
        <v>728</v>
      </c>
      <c r="B316" s="175">
        <v>1</v>
      </c>
      <c r="C316" s="175">
        <v>42</v>
      </c>
      <c r="D316" s="182">
        <v>0.3</v>
      </c>
      <c r="E316" s="182" t="str">
        <f t="shared" si="16"/>
        <v>Darnley Bay-1-42-0.3</v>
      </c>
      <c r="F316" s="182">
        <v>41.42</v>
      </c>
      <c r="G316" s="182">
        <v>0.06</v>
      </c>
      <c r="H316" s="182">
        <v>18.27</v>
      </c>
      <c r="I316" s="182">
        <v>7.12</v>
      </c>
      <c r="J316" s="182">
        <v>0.54</v>
      </c>
      <c r="K316" s="182">
        <v>18.64</v>
      </c>
      <c r="L316" s="182">
        <v>6.25</v>
      </c>
      <c r="M316" s="182">
        <v>0</v>
      </c>
      <c r="N316" s="182">
        <v>6.42</v>
      </c>
      <c r="O316" s="182">
        <v>98.72</v>
      </c>
      <c r="P316" s="183">
        <f t="shared" si="13"/>
        <v>82.352041258047763</v>
      </c>
      <c r="Q316" s="183">
        <f t="shared" si="14"/>
        <v>19.076192391742214</v>
      </c>
      <c r="R316" s="182" t="s">
        <v>729</v>
      </c>
      <c r="S316" s="182" t="s">
        <v>730</v>
      </c>
      <c r="T316" s="182">
        <v>5</v>
      </c>
    </row>
    <row r="317" spans="1:20" s="175" customFormat="1" ht="11.25">
      <c r="A317" s="175" t="s">
        <v>728</v>
      </c>
      <c r="B317" s="175">
        <v>1</v>
      </c>
      <c r="C317" s="175">
        <v>44</v>
      </c>
      <c r="D317" s="182">
        <v>0.3</v>
      </c>
      <c r="E317" s="182" t="str">
        <f t="shared" si="16"/>
        <v>Darnley Bay-1-44-0.3</v>
      </c>
      <c r="F317" s="182">
        <v>41.48</v>
      </c>
      <c r="G317" s="182">
        <v>0.01</v>
      </c>
      <c r="H317" s="182">
        <v>20.05</v>
      </c>
      <c r="I317" s="182">
        <v>6.57</v>
      </c>
      <c r="J317" s="182">
        <v>0.38</v>
      </c>
      <c r="K317" s="182">
        <v>19.75</v>
      </c>
      <c r="L317" s="182">
        <v>6.04</v>
      </c>
      <c r="M317" s="182">
        <v>0</v>
      </c>
      <c r="N317" s="182">
        <v>4.3600000000000003</v>
      </c>
      <c r="O317" s="182">
        <v>98.64</v>
      </c>
      <c r="P317" s="183">
        <f t="shared" si="13"/>
        <v>84.272180190182851</v>
      </c>
      <c r="Q317" s="183">
        <f t="shared" si="14"/>
        <v>12.730705753092074</v>
      </c>
      <c r="R317" s="182" t="s">
        <v>729</v>
      </c>
      <c r="S317" s="182" t="s">
        <v>730</v>
      </c>
      <c r="T317" s="182">
        <v>5</v>
      </c>
    </row>
    <row r="318" spans="1:20" s="175" customFormat="1" ht="11.25">
      <c r="A318" s="175" t="s">
        <v>728</v>
      </c>
      <c r="B318" s="175">
        <v>1</v>
      </c>
      <c r="C318" s="175">
        <v>45</v>
      </c>
      <c r="D318" s="182">
        <v>0.3</v>
      </c>
      <c r="E318" s="182" t="str">
        <f t="shared" si="16"/>
        <v>Darnley Bay-1-45-0.3</v>
      </c>
      <c r="F318" s="182">
        <v>43.07</v>
      </c>
      <c r="G318" s="182">
        <v>0.4</v>
      </c>
      <c r="H318" s="182">
        <v>21.09</v>
      </c>
      <c r="I318" s="182">
        <v>7.05</v>
      </c>
      <c r="J318" s="182">
        <v>0.41</v>
      </c>
      <c r="K318" s="182">
        <v>20.34</v>
      </c>
      <c r="L318" s="182">
        <v>4.54</v>
      </c>
      <c r="M318" s="182">
        <v>0</v>
      </c>
      <c r="N318" s="182">
        <v>3.49</v>
      </c>
      <c r="O318" s="182">
        <v>100.39</v>
      </c>
      <c r="P318" s="183">
        <f t="shared" si="13"/>
        <v>83.720030969036969</v>
      </c>
      <c r="Q318" s="183">
        <f t="shared" si="14"/>
        <v>9.9919262311998835</v>
      </c>
      <c r="R318" s="182" t="s">
        <v>729</v>
      </c>
      <c r="S318" s="182" t="s">
        <v>733</v>
      </c>
      <c r="T318" s="182">
        <v>1</v>
      </c>
    </row>
    <row r="319" spans="1:20" s="175" customFormat="1" ht="11.25">
      <c r="A319" s="175" t="s">
        <v>728</v>
      </c>
      <c r="B319" s="175">
        <v>1</v>
      </c>
      <c r="C319" s="175">
        <v>46</v>
      </c>
      <c r="D319" s="182">
        <v>0.3</v>
      </c>
      <c r="E319" s="182" t="str">
        <f t="shared" si="16"/>
        <v>Darnley Bay-1-46-0.3</v>
      </c>
      <c r="F319" s="182">
        <v>41.98</v>
      </c>
      <c r="G319" s="182">
        <v>0.45</v>
      </c>
      <c r="H319" s="182">
        <v>20.79</v>
      </c>
      <c r="I319" s="182">
        <v>6.46</v>
      </c>
      <c r="J319" s="182">
        <v>0.33</v>
      </c>
      <c r="K319" s="182">
        <v>19.93</v>
      </c>
      <c r="L319" s="182">
        <v>5.45</v>
      </c>
      <c r="M319" s="182">
        <v>0.04</v>
      </c>
      <c r="N319" s="182">
        <v>4.2</v>
      </c>
      <c r="O319" s="182">
        <v>99.63</v>
      </c>
      <c r="P319" s="183">
        <f t="shared" si="13"/>
        <v>84.613168337407387</v>
      </c>
      <c r="Q319" s="183">
        <f t="shared" si="14"/>
        <v>11.934869829984395</v>
      </c>
      <c r="R319" s="182" t="s">
        <v>729</v>
      </c>
      <c r="S319" s="182" t="s">
        <v>737</v>
      </c>
      <c r="T319" s="182">
        <v>11</v>
      </c>
    </row>
    <row r="320" spans="1:20" s="175" customFormat="1" ht="11.25">
      <c r="A320" s="175" t="s">
        <v>728</v>
      </c>
      <c r="B320" s="175">
        <v>1</v>
      </c>
      <c r="C320" s="175">
        <v>73</v>
      </c>
      <c r="D320" s="182">
        <v>0.3</v>
      </c>
      <c r="E320" s="182" t="str">
        <f t="shared" si="16"/>
        <v>Darnley Bay-1-73-0.3</v>
      </c>
      <c r="F320" s="182">
        <v>41.52</v>
      </c>
      <c r="G320" s="182">
        <v>0.38</v>
      </c>
      <c r="H320" s="182">
        <v>19.41</v>
      </c>
      <c r="I320" s="182">
        <v>6.95</v>
      </c>
      <c r="J320" s="182">
        <v>0.35</v>
      </c>
      <c r="K320" s="182">
        <v>21.04</v>
      </c>
      <c r="L320" s="182">
        <v>5.39</v>
      </c>
      <c r="M320" s="182">
        <v>0</v>
      </c>
      <c r="N320" s="182">
        <v>6.21</v>
      </c>
      <c r="O320" s="182">
        <v>101.24</v>
      </c>
      <c r="P320" s="183">
        <f t="shared" si="13"/>
        <v>84.365318295855445</v>
      </c>
      <c r="Q320" s="183">
        <f t="shared" si="14"/>
        <v>17.670218903096881</v>
      </c>
      <c r="R320" s="182" t="s">
        <v>729</v>
      </c>
      <c r="S320" s="182" t="s">
        <v>737</v>
      </c>
      <c r="T320" s="182">
        <v>11</v>
      </c>
    </row>
    <row r="321" spans="1:20" s="175" customFormat="1" ht="11.25">
      <c r="A321" s="175" t="s">
        <v>728</v>
      </c>
      <c r="B321" s="175">
        <v>1</v>
      </c>
      <c r="C321" s="175">
        <v>74</v>
      </c>
      <c r="D321" s="182">
        <v>0.3</v>
      </c>
      <c r="E321" s="182" t="str">
        <f t="shared" si="16"/>
        <v>Darnley Bay-1-74-0.3</v>
      </c>
      <c r="F321" s="182">
        <v>38.94</v>
      </c>
      <c r="G321" s="182">
        <v>0.14000000000000001</v>
      </c>
      <c r="H321" s="182">
        <v>21.9</v>
      </c>
      <c r="I321" s="182">
        <v>17.82</v>
      </c>
      <c r="J321" s="182">
        <v>0.47</v>
      </c>
      <c r="K321" s="182">
        <v>10.95</v>
      </c>
      <c r="L321" s="182">
        <v>9.0399999999999991</v>
      </c>
      <c r="M321" s="182">
        <v>0</v>
      </c>
      <c r="N321" s="182">
        <v>0.04</v>
      </c>
      <c r="O321" s="182">
        <v>99.37</v>
      </c>
      <c r="P321" s="183">
        <f t="shared" si="13"/>
        <v>52.273408147876609</v>
      </c>
      <c r="Q321" s="183">
        <f t="shared" si="14"/>
        <v>0.1223778938968101</v>
      </c>
      <c r="R321" s="182" t="s">
        <v>729</v>
      </c>
      <c r="S321" s="182" t="s">
        <v>736</v>
      </c>
      <c r="T321" s="182">
        <v>3</v>
      </c>
    </row>
    <row r="322" spans="1:20" s="175" customFormat="1" ht="11.25">
      <c r="A322" s="175" t="s">
        <v>728</v>
      </c>
      <c r="B322" s="175">
        <v>1</v>
      </c>
      <c r="C322" s="175">
        <v>75</v>
      </c>
      <c r="D322" s="182">
        <v>0.3</v>
      </c>
      <c r="E322" s="182" t="str">
        <f t="shared" si="16"/>
        <v>Darnley Bay-1-75-0.3</v>
      </c>
      <c r="F322" s="182">
        <v>42.47</v>
      </c>
      <c r="G322" s="182">
        <v>0.56999999999999995</v>
      </c>
      <c r="H322" s="182">
        <v>20.68</v>
      </c>
      <c r="I322" s="182">
        <v>7.2</v>
      </c>
      <c r="J322" s="182">
        <v>0.27</v>
      </c>
      <c r="K322" s="182">
        <v>20.68</v>
      </c>
      <c r="L322" s="182">
        <v>5.53</v>
      </c>
      <c r="M322" s="182">
        <v>0</v>
      </c>
      <c r="N322" s="182">
        <v>4.18</v>
      </c>
      <c r="O322" s="182">
        <v>101.58</v>
      </c>
      <c r="P322" s="183">
        <f t="shared" si="13"/>
        <v>83.6589362025573</v>
      </c>
      <c r="Q322" s="183">
        <f t="shared" si="14"/>
        <v>11.940460144587917</v>
      </c>
      <c r="R322" s="182" t="s">
        <v>729</v>
      </c>
      <c r="S322" s="182" t="s">
        <v>737</v>
      </c>
      <c r="T322" s="182">
        <v>11</v>
      </c>
    </row>
    <row r="323" spans="1:20" s="175" customFormat="1" ht="11.25">
      <c r="A323" s="175" t="s">
        <v>728</v>
      </c>
      <c r="B323" s="175">
        <v>1</v>
      </c>
      <c r="C323" s="175">
        <v>79</v>
      </c>
      <c r="D323" s="182">
        <v>0.3</v>
      </c>
      <c r="E323" s="182" t="str">
        <f t="shared" si="16"/>
        <v>Darnley Bay-1-79-0.3</v>
      </c>
      <c r="F323" s="182">
        <v>42</v>
      </c>
      <c r="G323" s="182">
        <v>0.24</v>
      </c>
      <c r="H323" s="182">
        <v>21.62</v>
      </c>
      <c r="I323" s="182">
        <v>7.51</v>
      </c>
      <c r="J323" s="182">
        <v>0.38</v>
      </c>
      <c r="K323" s="182">
        <v>20.95</v>
      </c>
      <c r="L323" s="182">
        <v>4.88</v>
      </c>
      <c r="M323" s="182">
        <v>0.06</v>
      </c>
      <c r="N323" s="182">
        <v>4.16</v>
      </c>
      <c r="O323" s="182">
        <v>101.8</v>
      </c>
      <c r="P323" s="183">
        <f t="shared" si="13"/>
        <v>83.256055800444429</v>
      </c>
      <c r="Q323" s="183">
        <f t="shared" si="14"/>
        <v>11.432260353460673</v>
      </c>
      <c r="R323" s="182" t="s">
        <v>729</v>
      </c>
      <c r="S323" s="182" t="s">
        <v>730</v>
      </c>
      <c r="T323" s="182">
        <v>5</v>
      </c>
    </row>
    <row r="324" spans="1:20" s="175" customFormat="1" ht="11.25">
      <c r="A324" s="175" t="s">
        <v>728</v>
      </c>
      <c r="B324" s="175">
        <v>1</v>
      </c>
      <c r="C324" s="175">
        <v>83</v>
      </c>
      <c r="D324" s="182">
        <v>0.3</v>
      </c>
      <c r="E324" s="182" t="str">
        <f t="shared" si="16"/>
        <v>Darnley Bay-1-83-0.3</v>
      </c>
      <c r="F324" s="182">
        <v>41.93</v>
      </c>
      <c r="G324" s="182">
        <v>0.27</v>
      </c>
      <c r="H324" s="182">
        <v>21.49</v>
      </c>
      <c r="I324" s="182">
        <v>7.12</v>
      </c>
      <c r="J324" s="182">
        <v>0.31</v>
      </c>
      <c r="K324" s="182">
        <v>20.92</v>
      </c>
      <c r="L324" s="182">
        <v>4.95</v>
      </c>
      <c r="M324" s="182">
        <v>0</v>
      </c>
      <c r="N324" s="182">
        <v>3.41</v>
      </c>
      <c r="O324" s="182">
        <v>100.4</v>
      </c>
      <c r="P324" s="183">
        <f t="shared" ref="P324:P386" si="17">((K324/40.31)/(K324/40.31+I324/71.85))*100</f>
        <v>83.967056311425026</v>
      </c>
      <c r="Q324" s="183">
        <f t="shared" ref="Q324:Q386" si="18">((N324/151.99061)/(N324/151.99061+H324/101.96137))*100</f>
        <v>9.6206833562627825</v>
      </c>
      <c r="R324" s="182" t="s">
        <v>729</v>
      </c>
      <c r="S324" s="182" t="s">
        <v>730</v>
      </c>
      <c r="T324" s="182">
        <v>5</v>
      </c>
    </row>
    <row r="325" spans="1:20" s="175" customFormat="1" ht="11.25">
      <c r="A325" s="175" t="s">
        <v>728</v>
      </c>
      <c r="B325" s="175">
        <v>1</v>
      </c>
      <c r="C325" s="175">
        <v>85</v>
      </c>
      <c r="D325" s="182">
        <v>0.3</v>
      </c>
      <c r="E325" s="182" t="str">
        <f t="shared" si="16"/>
        <v>Darnley Bay-1-85-0.3</v>
      </c>
      <c r="F325" s="182">
        <v>41</v>
      </c>
      <c r="G325" s="182">
        <v>0.08</v>
      </c>
      <c r="H325" s="182">
        <v>22.07</v>
      </c>
      <c r="I325" s="182">
        <v>8.32</v>
      </c>
      <c r="J325" s="182">
        <v>0.37</v>
      </c>
      <c r="K325" s="182">
        <v>19.88</v>
      </c>
      <c r="L325" s="182">
        <v>5.15</v>
      </c>
      <c r="M325" s="182">
        <v>0</v>
      </c>
      <c r="N325" s="182">
        <v>2.44</v>
      </c>
      <c r="O325" s="182">
        <v>99.32</v>
      </c>
      <c r="P325" s="183">
        <f t="shared" si="17"/>
        <v>80.98495643277883</v>
      </c>
      <c r="Q325" s="183">
        <f t="shared" si="18"/>
        <v>6.9045422146963933</v>
      </c>
      <c r="R325" s="182" t="s">
        <v>729</v>
      </c>
      <c r="S325" s="182" t="s">
        <v>730</v>
      </c>
      <c r="T325" s="182">
        <v>5</v>
      </c>
    </row>
    <row r="326" spans="1:20" s="175" customFormat="1" ht="11.25">
      <c r="A326" s="175" t="s">
        <v>728</v>
      </c>
      <c r="B326" s="175">
        <v>1</v>
      </c>
      <c r="C326" s="175">
        <v>94</v>
      </c>
      <c r="D326" s="182">
        <v>0.3</v>
      </c>
      <c r="E326" s="182" t="str">
        <f t="shared" si="16"/>
        <v>Darnley Bay-1-94-0.3</v>
      </c>
      <c r="F326" s="182">
        <v>40.53</v>
      </c>
      <c r="G326" s="182">
        <v>0.06</v>
      </c>
      <c r="H326" s="182">
        <v>19.63</v>
      </c>
      <c r="I326" s="182">
        <v>7.75</v>
      </c>
      <c r="J326" s="182">
        <v>0.46</v>
      </c>
      <c r="K326" s="182">
        <v>18.11</v>
      </c>
      <c r="L326" s="182">
        <v>6.72</v>
      </c>
      <c r="M326" s="182">
        <v>0</v>
      </c>
      <c r="N326" s="182">
        <v>6.06</v>
      </c>
      <c r="O326" s="182">
        <v>99.32</v>
      </c>
      <c r="P326" s="183">
        <f t="shared" si="17"/>
        <v>80.639480765440879</v>
      </c>
      <c r="Q326" s="183">
        <f t="shared" si="18"/>
        <v>17.156531843398941</v>
      </c>
      <c r="R326" s="182" t="s">
        <v>729</v>
      </c>
      <c r="S326" s="182" t="s">
        <v>730</v>
      </c>
      <c r="T326" s="182">
        <v>5</v>
      </c>
    </row>
    <row r="327" spans="1:20" s="175" customFormat="1" ht="11.25">
      <c r="A327" s="175" t="s">
        <v>728</v>
      </c>
      <c r="B327" s="175">
        <v>2</v>
      </c>
      <c r="C327" s="175">
        <v>27</v>
      </c>
      <c r="D327" s="182">
        <v>0.3</v>
      </c>
      <c r="E327" s="182" t="str">
        <f t="shared" si="16"/>
        <v>Darnley Bay-2-27-0.3</v>
      </c>
      <c r="F327" s="182">
        <v>39.840000000000003</v>
      </c>
      <c r="G327" s="182">
        <v>0.04</v>
      </c>
      <c r="H327" s="182">
        <v>19.11</v>
      </c>
      <c r="I327" s="182">
        <v>7.9</v>
      </c>
      <c r="J327" s="182">
        <v>0.54</v>
      </c>
      <c r="K327" s="182">
        <v>18.850000000000001</v>
      </c>
      <c r="L327" s="182">
        <v>6.23</v>
      </c>
      <c r="M327" s="182">
        <v>0</v>
      </c>
      <c r="N327" s="182">
        <v>7.29</v>
      </c>
      <c r="O327" s="182">
        <v>99.8</v>
      </c>
      <c r="P327" s="183">
        <f t="shared" si="17"/>
        <v>80.963360406355378</v>
      </c>
      <c r="Q327" s="183">
        <f t="shared" si="18"/>
        <v>20.37640363594118</v>
      </c>
      <c r="R327" s="182" t="s">
        <v>729</v>
      </c>
      <c r="S327" s="182" t="s">
        <v>730</v>
      </c>
      <c r="T327" s="182">
        <v>5</v>
      </c>
    </row>
    <row r="328" spans="1:20" s="175" customFormat="1" ht="11.25">
      <c r="A328" s="175" t="s">
        <v>728</v>
      </c>
      <c r="B328" s="175">
        <v>2</v>
      </c>
      <c r="C328" s="175">
        <v>44</v>
      </c>
      <c r="D328" s="182">
        <v>0.3</v>
      </c>
      <c r="E328" s="182" t="str">
        <f t="shared" si="16"/>
        <v>Darnley Bay-2-44-0.3</v>
      </c>
      <c r="F328" s="182">
        <v>42.95</v>
      </c>
      <c r="G328" s="182">
        <v>0.41</v>
      </c>
      <c r="H328" s="182">
        <v>21.66</v>
      </c>
      <c r="I328" s="182">
        <v>6.4</v>
      </c>
      <c r="J328" s="182">
        <v>0.33</v>
      </c>
      <c r="K328" s="182">
        <v>20.02</v>
      </c>
      <c r="L328" s="182">
        <v>5.31</v>
      </c>
      <c r="M328" s="182">
        <v>0</v>
      </c>
      <c r="N328" s="182">
        <v>4</v>
      </c>
      <c r="O328" s="182">
        <v>101.07</v>
      </c>
      <c r="P328" s="183">
        <f t="shared" si="17"/>
        <v>84.792454231585197</v>
      </c>
      <c r="Q328" s="183">
        <f t="shared" si="18"/>
        <v>11.022963743755627</v>
      </c>
      <c r="R328" s="182" t="s">
        <v>729</v>
      </c>
      <c r="S328" s="182" t="s">
        <v>737</v>
      </c>
      <c r="T328" s="182">
        <v>11</v>
      </c>
    </row>
    <row r="329" spans="1:20" s="175" customFormat="1" ht="11.25">
      <c r="A329" s="175" t="s">
        <v>728</v>
      </c>
      <c r="B329" s="175">
        <v>2</v>
      </c>
      <c r="C329" s="175">
        <v>47</v>
      </c>
      <c r="D329" s="182">
        <v>0.3</v>
      </c>
      <c r="E329" s="182" t="str">
        <f t="shared" si="16"/>
        <v>Darnley Bay-2-47-0.3</v>
      </c>
      <c r="F329" s="182">
        <v>41.31</v>
      </c>
      <c r="G329" s="182">
        <v>0.22</v>
      </c>
      <c r="H329" s="182">
        <v>19.239999999999998</v>
      </c>
      <c r="I329" s="182">
        <v>7.19</v>
      </c>
      <c r="J329" s="182">
        <v>0.38</v>
      </c>
      <c r="K329" s="182">
        <v>20.16</v>
      </c>
      <c r="L329" s="182">
        <v>4.78</v>
      </c>
      <c r="M329" s="182">
        <v>0</v>
      </c>
      <c r="N329" s="182">
        <v>6.71</v>
      </c>
      <c r="O329" s="182">
        <v>99.97</v>
      </c>
      <c r="P329" s="183">
        <f t="shared" si="17"/>
        <v>83.32711566175</v>
      </c>
      <c r="Q329" s="183">
        <f t="shared" si="18"/>
        <v>18.959909995476082</v>
      </c>
      <c r="R329" s="182" t="s">
        <v>729</v>
      </c>
      <c r="S329" s="182" t="s">
        <v>732</v>
      </c>
      <c r="T329" s="182">
        <v>6</v>
      </c>
    </row>
    <row r="330" spans="1:20" s="175" customFormat="1" ht="11.25">
      <c r="A330" s="175" t="s">
        <v>728</v>
      </c>
      <c r="B330" s="175">
        <v>2</v>
      </c>
      <c r="C330" s="175">
        <v>54</v>
      </c>
      <c r="D330" s="182">
        <v>0.3</v>
      </c>
      <c r="E330" s="182" t="str">
        <f t="shared" si="16"/>
        <v>Darnley Bay-2-54-0.3</v>
      </c>
      <c r="F330" s="182">
        <v>42.63</v>
      </c>
      <c r="G330" s="182">
        <v>0.1</v>
      </c>
      <c r="H330" s="182">
        <v>20.76</v>
      </c>
      <c r="I330" s="182">
        <v>6.64</v>
      </c>
      <c r="J330" s="182">
        <v>0.3</v>
      </c>
      <c r="K330" s="182">
        <v>19.36</v>
      </c>
      <c r="L330" s="182">
        <v>5.82</v>
      </c>
      <c r="M330" s="182">
        <v>0</v>
      </c>
      <c r="N330" s="182">
        <v>4.18</v>
      </c>
      <c r="O330" s="182">
        <v>99.78</v>
      </c>
      <c r="P330" s="183">
        <f t="shared" si="17"/>
        <v>83.863113821495048</v>
      </c>
      <c r="Q330" s="183">
        <f t="shared" si="18"/>
        <v>11.899922361706407</v>
      </c>
      <c r="R330" s="182" t="s">
        <v>729</v>
      </c>
      <c r="S330" s="182" t="s">
        <v>730</v>
      </c>
      <c r="T330" s="182">
        <v>5</v>
      </c>
    </row>
    <row r="331" spans="1:20" s="175" customFormat="1" ht="11.25">
      <c r="A331" s="175" t="s">
        <v>728</v>
      </c>
      <c r="B331" s="175">
        <v>2</v>
      </c>
      <c r="C331" s="175">
        <v>61</v>
      </c>
      <c r="D331" s="182">
        <v>0.3</v>
      </c>
      <c r="E331" s="182" t="str">
        <f t="shared" si="16"/>
        <v>Darnley Bay-2-61-0.3</v>
      </c>
      <c r="F331" s="182">
        <v>41.98</v>
      </c>
      <c r="G331" s="182">
        <v>0.17</v>
      </c>
      <c r="H331" s="182">
        <v>21.61</v>
      </c>
      <c r="I331" s="182">
        <v>9.02</v>
      </c>
      <c r="J331" s="182">
        <v>0.49</v>
      </c>
      <c r="K331" s="182">
        <v>19.8</v>
      </c>
      <c r="L331" s="182">
        <v>4.96</v>
      </c>
      <c r="M331" s="182">
        <v>0</v>
      </c>
      <c r="N331" s="182">
        <v>2.57</v>
      </c>
      <c r="O331" s="182">
        <v>100.6</v>
      </c>
      <c r="P331" s="183">
        <f t="shared" si="17"/>
        <v>79.644448166755126</v>
      </c>
      <c r="Q331" s="183">
        <f t="shared" si="18"/>
        <v>7.388592981012243</v>
      </c>
      <c r="R331" s="182" t="s">
        <v>729</v>
      </c>
      <c r="S331" s="182" t="s">
        <v>730</v>
      </c>
      <c r="T331" s="182">
        <v>5</v>
      </c>
    </row>
    <row r="332" spans="1:20" s="175" customFormat="1" ht="11.25">
      <c r="A332" s="175" t="s">
        <v>728</v>
      </c>
      <c r="B332" s="175">
        <v>2</v>
      </c>
      <c r="C332" s="175">
        <v>62</v>
      </c>
      <c r="D332" s="182">
        <v>0.3</v>
      </c>
      <c r="E332" s="182" t="str">
        <f t="shared" si="16"/>
        <v>Darnley Bay-2-62-0.3</v>
      </c>
      <c r="F332" s="182">
        <v>42.26</v>
      </c>
      <c r="G332" s="182">
        <v>0.66</v>
      </c>
      <c r="H332" s="182">
        <v>21.58</v>
      </c>
      <c r="I332" s="182">
        <v>7.86</v>
      </c>
      <c r="J332" s="182">
        <v>0.28999999999999998</v>
      </c>
      <c r="K332" s="182">
        <v>19.16</v>
      </c>
      <c r="L332" s="182">
        <v>5.36</v>
      </c>
      <c r="M332" s="182">
        <v>0</v>
      </c>
      <c r="N332" s="182">
        <v>2.75</v>
      </c>
      <c r="O332" s="182">
        <v>99.92</v>
      </c>
      <c r="P332" s="183">
        <f t="shared" si="17"/>
        <v>81.29082637164386</v>
      </c>
      <c r="Q332" s="183">
        <f t="shared" si="18"/>
        <v>7.8754526494587376</v>
      </c>
      <c r="R332" s="182" t="s">
        <v>729</v>
      </c>
      <c r="S332" s="182" t="s">
        <v>733</v>
      </c>
      <c r="T332" s="182">
        <v>1</v>
      </c>
    </row>
    <row r="333" spans="1:20" s="175" customFormat="1" ht="11.25">
      <c r="A333" s="175" t="s">
        <v>728</v>
      </c>
      <c r="B333" s="175">
        <v>2</v>
      </c>
      <c r="C333" s="175">
        <v>73</v>
      </c>
      <c r="D333" s="182">
        <v>0.3</v>
      </c>
      <c r="E333" s="182" t="str">
        <f t="shared" si="16"/>
        <v>Darnley Bay-2-73-0.3</v>
      </c>
      <c r="F333" s="182">
        <v>41.55</v>
      </c>
      <c r="G333" s="182">
        <v>0.06</v>
      </c>
      <c r="H333" s="182">
        <v>20.14</v>
      </c>
      <c r="I333" s="182">
        <v>8.1</v>
      </c>
      <c r="J333" s="182">
        <v>0.39</v>
      </c>
      <c r="K333" s="182">
        <v>18.87</v>
      </c>
      <c r="L333" s="182">
        <v>5.08</v>
      </c>
      <c r="M333" s="182">
        <v>0</v>
      </c>
      <c r="N333" s="182">
        <v>4.97</v>
      </c>
      <c r="O333" s="182">
        <v>99.16</v>
      </c>
      <c r="P333" s="183">
        <f t="shared" si="17"/>
        <v>80.591629240682721</v>
      </c>
      <c r="Q333" s="183">
        <f t="shared" si="18"/>
        <v>14.20322004195827</v>
      </c>
      <c r="R333" s="182" t="s">
        <v>729</v>
      </c>
      <c r="S333" s="182" t="s">
        <v>730</v>
      </c>
      <c r="T333" s="182">
        <v>5</v>
      </c>
    </row>
    <row r="334" spans="1:20" s="175" customFormat="1" ht="11.25">
      <c r="A334" s="175" t="s">
        <v>728</v>
      </c>
      <c r="B334" s="175">
        <v>2</v>
      </c>
      <c r="C334" s="175">
        <v>74</v>
      </c>
      <c r="D334" s="182">
        <v>0.3</v>
      </c>
      <c r="E334" s="182" t="str">
        <f t="shared" si="16"/>
        <v>Darnley Bay-2-74-0.3</v>
      </c>
      <c r="F334" s="182">
        <v>40.799999999999997</v>
      </c>
      <c r="G334" s="182">
        <v>0.11</v>
      </c>
      <c r="H334" s="182">
        <v>23.11</v>
      </c>
      <c r="I334" s="182">
        <v>9.08</v>
      </c>
      <c r="J334" s="182">
        <v>0.44</v>
      </c>
      <c r="K334" s="182">
        <v>19.36</v>
      </c>
      <c r="L334" s="182">
        <v>5.33</v>
      </c>
      <c r="M334" s="182">
        <v>0.08</v>
      </c>
      <c r="N334" s="182">
        <v>2.39</v>
      </c>
      <c r="O334" s="182">
        <v>100.7</v>
      </c>
      <c r="P334" s="183">
        <f t="shared" si="17"/>
        <v>79.168560960912004</v>
      </c>
      <c r="Q334" s="183">
        <f t="shared" si="18"/>
        <v>6.4876279086538826</v>
      </c>
      <c r="R334" s="182" t="s">
        <v>729</v>
      </c>
      <c r="S334" s="182" t="s">
        <v>730</v>
      </c>
      <c r="T334" s="182">
        <v>5</v>
      </c>
    </row>
    <row r="335" spans="1:20" s="175" customFormat="1" ht="11.25">
      <c r="A335" s="175" t="s">
        <v>728</v>
      </c>
      <c r="B335" s="175">
        <v>2</v>
      </c>
      <c r="C335" s="175">
        <v>76</v>
      </c>
      <c r="D335" s="182">
        <v>0.3</v>
      </c>
      <c r="E335" s="182" t="str">
        <f t="shared" si="16"/>
        <v>Darnley Bay-2-76-0.3</v>
      </c>
      <c r="F335" s="182">
        <v>41.4</v>
      </c>
      <c r="G335" s="182">
        <v>0.34</v>
      </c>
      <c r="H335" s="182">
        <v>16.829999999999998</v>
      </c>
      <c r="I335" s="182">
        <v>6.47</v>
      </c>
      <c r="J335" s="182">
        <v>0.33</v>
      </c>
      <c r="K335" s="182">
        <v>19.600000000000001</v>
      </c>
      <c r="L335" s="182">
        <v>5.37</v>
      </c>
      <c r="M335" s="182">
        <v>0</v>
      </c>
      <c r="N335" s="182">
        <v>8.32</v>
      </c>
      <c r="O335" s="182">
        <v>98.66</v>
      </c>
      <c r="P335" s="183">
        <f t="shared" si="17"/>
        <v>84.374150160775571</v>
      </c>
      <c r="Q335" s="183">
        <f t="shared" si="18"/>
        <v>24.90425026907921</v>
      </c>
      <c r="R335" s="182" t="s">
        <v>729</v>
      </c>
      <c r="S335" s="182" t="s">
        <v>734</v>
      </c>
      <c r="T335" s="182">
        <v>6</v>
      </c>
    </row>
    <row r="336" spans="1:20" s="175" customFormat="1" ht="11.25">
      <c r="A336" s="175" t="s">
        <v>728</v>
      </c>
      <c r="B336" s="175">
        <v>2</v>
      </c>
      <c r="C336" s="175">
        <v>78</v>
      </c>
      <c r="D336" s="182">
        <v>0.3</v>
      </c>
      <c r="E336" s="182" t="str">
        <f t="shared" si="16"/>
        <v>Darnley Bay-2-78-0.3</v>
      </c>
      <c r="F336" s="182">
        <v>41.13</v>
      </c>
      <c r="G336" s="182">
        <v>0.39</v>
      </c>
      <c r="H336" s="182">
        <v>19.61</v>
      </c>
      <c r="I336" s="182">
        <v>6.82</v>
      </c>
      <c r="J336" s="182">
        <v>0.41</v>
      </c>
      <c r="K336" s="182">
        <v>20.22</v>
      </c>
      <c r="L336" s="182">
        <v>5.49</v>
      </c>
      <c r="M336" s="182">
        <v>0</v>
      </c>
      <c r="N336" s="182">
        <v>6.29</v>
      </c>
      <c r="O336" s="182">
        <v>100.35</v>
      </c>
      <c r="P336" s="183">
        <f t="shared" si="17"/>
        <v>84.088046150038551</v>
      </c>
      <c r="Q336" s="183">
        <f t="shared" si="18"/>
        <v>17.707330948794755</v>
      </c>
      <c r="R336" s="182" t="s">
        <v>729</v>
      </c>
      <c r="S336" s="182" t="s">
        <v>737</v>
      </c>
      <c r="T336" s="182">
        <v>11</v>
      </c>
    </row>
    <row r="337" spans="1:20" s="175" customFormat="1" ht="11.25">
      <c r="A337" s="175" t="s">
        <v>728</v>
      </c>
      <c r="B337" s="175">
        <v>2</v>
      </c>
      <c r="C337" s="175">
        <v>79</v>
      </c>
      <c r="D337" s="182">
        <v>0.3</v>
      </c>
      <c r="E337" s="182" t="str">
        <f t="shared" si="16"/>
        <v>Darnley Bay-2-79-0.3</v>
      </c>
      <c r="F337" s="182">
        <v>41.62</v>
      </c>
      <c r="G337" s="182">
        <v>0.51</v>
      </c>
      <c r="H337" s="182">
        <v>21.87</v>
      </c>
      <c r="I337" s="182">
        <v>6.69</v>
      </c>
      <c r="J337" s="182">
        <v>0.22</v>
      </c>
      <c r="K337" s="182">
        <v>19.86</v>
      </c>
      <c r="L337" s="182">
        <v>5.44</v>
      </c>
      <c r="M337" s="182">
        <v>0</v>
      </c>
      <c r="N337" s="182">
        <v>3.94</v>
      </c>
      <c r="O337" s="182">
        <v>100.15</v>
      </c>
      <c r="P337" s="183">
        <f t="shared" si="17"/>
        <v>84.105179083361818</v>
      </c>
      <c r="Q337" s="183">
        <f t="shared" si="18"/>
        <v>10.782431903031812</v>
      </c>
      <c r="R337" s="182" t="s">
        <v>729</v>
      </c>
      <c r="S337" s="182" t="s">
        <v>733</v>
      </c>
      <c r="T337" s="182">
        <v>1</v>
      </c>
    </row>
    <row r="338" spans="1:20" s="175" customFormat="1" ht="11.25">
      <c r="A338" s="175" t="s">
        <v>728</v>
      </c>
      <c r="B338" s="175">
        <v>2</v>
      </c>
      <c r="C338" s="175">
        <v>81</v>
      </c>
      <c r="D338" s="182">
        <v>0.3</v>
      </c>
      <c r="E338" s="182" t="str">
        <f t="shared" si="16"/>
        <v>Darnley Bay-2-81-0.3</v>
      </c>
      <c r="F338" s="182">
        <v>42.91</v>
      </c>
      <c r="G338" s="182">
        <v>0.36</v>
      </c>
      <c r="H338" s="182">
        <v>20.260000000000002</v>
      </c>
      <c r="I338" s="182">
        <v>6.98</v>
      </c>
      <c r="J338" s="182">
        <v>0.37</v>
      </c>
      <c r="K338" s="182">
        <v>20.190000000000001</v>
      </c>
      <c r="L338" s="182">
        <v>4.79</v>
      </c>
      <c r="M338" s="182">
        <v>0</v>
      </c>
      <c r="N338" s="182">
        <v>4.83</v>
      </c>
      <c r="O338" s="182">
        <v>100.69</v>
      </c>
      <c r="P338" s="183">
        <f t="shared" si="17"/>
        <v>83.755120408001019</v>
      </c>
      <c r="Q338" s="183">
        <f t="shared" si="18"/>
        <v>13.787809486548353</v>
      </c>
      <c r="R338" s="182" t="s">
        <v>729</v>
      </c>
      <c r="S338" s="182" t="s">
        <v>730</v>
      </c>
      <c r="T338" s="182">
        <v>5</v>
      </c>
    </row>
    <row r="339" spans="1:20" s="175" customFormat="1" ht="11.25">
      <c r="A339" s="175" t="s">
        <v>728</v>
      </c>
      <c r="B339" s="175">
        <v>2</v>
      </c>
      <c r="C339" s="175">
        <v>82</v>
      </c>
      <c r="D339" s="182">
        <v>0.3</v>
      </c>
      <c r="E339" s="182" t="str">
        <f t="shared" si="16"/>
        <v>Darnley Bay-2-82-0.3</v>
      </c>
      <c r="F339" s="182">
        <v>42.63</v>
      </c>
      <c r="G339" s="182">
        <v>0.5</v>
      </c>
      <c r="H339" s="182">
        <v>21.58</v>
      </c>
      <c r="I339" s="182">
        <v>7</v>
      </c>
      <c r="J339" s="182">
        <v>0.33</v>
      </c>
      <c r="K339" s="182">
        <v>20</v>
      </c>
      <c r="L339" s="182">
        <v>4.82</v>
      </c>
      <c r="M339" s="182">
        <v>0</v>
      </c>
      <c r="N339" s="182">
        <v>2.4300000000000002</v>
      </c>
      <c r="O339" s="182">
        <v>99.3</v>
      </c>
      <c r="P339" s="183">
        <f t="shared" si="17"/>
        <v>83.58684714135309</v>
      </c>
      <c r="Q339" s="183">
        <f t="shared" si="18"/>
        <v>7.023399923453792</v>
      </c>
      <c r="R339" s="182" t="s">
        <v>729</v>
      </c>
      <c r="S339" s="182" t="s">
        <v>733</v>
      </c>
      <c r="T339" s="182">
        <v>1</v>
      </c>
    </row>
    <row r="340" spans="1:20" s="175" customFormat="1" ht="11.25">
      <c r="A340" s="175" t="s">
        <v>728</v>
      </c>
      <c r="B340" s="175">
        <v>2</v>
      </c>
      <c r="C340" s="175">
        <v>84</v>
      </c>
      <c r="D340" s="182">
        <v>0.3</v>
      </c>
      <c r="E340" s="182" t="str">
        <f t="shared" si="16"/>
        <v>Darnley Bay-2-84-0.3</v>
      </c>
      <c r="F340" s="182">
        <v>42.77</v>
      </c>
      <c r="G340" s="182">
        <v>0.08</v>
      </c>
      <c r="H340" s="182">
        <v>19.47</v>
      </c>
      <c r="I340" s="182">
        <v>7.33</v>
      </c>
      <c r="J340" s="182">
        <v>0.36</v>
      </c>
      <c r="K340" s="182">
        <v>19.48</v>
      </c>
      <c r="L340" s="182">
        <v>5.91</v>
      </c>
      <c r="M340" s="182">
        <v>0</v>
      </c>
      <c r="N340" s="182">
        <v>6.1</v>
      </c>
      <c r="O340" s="182">
        <v>101.5</v>
      </c>
      <c r="P340" s="183">
        <f t="shared" si="17"/>
        <v>82.569140191054231</v>
      </c>
      <c r="Q340" s="183">
        <f t="shared" si="18"/>
        <v>17.367380128461559</v>
      </c>
      <c r="R340" s="182" t="s">
        <v>729</v>
      </c>
      <c r="S340" s="182" t="s">
        <v>730</v>
      </c>
      <c r="T340" s="182">
        <v>5</v>
      </c>
    </row>
    <row r="341" spans="1:20" s="175" customFormat="1" ht="11.25">
      <c r="A341" s="175" t="s">
        <v>728</v>
      </c>
      <c r="B341" s="175">
        <v>2</v>
      </c>
      <c r="C341" s="175">
        <v>86</v>
      </c>
      <c r="D341" s="182">
        <v>0.3</v>
      </c>
      <c r="E341" s="182" t="str">
        <f t="shared" si="16"/>
        <v>Darnley Bay-2-86-0.3</v>
      </c>
      <c r="F341" s="182">
        <v>41.54</v>
      </c>
      <c r="G341" s="182">
        <v>0.09</v>
      </c>
      <c r="H341" s="182">
        <v>21.25</v>
      </c>
      <c r="I341" s="182">
        <v>8.83</v>
      </c>
      <c r="J341" s="182">
        <v>0.49</v>
      </c>
      <c r="K341" s="182">
        <v>17.93</v>
      </c>
      <c r="L341" s="182">
        <v>5.56</v>
      </c>
      <c r="M341" s="182">
        <v>0</v>
      </c>
      <c r="N341" s="182">
        <v>3.08</v>
      </c>
      <c r="O341" s="182">
        <v>98.78</v>
      </c>
      <c r="P341" s="183">
        <f t="shared" si="17"/>
        <v>78.352048932014554</v>
      </c>
      <c r="Q341" s="183">
        <f t="shared" si="18"/>
        <v>8.8615989509188324</v>
      </c>
      <c r="R341" s="182" t="s">
        <v>729</v>
      </c>
      <c r="S341" s="182" t="s">
        <v>730</v>
      </c>
      <c r="T341" s="182">
        <v>5</v>
      </c>
    </row>
    <row r="342" spans="1:20" s="175" customFormat="1" ht="11.25">
      <c r="A342" s="175" t="s">
        <v>728</v>
      </c>
      <c r="B342" s="175">
        <v>2</v>
      </c>
      <c r="C342" s="175">
        <v>90</v>
      </c>
      <c r="D342" s="182">
        <v>0.3</v>
      </c>
      <c r="E342" s="182" t="str">
        <f t="shared" si="16"/>
        <v>Darnley Bay-2-90-0.3</v>
      </c>
      <c r="F342" s="182">
        <v>41.85</v>
      </c>
      <c r="G342" s="182">
        <v>0.09</v>
      </c>
      <c r="H342" s="182">
        <v>16.690000000000001</v>
      </c>
      <c r="I342" s="182">
        <v>7.55</v>
      </c>
      <c r="J342" s="182">
        <v>0.46</v>
      </c>
      <c r="K342" s="182">
        <v>19.39</v>
      </c>
      <c r="L342" s="182">
        <v>5.34</v>
      </c>
      <c r="M342" s="182">
        <v>0</v>
      </c>
      <c r="N342" s="182">
        <v>9.36</v>
      </c>
      <c r="O342" s="182">
        <v>100.73</v>
      </c>
      <c r="P342" s="183">
        <f t="shared" si="17"/>
        <v>82.07137858230162</v>
      </c>
      <c r="Q342" s="183">
        <f t="shared" si="18"/>
        <v>27.337040610627401</v>
      </c>
      <c r="R342" s="182" t="s">
        <v>729</v>
      </c>
      <c r="S342" s="182" t="s">
        <v>732</v>
      </c>
      <c r="T342" s="182">
        <v>6</v>
      </c>
    </row>
    <row r="343" spans="1:20" s="175" customFormat="1" ht="11.25">
      <c r="A343" s="175" t="s">
        <v>728</v>
      </c>
      <c r="B343" s="175">
        <v>2</v>
      </c>
      <c r="C343" s="175">
        <v>91</v>
      </c>
      <c r="D343" s="182">
        <v>0.3</v>
      </c>
      <c r="E343" s="182" t="str">
        <f t="shared" si="16"/>
        <v>Darnley Bay-2-91-0.3</v>
      </c>
      <c r="F343" s="182">
        <v>41.99</v>
      </c>
      <c r="G343" s="182">
        <v>0.04</v>
      </c>
      <c r="H343" s="182">
        <v>21.25</v>
      </c>
      <c r="I343" s="182">
        <v>8.31</v>
      </c>
      <c r="J343" s="182">
        <v>0.44</v>
      </c>
      <c r="K343" s="182">
        <v>17.96</v>
      </c>
      <c r="L343" s="182">
        <v>5.7</v>
      </c>
      <c r="M343" s="182">
        <v>0</v>
      </c>
      <c r="N343" s="182">
        <v>3.48</v>
      </c>
      <c r="O343" s="182">
        <v>99.17</v>
      </c>
      <c r="P343" s="183">
        <f t="shared" si="17"/>
        <v>79.391185725673665</v>
      </c>
      <c r="Q343" s="183">
        <f t="shared" si="18"/>
        <v>9.8985379400958458</v>
      </c>
      <c r="R343" s="182" t="s">
        <v>729</v>
      </c>
      <c r="S343" s="182" t="s">
        <v>730</v>
      </c>
      <c r="T343" s="182">
        <v>5</v>
      </c>
    </row>
    <row r="344" spans="1:20" s="175" customFormat="1" ht="11.25">
      <c r="A344" s="175" t="s">
        <v>728</v>
      </c>
      <c r="B344" s="175">
        <v>2</v>
      </c>
      <c r="C344" s="175">
        <v>92</v>
      </c>
      <c r="D344" s="182">
        <v>0.3</v>
      </c>
      <c r="E344" s="182" t="str">
        <f t="shared" si="16"/>
        <v>Darnley Bay-2-92-0.3</v>
      </c>
      <c r="F344" s="182">
        <v>41.39</v>
      </c>
      <c r="G344" s="182">
        <v>0.24</v>
      </c>
      <c r="H344" s="182">
        <v>20.36</v>
      </c>
      <c r="I344" s="182">
        <v>7.24</v>
      </c>
      <c r="J344" s="182">
        <v>0.27</v>
      </c>
      <c r="K344" s="182">
        <v>20.95</v>
      </c>
      <c r="L344" s="182">
        <v>5.17</v>
      </c>
      <c r="M344" s="182">
        <v>0</v>
      </c>
      <c r="N344" s="182">
        <v>3.06</v>
      </c>
      <c r="O344" s="182">
        <v>98.69</v>
      </c>
      <c r="P344" s="183">
        <f t="shared" si="17"/>
        <v>83.760275363350289</v>
      </c>
      <c r="Q344" s="183">
        <f t="shared" si="18"/>
        <v>9.158931116580785</v>
      </c>
      <c r="R344" s="182" t="s">
        <v>729</v>
      </c>
      <c r="S344" s="182" t="s">
        <v>730</v>
      </c>
      <c r="T344" s="182">
        <v>5</v>
      </c>
    </row>
    <row r="345" spans="1:20" s="175" customFormat="1" ht="11.25">
      <c r="A345" s="175" t="s">
        <v>728</v>
      </c>
      <c r="B345" s="175">
        <v>2</v>
      </c>
      <c r="C345" s="175">
        <v>94</v>
      </c>
      <c r="D345" s="182">
        <v>0.3</v>
      </c>
      <c r="E345" s="182" t="str">
        <f t="shared" si="16"/>
        <v>Darnley Bay-2-94-0.3</v>
      </c>
      <c r="F345" s="182">
        <v>40.33</v>
      </c>
      <c r="G345" s="182">
        <v>0.18</v>
      </c>
      <c r="H345" s="182">
        <v>21.73</v>
      </c>
      <c r="I345" s="182">
        <v>19.3</v>
      </c>
      <c r="J345" s="182">
        <v>0.51</v>
      </c>
      <c r="K345" s="182">
        <v>10.050000000000001</v>
      </c>
      <c r="L345" s="182">
        <v>7.27</v>
      </c>
      <c r="M345" s="182">
        <v>0</v>
      </c>
      <c r="N345" s="182">
        <v>0.09</v>
      </c>
      <c r="O345" s="182">
        <v>99.45</v>
      </c>
      <c r="P345" s="183">
        <f t="shared" si="17"/>
        <v>48.137077100452608</v>
      </c>
      <c r="Q345" s="183">
        <f t="shared" si="18"/>
        <v>0.27707458890825709</v>
      </c>
      <c r="R345" s="182" t="s">
        <v>729</v>
      </c>
      <c r="S345" s="182" t="s">
        <v>736</v>
      </c>
      <c r="T345" s="182">
        <v>3</v>
      </c>
    </row>
    <row r="346" spans="1:20" s="175" customFormat="1" ht="11.25">
      <c r="A346" s="175" t="s">
        <v>728</v>
      </c>
      <c r="B346" s="175">
        <v>2</v>
      </c>
      <c r="C346" s="175">
        <v>95</v>
      </c>
      <c r="D346" s="182">
        <v>0.3</v>
      </c>
      <c r="E346" s="182" t="str">
        <f t="shared" si="16"/>
        <v>Darnley Bay-2-95-0.3</v>
      </c>
      <c r="F346" s="182">
        <v>41.42</v>
      </c>
      <c r="G346" s="182">
        <v>0.08</v>
      </c>
      <c r="H346" s="182">
        <v>20.71</v>
      </c>
      <c r="I346" s="182">
        <v>7.07</v>
      </c>
      <c r="J346" s="182">
        <v>0.45</v>
      </c>
      <c r="K346" s="182">
        <v>19.12</v>
      </c>
      <c r="L346" s="182">
        <v>5.44</v>
      </c>
      <c r="M346" s="182">
        <v>0</v>
      </c>
      <c r="N346" s="182">
        <v>4.3499999999999996</v>
      </c>
      <c r="O346" s="182">
        <v>98.63</v>
      </c>
      <c r="P346" s="183">
        <f t="shared" si="17"/>
        <v>82.819029618263272</v>
      </c>
      <c r="Q346" s="183">
        <f t="shared" si="18"/>
        <v>12.350324654077966</v>
      </c>
      <c r="R346" s="182" t="s">
        <v>729</v>
      </c>
      <c r="S346" s="182" t="s">
        <v>730</v>
      </c>
      <c r="T346" s="182">
        <v>5</v>
      </c>
    </row>
    <row r="347" spans="1:20" s="175" customFormat="1" ht="11.25">
      <c r="A347" s="175" t="s">
        <v>728</v>
      </c>
      <c r="B347" s="175">
        <v>2</v>
      </c>
      <c r="C347" s="175">
        <v>97</v>
      </c>
      <c r="D347" s="182">
        <v>0.3</v>
      </c>
      <c r="E347" s="182" t="str">
        <f t="shared" si="16"/>
        <v>Darnley Bay-2-97-0.3</v>
      </c>
      <c r="F347" s="182">
        <v>41.53</v>
      </c>
      <c r="G347" s="182">
        <v>0.17</v>
      </c>
      <c r="H347" s="182">
        <v>22.78</v>
      </c>
      <c r="I347" s="182">
        <v>9.2200000000000006</v>
      </c>
      <c r="J347" s="182">
        <v>0.44</v>
      </c>
      <c r="K347" s="182">
        <v>18.86</v>
      </c>
      <c r="L347" s="182">
        <v>5.15</v>
      </c>
      <c r="M347" s="182">
        <v>0</v>
      </c>
      <c r="N347" s="182">
        <v>2.4300000000000002</v>
      </c>
      <c r="O347" s="182">
        <v>100.58</v>
      </c>
      <c r="P347" s="183">
        <f t="shared" si="17"/>
        <v>78.47642263277146</v>
      </c>
      <c r="Q347" s="183">
        <f t="shared" si="18"/>
        <v>6.6781303119928719</v>
      </c>
      <c r="R347" s="182" t="s">
        <v>729</v>
      </c>
      <c r="S347" s="182" t="s">
        <v>730</v>
      </c>
      <c r="T347" s="182">
        <v>5</v>
      </c>
    </row>
    <row r="348" spans="1:20" s="175" customFormat="1" ht="11.25">
      <c r="A348" s="175" t="s">
        <v>728</v>
      </c>
      <c r="B348" s="175">
        <v>3</v>
      </c>
      <c r="C348" s="175">
        <v>1</v>
      </c>
      <c r="D348" s="182">
        <v>0.3</v>
      </c>
      <c r="E348" s="182" t="str">
        <f t="shared" si="16"/>
        <v>Darnley Bay-3-1-0.3</v>
      </c>
      <c r="F348" s="182">
        <v>41.87</v>
      </c>
      <c r="G348" s="182">
        <v>0.02</v>
      </c>
      <c r="H348" s="182">
        <v>20.14</v>
      </c>
      <c r="I348" s="182">
        <v>6.57</v>
      </c>
      <c r="J348" s="182">
        <v>0.28000000000000003</v>
      </c>
      <c r="K348" s="182">
        <v>20.49</v>
      </c>
      <c r="L348" s="182">
        <v>6.01</v>
      </c>
      <c r="M348" s="182">
        <v>0</v>
      </c>
      <c r="N348" s="182">
        <v>5.0599999999999996</v>
      </c>
      <c r="O348" s="182">
        <v>100.43</v>
      </c>
      <c r="P348" s="183">
        <f t="shared" si="17"/>
        <v>84.753591620519273</v>
      </c>
      <c r="Q348" s="183">
        <f t="shared" si="18"/>
        <v>14.423324251315634</v>
      </c>
      <c r="R348" s="182" t="s">
        <v>729</v>
      </c>
      <c r="S348" s="182" t="s">
        <v>730</v>
      </c>
      <c r="T348" s="182">
        <v>5</v>
      </c>
    </row>
    <row r="349" spans="1:20" s="175" customFormat="1" ht="11.25">
      <c r="A349" s="175" t="s">
        <v>728</v>
      </c>
      <c r="B349" s="175">
        <v>3</v>
      </c>
      <c r="C349" s="175">
        <v>2</v>
      </c>
      <c r="D349" s="182">
        <v>0.3</v>
      </c>
      <c r="E349" s="182" t="str">
        <f t="shared" si="16"/>
        <v>Darnley Bay-3-2-0.3</v>
      </c>
      <c r="F349" s="182">
        <v>42.5</v>
      </c>
      <c r="G349" s="182">
        <v>0.08</v>
      </c>
      <c r="H349" s="182">
        <v>20.83</v>
      </c>
      <c r="I349" s="182">
        <v>7.76</v>
      </c>
      <c r="J349" s="182">
        <v>0.4</v>
      </c>
      <c r="K349" s="182">
        <v>18.91</v>
      </c>
      <c r="L349" s="182">
        <v>5.62</v>
      </c>
      <c r="M349" s="182">
        <v>0</v>
      </c>
      <c r="N349" s="182">
        <v>4.3899999999999997</v>
      </c>
      <c r="O349" s="182">
        <v>100.5</v>
      </c>
      <c r="P349" s="183">
        <f t="shared" si="17"/>
        <v>81.285812752233909</v>
      </c>
      <c r="Q349" s="183">
        <f t="shared" si="18"/>
        <v>12.386914247583741</v>
      </c>
      <c r="R349" s="182" t="s">
        <v>729</v>
      </c>
      <c r="S349" s="182" t="s">
        <v>730</v>
      </c>
      <c r="T349" s="182">
        <v>5</v>
      </c>
    </row>
    <row r="350" spans="1:20" s="175" customFormat="1" ht="11.25">
      <c r="A350" s="175" t="s">
        <v>728</v>
      </c>
      <c r="B350" s="175">
        <v>1</v>
      </c>
      <c r="C350" s="175">
        <v>23</v>
      </c>
      <c r="D350" s="182">
        <v>0.3</v>
      </c>
      <c r="E350" s="182" t="str">
        <f>CONCATENATE([2]cpx!A12,"-",B350,"-",C350,"-",D350)</f>
        <v>Darnley Bay-1-23-0.3</v>
      </c>
      <c r="F350" s="182">
        <v>36.200000000000003</v>
      </c>
      <c r="G350" s="182">
        <v>0.05</v>
      </c>
      <c r="H350" s="182">
        <v>20.63</v>
      </c>
      <c r="I350" s="182">
        <v>14.16</v>
      </c>
      <c r="J350" s="182">
        <v>25.82</v>
      </c>
      <c r="K350" s="182">
        <v>1.04</v>
      </c>
      <c r="L350" s="182">
        <v>2.69</v>
      </c>
      <c r="M350" s="182">
        <v>0.04</v>
      </c>
      <c r="N350" s="182">
        <v>0.05</v>
      </c>
      <c r="O350" s="182">
        <v>100.69</v>
      </c>
      <c r="P350" s="183">
        <f t="shared" si="17"/>
        <v>11.575898633274342</v>
      </c>
      <c r="Q350" s="183">
        <f t="shared" si="18"/>
        <v>0.16232452523794572</v>
      </c>
      <c r="R350" s="182" t="s">
        <v>729</v>
      </c>
      <c r="S350" s="182" t="s">
        <v>741</v>
      </c>
      <c r="T350" s="182">
        <v>7</v>
      </c>
    </row>
    <row r="351" spans="1:20" s="175" customFormat="1" ht="11.25">
      <c r="A351" s="175" t="s">
        <v>728</v>
      </c>
      <c r="B351" s="175">
        <v>10</v>
      </c>
      <c r="C351" s="175">
        <v>9</v>
      </c>
      <c r="D351" s="182">
        <v>0.3</v>
      </c>
      <c r="E351" s="182" t="str">
        <f t="shared" ref="E351:E414" si="19">CONCATENATE(A350,"-",B351,"-",C351,"-",D351)</f>
        <v>Darnley Bay-10-9-0.3</v>
      </c>
      <c r="F351" s="182">
        <v>37.17</v>
      </c>
      <c r="G351" s="182">
        <v>0.08</v>
      </c>
      <c r="H351" s="182">
        <v>20.65</v>
      </c>
      <c r="I351" s="182">
        <v>17.8</v>
      </c>
      <c r="J351" s="182">
        <v>24.86</v>
      </c>
      <c r="K351" s="182">
        <v>0.45</v>
      </c>
      <c r="L351" s="182">
        <v>0.37</v>
      </c>
      <c r="M351" s="182">
        <v>0</v>
      </c>
      <c r="N351" s="182">
        <v>0.1</v>
      </c>
      <c r="O351" s="182">
        <v>101.48</v>
      </c>
      <c r="P351" s="183">
        <f t="shared" si="17"/>
        <v>4.3118594973264663</v>
      </c>
      <c r="Q351" s="183">
        <f t="shared" si="18"/>
        <v>0.32381001548854504</v>
      </c>
      <c r="R351" s="182" t="s">
        <v>729</v>
      </c>
      <c r="S351" s="182" t="s">
        <v>741</v>
      </c>
      <c r="T351" s="182">
        <v>7</v>
      </c>
    </row>
    <row r="352" spans="1:20" s="175" customFormat="1" ht="11.25">
      <c r="A352" s="175" t="s">
        <v>728</v>
      </c>
      <c r="B352" s="175">
        <v>1</v>
      </c>
      <c r="C352" s="175">
        <v>7</v>
      </c>
      <c r="D352" s="182">
        <v>0.3</v>
      </c>
      <c r="E352" s="182" t="str">
        <f t="shared" si="19"/>
        <v>Darnley Bay-1-7-0.3</v>
      </c>
      <c r="F352" s="182">
        <v>41.75</v>
      </c>
      <c r="G352" s="182">
        <v>0.86</v>
      </c>
      <c r="H352" s="182">
        <v>21.64</v>
      </c>
      <c r="I352" s="182">
        <v>8.07</v>
      </c>
      <c r="J352" s="182">
        <v>0.33</v>
      </c>
      <c r="K352" s="182">
        <v>20.07</v>
      </c>
      <c r="L352" s="182">
        <v>5.45</v>
      </c>
      <c r="M352" s="182">
        <v>0.05</v>
      </c>
      <c r="N352" s="182">
        <v>1.95</v>
      </c>
      <c r="O352" s="182">
        <v>100.17</v>
      </c>
      <c r="P352" s="183">
        <f t="shared" si="17"/>
        <v>81.593619803690444</v>
      </c>
      <c r="Q352" s="183">
        <f t="shared" si="18"/>
        <v>5.7004096331795813</v>
      </c>
      <c r="R352" s="182" t="s">
        <v>729</v>
      </c>
      <c r="S352" s="182" t="s">
        <v>733</v>
      </c>
      <c r="T352" s="182">
        <v>1</v>
      </c>
    </row>
    <row r="353" spans="1:20" s="175" customFormat="1" ht="11.25">
      <c r="A353" s="175" t="s">
        <v>728</v>
      </c>
      <c r="B353" s="175">
        <v>1</v>
      </c>
      <c r="C353" s="175">
        <v>9</v>
      </c>
      <c r="D353" s="182">
        <v>0.3</v>
      </c>
      <c r="E353" s="182" t="str">
        <f t="shared" si="19"/>
        <v>Darnley Bay-1-9-0.3</v>
      </c>
      <c r="F353" s="182">
        <v>41.26</v>
      </c>
      <c r="G353" s="182">
        <v>7.0000000000000007E-2</v>
      </c>
      <c r="H353" s="182">
        <v>20.57</v>
      </c>
      <c r="I353" s="182">
        <v>7.7</v>
      </c>
      <c r="J353" s="182">
        <v>0.48</v>
      </c>
      <c r="K353" s="182">
        <v>20.45</v>
      </c>
      <c r="L353" s="182">
        <v>5.27</v>
      </c>
      <c r="M353" s="182">
        <v>0.03</v>
      </c>
      <c r="N353" s="182">
        <v>3.6</v>
      </c>
      <c r="O353" s="182">
        <v>99.44</v>
      </c>
      <c r="P353" s="183">
        <f t="shared" si="17"/>
        <v>82.55977978552238</v>
      </c>
      <c r="Q353" s="183">
        <f t="shared" si="18"/>
        <v>10.50694474284299</v>
      </c>
      <c r="R353" s="182" t="s">
        <v>729</v>
      </c>
      <c r="S353" s="182" t="s">
        <v>730</v>
      </c>
      <c r="T353" s="182">
        <v>5</v>
      </c>
    </row>
    <row r="354" spans="1:20" s="175" customFormat="1" ht="11.25">
      <c r="A354" s="175" t="s">
        <v>728</v>
      </c>
      <c r="B354" s="175">
        <v>1</v>
      </c>
      <c r="C354" s="175">
        <v>16</v>
      </c>
      <c r="D354" s="182">
        <v>0.3</v>
      </c>
      <c r="E354" s="182" t="str">
        <f t="shared" si="19"/>
        <v>Darnley Bay-1-16-0.3</v>
      </c>
      <c r="F354" s="182">
        <v>42.01</v>
      </c>
      <c r="G354" s="182">
        <v>0.02</v>
      </c>
      <c r="H354" s="182">
        <v>20.55</v>
      </c>
      <c r="I354" s="182">
        <v>7.48</v>
      </c>
      <c r="J354" s="182">
        <v>0.52</v>
      </c>
      <c r="K354" s="182">
        <v>19.309999999999999</v>
      </c>
      <c r="L354" s="182">
        <v>5.75</v>
      </c>
      <c r="M354" s="182">
        <v>0</v>
      </c>
      <c r="N354" s="182">
        <v>4.84</v>
      </c>
      <c r="O354" s="182">
        <v>100.49</v>
      </c>
      <c r="P354" s="183">
        <f t="shared" si="17"/>
        <v>82.147477743911097</v>
      </c>
      <c r="Q354" s="183">
        <f t="shared" si="18"/>
        <v>13.644088079680655</v>
      </c>
      <c r="R354" s="182" t="s">
        <v>729</v>
      </c>
      <c r="S354" s="182" t="s">
        <v>730</v>
      </c>
      <c r="T354" s="182">
        <v>5</v>
      </c>
    </row>
    <row r="355" spans="1:20" s="175" customFormat="1" ht="11.25">
      <c r="A355" s="175" t="s">
        <v>728</v>
      </c>
      <c r="B355" s="175">
        <v>1</v>
      </c>
      <c r="C355" s="175">
        <v>28</v>
      </c>
      <c r="D355" s="182">
        <v>0.3</v>
      </c>
      <c r="E355" s="182" t="str">
        <f t="shared" si="19"/>
        <v>Darnley Bay-1-28-0.3</v>
      </c>
      <c r="F355" s="182">
        <v>40.82</v>
      </c>
      <c r="G355" s="182">
        <v>0.11</v>
      </c>
      <c r="H355" s="182">
        <v>20.41</v>
      </c>
      <c r="I355" s="182">
        <v>7.16</v>
      </c>
      <c r="J355" s="182">
        <v>0.39</v>
      </c>
      <c r="K355" s="182">
        <v>21.22</v>
      </c>
      <c r="L355" s="182">
        <v>3.37</v>
      </c>
      <c r="M355" s="182">
        <v>0</v>
      </c>
      <c r="N355" s="182">
        <v>5.79</v>
      </c>
      <c r="O355" s="182">
        <v>99.29</v>
      </c>
      <c r="P355" s="183">
        <f t="shared" si="17"/>
        <v>84.082979949115312</v>
      </c>
      <c r="Q355" s="183">
        <f t="shared" si="18"/>
        <v>15.988050948833909</v>
      </c>
      <c r="R355" s="182" t="s">
        <v>729</v>
      </c>
      <c r="S355" s="182" t="s">
        <v>732</v>
      </c>
      <c r="T355" s="182">
        <v>6</v>
      </c>
    </row>
    <row r="356" spans="1:20" s="175" customFormat="1" ht="11.25">
      <c r="A356" s="175" t="s">
        <v>728</v>
      </c>
      <c r="B356" s="175">
        <v>1</v>
      </c>
      <c r="C356" s="175">
        <v>39</v>
      </c>
      <c r="D356" s="182">
        <v>0.3</v>
      </c>
      <c r="E356" s="182" t="str">
        <f t="shared" si="19"/>
        <v>Darnley Bay-1-39-0.3</v>
      </c>
      <c r="F356" s="182">
        <v>42.45</v>
      </c>
      <c r="G356" s="182">
        <v>0.33</v>
      </c>
      <c r="H356" s="182">
        <v>22.18</v>
      </c>
      <c r="I356" s="182">
        <v>7.42</v>
      </c>
      <c r="J356" s="182">
        <v>0.3</v>
      </c>
      <c r="K356" s="182">
        <v>22.2</v>
      </c>
      <c r="L356" s="182">
        <v>4.38</v>
      </c>
      <c r="M356" s="182">
        <v>0</v>
      </c>
      <c r="N356" s="182">
        <v>1.9</v>
      </c>
      <c r="O356" s="182">
        <v>101.17</v>
      </c>
      <c r="P356" s="183">
        <f t="shared" si="17"/>
        <v>84.20943376682834</v>
      </c>
      <c r="Q356" s="183">
        <f t="shared" si="18"/>
        <v>5.4343117748941312</v>
      </c>
      <c r="R356" s="182" t="s">
        <v>729</v>
      </c>
      <c r="S356" s="182" t="s">
        <v>730</v>
      </c>
      <c r="T356" s="182">
        <v>5</v>
      </c>
    </row>
    <row r="357" spans="1:20" s="175" customFormat="1" ht="11.25">
      <c r="A357" s="175" t="s">
        <v>728</v>
      </c>
      <c r="B357" s="175">
        <v>1</v>
      </c>
      <c r="C357" s="175">
        <v>40</v>
      </c>
      <c r="D357" s="182">
        <v>0.3</v>
      </c>
      <c r="E357" s="182" t="str">
        <f t="shared" si="19"/>
        <v>Darnley Bay-1-40-0.3</v>
      </c>
      <c r="F357" s="182">
        <v>41.43</v>
      </c>
      <c r="G357" s="182">
        <v>0.17</v>
      </c>
      <c r="H357" s="182">
        <v>18.559999999999999</v>
      </c>
      <c r="I357" s="182">
        <v>7.24</v>
      </c>
      <c r="J357" s="182">
        <v>0.33</v>
      </c>
      <c r="K357" s="182">
        <v>19.329999999999998</v>
      </c>
      <c r="L357" s="182">
        <v>6.07</v>
      </c>
      <c r="M357" s="182">
        <v>0.13</v>
      </c>
      <c r="N357" s="182">
        <v>6.31</v>
      </c>
      <c r="O357" s="182">
        <v>99.58</v>
      </c>
      <c r="P357" s="183">
        <f t="shared" si="17"/>
        <v>82.635595338598705</v>
      </c>
      <c r="Q357" s="183">
        <f t="shared" si="18"/>
        <v>18.571491072671435</v>
      </c>
      <c r="R357" s="182" t="s">
        <v>729</v>
      </c>
      <c r="S357" s="182" t="s">
        <v>730</v>
      </c>
      <c r="T357" s="182">
        <v>5</v>
      </c>
    </row>
    <row r="358" spans="1:20" s="175" customFormat="1" ht="11.25">
      <c r="A358" s="175" t="s">
        <v>728</v>
      </c>
      <c r="B358" s="175">
        <v>1</v>
      </c>
      <c r="C358" s="175">
        <v>41</v>
      </c>
      <c r="D358" s="182">
        <v>0.3</v>
      </c>
      <c r="E358" s="182" t="str">
        <f t="shared" si="19"/>
        <v>Darnley Bay-1-41-0.3</v>
      </c>
      <c r="F358" s="182">
        <v>41.86</v>
      </c>
      <c r="G358" s="182">
        <v>0.12</v>
      </c>
      <c r="H358" s="182">
        <v>19.329999999999998</v>
      </c>
      <c r="I358" s="182">
        <v>8.18</v>
      </c>
      <c r="J358" s="182">
        <v>0.49</v>
      </c>
      <c r="K358" s="182">
        <v>20.16</v>
      </c>
      <c r="L358" s="182">
        <v>5.42</v>
      </c>
      <c r="M358" s="182">
        <v>0</v>
      </c>
      <c r="N358" s="182">
        <v>5.04</v>
      </c>
      <c r="O358" s="182">
        <v>100.61</v>
      </c>
      <c r="P358" s="183">
        <f t="shared" si="17"/>
        <v>81.457096875671652</v>
      </c>
      <c r="Q358" s="183">
        <f t="shared" si="18"/>
        <v>14.887183711611108</v>
      </c>
      <c r="R358" s="182" t="s">
        <v>729</v>
      </c>
      <c r="S358" s="182" t="s">
        <v>730</v>
      </c>
      <c r="T358" s="182">
        <v>5</v>
      </c>
    </row>
    <row r="359" spans="1:20" s="175" customFormat="1" ht="11.25">
      <c r="A359" s="175" t="s">
        <v>728</v>
      </c>
      <c r="B359" s="175">
        <v>1</v>
      </c>
      <c r="C359" s="175">
        <v>42</v>
      </c>
      <c r="D359" s="182">
        <v>0.3</v>
      </c>
      <c r="E359" s="182" t="str">
        <f t="shared" si="19"/>
        <v>Darnley Bay-1-42-0.3</v>
      </c>
      <c r="F359" s="182">
        <v>42.2</v>
      </c>
      <c r="G359" s="182">
        <v>0.12</v>
      </c>
      <c r="H359" s="182">
        <v>19.36</v>
      </c>
      <c r="I359" s="182">
        <v>6.34</v>
      </c>
      <c r="J359" s="182">
        <v>0.39</v>
      </c>
      <c r="K359" s="182">
        <v>20.13</v>
      </c>
      <c r="L359" s="182">
        <v>5.75</v>
      </c>
      <c r="M359" s="182">
        <v>0</v>
      </c>
      <c r="N359" s="182">
        <v>6.49</v>
      </c>
      <c r="O359" s="182">
        <v>100.77</v>
      </c>
      <c r="P359" s="183">
        <f t="shared" si="17"/>
        <v>84.983576354015796</v>
      </c>
      <c r="Q359" s="183">
        <f t="shared" si="18"/>
        <v>18.359605415934404</v>
      </c>
      <c r="R359" s="182" t="s">
        <v>729</v>
      </c>
      <c r="S359" s="182" t="s">
        <v>730</v>
      </c>
      <c r="T359" s="182">
        <v>5</v>
      </c>
    </row>
    <row r="360" spans="1:20" s="175" customFormat="1" ht="11.25">
      <c r="A360" s="175" t="s">
        <v>728</v>
      </c>
      <c r="B360" s="175">
        <v>1</v>
      </c>
      <c r="C360" s="175">
        <v>43</v>
      </c>
      <c r="D360" s="182">
        <v>0.3</v>
      </c>
      <c r="E360" s="182" t="str">
        <f t="shared" si="19"/>
        <v>Darnley Bay-1-43-0.3</v>
      </c>
      <c r="F360" s="182">
        <v>41.74</v>
      </c>
      <c r="G360" s="182">
        <v>0.19</v>
      </c>
      <c r="H360" s="182">
        <v>18.71</v>
      </c>
      <c r="I360" s="182">
        <v>6.61</v>
      </c>
      <c r="J360" s="182">
        <v>0.51</v>
      </c>
      <c r="K360" s="182">
        <v>19.66</v>
      </c>
      <c r="L360" s="182">
        <v>5.48</v>
      </c>
      <c r="M360" s="182">
        <v>0</v>
      </c>
      <c r="N360" s="182">
        <v>7.29</v>
      </c>
      <c r="O360" s="182">
        <v>100.19</v>
      </c>
      <c r="P360" s="183">
        <f t="shared" si="17"/>
        <v>84.130678364124407</v>
      </c>
      <c r="Q360" s="183">
        <f t="shared" si="18"/>
        <v>20.721760218162803</v>
      </c>
      <c r="R360" s="182" t="s">
        <v>729</v>
      </c>
      <c r="S360" s="182" t="s">
        <v>730</v>
      </c>
      <c r="T360" s="182">
        <v>5</v>
      </c>
    </row>
    <row r="361" spans="1:20" s="175" customFormat="1" ht="11.25">
      <c r="A361" s="175" t="s">
        <v>728</v>
      </c>
      <c r="B361" s="175">
        <v>1</v>
      </c>
      <c r="C361" s="175">
        <v>44</v>
      </c>
      <c r="D361" s="182">
        <v>0.3</v>
      </c>
      <c r="E361" s="182" t="str">
        <f t="shared" si="19"/>
        <v>Darnley Bay-1-44-0.3</v>
      </c>
      <c r="F361" s="182">
        <v>42.09</v>
      </c>
      <c r="G361" s="182">
        <v>0.61</v>
      </c>
      <c r="H361" s="182">
        <v>20.5</v>
      </c>
      <c r="I361" s="182">
        <v>7.2</v>
      </c>
      <c r="J361" s="182">
        <v>0.37</v>
      </c>
      <c r="K361" s="182">
        <v>20.69</v>
      </c>
      <c r="L361" s="182">
        <v>4.51</v>
      </c>
      <c r="M361" s="182">
        <v>0</v>
      </c>
      <c r="N361" s="182">
        <v>3.62</v>
      </c>
      <c r="O361" s="182">
        <v>99.59</v>
      </c>
      <c r="P361" s="183">
        <f t="shared" si="17"/>
        <v>83.665544148398666</v>
      </c>
      <c r="Q361" s="183">
        <f t="shared" si="18"/>
        <v>10.591389928936563</v>
      </c>
      <c r="R361" s="182" t="s">
        <v>729</v>
      </c>
      <c r="S361" s="182" t="s">
        <v>733</v>
      </c>
      <c r="T361" s="182">
        <v>1</v>
      </c>
    </row>
    <row r="362" spans="1:20" s="175" customFormat="1" ht="11.25">
      <c r="A362" s="175" t="s">
        <v>728</v>
      </c>
      <c r="B362" s="175">
        <v>1</v>
      </c>
      <c r="C362" s="175">
        <v>45</v>
      </c>
      <c r="D362" s="182">
        <v>0.3</v>
      </c>
      <c r="E362" s="182" t="str">
        <f t="shared" si="19"/>
        <v>Darnley Bay-1-45-0.3</v>
      </c>
      <c r="F362" s="182">
        <v>42.35</v>
      </c>
      <c r="G362" s="182">
        <v>0.12</v>
      </c>
      <c r="H362" s="182">
        <v>21.33</v>
      </c>
      <c r="I362" s="182">
        <v>7.58</v>
      </c>
      <c r="J362" s="182">
        <v>0.39</v>
      </c>
      <c r="K362" s="182">
        <v>20.420000000000002</v>
      </c>
      <c r="L362" s="182">
        <v>4.88</v>
      </c>
      <c r="M362" s="182">
        <v>0.05</v>
      </c>
      <c r="N362" s="182">
        <v>3.2</v>
      </c>
      <c r="O362" s="182">
        <v>100.32</v>
      </c>
      <c r="P362" s="183">
        <f t="shared" si="17"/>
        <v>82.763852839591522</v>
      </c>
      <c r="Q362" s="183">
        <f t="shared" si="18"/>
        <v>9.1439124342070279</v>
      </c>
      <c r="R362" s="182" t="s">
        <v>729</v>
      </c>
      <c r="S362" s="182" t="s">
        <v>730</v>
      </c>
      <c r="T362" s="182">
        <v>5</v>
      </c>
    </row>
    <row r="363" spans="1:20" s="175" customFormat="1" ht="11.25">
      <c r="A363" s="175" t="s">
        <v>728</v>
      </c>
      <c r="B363" s="175">
        <v>1</v>
      </c>
      <c r="C363" s="175">
        <v>48</v>
      </c>
      <c r="D363" s="182">
        <v>0.3</v>
      </c>
      <c r="E363" s="182" t="str">
        <f t="shared" si="19"/>
        <v>Darnley Bay-1-48-0.3</v>
      </c>
      <c r="F363" s="182">
        <v>41.22</v>
      </c>
      <c r="G363" s="182">
        <v>0.09</v>
      </c>
      <c r="H363" s="182">
        <v>19.39</v>
      </c>
      <c r="I363" s="182">
        <v>7.33</v>
      </c>
      <c r="J363" s="182">
        <v>0.37</v>
      </c>
      <c r="K363" s="182">
        <v>19.46</v>
      </c>
      <c r="L363" s="182">
        <v>6.15</v>
      </c>
      <c r="M363" s="182">
        <v>0</v>
      </c>
      <c r="N363" s="182">
        <v>5.93</v>
      </c>
      <c r="O363" s="182">
        <v>99.94</v>
      </c>
      <c r="P363" s="183">
        <f t="shared" si="17"/>
        <v>82.554350948320433</v>
      </c>
      <c r="Q363" s="183">
        <f t="shared" si="18"/>
        <v>17.023566530410356</v>
      </c>
      <c r="R363" s="182" t="s">
        <v>729</v>
      </c>
      <c r="S363" s="182" t="s">
        <v>730</v>
      </c>
      <c r="T363" s="182">
        <v>5</v>
      </c>
    </row>
    <row r="364" spans="1:20" s="175" customFormat="1" ht="11.25">
      <c r="A364" s="175" t="s">
        <v>728</v>
      </c>
      <c r="B364" s="175">
        <v>1</v>
      </c>
      <c r="C364" s="175">
        <v>49</v>
      </c>
      <c r="D364" s="182">
        <v>0.3</v>
      </c>
      <c r="E364" s="182" t="str">
        <f t="shared" si="19"/>
        <v>Darnley Bay-1-49-0.3</v>
      </c>
      <c r="F364" s="182">
        <v>41.32</v>
      </c>
      <c r="G364" s="182">
        <v>7.0000000000000007E-2</v>
      </c>
      <c r="H364" s="182">
        <v>19.39</v>
      </c>
      <c r="I364" s="182">
        <v>7.53</v>
      </c>
      <c r="J364" s="182">
        <v>0.4</v>
      </c>
      <c r="K364" s="182">
        <v>19.73</v>
      </c>
      <c r="L364" s="182">
        <v>5.57</v>
      </c>
      <c r="M364" s="182">
        <v>0.01</v>
      </c>
      <c r="N364" s="182">
        <v>5.59</v>
      </c>
      <c r="O364" s="182">
        <v>99.61</v>
      </c>
      <c r="P364" s="183">
        <f t="shared" si="17"/>
        <v>82.364292442404846</v>
      </c>
      <c r="Q364" s="183">
        <f t="shared" si="18"/>
        <v>16.205687034700691</v>
      </c>
      <c r="R364" s="182" t="s">
        <v>729</v>
      </c>
      <c r="S364" s="182" t="s">
        <v>730</v>
      </c>
      <c r="T364" s="182">
        <v>5</v>
      </c>
    </row>
    <row r="365" spans="1:20" s="175" customFormat="1" ht="11.25">
      <c r="A365" s="175" t="s">
        <v>728</v>
      </c>
      <c r="B365" s="175">
        <v>1</v>
      </c>
      <c r="C365" s="175">
        <v>50</v>
      </c>
      <c r="D365" s="182">
        <v>0.3</v>
      </c>
      <c r="E365" s="182" t="str">
        <f t="shared" si="19"/>
        <v>Darnley Bay-1-50-0.3</v>
      </c>
      <c r="F365" s="182">
        <v>42.3</v>
      </c>
      <c r="G365" s="182">
        <v>0.14000000000000001</v>
      </c>
      <c r="H365" s="182">
        <v>21.29</v>
      </c>
      <c r="I365" s="182">
        <v>7.95</v>
      </c>
      <c r="J365" s="182">
        <v>0.4</v>
      </c>
      <c r="K365" s="182">
        <v>20.03</v>
      </c>
      <c r="L365" s="182">
        <v>5</v>
      </c>
      <c r="M365" s="182">
        <v>0.03</v>
      </c>
      <c r="N365" s="182">
        <v>4.1100000000000003</v>
      </c>
      <c r="O365" s="182">
        <v>101.26</v>
      </c>
      <c r="P365" s="183">
        <f t="shared" si="17"/>
        <v>81.787857605619379</v>
      </c>
      <c r="Q365" s="183">
        <f t="shared" si="18"/>
        <v>11.46560763320749</v>
      </c>
      <c r="R365" s="182" t="s">
        <v>729</v>
      </c>
      <c r="S365" s="182" t="s">
        <v>730</v>
      </c>
      <c r="T365" s="182">
        <v>5</v>
      </c>
    </row>
    <row r="366" spans="1:20" s="175" customFormat="1" ht="11.25">
      <c r="A366" s="175" t="s">
        <v>728</v>
      </c>
      <c r="B366" s="175">
        <v>1</v>
      </c>
      <c r="C366" s="175">
        <v>51</v>
      </c>
      <c r="D366" s="182">
        <v>0.3</v>
      </c>
      <c r="E366" s="182" t="str">
        <f t="shared" si="19"/>
        <v>Darnley Bay-1-51-0.3</v>
      </c>
      <c r="F366" s="182">
        <v>41.56</v>
      </c>
      <c r="G366" s="182">
        <v>0.61</v>
      </c>
      <c r="H366" s="182">
        <v>18.55</v>
      </c>
      <c r="I366" s="182">
        <v>6.93</v>
      </c>
      <c r="J366" s="182">
        <v>0.28000000000000003</v>
      </c>
      <c r="K366" s="182">
        <v>21.64</v>
      </c>
      <c r="L366" s="182">
        <v>5.45</v>
      </c>
      <c r="M366" s="182">
        <v>0</v>
      </c>
      <c r="N366" s="182">
        <v>5.31</v>
      </c>
      <c r="O366" s="182">
        <v>100.33</v>
      </c>
      <c r="P366" s="183">
        <f t="shared" si="17"/>
        <v>84.769872656605614</v>
      </c>
      <c r="Q366" s="183">
        <f t="shared" si="18"/>
        <v>16.109507251525834</v>
      </c>
      <c r="R366" s="182" t="s">
        <v>729</v>
      </c>
      <c r="S366" s="182" t="s">
        <v>737</v>
      </c>
      <c r="T366" s="182">
        <v>11</v>
      </c>
    </row>
    <row r="367" spans="1:20" s="175" customFormat="1" ht="11.25">
      <c r="A367" s="175" t="s">
        <v>728</v>
      </c>
      <c r="B367" s="175">
        <v>1</v>
      </c>
      <c r="C367" s="175">
        <v>56</v>
      </c>
      <c r="D367" s="182">
        <v>0.3</v>
      </c>
      <c r="E367" s="182" t="str">
        <f t="shared" si="19"/>
        <v>Darnley Bay-1-56-0.3</v>
      </c>
      <c r="F367" s="182">
        <v>42.46</v>
      </c>
      <c r="G367" s="182">
        <v>0.48</v>
      </c>
      <c r="H367" s="182">
        <v>21.89</v>
      </c>
      <c r="I367" s="182">
        <v>6.96</v>
      </c>
      <c r="J367" s="182">
        <v>0.33</v>
      </c>
      <c r="K367" s="182">
        <v>21.2</v>
      </c>
      <c r="L367" s="182">
        <v>4.57</v>
      </c>
      <c r="M367" s="182">
        <v>0</v>
      </c>
      <c r="N367" s="182">
        <v>2.97</v>
      </c>
      <c r="O367" s="182">
        <v>100.86</v>
      </c>
      <c r="P367" s="183">
        <f t="shared" si="17"/>
        <v>84.446109099037486</v>
      </c>
      <c r="Q367" s="183">
        <f t="shared" si="18"/>
        <v>8.3425243700626144</v>
      </c>
      <c r="R367" s="182" t="s">
        <v>729</v>
      </c>
      <c r="S367" s="182" t="s">
        <v>733</v>
      </c>
      <c r="T367" s="182">
        <v>1</v>
      </c>
    </row>
    <row r="368" spans="1:20" s="175" customFormat="1" ht="11.25">
      <c r="A368" s="175" t="s">
        <v>728</v>
      </c>
      <c r="B368" s="175">
        <v>1</v>
      </c>
      <c r="C368" s="175">
        <v>57</v>
      </c>
      <c r="D368" s="182">
        <v>0.3</v>
      </c>
      <c r="E368" s="182" t="str">
        <f t="shared" si="19"/>
        <v>Darnley Bay-1-57-0.3</v>
      </c>
      <c r="F368" s="182">
        <v>42.4</v>
      </c>
      <c r="G368" s="182">
        <v>0.48</v>
      </c>
      <c r="H368" s="182">
        <v>18.84</v>
      </c>
      <c r="I368" s="182">
        <v>6.58</v>
      </c>
      <c r="J368" s="182">
        <v>0.4</v>
      </c>
      <c r="K368" s="182">
        <v>20.18</v>
      </c>
      <c r="L368" s="182">
        <v>5.43</v>
      </c>
      <c r="M368" s="182">
        <v>0.05</v>
      </c>
      <c r="N368" s="182">
        <v>5.96</v>
      </c>
      <c r="O368" s="182">
        <v>100.33</v>
      </c>
      <c r="P368" s="183">
        <f t="shared" si="17"/>
        <v>84.535680603143888</v>
      </c>
      <c r="Q368" s="183">
        <f t="shared" si="18"/>
        <v>17.506655208439202</v>
      </c>
      <c r="R368" s="182" t="s">
        <v>729</v>
      </c>
      <c r="S368" s="182" t="s">
        <v>737</v>
      </c>
      <c r="T368" s="182">
        <v>11</v>
      </c>
    </row>
    <row r="369" spans="1:20" s="175" customFormat="1" ht="11.25">
      <c r="A369" s="175" t="s">
        <v>728</v>
      </c>
      <c r="B369" s="175">
        <v>1</v>
      </c>
      <c r="C369" s="175">
        <v>58</v>
      </c>
      <c r="D369" s="182">
        <v>0.3</v>
      </c>
      <c r="E369" s="182" t="str">
        <f t="shared" si="19"/>
        <v>Darnley Bay-1-58-0.3</v>
      </c>
      <c r="F369" s="182">
        <v>41</v>
      </c>
      <c r="G369" s="182">
        <v>0.22</v>
      </c>
      <c r="H369" s="182">
        <v>20.170000000000002</v>
      </c>
      <c r="I369" s="182">
        <v>7.15</v>
      </c>
      <c r="J369" s="182">
        <v>0.36</v>
      </c>
      <c r="K369" s="182">
        <v>20.29</v>
      </c>
      <c r="L369" s="182">
        <v>5.53</v>
      </c>
      <c r="M369" s="182">
        <v>0</v>
      </c>
      <c r="N369" s="182">
        <v>5.13</v>
      </c>
      <c r="O369" s="182">
        <v>99.85</v>
      </c>
      <c r="P369" s="183">
        <f t="shared" si="17"/>
        <v>83.493255932093689</v>
      </c>
      <c r="Q369" s="183">
        <f t="shared" si="18"/>
        <v>14.575194809845671</v>
      </c>
      <c r="R369" s="182" t="s">
        <v>729</v>
      </c>
      <c r="S369" s="182" t="s">
        <v>730</v>
      </c>
      <c r="T369" s="182">
        <v>5</v>
      </c>
    </row>
    <row r="370" spans="1:20" s="175" customFormat="1" ht="11.25">
      <c r="A370" s="175" t="s">
        <v>728</v>
      </c>
      <c r="B370" s="175">
        <v>1</v>
      </c>
      <c r="C370" s="175">
        <v>60</v>
      </c>
      <c r="D370" s="182">
        <v>0.3</v>
      </c>
      <c r="E370" s="182" t="str">
        <f t="shared" si="19"/>
        <v>Darnley Bay-1-60-0.3</v>
      </c>
      <c r="F370" s="182">
        <v>41.19</v>
      </c>
      <c r="G370" s="182">
        <v>0.41</v>
      </c>
      <c r="H370" s="182">
        <v>17.079999999999998</v>
      </c>
      <c r="I370" s="182">
        <v>6.77</v>
      </c>
      <c r="J370" s="182">
        <v>0.36</v>
      </c>
      <c r="K370" s="182">
        <v>20.190000000000001</v>
      </c>
      <c r="L370" s="182">
        <v>6.23</v>
      </c>
      <c r="M370" s="182">
        <v>0.01</v>
      </c>
      <c r="N370" s="182">
        <v>8.2100000000000009</v>
      </c>
      <c r="O370" s="182">
        <v>100.46</v>
      </c>
      <c r="P370" s="183">
        <f t="shared" si="17"/>
        <v>84.166478005688489</v>
      </c>
      <c r="Q370" s="183">
        <f t="shared" si="18"/>
        <v>24.383275939719177</v>
      </c>
      <c r="R370" s="182" t="s">
        <v>729</v>
      </c>
      <c r="S370" s="182" t="s">
        <v>737</v>
      </c>
      <c r="T370" s="182">
        <v>11</v>
      </c>
    </row>
    <row r="371" spans="1:20" s="175" customFormat="1" ht="11.25">
      <c r="A371" s="175" t="s">
        <v>728</v>
      </c>
      <c r="B371" s="175">
        <v>1</v>
      </c>
      <c r="C371" s="175">
        <v>69</v>
      </c>
      <c r="D371" s="182">
        <v>0.3</v>
      </c>
      <c r="E371" s="182" t="str">
        <f t="shared" si="19"/>
        <v>Darnley Bay-1-69-0.3</v>
      </c>
      <c r="F371" s="182">
        <v>42.37</v>
      </c>
      <c r="G371" s="182">
        <v>0.08</v>
      </c>
      <c r="H371" s="182">
        <v>19.059999999999999</v>
      </c>
      <c r="I371" s="182">
        <v>7.48</v>
      </c>
      <c r="J371" s="182">
        <v>0.41</v>
      </c>
      <c r="K371" s="182">
        <v>19.12</v>
      </c>
      <c r="L371" s="182">
        <v>6.16</v>
      </c>
      <c r="M371" s="182">
        <v>0</v>
      </c>
      <c r="N371" s="182">
        <v>6.64</v>
      </c>
      <c r="O371" s="182">
        <v>101.31</v>
      </c>
      <c r="P371" s="183">
        <f t="shared" si="17"/>
        <v>82.002002279246085</v>
      </c>
      <c r="Q371" s="183">
        <f t="shared" si="18"/>
        <v>18.943206972741045</v>
      </c>
      <c r="R371" s="182" t="s">
        <v>729</v>
      </c>
      <c r="S371" s="182" t="s">
        <v>730</v>
      </c>
      <c r="T371" s="182">
        <v>5</v>
      </c>
    </row>
    <row r="372" spans="1:20" s="175" customFormat="1" ht="11.25">
      <c r="A372" s="175" t="s">
        <v>728</v>
      </c>
      <c r="B372" s="175">
        <v>1</v>
      </c>
      <c r="C372" s="175">
        <v>70</v>
      </c>
      <c r="D372" s="182">
        <v>0.3</v>
      </c>
      <c r="E372" s="182" t="str">
        <f t="shared" si="19"/>
        <v>Darnley Bay-1-70-0.3</v>
      </c>
      <c r="F372" s="182">
        <v>40.99</v>
      </c>
      <c r="G372" s="182">
        <v>0.14000000000000001</v>
      </c>
      <c r="H372" s="182">
        <v>24.69</v>
      </c>
      <c r="I372" s="182">
        <v>8.7200000000000006</v>
      </c>
      <c r="J372" s="182">
        <v>0.36</v>
      </c>
      <c r="K372" s="182">
        <v>18.52</v>
      </c>
      <c r="L372" s="182">
        <v>5.99</v>
      </c>
      <c r="M372" s="182">
        <v>0</v>
      </c>
      <c r="N372" s="182">
        <v>0.19</v>
      </c>
      <c r="O372" s="182">
        <v>99.59</v>
      </c>
      <c r="P372" s="183">
        <f t="shared" si="17"/>
        <v>79.104121283688428</v>
      </c>
      <c r="Q372" s="183">
        <f t="shared" si="18"/>
        <v>0.51358837128149615</v>
      </c>
      <c r="R372" s="182" t="s">
        <v>729</v>
      </c>
      <c r="S372" s="182" t="s">
        <v>735</v>
      </c>
      <c r="T372" s="182">
        <v>4</v>
      </c>
    </row>
    <row r="373" spans="1:20" s="175" customFormat="1" ht="11.25">
      <c r="A373" s="175" t="s">
        <v>728</v>
      </c>
      <c r="B373" s="175">
        <v>1</v>
      </c>
      <c r="C373" s="175">
        <v>71</v>
      </c>
      <c r="D373" s="182">
        <v>0.3</v>
      </c>
      <c r="E373" s="182" t="str">
        <f t="shared" si="19"/>
        <v>Darnley Bay-1-71-0.3</v>
      </c>
      <c r="F373" s="182">
        <v>42.75</v>
      </c>
      <c r="G373" s="182">
        <v>0.21</v>
      </c>
      <c r="H373" s="182">
        <v>21.37</v>
      </c>
      <c r="I373" s="182">
        <v>7.51</v>
      </c>
      <c r="J373" s="182">
        <v>0.37</v>
      </c>
      <c r="K373" s="182">
        <v>19.920000000000002</v>
      </c>
      <c r="L373" s="182">
        <v>4.6500000000000004</v>
      </c>
      <c r="M373" s="182">
        <v>0</v>
      </c>
      <c r="N373" s="182">
        <v>3.31</v>
      </c>
      <c r="O373" s="182">
        <v>100.09</v>
      </c>
      <c r="P373" s="183">
        <f t="shared" si="17"/>
        <v>82.541431703858663</v>
      </c>
      <c r="Q373" s="183">
        <f t="shared" si="18"/>
        <v>9.412611142480074</v>
      </c>
      <c r="R373" s="182" t="s">
        <v>729</v>
      </c>
      <c r="S373" s="182" t="s">
        <v>730</v>
      </c>
      <c r="T373" s="182">
        <v>5</v>
      </c>
    </row>
    <row r="374" spans="1:20" s="175" customFormat="1" ht="11.25">
      <c r="A374" s="175" t="s">
        <v>728</v>
      </c>
      <c r="B374" s="175">
        <v>1</v>
      </c>
      <c r="C374" s="175">
        <v>74</v>
      </c>
      <c r="D374" s="182">
        <v>0.3</v>
      </c>
      <c r="E374" s="182" t="str">
        <f t="shared" si="19"/>
        <v>Darnley Bay-1-74-0.3</v>
      </c>
      <c r="F374" s="182">
        <v>41.4</v>
      </c>
      <c r="G374" s="182">
        <v>0.19</v>
      </c>
      <c r="H374" s="182">
        <v>20.55</v>
      </c>
      <c r="I374" s="182">
        <v>6.42</v>
      </c>
      <c r="J374" s="182">
        <v>0.28000000000000003</v>
      </c>
      <c r="K374" s="182">
        <v>20.56</v>
      </c>
      <c r="L374" s="182">
        <v>5.27</v>
      </c>
      <c r="M374" s="182">
        <v>0</v>
      </c>
      <c r="N374" s="182">
        <v>5.38</v>
      </c>
      <c r="O374" s="182">
        <v>100.06</v>
      </c>
      <c r="P374" s="183">
        <f t="shared" si="17"/>
        <v>85.092955394336798</v>
      </c>
      <c r="Q374" s="183">
        <f t="shared" si="18"/>
        <v>14.938950565919251</v>
      </c>
      <c r="R374" s="182" t="s">
        <v>729</v>
      </c>
      <c r="S374" s="182" t="s">
        <v>730</v>
      </c>
      <c r="T374" s="182">
        <v>5</v>
      </c>
    </row>
    <row r="375" spans="1:20" s="175" customFormat="1" ht="11.25">
      <c r="A375" s="175" t="s">
        <v>728</v>
      </c>
      <c r="B375" s="175">
        <v>1</v>
      </c>
      <c r="C375" s="175">
        <v>75</v>
      </c>
      <c r="D375" s="182">
        <v>0.3</v>
      </c>
      <c r="E375" s="182" t="str">
        <f t="shared" si="19"/>
        <v>Darnley Bay-1-75-0.3</v>
      </c>
      <c r="F375" s="182">
        <v>41.98</v>
      </c>
      <c r="G375" s="182">
        <v>0.06</v>
      </c>
      <c r="H375" s="182">
        <v>18.64</v>
      </c>
      <c r="I375" s="182">
        <v>7.3</v>
      </c>
      <c r="J375" s="182">
        <v>0.34</v>
      </c>
      <c r="K375" s="182">
        <v>18.93</v>
      </c>
      <c r="L375" s="182">
        <v>6.46</v>
      </c>
      <c r="M375" s="182">
        <v>0</v>
      </c>
      <c r="N375" s="182">
        <v>7.17</v>
      </c>
      <c r="O375" s="182">
        <v>100.88</v>
      </c>
      <c r="P375" s="183">
        <f t="shared" si="17"/>
        <v>82.213132565695929</v>
      </c>
      <c r="Q375" s="183">
        <f t="shared" si="18"/>
        <v>20.5114636648516</v>
      </c>
      <c r="R375" s="182" t="s">
        <v>729</v>
      </c>
      <c r="S375" s="182" t="s">
        <v>730</v>
      </c>
      <c r="T375" s="182">
        <v>5</v>
      </c>
    </row>
    <row r="376" spans="1:20" s="175" customFormat="1" ht="11.25">
      <c r="A376" s="175" t="s">
        <v>728</v>
      </c>
      <c r="B376" s="175">
        <v>1</v>
      </c>
      <c r="C376" s="175">
        <v>76</v>
      </c>
      <c r="D376" s="182">
        <v>0.3</v>
      </c>
      <c r="E376" s="182" t="str">
        <f t="shared" si="19"/>
        <v>Darnley Bay-1-76-0.3</v>
      </c>
      <c r="F376" s="182">
        <v>41.85</v>
      </c>
      <c r="G376" s="182">
        <v>0.09</v>
      </c>
      <c r="H376" s="182">
        <v>20.55</v>
      </c>
      <c r="I376" s="182">
        <v>7.28</v>
      </c>
      <c r="J376" s="182">
        <v>0.4</v>
      </c>
      <c r="K376" s="182">
        <v>20.309999999999999</v>
      </c>
      <c r="L376" s="182">
        <v>4.9400000000000004</v>
      </c>
      <c r="M376" s="182">
        <v>0</v>
      </c>
      <c r="N376" s="182">
        <v>3.2</v>
      </c>
      <c r="O376" s="182">
        <v>98.62</v>
      </c>
      <c r="P376" s="183">
        <f t="shared" si="17"/>
        <v>83.257161697952043</v>
      </c>
      <c r="Q376" s="183">
        <f t="shared" si="18"/>
        <v>9.458154396303728</v>
      </c>
      <c r="R376" s="182" t="s">
        <v>729</v>
      </c>
      <c r="S376" s="182" t="s">
        <v>730</v>
      </c>
      <c r="T376" s="182">
        <v>5</v>
      </c>
    </row>
    <row r="377" spans="1:20" s="175" customFormat="1" ht="11.25">
      <c r="A377" s="175" t="s">
        <v>728</v>
      </c>
      <c r="B377" s="175">
        <v>1</v>
      </c>
      <c r="C377" s="175">
        <v>77</v>
      </c>
      <c r="D377" s="182">
        <v>0.3</v>
      </c>
      <c r="E377" s="182" t="str">
        <f t="shared" si="19"/>
        <v>Darnley Bay-1-77-0.3</v>
      </c>
      <c r="F377" s="182">
        <v>42.58</v>
      </c>
      <c r="G377" s="182">
        <v>0.55000000000000004</v>
      </c>
      <c r="H377" s="182">
        <v>20.57</v>
      </c>
      <c r="I377" s="182">
        <v>8.4600000000000009</v>
      </c>
      <c r="J377" s="182">
        <v>0.4</v>
      </c>
      <c r="K377" s="182">
        <v>19.46</v>
      </c>
      <c r="L377" s="182">
        <v>5.07</v>
      </c>
      <c r="M377" s="182">
        <v>0</v>
      </c>
      <c r="N377" s="182">
        <v>3.68</v>
      </c>
      <c r="O377" s="182">
        <v>100.76</v>
      </c>
      <c r="P377" s="183">
        <f t="shared" si="17"/>
        <v>80.392250887119971</v>
      </c>
      <c r="Q377" s="183">
        <f t="shared" si="18"/>
        <v>10.715413236068811</v>
      </c>
      <c r="R377" s="182" t="s">
        <v>729</v>
      </c>
      <c r="S377" s="182" t="s">
        <v>733</v>
      </c>
      <c r="T377" s="182">
        <v>1</v>
      </c>
    </row>
    <row r="378" spans="1:20" s="175" customFormat="1" ht="11.25">
      <c r="A378" s="175" t="s">
        <v>728</v>
      </c>
      <c r="B378" s="175">
        <v>1</v>
      </c>
      <c r="C378" s="175">
        <v>81</v>
      </c>
      <c r="D378" s="182">
        <v>0.3</v>
      </c>
      <c r="E378" s="182" t="str">
        <f t="shared" si="19"/>
        <v>Darnley Bay-1-81-0.3</v>
      </c>
      <c r="F378" s="182">
        <v>41.87</v>
      </c>
      <c r="G378" s="182">
        <v>0.21</v>
      </c>
      <c r="H378" s="182">
        <v>20.75</v>
      </c>
      <c r="I378" s="182">
        <v>6.98</v>
      </c>
      <c r="J378" s="182">
        <v>0.34</v>
      </c>
      <c r="K378" s="182">
        <v>21.39</v>
      </c>
      <c r="L378" s="182">
        <v>5.17</v>
      </c>
      <c r="M378" s="182">
        <v>0</v>
      </c>
      <c r="N378" s="182">
        <v>3.36</v>
      </c>
      <c r="O378" s="182">
        <v>100.08</v>
      </c>
      <c r="P378" s="183">
        <f t="shared" si="17"/>
        <v>84.525446184000501</v>
      </c>
      <c r="Q378" s="183">
        <f t="shared" si="18"/>
        <v>9.7983828445365315</v>
      </c>
      <c r="R378" s="182" t="s">
        <v>729</v>
      </c>
      <c r="S378" s="182" t="s">
        <v>730</v>
      </c>
      <c r="T378" s="182">
        <v>5</v>
      </c>
    </row>
    <row r="379" spans="1:20" s="175" customFormat="1" ht="11.25">
      <c r="A379" s="175" t="s">
        <v>728</v>
      </c>
      <c r="B379" s="175">
        <v>1</v>
      </c>
      <c r="C379" s="175">
        <v>82</v>
      </c>
      <c r="D379" s="182">
        <v>0.3</v>
      </c>
      <c r="E379" s="182" t="str">
        <f t="shared" si="19"/>
        <v>Darnley Bay-1-82-0.3</v>
      </c>
      <c r="F379" s="182">
        <v>39.520000000000003</v>
      </c>
      <c r="G379" s="182">
        <v>0.33</v>
      </c>
      <c r="H379" s="182">
        <v>23.43</v>
      </c>
      <c r="I379" s="182">
        <v>22.41</v>
      </c>
      <c r="J379" s="182">
        <v>0.73</v>
      </c>
      <c r="K379" s="182">
        <v>8.82</v>
      </c>
      <c r="L379" s="182">
        <v>6.1</v>
      </c>
      <c r="M379" s="182">
        <v>0</v>
      </c>
      <c r="N379" s="182">
        <v>0.02</v>
      </c>
      <c r="O379" s="182">
        <v>101.36</v>
      </c>
      <c r="P379" s="183">
        <f t="shared" si="17"/>
        <v>41.229054793485837</v>
      </c>
      <c r="Q379" s="183">
        <f t="shared" si="18"/>
        <v>5.7230559403960921E-2</v>
      </c>
      <c r="R379" s="182" t="s">
        <v>729</v>
      </c>
      <c r="S379" s="182" t="s">
        <v>736</v>
      </c>
      <c r="T379" s="182">
        <v>3</v>
      </c>
    </row>
    <row r="380" spans="1:20" s="175" customFormat="1" ht="11.25">
      <c r="A380" s="175" t="s">
        <v>728</v>
      </c>
      <c r="B380" s="175">
        <v>1</v>
      </c>
      <c r="C380" s="175">
        <v>83</v>
      </c>
      <c r="D380" s="182">
        <v>0.3</v>
      </c>
      <c r="E380" s="182" t="str">
        <f t="shared" si="19"/>
        <v>Darnley Bay-1-83-0.3</v>
      </c>
      <c r="F380" s="182">
        <v>41.59</v>
      </c>
      <c r="G380" s="182">
        <v>0.61</v>
      </c>
      <c r="H380" s="182">
        <v>20.22</v>
      </c>
      <c r="I380" s="182">
        <v>8.01</v>
      </c>
      <c r="J380" s="182">
        <v>0.42</v>
      </c>
      <c r="K380" s="182">
        <v>20.37</v>
      </c>
      <c r="L380" s="182">
        <v>5.13</v>
      </c>
      <c r="M380" s="182">
        <v>0</v>
      </c>
      <c r="N380" s="182">
        <v>3.56</v>
      </c>
      <c r="O380" s="182">
        <v>99.99</v>
      </c>
      <c r="P380" s="183">
        <f t="shared" si="17"/>
        <v>81.926170953226361</v>
      </c>
      <c r="Q380" s="183">
        <f t="shared" si="18"/>
        <v>10.563384911596909</v>
      </c>
      <c r="R380" s="182" t="s">
        <v>729</v>
      </c>
      <c r="S380" s="182" t="s">
        <v>733</v>
      </c>
      <c r="T380" s="182">
        <v>1</v>
      </c>
    </row>
    <row r="381" spans="1:20" s="175" customFormat="1" ht="11.25">
      <c r="A381" s="175" t="s">
        <v>728</v>
      </c>
      <c r="B381" s="175">
        <v>1</v>
      </c>
      <c r="C381" s="175">
        <v>84</v>
      </c>
      <c r="D381" s="182">
        <v>0.3</v>
      </c>
      <c r="E381" s="182" t="str">
        <f t="shared" si="19"/>
        <v>Darnley Bay-1-84-0.3</v>
      </c>
      <c r="F381" s="182">
        <v>42.07</v>
      </c>
      <c r="G381" s="182">
        <v>0.26</v>
      </c>
      <c r="H381" s="182">
        <v>19.27</v>
      </c>
      <c r="I381" s="182">
        <v>6.75</v>
      </c>
      <c r="J381" s="182">
        <v>0.28999999999999998</v>
      </c>
      <c r="K381" s="182">
        <v>20.239999999999998</v>
      </c>
      <c r="L381" s="182">
        <v>5.43</v>
      </c>
      <c r="M381" s="182">
        <v>7.0000000000000007E-2</v>
      </c>
      <c r="N381" s="182">
        <v>5.68</v>
      </c>
      <c r="O381" s="182">
        <v>100.05</v>
      </c>
      <c r="P381" s="183">
        <f t="shared" si="17"/>
        <v>84.238733294464893</v>
      </c>
      <c r="Q381" s="183">
        <f t="shared" si="18"/>
        <v>16.509140297712179</v>
      </c>
      <c r="R381" s="182" t="s">
        <v>729</v>
      </c>
      <c r="S381" s="182" t="s">
        <v>730</v>
      </c>
      <c r="T381" s="182">
        <v>5</v>
      </c>
    </row>
    <row r="382" spans="1:20" s="175" customFormat="1" ht="11.25">
      <c r="A382" s="175" t="s">
        <v>728</v>
      </c>
      <c r="B382" s="175">
        <v>1</v>
      </c>
      <c r="C382" s="175">
        <v>85</v>
      </c>
      <c r="D382" s="182">
        <v>0.3</v>
      </c>
      <c r="E382" s="182" t="str">
        <f t="shared" si="19"/>
        <v>Darnley Bay-1-85-0.3</v>
      </c>
      <c r="F382" s="182">
        <v>42.73</v>
      </c>
      <c r="G382" s="182">
        <v>0.33</v>
      </c>
      <c r="H382" s="182">
        <v>20.86</v>
      </c>
      <c r="I382" s="182">
        <v>6.9</v>
      </c>
      <c r="J382" s="182">
        <v>0.32</v>
      </c>
      <c r="K382" s="182">
        <v>21.51</v>
      </c>
      <c r="L382" s="182">
        <v>5.01</v>
      </c>
      <c r="M382" s="182">
        <v>0</v>
      </c>
      <c r="N382" s="182">
        <v>3.38</v>
      </c>
      <c r="O382" s="182">
        <v>101.03</v>
      </c>
      <c r="P382" s="183">
        <f t="shared" si="17"/>
        <v>84.748078354602697</v>
      </c>
      <c r="Q382" s="183">
        <f t="shared" si="18"/>
        <v>9.8041074219982907</v>
      </c>
      <c r="R382" s="182" t="s">
        <v>729</v>
      </c>
      <c r="S382" s="182" t="s">
        <v>730</v>
      </c>
      <c r="T382" s="182">
        <v>5</v>
      </c>
    </row>
    <row r="383" spans="1:20" s="175" customFormat="1" ht="11.25">
      <c r="A383" s="175" t="s">
        <v>728</v>
      </c>
      <c r="B383" s="175">
        <v>1</v>
      </c>
      <c r="C383" s="175">
        <v>86</v>
      </c>
      <c r="D383" s="182">
        <v>0.3</v>
      </c>
      <c r="E383" s="182" t="str">
        <f t="shared" si="19"/>
        <v>Darnley Bay-1-86-0.3</v>
      </c>
      <c r="F383" s="182">
        <v>41.92</v>
      </c>
      <c r="G383" s="182">
        <v>0.3</v>
      </c>
      <c r="H383" s="182">
        <v>19.510000000000002</v>
      </c>
      <c r="I383" s="182">
        <v>7.49</v>
      </c>
      <c r="J383" s="182">
        <v>0.43</v>
      </c>
      <c r="K383" s="182">
        <v>20.82</v>
      </c>
      <c r="L383" s="182">
        <v>5.36</v>
      </c>
      <c r="M383" s="182">
        <v>0</v>
      </c>
      <c r="N383" s="182">
        <v>5.15</v>
      </c>
      <c r="O383" s="182">
        <v>100.98</v>
      </c>
      <c r="P383" s="183">
        <f t="shared" si="17"/>
        <v>83.206398526586554</v>
      </c>
      <c r="Q383" s="183">
        <f t="shared" si="18"/>
        <v>15.043988091840593</v>
      </c>
      <c r="R383" s="182" t="s">
        <v>729</v>
      </c>
      <c r="S383" s="182" t="s">
        <v>730</v>
      </c>
      <c r="T383" s="182">
        <v>5</v>
      </c>
    </row>
    <row r="384" spans="1:20" s="175" customFormat="1" ht="11.25">
      <c r="A384" s="175" t="s">
        <v>728</v>
      </c>
      <c r="B384" s="175">
        <v>1</v>
      </c>
      <c r="C384" s="175">
        <v>87</v>
      </c>
      <c r="D384" s="182">
        <v>0.3</v>
      </c>
      <c r="E384" s="182" t="str">
        <f t="shared" si="19"/>
        <v>Darnley Bay-1-87-0.3</v>
      </c>
      <c r="F384" s="182">
        <v>41.96</v>
      </c>
      <c r="G384" s="182">
        <v>0.45</v>
      </c>
      <c r="H384" s="182">
        <v>20.309999999999999</v>
      </c>
      <c r="I384" s="182">
        <v>6.43</v>
      </c>
      <c r="J384" s="182">
        <v>0.28999999999999998</v>
      </c>
      <c r="K384" s="182">
        <v>20.92</v>
      </c>
      <c r="L384" s="182">
        <v>5.05</v>
      </c>
      <c r="M384" s="182">
        <v>7.0000000000000007E-2</v>
      </c>
      <c r="N384" s="182">
        <v>4.82</v>
      </c>
      <c r="O384" s="182">
        <v>100.3</v>
      </c>
      <c r="P384" s="183">
        <f t="shared" si="17"/>
        <v>85.292288982442386</v>
      </c>
      <c r="Q384" s="183">
        <f t="shared" si="18"/>
        <v>13.733962817733165</v>
      </c>
      <c r="R384" s="182" t="s">
        <v>729</v>
      </c>
      <c r="S384" s="182" t="s">
        <v>737</v>
      </c>
      <c r="T384" s="182">
        <v>11</v>
      </c>
    </row>
    <row r="385" spans="1:20" s="175" customFormat="1" ht="11.25">
      <c r="A385" s="175" t="s">
        <v>728</v>
      </c>
      <c r="B385" s="175">
        <v>2</v>
      </c>
      <c r="C385" s="175">
        <v>33</v>
      </c>
      <c r="D385" s="182">
        <v>0.3</v>
      </c>
      <c r="E385" s="182" t="str">
        <f t="shared" si="19"/>
        <v>Darnley Bay-2-33-0.3</v>
      </c>
      <c r="F385" s="182">
        <v>40.9</v>
      </c>
      <c r="G385" s="182">
        <v>0.05</v>
      </c>
      <c r="H385" s="182">
        <v>18.850000000000001</v>
      </c>
      <c r="I385" s="182">
        <v>7.43</v>
      </c>
      <c r="J385" s="182">
        <v>0.45</v>
      </c>
      <c r="K385" s="182">
        <v>18.850000000000001</v>
      </c>
      <c r="L385" s="182">
        <v>6.33</v>
      </c>
      <c r="M385" s="182">
        <v>0</v>
      </c>
      <c r="N385" s="182">
        <v>7.12</v>
      </c>
      <c r="O385" s="182">
        <v>99.99</v>
      </c>
      <c r="P385" s="183">
        <f t="shared" si="17"/>
        <v>81.890822757065564</v>
      </c>
      <c r="Q385" s="183">
        <f t="shared" si="18"/>
        <v>20.216301583906102</v>
      </c>
      <c r="R385" s="182" t="s">
        <v>729</v>
      </c>
      <c r="S385" s="182" t="s">
        <v>730</v>
      </c>
      <c r="T385" s="182">
        <v>5</v>
      </c>
    </row>
    <row r="386" spans="1:20" s="175" customFormat="1" ht="11.25">
      <c r="A386" s="175" t="s">
        <v>728</v>
      </c>
      <c r="B386" s="175">
        <v>2</v>
      </c>
      <c r="C386" s="175">
        <v>34</v>
      </c>
      <c r="D386" s="182">
        <v>0.3</v>
      </c>
      <c r="E386" s="182" t="str">
        <f t="shared" si="19"/>
        <v>Darnley Bay-2-34-0.3</v>
      </c>
      <c r="F386" s="182">
        <v>42.08</v>
      </c>
      <c r="G386" s="182">
        <v>0.16</v>
      </c>
      <c r="H386" s="182">
        <v>20.47</v>
      </c>
      <c r="I386" s="182">
        <v>7.12</v>
      </c>
      <c r="J386" s="182">
        <v>0.41</v>
      </c>
      <c r="K386" s="182">
        <v>21.16</v>
      </c>
      <c r="L386" s="182">
        <v>4.68</v>
      </c>
      <c r="M386" s="182">
        <v>0</v>
      </c>
      <c r="N386" s="182">
        <v>3.4</v>
      </c>
      <c r="O386" s="182">
        <v>99.49</v>
      </c>
      <c r="P386" s="183">
        <f t="shared" si="17"/>
        <v>84.120027009662522</v>
      </c>
      <c r="Q386" s="183">
        <f t="shared" si="18"/>
        <v>10.02536248472239</v>
      </c>
      <c r="R386" s="182" t="s">
        <v>729</v>
      </c>
      <c r="S386" s="182" t="s">
        <v>730</v>
      </c>
      <c r="T386" s="182">
        <v>5</v>
      </c>
    </row>
    <row r="387" spans="1:20" s="175" customFormat="1" ht="11.25">
      <c r="A387" s="175" t="s">
        <v>728</v>
      </c>
      <c r="B387" s="175">
        <v>2</v>
      </c>
      <c r="C387" s="175">
        <v>37</v>
      </c>
      <c r="D387" s="182">
        <v>0.3</v>
      </c>
      <c r="E387" s="182" t="str">
        <f t="shared" si="19"/>
        <v>Darnley Bay-2-37-0.3</v>
      </c>
      <c r="F387" s="182">
        <v>41.83</v>
      </c>
      <c r="G387" s="182">
        <v>0.54</v>
      </c>
      <c r="H387" s="182">
        <v>20.87</v>
      </c>
      <c r="I387" s="182">
        <v>7.47</v>
      </c>
      <c r="J387" s="182">
        <v>0.35</v>
      </c>
      <c r="K387" s="182">
        <v>20.91</v>
      </c>
      <c r="L387" s="182">
        <v>5.09</v>
      </c>
      <c r="M387" s="182">
        <v>0</v>
      </c>
      <c r="N387" s="182">
        <v>3.56</v>
      </c>
      <c r="O387" s="182">
        <v>100.62</v>
      </c>
      <c r="P387" s="183">
        <f t="shared" ref="P387:P450" si="20">((K387/40.31)/(K387/40.31+I387/71.85))*100</f>
        <v>83.30380739841749</v>
      </c>
      <c r="Q387" s="183">
        <f t="shared" ref="Q387:Q450" si="21">((N387/151.99061)/(N387/151.99061+H387/101.96137))*100</f>
        <v>10.268168467444719</v>
      </c>
      <c r="R387" s="182" t="s">
        <v>729</v>
      </c>
      <c r="S387" s="182" t="s">
        <v>733</v>
      </c>
      <c r="T387" s="182">
        <v>1</v>
      </c>
    </row>
    <row r="388" spans="1:20" s="175" customFormat="1" ht="11.25">
      <c r="A388" s="175" t="s">
        <v>728</v>
      </c>
      <c r="B388" s="175">
        <v>2</v>
      </c>
      <c r="C388" s="175">
        <v>38</v>
      </c>
      <c r="D388" s="182">
        <v>0.3</v>
      </c>
      <c r="E388" s="182" t="str">
        <f t="shared" si="19"/>
        <v>Darnley Bay-2-38-0.3</v>
      </c>
      <c r="F388" s="182">
        <v>41.5</v>
      </c>
      <c r="G388" s="182">
        <v>0.23</v>
      </c>
      <c r="H388" s="182">
        <v>17.670000000000002</v>
      </c>
      <c r="I388" s="182">
        <v>7.41</v>
      </c>
      <c r="J388" s="182">
        <v>0.36</v>
      </c>
      <c r="K388" s="182">
        <v>19.59</v>
      </c>
      <c r="L388" s="182">
        <v>5.97</v>
      </c>
      <c r="M388" s="182">
        <v>0</v>
      </c>
      <c r="N388" s="182">
        <v>7.86</v>
      </c>
      <c r="O388" s="182">
        <v>100.59</v>
      </c>
      <c r="P388" s="183">
        <f t="shared" si="20"/>
        <v>82.493825892814769</v>
      </c>
      <c r="Q388" s="183">
        <f t="shared" si="21"/>
        <v>22.982379734728525</v>
      </c>
      <c r="R388" s="182" t="s">
        <v>729</v>
      </c>
      <c r="S388" s="182" t="s">
        <v>730</v>
      </c>
      <c r="T388" s="182">
        <v>5</v>
      </c>
    </row>
    <row r="389" spans="1:20" s="175" customFormat="1" ht="11.25">
      <c r="A389" s="175" t="s">
        <v>728</v>
      </c>
      <c r="B389" s="175">
        <v>2</v>
      </c>
      <c r="C389" s="175">
        <v>39</v>
      </c>
      <c r="D389" s="182">
        <v>0.3</v>
      </c>
      <c r="E389" s="182" t="str">
        <f t="shared" si="19"/>
        <v>Darnley Bay-2-39-0.3</v>
      </c>
      <c r="F389" s="182">
        <v>42.94</v>
      </c>
      <c r="G389" s="182">
        <v>0.2</v>
      </c>
      <c r="H389" s="182">
        <v>20.149999999999999</v>
      </c>
      <c r="I389" s="182">
        <v>6.65</v>
      </c>
      <c r="J389" s="182">
        <v>0.37</v>
      </c>
      <c r="K389" s="182">
        <v>20.54</v>
      </c>
      <c r="L389" s="182">
        <v>4.8899999999999997</v>
      </c>
      <c r="M389" s="182">
        <v>0</v>
      </c>
      <c r="N389" s="182">
        <v>3.99</v>
      </c>
      <c r="O389" s="182">
        <v>99.73</v>
      </c>
      <c r="P389" s="183">
        <f t="shared" si="20"/>
        <v>84.628271584797062</v>
      </c>
      <c r="Q389" s="183">
        <f t="shared" si="21"/>
        <v>11.725992039237051</v>
      </c>
      <c r="R389" s="182" t="s">
        <v>729</v>
      </c>
      <c r="S389" s="182" t="s">
        <v>730</v>
      </c>
      <c r="T389" s="182">
        <v>5</v>
      </c>
    </row>
    <row r="390" spans="1:20" s="175" customFormat="1" ht="11.25">
      <c r="A390" s="175" t="s">
        <v>728</v>
      </c>
      <c r="B390" s="175">
        <v>2</v>
      </c>
      <c r="C390" s="175">
        <v>40</v>
      </c>
      <c r="D390" s="182">
        <v>0.3</v>
      </c>
      <c r="E390" s="182" t="str">
        <f t="shared" si="19"/>
        <v>Darnley Bay-2-40-0.3</v>
      </c>
      <c r="F390" s="182">
        <v>40.98</v>
      </c>
      <c r="G390" s="182">
        <v>0.53</v>
      </c>
      <c r="H390" s="182">
        <v>20.39</v>
      </c>
      <c r="I390" s="182">
        <v>8.17</v>
      </c>
      <c r="J390" s="182">
        <v>0.3</v>
      </c>
      <c r="K390" s="182">
        <v>20.13</v>
      </c>
      <c r="L390" s="182">
        <v>4.96</v>
      </c>
      <c r="M390" s="182">
        <v>0</v>
      </c>
      <c r="N390" s="182">
        <v>3.04</v>
      </c>
      <c r="O390" s="182">
        <v>98.51</v>
      </c>
      <c r="P390" s="183">
        <f t="shared" si="20"/>
        <v>81.453079316621995</v>
      </c>
      <c r="Q390" s="183">
        <f t="shared" si="21"/>
        <v>9.0923414012335204</v>
      </c>
      <c r="R390" s="182" t="s">
        <v>729</v>
      </c>
      <c r="S390" s="182" t="s">
        <v>733</v>
      </c>
      <c r="T390" s="182">
        <v>1</v>
      </c>
    </row>
    <row r="391" spans="1:20" s="175" customFormat="1" ht="11.25">
      <c r="A391" s="175" t="s">
        <v>728</v>
      </c>
      <c r="B391" s="175">
        <v>2</v>
      </c>
      <c r="C391" s="175">
        <v>41</v>
      </c>
      <c r="D391" s="182">
        <v>0.3</v>
      </c>
      <c r="E391" s="182" t="str">
        <f t="shared" si="19"/>
        <v>Darnley Bay-2-41-0.3</v>
      </c>
      <c r="F391" s="182">
        <v>41.29</v>
      </c>
      <c r="G391" s="182">
        <v>0.1</v>
      </c>
      <c r="H391" s="182">
        <v>18.21</v>
      </c>
      <c r="I391" s="182">
        <v>7.76</v>
      </c>
      <c r="J391" s="182">
        <v>0.49</v>
      </c>
      <c r="K391" s="182">
        <v>20.12</v>
      </c>
      <c r="L391" s="182">
        <v>6.06</v>
      </c>
      <c r="M391" s="182">
        <v>0</v>
      </c>
      <c r="N391" s="182">
        <v>6.73</v>
      </c>
      <c r="O391" s="182">
        <v>100.76</v>
      </c>
      <c r="P391" s="183">
        <f t="shared" si="20"/>
        <v>82.211061746301056</v>
      </c>
      <c r="Q391" s="183">
        <f t="shared" si="21"/>
        <v>19.867114844413557</v>
      </c>
      <c r="R391" s="182" t="s">
        <v>729</v>
      </c>
      <c r="S391" s="182" t="s">
        <v>730</v>
      </c>
      <c r="T391" s="182">
        <v>5</v>
      </c>
    </row>
    <row r="392" spans="1:20" s="175" customFormat="1" ht="11.25">
      <c r="A392" s="175" t="s">
        <v>728</v>
      </c>
      <c r="B392" s="175">
        <v>2</v>
      </c>
      <c r="C392" s="175">
        <v>42</v>
      </c>
      <c r="D392" s="182">
        <v>0.3</v>
      </c>
      <c r="E392" s="182" t="str">
        <f t="shared" si="19"/>
        <v>Darnley Bay-2-42-0.3</v>
      </c>
      <c r="F392" s="182">
        <v>43.7</v>
      </c>
      <c r="G392" s="182">
        <v>0.59</v>
      </c>
      <c r="H392" s="182">
        <v>20.100000000000001</v>
      </c>
      <c r="I392" s="182">
        <v>7.6</v>
      </c>
      <c r="J392" s="182">
        <v>0.34</v>
      </c>
      <c r="K392" s="182">
        <v>20.059999999999999</v>
      </c>
      <c r="L392" s="182">
        <v>5.27</v>
      </c>
      <c r="M392" s="182">
        <v>0</v>
      </c>
      <c r="N392" s="182">
        <v>3.73</v>
      </c>
      <c r="O392" s="182">
        <v>101.39</v>
      </c>
      <c r="P392" s="183">
        <f t="shared" si="20"/>
        <v>82.47057362758467</v>
      </c>
      <c r="Q392" s="183">
        <f t="shared" si="21"/>
        <v>11.07073332925731</v>
      </c>
      <c r="R392" s="182" t="s">
        <v>729</v>
      </c>
      <c r="S392" s="182" t="s">
        <v>733</v>
      </c>
      <c r="T392" s="182">
        <v>1</v>
      </c>
    </row>
    <row r="393" spans="1:20" s="175" customFormat="1" ht="11.25">
      <c r="A393" s="175" t="s">
        <v>728</v>
      </c>
      <c r="B393" s="175">
        <v>2</v>
      </c>
      <c r="C393" s="175">
        <v>43</v>
      </c>
      <c r="D393" s="182">
        <v>0.3</v>
      </c>
      <c r="E393" s="182" t="str">
        <f t="shared" si="19"/>
        <v>Darnley Bay-2-43-0.3</v>
      </c>
      <c r="F393" s="182">
        <v>42.17</v>
      </c>
      <c r="G393" s="182">
        <v>0.36</v>
      </c>
      <c r="H393" s="182">
        <v>22.42</v>
      </c>
      <c r="I393" s="182">
        <v>7.26</v>
      </c>
      <c r="J393" s="182">
        <v>0.21</v>
      </c>
      <c r="K393" s="182">
        <v>21.21</v>
      </c>
      <c r="L393" s="182">
        <v>4.4800000000000004</v>
      </c>
      <c r="M393" s="182">
        <v>0</v>
      </c>
      <c r="N393" s="182">
        <v>2.06</v>
      </c>
      <c r="O393" s="182">
        <v>100.16</v>
      </c>
      <c r="P393" s="183">
        <f t="shared" si="20"/>
        <v>83.890104812365109</v>
      </c>
      <c r="Q393" s="183">
        <f t="shared" si="21"/>
        <v>5.8059587551892271</v>
      </c>
      <c r="R393" s="182" t="s">
        <v>729</v>
      </c>
      <c r="S393" s="182" t="s">
        <v>730</v>
      </c>
      <c r="T393" s="182">
        <v>5</v>
      </c>
    </row>
    <row r="394" spans="1:20" s="175" customFormat="1" ht="11.25">
      <c r="A394" s="175" t="s">
        <v>728</v>
      </c>
      <c r="B394" s="175">
        <v>2</v>
      </c>
      <c r="C394" s="175">
        <v>44</v>
      </c>
      <c r="D394" s="182">
        <v>0.3</v>
      </c>
      <c r="E394" s="182" t="str">
        <f t="shared" si="19"/>
        <v>Darnley Bay-2-44-0.3</v>
      </c>
      <c r="F394" s="182">
        <v>42.98</v>
      </c>
      <c r="G394" s="182">
        <v>0.4</v>
      </c>
      <c r="H394" s="182">
        <v>22.06</v>
      </c>
      <c r="I394" s="182">
        <v>7.6</v>
      </c>
      <c r="J394" s="182">
        <v>0.32</v>
      </c>
      <c r="K394" s="182">
        <v>20.6</v>
      </c>
      <c r="L394" s="182">
        <v>4.5999999999999996</v>
      </c>
      <c r="M394" s="182">
        <v>0</v>
      </c>
      <c r="N394" s="182">
        <v>2.62</v>
      </c>
      <c r="O394" s="182">
        <v>101.17</v>
      </c>
      <c r="P394" s="183">
        <f t="shared" si="20"/>
        <v>82.851282923940346</v>
      </c>
      <c r="Q394" s="183">
        <f t="shared" si="21"/>
        <v>7.3794192879865896</v>
      </c>
      <c r="R394" s="182" t="s">
        <v>729</v>
      </c>
      <c r="S394" s="182" t="s">
        <v>733</v>
      </c>
      <c r="T394" s="182">
        <v>1</v>
      </c>
    </row>
    <row r="395" spans="1:20" s="175" customFormat="1" ht="11.25">
      <c r="A395" s="175" t="s">
        <v>728</v>
      </c>
      <c r="B395" s="175">
        <v>2</v>
      </c>
      <c r="C395" s="175">
        <v>45</v>
      </c>
      <c r="D395" s="182">
        <v>0.3</v>
      </c>
      <c r="E395" s="182" t="str">
        <f t="shared" si="19"/>
        <v>Darnley Bay-2-45-0.3</v>
      </c>
      <c r="F395" s="182">
        <v>41.31</v>
      </c>
      <c r="G395" s="182">
        <v>0.81</v>
      </c>
      <c r="H395" s="182">
        <v>20.239999999999998</v>
      </c>
      <c r="I395" s="182">
        <v>8.85</v>
      </c>
      <c r="J395" s="182">
        <v>0.33</v>
      </c>
      <c r="K395" s="182">
        <v>20.5</v>
      </c>
      <c r="L395" s="182">
        <v>5.28</v>
      </c>
      <c r="M395" s="182">
        <v>0</v>
      </c>
      <c r="N395" s="182">
        <v>3.33</v>
      </c>
      <c r="O395" s="182">
        <v>100.65</v>
      </c>
      <c r="P395" s="183">
        <f t="shared" si="20"/>
        <v>80.502287709494908</v>
      </c>
      <c r="Q395" s="183">
        <f t="shared" si="21"/>
        <v>9.9399626454435186</v>
      </c>
      <c r="R395" s="182" t="s">
        <v>729</v>
      </c>
      <c r="S395" s="182" t="s">
        <v>733</v>
      </c>
      <c r="T395" s="182">
        <v>1</v>
      </c>
    </row>
    <row r="396" spans="1:20" s="175" customFormat="1" ht="11.25">
      <c r="A396" s="175" t="s">
        <v>728</v>
      </c>
      <c r="B396" s="175">
        <v>2</v>
      </c>
      <c r="C396" s="175">
        <v>46</v>
      </c>
      <c r="D396" s="182">
        <v>0.3</v>
      </c>
      <c r="E396" s="182" t="str">
        <f t="shared" si="19"/>
        <v>Darnley Bay-2-46-0.3</v>
      </c>
      <c r="F396" s="182">
        <v>41.76</v>
      </c>
      <c r="G396" s="182">
        <v>0.21</v>
      </c>
      <c r="H396" s="182">
        <v>16.3</v>
      </c>
      <c r="I396" s="182">
        <v>6.7</v>
      </c>
      <c r="J396" s="182">
        <v>0.34</v>
      </c>
      <c r="K396" s="182">
        <v>19.41</v>
      </c>
      <c r="L396" s="182">
        <v>6.72</v>
      </c>
      <c r="M396" s="182">
        <v>0</v>
      </c>
      <c r="N396" s="182">
        <v>9.41</v>
      </c>
      <c r="O396" s="182">
        <v>100.84</v>
      </c>
      <c r="P396" s="183">
        <f t="shared" si="20"/>
        <v>83.776094643702976</v>
      </c>
      <c r="Q396" s="183">
        <f t="shared" si="21"/>
        <v>27.916306347540687</v>
      </c>
      <c r="R396" s="182" t="s">
        <v>729</v>
      </c>
      <c r="S396" s="182" t="s">
        <v>730</v>
      </c>
      <c r="T396" s="182">
        <v>5</v>
      </c>
    </row>
    <row r="397" spans="1:20" s="175" customFormat="1" ht="11.25">
      <c r="A397" s="175" t="s">
        <v>728</v>
      </c>
      <c r="B397" s="175">
        <v>2</v>
      </c>
      <c r="C397" s="175">
        <v>47</v>
      </c>
      <c r="D397" s="182">
        <v>0.3</v>
      </c>
      <c r="E397" s="182" t="str">
        <f t="shared" si="19"/>
        <v>Darnley Bay-2-47-0.3</v>
      </c>
      <c r="F397" s="182">
        <v>42.44</v>
      </c>
      <c r="G397" s="182">
        <v>1.23</v>
      </c>
      <c r="H397" s="182">
        <v>21.98</v>
      </c>
      <c r="I397" s="182">
        <v>8.3699999999999992</v>
      </c>
      <c r="J397" s="182">
        <v>0.4</v>
      </c>
      <c r="K397" s="182">
        <v>21.36</v>
      </c>
      <c r="L397" s="182">
        <v>4.54</v>
      </c>
      <c r="M397" s="182">
        <v>0.09</v>
      </c>
      <c r="N397" s="182">
        <v>0.97</v>
      </c>
      <c r="O397" s="182">
        <v>101.37</v>
      </c>
      <c r="P397" s="183">
        <f t="shared" si="20"/>
        <v>81.977844579383046</v>
      </c>
      <c r="Q397" s="183">
        <f t="shared" si="21"/>
        <v>2.8753609363663575</v>
      </c>
      <c r="R397" s="182" t="s">
        <v>729</v>
      </c>
      <c r="S397" s="182" t="s">
        <v>733</v>
      </c>
      <c r="T397" s="182">
        <v>1</v>
      </c>
    </row>
    <row r="398" spans="1:20" s="175" customFormat="1" ht="11.25">
      <c r="A398" s="175" t="s">
        <v>728</v>
      </c>
      <c r="B398" s="175">
        <v>2</v>
      </c>
      <c r="C398" s="175">
        <v>48</v>
      </c>
      <c r="D398" s="182">
        <v>0.3</v>
      </c>
      <c r="E398" s="182" t="str">
        <f t="shared" si="19"/>
        <v>Darnley Bay-2-48-0.3</v>
      </c>
      <c r="F398" s="182">
        <v>42.1</v>
      </c>
      <c r="G398" s="182">
        <v>1.95</v>
      </c>
      <c r="H398" s="182">
        <v>19.59</v>
      </c>
      <c r="I398" s="182">
        <v>8.51</v>
      </c>
      <c r="J398" s="182">
        <v>0.32</v>
      </c>
      <c r="K398" s="182">
        <v>20.78</v>
      </c>
      <c r="L398" s="182">
        <v>5.01</v>
      </c>
      <c r="M398" s="182">
        <v>0.01</v>
      </c>
      <c r="N398" s="182">
        <v>2.11</v>
      </c>
      <c r="O398" s="182">
        <v>100.38</v>
      </c>
      <c r="P398" s="183">
        <f t="shared" si="20"/>
        <v>81.316832900246069</v>
      </c>
      <c r="Q398" s="183">
        <f t="shared" si="21"/>
        <v>6.7385880834192964</v>
      </c>
      <c r="R398" s="182" t="s">
        <v>729</v>
      </c>
      <c r="S398" s="182" t="s">
        <v>733</v>
      </c>
      <c r="T398" s="182">
        <v>1</v>
      </c>
    </row>
    <row r="399" spans="1:20" s="175" customFormat="1" ht="11.25">
      <c r="A399" s="175" t="s">
        <v>728</v>
      </c>
      <c r="B399" s="175">
        <v>2</v>
      </c>
      <c r="C399" s="175">
        <v>49</v>
      </c>
      <c r="D399" s="182">
        <v>0.3</v>
      </c>
      <c r="E399" s="182" t="str">
        <f t="shared" si="19"/>
        <v>Darnley Bay-2-49-0.3</v>
      </c>
      <c r="F399" s="182">
        <v>42.25</v>
      </c>
      <c r="G399" s="182">
        <v>0.26</v>
      </c>
      <c r="H399" s="182">
        <v>20.239999999999998</v>
      </c>
      <c r="I399" s="182">
        <v>7.61</v>
      </c>
      <c r="J399" s="182">
        <v>0.32</v>
      </c>
      <c r="K399" s="182">
        <v>19.23</v>
      </c>
      <c r="L399" s="182">
        <v>5.59</v>
      </c>
      <c r="M399" s="182">
        <v>0</v>
      </c>
      <c r="N399" s="182">
        <v>5.9</v>
      </c>
      <c r="O399" s="182">
        <v>101.39</v>
      </c>
      <c r="P399" s="183">
        <f t="shared" si="20"/>
        <v>81.831745215361025</v>
      </c>
      <c r="Q399" s="183">
        <f t="shared" si="21"/>
        <v>16.356570153833079</v>
      </c>
      <c r="R399" s="182" t="s">
        <v>729</v>
      </c>
      <c r="S399" s="182" t="s">
        <v>730</v>
      </c>
      <c r="T399" s="182">
        <v>5</v>
      </c>
    </row>
    <row r="400" spans="1:20" s="175" customFormat="1" ht="11.25">
      <c r="A400" s="175" t="s">
        <v>728</v>
      </c>
      <c r="B400" s="175">
        <v>2</v>
      </c>
      <c r="C400" s="175">
        <v>50</v>
      </c>
      <c r="D400" s="182">
        <v>0.3</v>
      </c>
      <c r="E400" s="182" t="str">
        <f t="shared" si="19"/>
        <v>Darnley Bay-2-50-0.3</v>
      </c>
      <c r="F400" s="182">
        <v>42.56</v>
      </c>
      <c r="G400" s="182">
        <v>0.4</v>
      </c>
      <c r="H400" s="182">
        <v>20.6</v>
      </c>
      <c r="I400" s="182">
        <v>7.22</v>
      </c>
      <c r="J400" s="182">
        <v>0.31</v>
      </c>
      <c r="K400" s="182">
        <v>21.16</v>
      </c>
      <c r="L400" s="182">
        <v>4.3499999999999996</v>
      </c>
      <c r="M400" s="182">
        <v>0</v>
      </c>
      <c r="N400" s="182">
        <v>3.63</v>
      </c>
      <c r="O400" s="182">
        <v>100.22</v>
      </c>
      <c r="P400" s="183">
        <f t="shared" si="20"/>
        <v>83.932828827810241</v>
      </c>
      <c r="Q400" s="183">
        <f t="shared" si="21"/>
        <v>10.571448649726332</v>
      </c>
      <c r="R400" s="182" t="s">
        <v>729</v>
      </c>
      <c r="S400" s="182" t="s">
        <v>733</v>
      </c>
      <c r="T400" s="182">
        <v>1</v>
      </c>
    </row>
    <row r="401" spans="1:20" s="175" customFormat="1" ht="11.25">
      <c r="A401" s="175" t="s">
        <v>728</v>
      </c>
      <c r="B401" s="175">
        <v>2</v>
      </c>
      <c r="C401" s="175">
        <v>51</v>
      </c>
      <c r="D401" s="182">
        <v>0.3</v>
      </c>
      <c r="E401" s="182" t="str">
        <f t="shared" si="19"/>
        <v>Darnley Bay-2-51-0.3</v>
      </c>
      <c r="F401" s="182">
        <v>42.75</v>
      </c>
      <c r="G401" s="182">
        <v>0.28999999999999998</v>
      </c>
      <c r="H401" s="182">
        <v>21.21</v>
      </c>
      <c r="I401" s="182">
        <v>7.08</v>
      </c>
      <c r="J401" s="182">
        <v>0.39</v>
      </c>
      <c r="K401" s="182">
        <v>21.4</v>
      </c>
      <c r="L401" s="182">
        <v>4.47</v>
      </c>
      <c r="M401" s="182">
        <v>0.09</v>
      </c>
      <c r="N401" s="182">
        <v>2.69</v>
      </c>
      <c r="O401" s="182">
        <v>100.37</v>
      </c>
      <c r="P401" s="183">
        <f t="shared" si="20"/>
        <v>84.344641820381611</v>
      </c>
      <c r="Q401" s="183">
        <f t="shared" si="21"/>
        <v>7.8409470135670611</v>
      </c>
      <c r="R401" s="182" t="s">
        <v>729</v>
      </c>
      <c r="S401" s="182" t="s">
        <v>730</v>
      </c>
      <c r="T401" s="182">
        <v>5</v>
      </c>
    </row>
    <row r="402" spans="1:20" s="175" customFormat="1" ht="11.25">
      <c r="A402" s="175" t="s">
        <v>728</v>
      </c>
      <c r="B402" s="175">
        <v>2</v>
      </c>
      <c r="C402" s="175">
        <v>52</v>
      </c>
      <c r="D402" s="182">
        <v>0.3</v>
      </c>
      <c r="E402" s="182" t="str">
        <f t="shared" si="19"/>
        <v>Darnley Bay-2-52-0.3</v>
      </c>
      <c r="F402" s="182">
        <v>41.97</v>
      </c>
      <c r="G402" s="182">
        <v>0.3</v>
      </c>
      <c r="H402" s="182">
        <v>21.28</v>
      </c>
      <c r="I402" s="182">
        <v>7.74</v>
      </c>
      <c r="J402" s="182">
        <v>0.3</v>
      </c>
      <c r="K402" s="182">
        <v>21.17</v>
      </c>
      <c r="L402" s="182">
        <v>4.93</v>
      </c>
      <c r="M402" s="182">
        <v>0.09</v>
      </c>
      <c r="N402" s="182">
        <v>3.57</v>
      </c>
      <c r="O402" s="182">
        <v>101.35</v>
      </c>
      <c r="P402" s="183">
        <f t="shared" si="20"/>
        <v>82.979349492399038</v>
      </c>
      <c r="Q402" s="183">
        <f t="shared" si="21"/>
        <v>10.115771104059288</v>
      </c>
      <c r="R402" s="182" t="s">
        <v>729</v>
      </c>
      <c r="S402" s="182" t="s">
        <v>730</v>
      </c>
      <c r="T402" s="182">
        <v>5</v>
      </c>
    </row>
    <row r="403" spans="1:20" s="175" customFormat="1" ht="11.25">
      <c r="A403" s="175" t="s">
        <v>728</v>
      </c>
      <c r="B403" s="175">
        <v>2</v>
      </c>
      <c r="C403" s="175">
        <v>87</v>
      </c>
      <c r="D403" s="182">
        <v>0.3</v>
      </c>
      <c r="E403" s="182" t="str">
        <f t="shared" si="19"/>
        <v>Darnley Bay-2-87-0.3</v>
      </c>
      <c r="F403" s="182">
        <v>40.74</v>
      </c>
      <c r="G403" s="182">
        <v>0.35</v>
      </c>
      <c r="H403" s="182">
        <v>14.9</v>
      </c>
      <c r="I403" s="182">
        <v>7.16</v>
      </c>
      <c r="J403" s="182">
        <v>0.38</v>
      </c>
      <c r="K403" s="182">
        <v>19.28</v>
      </c>
      <c r="L403" s="182">
        <v>7.03</v>
      </c>
      <c r="M403" s="182">
        <v>0</v>
      </c>
      <c r="N403" s="182">
        <v>10.47</v>
      </c>
      <c r="O403" s="182">
        <v>100.31</v>
      </c>
      <c r="P403" s="183">
        <f t="shared" si="20"/>
        <v>82.757528044296407</v>
      </c>
      <c r="Q403" s="183">
        <f t="shared" si="21"/>
        <v>32.037000869931731</v>
      </c>
      <c r="R403" s="182" t="s">
        <v>729</v>
      </c>
      <c r="S403" s="182" t="s">
        <v>730</v>
      </c>
      <c r="T403" s="182">
        <v>5</v>
      </c>
    </row>
    <row r="404" spans="1:20" s="175" customFormat="1" ht="11.25">
      <c r="A404" s="175" t="s">
        <v>728</v>
      </c>
      <c r="B404" s="175">
        <v>2</v>
      </c>
      <c r="C404" s="175">
        <v>88</v>
      </c>
      <c r="D404" s="182">
        <v>0.3</v>
      </c>
      <c r="E404" s="182" t="str">
        <f t="shared" si="19"/>
        <v>Darnley Bay-2-88-0.3</v>
      </c>
      <c r="F404" s="182">
        <v>41.08</v>
      </c>
      <c r="G404" s="182">
        <v>0.21</v>
      </c>
      <c r="H404" s="182">
        <v>19.86</v>
      </c>
      <c r="I404" s="182">
        <v>6.96</v>
      </c>
      <c r="J404" s="182">
        <v>0.23</v>
      </c>
      <c r="K404" s="182">
        <v>21.01</v>
      </c>
      <c r="L404" s="182">
        <v>5.57</v>
      </c>
      <c r="M404" s="182">
        <v>0</v>
      </c>
      <c r="N404" s="182">
        <v>5.45</v>
      </c>
      <c r="O404" s="182">
        <v>100.37</v>
      </c>
      <c r="P404" s="183">
        <f t="shared" si="20"/>
        <v>84.32749514126408</v>
      </c>
      <c r="Q404" s="183">
        <f t="shared" si="21"/>
        <v>15.547140439709823</v>
      </c>
      <c r="R404" s="182" t="s">
        <v>729</v>
      </c>
      <c r="S404" s="182" t="s">
        <v>730</v>
      </c>
      <c r="T404" s="182">
        <v>5</v>
      </c>
    </row>
    <row r="405" spans="1:20" s="175" customFormat="1" ht="11.25">
      <c r="A405" s="175" t="s">
        <v>728</v>
      </c>
      <c r="B405" s="175">
        <v>2</v>
      </c>
      <c r="C405" s="175">
        <v>89</v>
      </c>
      <c r="D405" s="182">
        <v>0.3</v>
      </c>
      <c r="E405" s="182" t="str">
        <f t="shared" si="19"/>
        <v>Darnley Bay-2-89-0.3</v>
      </c>
      <c r="F405" s="182">
        <v>41.09</v>
      </c>
      <c r="G405" s="182">
        <v>0.64</v>
      </c>
      <c r="H405" s="182">
        <v>14.54</v>
      </c>
      <c r="I405" s="182">
        <v>7.16</v>
      </c>
      <c r="J405" s="182">
        <v>0.37</v>
      </c>
      <c r="K405" s="182">
        <v>18.34</v>
      </c>
      <c r="L405" s="182">
        <v>7.32</v>
      </c>
      <c r="M405" s="182">
        <v>0.02</v>
      </c>
      <c r="N405" s="182">
        <v>11.7</v>
      </c>
      <c r="O405" s="182">
        <v>101.17</v>
      </c>
      <c r="P405" s="183">
        <f t="shared" si="20"/>
        <v>82.032567526127266</v>
      </c>
      <c r="Q405" s="183">
        <f t="shared" si="21"/>
        <v>35.056892926527645</v>
      </c>
      <c r="R405" s="182" t="s">
        <v>729</v>
      </c>
      <c r="S405" s="182" t="s">
        <v>737</v>
      </c>
      <c r="T405" s="182">
        <v>11</v>
      </c>
    </row>
    <row r="406" spans="1:20" s="175" customFormat="1" ht="11.25">
      <c r="A406" s="175" t="s">
        <v>728</v>
      </c>
      <c r="B406" s="175">
        <v>2</v>
      </c>
      <c r="C406" s="175">
        <v>90</v>
      </c>
      <c r="D406" s="182">
        <v>0.3</v>
      </c>
      <c r="E406" s="182" t="str">
        <f t="shared" si="19"/>
        <v>Darnley Bay-2-90-0.3</v>
      </c>
      <c r="F406" s="182">
        <v>42.08</v>
      </c>
      <c r="G406" s="182">
        <v>0.68</v>
      </c>
      <c r="H406" s="182">
        <v>20.61</v>
      </c>
      <c r="I406" s="182">
        <v>7.74</v>
      </c>
      <c r="J406" s="182">
        <v>0.33</v>
      </c>
      <c r="K406" s="182">
        <v>20.84</v>
      </c>
      <c r="L406" s="182">
        <v>5.21</v>
      </c>
      <c r="M406" s="182">
        <v>0</v>
      </c>
      <c r="N406" s="182">
        <v>3.7</v>
      </c>
      <c r="O406" s="182">
        <v>101.19</v>
      </c>
      <c r="P406" s="183">
        <f t="shared" si="20"/>
        <v>82.75630399235439</v>
      </c>
      <c r="Q406" s="183">
        <f t="shared" si="21"/>
        <v>10.74872750932566</v>
      </c>
      <c r="R406" s="182" t="s">
        <v>729</v>
      </c>
      <c r="S406" s="182" t="s">
        <v>733</v>
      </c>
      <c r="T406" s="182">
        <v>1</v>
      </c>
    </row>
    <row r="407" spans="1:20" s="175" customFormat="1" ht="11.25">
      <c r="A407" s="175" t="s">
        <v>728</v>
      </c>
      <c r="B407" s="175">
        <v>2</v>
      </c>
      <c r="C407" s="175">
        <v>91</v>
      </c>
      <c r="D407" s="182">
        <v>0.3</v>
      </c>
      <c r="E407" s="182" t="str">
        <f t="shared" si="19"/>
        <v>Darnley Bay-2-91-0.3</v>
      </c>
      <c r="F407" s="182">
        <v>40.97</v>
      </c>
      <c r="G407" s="182">
        <v>0.74</v>
      </c>
      <c r="H407" s="182">
        <v>21.47</v>
      </c>
      <c r="I407" s="182">
        <v>8.4700000000000006</v>
      </c>
      <c r="J407" s="182">
        <v>0.42</v>
      </c>
      <c r="K407" s="182">
        <v>19.010000000000002</v>
      </c>
      <c r="L407" s="182">
        <v>5.28</v>
      </c>
      <c r="M407" s="182">
        <v>0.01</v>
      </c>
      <c r="N407" s="182">
        <v>3.68</v>
      </c>
      <c r="O407" s="182">
        <v>100.06</v>
      </c>
      <c r="P407" s="183">
        <f t="shared" si="20"/>
        <v>80.001941083147827</v>
      </c>
      <c r="Q407" s="183">
        <f t="shared" si="21"/>
        <v>10.312556123399013</v>
      </c>
      <c r="R407" s="182" t="s">
        <v>729</v>
      </c>
      <c r="S407" s="182" t="s">
        <v>733</v>
      </c>
      <c r="T407" s="182">
        <v>1</v>
      </c>
    </row>
    <row r="408" spans="1:20" s="175" customFormat="1" ht="11.25">
      <c r="A408" s="175" t="s">
        <v>728</v>
      </c>
      <c r="B408" s="175">
        <v>2</v>
      </c>
      <c r="C408" s="175">
        <v>92</v>
      </c>
      <c r="D408" s="182">
        <v>0.3</v>
      </c>
      <c r="E408" s="182" t="str">
        <f t="shared" si="19"/>
        <v>Darnley Bay-2-92-0.3</v>
      </c>
      <c r="F408" s="182">
        <v>41.42</v>
      </c>
      <c r="G408" s="182">
        <v>0.33</v>
      </c>
      <c r="H408" s="182">
        <v>19.09</v>
      </c>
      <c r="I408" s="182">
        <v>7.72</v>
      </c>
      <c r="J408" s="182">
        <v>0.38</v>
      </c>
      <c r="K408" s="182">
        <v>19.89</v>
      </c>
      <c r="L408" s="182">
        <v>5.78</v>
      </c>
      <c r="M408" s="182">
        <v>0</v>
      </c>
      <c r="N408" s="182">
        <v>5.59</v>
      </c>
      <c r="O408" s="182">
        <v>100.2</v>
      </c>
      <c r="P408" s="183">
        <f t="shared" si="20"/>
        <v>82.118310531861454</v>
      </c>
      <c r="Q408" s="183">
        <f t="shared" si="21"/>
        <v>16.418546366208485</v>
      </c>
      <c r="R408" s="182" t="s">
        <v>729</v>
      </c>
      <c r="S408" s="182" t="s">
        <v>730</v>
      </c>
      <c r="T408" s="182">
        <v>5</v>
      </c>
    </row>
    <row r="409" spans="1:20" s="175" customFormat="1" ht="11.25">
      <c r="A409" s="175" t="s">
        <v>728</v>
      </c>
      <c r="B409" s="175">
        <v>2</v>
      </c>
      <c r="C409" s="175">
        <v>93</v>
      </c>
      <c r="D409" s="182">
        <v>0.3</v>
      </c>
      <c r="E409" s="182" t="str">
        <f t="shared" si="19"/>
        <v>Darnley Bay-2-93-0.3</v>
      </c>
      <c r="F409" s="182">
        <v>40.369999999999997</v>
      </c>
      <c r="G409" s="182">
        <v>0.15</v>
      </c>
      <c r="H409" s="182">
        <v>21.05</v>
      </c>
      <c r="I409" s="182">
        <v>7.62</v>
      </c>
      <c r="J409" s="182">
        <v>0.42</v>
      </c>
      <c r="K409" s="182">
        <v>20.85</v>
      </c>
      <c r="L409" s="182">
        <v>5.15</v>
      </c>
      <c r="M409" s="182">
        <v>0</v>
      </c>
      <c r="N409" s="182">
        <v>4.3899999999999997</v>
      </c>
      <c r="O409" s="182">
        <v>100.01</v>
      </c>
      <c r="P409" s="183">
        <f t="shared" si="20"/>
        <v>82.98491603335566</v>
      </c>
      <c r="Q409" s="183">
        <f t="shared" si="21"/>
        <v>12.273343812984461</v>
      </c>
      <c r="R409" s="182" t="s">
        <v>729</v>
      </c>
      <c r="S409" s="182" t="s">
        <v>730</v>
      </c>
      <c r="T409" s="182">
        <v>5</v>
      </c>
    </row>
    <row r="410" spans="1:20" s="175" customFormat="1" ht="11.25">
      <c r="A410" s="175" t="s">
        <v>728</v>
      </c>
      <c r="B410" s="175">
        <v>2</v>
      </c>
      <c r="C410" s="175">
        <v>94</v>
      </c>
      <c r="D410" s="182">
        <v>0.3</v>
      </c>
      <c r="E410" s="182" t="str">
        <f t="shared" si="19"/>
        <v>Darnley Bay-2-94-0.3</v>
      </c>
      <c r="F410" s="182">
        <v>41.89</v>
      </c>
      <c r="G410" s="182">
        <v>0.34</v>
      </c>
      <c r="H410" s="182">
        <v>22.11</v>
      </c>
      <c r="I410" s="182">
        <v>7.24</v>
      </c>
      <c r="J410" s="182">
        <v>0.25</v>
      </c>
      <c r="K410" s="182">
        <v>21.84</v>
      </c>
      <c r="L410" s="182">
        <v>4.68</v>
      </c>
      <c r="M410" s="182">
        <v>0.03</v>
      </c>
      <c r="N410" s="182">
        <v>3.04</v>
      </c>
      <c r="O410" s="182">
        <v>101.44</v>
      </c>
      <c r="P410" s="183">
        <f t="shared" si="20"/>
        <v>84.318279954460067</v>
      </c>
      <c r="Q410" s="183">
        <f t="shared" si="21"/>
        <v>8.4447535771780622</v>
      </c>
      <c r="R410" s="182" t="s">
        <v>729</v>
      </c>
      <c r="S410" s="182" t="s">
        <v>730</v>
      </c>
      <c r="T410" s="182">
        <v>5</v>
      </c>
    </row>
    <row r="411" spans="1:20" s="175" customFormat="1" ht="11.25">
      <c r="A411" s="175" t="s">
        <v>728</v>
      </c>
      <c r="B411" s="175">
        <v>2</v>
      </c>
      <c r="C411" s="175">
        <v>95</v>
      </c>
      <c r="D411" s="182">
        <v>0.3</v>
      </c>
      <c r="E411" s="182" t="str">
        <f t="shared" si="19"/>
        <v>Darnley Bay-2-95-0.3</v>
      </c>
      <c r="F411" s="182">
        <v>40.020000000000003</v>
      </c>
      <c r="G411" s="182">
        <v>0.16</v>
      </c>
      <c r="H411" s="182">
        <v>20.85</v>
      </c>
      <c r="I411" s="182">
        <v>8.27</v>
      </c>
      <c r="J411" s="182">
        <v>0.51</v>
      </c>
      <c r="K411" s="182">
        <v>20.440000000000001</v>
      </c>
      <c r="L411" s="182">
        <v>4.97</v>
      </c>
      <c r="M411" s="182">
        <v>0</v>
      </c>
      <c r="N411" s="182">
        <v>5.14</v>
      </c>
      <c r="O411" s="182">
        <v>100.36</v>
      </c>
      <c r="P411" s="183">
        <f t="shared" si="20"/>
        <v>81.500120672969473</v>
      </c>
      <c r="Q411" s="183">
        <f t="shared" si="21"/>
        <v>14.190882367928268</v>
      </c>
      <c r="R411" s="182" t="s">
        <v>729</v>
      </c>
      <c r="S411" s="182" t="s">
        <v>730</v>
      </c>
      <c r="T411" s="182">
        <v>5</v>
      </c>
    </row>
    <row r="412" spans="1:20" s="175" customFormat="1" ht="11.25">
      <c r="A412" s="175" t="s">
        <v>728</v>
      </c>
      <c r="B412" s="175">
        <v>2</v>
      </c>
      <c r="C412" s="175">
        <v>96</v>
      </c>
      <c r="D412" s="182">
        <v>0.3</v>
      </c>
      <c r="E412" s="182" t="str">
        <f t="shared" si="19"/>
        <v>Darnley Bay-2-96-0.3</v>
      </c>
      <c r="F412" s="182">
        <v>42.65</v>
      </c>
      <c r="G412" s="182">
        <v>0.05</v>
      </c>
      <c r="H412" s="182">
        <v>19.91</v>
      </c>
      <c r="I412" s="182">
        <v>7.54</v>
      </c>
      <c r="J412" s="182">
        <v>0.44</v>
      </c>
      <c r="K412" s="182">
        <v>20</v>
      </c>
      <c r="L412" s="182">
        <v>5.67</v>
      </c>
      <c r="M412" s="182">
        <v>0</v>
      </c>
      <c r="N412" s="182">
        <v>4.79</v>
      </c>
      <c r="O412" s="182">
        <v>101.06</v>
      </c>
      <c r="P412" s="183">
        <f t="shared" si="20"/>
        <v>82.541738720760435</v>
      </c>
      <c r="Q412" s="183">
        <f t="shared" si="21"/>
        <v>13.896459532308805</v>
      </c>
      <c r="R412" s="182" t="s">
        <v>729</v>
      </c>
      <c r="S412" s="182" t="s">
        <v>730</v>
      </c>
      <c r="T412" s="182">
        <v>5</v>
      </c>
    </row>
    <row r="413" spans="1:20" s="175" customFormat="1" ht="11.25">
      <c r="A413" s="175" t="s">
        <v>728</v>
      </c>
      <c r="B413" s="175">
        <v>2</v>
      </c>
      <c r="C413" s="175">
        <v>97</v>
      </c>
      <c r="D413" s="182">
        <v>0.3</v>
      </c>
      <c r="E413" s="182" t="str">
        <f t="shared" si="19"/>
        <v>Darnley Bay-2-97-0.3</v>
      </c>
      <c r="F413" s="182">
        <v>41.81</v>
      </c>
      <c r="G413" s="182">
        <v>0.08</v>
      </c>
      <c r="H413" s="182">
        <v>20.02</v>
      </c>
      <c r="I413" s="182">
        <v>6.89</v>
      </c>
      <c r="J413" s="182">
        <v>0.32</v>
      </c>
      <c r="K413" s="182">
        <v>20.82</v>
      </c>
      <c r="L413" s="182">
        <v>5.31</v>
      </c>
      <c r="M413" s="182">
        <v>7.0000000000000007E-2</v>
      </c>
      <c r="N413" s="182">
        <v>4.93</v>
      </c>
      <c r="O413" s="182">
        <v>100.24</v>
      </c>
      <c r="P413" s="183">
        <f t="shared" si="20"/>
        <v>84.341022981441299</v>
      </c>
      <c r="Q413" s="183">
        <f t="shared" si="21"/>
        <v>14.177591214727</v>
      </c>
      <c r="R413" s="182" t="s">
        <v>729</v>
      </c>
      <c r="S413" s="182" t="s">
        <v>730</v>
      </c>
      <c r="T413" s="182">
        <v>5</v>
      </c>
    </row>
    <row r="414" spans="1:20" s="175" customFormat="1" ht="11.25">
      <c r="A414" s="175" t="s">
        <v>728</v>
      </c>
      <c r="B414" s="175">
        <v>2</v>
      </c>
      <c r="C414" s="175">
        <v>98</v>
      </c>
      <c r="D414" s="182">
        <v>0.3</v>
      </c>
      <c r="E414" s="182" t="str">
        <f t="shared" si="19"/>
        <v>Darnley Bay-2-98-0.3</v>
      </c>
      <c r="F414" s="182">
        <v>42.12</v>
      </c>
      <c r="G414" s="182">
        <v>2.2000000000000002</v>
      </c>
      <c r="H414" s="182">
        <v>20.54</v>
      </c>
      <c r="I414" s="182">
        <v>8.67</v>
      </c>
      <c r="J414" s="182">
        <v>0.21</v>
      </c>
      <c r="K414" s="182">
        <v>21.4</v>
      </c>
      <c r="L414" s="182">
        <v>5.0999999999999996</v>
      </c>
      <c r="M414" s="182">
        <v>0.01</v>
      </c>
      <c r="N414" s="182">
        <v>1.05</v>
      </c>
      <c r="O414" s="182">
        <v>101.31</v>
      </c>
      <c r="P414" s="183">
        <f t="shared" si="20"/>
        <v>81.47995177941003</v>
      </c>
      <c r="Q414" s="183">
        <f t="shared" si="21"/>
        <v>3.315615054281555</v>
      </c>
      <c r="R414" s="182" t="s">
        <v>729</v>
      </c>
      <c r="S414" s="182" t="s">
        <v>733</v>
      </c>
      <c r="T414" s="182">
        <v>1</v>
      </c>
    </row>
    <row r="415" spans="1:20" s="175" customFormat="1" ht="11.25">
      <c r="A415" s="175" t="s">
        <v>728</v>
      </c>
      <c r="B415" s="175">
        <v>2</v>
      </c>
      <c r="C415" s="175">
        <v>99</v>
      </c>
      <c r="D415" s="182">
        <v>0.3</v>
      </c>
      <c r="E415" s="182" t="str">
        <f t="shared" ref="E415:E478" si="22">CONCATENATE(A414,"-",B415,"-",C415,"-",D415)</f>
        <v>Darnley Bay-2-99-0.3</v>
      </c>
      <c r="F415" s="182">
        <v>41.74</v>
      </c>
      <c r="G415" s="182">
        <v>0.51</v>
      </c>
      <c r="H415" s="182">
        <v>20.48</v>
      </c>
      <c r="I415" s="182">
        <v>8.2799999999999994</v>
      </c>
      <c r="J415" s="182">
        <v>0.34</v>
      </c>
      <c r="K415" s="182">
        <v>21.05</v>
      </c>
      <c r="L415" s="182">
        <v>5.27</v>
      </c>
      <c r="M415" s="182">
        <v>0.03</v>
      </c>
      <c r="N415" s="182">
        <v>3.64</v>
      </c>
      <c r="O415" s="182">
        <v>101.33</v>
      </c>
      <c r="P415" s="183">
        <f t="shared" si="20"/>
        <v>81.921508032702476</v>
      </c>
      <c r="Q415" s="183">
        <f t="shared" si="21"/>
        <v>10.65296456880853</v>
      </c>
      <c r="R415" s="182" t="s">
        <v>729</v>
      </c>
      <c r="S415" s="182" t="s">
        <v>733</v>
      </c>
      <c r="T415" s="182">
        <v>1</v>
      </c>
    </row>
    <row r="416" spans="1:20" s="175" customFormat="1" ht="11.25">
      <c r="A416" s="175" t="s">
        <v>728</v>
      </c>
      <c r="B416" s="175">
        <v>2</v>
      </c>
      <c r="C416" s="175">
        <v>100</v>
      </c>
      <c r="D416" s="182">
        <v>0.3</v>
      </c>
      <c r="E416" s="182" t="str">
        <f t="shared" si="22"/>
        <v>Darnley Bay-2-100-0.3</v>
      </c>
      <c r="F416" s="182">
        <v>41.17</v>
      </c>
      <c r="G416" s="182">
        <v>0.32</v>
      </c>
      <c r="H416" s="182">
        <v>19.670000000000002</v>
      </c>
      <c r="I416" s="182">
        <v>7.37</v>
      </c>
      <c r="J416" s="182">
        <v>0.4</v>
      </c>
      <c r="K416" s="182">
        <v>18.600000000000001</v>
      </c>
      <c r="L416" s="182">
        <v>5.64</v>
      </c>
      <c r="M416" s="182">
        <v>0</v>
      </c>
      <c r="N416" s="182">
        <v>5.4</v>
      </c>
      <c r="O416" s="182">
        <v>98.57</v>
      </c>
      <c r="P416" s="183">
        <f t="shared" si="20"/>
        <v>81.812937623856385</v>
      </c>
      <c r="Q416" s="183">
        <f t="shared" si="21"/>
        <v>15.552345504996232</v>
      </c>
      <c r="R416" s="182" t="s">
        <v>729</v>
      </c>
      <c r="S416" s="182" t="s">
        <v>730</v>
      </c>
      <c r="T416" s="182">
        <v>5</v>
      </c>
    </row>
    <row r="417" spans="1:20" s="175" customFormat="1" ht="11.25">
      <c r="A417" s="175" t="s">
        <v>728</v>
      </c>
      <c r="B417" s="175">
        <v>3</v>
      </c>
      <c r="C417" s="175">
        <v>1</v>
      </c>
      <c r="D417" s="182">
        <v>0.3</v>
      </c>
      <c r="E417" s="182" t="str">
        <f t="shared" si="22"/>
        <v>Darnley Bay-3-1-0.3</v>
      </c>
      <c r="F417" s="182">
        <v>41.81</v>
      </c>
      <c r="G417" s="182">
        <v>7.0000000000000007E-2</v>
      </c>
      <c r="H417" s="182">
        <v>18.68</v>
      </c>
      <c r="I417" s="182">
        <v>7.11</v>
      </c>
      <c r="J417" s="182">
        <v>0.3</v>
      </c>
      <c r="K417" s="182">
        <v>19.809999999999999</v>
      </c>
      <c r="L417" s="182">
        <v>6.15</v>
      </c>
      <c r="M417" s="182">
        <v>0</v>
      </c>
      <c r="N417" s="182">
        <v>6.41</v>
      </c>
      <c r="O417" s="182">
        <v>100.36</v>
      </c>
      <c r="P417" s="183">
        <f t="shared" si="20"/>
        <v>83.239061714342256</v>
      </c>
      <c r="Q417" s="183">
        <f t="shared" si="21"/>
        <v>18.712220349064417</v>
      </c>
      <c r="R417" s="182" t="s">
        <v>729</v>
      </c>
      <c r="S417" s="182" t="s">
        <v>730</v>
      </c>
      <c r="T417" s="182">
        <v>5</v>
      </c>
    </row>
    <row r="418" spans="1:20" s="175" customFormat="1" ht="11.25">
      <c r="A418" s="175" t="s">
        <v>728</v>
      </c>
      <c r="B418" s="175">
        <v>3</v>
      </c>
      <c r="C418" s="175">
        <v>2</v>
      </c>
      <c r="D418" s="182">
        <v>0.3</v>
      </c>
      <c r="E418" s="182" t="str">
        <f t="shared" si="22"/>
        <v>Darnley Bay-3-2-0.3</v>
      </c>
      <c r="F418" s="182">
        <v>41.29</v>
      </c>
      <c r="G418" s="182">
        <v>0.01</v>
      </c>
      <c r="H418" s="182">
        <v>22.36</v>
      </c>
      <c r="I418" s="182">
        <v>7.87</v>
      </c>
      <c r="J418" s="182">
        <v>0.56000000000000005</v>
      </c>
      <c r="K418" s="182">
        <v>19.920000000000002</v>
      </c>
      <c r="L418" s="182">
        <v>5.48</v>
      </c>
      <c r="M418" s="182">
        <v>0</v>
      </c>
      <c r="N418" s="182">
        <v>3.1</v>
      </c>
      <c r="O418" s="182">
        <v>100.59</v>
      </c>
      <c r="P418" s="183">
        <f t="shared" si="20"/>
        <v>81.856379415469917</v>
      </c>
      <c r="Q418" s="183">
        <f t="shared" si="21"/>
        <v>8.5091550511028586</v>
      </c>
      <c r="R418" s="182" t="s">
        <v>729</v>
      </c>
      <c r="S418" s="182" t="s">
        <v>730</v>
      </c>
      <c r="T418" s="182">
        <v>5</v>
      </c>
    </row>
    <row r="419" spans="1:20" s="175" customFormat="1" ht="11.25">
      <c r="A419" s="175" t="s">
        <v>728</v>
      </c>
      <c r="B419" s="175">
        <v>3</v>
      </c>
      <c r="C419" s="175">
        <v>3</v>
      </c>
      <c r="D419" s="182">
        <v>0.3</v>
      </c>
      <c r="E419" s="182" t="str">
        <f t="shared" si="22"/>
        <v>Darnley Bay-3-3-0.3</v>
      </c>
      <c r="F419" s="182">
        <v>42.4</v>
      </c>
      <c r="G419" s="182">
        <v>0.17</v>
      </c>
      <c r="H419" s="182">
        <v>21.38</v>
      </c>
      <c r="I419" s="182">
        <v>8.23</v>
      </c>
      <c r="J419" s="182">
        <v>0.46</v>
      </c>
      <c r="K419" s="182">
        <v>20.11</v>
      </c>
      <c r="L419" s="182">
        <v>4.78</v>
      </c>
      <c r="M419" s="182">
        <v>0.03</v>
      </c>
      <c r="N419" s="182">
        <v>3.14</v>
      </c>
      <c r="O419" s="182">
        <v>100.72</v>
      </c>
      <c r="P419" s="183">
        <f t="shared" si="20"/>
        <v>81.327194230415486</v>
      </c>
      <c r="Q419" s="183">
        <f t="shared" si="21"/>
        <v>8.9687394594858496</v>
      </c>
      <c r="R419" s="182" t="s">
        <v>729</v>
      </c>
      <c r="S419" s="182" t="s">
        <v>730</v>
      </c>
      <c r="T419" s="182">
        <v>5</v>
      </c>
    </row>
    <row r="420" spans="1:20" s="175" customFormat="1" ht="11.25">
      <c r="A420" s="175" t="s">
        <v>728</v>
      </c>
      <c r="B420" s="175">
        <v>3</v>
      </c>
      <c r="C420" s="175">
        <v>11</v>
      </c>
      <c r="D420" s="182">
        <v>0.3</v>
      </c>
      <c r="E420" s="182" t="str">
        <f t="shared" si="22"/>
        <v>Darnley Bay-3-11-0.3</v>
      </c>
      <c r="F420" s="182">
        <v>42.12</v>
      </c>
      <c r="G420" s="182">
        <v>0.52</v>
      </c>
      <c r="H420" s="182">
        <v>19.760000000000002</v>
      </c>
      <c r="I420" s="182">
        <v>7.02</v>
      </c>
      <c r="J420" s="182">
        <v>0.27</v>
      </c>
      <c r="K420" s="182">
        <v>20.67</v>
      </c>
      <c r="L420" s="182">
        <v>5.39</v>
      </c>
      <c r="M420" s="182">
        <v>0</v>
      </c>
      <c r="N420" s="182">
        <v>4.1399999999999997</v>
      </c>
      <c r="O420" s="182">
        <v>99.9</v>
      </c>
      <c r="P420" s="183">
        <f t="shared" si="20"/>
        <v>83.995606169890351</v>
      </c>
      <c r="Q420" s="183">
        <f t="shared" si="21"/>
        <v>12.323038261636471</v>
      </c>
      <c r="R420" s="182" t="s">
        <v>729</v>
      </c>
      <c r="S420" s="182" t="s">
        <v>737</v>
      </c>
      <c r="T420" s="182">
        <v>11</v>
      </c>
    </row>
    <row r="421" spans="1:20" s="175" customFormat="1" ht="11.25">
      <c r="A421" s="175" t="s">
        <v>728</v>
      </c>
      <c r="B421" s="175">
        <v>3</v>
      </c>
      <c r="C421" s="175">
        <v>12</v>
      </c>
      <c r="D421" s="182">
        <v>0.3</v>
      </c>
      <c r="E421" s="182" t="str">
        <f t="shared" si="22"/>
        <v>Darnley Bay-3-12-0.3</v>
      </c>
      <c r="F421" s="182">
        <v>42.31</v>
      </c>
      <c r="G421" s="182">
        <v>0.57999999999999996</v>
      </c>
      <c r="H421" s="182">
        <v>19.690000000000001</v>
      </c>
      <c r="I421" s="182">
        <v>6.98</v>
      </c>
      <c r="J421" s="182">
        <v>0.35</v>
      </c>
      <c r="K421" s="182">
        <v>20.09</v>
      </c>
      <c r="L421" s="182">
        <v>5.18</v>
      </c>
      <c r="M421" s="182">
        <v>0</v>
      </c>
      <c r="N421" s="182">
        <v>4.5</v>
      </c>
      <c r="O421" s="182">
        <v>99.69</v>
      </c>
      <c r="P421" s="183">
        <f t="shared" si="20"/>
        <v>83.687450295834893</v>
      </c>
      <c r="Q421" s="183">
        <f t="shared" si="21"/>
        <v>13.29344739097281</v>
      </c>
      <c r="R421" s="182" t="s">
        <v>729</v>
      </c>
      <c r="S421" s="182" t="s">
        <v>737</v>
      </c>
      <c r="T421" s="182">
        <v>11</v>
      </c>
    </row>
    <row r="422" spans="1:20" s="175" customFormat="1" ht="11.25">
      <c r="A422" s="175" t="s">
        <v>728</v>
      </c>
      <c r="B422" s="175">
        <v>3</v>
      </c>
      <c r="C422" s="175">
        <v>13</v>
      </c>
      <c r="D422" s="182">
        <v>0.3</v>
      </c>
      <c r="E422" s="182" t="str">
        <f t="shared" si="22"/>
        <v>Darnley Bay-3-13-0.3</v>
      </c>
      <c r="F422" s="182">
        <v>41.75</v>
      </c>
      <c r="G422" s="182">
        <v>0.53</v>
      </c>
      <c r="H422" s="182">
        <v>19.82</v>
      </c>
      <c r="I422" s="182">
        <v>7.64</v>
      </c>
      <c r="J422" s="182">
        <v>0.31</v>
      </c>
      <c r="K422" s="182">
        <v>21.33</v>
      </c>
      <c r="L422" s="182">
        <v>5.27</v>
      </c>
      <c r="M422" s="182">
        <v>0.01</v>
      </c>
      <c r="N422" s="182">
        <v>4.1100000000000003</v>
      </c>
      <c r="O422" s="182">
        <v>100.78</v>
      </c>
      <c r="P422" s="183">
        <f t="shared" si="20"/>
        <v>83.26739667059833</v>
      </c>
      <c r="Q422" s="183">
        <f t="shared" si="21"/>
        <v>12.212134172093952</v>
      </c>
      <c r="R422" s="182" t="s">
        <v>729</v>
      </c>
      <c r="S422" s="182" t="s">
        <v>737</v>
      </c>
      <c r="T422" s="182">
        <v>11</v>
      </c>
    </row>
    <row r="423" spans="1:20" s="175" customFormat="1" ht="11.25">
      <c r="A423" s="175" t="s">
        <v>728</v>
      </c>
      <c r="B423" s="175">
        <v>3</v>
      </c>
      <c r="C423" s="175">
        <v>14</v>
      </c>
      <c r="D423" s="182">
        <v>0.3</v>
      </c>
      <c r="E423" s="182" t="str">
        <f t="shared" si="22"/>
        <v>Darnley Bay-3-14-0.3</v>
      </c>
      <c r="F423" s="182">
        <v>42.72</v>
      </c>
      <c r="G423" s="182">
        <v>0.32</v>
      </c>
      <c r="H423" s="182">
        <v>20</v>
      </c>
      <c r="I423" s="182">
        <v>7.07</v>
      </c>
      <c r="J423" s="182">
        <v>0.36</v>
      </c>
      <c r="K423" s="182">
        <v>20.88</v>
      </c>
      <c r="L423" s="182">
        <v>5.17</v>
      </c>
      <c r="M423" s="182">
        <v>0</v>
      </c>
      <c r="N423" s="182">
        <v>4.58</v>
      </c>
      <c r="O423" s="182">
        <v>101.09</v>
      </c>
      <c r="P423" s="183">
        <f t="shared" si="20"/>
        <v>84.036043294839274</v>
      </c>
      <c r="Q423" s="183">
        <f t="shared" si="21"/>
        <v>13.316519443903552</v>
      </c>
      <c r="R423" s="182" t="s">
        <v>729</v>
      </c>
      <c r="S423" s="182" t="s">
        <v>730</v>
      </c>
      <c r="T423" s="182">
        <v>5</v>
      </c>
    </row>
    <row r="424" spans="1:20" s="175" customFormat="1" ht="11.25">
      <c r="A424" s="175" t="s">
        <v>728</v>
      </c>
      <c r="B424" s="175">
        <v>3</v>
      </c>
      <c r="C424" s="175">
        <v>15</v>
      </c>
      <c r="D424" s="182">
        <v>0.3</v>
      </c>
      <c r="E424" s="182" t="str">
        <f t="shared" si="22"/>
        <v>Darnley Bay-3-15-0.3</v>
      </c>
      <c r="F424" s="182">
        <v>42.29</v>
      </c>
      <c r="G424" s="182">
        <v>0.42</v>
      </c>
      <c r="H424" s="182">
        <v>22.25</v>
      </c>
      <c r="I424" s="182">
        <v>8.16</v>
      </c>
      <c r="J424" s="182">
        <v>0.36</v>
      </c>
      <c r="K424" s="182">
        <v>18.55</v>
      </c>
      <c r="L424" s="182">
        <v>4.6900000000000004</v>
      </c>
      <c r="M424" s="182">
        <v>0</v>
      </c>
      <c r="N424" s="182">
        <v>2.61</v>
      </c>
      <c r="O424" s="182">
        <v>99.32</v>
      </c>
      <c r="P424" s="183">
        <f t="shared" si="20"/>
        <v>80.205796658227953</v>
      </c>
      <c r="Q424" s="183">
        <f t="shared" si="21"/>
        <v>7.295113026185664</v>
      </c>
      <c r="R424" s="182" t="s">
        <v>729</v>
      </c>
      <c r="S424" s="182" t="s">
        <v>730</v>
      </c>
      <c r="T424" s="182">
        <v>5</v>
      </c>
    </row>
    <row r="425" spans="1:20" s="175" customFormat="1" ht="11.25">
      <c r="A425" s="175" t="s">
        <v>728</v>
      </c>
      <c r="B425" s="175">
        <v>3</v>
      </c>
      <c r="C425" s="175">
        <v>16</v>
      </c>
      <c r="D425" s="182">
        <v>0.3</v>
      </c>
      <c r="E425" s="182" t="str">
        <f t="shared" si="22"/>
        <v>Darnley Bay-3-16-0.3</v>
      </c>
      <c r="F425" s="182">
        <v>39.729999999999997</v>
      </c>
      <c r="G425" s="182">
        <v>0.26</v>
      </c>
      <c r="H425" s="182">
        <v>19.940000000000001</v>
      </c>
      <c r="I425" s="182">
        <v>6.98</v>
      </c>
      <c r="J425" s="182">
        <v>0.35</v>
      </c>
      <c r="K425" s="182">
        <v>20.309999999999999</v>
      </c>
      <c r="L425" s="182">
        <v>5.97</v>
      </c>
      <c r="M425" s="182">
        <v>0</v>
      </c>
      <c r="N425" s="182">
        <v>6.27</v>
      </c>
      <c r="O425" s="182">
        <v>99.81</v>
      </c>
      <c r="P425" s="183">
        <f t="shared" si="20"/>
        <v>83.835587115133052</v>
      </c>
      <c r="Q425" s="183">
        <f t="shared" si="21"/>
        <v>17.419603146529987</v>
      </c>
      <c r="R425" s="182" t="s">
        <v>729</v>
      </c>
      <c r="S425" s="182" t="s">
        <v>730</v>
      </c>
      <c r="T425" s="182">
        <v>5</v>
      </c>
    </row>
    <row r="426" spans="1:20" s="175" customFormat="1" ht="11.25">
      <c r="A426" s="175" t="s">
        <v>728</v>
      </c>
      <c r="B426" s="175">
        <v>3</v>
      </c>
      <c r="C426" s="175">
        <v>17</v>
      </c>
      <c r="D426" s="182">
        <v>0.3</v>
      </c>
      <c r="E426" s="182" t="str">
        <f t="shared" si="22"/>
        <v>Darnley Bay-3-17-0.3</v>
      </c>
      <c r="F426" s="182">
        <v>42.23</v>
      </c>
      <c r="G426" s="182">
        <v>0.62</v>
      </c>
      <c r="H426" s="182">
        <v>20.399999999999999</v>
      </c>
      <c r="I426" s="182">
        <v>7.8</v>
      </c>
      <c r="J426" s="182">
        <v>0.36</v>
      </c>
      <c r="K426" s="182">
        <v>20.77</v>
      </c>
      <c r="L426" s="182">
        <v>5.14</v>
      </c>
      <c r="M426" s="182">
        <v>0</v>
      </c>
      <c r="N426" s="182">
        <v>3.49</v>
      </c>
      <c r="O426" s="182">
        <v>100.82</v>
      </c>
      <c r="P426" s="183">
        <f t="shared" si="20"/>
        <v>82.597520122540985</v>
      </c>
      <c r="Q426" s="183">
        <f t="shared" si="21"/>
        <v>10.295094911597861</v>
      </c>
      <c r="R426" s="182" t="s">
        <v>729</v>
      </c>
      <c r="S426" s="182" t="s">
        <v>733</v>
      </c>
      <c r="T426" s="182">
        <v>1</v>
      </c>
    </row>
    <row r="427" spans="1:20" s="175" customFormat="1" ht="11.25">
      <c r="A427" s="175" t="s">
        <v>728</v>
      </c>
      <c r="B427" s="175">
        <v>3</v>
      </c>
      <c r="C427" s="175">
        <v>18</v>
      </c>
      <c r="D427" s="182">
        <v>0.3</v>
      </c>
      <c r="E427" s="182" t="str">
        <f t="shared" si="22"/>
        <v>Darnley Bay-3-18-0.3</v>
      </c>
      <c r="F427" s="182">
        <v>41.05</v>
      </c>
      <c r="G427" s="182">
        <v>0.09</v>
      </c>
      <c r="H427" s="182">
        <v>18.78</v>
      </c>
      <c r="I427" s="182">
        <v>7.68</v>
      </c>
      <c r="J427" s="182">
        <v>0.43</v>
      </c>
      <c r="K427" s="182">
        <v>19.16</v>
      </c>
      <c r="L427" s="182">
        <v>6.44</v>
      </c>
      <c r="M427" s="182">
        <v>0.01</v>
      </c>
      <c r="N427" s="182">
        <v>7.08</v>
      </c>
      <c r="O427" s="182">
        <v>100.73</v>
      </c>
      <c r="P427" s="183">
        <f t="shared" si="20"/>
        <v>81.640619162262155</v>
      </c>
      <c r="Q427" s="183">
        <f t="shared" si="21"/>
        <v>20.185457704026785</v>
      </c>
      <c r="R427" s="182" t="s">
        <v>729</v>
      </c>
      <c r="S427" s="182" t="s">
        <v>730</v>
      </c>
      <c r="T427" s="182">
        <v>5</v>
      </c>
    </row>
    <row r="428" spans="1:20" s="175" customFormat="1" ht="11.25">
      <c r="A428" s="175" t="s">
        <v>728</v>
      </c>
      <c r="B428" s="175">
        <v>3</v>
      </c>
      <c r="C428" s="175">
        <v>19</v>
      </c>
      <c r="D428" s="182">
        <v>0.3</v>
      </c>
      <c r="E428" s="182" t="str">
        <f t="shared" si="22"/>
        <v>Darnley Bay-3-19-0.3</v>
      </c>
      <c r="F428" s="182">
        <v>41.74</v>
      </c>
      <c r="G428" s="182">
        <v>0.57999999999999996</v>
      </c>
      <c r="H428" s="182">
        <v>19.579999999999998</v>
      </c>
      <c r="I428" s="182">
        <v>7.75</v>
      </c>
      <c r="J428" s="182">
        <v>0.32</v>
      </c>
      <c r="K428" s="182">
        <v>19.61</v>
      </c>
      <c r="L428" s="182">
        <v>5.22</v>
      </c>
      <c r="M428" s="182">
        <v>0.11</v>
      </c>
      <c r="N428" s="182">
        <v>3.91</v>
      </c>
      <c r="O428" s="182">
        <v>98.82</v>
      </c>
      <c r="P428" s="183">
        <f t="shared" si="20"/>
        <v>81.851635402040571</v>
      </c>
      <c r="Q428" s="183">
        <f t="shared" si="21"/>
        <v>11.813655801640646</v>
      </c>
      <c r="R428" s="182" t="s">
        <v>729</v>
      </c>
      <c r="S428" s="182" t="s">
        <v>733</v>
      </c>
      <c r="T428" s="182">
        <v>1</v>
      </c>
    </row>
    <row r="429" spans="1:20" s="175" customFormat="1" ht="11.25">
      <c r="A429" s="175" t="s">
        <v>728</v>
      </c>
      <c r="B429" s="175">
        <v>3</v>
      </c>
      <c r="C429" s="175">
        <v>20</v>
      </c>
      <c r="D429" s="182">
        <v>0.3</v>
      </c>
      <c r="E429" s="182" t="str">
        <f t="shared" si="22"/>
        <v>Darnley Bay-3-20-0.3</v>
      </c>
      <c r="F429" s="182">
        <v>42.36</v>
      </c>
      <c r="G429" s="182">
        <v>0.72</v>
      </c>
      <c r="H429" s="182">
        <v>20.51</v>
      </c>
      <c r="I429" s="182">
        <v>7.74</v>
      </c>
      <c r="J429" s="182">
        <v>0.35</v>
      </c>
      <c r="K429" s="182">
        <v>20.68</v>
      </c>
      <c r="L429" s="182">
        <v>4.92</v>
      </c>
      <c r="M429" s="182">
        <v>0.09</v>
      </c>
      <c r="N429" s="182">
        <v>3.38</v>
      </c>
      <c r="O429" s="182">
        <v>100.75</v>
      </c>
      <c r="P429" s="183">
        <f t="shared" si="20"/>
        <v>82.646043006525431</v>
      </c>
      <c r="Q429" s="183">
        <f t="shared" si="21"/>
        <v>9.9547581428187044</v>
      </c>
      <c r="R429" s="182" t="s">
        <v>729</v>
      </c>
      <c r="S429" s="182" t="s">
        <v>733</v>
      </c>
      <c r="T429" s="182">
        <v>1</v>
      </c>
    </row>
    <row r="430" spans="1:20" s="175" customFormat="1" ht="11.25">
      <c r="A430" s="175" t="s">
        <v>728</v>
      </c>
      <c r="B430" s="175">
        <v>3</v>
      </c>
      <c r="C430" s="175">
        <v>21</v>
      </c>
      <c r="D430" s="182">
        <v>0.3</v>
      </c>
      <c r="E430" s="182" t="str">
        <f t="shared" si="22"/>
        <v>Darnley Bay-3-21-0.3</v>
      </c>
      <c r="F430" s="182">
        <v>41.08</v>
      </c>
      <c r="G430" s="182">
        <v>0.56000000000000005</v>
      </c>
      <c r="H430" s="182">
        <v>20.55</v>
      </c>
      <c r="I430" s="182">
        <v>7.74</v>
      </c>
      <c r="J430" s="182">
        <v>0.34</v>
      </c>
      <c r="K430" s="182">
        <v>20.29</v>
      </c>
      <c r="L430" s="182">
        <v>5.16</v>
      </c>
      <c r="M430" s="182">
        <v>0</v>
      </c>
      <c r="N430" s="182">
        <v>3.23</v>
      </c>
      <c r="O430" s="182">
        <v>98.86</v>
      </c>
      <c r="P430" s="183">
        <f t="shared" si="20"/>
        <v>82.371280862818978</v>
      </c>
      <c r="Q430" s="183">
        <f t="shared" si="21"/>
        <v>9.5383669049994424</v>
      </c>
      <c r="R430" s="182" t="s">
        <v>729</v>
      </c>
      <c r="S430" s="182" t="s">
        <v>733</v>
      </c>
      <c r="T430" s="182">
        <v>1</v>
      </c>
    </row>
    <row r="431" spans="1:20" s="175" customFormat="1" ht="11.25">
      <c r="A431" s="175" t="s">
        <v>728</v>
      </c>
      <c r="B431" s="175">
        <v>3</v>
      </c>
      <c r="C431" s="175">
        <v>22</v>
      </c>
      <c r="D431" s="182">
        <v>0.3</v>
      </c>
      <c r="E431" s="182" t="str">
        <f t="shared" si="22"/>
        <v>Darnley Bay-3-22-0.3</v>
      </c>
      <c r="F431" s="182">
        <v>42.17</v>
      </c>
      <c r="G431" s="182">
        <v>0.25</v>
      </c>
      <c r="H431" s="182">
        <v>13.12</v>
      </c>
      <c r="I431" s="182">
        <v>7.07</v>
      </c>
      <c r="J431" s="182">
        <v>0.42</v>
      </c>
      <c r="K431" s="182">
        <v>18.14</v>
      </c>
      <c r="L431" s="182">
        <v>6.82</v>
      </c>
      <c r="M431" s="182">
        <v>0</v>
      </c>
      <c r="N431" s="182">
        <v>13.32</v>
      </c>
      <c r="O431" s="182">
        <v>101.32</v>
      </c>
      <c r="P431" s="183">
        <f t="shared" si="20"/>
        <v>82.057381911941732</v>
      </c>
      <c r="Q431" s="183">
        <f t="shared" si="21"/>
        <v>40.513941012221807</v>
      </c>
      <c r="R431" s="182" t="s">
        <v>729</v>
      </c>
      <c r="S431" s="182" t="s">
        <v>730</v>
      </c>
      <c r="T431" s="182">
        <v>5</v>
      </c>
    </row>
    <row r="432" spans="1:20" s="175" customFormat="1" ht="11.25">
      <c r="A432" s="175" t="s">
        <v>728</v>
      </c>
      <c r="B432" s="175">
        <v>3</v>
      </c>
      <c r="C432" s="175">
        <v>23</v>
      </c>
      <c r="D432" s="182">
        <v>0.3</v>
      </c>
      <c r="E432" s="182" t="str">
        <f t="shared" si="22"/>
        <v>Darnley Bay-3-23-0.3</v>
      </c>
      <c r="F432" s="182">
        <v>41.7</v>
      </c>
      <c r="G432" s="182">
        <v>0.7</v>
      </c>
      <c r="H432" s="182">
        <v>20.54</v>
      </c>
      <c r="I432" s="182">
        <v>9.02</v>
      </c>
      <c r="J432" s="182">
        <v>0.41</v>
      </c>
      <c r="K432" s="182">
        <v>20.37</v>
      </c>
      <c r="L432" s="182">
        <v>5.44</v>
      </c>
      <c r="M432" s="182">
        <v>0.03</v>
      </c>
      <c r="N432" s="182">
        <v>3.14</v>
      </c>
      <c r="O432" s="182">
        <v>101.36</v>
      </c>
      <c r="P432" s="183">
        <f t="shared" si="20"/>
        <v>80.100698305318147</v>
      </c>
      <c r="Q432" s="183">
        <f t="shared" si="21"/>
        <v>9.3014072880134524</v>
      </c>
      <c r="R432" s="182" t="s">
        <v>729</v>
      </c>
      <c r="S432" s="182" t="s">
        <v>733</v>
      </c>
      <c r="T432" s="182">
        <v>1</v>
      </c>
    </row>
    <row r="433" spans="1:20" s="175" customFormat="1" ht="11.25">
      <c r="A433" s="175" t="s">
        <v>728</v>
      </c>
      <c r="B433" s="175">
        <v>3</v>
      </c>
      <c r="C433" s="175">
        <v>24</v>
      </c>
      <c r="D433" s="182">
        <v>0.3</v>
      </c>
      <c r="E433" s="182" t="str">
        <f t="shared" si="22"/>
        <v>Darnley Bay-3-24-0.3</v>
      </c>
      <c r="F433" s="182">
        <v>41.44</v>
      </c>
      <c r="G433" s="182">
        <v>0.73</v>
      </c>
      <c r="H433" s="182">
        <v>20.149999999999999</v>
      </c>
      <c r="I433" s="182">
        <v>8.98</v>
      </c>
      <c r="J433" s="182">
        <v>0.38</v>
      </c>
      <c r="K433" s="182">
        <v>19.93</v>
      </c>
      <c r="L433" s="182">
        <v>5.48</v>
      </c>
      <c r="M433" s="182">
        <v>0.05</v>
      </c>
      <c r="N433" s="182">
        <v>3.39</v>
      </c>
      <c r="O433" s="182">
        <v>100.54</v>
      </c>
      <c r="P433" s="183">
        <f t="shared" si="20"/>
        <v>79.822016647804233</v>
      </c>
      <c r="Q433" s="183">
        <f t="shared" si="21"/>
        <v>10.141510945537048</v>
      </c>
      <c r="R433" s="182" t="s">
        <v>729</v>
      </c>
      <c r="S433" s="182" t="s">
        <v>733</v>
      </c>
      <c r="T433" s="182">
        <v>1</v>
      </c>
    </row>
    <row r="434" spans="1:20" s="175" customFormat="1" ht="11.25">
      <c r="A434" s="175" t="s">
        <v>728</v>
      </c>
      <c r="B434" s="175">
        <v>3</v>
      </c>
      <c r="C434" s="175">
        <v>25</v>
      </c>
      <c r="D434" s="182">
        <v>0.3</v>
      </c>
      <c r="E434" s="182" t="str">
        <f t="shared" si="22"/>
        <v>Darnley Bay-3-25-0.3</v>
      </c>
      <c r="F434" s="182">
        <v>42.235999999999997</v>
      </c>
      <c r="G434" s="182">
        <v>0.61</v>
      </c>
      <c r="H434" s="182">
        <v>20.63</v>
      </c>
      <c r="I434" s="182">
        <v>8.67</v>
      </c>
      <c r="J434" s="182">
        <v>0.48</v>
      </c>
      <c r="K434" s="182">
        <v>20.059999999999999</v>
      </c>
      <c r="L434" s="182">
        <v>5.0999999999999996</v>
      </c>
      <c r="M434" s="182">
        <v>0.01</v>
      </c>
      <c r="N434" s="182">
        <v>3.15</v>
      </c>
      <c r="O434" s="182">
        <v>101.06</v>
      </c>
      <c r="P434" s="183">
        <f t="shared" si="20"/>
        <v>80.484255433064575</v>
      </c>
      <c r="Q434" s="183">
        <f t="shared" si="21"/>
        <v>9.2913522022593931</v>
      </c>
      <c r="R434" s="182" t="s">
        <v>729</v>
      </c>
      <c r="S434" s="182" t="s">
        <v>733</v>
      </c>
      <c r="T434" s="182">
        <v>1</v>
      </c>
    </row>
    <row r="435" spans="1:20" s="175" customFormat="1" ht="11.25">
      <c r="A435" s="175" t="s">
        <v>728</v>
      </c>
      <c r="B435" s="175">
        <v>3</v>
      </c>
      <c r="C435" s="175">
        <v>26</v>
      </c>
      <c r="D435" s="182">
        <v>0.3</v>
      </c>
      <c r="E435" s="182" t="str">
        <f t="shared" si="22"/>
        <v>Darnley Bay-3-26-0.3</v>
      </c>
      <c r="F435" s="182">
        <v>42.18</v>
      </c>
      <c r="G435" s="182">
        <v>0.09</v>
      </c>
      <c r="H435" s="182">
        <v>21.09</v>
      </c>
      <c r="I435" s="182">
        <v>7.59</v>
      </c>
      <c r="J435" s="182">
        <v>0.36</v>
      </c>
      <c r="K435" s="182">
        <v>20.55</v>
      </c>
      <c r="L435" s="182">
        <v>5.08</v>
      </c>
      <c r="M435" s="182">
        <v>0</v>
      </c>
      <c r="N435" s="182">
        <v>4.24</v>
      </c>
      <c r="O435" s="182">
        <v>101.18</v>
      </c>
      <c r="P435" s="183">
        <f t="shared" si="20"/>
        <v>82.835456902958938</v>
      </c>
      <c r="Q435" s="183">
        <f t="shared" si="21"/>
        <v>11.884007527561424</v>
      </c>
      <c r="R435" s="182" t="s">
        <v>729</v>
      </c>
      <c r="S435" s="182" t="s">
        <v>730</v>
      </c>
      <c r="T435" s="182">
        <v>5</v>
      </c>
    </row>
    <row r="436" spans="1:20" s="175" customFormat="1" ht="11.25">
      <c r="A436" s="175" t="s">
        <v>728</v>
      </c>
      <c r="B436" s="175">
        <v>3</v>
      </c>
      <c r="C436" s="175">
        <v>27</v>
      </c>
      <c r="D436" s="182">
        <v>0.3</v>
      </c>
      <c r="E436" s="182" t="str">
        <f t="shared" si="22"/>
        <v>Darnley Bay-3-27-0.3</v>
      </c>
      <c r="F436" s="182">
        <v>41.81</v>
      </c>
      <c r="G436" s="182">
        <v>0.2</v>
      </c>
      <c r="H436" s="182">
        <v>21.02</v>
      </c>
      <c r="I436" s="182">
        <v>10.34</v>
      </c>
      <c r="J436" s="182">
        <v>0.55000000000000004</v>
      </c>
      <c r="K436" s="182">
        <v>18.88</v>
      </c>
      <c r="L436" s="182">
        <v>5.54</v>
      </c>
      <c r="M436" s="182">
        <v>0.04</v>
      </c>
      <c r="N436" s="182">
        <v>2.79</v>
      </c>
      <c r="O436" s="182">
        <v>101.16</v>
      </c>
      <c r="P436" s="183">
        <f t="shared" si="20"/>
        <v>76.495936973836947</v>
      </c>
      <c r="Q436" s="183">
        <f t="shared" si="21"/>
        <v>8.1760988876785738</v>
      </c>
      <c r="R436" s="182" t="s">
        <v>729</v>
      </c>
      <c r="S436" s="182" t="s">
        <v>730</v>
      </c>
      <c r="T436" s="182">
        <v>5</v>
      </c>
    </row>
    <row r="437" spans="1:20" s="175" customFormat="1" ht="11.25">
      <c r="A437" s="175" t="s">
        <v>728</v>
      </c>
      <c r="B437" s="175">
        <v>3</v>
      </c>
      <c r="C437" s="175">
        <v>28</v>
      </c>
      <c r="D437" s="182">
        <v>0.3</v>
      </c>
      <c r="E437" s="182" t="str">
        <f t="shared" si="22"/>
        <v>Darnley Bay-3-28-0.3</v>
      </c>
      <c r="F437" s="182">
        <v>42.28</v>
      </c>
      <c r="G437" s="182">
        <v>0.48</v>
      </c>
      <c r="H437" s="182">
        <v>20.27</v>
      </c>
      <c r="I437" s="182">
        <v>6.93</v>
      </c>
      <c r="J437" s="182">
        <v>0.4</v>
      </c>
      <c r="K437" s="182">
        <v>20.64</v>
      </c>
      <c r="L437" s="182">
        <v>5.01</v>
      </c>
      <c r="M437" s="182">
        <v>0</v>
      </c>
      <c r="N437" s="182">
        <v>4.8099999999999996</v>
      </c>
      <c r="O437" s="182">
        <v>100.82</v>
      </c>
      <c r="P437" s="183">
        <f t="shared" si="20"/>
        <v>84.148942852605032</v>
      </c>
      <c r="Q437" s="183">
        <f t="shared" si="21"/>
        <v>13.732713771708752</v>
      </c>
      <c r="R437" s="182" t="s">
        <v>729</v>
      </c>
      <c r="S437" s="182" t="s">
        <v>737</v>
      </c>
      <c r="T437" s="182">
        <v>11</v>
      </c>
    </row>
    <row r="438" spans="1:20" s="175" customFormat="1" ht="11.25">
      <c r="A438" s="175" t="s">
        <v>728</v>
      </c>
      <c r="B438" s="175">
        <v>3</v>
      </c>
      <c r="C438" s="175">
        <v>29</v>
      </c>
      <c r="D438" s="182">
        <v>0.3</v>
      </c>
      <c r="E438" s="182" t="str">
        <f t="shared" si="22"/>
        <v>Darnley Bay-3-29-0.3</v>
      </c>
      <c r="F438" s="182">
        <v>43.23</v>
      </c>
      <c r="G438" s="182">
        <v>1.65</v>
      </c>
      <c r="H438" s="182">
        <v>21.17</v>
      </c>
      <c r="I438" s="182">
        <v>8.23</v>
      </c>
      <c r="J438" s="182">
        <v>0.4</v>
      </c>
      <c r="K438" s="182">
        <v>20.98</v>
      </c>
      <c r="L438" s="182">
        <v>4.4000000000000004</v>
      </c>
      <c r="M438" s="182">
        <v>0.01</v>
      </c>
      <c r="N438" s="182">
        <v>0.74</v>
      </c>
      <c r="O438" s="182">
        <v>100.83</v>
      </c>
      <c r="P438" s="183">
        <f t="shared" si="20"/>
        <v>81.961845388147211</v>
      </c>
      <c r="Q438" s="183">
        <f t="shared" si="21"/>
        <v>2.2912022932461529</v>
      </c>
      <c r="R438" s="182" t="s">
        <v>729</v>
      </c>
      <c r="S438" s="182" t="s">
        <v>733</v>
      </c>
      <c r="T438" s="182">
        <v>1</v>
      </c>
    </row>
    <row r="439" spans="1:20" s="175" customFormat="1" ht="11.25">
      <c r="A439" s="175" t="s">
        <v>728</v>
      </c>
      <c r="B439" s="175">
        <v>3</v>
      </c>
      <c r="C439" s="175">
        <v>30</v>
      </c>
      <c r="D439" s="182">
        <v>0.3</v>
      </c>
      <c r="E439" s="182" t="str">
        <f t="shared" si="22"/>
        <v>Darnley Bay-3-30-0.3</v>
      </c>
      <c r="F439" s="182">
        <v>41.19</v>
      </c>
      <c r="G439" s="182">
        <v>0.6</v>
      </c>
      <c r="H439" s="182">
        <v>20.02</v>
      </c>
      <c r="I439" s="182">
        <v>8.1199999999999992</v>
      </c>
      <c r="J439" s="182">
        <v>0.38</v>
      </c>
      <c r="K439" s="182">
        <v>19.690000000000001</v>
      </c>
      <c r="L439" s="182">
        <v>4.99</v>
      </c>
      <c r="M439" s="182">
        <v>0.11</v>
      </c>
      <c r="N439" s="182">
        <v>3.54</v>
      </c>
      <c r="O439" s="182">
        <v>98.64</v>
      </c>
      <c r="P439" s="183">
        <f t="shared" si="20"/>
        <v>81.210735413813111</v>
      </c>
      <c r="Q439" s="183">
        <f t="shared" si="21"/>
        <v>10.604141025448081</v>
      </c>
      <c r="R439" s="182" t="s">
        <v>729</v>
      </c>
      <c r="S439" s="182" t="s">
        <v>733</v>
      </c>
      <c r="T439" s="182">
        <v>1</v>
      </c>
    </row>
    <row r="440" spans="1:20" s="175" customFormat="1" ht="11.25">
      <c r="A440" s="175" t="s">
        <v>728</v>
      </c>
      <c r="B440" s="175">
        <v>3</v>
      </c>
      <c r="C440" s="175">
        <v>31</v>
      </c>
      <c r="D440" s="182">
        <v>0.3</v>
      </c>
      <c r="E440" s="182" t="str">
        <f t="shared" si="22"/>
        <v>Darnley Bay-3-31-0.3</v>
      </c>
      <c r="F440" s="182">
        <v>41.13</v>
      </c>
      <c r="G440" s="182">
        <v>0.11</v>
      </c>
      <c r="H440" s="182">
        <v>18.739999999999998</v>
      </c>
      <c r="I440" s="182">
        <v>7.42</v>
      </c>
      <c r="J440" s="182">
        <v>0.49</v>
      </c>
      <c r="K440" s="182">
        <v>19.78</v>
      </c>
      <c r="L440" s="182">
        <v>5.97</v>
      </c>
      <c r="M440" s="182">
        <v>0</v>
      </c>
      <c r="N440" s="182">
        <v>5.91</v>
      </c>
      <c r="O440" s="182">
        <v>99.55</v>
      </c>
      <c r="P440" s="183">
        <f t="shared" si="20"/>
        <v>82.613417294214727</v>
      </c>
      <c r="Q440" s="183">
        <f t="shared" si="21"/>
        <v>17.461892336914396</v>
      </c>
      <c r="R440" s="182" t="s">
        <v>729</v>
      </c>
      <c r="S440" s="182" t="s">
        <v>730</v>
      </c>
      <c r="T440" s="182">
        <v>5</v>
      </c>
    </row>
    <row r="441" spans="1:20" s="175" customFormat="1" ht="11.25">
      <c r="A441" s="175" t="s">
        <v>728</v>
      </c>
      <c r="B441" s="175">
        <v>3</v>
      </c>
      <c r="C441" s="175">
        <v>32</v>
      </c>
      <c r="D441" s="182">
        <v>0.3</v>
      </c>
      <c r="E441" s="182" t="str">
        <f t="shared" si="22"/>
        <v>Darnley Bay-3-32-0.3</v>
      </c>
      <c r="F441" s="182">
        <v>41.25</v>
      </c>
      <c r="G441" s="182">
        <v>0.62</v>
      </c>
      <c r="H441" s="182">
        <v>20.25</v>
      </c>
      <c r="I441" s="182">
        <v>8.5</v>
      </c>
      <c r="J441" s="182">
        <v>0.37</v>
      </c>
      <c r="K441" s="182">
        <v>20.170000000000002</v>
      </c>
      <c r="L441" s="182">
        <v>5.0999999999999996</v>
      </c>
      <c r="M441" s="182">
        <v>0.01</v>
      </c>
      <c r="N441" s="182">
        <v>4.05</v>
      </c>
      <c r="O441" s="182">
        <v>100.33</v>
      </c>
      <c r="P441" s="183">
        <f t="shared" si="20"/>
        <v>80.878137365889273</v>
      </c>
      <c r="Q441" s="183">
        <f t="shared" si="21"/>
        <v>11.829639652623516</v>
      </c>
      <c r="R441" s="182" t="s">
        <v>729</v>
      </c>
      <c r="S441" s="182" t="s">
        <v>737</v>
      </c>
      <c r="T441" s="182">
        <v>11</v>
      </c>
    </row>
    <row r="442" spans="1:20" s="175" customFormat="1" ht="11.25">
      <c r="A442" s="175" t="s">
        <v>728</v>
      </c>
      <c r="B442" s="175">
        <v>3</v>
      </c>
      <c r="C442" s="175">
        <v>33</v>
      </c>
      <c r="D442" s="182">
        <v>0.3</v>
      </c>
      <c r="E442" s="182" t="str">
        <f t="shared" si="22"/>
        <v>Darnley Bay-3-33-0.3</v>
      </c>
      <c r="F442" s="182">
        <v>41.82</v>
      </c>
      <c r="G442" s="182">
        <v>0.08</v>
      </c>
      <c r="H442" s="182">
        <v>20.54</v>
      </c>
      <c r="I442" s="182">
        <v>7.17</v>
      </c>
      <c r="J442" s="182">
        <v>0.32</v>
      </c>
      <c r="K442" s="182">
        <v>19.7</v>
      </c>
      <c r="L442" s="182">
        <v>5.45</v>
      </c>
      <c r="M442" s="182">
        <v>0.03</v>
      </c>
      <c r="N442" s="182">
        <v>5.0599999999999996</v>
      </c>
      <c r="O442" s="182">
        <v>100.18</v>
      </c>
      <c r="P442" s="183">
        <f t="shared" si="20"/>
        <v>83.043228099893</v>
      </c>
      <c r="Q442" s="183">
        <f t="shared" si="21"/>
        <v>14.182277154312148</v>
      </c>
      <c r="R442" s="182" t="s">
        <v>729</v>
      </c>
      <c r="S442" s="182" t="s">
        <v>730</v>
      </c>
      <c r="T442" s="182">
        <v>5</v>
      </c>
    </row>
    <row r="443" spans="1:20" s="175" customFormat="1" ht="11.25">
      <c r="A443" s="175" t="s">
        <v>728</v>
      </c>
      <c r="B443" s="175">
        <v>3</v>
      </c>
      <c r="C443" s="175">
        <v>34</v>
      </c>
      <c r="D443" s="182">
        <v>0.3</v>
      </c>
      <c r="E443" s="182" t="str">
        <f t="shared" si="22"/>
        <v>Darnley Bay-3-34-0.3</v>
      </c>
      <c r="F443" s="182">
        <v>41.09</v>
      </c>
      <c r="G443" s="182">
        <v>0.02</v>
      </c>
      <c r="H443" s="182">
        <v>19.920000000000002</v>
      </c>
      <c r="I443" s="182">
        <v>7.5</v>
      </c>
      <c r="J443" s="182">
        <v>0.39</v>
      </c>
      <c r="K443" s="182">
        <v>19.37</v>
      </c>
      <c r="L443" s="182">
        <v>5.8</v>
      </c>
      <c r="M443" s="182">
        <v>0</v>
      </c>
      <c r="N443" s="182">
        <v>6</v>
      </c>
      <c r="O443" s="182">
        <v>100.08</v>
      </c>
      <c r="P443" s="183">
        <f t="shared" si="20"/>
        <v>82.153814550197325</v>
      </c>
      <c r="Q443" s="183">
        <f t="shared" si="21"/>
        <v>16.809492257756091</v>
      </c>
      <c r="R443" s="182" t="s">
        <v>729</v>
      </c>
      <c r="S443" s="182" t="s">
        <v>730</v>
      </c>
      <c r="T443" s="182">
        <v>5</v>
      </c>
    </row>
    <row r="444" spans="1:20" s="175" customFormat="1" ht="11.25">
      <c r="A444" s="175" t="s">
        <v>728</v>
      </c>
      <c r="B444" s="175">
        <v>3</v>
      </c>
      <c r="C444" s="175">
        <v>35</v>
      </c>
      <c r="D444" s="182">
        <v>0.3</v>
      </c>
      <c r="E444" s="182" t="str">
        <f t="shared" si="22"/>
        <v>Darnley Bay-3-35-0.3</v>
      </c>
      <c r="F444" s="182">
        <v>42.11</v>
      </c>
      <c r="G444" s="182">
        <v>0.13</v>
      </c>
      <c r="H444" s="182">
        <v>19.07</v>
      </c>
      <c r="I444" s="182">
        <v>7.05</v>
      </c>
      <c r="J444" s="182">
        <v>0.36</v>
      </c>
      <c r="K444" s="182">
        <v>18.809999999999999</v>
      </c>
      <c r="L444" s="182">
        <v>6.76</v>
      </c>
      <c r="M444" s="182">
        <v>7.0000000000000007E-2</v>
      </c>
      <c r="N444" s="182">
        <v>6.92</v>
      </c>
      <c r="O444" s="182">
        <v>101.27</v>
      </c>
      <c r="P444" s="183">
        <f t="shared" si="20"/>
        <v>82.625892287263298</v>
      </c>
      <c r="Q444" s="183">
        <f t="shared" si="21"/>
        <v>19.577305767498199</v>
      </c>
      <c r="R444" s="182" t="s">
        <v>729</v>
      </c>
      <c r="S444" s="182" t="s">
        <v>730</v>
      </c>
      <c r="T444" s="182">
        <v>5</v>
      </c>
    </row>
    <row r="445" spans="1:20" s="175" customFormat="1" ht="11.25">
      <c r="A445" s="175" t="s">
        <v>728</v>
      </c>
      <c r="B445" s="175">
        <v>3</v>
      </c>
      <c r="C445" s="175">
        <v>36</v>
      </c>
      <c r="D445" s="182">
        <v>0.3</v>
      </c>
      <c r="E445" s="182" t="str">
        <f t="shared" si="22"/>
        <v>Darnley Bay-3-36-0.3</v>
      </c>
      <c r="F445" s="182">
        <v>41.23</v>
      </c>
      <c r="G445" s="182">
        <v>0.13</v>
      </c>
      <c r="H445" s="182">
        <v>18.79</v>
      </c>
      <c r="I445" s="182">
        <v>7.37</v>
      </c>
      <c r="J445" s="182">
        <v>0.38</v>
      </c>
      <c r="K445" s="182">
        <v>19.18</v>
      </c>
      <c r="L445" s="182">
        <v>6.18</v>
      </c>
      <c r="M445" s="182">
        <v>0</v>
      </c>
      <c r="N445" s="182">
        <v>6.95</v>
      </c>
      <c r="O445" s="182">
        <v>100.19</v>
      </c>
      <c r="P445" s="183">
        <f t="shared" si="20"/>
        <v>82.265375580009092</v>
      </c>
      <c r="Q445" s="183">
        <f t="shared" si="21"/>
        <v>19.880054619186918</v>
      </c>
      <c r="R445" s="182" t="s">
        <v>729</v>
      </c>
      <c r="S445" s="182" t="s">
        <v>730</v>
      </c>
      <c r="T445" s="182">
        <v>5</v>
      </c>
    </row>
    <row r="446" spans="1:20" s="175" customFormat="1" ht="11.25">
      <c r="A446" s="175" t="s">
        <v>728</v>
      </c>
      <c r="B446" s="175">
        <v>3</v>
      </c>
      <c r="C446" s="175">
        <v>37</v>
      </c>
      <c r="D446" s="182">
        <v>0.3</v>
      </c>
      <c r="E446" s="182" t="str">
        <f t="shared" si="22"/>
        <v>Darnley Bay-3-37-0.3</v>
      </c>
      <c r="F446" s="182">
        <v>40.799999999999997</v>
      </c>
      <c r="G446" s="182">
        <v>0.04</v>
      </c>
      <c r="H446" s="182">
        <v>19.09</v>
      </c>
      <c r="I446" s="182">
        <v>7.35</v>
      </c>
      <c r="J446" s="182">
        <v>0.42</v>
      </c>
      <c r="K446" s="182">
        <v>19.579999999999998</v>
      </c>
      <c r="L446" s="182">
        <v>6.07</v>
      </c>
      <c r="M446" s="182">
        <v>0</v>
      </c>
      <c r="N446" s="182">
        <v>7.3</v>
      </c>
      <c r="O446" s="182">
        <v>100.66</v>
      </c>
      <c r="P446" s="183">
        <f t="shared" si="20"/>
        <v>82.603591154138499</v>
      </c>
      <c r="Q446" s="183">
        <f t="shared" si="21"/>
        <v>20.415661141603437</v>
      </c>
      <c r="R446" s="182" t="s">
        <v>729</v>
      </c>
      <c r="S446" s="182" t="s">
        <v>730</v>
      </c>
      <c r="T446" s="182">
        <v>5</v>
      </c>
    </row>
    <row r="447" spans="1:20" s="175" customFormat="1" ht="11.25">
      <c r="A447" s="175" t="s">
        <v>728</v>
      </c>
      <c r="B447" s="175">
        <v>3</v>
      </c>
      <c r="C447" s="175">
        <v>38</v>
      </c>
      <c r="D447" s="182">
        <v>0.3</v>
      </c>
      <c r="E447" s="182" t="str">
        <f t="shared" si="22"/>
        <v>Darnley Bay-3-38-0.3</v>
      </c>
      <c r="F447" s="182">
        <v>41.29</v>
      </c>
      <c r="G447" s="182">
        <v>0.32</v>
      </c>
      <c r="H447" s="182">
        <v>17.03</v>
      </c>
      <c r="I447" s="182">
        <v>7.55</v>
      </c>
      <c r="J447" s="182">
        <v>0.39</v>
      </c>
      <c r="K447" s="182">
        <v>18.739999999999998</v>
      </c>
      <c r="L447" s="182">
        <v>6.69</v>
      </c>
      <c r="M447" s="182">
        <v>0</v>
      </c>
      <c r="N447" s="182">
        <v>8.3800000000000008</v>
      </c>
      <c r="O447" s="182">
        <v>100.41</v>
      </c>
      <c r="P447" s="183">
        <f t="shared" si="20"/>
        <v>81.564165944041392</v>
      </c>
      <c r="Q447" s="183">
        <f t="shared" si="21"/>
        <v>24.81780105259536</v>
      </c>
      <c r="R447" s="182" t="s">
        <v>729</v>
      </c>
      <c r="S447" s="182" t="s">
        <v>730</v>
      </c>
      <c r="T447" s="182">
        <v>5</v>
      </c>
    </row>
    <row r="448" spans="1:20" s="175" customFormat="1" ht="11.25">
      <c r="A448" s="175" t="s">
        <v>728</v>
      </c>
      <c r="B448" s="175">
        <v>3</v>
      </c>
      <c r="C448" s="175">
        <v>39</v>
      </c>
      <c r="D448" s="182">
        <v>0.3</v>
      </c>
      <c r="E448" s="182" t="str">
        <f t="shared" si="22"/>
        <v>Darnley Bay-3-39-0.3</v>
      </c>
      <c r="F448" s="182">
        <v>42.33</v>
      </c>
      <c r="G448" s="182">
        <v>0.48</v>
      </c>
      <c r="H448" s="182">
        <v>19.59</v>
      </c>
      <c r="I448" s="182">
        <v>7.17</v>
      </c>
      <c r="J448" s="182">
        <v>0.33</v>
      </c>
      <c r="K448" s="182">
        <v>20.78</v>
      </c>
      <c r="L448" s="182">
        <v>5.37</v>
      </c>
      <c r="M448" s="182">
        <v>0</v>
      </c>
      <c r="N448" s="182">
        <v>4.53</v>
      </c>
      <c r="O448" s="182">
        <v>100.59</v>
      </c>
      <c r="P448" s="183">
        <f t="shared" si="20"/>
        <v>83.781591217428186</v>
      </c>
      <c r="Q448" s="183">
        <f t="shared" si="21"/>
        <v>13.42930598789691</v>
      </c>
      <c r="R448" s="182" t="s">
        <v>729</v>
      </c>
      <c r="S448" s="182" t="s">
        <v>737</v>
      </c>
      <c r="T448" s="182">
        <v>11</v>
      </c>
    </row>
    <row r="449" spans="1:20" s="175" customFormat="1" ht="11.25">
      <c r="A449" s="175" t="s">
        <v>728</v>
      </c>
      <c r="B449" s="175">
        <v>3</v>
      </c>
      <c r="C449" s="175">
        <v>41</v>
      </c>
      <c r="D449" s="182">
        <v>0.3</v>
      </c>
      <c r="E449" s="182" t="str">
        <f t="shared" si="22"/>
        <v>Darnley Bay-3-41-0.3</v>
      </c>
      <c r="F449" s="182">
        <v>41.53</v>
      </c>
      <c r="G449" s="182">
        <v>0.33</v>
      </c>
      <c r="H449" s="182">
        <v>21.35</v>
      </c>
      <c r="I449" s="182">
        <v>8.0299999999999994</v>
      </c>
      <c r="J449" s="182">
        <v>0.33</v>
      </c>
      <c r="K449" s="182">
        <v>20.32</v>
      </c>
      <c r="L449" s="182">
        <v>4.8499999999999996</v>
      </c>
      <c r="M449" s="182">
        <v>0.01</v>
      </c>
      <c r="N449" s="182">
        <v>2.84</v>
      </c>
      <c r="O449" s="182">
        <v>99.58</v>
      </c>
      <c r="P449" s="183">
        <f t="shared" si="20"/>
        <v>81.85273905153349</v>
      </c>
      <c r="Q449" s="183">
        <f t="shared" si="21"/>
        <v>8.1925186377269945</v>
      </c>
      <c r="R449" s="182" t="s">
        <v>729</v>
      </c>
      <c r="S449" s="182" t="s">
        <v>730</v>
      </c>
      <c r="T449" s="182">
        <v>5</v>
      </c>
    </row>
    <row r="450" spans="1:20" s="175" customFormat="1" ht="11.25">
      <c r="A450" s="175" t="s">
        <v>728</v>
      </c>
      <c r="B450" s="175">
        <v>3</v>
      </c>
      <c r="C450" s="175">
        <v>42</v>
      </c>
      <c r="D450" s="182">
        <v>0.3</v>
      </c>
      <c r="E450" s="182" t="str">
        <f t="shared" si="22"/>
        <v>Darnley Bay-3-42-0.3</v>
      </c>
      <c r="F450" s="182">
        <v>42.22</v>
      </c>
      <c r="G450" s="182">
        <v>0.06</v>
      </c>
      <c r="H450" s="182">
        <v>19.940000000000001</v>
      </c>
      <c r="I450" s="182">
        <v>7.17</v>
      </c>
      <c r="J450" s="182">
        <v>0.54</v>
      </c>
      <c r="K450" s="182">
        <v>19.89</v>
      </c>
      <c r="L450" s="182">
        <v>5.61</v>
      </c>
      <c r="M450" s="182">
        <v>0</v>
      </c>
      <c r="N450" s="182">
        <v>5.72</v>
      </c>
      <c r="O450" s="182">
        <v>101.16</v>
      </c>
      <c r="P450" s="183">
        <f t="shared" si="20"/>
        <v>83.177959945968809</v>
      </c>
      <c r="Q450" s="183">
        <f t="shared" si="21"/>
        <v>16.138164645641776</v>
      </c>
      <c r="R450" s="182" t="s">
        <v>729</v>
      </c>
      <c r="S450" s="182" t="s">
        <v>730</v>
      </c>
      <c r="T450" s="182">
        <v>5</v>
      </c>
    </row>
    <row r="451" spans="1:20" s="175" customFormat="1" ht="11.25">
      <c r="A451" s="175" t="s">
        <v>728</v>
      </c>
      <c r="B451" s="175">
        <v>3</v>
      </c>
      <c r="C451" s="175">
        <v>43</v>
      </c>
      <c r="D451" s="182">
        <v>0.3</v>
      </c>
      <c r="E451" s="182" t="str">
        <f t="shared" si="22"/>
        <v>Darnley Bay-3-43-0.3</v>
      </c>
      <c r="F451" s="182">
        <v>41.79</v>
      </c>
      <c r="G451" s="182">
        <v>0.61</v>
      </c>
      <c r="H451" s="182">
        <v>20.56</v>
      </c>
      <c r="I451" s="182">
        <v>7.83</v>
      </c>
      <c r="J451" s="182">
        <v>0.34</v>
      </c>
      <c r="K451" s="182">
        <v>21.11</v>
      </c>
      <c r="L451" s="182">
        <v>5.04</v>
      </c>
      <c r="M451" s="182">
        <v>0</v>
      </c>
      <c r="N451" s="182">
        <v>3.33</v>
      </c>
      <c r="O451" s="182">
        <v>100.62</v>
      </c>
      <c r="P451" s="183">
        <f t="shared" ref="P451:P514" si="23">((K451/40.31)/(K451/40.31+I451/71.85))*100</f>
        <v>82.775015979211304</v>
      </c>
      <c r="Q451" s="183">
        <f t="shared" ref="Q451:Q514" si="24">((N451/151.99061)/(N451/151.99061+H451/101.96137))*100</f>
        <v>9.8004170446324785</v>
      </c>
      <c r="R451" s="182" t="s">
        <v>729</v>
      </c>
      <c r="S451" s="182" t="s">
        <v>733</v>
      </c>
      <c r="T451" s="182">
        <v>1</v>
      </c>
    </row>
    <row r="452" spans="1:20" s="175" customFormat="1" ht="11.25">
      <c r="A452" s="175" t="s">
        <v>728</v>
      </c>
      <c r="B452" s="175">
        <v>3</v>
      </c>
      <c r="C452" s="175">
        <v>44</v>
      </c>
      <c r="D452" s="182">
        <v>0.3</v>
      </c>
      <c r="E452" s="182" t="str">
        <f t="shared" si="22"/>
        <v>Darnley Bay-3-44-0.3</v>
      </c>
      <c r="F452" s="182">
        <v>42.42</v>
      </c>
      <c r="G452" s="182">
        <v>0.06</v>
      </c>
      <c r="H452" s="182">
        <v>21.19</v>
      </c>
      <c r="I452" s="182">
        <v>7.76</v>
      </c>
      <c r="J452" s="182">
        <v>0.34</v>
      </c>
      <c r="K452" s="182">
        <v>21.07</v>
      </c>
      <c r="L452" s="182">
        <v>4.8600000000000003</v>
      </c>
      <c r="M452" s="182">
        <v>0</v>
      </c>
      <c r="N452" s="182">
        <v>3.62</v>
      </c>
      <c r="O452" s="182">
        <v>101.33</v>
      </c>
      <c r="P452" s="183">
        <f t="shared" si="23"/>
        <v>82.87577864405857</v>
      </c>
      <c r="Q452" s="183">
        <f t="shared" si="24"/>
        <v>10.281968185455128</v>
      </c>
      <c r="R452" s="182" t="s">
        <v>729</v>
      </c>
      <c r="S452" s="182" t="s">
        <v>730</v>
      </c>
      <c r="T452" s="182">
        <v>5</v>
      </c>
    </row>
    <row r="453" spans="1:20" s="175" customFormat="1" ht="11.25">
      <c r="A453" s="175" t="s">
        <v>728</v>
      </c>
      <c r="B453" s="175">
        <v>3</v>
      </c>
      <c r="C453" s="175">
        <v>45</v>
      </c>
      <c r="D453" s="182">
        <v>0.3</v>
      </c>
      <c r="E453" s="182" t="str">
        <f t="shared" si="22"/>
        <v>Darnley Bay-3-45-0.3</v>
      </c>
      <c r="F453" s="182">
        <v>42.36</v>
      </c>
      <c r="G453" s="182">
        <v>0.2</v>
      </c>
      <c r="H453" s="182">
        <v>20.54</v>
      </c>
      <c r="I453" s="182">
        <v>7.24</v>
      </c>
      <c r="J453" s="182">
        <v>0.43</v>
      </c>
      <c r="K453" s="182">
        <v>20.02</v>
      </c>
      <c r="L453" s="182">
        <v>5.37</v>
      </c>
      <c r="M453" s="182">
        <v>7.0000000000000007E-2</v>
      </c>
      <c r="N453" s="182">
        <v>4.5999999999999996</v>
      </c>
      <c r="O453" s="182">
        <v>100.84</v>
      </c>
      <c r="P453" s="183">
        <f t="shared" si="23"/>
        <v>83.133125051219992</v>
      </c>
      <c r="Q453" s="183">
        <f t="shared" si="24"/>
        <v>13.061379323542022</v>
      </c>
      <c r="R453" s="182" t="s">
        <v>729</v>
      </c>
      <c r="S453" s="182" t="s">
        <v>730</v>
      </c>
      <c r="T453" s="182">
        <v>5</v>
      </c>
    </row>
    <row r="454" spans="1:20" s="175" customFormat="1" ht="11.25">
      <c r="A454" s="175" t="s">
        <v>728</v>
      </c>
      <c r="B454" s="175">
        <v>3</v>
      </c>
      <c r="C454" s="175">
        <v>46</v>
      </c>
      <c r="D454" s="182">
        <v>0.3</v>
      </c>
      <c r="E454" s="182" t="str">
        <f t="shared" si="22"/>
        <v>Darnley Bay-3-46-0.3</v>
      </c>
      <c r="F454" s="182">
        <v>41.27</v>
      </c>
      <c r="G454" s="182">
        <v>0.14000000000000001</v>
      </c>
      <c r="H454" s="182">
        <v>19.53</v>
      </c>
      <c r="I454" s="182">
        <v>7.4</v>
      </c>
      <c r="J454" s="182">
        <v>0.53</v>
      </c>
      <c r="K454" s="182">
        <v>19.79</v>
      </c>
      <c r="L454" s="182">
        <v>5.82</v>
      </c>
      <c r="M454" s="182">
        <v>0</v>
      </c>
      <c r="N454" s="182">
        <v>5.69</v>
      </c>
      <c r="O454" s="182">
        <v>100.19</v>
      </c>
      <c r="P454" s="183">
        <f t="shared" si="23"/>
        <v>82.6593973801386</v>
      </c>
      <c r="Q454" s="183">
        <f t="shared" si="24"/>
        <v>16.349279339415673</v>
      </c>
      <c r="R454" s="182" t="s">
        <v>729</v>
      </c>
      <c r="S454" s="182" t="s">
        <v>730</v>
      </c>
      <c r="T454" s="182">
        <v>5</v>
      </c>
    </row>
    <row r="455" spans="1:20" s="175" customFormat="1" ht="11.25">
      <c r="A455" s="175" t="s">
        <v>728</v>
      </c>
      <c r="B455" s="175">
        <v>3</v>
      </c>
      <c r="C455" s="175">
        <v>47</v>
      </c>
      <c r="D455" s="182">
        <v>0.3</v>
      </c>
      <c r="E455" s="182" t="str">
        <f t="shared" si="22"/>
        <v>Darnley Bay-3-47-0.3</v>
      </c>
      <c r="F455" s="182">
        <v>42.36</v>
      </c>
      <c r="G455" s="182">
        <v>0.31</v>
      </c>
      <c r="H455" s="182">
        <v>18.79</v>
      </c>
      <c r="I455" s="182">
        <v>6.23</v>
      </c>
      <c r="J455" s="182">
        <v>0.28999999999999998</v>
      </c>
      <c r="K455" s="182">
        <v>21.37</v>
      </c>
      <c r="L455" s="182">
        <v>5.41</v>
      </c>
      <c r="M455" s="182">
        <v>0</v>
      </c>
      <c r="N455" s="182">
        <v>6.14</v>
      </c>
      <c r="O455" s="182">
        <v>100.88</v>
      </c>
      <c r="P455" s="183">
        <f t="shared" si="23"/>
        <v>85.943350085398478</v>
      </c>
      <c r="Q455" s="183">
        <f t="shared" si="24"/>
        <v>17.979679886188251</v>
      </c>
      <c r="R455" s="182" t="s">
        <v>729</v>
      </c>
      <c r="S455" s="182" t="s">
        <v>730</v>
      </c>
      <c r="T455" s="182">
        <v>5</v>
      </c>
    </row>
    <row r="456" spans="1:20" s="175" customFormat="1" ht="11.25">
      <c r="A456" s="175" t="s">
        <v>728</v>
      </c>
      <c r="B456" s="175">
        <v>3</v>
      </c>
      <c r="C456" s="175">
        <v>48</v>
      </c>
      <c r="D456" s="182">
        <v>0.3</v>
      </c>
      <c r="E456" s="182" t="str">
        <f t="shared" si="22"/>
        <v>Darnley Bay-3-48-0.3</v>
      </c>
      <c r="F456" s="182">
        <v>40.89</v>
      </c>
      <c r="G456" s="182">
        <v>0.6</v>
      </c>
      <c r="H456" s="182">
        <v>19</v>
      </c>
      <c r="I456" s="182">
        <v>7.43</v>
      </c>
      <c r="J456" s="182">
        <v>0.34</v>
      </c>
      <c r="K456" s="182">
        <v>20.6</v>
      </c>
      <c r="L456" s="182">
        <v>5.32</v>
      </c>
      <c r="M456" s="182">
        <v>0.05</v>
      </c>
      <c r="N456" s="182">
        <v>5.13</v>
      </c>
      <c r="O456" s="182">
        <v>99.36</v>
      </c>
      <c r="P456" s="183">
        <f t="shared" si="23"/>
        <v>83.170315708474419</v>
      </c>
      <c r="Q456" s="183">
        <f t="shared" si="24"/>
        <v>15.335083730049224</v>
      </c>
      <c r="R456" s="182" t="s">
        <v>729</v>
      </c>
      <c r="S456" s="182" t="s">
        <v>737</v>
      </c>
      <c r="T456" s="182">
        <v>11</v>
      </c>
    </row>
    <row r="457" spans="1:20" s="175" customFormat="1" ht="11.25">
      <c r="A457" s="175" t="s">
        <v>728</v>
      </c>
      <c r="B457" s="175">
        <v>3</v>
      </c>
      <c r="C457" s="175">
        <v>49</v>
      </c>
      <c r="D457" s="182">
        <v>0.3</v>
      </c>
      <c r="E457" s="182" t="str">
        <f t="shared" si="22"/>
        <v>Darnley Bay-3-49-0.3</v>
      </c>
      <c r="F457" s="182">
        <v>42.7</v>
      </c>
      <c r="G457" s="182">
        <v>0.49</v>
      </c>
      <c r="H457" s="182">
        <v>21.03</v>
      </c>
      <c r="I457" s="182">
        <v>6.97</v>
      </c>
      <c r="J457" s="182">
        <v>0.33</v>
      </c>
      <c r="K457" s="182">
        <v>20.56</v>
      </c>
      <c r="L457" s="182">
        <v>4.9800000000000004</v>
      </c>
      <c r="M457" s="182">
        <v>0</v>
      </c>
      <c r="N457" s="182">
        <v>3.69</v>
      </c>
      <c r="O457" s="182">
        <v>100.75</v>
      </c>
      <c r="P457" s="183">
        <f t="shared" si="23"/>
        <v>84.019950668773291</v>
      </c>
      <c r="Q457" s="183">
        <f t="shared" si="24"/>
        <v>10.531194564941943</v>
      </c>
      <c r="R457" s="182" t="s">
        <v>729</v>
      </c>
      <c r="S457" s="182" t="s">
        <v>733</v>
      </c>
      <c r="T457" s="182">
        <v>1</v>
      </c>
    </row>
    <row r="458" spans="1:20" s="175" customFormat="1" ht="11.25">
      <c r="A458" s="175" t="s">
        <v>728</v>
      </c>
      <c r="B458" s="175">
        <v>3</v>
      </c>
      <c r="C458" s="175">
        <v>50</v>
      </c>
      <c r="D458" s="182">
        <v>0.3</v>
      </c>
      <c r="E458" s="182" t="str">
        <f t="shared" si="22"/>
        <v>Darnley Bay-3-50-0.3</v>
      </c>
      <c r="F458" s="182">
        <v>41.3</v>
      </c>
      <c r="G458" s="182">
        <v>0.48</v>
      </c>
      <c r="H458" s="182">
        <v>17.309999999999999</v>
      </c>
      <c r="I458" s="182">
        <v>7.75</v>
      </c>
      <c r="J458" s="182">
        <v>0.47</v>
      </c>
      <c r="K458" s="182">
        <v>18.760000000000002</v>
      </c>
      <c r="L458" s="182">
        <v>6.26</v>
      </c>
      <c r="M458" s="182">
        <v>0.04</v>
      </c>
      <c r="N458" s="182">
        <v>7.92</v>
      </c>
      <c r="O458" s="182">
        <v>100.29</v>
      </c>
      <c r="P458" s="183">
        <f t="shared" si="23"/>
        <v>81.18406910522954</v>
      </c>
      <c r="Q458" s="183">
        <f t="shared" si="24"/>
        <v>23.485125618862604</v>
      </c>
      <c r="R458" s="182" t="s">
        <v>729</v>
      </c>
      <c r="S458" s="182" t="s">
        <v>737</v>
      </c>
      <c r="T458" s="182">
        <v>11</v>
      </c>
    </row>
    <row r="459" spans="1:20" s="175" customFormat="1" ht="11.25">
      <c r="A459" s="175" t="s">
        <v>728</v>
      </c>
      <c r="B459" s="175">
        <v>3</v>
      </c>
      <c r="C459" s="175">
        <v>51</v>
      </c>
      <c r="D459" s="182">
        <v>0.3</v>
      </c>
      <c r="E459" s="182" t="str">
        <f t="shared" si="22"/>
        <v>Darnley Bay-3-51-0.3</v>
      </c>
      <c r="F459" s="182">
        <v>42.82</v>
      </c>
      <c r="G459" s="182">
        <v>0.61</v>
      </c>
      <c r="H459" s="182">
        <v>19.850000000000001</v>
      </c>
      <c r="I459" s="182">
        <v>8.14</v>
      </c>
      <c r="J459" s="182">
        <v>0.37</v>
      </c>
      <c r="K459" s="182">
        <v>19.989999999999998</v>
      </c>
      <c r="L459" s="182">
        <v>5.3</v>
      </c>
      <c r="M459" s="182">
        <v>7.0000000000000007E-2</v>
      </c>
      <c r="N459" s="182">
        <v>3.56</v>
      </c>
      <c r="O459" s="182">
        <v>100.72</v>
      </c>
      <c r="P459" s="183">
        <f t="shared" si="23"/>
        <v>81.403168853135696</v>
      </c>
      <c r="Q459" s="183">
        <f t="shared" si="24"/>
        <v>10.739138981127725</v>
      </c>
      <c r="R459" s="182" t="s">
        <v>729</v>
      </c>
      <c r="S459" s="182" t="s">
        <v>733</v>
      </c>
      <c r="T459" s="182">
        <v>1</v>
      </c>
    </row>
    <row r="460" spans="1:20" s="175" customFormat="1" ht="11.25">
      <c r="A460" s="175" t="s">
        <v>728</v>
      </c>
      <c r="B460" s="175">
        <v>3</v>
      </c>
      <c r="C460" s="175">
        <v>52</v>
      </c>
      <c r="D460" s="182">
        <v>0.3</v>
      </c>
      <c r="E460" s="182" t="str">
        <f t="shared" si="22"/>
        <v>Darnley Bay-3-52-0.3</v>
      </c>
      <c r="F460" s="182">
        <v>40.74</v>
      </c>
      <c r="G460" s="182">
        <v>0.01</v>
      </c>
      <c r="H460" s="182">
        <v>19.489999999999998</v>
      </c>
      <c r="I460" s="182">
        <v>7.45</v>
      </c>
      <c r="J460" s="182">
        <v>0.41</v>
      </c>
      <c r="K460" s="182">
        <v>20.55</v>
      </c>
      <c r="L460" s="182">
        <v>5.64</v>
      </c>
      <c r="M460" s="182">
        <v>0.05</v>
      </c>
      <c r="N460" s="182">
        <v>5.8</v>
      </c>
      <c r="O460" s="182">
        <v>100.14</v>
      </c>
      <c r="P460" s="183">
        <f t="shared" si="23"/>
        <v>83.098551519084296</v>
      </c>
      <c r="Q460" s="183">
        <f t="shared" si="24"/>
        <v>16.641259812972667</v>
      </c>
      <c r="R460" s="182" t="s">
        <v>729</v>
      </c>
      <c r="S460" s="182" t="s">
        <v>730</v>
      </c>
      <c r="T460" s="182">
        <v>5</v>
      </c>
    </row>
    <row r="461" spans="1:20" s="175" customFormat="1" ht="11.25">
      <c r="A461" s="175" t="s">
        <v>728</v>
      </c>
      <c r="B461" s="175">
        <v>3</v>
      </c>
      <c r="C461" s="175">
        <v>53</v>
      </c>
      <c r="D461" s="182">
        <v>0.3</v>
      </c>
      <c r="E461" s="182" t="str">
        <f t="shared" si="22"/>
        <v>Darnley Bay-3-53-0.3</v>
      </c>
      <c r="F461" s="182">
        <v>40.14</v>
      </c>
      <c r="G461" s="182">
        <v>0.59</v>
      </c>
      <c r="H461" s="182">
        <v>14.34</v>
      </c>
      <c r="I461" s="182">
        <v>6.89</v>
      </c>
      <c r="J461" s="182">
        <v>0.33</v>
      </c>
      <c r="K461" s="182">
        <v>18.68</v>
      </c>
      <c r="L461" s="182">
        <v>6.71</v>
      </c>
      <c r="M461" s="182">
        <v>0</v>
      </c>
      <c r="N461" s="182">
        <v>11.53</v>
      </c>
      <c r="O461" s="182">
        <v>99.21</v>
      </c>
      <c r="P461" s="183">
        <f t="shared" si="23"/>
        <v>82.854685729725887</v>
      </c>
      <c r="Q461" s="183">
        <f t="shared" si="24"/>
        <v>35.039003084712405</v>
      </c>
      <c r="R461" s="182" t="s">
        <v>729</v>
      </c>
      <c r="S461" s="182" t="s">
        <v>737</v>
      </c>
      <c r="T461" s="182">
        <v>11</v>
      </c>
    </row>
    <row r="462" spans="1:20" s="175" customFormat="1" ht="11.25">
      <c r="A462" s="175" t="s">
        <v>728</v>
      </c>
      <c r="B462" s="175">
        <v>3</v>
      </c>
      <c r="C462" s="175">
        <v>54</v>
      </c>
      <c r="D462" s="182">
        <v>0.3</v>
      </c>
      <c r="E462" s="182" t="str">
        <f t="shared" si="22"/>
        <v>Darnley Bay-3-54-0.3</v>
      </c>
      <c r="F462" s="182">
        <v>42.27</v>
      </c>
      <c r="G462" s="182">
        <v>0.17</v>
      </c>
      <c r="H462" s="182">
        <v>19.260000000000002</v>
      </c>
      <c r="I462" s="182">
        <v>7.51</v>
      </c>
      <c r="J462" s="182">
        <v>0.42</v>
      </c>
      <c r="K462" s="182">
        <v>20.45</v>
      </c>
      <c r="L462" s="182">
        <v>5.55</v>
      </c>
      <c r="M462" s="182">
        <v>0</v>
      </c>
      <c r="N462" s="182">
        <v>5.81</v>
      </c>
      <c r="O462" s="182">
        <v>101.44</v>
      </c>
      <c r="P462" s="183">
        <f t="shared" si="23"/>
        <v>82.916605673643446</v>
      </c>
      <c r="Q462" s="183">
        <f t="shared" si="24"/>
        <v>16.830687787436165</v>
      </c>
      <c r="R462" s="182" t="s">
        <v>729</v>
      </c>
      <c r="S462" s="182" t="s">
        <v>730</v>
      </c>
      <c r="T462" s="182">
        <v>5</v>
      </c>
    </row>
    <row r="463" spans="1:20" s="175" customFormat="1" ht="11.25">
      <c r="A463" s="175" t="s">
        <v>728</v>
      </c>
      <c r="B463" s="175">
        <v>3</v>
      </c>
      <c r="C463" s="175">
        <v>55</v>
      </c>
      <c r="D463" s="182">
        <v>0.3</v>
      </c>
      <c r="E463" s="182" t="str">
        <f t="shared" si="22"/>
        <v>Darnley Bay-3-55-0.3</v>
      </c>
      <c r="F463" s="182">
        <v>42.53</v>
      </c>
      <c r="G463" s="182">
        <v>0.44</v>
      </c>
      <c r="H463" s="182">
        <v>18.5</v>
      </c>
      <c r="I463" s="182">
        <v>6.95</v>
      </c>
      <c r="J463" s="182">
        <v>0.28000000000000003</v>
      </c>
      <c r="K463" s="182">
        <v>20.64</v>
      </c>
      <c r="L463" s="182">
        <v>5.38</v>
      </c>
      <c r="M463" s="182">
        <v>0.01</v>
      </c>
      <c r="N463" s="182">
        <v>6.43</v>
      </c>
      <c r="O463" s="182">
        <v>101.17</v>
      </c>
      <c r="P463" s="183">
        <f t="shared" si="23"/>
        <v>84.110465513628114</v>
      </c>
      <c r="Q463" s="183">
        <f t="shared" si="24"/>
        <v>18.907666961117091</v>
      </c>
      <c r="R463" s="182" t="s">
        <v>729</v>
      </c>
      <c r="S463" s="182" t="s">
        <v>737</v>
      </c>
      <c r="T463" s="182">
        <v>11</v>
      </c>
    </row>
    <row r="464" spans="1:20" s="175" customFormat="1" ht="11.25">
      <c r="A464" s="175" t="s">
        <v>728</v>
      </c>
      <c r="B464" s="175">
        <v>3</v>
      </c>
      <c r="C464" s="175">
        <v>56</v>
      </c>
      <c r="D464" s="182">
        <v>0.3</v>
      </c>
      <c r="E464" s="182" t="str">
        <f t="shared" si="22"/>
        <v>Darnley Bay-3-56-0.3</v>
      </c>
      <c r="F464" s="182">
        <v>41.18</v>
      </c>
      <c r="G464" s="182">
        <v>0.1</v>
      </c>
      <c r="H464" s="182">
        <v>18.48</v>
      </c>
      <c r="I464" s="182">
        <v>7.5</v>
      </c>
      <c r="J464" s="182">
        <v>0.39</v>
      </c>
      <c r="K464" s="182">
        <v>18.399999999999999</v>
      </c>
      <c r="L464" s="182">
        <v>6.12</v>
      </c>
      <c r="M464" s="182">
        <v>0</v>
      </c>
      <c r="N464" s="182">
        <v>7.27</v>
      </c>
      <c r="O464" s="182">
        <v>99.44</v>
      </c>
      <c r="P464" s="183">
        <f t="shared" si="23"/>
        <v>81.388111662095639</v>
      </c>
      <c r="Q464" s="183">
        <f t="shared" si="24"/>
        <v>20.880271314603711</v>
      </c>
      <c r="R464" s="182" t="s">
        <v>729</v>
      </c>
      <c r="S464" s="182" t="s">
        <v>730</v>
      </c>
      <c r="T464" s="182">
        <v>5</v>
      </c>
    </row>
    <row r="465" spans="1:20" s="175" customFormat="1" ht="11.25">
      <c r="A465" s="175" t="s">
        <v>728</v>
      </c>
      <c r="B465" s="175">
        <v>3</v>
      </c>
      <c r="C465" s="175">
        <v>57</v>
      </c>
      <c r="D465" s="182">
        <v>0.3</v>
      </c>
      <c r="E465" s="182" t="str">
        <f t="shared" si="22"/>
        <v>Darnley Bay-3-57-0.3</v>
      </c>
      <c r="F465" s="182">
        <v>41.02</v>
      </c>
      <c r="G465" s="182">
        <v>0.1</v>
      </c>
      <c r="H465" s="182">
        <v>19.75</v>
      </c>
      <c r="I465" s="182">
        <v>7.3</v>
      </c>
      <c r="J465" s="182">
        <v>0.41</v>
      </c>
      <c r="K465" s="182">
        <v>19.37</v>
      </c>
      <c r="L465" s="182">
        <v>5.94</v>
      </c>
      <c r="M465" s="182">
        <v>0</v>
      </c>
      <c r="N465" s="182">
        <v>5.68</v>
      </c>
      <c r="O465" s="182">
        <v>99.57</v>
      </c>
      <c r="P465" s="183">
        <f t="shared" si="23"/>
        <v>82.546652649247704</v>
      </c>
      <c r="Q465" s="183">
        <f t="shared" si="24"/>
        <v>16.17279638311344</v>
      </c>
      <c r="R465" s="182" t="s">
        <v>729</v>
      </c>
      <c r="S465" s="182" t="s">
        <v>730</v>
      </c>
      <c r="T465" s="182">
        <v>5</v>
      </c>
    </row>
    <row r="466" spans="1:20" s="175" customFormat="1" ht="11.25">
      <c r="A466" s="175" t="s">
        <v>728</v>
      </c>
      <c r="B466" s="175">
        <v>3</v>
      </c>
      <c r="C466" s="175">
        <v>58</v>
      </c>
      <c r="D466" s="182">
        <v>0.3</v>
      </c>
      <c r="E466" s="182" t="str">
        <f t="shared" si="22"/>
        <v>Darnley Bay-3-58-0.3</v>
      </c>
      <c r="F466" s="182">
        <v>42.6</v>
      </c>
      <c r="G466" s="182">
        <v>0.17</v>
      </c>
      <c r="H466" s="182">
        <v>21.48</v>
      </c>
      <c r="I466" s="182">
        <v>7.79</v>
      </c>
      <c r="J466" s="182">
        <v>0.37</v>
      </c>
      <c r="K466" s="182">
        <v>19.809999999999999</v>
      </c>
      <c r="L466" s="182">
        <v>4.7699999999999996</v>
      </c>
      <c r="M466" s="182">
        <v>0</v>
      </c>
      <c r="N466" s="182">
        <v>3.44</v>
      </c>
      <c r="O466" s="182">
        <v>100.44</v>
      </c>
      <c r="P466" s="183">
        <f t="shared" si="23"/>
        <v>81.925779028152661</v>
      </c>
      <c r="Q466" s="183">
        <f t="shared" si="24"/>
        <v>9.7011917417303284</v>
      </c>
      <c r="R466" s="182" t="s">
        <v>729</v>
      </c>
      <c r="S466" s="182" t="s">
        <v>730</v>
      </c>
      <c r="T466" s="182">
        <v>5</v>
      </c>
    </row>
    <row r="467" spans="1:20" s="175" customFormat="1" ht="11.25">
      <c r="A467" s="175" t="s">
        <v>728</v>
      </c>
      <c r="B467" s="175">
        <v>3</v>
      </c>
      <c r="C467" s="175">
        <v>59</v>
      </c>
      <c r="D467" s="182">
        <v>0.3</v>
      </c>
      <c r="E467" s="182" t="str">
        <f t="shared" si="22"/>
        <v>Darnley Bay-3-59-0.3</v>
      </c>
      <c r="F467" s="182">
        <v>41.89</v>
      </c>
      <c r="G467" s="182">
        <v>0.26</v>
      </c>
      <c r="H467" s="182">
        <v>19.13</v>
      </c>
      <c r="I467" s="182">
        <v>6.91</v>
      </c>
      <c r="J467" s="182">
        <v>0.33</v>
      </c>
      <c r="K467" s="182">
        <v>20.64</v>
      </c>
      <c r="L467" s="182">
        <v>5.52</v>
      </c>
      <c r="M467" s="182">
        <v>0</v>
      </c>
      <c r="N467" s="182">
        <v>5.04</v>
      </c>
      <c r="O467" s="182">
        <v>99.74</v>
      </c>
      <c r="P467" s="183">
        <f t="shared" si="23"/>
        <v>84.187455411532071</v>
      </c>
      <c r="Q467" s="183">
        <f t="shared" si="24"/>
        <v>15.019449374869884</v>
      </c>
      <c r="R467" s="182" t="s">
        <v>729</v>
      </c>
      <c r="S467" s="182" t="s">
        <v>730</v>
      </c>
      <c r="T467" s="182">
        <v>5</v>
      </c>
    </row>
    <row r="468" spans="1:20" s="175" customFormat="1" ht="11.25">
      <c r="A468" s="175" t="s">
        <v>728</v>
      </c>
      <c r="B468" s="175">
        <v>3</v>
      </c>
      <c r="C468" s="175">
        <v>60</v>
      </c>
      <c r="D468" s="182">
        <v>0.3</v>
      </c>
      <c r="E468" s="182" t="str">
        <f t="shared" si="22"/>
        <v>Darnley Bay-3-60-0.3</v>
      </c>
      <c r="F468" s="182">
        <v>42.38</v>
      </c>
      <c r="G468" s="182">
        <v>0.53</v>
      </c>
      <c r="H468" s="182">
        <v>19.12</v>
      </c>
      <c r="I468" s="182">
        <v>7.77</v>
      </c>
      <c r="J468" s="182">
        <v>0.28999999999999998</v>
      </c>
      <c r="K468" s="182">
        <v>20.25</v>
      </c>
      <c r="L468" s="182">
        <v>4.62</v>
      </c>
      <c r="M468" s="182">
        <v>0</v>
      </c>
      <c r="N468" s="182">
        <v>3.8</v>
      </c>
      <c r="O468" s="182">
        <v>98.76</v>
      </c>
      <c r="P468" s="183">
        <f t="shared" si="23"/>
        <v>82.286291055979191</v>
      </c>
      <c r="Q468" s="183">
        <f t="shared" si="24"/>
        <v>11.764129283061788</v>
      </c>
      <c r="R468" s="182" t="s">
        <v>729</v>
      </c>
      <c r="S468" s="182" t="s">
        <v>733</v>
      </c>
      <c r="T468" s="182">
        <v>1</v>
      </c>
    </row>
    <row r="469" spans="1:20" s="175" customFormat="1" ht="11.25">
      <c r="A469" s="175" t="s">
        <v>728</v>
      </c>
      <c r="B469" s="175">
        <v>3</v>
      </c>
      <c r="C469" s="175">
        <v>61</v>
      </c>
      <c r="D469" s="182">
        <v>0.3</v>
      </c>
      <c r="E469" s="182" t="str">
        <f t="shared" si="22"/>
        <v>Darnley Bay-3-61-0.3</v>
      </c>
      <c r="F469" s="182">
        <v>41.65</v>
      </c>
      <c r="G469" s="182">
        <v>0.08</v>
      </c>
      <c r="H469" s="182">
        <v>20.36</v>
      </c>
      <c r="I469" s="182">
        <v>7.45</v>
      </c>
      <c r="J469" s="182">
        <v>0.54</v>
      </c>
      <c r="K469" s="182">
        <v>18.829999999999998</v>
      </c>
      <c r="L469" s="182">
        <v>5.79</v>
      </c>
      <c r="M469" s="182">
        <v>0.05</v>
      </c>
      <c r="N469" s="182">
        <v>5.91</v>
      </c>
      <c r="O469" s="182">
        <v>100.65</v>
      </c>
      <c r="P469" s="183">
        <f t="shared" si="23"/>
        <v>81.83514845047165</v>
      </c>
      <c r="Q469" s="183">
        <f t="shared" si="24"/>
        <v>16.298946546191061</v>
      </c>
      <c r="R469" s="182" t="s">
        <v>729</v>
      </c>
      <c r="S469" s="182" t="s">
        <v>730</v>
      </c>
      <c r="T469" s="182">
        <v>5</v>
      </c>
    </row>
    <row r="470" spans="1:20" s="175" customFormat="1" ht="11.25">
      <c r="A470" s="175" t="s">
        <v>728</v>
      </c>
      <c r="B470" s="175">
        <v>3</v>
      </c>
      <c r="C470" s="175">
        <v>62</v>
      </c>
      <c r="D470" s="182">
        <v>0.3</v>
      </c>
      <c r="E470" s="182" t="str">
        <f t="shared" si="22"/>
        <v>Darnley Bay-3-62-0.3</v>
      </c>
      <c r="F470" s="182">
        <v>40.29</v>
      </c>
      <c r="G470" s="182">
        <v>0.73</v>
      </c>
      <c r="H470" s="182">
        <v>16.21</v>
      </c>
      <c r="I470" s="182">
        <v>8.76</v>
      </c>
      <c r="J470" s="182">
        <v>0.56999999999999995</v>
      </c>
      <c r="K470" s="182">
        <v>16.649999999999999</v>
      </c>
      <c r="L470" s="182">
        <v>7.95</v>
      </c>
      <c r="M470" s="182">
        <v>0.02</v>
      </c>
      <c r="N470" s="182">
        <v>8.9499999999999993</v>
      </c>
      <c r="O470" s="182">
        <v>100.12</v>
      </c>
      <c r="P470" s="183">
        <f t="shared" si="23"/>
        <v>77.209792502101266</v>
      </c>
      <c r="Q470" s="183">
        <f t="shared" si="24"/>
        <v>27.02805739778621</v>
      </c>
      <c r="R470" s="182" t="s">
        <v>729</v>
      </c>
      <c r="S470" s="182" t="s">
        <v>737</v>
      </c>
      <c r="T470" s="182">
        <v>11</v>
      </c>
    </row>
    <row r="471" spans="1:20" s="175" customFormat="1" ht="11.25">
      <c r="A471" s="175" t="s">
        <v>728</v>
      </c>
      <c r="B471" s="175">
        <v>3</v>
      </c>
      <c r="C471" s="175">
        <v>63</v>
      </c>
      <c r="D471" s="182">
        <v>0.3</v>
      </c>
      <c r="E471" s="182" t="str">
        <f t="shared" si="22"/>
        <v>Darnley Bay-3-63-0.3</v>
      </c>
      <c r="F471" s="182">
        <v>42.31</v>
      </c>
      <c r="G471" s="182">
        <v>0.22</v>
      </c>
      <c r="H471" s="182">
        <v>19.350000000000001</v>
      </c>
      <c r="I471" s="182">
        <v>7.04</v>
      </c>
      <c r="J471" s="182">
        <v>0.4</v>
      </c>
      <c r="K471" s="182">
        <v>19.88</v>
      </c>
      <c r="L471" s="182">
        <v>5.61</v>
      </c>
      <c r="M471" s="182">
        <v>0</v>
      </c>
      <c r="N471" s="182">
        <v>6.23</v>
      </c>
      <c r="O471" s="182">
        <v>101.04</v>
      </c>
      <c r="P471" s="183">
        <f t="shared" si="23"/>
        <v>83.425478126932489</v>
      </c>
      <c r="Q471" s="183">
        <f t="shared" si="24"/>
        <v>17.762223859057393</v>
      </c>
      <c r="R471" s="182" t="s">
        <v>729</v>
      </c>
      <c r="S471" s="182" t="s">
        <v>730</v>
      </c>
      <c r="T471" s="182">
        <v>5</v>
      </c>
    </row>
    <row r="472" spans="1:20" s="175" customFormat="1" ht="11.25">
      <c r="A472" s="175" t="s">
        <v>728</v>
      </c>
      <c r="B472" s="175">
        <v>3</v>
      </c>
      <c r="C472" s="175">
        <v>64</v>
      </c>
      <c r="D472" s="182">
        <v>0.3</v>
      </c>
      <c r="E472" s="182" t="str">
        <f t="shared" si="22"/>
        <v>Darnley Bay-3-64-0.3</v>
      </c>
      <c r="F472" s="182">
        <v>40.43</v>
      </c>
      <c r="G472" s="182">
        <v>0.5</v>
      </c>
      <c r="H472" s="182">
        <v>18.77</v>
      </c>
      <c r="I472" s="182">
        <v>7.11</v>
      </c>
      <c r="J472" s="182">
        <v>0.33</v>
      </c>
      <c r="K472" s="182">
        <v>21.28</v>
      </c>
      <c r="L472" s="182">
        <v>5.79</v>
      </c>
      <c r="M472" s="182">
        <v>0</v>
      </c>
      <c r="N472" s="182">
        <v>6.78</v>
      </c>
      <c r="O472" s="182">
        <v>100.98</v>
      </c>
      <c r="P472" s="183">
        <f t="shared" si="23"/>
        <v>84.214116310776092</v>
      </c>
      <c r="Q472" s="183">
        <f t="shared" si="24"/>
        <v>19.505263025223183</v>
      </c>
      <c r="R472" s="182" t="s">
        <v>729</v>
      </c>
      <c r="S472" s="182" t="s">
        <v>737</v>
      </c>
      <c r="T472" s="182">
        <v>11</v>
      </c>
    </row>
    <row r="473" spans="1:20" s="175" customFormat="1" ht="11.25">
      <c r="A473" s="175" t="s">
        <v>728</v>
      </c>
      <c r="B473" s="175">
        <v>3</v>
      </c>
      <c r="C473" s="175">
        <v>65</v>
      </c>
      <c r="D473" s="182">
        <v>0.3</v>
      </c>
      <c r="E473" s="182" t="str">
        <f t="shared" si="22"/>
        <v>Darnley Bay-3-65-0.3</v>
      </c>
      <c r="F473" s="182">
        <v>40.409999999999997</v>
      </c>
      <c r="G473" s="182">
        <v>0.68</v>
      </c>
      <c r="H473" s="182">
        <v>20.93</v>
      </c>
      <c r="I473" s="182">
        <v>7.95</v>
      </c>
      <c r="J473" s="182">
        <v>0.32</v>
      </c>
      <c r="K473" s="182">
        <v>21.39</v>
      </c>
      <c r="L473" s="182">
        <v>4.99</v>
      </c>
      <c r="M473" s="182">
        <v>0</v>
      </c>
      <c r="N473" s="182">
        <v>3.57</v>
      </c>
      <c r="O473" s="182">
        <v>100.23</v>
      </c>
      <c r="P473" s="183">
        <f t="shared" si="23"/>
        <v>82.746013645350118</v>
      </c>
      <c r="Q473" s="183">
        <f t="shared" si="24"/>
        <v>10.267562541841238</v>
      </c>
      <c r="R473" s="182" t="s">
        <v>729</v>
      </c>
      <c r="S473" s="182" t="s">
        <v>733</v>
      </c>
      <c r="T473" s="182">
        <v>1</v>
      </c>
    </row>
    <row r="474" spans="1:20" s="175" customFormat="1" ht="11.25">
      <c r="A474" s="175" t="s">
        <v>728</v>
      </c>
      <c r="B474" s="175">
        <v>3</v>
      </c>
      <c r="C474" s="175">
        <v>66</v>
      </c>
      <c r="D474" s="182">
        <v>0.3</v>
      </c>
      <c r="E474" s="182" t="str">
        <f t="shared" si="22"/>
        <v>Darnley Bay-3-66-0.3</v>
      </c>
      <c r="F474" s="182">
        <v>41.13</v>
      </c>
      <c r="G474" s="182">
        <v>0.7</v>
      </c>
      <c r="H474" s="182">
        <v>19.690000000000001</v>
      </c>
      <c r="I474" s="182">
        <v>9.2799999999999994</v>
      </c>
      <c r="J474" s="182">
        <v>0.44</v>
      </c>
      <c r="K474" s="182">
        <v>18.350000000000001</v>
      </c>
      <c r="L474" s="182">
        <v>5.91</v>
      </c>
      <c r="M474" s="182">
        <v>7.0000000000000007E-2</v>
      </c>
      <c r="N474" s="182">
        <v>4.21</v>
      </c>
      <c r="O474" s="182">
        <v>99.79</v>
      </c>
      <c r="P474" s="183">
        <f t="shared" si="23"/>
        <v>77.898290736505231</v>
      </c>
      <c r="Q474" s="183">
        <f t="shared" si="24"/>
        <v>12.544223521058923</v>
      </c>
      <c r="R474" s="182" t="s">
        <v>729</v>
      </c>
      <c r="S474" s="182" t="s">
        <v>737</v>
      </c>
      <c r="T474" s="182">
        <v>11</v>
      </c>
    </row>
    <row r="475" spans="1:20" s="175" customFormat="1" ht="11.25">
      <c r="A475" s="175" t="s">
        <v>728</v>
      </c>
      <c r="B475" s="175">
        <v>3</v>
      </c>
      <c r="C475" s="175">
        <v>67</v>
      </c>
      <c r="D475" s="182">
        <v>0.3</v>
      </c>
      <c r="E475" s="182" t="str">
        <f t="shared" si="22"/>
        <v>Darnley Bay-3-67-0.3</v>
      </c>
      <c r="F475" s="182">
        <v>40.9</v>
      </c>
      <c r="G475" s="182">
        <v>0.12</v>
      </c>
      <c r="H475" s="182">
        <v>17.55</v>
      </c>
      <c r="I475" s="182">
        <v>7.92</v>
      </c>
      <c r="J475" s="182">
        <v>0.5</v>
      </c>
      <c r="K475" s="182">
        <v>19.23</v>
      </c>
      <c r="L475" s="182">
        <v>6.16</v>
      </c>
      <c r="M475" s="182">
        <v>0</v>
      </c>
      <c r="N475" s="182">
        <v>6.8</v>
      </c>
      <c r="O475" s="182">
        <v>99.18</v>
      </c>
      <c r="P475" s="183">
        <f t="shared" si="23"/>
        <v>81.230558070355244</v>
      </c>
      <c r="Q475" s="183">
        <f t="shared" si="24"/>
        <v>20.630295908589062</v>
      </c>
      <c r="R475" s="182" t="s">
        <v>729</v>
      </c>
      <c r="S475" s="182" t="s">
        <v>730</v>
      </c>
      <c r="T475" s="182">
        <v>5</v>
      </c>
    </row>
    <row r="476" spans="1:20" s="175" customFormat="1" ht="11.25">
      <c r="A476" s="175" t="s">
        <v>728</v>
      </c>
      <c r="B476" s="175">
        <v>3</v>
      </c>
      <c r="C476" s="175">
        <v>68</v>
      </c>
      <c r="D476" s="182">
        <v>0.3</v>
      </c>
      <c r="E476" s="182" t="str">
        <f t="shared" si="22"/>
        <v>Darnley Bay-3-68-0.3</v>
      </c>
      <c r="F476" s="182">
        <v>41.59</v>
      </c>
      <c r="G476" s="182">
        <v>0.01</v>
      </c>
      <c r="H476" s="182">
        <v>16.61</v>
      </c>
      <c r="I476" s="182">
        <v>7.12</v>
      </c>
      <c r="J476" s="182">
        <v>0.4</v>
      </c>
      <c r="K476" s="182">
        <v>18.55</v>
      </c>
      <c r="L476" s="182">
        <v>6.91</v>
      </c>
      <c r="M476" s="182">
        <v>0</v>
      </c>
      <c r="N476" s="182">
        <v>8.3800000000000008</v>
      </c>
      <c r="O476" s="182">
        <v>99.57</v>
      </c>
      <c r="P476" s="183">
        <f t="shared" si="23"/>
        <v>82.281588865758124</v>
      </c>
      <c r="Q476" s="183">
        <f t="shared" si="24"/>
        <v>25.286658820024204</v>
      </c>
      <c r="R476" s="182" t="s">
        <v>729</v>
      </c>
      <c r="S476" s="182" t="s">
        <v>730</v>
      </c>
      <c r="T476" s="182">
        <v>5</v>
      </c>
    </row>
    <row r="477" spans="1:20" s="175" customFormat="1" ht="11.25">
      <c r="A477" s="175" t="s">
        <v>728</v>
      </c>
      <c r="B477" s="175">
        <v>3</v>
      </c>
      <c r="C477" s="175">
        <v>69</v>
      </c>
      <c r="D477" s="182">
        <v>0.3</v>
      </c>
      <c r="E477" s="182" t="str">
        <f t="shared" si="22"/>
        <v>Darnley Bay-3-69-0.3</v>
      </c>
      <c r="F477" s="182">
        <v>40.56</v>
      </c>
      <c r="G477" s="182">
        <v>0.38</v>
      </c>
      <c r="H477" s="182">
        <v>18.05</v>
      </c>
      <c r="I477" s="182">
        <v>6.19</v>
      </c>
      <c r="J477" s="182">
        <v>0.28999999999999998</v>
      </c>
      <c r="K477" s="182">
        <v>21.47</v>
      </c>
      <c r="L477" s="182">
        <v>5.67</v>
      </c>
      <c r="M477" s="182">
        <v>0</v>
      </c>
      <c r="N477" s="182">
        <v>6.46</v>
      </c>
      <c r="O477" s="182">
        <v>99.06</v>
      </c>
      <c r="P477" s="183">
        <f t="shared" si="23"/>
        <v>86.07702954191484</v>
      </c>
      <c r="Q477" s="183">
        <f t="shared" si="24"/>
        <v>19.360696752058619</v>
      </c>
      <c r="R477" s="182" t="s">
        <v>729</v>
      </c>
      <c r="S477" s="182" t="s">
        <v>737</v>
      </c>
      <c r="T477" s="182">
        <v>11</v>
      </c>
    </row>
    <row r="478" spans="1:20" s="175" customFormat="1" ht="11.25">
      <c r="A478" s="175" t="s">
        <v>728</v>
      </c>
      <c r="B478" s="175">
        <v>3</v>
      </c>
      <c r="C478" s="175">
        <v>70</v>
      </c>
      <c r="D478" s="182">
        <v>0.3</v>
      </c>
      <c r="E478" s="182" t="str">
        <f t="shared" si="22"/>
        <v>Darnley Bay-3-70-0.3</v>
      </c>
      <c r="F478" s="182">
        <v>41.83</v>
      </c>
      <c r="G478" s="182">
        <v>0.38</v>
      </c>
      <c r="H478" s="182">
        <v>20.77</v>
      </c>
      <c r="I478" s="182">
        <v>7.53</v>
      </c>
      <c r="J478" s="182">
        <v>0.3</v>
      </c>
      <c r="K478" s="182">
        <v>20.98</v>
      </c>
      <c r="L478" s="182">
        <v>4.68</v>
      </c>
      <c r="M478" s="182">
        <v>0</v>
      </c>
      <c r="N478" s="182">
        <v>2.91</v>
      </c>
      <c r="O478" s="182">
        <v>99.39</v>
      </c>
      <c r="P478" s="183">
        <f t="shared" si="23"/>
        <v>83.238921419745338</v>
      </c>
      <c r="Q478" s="183">
        <f t="shared" si="24"/>
        <v>8.5913731398166249</v>
      </c>
      <c r="R478" s="182" t="s">
        <v>729</v>
      </c>
      <c r="S478" s="182" t="s">
        <v>730</v>
      </c>
      <c r="T478" s="182">
        <v>5</v>
      </c>
    </row>
    <row r="479" spans="1:20" s="175" customFormat="1" ht="11.25">
      <c r="A479" s="175" t="s">
        <v>728</v>
      </c>
      <c r="B479" s="175">
        <v>3</v>
      </c>
      <c r="C479" s="175">
        <v>71</v>
      </c>
      <c r="D479" s="182">
        <v>0.3</v>
      </c>
      <c r="E479" s="182" t="str">
        <f t="shared" ref="E479:E542" si="25">CONCATENATE(A478,"-",B479,"-",C479,"-",D479)</f>
        <v>Darnley Bay-3-71-0.3</v>
      </c>
      <c r="F479" s="182">
        <v>41.66</v>
      </c>
      <c r="G479" s="182">
        <v>0.05</v>
      </c>
      <c r="H479" s="182">
        <v>17.12</v>
      </c>
      <c r="I479" s="182">
        <v>7.66</v>
      </c>
      <c r="J479" s="182">
        <v>0.33</v>
      </c>
      <c r="K479" s="182">
        <v>18.62</v>
      </c>
      <c r="L479" s="182">
        <v>7.13</v>
      </c>
      <c r="M479" s="182">
        <v>0</v>
      </c>
      <c r="N479" s="182">
        <v>8.75</v>
      </c>
      <c r="O479" s="182">
        <v>101.33</v>
      </c>
      <c r="P479" s="183">
        <f t="shared" si="23"/>
        <v>81.247992860047503</v>
      </c>
      <c r="Q479" s="183">
        <f t="shared" si="24"/>
        <v>25.532352479318476</v>
      </c>
      <c r="R479" s="182" t="s">
        <v>729</v>
      </c>
      <c r="S479" s="182" t="s">
        <v>730</v>
      </c>
      <c r="T479" s="182">
        <v>5</v>
      </c>
    </row>
    <row r="480" spans="1:20" s="175" customFormat="1" ht="11.25">
      <c r="A480" s="175" t="s">
        <v>728</v>
      </c>
      <c r="B480" s="175">
        <v>3</v>
      </c>
      <c r="C480" s="175">
        <v>72</v>
      </c>
      <c r="D480" s="182">
        <v>0.3</v>
      </c>
      <c r="E480" s="182" t="str">
        <f t="shared" si="25"/>
        <v>Darnley Bay-3-72-0.3</v>
      </c>
      <c r="F480" s="182">
        <v>40.83</v>
      </c>
      <c r="G480" s="182">
        <v>0.85</v>
      </c>
      <c r="H480" s="182">
        <v>13.98</v>
      </c>
      <c r="I480" s="182">
        <v>7.06</v>
      </c>
      <c r="J480" s="182">
        <v>0.24</v>
      </c>
      <c r="K480" s="182">
        <v>19.29</v>
      </c>
      <c r="L480" s="182">
        <v>6.99</v>
      </c>
      <c r="M480" s="182">
        <v>0.14000000000000001</v>
      </c>
      <c r="N480" s="182">
        <v>11.66</v>
      </c>
      <c r="O480" s="182">
        <v>101.04</v>
      </c>
      <c r="P480" s="183">
        <f t="shared" si="23"/>
        <v>82.964632957835903</v>
      </c>
      <c r="Q480" s="183">
        <f t="shared" si="24"/>
        <v>35.877423526530819</v>
      </c>
      <c r="R480" s="182" t="s">
        <v>729</v>
      </c>
      <c r="S480" s="182" t="s">
        <v>737</v>
      </c>
      <c r="T480" s="182">
        <v>11</v>
      </c>
    </row>
    <row r="481" spans="1:20" s="175" customFormat="1" ht="11.25">
      <c r="A481" s="175" t="s">
        <v>728</v>
      </c>
      <c r="B481" s="175">
        <v>3</v>
      </c>
      <c r="C481" s="175">
        <v>73</v>
      </c>
      <c r="D481" s="182">
        <v>0.3</v>
      </c>
      <c r="E481" s="182" t="str">
        <f t="shared" si="25"/>
        <v>Darnley Bay-3-73-0.3</v>
      </c>
      <c r="F481" s="182">
        <v>41.19</v>
      </c>
      <c r="G481" s="182">
        <v>0.55000000000000004</v>
      </c>
      <c r="H481" s="182">
        <v>20.18</v>
      </c>
      <c r="I481" s="182">
        <v>8.1</v>
      </c>
      <c r="J481" s="182">
        <v>0.28000000000000003</v>
      </c>
      <c r="K481" s="182">
        <v>20.22</v>
      </c>
      <c r="L481" s="182">
        <v>5.25</v>
      </c>
      <c r="M481" s="182">
        <v>0</v>
      </c>
      <c r="N481" s="182">
        <v>3.24</v>
      </c>
      <c r="O481" s="182">
        <v>99.02</v>
      </c>
      <c r="P481" s="183">
        <f t="shared" si="23"/>
        <v>81.649654530556091</v>
      </c>
      <c r="Q481" s="183">
        <f t="shared" si="24"/>
        <v>9.7233958515166794</v>
      </c>
      <c r="R481" s="182" t="s">
        <v>729</v>
      </c>
      <c r="S481" s="182" t="s">
        <v>733</v>
      </c>
      <c r="T481" s="182">
        <v>1</v>
      </c>
    </row>
    <row r="482" spans="1:20" s="175" customFormat="1" ht="11.25">
      <c r="A482" s="175" t="s">
        <v>728</v>
      </c>
      <c r="B482" s="175">
        <v>3</v>
      </c>
      <c r="C482" s="175">
        <v>74</v>
      </c>
      <c r="D482" s="182">
        <v>0.3</v>
      </c>
      <c r="E482" s="182" t="str">
        <f t="shared" si="25"/>
        <v>Darnley Bay-3-74-0.3</v>
      </c>
      <c r="F482" s="182">
        <v>42.26</v>
      </c>
      <c r="G482" s="182">
        <v>0.53</v>
      </c>
      <c r="H482" s="182">
        <v>21.25</v>
      </c>
      <c r="I482" s="182">
        <v>7.71</v>
      </c>
      <c r="J482" s="182">
        <v>0.34</v>
      </c>
      <c r="K482" s="182">
        <v>21.44</v>
      </c>
      <c r="L482" s="182">
        <v>4.47</v>
      </c>
      <c r="M482" s="182">
        <v>0.01</v>
      </c>
      <c r="N482" s="182">
        <v>1.66</v>
      </c>
      <c r="O482" s="182">
        <v>99.68</v>
      </c>
      <c r="P482" s="183">
        <f t="shared" si="23"/>
        <v>83.211915641402229</v>
      </c>
      <c r="Q482" s="183">
        <f t="shared" si="24"/>
        <v>4.9794959963600771</v>
      </c>
      <c r="R482" s="182" t="s">
        <v>729</v>
      </c>
      <c r="S482" s="182" t="s">
        <v>733</v>
      </c>
      <c r="T482" s="182">
        <v>1</v>
      </c>
    </row>
    <row r="483" spans="1:20" s="175" customFormat="1" ht="11.25">
      <c r="A483" s="175" t="s">
        <v>728</v>
      </c>
      <c r="B483" s="175">
        <v>3</v>
      </c>
      <c r="C483" s="175">
        <v>75</v>
      </c>
      <c r="D483" s="182">
        <v>0.3</v>
      </c>
      <c r="E483" s="182" t="str">
        <f t="shared" si="25"/>
        <v>Darnley Bay-3-75-0.3</v>
      </c>
      <c r="F483" s="182">
        <v>41.57</v>
      </c>
      <c r="G483" s="182">
        <v>0.68</v>
      </c>
      <c r="H483" s="182">
        <v>20.79</v>
      </c>
      <c r="I483" s="182">
        <v>7.88</v>
      </c>
      <c r="J483" s="182">
        <v>0.38</v>
      </c>
      <c r="K483" s="182">
        <v>20.88</v>
      </c>
      <c r="L483" s="182">
        <v>5.28</v>
      </c>
      <c r="M483" s="182">
        <v>0</v>
      </c>
      <c r="N483" s="182">
        <v>3.57</v>
      </c>
      <c r="O483" s="182">
        <v>101.04</v>
      </c>
      <c r="P483" s="183">
        <f t="shared" si="23"/>
        <v>82.526657009948124</v>
      </c>
      <c r="Q483" s="183">
        <f t="shared" si="24"/>
        <v>10.329562328167825</v>
      </c>
      <c r="R483" s="182" t="s">
        <v>729</v>
      </c>
      <c r="S483" s="182" t="s">
        <v>733</v>
      </c>
      <c r="T483" s="182">
        <v>1</v>
      </c>
    </row>
    <row r="484" spans="1:20" s="175" customFormat="1" ht="11.25">
      <c r="A484" s="175" t="s">
        <v>728</v>
      </c>
      <c r="B484" s="175">
        <v>3</v>
      </c>
      <c r="C484" s="175">
        <v>76</v>
      </c>
      <c r="D484" s="182">
        <v>0.3</v>
      </c>
      <c r="E484" s="182" t="str">
        <f t="shared" si="25"/>
        <v>Darnley Bay-3-76-0.3</v>
      </c>
      <c r="F484" s="182">
        <v>42.07</v>
      </c>
      <c r="G484" s="182">
        <v>1.19</v>
      </c>
      <c r="H484" s="182">
        <v>22.25</v>
      </c>
      <c r="I484" s="182">
        <v>8.99</v>
      </c>
      <c r="J484" s="182">
        <v>0.23</v>
      </c>
      <c r="K484" s="182">
        <v>21.69</v>
      </c>
      <c r="L484" s="182">
        <v>3.64</v>
      </c>
      <c r="M484" s="182">
        <v>0</v>
      </c>
      <c r="N484" s="182">
        <v>0.49</v>
      </c>
      <c r="O484" s="182">
        <v>100.54</v>
      </c>
      <c r="P484" s="183">
        <f t="shared" si="23"/>
        <v>81.133674931672189</v>
      </c>
      <c r="Q484" s="183">
        <f t="shared" si="24"/>
        <v>1.4558473108339871</v>
      </c>
      <c r="R484" s="182" t="s">
        <v>729</v>
      </c>
      <c r="S484" s="182" t="s">
        <v>733</v>
      </c>
      <c r="T484" s="182">
        <v>1</v>
      </c>
    </row>
    <row r="485" spans="1:20" s="175" customFormat="1" ht="11.25">
      <c r="A485" s="175" t="s">
        <v>728</v>
      </c>
      <c r="B485" s="175">
        <v>3</v>
      </c>
      <c r="C485" s="175">
        <v>77</v>
      </c>
      <c r="D485" s="182">
        <v>0.3</v>
      </c>
      <c r="E485" s="182" t="str">
        <f t="shared" si="25"/>
        <v>Darnley Bay-3-77-0.3</v>
      </c>
      <c r="F485" s="182">
        <v>43.29</v>
      </c>
      <c r="G485" s="182">
        <v>0.54</v>
      </c>
      <c r="H485" s="182">
        <v>20.309999999999999</v>
      </c>
      <c r="I485" s="182">
        <v>7.2</v>
      </c>
      <c r="J485" s="182">
        <v>0.4</v>
      </c>
      <c r="K485" s="182">
        <v>21.04</v>
      </c>
      <c r="L485" s="182">
        <v>4.6100000000000003</v>
      </c>
      <c r="M485" s="182">
        <v>0</v>
      </c>
      <c r="N485" s="182">
        <v>3.78</v>
      </c>
      <c r="O485" s="182">
        <v>101.17</v>
      </c>
      <c r="P485" s="183">
        <f t="shared" si="23"/>
        <v>83.893502394065123</v>
      </c>
      <c r="Q485" s="183">
        <f t="shared" si="24"/>
        <v>11.099535641684682</v>
      </c>
      <c r="R485" s="182" t="s">
        <v>729</v>
      </c>
      <c r="S485" s="182" t="s">
        <v>733</v>
      </c>
      <c r="T485" s="182">
        <v>1</v>
      </c>
    </row>
    <row r="486" spans="1:20" s="175" customFormat="1" ht="11.25">
      <c r="A486" s="175" t="s">
        <v>728</v>
      </c>
      <c r="B486" s="175">
        <v>3</v>
      </c>
      <c r="C486" s="175">
        <v>78</v>
      </c>
      <c r="D486" s="182">
        <v>0.3</v>
      </c>
      <c r="E486" s="182" t="str">
        <f t="shared" si="25"/>
        <v>Darnley Bay-3-78-0.3</v>
      </c>
      <c r="F486" s="182">
        <v>40.659999999999997</v>
      </c>
      <c r="G486" s="182">
        <v>0.12</v>
      </c>
      <c r="H486" s="182">
        <v>18.27</v>
      </c>
      <c r="I486" s="182">
        <v>7.51</v>
      </c>
      <c r="J486" s="182">
        <v>0.46</v>
      </c>
      <c r="K486" s="182">
        <v>19.27</v>
      </c>
      <c r="L486" s="182">
        <v>6.47</v>
      </c>
      <c r="M486" s="182">
        <v>0</v>
      </c>
      <c r="N486" s="182">
        <v>6.88</v>
      </c>
      <c r="O486" s="182">
        <v>99.63</v>
      </c>
      <c r="P486" s="183">
        <f t="shared" si="23"/>
        <v>82.058192439702864</v>
      </c>
      <c r="Q486" s="183">
        <f t="shared" si="24"/>
        <v>20.167368733275243</v>
      </c>
      <c r="R486" s="182" t="s">
        <v>729</v>
      </c>
      <c r="S486" s="182" t="s">
        <v>730</v>
      </c>
      <c r="T486" s="182">
        <v>5</v>
      </c>
    </row>
    <row r="487" spans="1:20" s="175" customFormat="1" ht="11.25">
      <c r="A487" s="175" t="s">
        <v>728</v>
      </c>
      <c r="B487" s="175">
        <v>3</v>
      </c>
      <c r="C487" s="175">
        <v>79</v>
      </c>
      <c r="D487" s="182">
        <v>0.3</v>
      </c>
      <c r="E487" s="182" t="str">
        <f t="shared" si="25"/>
        <v>Darnley Bay-3-79-0.3</v>
      </c>
      <c r="F487" s="182">
        <v>41.07</v>
      </c>
      <c r="G487" s="182">
        <v>0.51</v>
      </c>
      <c r="H487" s="182">
        <v>20.78</v>
      </c>
      <c r="I487" s="182">
        <v>8.9499999999999993</v>
      </c>
      <c r="J487" s="182">
        <v>0.37</v>
      </c>
      <c r="K487" s="182">
        <v>20.53</v>
      </c>
      <c r="L487" s="182">
        <v>5.07</v>
      </c>
      <c r="M487" s="182">
        <v>0</v>
      </c>
      <c r="N487" s="182">
        <v>3.4</v>
      </c>
      <c r="O487" s="182">
        <v>100.69</v>
      </c>
      <c r="P487" s="183">
        <f t="shared" si="23"/>
        <v>80.348420763077684</v>
      </c>
      <c r="Q487" s="183">
        <f t="shared" si="24"/>
        <v>9.8905946164845222</v>
      </c>
      <c r="R487" s="182" t="s">
        <v>729</v>
      </c>
      <c r="S487" s="182" t="s">
        <v>733</v>
      </c>
      <c r="T487" s="182">
        <v>1</v>
      </c>
    </row>
    <row r="488" spans="1:20" s="175" customFormat="1" ht="11.25">
      <c r="A488" s="175" t="s">
        <v>728</v>
      </c>
      <c r="B488" s="175">
        <v>3</v>
      </c>
      <c r="C488" s="175">
        <v>80</v>
      </c>
      <c r="D488" s="182">
        <v>0.3</v>
      </c>
      <c r="E488" s="182" t="str">
        <f t="shared" si="25"/>
        <v>Darnley Bay-3-80-0.3</v>
      </c>
      <c r="F488" s="182">
        <v>41.98</v>
      </c>
      <c r="G488" s="182">
        <v>0.11</v>
      </c>
      <c r="H488" s="182">
        <v>19.45</v>
      </c>
      <c r="I488" s="182">
        <v>7.55</v>
      </c>
      <c r="J488" s="182">
        <v>0.42</v>
      </c>
      <c r="K488" s="182">
        <v>19.71</v>
      </c>
      <c r="L488" s="182">
        <v>5.89</v>
      </c>
      <c r="M488" s="182">
        <v>0.01</v>
      </c>
      <c r="N488" s="182">
        <v>6.15</v>
      </c>
      <c r="O488" s="182">
        <v>101.27</v>
      </c>
      <c r="P488" s="183">
        <f t="shared" si="23"/>
        <v>82.310968181416598</v>
      </c>
      <c r="Q488" s="183">
        <f t="shared" si="24"/>
        <v>17.499678011467815</v>
      </c>
      <c r="R488" s="182" t="s">
        <v>729</v>
      </c>
      <c r="S488" s="182" t="s">
        <v>730</v>
      </c>
      <c r="T488" s="182">
        <v>5</v>
      </c>
    </row>
    <row r="489" spans="1:20" s="175" customFormat="1" ht="11.25">
      <c r="A489" s="175" t="s">
        <v>728</v>
      </c>
      <c r="B489" s="175">
        <v>3</v>
      </c>
      <c r="C489" s="175">
        <v>81</v>
      </c>
      <c r="D489" s="182">
        <v>0.3</v>
      </c>
      <c r="E489" s="182" t="str">
        <f t="shared" si="25"/>
        <v>Darnley Bay-3-81-0.3</v>
      </c>
      <c r="F489" s="182">
        <v>41.88</v>
      </c>
      <c r="G489" s="182">
        <v>1.78</v>
      </c>
      <c r="H489" s="182">
        <v>21.47</v>
      </c>
      <c r="I489" s="182">
        <v>8.8800000000000008</v>
      </c>
      <c r="J489" s="182">
        <v>0.36</v>
      </c>
      <c r="K489" s="182">
        <v>21.32</v>
      </c>
      <c r="L489" s="182">
        <v>4.29</v>
      </c>
      <c r="M489" s="182">
        <v>0.03</v>
      </c>
      <c r="N489" s="182">
        <v>0.4</v>
      </c>
      <c r="O489" s="182">
        <v>100.41</v>
      </c>
      <c r="P489" s="183">
        <f t="shared" si="23"/>
        <v>81.058641922392837</v>
      </c>
      <c r="Q489" s="183">
        <f t="shared" si="24"/>
        <v>1.2343905802900887</v>
      </c>
      <c r="R489" s="182" t="s">
        <v>729</v>
      </c>
      <c r="S489" s="182" t="s">
        <v>733</v>
      </c>
      <c r="T489" s="182">
        <v>1</v>
      </c>
    </row>
    <row r="490" spans="1:20" s="175" customFormat="1" ht="11.25">
      <c r="A490" s="175" t="s">
        <v>728</v>
      </c>
      <c r="B490" s="175">
        <v>3</v>
      </c>
      <c r="C490" s="175">
        <v>82</v>
      </c>
      <c r="D490" s="182">
        <v>0.3</v>
      </c>
      <c r="E490" s="182" t="str">
        <f t="shared" si="25"/>
        <v>Darnley Bay-3-82-0.3</v>
      </c>
      <c r="F490" s="182">
        <v>41.4</v>
      </c>
      <c r="G490" s="182">
        <v>0.14000000000000001</v>
      </c>
      <c r="H490" s="182">
        <v>18.760000000000002</v>
      </c>
      <c r="I490" s="182">
        <v>7.4</v>
      </c>
      <c r="J490" s="182">
        <v>0.41</v>
      </c>
      <c r="K490" s="182">
        <v>19.73</v>
      </c>
      <c r="L490" s="182">
        <v>5.89</v>
      </c>
      <c r="M490" s="182">
        <v>0</v>
      </c>
      <c r="N490" s="182">
        <v>6.13</v>
      </c>
      <c r="O490" s="182">
        <v>99.87</v>
      </c>
      <c r="P490" s="183">
        <f t="shared" si="23"/>
        <v>82.615830984946911</v>
      </c>
      <c r="Q490" s="183">
        <f t="shared" si="24"/>
        <v>17.979206182853279</v>
      </c>
      <c r="R490" s="182" t="s">
        <v>729</v>
      </c>
      <c r="S490" s="182" t="s">
        <v>730</v>
      </c>
      <c r="T490" s="182">
        <v>5</v>
      </c>
    </row>
    <row r="491" spans="1:20" s="175" customFormat="1" ht="11.25">
      <c r="A491" s="175" t="s">
        <v>728</v>
      </c>
      <c r="B491" s="175">
        <v>3</v>
      </c>
      <c r="C491" s="175">
        <v>83</v>
      </c>
      <c r="D491" s="182">
        <v>0.3</v>
      </c>
      <c r="E491" s="182" t="str">
        <f t="shared" si="25"/>
        <v>Darnley Bay-3-83-0.3</v>
      </c>
      <c r="F491" s="182">
        <v>42.51</v>
      </c>
      <c r="G491" s="182">
        <v>0.27</v>
      </c>
      <c r="H491" s="182">
        <v>20.5</v>
      </c>
      <c r="I491" s="182">
        <v>7.34</v>
      </c>
      <c r="J491" s="182">
        <v>0.36</v>
      </c>
      <c r="K491" s="182">
        <v>19.34</v>
      </c>
      <c r="L491" s="182">
        <v>5.57</v>
      </c>
      <c r="M491" s="182">
        <v>0</v>
      </c>
      <c r="N491" s="182">
        <v>4.7699999999999996</v>
      </c>
      <c r="O491" s="182">
        <v>100.66</v>
      </c>
      <c r="P491" s="183">
        <f t="shared" si="23"/>
        <v>82.445363102080947</v>
      </c>
      <c r="Q491" s="183">
        <f t="shared" si="24"/>
        <v>13.501768312795889</v>
      </c>
      <c r="R491" s="182" t="s">
        <v>729</v>
      </c>
      <c r="S491" s="182" t="s">
        <v>730</v>
      </c>
      <c r="T491" s="182">
        <v>5</v>
      </c>
    </row>
    <row r="492" spans="1:20" s="175" customFormat="1" ht="11.25">
      <c r="A492" s="175" t="s">
        <v>728</v>
      </c>
      <c r="B492" s="175">
        <v>3</v>
      </c>
      <c r="C492" s="175">
        <v>84</v>
      </c>
      <c r="D492" s="182">
        <v>0.3</v>
      </c>
      <c r="E492" s="182" t="str">
        <f t="shared" si="25"/>
        <v>Darnley Bay-3-84-0.3</v>
      </c>
      <c r="F492" s="182">
        <v>41.51</v>
      </c>
      <c r="G492" s="182">
        <v>0.15</v>
      </c>
      <c r="H492" s="182">
        <v>17.27</v>
      </c>
      <c r="I492" s="182">
        <v>6.86</v>
      </c>
      <c r="J492" s="182">
        <v>0.4</v>
      </c>
      <c r="K492" s="182">
        <v>19.809999999999999</v>
      </c>
      <c r="L492" s="182">
        <v>5.83</v>
      </c>
      <c r="M492" s="182">
        <v>0</v>
      </c>
      <c r="N492" s="182">
        <v>7.9</v>
      </c>
      <c r="O492" s="182">
        <v>99.72</v>
      </c>
      <c r="P492" s="183">
        <f t="shared" si="23"/>
        <v>83.732534231485602</v>
      </c>
      <c r="Q492" s="183">
        <f t="shared" si="24"/>
        <v>23.481262923197068</v>
      </c>
      <c r="R492" s="182" t="s">
        <v>729</v>
      </c>
      <c r="S492" s="182" t="s">
        <v>730</v>
      </c>
      <c r="T492" s="182">
        <v>5</v>
      </c>
    </row>
    <row r="493" spans="1:20" s="175" customFormat="1" ht="11.25">
      <c r="A493" s="175" t="s">
        <v>728</v>
      </c>
      <c r="B493" s="175">
        <v>3</v>
      </c>
      <c r="C493" s="175">
        <v>85</v>
      </c>
      <c r="D493" s="182">
        <v>0.3</v>
      </c>
      <c r="E493" s="182" t="str">
        <f t="shared" si="25"/>
        <v>Darnley Bay-3-85-0.3</v>
      </c>
      <c r="F493" s="182">
        <v>40.94</v>
      </c>
      <c r="G493" s="182">
        <v>0.45</v>
      </c>
      <c r="H493" s="182">
        <v>21.28</v>
      </c>
      <c r="I493" s="182">
        <v>7.9</v>
      </c>
      <c r="J493" s="182">
        <v>0.38</v>
      </c>
      <c r="K493" s="182">
        <v>20.84</v>
      </c>
      <c r="L493" s="182">
        <v>5.18</v>
      </c>
      <c r="M493" s="182">
        <v>0</v>
      </c>
      <c r="N493" s="182">
        <v>2.93</v>
      </c>
      <c r="O493" s="182">
        <v>99.91</v>
      </c>
      <c r="P493" s="183">
        <f t="shared" si="23"/>
        <v>82.462359628219573</v>
      </c>
      <c r="Q493" s="183">
        <f t="shared" si="24"/>
        <v>8.4556401640606307</v>
      </c>
      <c r="R493" s="182" t="s">
        <v>729</v>
      </c>
      <c r="S493" s="182" t="s">
        <v>733</v>
      </c>
      <c r="T493" s="182">
        <v>1</v>
      </c>
    </row>
    <row r="494" spans="1:20" s="175" customFormat="1" ht="11.25">
      <c r="A494" s="175" t="s">
        <v>728</v>
      </c>
      <c r="B494" s="175">
        <v>3</v>
      </c>
      <c r="C494" s="175">
        <v>86</v>
      </c>
      <c r="D494" s="182">
        <v>0.3</v>
      </c>
      <c r="E494" s="182" t="str">
        <f t="shared" si="25"/>
        <v>Darnley Bay-3-86-0.3</v>
      </c>
      <c r="F494" s="182">
        <v>40.340000000000003</v>
      </c>
      <c r="G494" s="182">
        <v>0.05</v>
      </c>
      <c r="H494" s="182">
        <v>20.149999999999999</v>
      </c>
      <c r="I494" s="182">
        <v>7.72</v>
      </c>
      <c r="J494" s="182">
        <v>0.46</v>
      </c>
      <c r="K494" s="182">
        <v>20.16</v>
      </c>
      <c r="L494" s="182">
        <v>5.82</v>
      </c>
      <c r="M494" s="182">
        <v>0.01</v>
      </c>
      <c r="N494" s="182">
        <v>5.61</v>
      </c>
      <c r="O494" s="182">
        <v>100.33</v>
      </c>
      <c r="P494" s="183">
        <f t="shared" si="23"/>
        <v>82.315445250218048</v>
      </c>
      <c r="Q494" s="183">
        <f t="shared" si="24"/>
        <v>15.73766219880639</v>
      </c>
      <c r="R494" s="182" t="s">
        <v>729</v>
      </c>
      <c r="S494" s="182" t="s">
        <v>730</v>
      </c>
      <c r="T494" s="182">
        <v>5</v>
      </c>
    </row>
    <row r="495" spans="1:20" s="175" customFormat="1" ht="11.25">
      <c r="A495" s="175" t="s">
        <v>728</v>
      </c>
      <c r="B495" s="175">
        <v>3</v>
      </c>
      <c r="C495" s="175">
        <v>87</v>
      </c>
      <c r="D495" s="182">
        <v>0.3</v>
      </c>
      <c r="E495" s="182" t="str">
        <f t="shared" si="25"/>
        <v>Darnley Bay-3-87-0.3</v>
      </c>
      <c r="F495" s="182">
        <v>42.15</v>
      </c>
      <c r="G495" s="182">
        <v>0.56000000000000005</v>
      </c>
      <c r="H495" s="182">
        <v>20.3</v>
      </c>
      <c r="I495" s="182">
        <v>7.03</v>
      </c>
      <c r="J495" s="182">
        <v>0.46</v>
      </c>
      <c r="K495" s="182">
        <v>20.77</v>
      </c>
      <c r="L495" s="182">
        <v>5.17</v>
      </c>
      <c r="M495" s="182">
        <v>0</v>
      </c>
      <c r="N495" s="182">
        <v>4.3099999999999996</v>
      </c>
      <c r="O495" s="182">
        <v>100.65</v>
      </c>
      <c r="P495" s="183">
        <f t="shared" si="23"/>
        <v>84.041296752307446</v>
      </c>
      <c r="Q495" s="183">
        <f t="shared" si="24"/>
        <v>12.467251030769788</v>
      </c>
      <c r="R495" s="182" t="s">
        <v>729</v>
      </c>
      <c r="S495" s="182" t="s">
        <v>737</v>
      </c>
      <c r="T495" s="182">
        <v>11</v>
      </c>
    </row>
    <row r="496" spans="1:20" s="175" customFormat="1" ht="11.25">
      <c r="A496" s="175" t="s">
        <v>728</v>
      </c>
      <c r="B496" s="175">
        <v>3</v>
      </c>
      <c r="C496" s="175">
        <v>88</v>
      </c>
      <c r="D496" s="182">
        <v>0.3</v>
      </c>
      <c r="E496" s="182" t="str">
        <f t="shared" si="25"/>
        <v>Darnley Bay-3-88-0.3</v>
      </c>
      <c r="F496" s="182">
        <v>39.61</v>
      </c>
      <c r="G496" s="182">
        <v>0.11</v>
      </c>
      <c r="H496" s="182">
        <v>19.350000000000001</v>
      </c>
      <c r="I496" s="182">
        <v>7.5</v>
      </c>
      <c r="J496" s="182">
        <v>0.43</v>
      </c>
      <c r="K496" s="182">
        <v>19.78</v>
      </c>
      <c r="L496" s="182">
        <v>5.95</v>
      </c>
      <c r="M496" s="182">
        <v>0</v>
      </c>
      <c r="N496" s="182">
        <v>6.61</v>
      </c>
      <c r="O496" s="182">
        <v>99.33</v>
      </c>
      <c r="P496" s="183">
        <f t="shared" si="23"/>
        <v>82.45884290155368</v>
      </c>
      <c r="Q496" s="183">
        <f t="shared" si="24"/>
        <v>18.643646825077958</v>
      </c>
      <c r="R496" s="182" t="s">
        <v>729</v>
      </c>
      <c r="S496" s="182" t="s">
        <v>730</v>
      </c>
      <c r="T496" s="182">
        <v>5</v>
      </c>
    </row>
    <row r="497" spans="1:20" s="175" customFormat="1" ht="11.25">
      <c r="A497" s="175" t="s">
        <v>728</v>
      </c>
      <c r="B497" s="175">
        <v>3</v>
      </c>
      <c r="C497" s="175">
        <v>89</v>
      </c>
      <c r="D497" s="182">
        <v>0.3</v>
      </c>
      <c r="E497" s="182" t="str">
        <f t="shared" si="25"/>
        <v>Darnley Bay-3-89-0.3</v>
      </c>
      <c r="F497" s="182">
        <v>41.03</v>
      </c>
      <c r="G497" s="182">
        <v>0.23</v>
      </c>
      <c r="H497" s="182">
        <v>15.65</v>
      </c>
      <c r="I497" s="182">
        <v>7.93</v>
      </c>
      <c r="J497" s="182">
        <v>0.51</v>
      </c>
      <c r="K497" s="182">
        <v>18.559999999999999</v>
      </c>
      <c r="L497" s="182">
        <v>7.11</v>
      </c>
      <c r="M497" s="182">
        <v>0</v>
      </c>
      <c r="N497" s="182">
        <v>10.01</v>
      </c>
      <c r="O497" s="182">
        <v>101.02</v>
      </c>
      <c r="P497" s="183">
        <f t="shared" si="23"/>
        <v>80.664202628813811</v>
      </c>
      <c r="Q497" s="183">
        <f t="shared" si="24"/>
        <v>30.024928927727938</v>
      </c>
      <c r="R497" s="182" t="s">
        <v>729</v>
      </c>
      <c r="S497" s="182" t="s">
        <v>730</v>
      </c>
      <c r="T497" s="182">
        <v>5</v>
      </c>
    </row>
    <row r="498" spans="1:20" s="175" customFormat="1" ht="11.25">
      <c r="A498" s="175" t="s">
        <v>728</v>
      </c>
      <c r="B498" s="175">
        <v>3</v>
      </c>
      <c r="C498" s="175">
        <v>90</v>
      </c>
      <c r="D498" s="182">
        <v>0.3</v>
      </c>
      <c r="E498" s="182" t="str">
        <f t="shared" si="25"/>
        <v>Darnley Bay-3-90-0.3</v>
      </c>
      <c r="F498" s="182">
        <v>41.67</v>
      </c>
      <c r="G498" s="182">
        <v>0.79</v>
      </c>
      <c r="H498" s="182">
        <v>19.03</v>
      </c>
      <c r="I498" s="182">
        <v>7.12</v>
      </c>
      <c r="J498" s="182">
        <v>0.3</v>
      </c>
      <c r="K498" s="182">
        <v>20.13</v>
      </c>
      <c r="L498" s="182">
        <v>4.99</v>
      </c>
      <c r="M498" s="182">
        <v>0.01</v>
      </c>
      <c r="N498" s="182">
        <v>4.83</v>
      </c>
      <c r="O498" s="182">
        <v>98.86</v>
      </c>
      <c r="P498" s="183">
        <f t="shared" si="23"/>
        <v>83.442029547793567</v>
      </c>
      <c r="Q498" s="183">
        <f t="shared" si="24"/>
        <v>14.549322114313274</v>
      </c>
      <c r="R498" s="182" t="s">
        <v>729</v>
      </c>
      <c r="S498" s="182" t="s">
        <v>737</v>
      </c>
      <c r="T498" s="182">
        <v>11</v>
      </c>
    </row>
    <row r="499" spans="1:20" s="175" customFormat="1" ht="11.25">
      <c r="A499" s="175" t="s">
        <v>728</v>
      </c>
      <c r="B499" s="175">
        <v>3</v>
      </c>
      <c r="C499" s="175">
        <v>91</v>
      </c>
      <c r="D499" s="182">
        <v>0.3</v>
      </c>
      <c r="E499" s="182" t="str">
        <f t="shared" si="25"/>
        <v>Darnley Bay-3-91-0.3</v>
      </c>
      <c r="F499" s="182">
        <v>40.090000000000003</v>
      </c>
      <c r="G499" s="182">
        <v>0.25</v>
      </c>
      <c r="H499" s="182">
        <v>17.71</v>
      </c>
      <c r="I499" s="182">
        <v>7.95</v>
      </c>
      <c r="J499" s="182">
        <v>0.56999999999999995</v>
      </c>
      <c r="K499" s="182">
        <v>18.64</v>
      </c>
      <c r="L499" s="182">
        <v>5.89</v>
      </c>
      <c r="M499" s="182">
        <v>0.19</v>
      </c>
      <c r="N499" s="182">
        <v>7.34</v>
      </c>
      <c r="O499" s="182">
        <v>98.63</v>
      </c>
      <c r="P499" s="183">
        <f t="shared" si="23"/>
        <v>80.691984357871078</v>
      </c>
      <c r="Q499" s="183">
        <f t="shared" si="24"/>
        <v>21.754761310747618</v>
      </c>
      <c r="R499" s="182" t="s">
        <v>729</v>
      </c>
      <c r="S499" s="182" t="s">
        <v>730</v>
      </c>
      <c r="T499" s="182">
        <v>5</v>
      </c>
    </row>
    <row r="500" spans="1:20" s="175" customFormat="1" ht="11.25">
      <c r="A500" s="175" t="s">
        <v>728</v>
      </c>
      <c r="B500" s="175">
        <v>3</v>
      </c>
      <c r="C500" s="175">
        <v>92</v>
      </c>
      <c r="D500" s="182">
        <v>0.3</v>
      </c>
      <c r="E500" s="182" t="str">
        <f t="shared" si="25"/>
        <v>Darnley Bay-3-92-0.3</v>
      </c>
      <c r="F500" s="182">
        <v>41.42</v>
      </c>
      <c r="G500" s="182">
        <v>0.09</v>
      </c>
      <c r="H500" s="182">
        <v>19.38</v>
      </c>
      <c r="I500" s="182">
        <v>7.52</v>
      </c>
      <c r="J500" s="182">
        <v>0.43</v>
      </c>
      <c r="K500" s="182">
        <v>19.579999999999998</v>
      </c>
      <c r="L500" s="182">
        <v>5.63</v>
      </c>
      <c r="M500" s="182">
        <v>0.03</v>
      </c>
      <c r="N500" s="182">
        <v>4.97</v>
      </c>
      <c r="O500" s="182">
        <v>99.05</v>
      </c>
      <c r="P500" s="183">
        <f t="shared" si="23"/>
        <v>82.272554434498886</v>
      </c>
      <c r="Q500" s="183">
        <f t="shared" si="24"/>
        <v>14.678451698759485</v>
      </c>
      <c r="R500" s="182" t="s">
        <v>729</v>
      </c>
      <c r="S500" s="182" t="s">
        <v>730</v>
      </c>
      <c r="T500" s="182">
        <v>5</v>
      </c>
    </row>
    <row r="501" spans="1:20" s="175" customFormat="1" ht="11.25">
      <c r="A501" s="175" t="s">
        <v>728</v>
      </c>
      <c r="B501" s="175">
        <v>3</v>
      </c>
      <c r="C501" s="175">
        <v>93</v>
      </c>
      <c r="D501" s="182">
        <v>0.3</v>
      </c>
      <c r="E501" s="182" t="str">
        <f t="shared" si="25"/>
        <v>Darnley Bay-3-93-0.3</v>
      </c>
      <c r="F501" s="182">
        <v>41.18</v>
      </c>
      <c r="G501" s="182">
        <v>0.17</v>
      </c>
      <c r="H501" s="182">
        <v>19.87</v>
      </c>
      <c r="I501" s="182">
        <v>7.56</v>
      </c>
      <c r="J501" s="182">
        <v>0.35</v>
      </c>
      <c r="K501" s="182">
        <v>20.97</v>
      </c>
      <c r="L501" s="182">
        <v>5.47</v>
      </c>
      <c r="M501" s="182">
        <v>0</v>
      </c>
      <c r="N501" s="182">
        <v>5.58</v>
      </c>
      <c r="O501" s="182">
        <v>101.14</v>
      </c>
      <c r="P501" s="183">
        <f t="shared" si="23"/>
        <v>83.176703636740328</v>
      </c>
      <c r="Q501" s="183">
        <f t="shared" si="24"/>
        <v>15.852459821745885</v>
      </c>
      <c r="R501" s="182" t="s">
        <v>729</v>
      </c>
      <c r="S501" s="182" t="s">
        <v>730</v>
      </c>
      <c r="T501" s="182">
        <v>5</v>
      </c>
    </row>
    <row r="502" spans="1:20" s="175" customFormat="1" ht="11.25">
      <c r="A502" s="175" t="s">
        <v>728</v>
      </c>
      <c r="B502" s="175">
        <v>3</v>
      </c>
      <c r="C502" s="175">
        <v>94</v>
      </c>
      <c r="D502" s="182">
        <v>0.3</v>
      </c>
      <c r="E502" s="182" t="str">
        <f t="shared" si="25"/>
        <v>Darnley Bay-3-94-0.3</v>
      </c>
      <c r="F502" s="182">
        <v>40.96</v>
      </c>
      <c r="G502" s="182">
        <v>1.63</v>
      </c>
      <c r="H502" s="182">
        <v>16.23</v>
      </c>
      <c r="I502" s="182">
        <v>8.1999999999999993</v>
      </c>
      <c r="J502" s="182">
        <v>0.39</v>
      </c>
      <c r="K502" s="182">
        <v>19.14</v>
      </c>
      <c r="L502" s="182">
        <v>5.94</v>
      </c>
      <c r="M502" s="182">
        <v>0</v>
      </c>
      <c r="N502" s="182">
        <v>7.62</v>
      </c>
      <c r="O502" s="182">
        <v>100.11</v>
      </c>
      <c r="P502" s="183">
        <f t="shared" si="23"/>
        <v>80.621907886907294</v>
      </c>
      <c r="Q502" s="183">
        <f t="shared" si="24"/>
        <v>23.952057446634136</v>
      </c>
      <c r="R502" s="182" t="s">
        <v>729</v>
      </c>
      <c r="S502" s="182" t="s">
        <v>737</v>
      </c>
      <c r="T502" s="182">
        <v>11</v>
      </c>
    </row>
    <row r="503" spans="1:20" s="175" customFormat="1" ht="11.25">
      <c r="A503" s="175" t="s">
        <v>728</v>
      </c>
      <c r="B503" s="175">
        <v>3</v>
      </c>
      <c r="C503" s="175">
        <v>95</v>
      </c>
      <c r="D503" s="182">
        <v>0.3</v>
      </c>
      <c r="E503" s="182" t="str">
        <f t="shared" si="25"/>
        <v>Darnley Bay-3-95-0.3</v>
      </c>
      <c r="F503" s="182">
        <v>41.42</v>
      </c>
      <c r="G503" s="182">
        <v>0.43</v>
      </c>
      <c r="H503" s="182">
        <v>21.02</v>
      </c>
      <c r="I503" s="182">
        <v>6.45</v>
      </c>
      <c r="J503" s="182">
        <v>0.26</v>
      </c>
      <c r="K503" s="182">
        <v>21.47</v>
      </c>
      <c r="L503" s="182">
        <v>4.8</v>
      </c>
      <c r="M503" s="182">
        <v>0.09</v>
      </c>
      <c r="N503" s="182">
        <v>3.85</v>
      </c>
      <c r="O503" s="182">
        <v>99.79</v>
      </c>
      <c r="P503" s="183">
        <f t="shared" si="23"/>
        <v>85.576569424820221</v>
      </c>
      <c r="Q503" s="183">
        <f t="shared" si="24"/>
        <v>10.942519439002869</v>
      </c>
      <c r="R503" s="182" t="s">
        <v>729</v>
      </c>
      <c r="S503" s="182" t="s">
        <v>737</v>
      </c>
      <c r="T503" s="182">
        <v>11</v>
      </c>
    </row>
    <row r="504" spans="1:20" s="175" customFormat="1" ht="11.25">
      <c r="A504" s="175" t="s">
        <v>728</v>
      </c>
      <c r="B504" s="175">
        <v>3</v>
      </c>
      <c r="C504" s="175">
        <v>96</v>
      </c>
      <c r="D504" s="182">
        <v>0.3</v>
      </c>
      <c r="E504" s="182" t="str">
        <f t="shared" si="25"/>
        <v>Darnley Bay-3-96-0.3</v>
      </c>
      <c r="F504" s="182">
        <v>41.41</v>
      </c>
      <c r="G504" s="182">
        <v>0.17</v>
      </c>
      <c r="H504" s="182">
        <v>22.14</v>
      </c>
      <c r="I504" s="182">
        <v>7.65</v>
      </c>
      <c r="J504" s="182">
        <v>0.38</v>
      </c>
      <c r="K504" s="182">
        <v>19.25</v>
      </c>
      <c r="L504" s="182">
        <v>4.76</v>
      </c>
      <c r="M504" s="182">
        <v>0</v>
      </c>
      <c r="N504" s="182">
        <v>2.95</v>
      </c>
      <c r="O504" s="182">
        <v>98.7</v>
      </c>
      <c r="P504" s="183">
        <f t="shared" si="23"/>
        <v>81.769174287193962</v>
      </c>
      <c r="Q504" s="183">
        <f t="shared" si="24"/>
        <v>8.2050649383243872</v>
      </c>
      <c r="R504" s="182" t="s">
        <v>729</v>
      </c>
      <c r="S504" s="182" t="s">
        <v>730</v>
      </c>
      <c r="T504" s="182">
        <v>5</v>
      </c>
    </row>
    <row r="505" spans="1:20" s="175" customFormat="1" ht="11.25">
      <c r="A505" s="175" t="s">
        <v>728</v>
      </c>
      <c r="B505" s="175">
        <v>3</v>
      </c>
      <c r="C505" s="175">
        <v>97</v>
      </c>
      <c r="D505" s="182">
        <v>0.3</v>
      </c>
      <c r="E505" s="182" t="str">
        <f t="shared" si="25"/>
        <v>Darnley Bay-3-97-0.3</v>
      </c>
      <c r="F505" s="182">
        <v>41.44</v>
      </c>
      <c r="G505" s="182">
        <v>0.06</v>
      </c>
      <c r="H505" s="182">
        <v>19.89</v>
      </c>
      <c r="I505" s="182">
        <v>7.2</v>
      </c>
      <c r="J505" s="182">
        <v>0.31</v>
      </c>
      <c r="K505" s="182">
        <v>19.55</v>
      </c>
      <c r="L505" s="182">
        <v>5.71</v>
      </c>
      <c r="M505" s="182">
        <v>0.03</v>
      </c>
      <c r="N505" s="182">
        <v>6.08</v>
      </c>
      <c r="O505" s="182">
        <v>100.27</v>
      </c>
      <c r="P505" s="183">
        <f t="shared" si="23"/>
        <v>82.876152833840592</v>
      </c>
      <c r="Q505" s="183">
        <f t="shared" si="24"/>
        <v>17.016799475437725</v>
      </c>
      <c r="R505" s="182" t="s">
        <v>729</v>
      </c>
      <c r="S505" s="182" t="s">
        <v>730</v>
      </c>
      <c r="T505" s="182">
        <v>5</v>
      </c>
    </row>
    <row r="506" spans="1:20" s="175" customFormat="1" ht="11.25">
      <c r="A506" s="175" t="s">
        <v>728</v>
      </c>
      <c r="B506" s="175">
        <v>3</v>
      </c>
      <c r="C506" s="175">
        <v>98</v>
      </c>
      <c r="D506" s="182">
        <v>0.3</v>
      </c>
      <c r="E506" s="182" t="str">
        <f t="shared" si="25"/>
        <v>Darnley Bay-3-98-0.3</v>
      </c>
      <c r="F506" s="182">
        <v>42.12</v>
      </c>
      <c r="G506" s="182">
        <v>0.08</v>
      </c>
      <c r="H506" s="182">
        <v>19.2</v>
      </c>
      <c r="I506" s="182">
        <v>7.47</v>
      </c>
      <c r="J506" s="182">
        <v>0.42</v>
      </c>
      <c r="K506" s="182">
        <v>18.66</v>
      </c>
      <c r="L506" s="182">
        <v>5.76</v>
      </c>
      <c r="M506" s="182">
        <v>7.0000000000000007E-2</v>
      </c>
      <c r="N506" s="182">
        <v>5.69</v>
      </c>
      <c r="O506" s="182">
        <v>99.48</v>
      </c>
      <c r="P506" s="183">
        <f t="shared" si="23"/>
        <v>81.659826461425794</v>
      </c>
      <c r="Q506" s="183">
        <f t="shared" si="24"/>
        <v>16.583681894850567</v>
      </c>
      <c r="R506" s="182" t="s">
        <v>729</v>
      </c>
      <c r="S506" s="182" t="s">
        <v>730</v>
      </c>
      <c r="T506" s="182">
        <v>5</v>
      </c>
    </row>
    <row r="507" spans="1:20" s="175" customFormat="1" ht="11.25">
      <c r="A507" s="175" t="s">
        <v>728</v>
      </c>
      <c r="B507" s="175">
        <v>3</v>
      </c>
      <c r="C507" s="175">
        <v>99</v>
      </c>
      <c r="D507" s="182">
        <v>0.3</v>
      </c>
      <c r="E507" s="182" t="str">
        <f t="shared" si="25"/>
        <v>Darnley Bay-3-99-0.3</v>
      </c>
      <c r="F507" s="182">
        <v>39.51</v>
      </c>
      <c r="G507" s="182">
        <v>0.2</v>
      </c>
      <c r="H507" s="182">
        <v>17.12</v>
      </c>
      <c r="I507" s="182">
        <v>7.36</v>
      </c>
      <c r="J507" s="182">
        <v>0.4</v>
      </c>
      <c r="K507" s="182">
        <v>18.899999999999999</v>
      </c>
      <c r="L507" s="182">
        <v>7.08</v>
      </c>
      <c r="M507" s="182">
        <v>0</v>
      </c>
      <c r="N507" s="182">
        <v>8.73</v>
      </c>
      <c r="O507" s="182">
        <v>99.3</v>
      </c>
      <c r="P507" s="183">
        <f t="shared" si="23"/>
        <v>82.06979061269034</v>
      </c>
      <c r="Q507" s="183">
        <f t="shared" si="24"/>
        <v>25.48886803394727</v>
      </c>
      <c r="R507" s="182" t="s">
        <v>729</v>
      </c>
      <c r="S507" s="182" t="s">
        <v>730</v>
      </c>
      <c r="T507" s="182">
        <v>5</v>
      </c>
    </row>
    <row r="508" spans="1:20" s="175" customFormat="1" ht="11.25">
      <c r="A508" s="175" t="s">
        <v>728</v>
      </c>
      <c r="B508" s="175">
        <v>3</v>
      </c>
      <c r="C508" s="175">
        <v>100</v>
      </c>
      <c r="D508" s="182">
        <v>0.3</v>
      </c>
      <c r="E508" s="182" t="str">
        <f t="shared" si="25"/>
        <v>Darnley Bay-3-100-0.3</v>
      </c>
      <c r="F508" s="182">
        <v>41.68</v>
      </c>
      <c r="G508" s="182">
        <v>0.21</v>
      </c>
      <c r="H508" s="182">
        <v>20.6</v>
      </c>
      <c r="I508" s="182">
        <v>7.73</v>
      </c>
      <c r="J508" s="182">
        <v>0.34</v>
      </c>
      <c r="K508" s="182">
        <v>20.07</v>
      </c>
      <c r="L508" s="182">
        <v>5.09</v>
      </c>
      <c r="M508" s="182">
        <v>0</v>
      </c>
      <c r="N508" s="182">
        <v>4.2</v>
      </c>
      <c r="O508" s="182">
        <v>99.92</v>
      </c>
      <c r="P508" s="183">
        <f t="shared" si="23"/>
        <v>82.231311834029825</v>
      </c>
      <c r="Q508" s="183">
        <f t="shared" si="24"/>
        <v>12.031704359087101</v>
      </c>
      <c r="R508" s="182" t="s">
        <v>729</v>
      </c>
      <c r="S508" s="182" t="s">
        <v>730</v>
      </c>
      <c r="T508" s="182">
        <v>5</v>
      </c>
    </row>
    <row r="509" spans="1:20" s="175" customFormat="1" ht="11.25">
      <c r="A509" s="175" t="s">
        <v>728</v>
      </c>
      <c r="B509" s="175">
        <v>4</v>
      </c>
      <c r="C509" s="175">
        <v>1</v>
      </c>
      <c r="D509" s="182">
        <v>0.3</v>
      </c>
      <c r="E509" s="182" t="str">
        <f t="shared" si="25"/>
        <v>Darnley Bay-4-1-0.3</v>
      </c>
      <c r="F509" s="182">
        <v>42.02</v>
      </c>
      <c r="G509" s="182">
        <v>0.27</v>
      </c>
      <c r="H509" s="182">
        <v>20.84</v>
      </c>
      <c r="I509" s="182">
        <v>7.24</v>
      </c>
      <c r="J509" s="182">
        <v>0.23</v>
      </c>
      <c r="K509" s="182">
        <v>21.53</v>
      </c>
      <c r="L509" s="182">
        <v>5.13</v>
      </c>
      <c r="M509" s="182">
        <v>0.03</v>
      </c>
      <c r="N509" s="182">
        <v>3.97</v>
      </c>
      <c r="O509" s="182">
        <v>101.27</v>
      </c>
      <c r="P509" s="183">
        <f t="shared" si="23"/>
        <v>84.128323700742271</v>
      </c>
      <c r="Q509" s="183">
        <f t="shared" si="24"/>
        <v>11.331353204120544</v>
      </c>
      <c r="R509" s="182" t="s">
        <v>729</v>
      </c>
      <c r="S509" s="182" t="s">
        <v>730</v>
      </c>
      <c r="T509" s="182">
        <v>5</v>
      </c>
    </row>
    <row r="510" spans="1:20" s="175" customFormat="1" ht="11.25">
      <c r="A510" s="175" t="s">
        <v>728</v>
      </c>
      <c r="B510" s="175">
        <v>4</v>
      </c>
      <c r="C510" s="175">
        <v>2</v>
      </c>
      <c r="D510" s="182">
        <v>0.3</v>
      </c>
      <c r="E510" s="182" t="str">
        <f t="shared" si="25"/>
        <v>Darnley Bay-4-2-0.3</v>
      </c>
      <c r="F510" s="182">
        <v>40.65</v>
      </c>
      <c r="G510" s="182">
        <v>0.67</v>
      </c>
      <c r="H510" s="182">
        <v>20.54</v>
      </c>
      <c r="I510" s="182">
        <v>8.5500000000000007</v>
      </c>
      <c r="J510" s="182">
        <v>0.36</v>
      </c>
      <c r="K510" s="182">
        <v>19.66</v>
      </c>
      <c r="L510" s="182">
        <v>5.18</v>
      </c>
      <c r="M510" s="182">
        <v>0</v>
      </c>
      <c r="N510" s="182">
        <v>3.79</v>
      </c>
      <c r="O510" s="182">
        <v>99.39</v>
      </c>
      <c r="P510" s="183">
        <f t="shared" si="23"/>
        <v>80.386621720710792</v>
      </c>
      <c r="Q510" s="183">
        <f t="shared" si="24"/>
        <v>11.014773817849493</v>
      </c>
      <c r="R510" s="182" t="s">
        <v>729</v>
      </c>
      <c r="S510" s="182" t="s">
        <v>733</v>
      </c>
      <c r="T510" s="182">
        <v>1</v>
      </c>
    </row>
    <row r="511" spans="1:20" s="175" customFormat="1" ht="11.25">
      <c r="A511" s="175" t="s">
        <v>728</v>
      </c>
      <c r="B511" s="175">
        <v>4</v>
      </c>
      <c r="C511" s="175">
        <v>3</v>
      </c>
      <c r="D511" s="182">
        <v>0.3</v>
      </c>
      <c r="E511" s="182" t="str">
        <f t="shared" si="25"/>
        <v>Darnley Bay-4-3-0.3</v>
      </c>
      <c r="F511" s="182">
        <v>42.55</v>
      </c>
      <c r="G511" s="182">
        <v>0.09</v>
      </c>
      <c r="H511" s="182">
        <v>18.100000000000001</v>
      </c>
      <c r="I511" s="182">
        <v>7.55</v>
      </c>
      <c r="J511" s="182">
        <v>0.44</v>
      </c>
      <c r="K511" s="182">
        <v>19.13</v>
      </c>
      <c r="L511" s="182">
        <v>6.56</v>
      </c>
      <c r="M511" s="182">
        <v>0</v>
      </c>
      <c r="N511" s="182">
        <v>6.61</v>
      </c>
      <c r="O511" s="182">
        <v>100.98</v>
      </c>
      <c r="P511" s="183">
        <f t="shared" si="23"/>
        <v>81.871879897380978</v>
      </c>
      <c r="Q511" s="183">
        <f t="shared" si="24"/>
        <v>19.677830635748673</v>
      </c>
      <c r="R511" s="182" t="s">
        <v>729</v>
      </c>
      <c r="S511" s="182" t="s">
        <v>730</v>
      </c>
      <c r="T511" s="182">
        <v>5</v>
      </c>
    </row>
    <row r="512" spans="1:20" s="175" customFormat="1" ht="11.25">
      <c r="A512" s="175" t="s">
        <v>728</v>
      </c>
      <c r="B512" s="175">
        <v>4</v>
      </c>
      <c r="C512" s="175">
        <v>4</v>
      </c>
      <c r="D512" s="182">
        <v>0.3</v>
      </c>
      <c r="E512" s="182" t="str">
        <f t="shared" si="25"/>
        <v>Darnley Bay-4-4-0.3</v>
      </c>
      <c r="F512" s="182">
        <v>41.58</v>
      </c>
      <c r="G512" s="182">
        <v>0.14000000000000001</v>
      </c>
      <c r="H512" s="182">
        <v>20.11</v>
      </c>
      <c r="I512" s="182">
        <v>7.51</v>
      </c>
      <c r="J512" s="182">
        <v>0.32</v>
      </c>
      <c r="K512" s="182">
        <v>19.55</v>
      </c>
      <c r="L512" s="182">
        <v>5.67</v>
      </c>
      <c r="M512" s="182">
        <v>0</v>
      </c>
      <c r="N512" s="182">
        <v>4.9000000000000004</v>
      </c>
      <c r="O512" s="182">
        <v>99.78</v>
      </c>
      <c r="P512" s="183">
        <f t="shared" si="23"/>
        <v>82.269598211451409</v>
      </c>
      <c r="Q512" s="183">
        <f t="shared" si="24"/>
        <v>14.049234531271033</v>
      </c>
      <c r="R512" s="182" t="s">
        <v>729</v>
      </c>
      <c r="S512" s="182" t="s">
        <v>730</v>
      </c>
      <c r="T512" s="182">
        <v>5</v>
      </c>
    </row>
    <row r="513" spans="1:20" s="175" customFormat="1" ht="11.25">
      <c r="A513" s="175" t="s">
        <v>728</v>
      </c>
      <c r="B513" s="175">
        <v>4</v>
      </c>
      <c r="C513" s="175">
        <v>5</v>
      </c>
      <c r="D513" s="182">
        <v>0.3</v>
      </c>
      <c r="E513" s="182" t="str">
        <f t="shared" si="25"/>
        <v>Darnley Bay-4-5-0.3</v>
      </c>
      <c r="F513" s="182">
        <v>41.11</v>
      </c>
      <c r="G513" s="182">
        <v>0.52</v>
      </c>
      <c r="H513" s="182">
        <v>20.56</v>
      </c>
      <c r="I513" s="182">
        <v>7.38</v>
      </c>
      <c r="J513" s="182">
        <v>0.28999999999999998</v>
      </c>
      <c r="K513" s="182">
        <v>20.79</v>
      </c>
      <c r="L513" s="182">
        <v>4.68</v>
      </c>
      <c r="M513" s="182">
        <v>0</v>
      </c>
      <c r="N513" s="182">
        <v>3.47</v>
      </c>
      <c r="O513" s="182">
        <v>98.81</v>
      </c>
      <c r="P513" s="183">
        <f t="shared" si="23"/>
        <v>83.392160990656066</v>
      </c>
      <c r="Q513" s="183">
        <f t="shared" si="24"/>
        <v>10.170540956383125</v>
      </c>
      <c r="R513" s="182" t="s">
        <v>729</v>
      </c>
      <c r="S513" s="182" t="s">
        <v>733</v>
      </c>
      <c r="T513" s="182">
        <v>1</v>
      </c>
    </row>
    <row r="514" spans="1:20" s="175" customFormat="1" ht="11.25">
      <c r="A514" s="175" t="s">
        <v>728</v>
      </c>
      <c r="B514" s="175">
        <v>4</v>
      </c>
      <c r="C514" s="175">
        <v>6</v>
      </c>
      <c r="D514" s="182">
        <v>0.3</v>
      </c>
      <c r="E514" s="182" t="str">
        <f t="shared" si="25"/>
        <v>Darnley Bay-4-6-0.3</v>
      </c>
      <c r="F514" s="182">
        <v>42.07</v>
      </c>
      <c r="G514" s="182">
        <v>0.34</v>
      </c>
      <c r="H514" s="182">
        <v>22.17</v>
      </c>
      <c r="I514" s="182">
        <v>7.14</v>
      </c>
      <c r="J514" s="182">
        <v>0.22</v>
      </c>
      <c r="K514" s="182">
        <v>21.11</v>
      </c>
      <c r="L514" s="182">
        <v>4.57</v>
      </c>
      <c r="M514" s="182">
        <v>0</v>
      </c>
      <c r="N514" s="182">
        <v>2.73</v>
      </c>
      <c r="O514" s="182">
        <v>100.35</v>
      </c>
      <c r="P514" s="183">
        <f t="shared" si="23"/>
        <v>84.050832363155948</v>
      </c>
      <c r="Q514" s="183">
        <f t="shared" si="24"/>
        <v>7.6303613100693237</v>
      </c>
      <c r="R514" s="182" t="s">
        <v>729</v>
      </c>
      <c r="S514" s="182" t="s">
        <v>730</v>
      </c>
      <c r="T514" s="182">
        <v>5</v>
      </c>
    </row>
    <row r="515" spans="1:20" s="175" customFormat="1" ht="11.25">
      <c r="A515" s="175" t="s">
        <v>728</v>
      </c>
      <c r="B515" s="175">
        <v>4</v>
      </c>
      <c r="C515" s="175">
        <v>7</v>
      </c>
      <c r="D515" s="182">
        <v>0.3</v>
      </c>
      <c r="E515" s="182" t="str">
        <f t="shared" si="25"/>
        <v>Darnley Bay-4-7-0.3</v>
      </c>
      <c r="F515" s="182">
        <v>41.28</v>
      </c>
      <c r="G515" s="182">
        <v>0.14000000000000001</v>
      </c>
      <c r="H515" s="182">
        <v>20.46</v>
      </c>
      <c r="I515" s="182">
        <v>7.95</v>
      </c>
      <c r="J515" s="182">
        <v>0.5</v>
      </c>
      <c r="K515" s="182">
        <v>19.64</v>
      </c>
      <c r="L515" s="182">
        <v>5.47</v>
      </c>
      <c r="M515" s="182">
        <v>0</v>
      </c>
      <c r="N515" s="182">
        <v>4.9800000000000004</v>
      </c>
      <c r="O515" s="182">
        <v>100.41</v>
      </c>
      <c r="P515" s="183">
        <f t="shared" ref="P515:P578" si="26">((K515/40.31)/(K515/40.31+I515/71.85))*100</f>
        <v>81.493140586573617</v>
      </c>
      <c r="Q515" s="183">
        <f t="shared" ref="Q515:Q578" si="27">((N515/151.99061)/(N515/151.99061+H515/101.96137))*100</f>
        <v>14.036441017019477</v>
      </c>
      <c r="R515" s="182" t="s">
        <v>729</v>
      </c>
      <c r="S515" s="182" t="s">
        <v>730</v>
      </c>
      <c r="T515" s="182">
        <v>5</v>
      </c>
    </row>
    <row r="516" spans="1:20" s="175" customFormat="1" ht="11.25">
      <c r="A516" s="175" t="s">
        <v>728</v>
      </c>
      <c r="B516" s="175">
        <v>4</v>
      </c>
      <c r="C516" s="175">
        <v>8</v>
      </c>
      <c r="D516" s="182">
        <v>0.3</v>
      </c>
      <c r="E516" s="182" t="str">
        <f t="shared" si="25"/>
        <v>Darnley Bay-4-8-0.3</v>
      </c>
      <c r="F516" s="182">
        <v>41.81</v>
      </c>
      <c r="G516" s="182">
        <v>0.22</v>
      </c>
      <c r="H516" s="182">
        <v>21.25</v>
      </c>
      <c r="I516" s="182">
        <v>13.54</v>
      </c>
      <c r="J516" s="182">
        <v>0.39</v>
      </c>
      <c r="K516" s="182">
        <v>16.5</v>
      </c>
      <c r="L516" s="182">
        <v>5.07</v>
      </c>
      <c r="M516" s="182">
        <v>0.04</v>
      </c>
      <c r="N516" s="182">
        <v>1.93</v>
      </c>
      <c r="O516" s="182">
        <v>100.73</v>
      </c>
      <c r="P516" s="183">
        <f t="shared" si="26"/>
        <v>68.475114744659919</v>
      </c>
      <c r="Q516" s="183">
        <f t="shared" si="27"/>
        <v>5.7429012277488365</v>
      </c>
      <c r="R516" s="182" t="s">
        <v>729</v>
      </c>
      <c r="S516" s="182" t="s">
        <v>744</v>
      </c>
      <c r="T516" s="182">
        <v>8</v>
      </c>
    </row>
    <row r="517" spans="1:20" s="175" customFormat="1" ht="11.25">
      <c r="A517" s="175" t="s">
        <v>728</v>
      </c>
      <c r="B517" s="175">
        <v>4</v>
      </c>
      <c r="C517" s="175">
        <v>9</v>
      </c>
      <c r="D517" s="182">
        <v>0.3</v>
      </c>
      <c r="E517" s="182" t="str">
        <f t="shared" si="25"/>
        <v>Darnley Bay-4-9-0.3</v>
      </c>
      <c r="F517" s="182">
        <v>41.31</v>
      </c>
      <c r="G517" s="182">
        <v>0.01</v>
      </c>
      <c r="H517" s="182">
        <v>20.58</v>
      </c>
      <c r="I517" s="182">
        <v>6.76</v>
      </c>
      <c r="J517" s="182">
        <v>0.28999999999999998</v>
      </c>
      <c r="K517" s="182">
        <v>21.09</v>
      </c>
      <c r="L517" s="182">
        <v>5.24</v>
      </c>
      <c r="M517" s="182">
        <v>0</v>
      </c>
      <c r="N517" s="182">
        <v>4.91</v>
      </c>
      <c r="O517" s="182">
        <v>100.2</v>
      </c>
      <c r="P517" s="183">
        <f t="shared" si="26"/>
        <v>84.758152157041565</v>
      </c>
      <c r="Q517" s="183">
        <f t="shared" si="27"/>
        <v>13.796801231814253</v>
      </c>
      <c r="R517" s="182" t="s">
        <v>729</v>
      </c>
      <c r="S517" s="182" t="s">
        <v>730</v>
      </c>
      <c r="T517" s="182">
        <v>5</v>
      </c>
    </row>
    <row r="518" spans="1:20" s="175" customFormat="1" ht="11.25">
      <c r="A518" s="175" t="s">
        <v>728</v>
      </c>
      <c r="B518" s="175">
        <v>4</v>
      </c>
      <c r="C518" s="175">
        <v>10</v>
      </c>
      <c r="D518" s="182">
        <v>0.3</v>
      </c>
      <c r="E518" s="182" t="str">
        <f t="shared" si="25"/>
        <v>Darnley Bay-4-10-0.3</v>
      </c>
      <c r="F518" s="182">
        <v>42.6</v>
      </c>
      <c r="G518" s="182">
        <v>0.77</v>
      </c>
      <c r="H518" s="182">
        <v>16.96</v>
      </c>
      <c r="I518" s="182">
        <v>7.16</v>
      </c>
      <c r="J518" s="182">
        <v>0.34</v>
      </c>
      <c r="K518" s="182">
        <v>20.34</v>
      </c>
      <c r="L518" s="182">
        <v>5.95</v>
      </c>
      <c r="M518" s="182">
        <v>0.01</v>
      </c>
      <c r="N518" s="182">
        <v>6.99</v>
      </c>
      <c r="O518" s="182">
        <v>101.14</v>
      </c>
      <c r="P518" s="183">
        <f t="shared" si="26"/>
        <v>83.507909437486475</v>
      </c>
      <c r="Q518" s="183">
        <f t="shared" si="27"/>
        <v>21.659818200371753</v>
      </c>
      <c r="R518" s="182" t="s">
        <v>729</v>
      </c>
      <c r="S518" s="182" t="s">
        <v>737</v>
      </c>
      <c r="T518" s="182">
        <v>11</v>
      </c>
    </row>
    <row r="519" spans="1:20" s="175" customFormat="1" ht="11.25">
      <c r="A519" s="175" t="s">
        <v>728</v>
      </c>
      <c r="B519" s="175">
        <v>4</v>
      </c>
      <c r="C519" s="175">
        <v>11</v>
      </c>
      <c r="D519" s="182">
        <v>0.3</v>
      </c>
      <c r="E519" s="182" t="str">
        <f t="shared" si="25"/>
        <v>Darnley Bay-4-11-0.3</v>
      </c>
      <c r="F519" s="182">
        <v>42.02</v>
      </c>
      <c r="G519" s="182">
        <v>0.73</v>
      </c>
      <c r="H519" s="182">
        <v>20.37</v>
      </c>
      <c r="I519" s="182">
        <v>8.75</v>
      </c>
      <c r="J519" s="182">
        <v>0.3</v>
      </c>
      <c r="K519" s="182">
        <v>20.239999999999998</v>
      </c>
      <c r="L519" s="182">
        <v>5.07</v>
      </c>
      <c r="M519" s="182">
        <v>0.09</v>
      </c>
      <c r="N519" s="182">
        <v>3.16</v>
      </c>
      <c r="O519" s="182">
        <v>100.74</v>
      </c>
      <c r="P519" s="183">
        <f t="shared" si="26"/>
        <v>80.480299332053647</v>
      </c>
      <c r="Q519" s="183">
        <f t="shared" si="27"/>
        <v>9.4258244570541638</v>
      </c>
      <c r="R519" s="182" t="s">
        <v>729</v>
      </c>
      <c r="S519" s="182" t="s">
        <v>733</v>
      </c>
      <c r="T519" s="182">
        <v>1</v>
      </c>
    </row>
    <row r="520" spans="1:20" s="175" customFormat="1" ht="11.25">
      <c r="A520" s="175" t="s">
        <v>728</v>
      </c>
      <c r="B520" s="175">
        <v>6</v>
      </c>
      <c r="C520" s="175">
        <v>12</v>
      </c>
      <c r="D520" s="182">
        <v>0.3</v>
      </c>
      <c r="E520" s="182" t="str">
        <f t="shared" si="25"/>
        <v>Darnley Bay-6-12-0.3</v>
      </c>
      <c r="F520" s="182">
        <v>41.98</v>
      </c>
      <c r="G520" s="182">
        <v>0.64</v>
      </c>
      <c r="H520" s="182">
        <v>19.72</v>
      </c>
      <c r="I520" s="182">
        <v>8.36</v>
      </c>
      <c r="J520" s="182">
        <v>0.44</v>
      </c>
      <c r="K520" s="182">
        <v>20.079999999999998</v>
      </c>
      <c r="L520" s="182">
        <v>5.13</v>
      </c>
      <c r="M520" s="182">
        <v>0.01</v>
      </c>
      <c r="N520" s="182">
        <v>3.51</v>
      </c>
      <c r="O520" s="182">
        <v>99.89</v>
      </c>
      <c r="P520" s="183">
        <f t="shared" si="26"/>
        <v>81.065117616082716</v>
      </c>
      <c r="Q520" s="183">
        <f t="shared" si="27"/>
        <v>10.666752802903103</v>
      </c>
      <c r="R520" s="182" t="s">
        <v>729</v>
      </c>
      <c r="S520" s="182" t="s">
        <v>733</v>
      </c>
      <c r="T520" s="182">
        <v>1</v>
      </c>
    </row>
    <row r="521" spans="1:20" s="175" customFormat="1" ht="11.25">
      <c r="A521" s="175" t="s">
        <v>728</v>
      </c>
      <c r="B521" s="175">
        <v>6</v>
      </c>
      <c r="C521" s="175">
        <v>13</v>
      </c>
      <c r="D521" s="182">
        <v>0.3</v>
      </c>
      <c r="E521" s="182" t="str">
        <f t="shared" si="25"/>
        <v>Darnley Bay-6-13-0.3</v>
      </c>
      <c r="F521" s="182">
        <v>40.46</v>
      </c>
      <c r="G521" s="182">
        <v>0.66</v>
      </c>
      <c r="H521" s="182">
        <v>14.69</v>
      </c>
      <c r="I521" s="182">
        <v>7</v>
      </c>
      <c r="J521" s="182">
        <v>0.34</v>
      </c>
      <c r="K521" s="182">
        <v>18.63</v>
      </c>
      <c r="L521" s="182">
        <v>7.14</v>
      </c>
      <c r="M521" s="182">
        <v>0</v>
      </c>
      <c r="N521" s="182">
        <v>11.59</v>
      </c>
      <c r="O521" s="182">
        <v>100.52</v>
      </c>
      <c r="P521" s="183">
        <f t="shared" si="26"/>
        <v>82.590003118954328</v>
      </c>
      <c r="Q521" s="183">
        <f t="shared" si="27"/>
        <v>34.609493611742174</v>
      </c>
      <c r="R521" s="182" t="s">
        <v>729</v>
      </c>
      <c r="S521" s="182" t="s">
        <v>737</v>
      </c>
      <c r="T521" s="182">
        <v>11</v>
      </c>
    </row>
    <row r="522" spans="1:20" s="175" customFormat="1" ht="11.25">
      <c r="A522" s="175" t="s">
        <v>728</v>
      </c>
      <c r="B522" s="175">
        <v>6</v>
      </c>
      <c r="C522" s="175">
        <v>14</v>
      </c>
      <c r="D522" s="182">
        <v>0.3</v>
      </c>
      <c r="E522" s="182" t="str">
        <f t="shared" si="25"/>
        <v>Darnley Bay-6-14-0.3</v>
      </c>
      <c r="F522" s="182">
        <v>40.28</v>
      </c>
      <c r="G522" s="182">
        <v>0.14000000000000001</v>
      </c>
      <c r="H522" s="182">
        <v>17.77</v>
      </c>
      <c r="I522" s="182">
        <v>7.08</v>
      </c>
      <c r="J522" s="182">
        <v>0.42</v>
      </c>
      <c r="K522" s="182">
        <v>20.28</v>
      </c>
      <c r="L522" s="182">
        <v>6.36</v>
      </c>
      <c r="M522" s="182">
        <v>0</v>
      </c>
      <c r="N522" s="182">
        <v>7.97</v>
      </c>
      <c r="O522" s="182">
        <v>100.3</v>
      </c>
      <c r="P522" s="183">
        <f t="shared" si="26"/>
        <v>83.621652592738499</v>
      </c>
      <c r="Q522" s="183">
        <f t="shared" si="27"/>
        <v>23.12881464773454</v>
      </c>
      <c r="R522" s="182" t="s">
        <v>729</v>
      </c>
      <c r="S522" s="182" t="s">
        <v>730</v>
      </c>
      <c r="T522" s="182">
        <v>5</v>
      </c>
    </row>
    <row r="523" spans="1:20" s="175" customFormat="1" ht="11.25">
      <c r="A523" s="175" t="s">
        <v>728</v>
      </c>
      <c r="B523" s="175">
        <v>6</v>
      </c>
      <c r="C523" s="175">
        <v>15</v>
      </c>
      <c r="D523" s="182">
        <v>0.3</v>
      </c>
      <c r="E523" s="182" t="str">
        <f t="shared" si="25"/>
        <v>Darnley Bay-6-15-0.3</v>
      </c>
      <c r="F523" s="182">
        <v>42.1</v>
      </c>
      <c r="G523" s="182">
        <v>0.12</v>
      </c>
      <c r="H523" s="182">
        <v>20.22</v>
      </c>
      <c r="I523" s="182">
        <v>7.58</v>
      </c>
      <c r="J523" s="182">
        <v>0.39</v>
      </c>
      <c r="K523" s="182">
        <v>20.32</v>
      </c>
      <c r="L523" s="182">
        <v>5.08</v>
      </c>
      <c r="M523" s="182">
        <v>0</v>
      </c>
      <c r="N523" s="182">
        <v>4.22</v>
      </c>
      <c r="O523" s="182">
        <v>100.04</v>
      </c>
      <c r="P523" s="183">
        <f t="shared" si="26"/>
        <v>82.693709092585635</v>
      </c>
      <c r="Q523" s="183">
        <f t="shared" si="27"/>
        <v>12.281251641642069</v>
      </c>
      <c r="R523" s="182" t="s">
        <v>729</v>
      </c>
      <c r="S523" s="182" t="s">
        <v>730</v>
      </c>
      <c r="T523" s="182">
        <v>5</v>
      </c>
    </row>
    <row r="524" spans="1:20" s="175" customFormat="1" ht="11.25">
      <c r="A524" s="175" t="s">
        <v>728</v>
      </c>
      <c r="B524" s="175">
        <v>6</v>
      </c>
      <c r="C524" s="175">
        <v>16</v>
      </c>
      <c r="D524" s="182">
        <v>0.3</v>
      </c>
      <c r="E524" s="182" t="str">
        <f t="shared" si="25"/>
        <v>Darnley Bay-6-16-0.3</v>
      </c>
      <c r="F524" s="182">
        <v>41.83</v>
      </c>
      <c r="G524" s="182">
        <v>0.18</v>
      </c>
      <c r="H524" s="182">
        <v>18.36</v>
      </c>
      <c r="I524" s="182">
        <v>7.1</v>
      </c>
      <c r="J524" s="182">
        <v>0.46</v>
      </c>
      <c r="K524" s="182">
        <v>18.559999999999999</v>
      </c>
      <c r="L524" s="182">
        <v>6.2</v>
      </c>
      <c r="M524" s="182">
        <v>0</v>
      </c>
      <c r="N524" s="182">
        <v>7.12</v>
      </c>
      <c r="O524" s="182">
        <v>99.8</v>
      </c>
      <c r="P524" s="183">
        <f t="shared" si="26"/>
        <v>82.330403022219031</v>
      </c>
      <c r="Q524" s="183">
        <f t="shared" si="27"/>
        <v>20.644457918235549</v>
      </c>
      <c r="R524" s="182" t="s">
        <v>729</v>
      </c>
      <c r="S524" s="182" t="s">
        <v>730</v>
      </c>
      <c r="T524" s="182">
        <v>5</v>
      </c>
    </row>
    <row r="525" spans="1:20" s="175" customFormat="1" ht="11.25">
      <c r="A525" s="175" t="s">
        <v>728</v>
      </c>
      <c r="B525" s="175">
        <v>6</v>
      </c>
      <c r="C525" s="175">
        <v>17</v>
      </c>
      <c r="D525" s="182">
        <v>0.3</v>
      </c>
      <c r="E525" s="182" t="str">
        <f t="shared" si="25"/>
        <v>Darnley Bay-6-17-0.3</v>
      </c>
      <c r="F525" s="182">
        <v>42.04</v>
      </c>
      <c r="G525" s="182">
        <v>0.49</v>
      </c>
      <c r="H525" s="182">
        <v>20.28</v>
      </c>
      <c r="I525" s="182">
        <v>8.1300000000000008</v>
      </c>
      <c r="J525" s="182">
        <v>0.3</v>
      </c>
      <c r="K525" s="182">
        <v>20.87</v>
      </c>
      <c r="L525" s="182">
        <v>4.72</v>
      </c>
      <c r="M525" s="182">
        <v>0.03</v>
      </c>
      <c r="N525" s="182">
        <v>3.62</v>
      </c>
      <c r="O525" s="182">
        <v>100.49</v>
      </c>
      <c r="P525" s="183">
        <f t="shared" si="26"/>
        <v>82.064636861767468</v>
      </c>
      <c r="Q525" s="183">
        <f t="shared" si="27"/>
        <v>10.693999607483505</v>
      </c>
      <c r="R525" s="182" t="s">
        <v>729</v>
      </c>
      <c r="S525" s="182" t="s">
        <v>733</v>
      </c>
      <c r="T525" s="182">
        <v>1</v>
      </c>
    </row>
    <row r="526" spans="1:20" s="175" customFormat="1" ht="11.25">
      <c r="A526" s="175" t="s">
        <v>728</v>
      </c>
      <c r="B526" s="175">
        <v>6</v>
      </c>
      <c r="C526" s="175">
        <v>18</v>
      </c>
      <c r="D526" s="182">
        <v>0.3</v>
      </c>
      <c r="E526" s="182" t="str">
        <f t="shared" si="25"/>
        <v>Darnley Bay-6-18-0.3</v>
      </c>
      <c r="F526" s="182">
        <v>42.19</v>
      </c>
      <c r="G526" s="182">
        <v>0.22</v>
      </c>
      <c r="H526" s="182">
        <v>20.399999999999999</v>
      </c>
      <c r="I526" s="182">
        <v>6.57</v>
      </c>
      <c r="J526" s="182">
        <v>0.25</v>
      </c>
      <c r="K526" s="182">
        <v>20.87</v>
      </c>
      <c r="L526" s="182">
        <v>4.92</v>
      </c>
      <c r="M526" s="182">
        <v>0.03</v>
      </c>
      <c r="N526" s="182">
        <v>4.43</v>
      </c>
      <c r="O526" s="182">
        <v>99.88</v>
      </c>
      <c r="P526" s="183">
        <f t="shared" si="26"/>
        <v>84.989527565508396</v>
      </c>
      <c r="Q526" s="183">
        <f t="shared" si="27"/>
        <v>12.715401591929886</v>
      </c>
      <c r="R526" s="182" t="s">
        <v>729</v>
      </c>
      <c r="S526" s="182" t="s">
        <v>730</v>
      </c>
      <c r="T526" s="182">
        <v>5</v>
      </c>
    </row>
    <row r="527" spans="1:20" s="175" customFormat="1" ht="11.25">
      <c r="A527" s="175" t="s">
        <v>728</v>
      </c>
      <c r="B527" s="175">
        <v>6</v>
      </c>
      <c r="C527" s="175">
        <v>19</v>
      </c>
      <c r="D527" s="182">
        <v>0.3</v>
      </c>
      <c r="E527" s="182" t="str">
        <f t="shared" si="25"/>
        <v>Darnley Bay-6-19-0.3</v>
      </c>
      <c r="F527" s="182">
        <v>42.13</v>
      </c>
      <c r="G527" s="182">
        <v>0.7</v>
      </c>
      <c r="H527" s="182">
        <v>21.2</v>
      </c>
      <c r="I527" s="182">
        <v>8.8000000000000007</v>
      </c>
      <c r="J527" s="182">
        <v>0.42</v>
      </c>
      <c r="K527" s="182">
        <v>19.329999999999998</v>
      </c>
      <c r="L527" s="182">
        <v>5.31</v>
      </c>
      <c r="M527" s="182">
        <v>0</v>
      </c>
      <c r="N527" s="182">
        <v>3.38</v>
      </c>
      <c r="O527" s="182">
        <v>101.27</v>
      </c>
      <c r="P527" s="183">
        <f t="shared" si="26"/>
        <v>79.655291371788692</v>
      </c>
      <c r="Q527" s="183">
        <f t="shared" si="27"/>
        <v>9.6620639493711824</v>
      </c>
      <c r="R527" s="182" t="s">
        <v>729</v>
      </c>
      <c r="S527" s="182" t="s">
        <v>733</v>
      </c>
      <c r="T527" s="182">
        <v>1</v>
      </c>
    </row>
    <row r="528" spans="1:20" s="175" customFormat="1" ht="11.25">
      <c r="A528" s="175" t="s">
        <v>728</v>
      </c>
      <c r="B528" s="175">
        <v>6</v>
      </c>
      <c r="C528" s="175">
        <v>20</v>
      </c>
      <c r="D528" s="182">
        <v>0.3</v>
      </c>
      <c r="E528" s="182" t="str">
        <f t="shared" si="25"/>
        <v>Darnley Bay-6-20-0.3</v>
      </c>
      <c r="F528" s="182">
        <v>41.18</v>
      </c>
      <c r="G528" s="182">
        <v>0.28999999999999998</v>
      </c>
      <c r="H528" s="182">
        <v>19.350000000000001</v>
      </c>
      <c r="I528" s="182">
        <v>6.51</v>
      </c>
      <c r="J528" s="182">
        <v>0.22</v>
      </c>
      <c r="K528" s="182">
        <v>21.28</v>
      </c>
      <c r="L528" s="182">
        <v>5.32</v>
      </c>
      <c r="M528" s="182">
        <v>0.01</v>
      </c>
      <c r="N528" s="182">
        <v>6.29</v>
      </c>
      <c r="O528" s="182">
        <v>100.44</v>
      </c>
      <c r="P528" s="183">
        <f t="shared" si="26"/>
        <v>85.351114424746299</v>
      </c>
      <c r="Q528" s="183">
        <f t="shared" si="27"/>
        <v>17.90266346769808</v>
      </c>
      <c r="R528" s="182" t="s">
        <v>729</v>
      </c>
      <c r="S528" s="182" t="s">
        <v>730</v>
      </c>
      <c r="T528" s="182">
        <v>5</v>
      </c>
    </row>
    <row r="529" spans="1:20" s="175" customFormat="1" ht="11.25">
      <c r="A529" s="175" t="s">
        <v>728</v>
      </c>
      <c r="B529" s="175">
        <v>6</v>
      </c>
      <c r="C529" s="175">
        <v>21</v>
      </c>
      <c r="D529" s="182">
        <v>0.3</v>
      </c>
      <c r="E529" s="182" t="str">
        <f t="shared" si="25"/>
        <v>Darnley Bay-6-21-0.3</v>
      </c>
      <c r="F529" s="182">
        <v>41.55</v>
      </c>
      <c r="G529" s="182">
        <v>0.16</v>
      </c>
      <c r="H529" s="182">
        <v>18.899999999999999</v>
      </c>
      <c r="I529" s="182">
        <v>7.8</v>
      </c>
      <c r="J529" s="182">
        <v>0.44</v>
      </c>
      <c r="K529" s="182">
        <v>18.510000000000002</v>
      </c>
      <c r="L529" s="182">
        <v>6.16</v>
      </c>
      <c r="M529" s="182">
        <v>0</v>
      </c>
      <c r="N529" s="182">
        <v>6.82</v>
      </c>
      <c r="O529" s="182">
        <v>100.36</v>
      </c>
      <c r="P529" s="183">
        <f t="shared" si="26"/>
        <v>80.879022039861667</v>
      </c>
      <c r="Q529" s="183">
        <f t="shared" si="27"/>
        <v>19.489257964752156</v>
      </c>
      <c r="R529" s="182" t="s">
        <v>729</v>
      </c>
      <c r="S529" s="182" t="s">
        <v>730</v>
      </c>
      <c r="T529" s="182">
        <v>5</v>
      </c>
    </row>
    <row r="530" spans="1:20" s="175" customFormat="1" ht="11.25">
      <c r="A530" s="175" t="s">
        <v>728</v>
      </c>
      <c r="B530" s="175">
        <v>6</v>
      </c>
      <c r="C530" s="175">
        <v>22</v>
      </c>
      <c r="D530" s="182">
        <v>0.3</v>
      </c>
      <c r="E530" s="182" t="str">
        <f t="shared" si="25"/>
        <v>Darnley Bay-6-22-0.3</v>
      </c>
      <c r="F530" s="182">
        <v>41.12</v>
      </c>
      <c r="G530" s="182">
        <v>0.39</v>
      </c>
      <c r="H530" s="182">
        <v>20.46</v>
      </c>
      <c r="I530" s="182">
        <v>9.06</v>
      </c>
      <c r="J530" s="182">
        <v>0.37</v>
      </c>
      <c r="K530" s="182">
        <v>20.55</v>
      </c>
      <c r="L530" s="182">
        <v>5.08</v>
      </c>
      <c r="M530" s="182">
        <v>0</v>
      </c>
      <c r="N530" s="182">
        <v>2.86</v>
      </c>
      <c r="O530" s="182">
        <v>99.89</v>
      </c>
      <c r="P530" s="183">
        <f t="shared" si="26"/>
        <v>80.170308712028344</v>
      </c>
      <c r="Q530" s="183">
        <f t="shared" si="27"/>
        <v>8.5733781747991387</v>
      </c>
      <c r="R530" s="182" t="s">
        <v>729</v>
      </c>
      <c r="S530" s="182" t="s">
        <v>730</v>
      </c>
      <c r="T530" s="182">
        <v>5</v>
      </c>
    </row>
    <row r="531" spans="1:20" s="175" customFormat="1" ht="11.25">
      <c r="A531" s="175" t="s">
        <v>728</v>
      </c>
      <c r="B531" s="175">
        <v>6</v>
      </c>
      <c r="C531" s="175">
        <v>23</v>
      </c>
      <c r="D531" s="182">
        <v>0.3</v>
      </c>
      <c r="E531" s="182" t="str">
        <f t="shared" si="25"/>
        <v>Darnley Bay-6-23-0.3</v>
      </c>
      <c r="F531" s="182">
        <v>42.49</v>
      </c>
      <c r="G531" s="182">
        <v>0.77</v>
      </c>
      <c r="H531" s="182">
        <v>19.559999999999999</v>
      </c>
      <c r="I531" s="182">
        <v>7.83</v>
      </c>
      <c r="J531" s="182">
        <v>0.28000000000000003</v>
      </c>
      <c r="K531" s="182">
        <v>21.05</v>
      </c>
      <c r="L531" s="182">
        <v>5.04</v>
      </c>
      <c r="M531" s="182">
        <v>0.01</v>
      </c>
      <c r="N531" s="182">
        <v>2.95</v>
      </c>
      <c r="O531" s="182">
        <v>99.99</v>
      </c>
      <c r="P531" s="183">
        <f t="shared" si="26"/>
        <v>82.73439559036531</v>
      </c>
      <c r="Q531" s="183">
        <f t="shared" si="27"/>
        <v>9.1878909455347433</v>
      </c>
      <c r="R531" s="182" t="s">
        <v>729</v>
      </c>
      <c r="S531" s="182" t="s">
        <v>733</v>
      </c>
      <c r="T531" s="182">
        <v>1</v>
      </c>
    </row>
    <row r="532" spans="1:20" s="175" customFormat="1" ht="11.25">
      <c r="A532" s="175" t="s">
        <v>728</v>
      </c>
      <c r="B532" s="175">
        <v>6</v>
      </c>
      <c r="C532" s="175">
        <v>24</v>
      </c>
      <c r="D532" s="182">
        <v>0.3</v>
      </c>
      <c r="E532" s="182" t="str">
        <f t="shared" si="25"/>
        <v>Darnley Bay-6-24-0.3</v>
      </c>
      <c r="F532" s="182">
        <v>41.56</v>
      </c>
      <c r="G532" s="182">
        <v>0.11</v>
      </c>
      <c r="H532" s="182">
        <v>17.350000000000001</v>
      </c>
      <c r="I532" s="182">
        <v>7.01</v>
      </c>
      <c r="J532" s="182">
        <v>0.34</v>
      </c>
      <c r="K532" s="182">
        <v>20.69</v>
      </c>
      <c r="L532" s="182">
        <v>5.54</v>
      </c>
      <c r="M532" s="182">
        <v>0.01</v>
      </c>
      <c r="N532" s="182">
        <v>6.84</v>
      </c>
      <c r="O532" s="182">
        <v>99.45</v>
      </c>
      <c r="P532" s="183">
        <f t="shared" si="26"/>
        <v>84.027744177202436</v>
      </c>
      <c r="Q532" s="183">
        <f t="shared" si="27"/>
        <v>20.91544853904999</v>
      </c>
      <c r="R532" s="182" t="s">
        <v>729</v>
      </c>
      <c r="S532" s="182" t="s">
        <v>730</v>
      </c>
      <c r="T532" s="182">
        <v>5</v>
      </c>
    </row>
    <row r="533" spans="1:20" s="175" customFormat="1" ht="11.25">
      <c r="A533" s="175" t="s">
        <v>728</v>
      </c>
      <c r="B533" s="175">
        <v>6</v>
      </c>
      <c r="C533" s="175">
        <v>25</v>
      </c>
      <c r="D533" s="182">
        <v>0.3</v>
      </c>
      <c r="E533" s="182" t="str">
        <f t="shared" si="25"/>
        <v>Darnley Bay-6-25-0.3</v>
      </c>
      <c r="F533" s="182">
        <v>41.9</v>
      </c>
      <c r="G533" s="182">
        <v>0.64</v>
      </c>
      <c r="H533" s="182">
        <v>17.62</v>
      </c>
      <c r="I533" s="182">
        <v>6.93</v>
      </c>
      <c r="J533" s="182">
        <v>0.22</v>
      </c>
      <c r="K533" s="182">
        <v>20.309999999999999</v>
      </c>
      <c r="L533" s="182">
        <v>5.82</v>
      </c>
      <c r="M533" s="182">
        <v>0.05</v>
      </c>
      <c r="N533" s="182">
        <v>6.64</v>
      </c>
      <c r="O533" s="182">
        <v>100.14</v>
      </c>
      <c r="P533" s="183">
        <f t="shared" si="26"/>
        <v>83.932773648645139</v>
      </c>
      <c r="Q533" s="183">
        <f t="shared" si="27"/>
        <v>20.178948207160367</v>
      </c>
      <c r="R533" s="182" t="s">
        <v>729</v>
      </c>
      <c r="S533" s="182" t="s">
        <v>737</v>
      </c>
      <c r="T533" s="182">
        <v>11</v>
      </c>
    </row>
    <row r="534" spans="1:20" s="175" customFormat="1" ht="11.25">
      <c r="A534" s="175" t="s">
        <v>728</v>
      </c>
      <c r="B534" s="175">
        <v>6</v>
      </c>
      <c r="C534" s="175">
        <v>26</v>
      </c>
      <c r="D534" s="182">
        <v>0.3</v>
      </c>
      <c r="E534" s="182" t="str">
        <f t="shared" si="25"/>
        <v>Darnley Bay-6-26-0.3</v>
      </c>
      <c r="F534" s="182">
        <v>40.72</v>
      </c>
      <c r="G534" s="182">
        <v>0.79</v>
      </c>
      <c r="H534" s="182">
        <v>18.98</v>
      </c>
      <c r="I534" s="182">
        <v>9.32</v>
      </c>
      <c r="J534" s="182">
        <v>0.43</v>
      </c>
      <c r="K534" s="182">
        <v>18.36</v>
      </c>
      <c r="L534" s="182">
        <v>5.96</v>
      </c>
      <c r="M534" s="182">
        <v>0.02</v>
      </c>
      <c r="N534" s="182">
        <v>4.41</v>
      </c>
      <c r="O534" s="182">
        <v>98.99</v>
      </c>
      <c r="P534" s="183">
        <f t="shared" si="26"/>
        <v>77.833551798407314</v>
      </c>
      <c r="Q534" s="183">
        <f t="shared" si="27"/>
        <v>13.485046927953469</v>
      </c>
      <c r="R534" s="182" t="s">
        <v>729</v>
      </c>
      <c r="S534" s="182" t="s">
        <v>737</v>
      </c>
      <c r="T534" s="182">
        <v>11</v>
      </c>
    </row>
    <row r="535" spans="1:20" s="175" customFormat="1" ht="11.25">
      <c r="A535" s="175" t="s">
        <v>728</v>
      </c>
      <c r="B535" s="175">
        <v>6</v>
      </c>
      <c r="C535" s="175">
        <v>27</v>
      </c>
      <c r="D535" s="182">
        <v>0.3</v>
      </c>
      <c r="E535" s="182" t="str">
        <f t="shared" si="25"/>
        <v>Darnley Bay-6-27-0.3</v>
      </c>
      <c r="F535" s="182">
        <v>41.06</v>
      </c>
      <c r="G535" s="182">
        <v>0.61</v>
      </c>
      <c r="H535" s="182">
        <v>20.13</v>
      </c>
      <c r="I535" s="182">
        <v>8.6199999999999992</v>
      </c>
      <c r="J535" s="182">
        <v>0.42</v>
      </c>
      <c r="K535" s="182">
        <v>19.079999999999998</v>
      </c>
      <c r="L535" s="182">
        <v>5.57</v>
      </c>
      <c r="M535" s="182">
        <v>0.01</v>
      </c>
      <c r="N535" s="182">
        <v>3.41</v>
      </c>
      <c r="O535" s="182">
        <v>98.93</v>
      </c>
      <c r="P535" s="183">
        <f t="shared" si="26"/>
        <v>79.778967302854753</v>
      </c>
      <c r="Q535" s="183">
        <f t="shared" si="27"/>
        <v>10.204338621957126</v>
      </c>
      <c r="R535" s="182" t="s">
        <v>729</v>
      </c>
      <c r="S535" s="182" t="s">
        <v>733</v>
      </c>
      <c r="T535" s="182">
        <v>1</v>
      </c>
    </row>
    <row r="536" spans="1:20" s="175" customFormat="1" ht="11.25">
      <c r="A536" s="175" t="s">
        <v>728</v>
      </c>
      <c r="B536" s="175">
        <v>6</v>
      </c>
      <c r="C536" s="175">
        <v>28</v>
      </c>
      <c r="D536" s="182">
        <v>0.3</v>
      </c>
      <c r="E536" s="182" t="str">
        <f t="shared" si="25"/>
        <v>Darnley Bay-6-28-0.3</v>
      </c>
      <c r="F536" s="182">
        <v>42.26</v>
      </c>
      <c r="G536" s="182">
        <v>0.67</v>
      </c>
      <c r="H536" s="182">
        <v>20.350000000000001</v>
      </c>
      <c r="I536" s="182">
        <v>8.48</v>
      </c>
      <c r="J536" s="182">
        <v>0.35</v>
      </c>
      <c r="K536" s="182">
        <v>19.989999999999998</v>
      </c>
      <c r="L536" s="182">
        <v>5.0999999999999996</v>
      </c>
      <c r="M536" s="182">
        <v>0</v>
      </c>
      <c r="N536" s="182">
        <v>3.78</v>
      </c>
      <c r="O536" s="182">
        <v>100.98</v>
      </c>
      <c r="P536" s="183">
        <f t="shared" si="26"/>
        <v>80.775725780341062</v>
      </c>
      <c r="Q536" s="183">
        <f t="shared" si="27"/>
        <v>11.08013575564175</v>
      </c>
      <c r="R536" s="182" t="s">
        <v>729</v>
      </c>
      <c r="S536" s="182" t="s">
        <v>733</v>
      </c>
      <c r="T536" s="182">
        <v>1</v>
      </c>
    </row>
    <row r="537" spans="1:20" s="175" customFormat="1" ht="11.25">
      <c r="A537" s="175" t="s">
        <v>728</v>
      </c>
      <c r="B537" s="175">
        <v>6</v>
      </c>
      <c r="C537" s="175">
        <v>29</v>
      </c>
      <c r="D537" s="182">
        <v>0.3</v>
      </c>
      <c r="E537" s="182" t="str">
        <f t="shared" si="25"/>
        <v>Darnley Bay-6-29-0.3</v>
      </c>
      <c r="F537" s="182">
        <v>42.97</v>
      </c>
      <c r="G537" s="182">
        <v>0.48</v>
      </c>
      <c r="H537" s="182">
        <v>20.83</v>
      </c>
      <c r="I537" s="182">
        <v>6.69</v>
      </c>
      <c r="J537" s="182">
        <v>0.33</v>
      </c>
      <c r="K537" s="182">
        <v>21.54</v>
      </c>
      <c r="L537" s="182">
        <v>4.82</v>
      </c>
      <c r="M537" s="182">
        <v>0</v>
      </c>
      <c r="N537" s="182">
        <v>3.37</v>
      </c>
      <c r="O537" s="182">
        <v>101.03</v>
      </c>
      <c r="P537" s="183">
        <f t="shared" si="26"/>
        <v>85.160925446985786</v>
      </c>
      <c r="Q537" s="183">
        <f t="shared" si="27"/>
        <v>9.7906411161949869</v>
      </c>
      <c r="R537" s="182" t="s">
        <v>729</v>
      </c>
      <c r="S537" s="182" t="s">
        <v>737</v>
      </c>
      <c r="T537" s="182">
        <v>11</v>
      </c>
    </row>
    <row r="538" spans="1:20" s="175" customFormat="1" ht="11.25">
      <c r="A538" s="175" t="s">
        <v>728</v>
      </c>
      <c r="B538" s="175">
        <v>6</v>
      </c>
      <c r="C538" s="175">
        <v>30</v>
      </c>
      <c r="D538" s="182">
        <v>0.3</v>
      </c>
      <c r="E538" s="182" t="str">
        <f t="shared" si="25"/>
        <v>Darnley Bay-6-30-0.3</v>
      </c>
      <c r="F538" s="182">
        <v>41.3</v>
      </c>
      <c r="G538" s="182">
        <v>0.24</v>
      </c>
      <c r="H538" s="182">
        <v>17.190000000000001</v>
      </c>
      <c r="I538" s="182">
        <v>7.57</v>
      </c>
      <c r="J538" s="182">
        <v>0.39</v>
      </c>
      <c r="K538" s="182">
        <v>18.89</v>
      </c>
      <c r="L538" s="182">
        <v>6.39</v>
      </c>
      <c r="M538" s="182">
        <v>0</v>
      </c>
      <c r="N538" s="182">
        <v>7.09</v>
      </c>
      <c r="O538" s="182">
        <v>99.07</v>
      </c>
      <c r="P538" s="183">
        <f t="shared" si="26"/>
        <v>81.644132086199591</v>
      </c>
      <c r="Q538" s="183">
        <f t="shared" si="27"/>
        <v>21.672285658316962</v>
      </c>
      <c r="R538" s="182" t="s">
        <v>729</v>
      </c>
      <c r="S538" s="182" t="s">
        <v>730</v>
      </c>
      <c r="T538" s="182">
        <v>5</v>
      </c>
    </row>
    <row r="539" spans="1:20" s="175" customFormat="1" ht="11.25">
      <c r="A539" s="175" t="s">
        <v>728</v>
      </c>
      <c r="B539" s="175">
        <v>6</v>
      </c>
      <c r="C539" s="175">
        <v>31</v>
      </c>
      <c r="D539" s="182">
        <v>0.3</v>
      </c>
      <c r="E539" s="182" t="str">
        <f t="shared" si="25"/>
        <v>Darnley Bay-6-31-0.3</v>
      </c>
      <c r="F539" s="182">
        <v>39.950000000000003</v>
      </c>
      <c r="G539" s="182">
        <v>0.3</v>
      </c>
      <c r="H539" s="182">
        <v>13.37</v>
      </c>
      <c r="I539" s="182">
        <v>6.97</v>
      </c>
      <c r="J539" s="182">
        <v>0.4</v>
      </c>
      <c r="K539" s="182">
        <v>20.2</v>
      </c>
      <c r="L539" s="182">
        <v>6.55</v>
      </c>
      <c r="M539" s="182">
        <v>0</v>
      </c>
      <c r="N539" s="182">
        <v>13.57</v>
      </c>
      <c r="O539" s="182">
        <v>101.3</v>
      </c>
      <c r="P539" s="183">
        <f t="shared" si="26"/>
        <v>83.781347291253326</v>
      </c>
      <c r="Q539" s="183">
        <f t="shared" si="27"/>
        <v>40.507173898677863</v>
      </c>
      <c r="R539" s="182" t="s">
        <v>729</v>
      </c>
      <c r="S539" s="182" t="s">
        <v>734</v>
      </c>
      <c r="T539" s="182">
        <v>6</v>
      </c>
    </row>
    <row r="540" spans="1:20" s="175" customFormat="1" ht="11.25">
      <c r="A540" s="175" t="s">
        <v>728</v>
      </c>
      <c r="B540" s="175">
        <v>6</v>
      </c>
      <c r="C540" s="175">
        <v>32</v>
      </c>
      <c r="D540" s="182">
        <v>0.3</v>
      </c>
      <c r="E540" s="182" t="str">
        <f t="shared" si="25"/>
        <v>Darnley Bay-6-32-0.3</v>
      </c>
      <c r="F540" s="182">
        <v>42.03</v>
      </c>
      <c r="G540" s="182">
        <v>0.15</v>
      </c>
      <c r="H540" s="182">
        <v>17.22</v>
      </c>
      <c r="I540" s="182">
        <v>7.47</v>
      </c>
      <c r="J540" s="182">
        <v>0.43</v>
      </c>
      <c r="K540" s="182">
        <v>19.02</v>
      </c>
      <c r="L540" s="182">
        <v>6.6</v>
      </c>
      <c r="M540" s="182">
        <v>0.02</v>
      </c>
      <c r="N540" s="182">
        <v>7.18</v>
      </c>
      <c r="O540" s="182">
        <v>100.12</v>
      </c>
      <c r="P540" s="183">
        <f t="shared" si="26"/>
        <v>81.944281795550253</v>
      </c>
      <c r="Q540" s="183">
        <f t="shared" si="27"/>
        <v>21.857382633271556</v>
      </c>
      <c r="R540" s="182" t="s">
        <v>729</v>
      </c>
      <c r="S540" s="182" t="s">
        <v>730</v>
      </c>
      <c r="T540" s="182">
        <v>5</v>
      </c>
    </row>
    <row r="541" spans="1:20" s="175" customFormat="1" ht="11.25">
      <c r="A541" s="175" t="s">
        <v>728</v>
      </c>
      <c r="B541" s="175">
        <v>6</v>
      </c>
      <c r="C541" s="175">
        <v>33</v>
      </c>
      <c r="D541" s="182">
        <v>0.3</v>
      </c>
      <c r="E541" s="182" t="str">
        <f t="shared" si="25"/>
        <v>Darnley Bay-6-33-0.3</v>
      </c>
      <c r="F541" s="182">
        <v>40.93</v>
      </c>
      <c r="G541" s="182">
        <v>0.25</v>
      </c>
      <c r="H541" s="182">
        <v>16.489999999999998</v>
      </c>
      <c r="I541" s="182">
        <v>7.03</v>
      </c>
      <c r="J541" s="182">
        <v>0.28999999999999998</v>
      </c>
      <c r="K541" s="182">
        <v>20.2</v>
      </c>
      <c r="L541" s="182">
        <v>5.92</v>
      </c>
      <c r="M541" s="182">
        <v>0</v>
      </c>
      <c r="N541" s="182">
        <v>7.41</v>
      </c>
      <c r="O541" s="182">
        <v>98.5</v>
      </c>
      <c r="P541" s="183">
        <f t="shared" si="26"/>
        <v>83.664538731907825</v>
      </c>
      <c r="Q541" s="183">
        <f t="shared" si="27"/>
        <v>23.162674180810107</v>
      </c>
      <c r="R541" s="182" t="s">
        <v>729</v>
      </c>
      <c r="S541" s="182" t="s">
        <v>730</v>
      </c>
      <c r="T541" s="182">
        <v>5</v>
      </c>
    </row>
    <row r="542" spans="1:20" s="175" customFormat="1" ht="11.25">
      <c r="A542" s="175" t="s">
        <v>728</v>
      </c>
      <c r="B542" s="175">
        <v>6</v>
      </c>
      <c r="C542" s="175">
        <v>34</v>
      </c>
      <c r="D542" s="182">
        <v>0.3</v>
      </c>
      <c r="E542" s="182" t="str">
        <f t="shared" si="25"/>
        <v>Darnley Bay-6-34-0.3</v>
      </c>
      <c r="F542" s="182">
        <v>42.66</v>
      </c>
      <c r="G542" s="182">
        <v>2.19</v>
      </c>
      <c r="H542" s="182">
        <v>21.14</v>
      </c>
      <c r="I542" s="182">
        <v>8.27</v>
      </c>
      <c r="J542" s="182">
        <v>0.24</v>
      </c>
      <c r="K542" s="182">
        <v>21.94</v>
      </c>
      <c r="L542" s="182">
        <v>4.6900000000000004</v>
      </c>
      <c r="M542" s="182">
        <v>0</v>
      </c>
      <c r="N542" s="182">
        <v>0.28000000000000003</v>
      </c>
      <c r="O542" s="182">
        <v>101.41</v>
      </c>
      <c r="P542" s="183">
        <f t="shared" si="26"/>
        <v>82.544143019145878</v>
      </c>
      <c r="Q542" s="183">
        <f t="shared" si="27"/>
        <v>0.8807043869910266</v>
      </c>
      <c r="R542" s="182" t="s">
        <v>729</v>
      </c>
      <c r="S542" s="182" t="s">
        <v>733</v>
      </c>
      <c r="T542" s="182">
        <v>1</v>
      </c>
    </row>
    <row r="543" spans="1:20" s="175" customFormat="1" ht="11.25">
      <c r="A543" s="175" t="s">
        <v>728</v>
      </c>
      <c r="B543" s="175">
        <v>6</v>
      </c>
      <c r="C543" s="175">
        <v>35</v>
      </c>
      <c r="D543" s="182">
        <v>0.3</v>
      </c>
      <c r="E543" s="182" t="str">
        <f t="shared" ref="E543:E606" si="28">CONCATENATE(A542,"-",B543,"-",C543,"-",D543)</f>
        <v>Darnley Bay-6-35-0.3</v>
      </c>
      <c r="F543" s="182">
        <v>40</v>
      </c>
      <c r="G543" s="182">
        <v>0.6</v>
      </c>
      <c r="H543" s="182">
        <v>18.84</v>
      </c>
      <c r="I543" s="182">
        <v>7.07</v>
      </c>
      <c r="J543" s="182">
        <v>0.23</v>
      </c>
      <c r="K543" s="182">
        <v>19.21</v>
      </c>
      <c r="L543" s="182">
        <v>6</v>
      </c>
      <c r="M543" s="182">
        <v>7.0000000000000007E-2</v>
      </c>
      <c r="N543" s="182">
        <v>7.17</v>
      </c>
      <c r="O543" s="182">
        <v>99.19</v>
      </c>
      <c r="P543" s="183">
        <f t="shared" si="26"/>
        <v>82.885747568114013</v>
      </c>
      <c r="Q543" s="183">
        <f t="shared" si="27"/>
        <v>20.338004628382972</v>
      </c>
      <c r="R543" s="182" t="s">
        <v>729</v>
      </c>
      <c r="S543" s="182" t="s">
        <v>737</v>
      </c>
      <c r="T543" s="182">
        <v>11</v>
      </c>
    </row>
    <row r="544" spans="1:20" s="175" customFormat="1" ht="11.25">
      <c r="A544" s="175" t="s">
        <v>728</v>
      </c>
      <c r="B544" s="175">
        <v>6</v>
      </c>
      <c r="C544" s="175">
        <v>36</v>
      </c>
      <c r="D544" s="182">
        <v>0.3</v>
      </c>
      <c r="E544" s="182" t="str">
        <f t="shared" si="28"/>
        <v>Darnley Bay-6-36-0.3</v>
      </c>
      <c r="F544" s="182">
        <v>42.68</v>
      </c>
      <c r="G544" s="182">
        <v>0.68</v>
      </c>
      <c r="H544" s="182">
        <v>20.28</v>
      </c>
      <c r="I544" s="182">
        <v>8.61</v>
      </c>
      <c r="J544" s="182">
        <v>0.54</v>
      </c>
      <c r="K544" s="182">
        <v>20.010000000000002</v>
      </c>
      <c r="L544" s="182">
        <v>5.21</v>
      </c>
      <c r="M544" s="182">
        <v>0</v>
      </c>
      <c r="N544" s="182">
        <v>3.25</v>
      </c>
      <c r="O544" s="182">
        <v>101.25</v>
      </c>
      <c r="P544" s="183">
        <f t="shared" si="26"/>
        <v>80.554039035233089</v>
      </c>
      <c r="Q544" s="183">
        <f t="shared" si="27"/>
        <v>9.7070679652092586</v>
      </c>
      <c r="R544" s="182" t="s">
        <v>729</v>
      </c>
      <c r="S544" s="182" t="s">
        <v>733</v>
      </c>
      <c r="T544" s="182">
        <v>1</v>
      </c>
    </row>
    <row r="545" spans="1:20" s="175" customFormat="1" ht="11.25">
      <c r="A545" s="175" t="s">
        <v>728</v>
      </c>
      <c r="B545" s="175">
        <v>6</v>
      </c>
      <c r="C545" s="175">
        <v>37</v>
      </c>
      <c r="D545" s="182">
        <v>0.3</v>
      </c>
      <c r="E545" s="182" t="str">
        <f t="shared" si="28"/>
        <v>Darnley Bay-6-37-0.3</v>
      </c>
      <c r="F545" s="182">
        <v>42.14</v>
      </c>
      <c r="G545" s="182">
        <v>0.54</v>
      </c>
      <c r="H545" s="182">
        <v>20.13</v>
      </c>
      <c r="I545" s="182">
        <v>7.74</v>
      </c>
      <c r="J545" s="182">
        <v>0.33</v>
      </c>
      <c r="K545" s="182">
        <v>20.440000000000001</v>
      </c>
      <c r="L545" s="182">
        <v>5.24</v>
      </c>
      <c r="M545" s="182">
        <v>0</v>
      </c>
      <c r="N545" s="182">
        <v>3.51</v>
      </c>
      <c r="O545" s="182">
        <v>100.06</v>
      </c>
      <c r="P545" s="183">
        <f t="shared" si="26"/>
        <v>82.477982025744609</v>
      </c>
      <c r="Q545" s="183">
        <f t="shared" si="27"/>
        <v>10.472248151553632</v>
      </c>
      <c r="R545" s="182" t="s">
        <v>729</v>
      </c>
      <c r="S545" s="182" t="s">
        <v>733</v>
      </c>
      <c r="T545" s="182">
        <v>1</v>
      </c>
    </row>
    <row r="546" spans="1:20" s="175" customFormat="1" ht="11.25">
      <c r="A546" s="175" t="s">
        <v>728</v>
      </c>
      <c r="B546" s="175">
        <v>6</v>
      </c>
      <c r="C546" s="175">
        <v>38</v>
      </c>
      <c r="D546" s="182">
        <v>0.3</v>
      </c>
      <c r="E546" s="182" t="str">
        <f t="shared" si="28"/>
        <v>Darnley Bay-6-38-0.3</v>
      </c>
      <c r="F546" s="182">
        <v>42.37</v>
      </c>
      <c r="G546" s="182">
        <v>0.04</v>
      </c>
      <c r="H546" s="182">
        <v>18.43</v>
      </c>
      <c r="I546" s="182">
        <v>7.34</v>
      </c>
      <c r="J546" s="182">
        <v>0.38</v>
      </c>
      <c r="K546" s="182">
        <v>19.41</v>
      </c>
      <c r="L546" s="182">
        <v>6.04</v>
      </c>
      <c r="M546" s="182">
        <v>0</v>
      </c>
      <c r="N546" s="182">
        <v>6.49</v>
      </c>
      <c r="O546" s="182">
        <v>100.5</v>
      </c>
      <c r="P546" s="183">
        <f t="shared" si="26"/>
        <v>82.497591370139631</v>
      </c>
      <c r="Q546" s="183">
        <f t="shared" si="27"/>
        <v>19.109018141396835</v>
      </c>
      <c r="R546" s="182" t="s">
        <v>729</v>
      </c>
      <c r="S546" s="182" t="s">
        <v>730</v>
      </c>
      <c r="T546" s="182">
        <v>5</v>
      </c>
    </row>
    <row r="547" spans="1:20" s="175" customFormat="1" ht="11.25">
      <c r="A547" s="175" t="s">
        <v>728</v>
      </c>
      <c r="B547" s="175">
        <v>6</v>
      </c>
      <c r="C547" s="175">
        <v>39</v>
      </c>
      <c r="D547" s="182">
        <v>0.3</v>
      </c>
      <c r="E547" s="182" t="str">
        <f t="shared" si="28"/>
        <v>Darnley Bay-6-39-0.3</v>
      </c>
      <c r="F547" s="182">
        <v>42.47</v>
      </c>
      <c r="G547" s="182">
        <v>0.67</v>
      </c>
      <c r="H547" s="182">
        <v>21.09</v>
      </c>
      <c r="I547" s="182">
        <v>7.73</v>
      </c>
      <c r="J547" s="182">
        <v>0.28000000000000003</v>
      </c>
      <c r="K547" s="182">
        <v>22.23</v>
      </c>
      <c r="L547" s="182">
        <v>4.4800000000000004</v>
      </c>
      <c r="M547" s="182">
        <v>0.03</v>
      </c>
      <c r="N547" s="182">
        <v>2.2599999999999998</v>
      </c>
      <c r="O547" s="182">
        <v>101.25</v>
      </c>
      <c r="P547" s="183">
        <f t="shared" si="26"/>
        <v>83.675987983791885</v>
      </c>
      <c r="Q547" s="183">
        <f t="shared" si="27"/>
        <v>6.7065896254311363</v>
      </c>
      <c r="R547" s="182" t="s">
        <v>729</v>
      </c>
      <c r="S547" s="182" t="s">
        <v>733</v>
      </c>
      <c r="T547" s="182">
        <v>1</v>
      </c>
    </row>
    <row r="548" spans="1:20" s="175" customFormat="1" ht="11.25">
      <c r="A548" s="175" t="s">
        <v>728</v>
      </c>
      <c r="B548" s="175">
        <v>6</v>
      </c>
      <c r="C548" s="175">
        <v>40</v>
      </c>
      <c r="D548" s="182">
        <v>0.3</v>
      </c>
      <c r="E548" s="182" t="str">
        <f t="shared" si="28"/>
        <v>Darnley Bay-6-40-0.3</v>
      </c>
      <c r="F548" s="182">
        <v>43.37</v>
      </c>
      <c r="G548" s="182">
        <v>0.3</v>
      </c>
      <c r="H548" s="182">
        <v>19.850000000000001</v>
      </c>
      <c r="I548" s="182">
        <v>7.02</v>
      </c>
      <c r="J548" s="182">
        <v>0.3</v>
      </c>
      <c r="K548" s="182">
        <v>20.260000000000002</v>
      </c>
      <c r="L548" s="182">
        <v>4.66</v>
      </c>
      <c r="M548" s="182">
        <v>0</v>
      </c>
      <c r="N548" s="182">
        <v>4.9800000000000004</v>
      </c>
      <c r="O548" s="182">
        <v>100.75</v>
      </c>
      <c r="P548" s="183">
        <f t="shared" si="26"/>
        <v>83.724439757302363</v>
      </c>
      <c r="Q548" s="183">
        <f t="shared" si="27"/>
        <v>14.40564929590078</v>
      </c>
      <c r="R548" s="182" t="s">
        <v>729</v>
      </c>
      <c r="S548" s="182" t="s">
        <v>730</v>
      </c>
      <c r="T548" s="182">
        <v>5</v>
      </c>
    </row>
    <row r="549" spans="1:20" s="175" customFormat="1" ht="11.25">
      <c r="A549" s="175" t="s">
        <v>728</v>
      </c>
      <c r="B549" s="175">
        <v>6</v>
      </c>
      <c r="C549" s="175">
        <v>41</v>
      </c>
      <c r="D549" s="182">
        <v>0.3</v>
      </c>
      <c r="E549" s="182" t="str">
        <f t="shared" si="28"/>
        <v>Darnley Bay-6-41-0.3</v>
      </c>
      <c r="F549" s="182">
        <v>41.74</v>
      </c>
      <c r="G549" s="182">
        <v>1.99</v>
      </c>
      <c r="H549" s="182">
        <v>20.27</v>
      </c>
      <c r="I549" s="182">
        <v>9.3000000000000007</v>
      </c>
      <c r="J549" s="182">
        <v>0.38</v>
      </c>
      <c r="K549" s="182">
        <v>20.149999999999999</v>
      </c>
      <c r="L549" s="182">
        <v>5.8</v>
      </c>
      <c r="M549" s="182">
        <v>0.04</v>
      </c>
      <c r="N549" s="182">
        <v>1.23</v>
      </c>
      <c r="O549" s="182">
        <v>100.9</v>
      </c>
      <c r="P549" s="183">
        <f t="shared" si="26"/>
        <v>79.432099395361874</v>
      </c>
      <c r="Q549" s="183">
        <f t="shared" si="27"/>
        <v>3.9114856877134319</v>
      </c>
      <c r="R549" s="182" t="s">
        <v>729</v>
      </c>
      <c r="S549" s="182" t="s">
        <v>733</v>
      </c>
      <c r="T549" s="182">
        <v>1</v>
      </c>
    </row>
    <row r="550" spans="1:20" s="175" customFormat="1" ht="11.25">
      <c r="A550" s="175" t="s">
        <v>728</v>
      </c>
      <c r="B550" s="175">
        <v>6</v>
      </c>
      <c r="C550" s="175">
        <v>42</v>
      </c>
      <c r="D550" s="182">
        <v>0.3</v>
      </c>
      <c r="E550" s="182" t="str">
        <f t="shared" si="28"/>
        <v>Darnley Bay-6-42-0.3</v>
      </c>
      <c r="F550" s="182">
        <v>42.56</v>
      </c>
      <c r="G550" s="182">
        <v>0.5</v>
      </c>
      <c r="H550" s="182">
        <v>20.73</v>
      </c>
      <c r="I550" s="182">
        <v>7.2</v>
      </c>
      <c r="J550" s="182">
        <v>0.33</v>
      </c>
      <c r="K550" s="182">
        <v>20.43</v>
      </c>
      <c r="L550" s="182">
        <v>4.8</v>
      </c>
      <c r="M550" s="182">
        <v>0</v>
      </c>
      <c r="N550" s="182">
        <v>3.56</v>
      </c>
      <c r="O550" s="182">
        <v>100.1</v>
      </c>
      <c r="P550" s="183">
        <f t="shared" si="26"/>
        <v>83.491982236783173</v>
      </c>
      <c r="Q550" s="183">
        <f t="shared" si="27"/>
        <v>10.330350825852417</v>
      </c>
      <c r="R550" s="182" t="s">
        <v>729</v>
      </c>
      <c r="S550" s="182" t="s">
        <v>733</v>
      </c>
      <c r="T550" s="182">
        <v>1</v>
      </c>
    </row>
    <row r="551" spans="1:20" s="175" customFormat="1" ht="11.25">
      <c r="A551" s="175" t="s">
        <v>728</v>
      </c>
      <c r="B551" s="175">
        <v>6</v>
      </c>
      <c r="C551" s="175">
        <v>43</v>
      </c>
      <c r="D551" s="182">
        <v>0.3</v>
      </c>
      <c r="E551" s="182" t="str">
        <f t="shared" si="28"/>
        <v>Darnley Bay-6-43-0.3</v>
      </c>
      <c r="F551" s="182">
        <v>43.07</v>
      </c>
      <c r="G551" s="182">
        <v>0.45</v>
      </c>
      <c r="H551" s="182">
        <v>20.45</v>
      </c>
      <c r="I551" s="182">
        <v>7.52</v>
      </c>
      <c r="J551" s="182">
        <v>0.26</v>
      </c>
      <c r="K551" s="182">
        <v>21.68</v>
      </c>
      <c r="L551" s="182">
        <v>4.55</v>
      </c>
      <c r="M551" s="182">
        <v>0</v>
      </c>
      <c r="N551" s="182">
        <v>2.4500000000000002</v>
      </c>
      <c r="O551" s="182">
        <v>100.43</v>
      </c>
      <c r="P551" s="183">
        <f t="shared" si="26"/>
        <v>83.709973435641288</v>
      </c>
      <c r="Q551" s="183">
        <f t="shared" si="27"/>
        <v>7.4390817390117157</v>
      </c>
      <c r="R551" s="182" t="s">
        <v>729</v>
      </c>
      <c r="S551" s="182" t="s">
        <v>733</v>
      </c>
      <c r="T551" s="182">
        <v>1</v>
      </c>
    </row>
    <row r="552" spans="1:20" s="175" customFormat="1" ht="11.25">
      <c r="A552" s="175" t="s">
        <v>728</v>
      </c>
      <c r="B552" s="175">
        <v>6</v>
      </c>
      <c r="C552" s="175">
        <v>44</v>
      </c>
      <c r="D552" s="182">
        <v>0.3</v>
      </c>
      <c r="E552" s="182" t="str">
        <f t="shared" si="28"/>
        <v>Darnley Bay-6-44-0.3</v>
      </c>
      <c r="F552" s="182">
        <v>42.03</v>
      </c>
      <c r="G552" s="182">
        <v>0.39</v>
      </c>
      <c r="H552" s="182">
        <v>19.13</v>
      </c>
      <c r="I552" s="182">
        <v>7.53</v>
      </c>
      <c r="J552" s="182">
        <v>0.42</v>
      </c>
      <c r="K552" s="182">
        <v>19.829999999999998</v>
      </c>
      <c r="L552" s="182">
        <v>5.49</v>
      </c>
      <c r="M552" s="182">
        <v>0</v>
      </c>
      <c r="N552" s="182">
        <v>6.27</v>
      </c>
      <c r="O552" s="182">
        <v>101.1</v>
      </c>
      <c r="P552" s="183">
        <f t="shared" si="26"/>
        <v>82.437607901037751</v>
      </c>
      <c r="Q552" s="183">
        <f t="shared" si="27"/>
        <v>18.024238815245745</v>
      </c>
      <c r="R552" s="182" t="s">
        <v>729</v>
      </c>
      <c r="S552" s="182" t="s">
        <v>730</v>
      </c>
      <c r="T552" s="182">
        <v>5</v>
      </c>
    </row>
    <row r="553" spans="1:20" s="175" customFormat="1" ht="11.25">
      <c r="A553" s="175" t="s">
        <v>728</v>
      </c>
      <c r="B553" s="175">
        <v>6</v>
      </c>
      <c r="C553" s="175">
        <v>45</v>
      </c>
      <c r="D553" s="182">
        <v>0.3</v>
      </c>
      <c r="E553" s="182" t="str">
        <f t="shared" si="28"/>
        <v>Darnley Bay-6-45-0.3</v>
      </c>
      <c r="F553" s="182">
        <v>40.840000000000003</v>
      </c>
      <c r="G553" s="182">
        <v>0.65</v>
      </c>
      <c r="H553" s="182">
        <v>22.54</v>
      </c>
      <c r="I553" s="182">
        <v>10.130000000000001</v>
      </c>
      <c r="J553" s="182">
        <v>0.46</v>
      </c>
      <c r="K553" s="182">
        <v>17.579999999999998</v>
      </c>
      <c r="L553" s="182">
        <v>7.04</v>
      </c>
      <c r="M553" s="182">
        <v>0.05</v>
      </c>
      <c r="N553" s="182">
        <v>0.97</v>
      </c>
      <c r="O553" s="182">
        <v>100.27</v>
      </c>
      <c r="P553" s="183">
        <f t="shared" si="26"/>
        <v>75.569891364052083</v>
      </c>
      <c r="Q553" s="183">
        <f t="shared" si="27"/>
        <v>2.8059278833948138</v>
      </c>
      <c r="R553" s="182" t="s">
        <v>729</v>
      </c>
      <c r="S553" s="182" t="s">
        <v>741</v>
      </c>
      <c r="T553" s="182">
        <v>7</v>
      </c>
    </row>
    <row r="554" spans="1:20" s="175" customFormat="1" ht="11.25">
      <c r="A554" s="175" t="s">
        <v>728</v>
      </c>
      <c r="B554" s="175">
        <v>6</v>
      </c>
      <c r="C554" s="175">
        <v>46</v>
      </c>
      <c r="D554" s="182">
        <v>0.3</v>
      </c>
      <c r="E554" s="182" t="str">
        <f t="shared" si="28"/>
        <v>Darnley Bay-6-46-0.3</v>
      </c>
      <c r="F554" s="182">
        <v>42.18</v>
      </c>
      <c r="G554" s="182">
        <v>0.04</v>
      </c>
      <c r="H554" s="182">
        <v>18.29</v>
      </c>
      <c r="I554" s="182">
        <v>7.2</v>
      </c>
      <c r="J554" s="182">
        <v>0.38</v>
      </c>
      <c r="K554" s="182">
        <v>18.399999999999999</v>
      </c>
      <c r="L554" s="182">
        <v>6.22</v>
      </c>
      <c r="M554" s="182">
        <v>0</v>
      </c>
      <c r="N554" s="182">
        <v>6.62</v>
      </c>
      <c r="O554" s="182">
        <v>99.32</v>
      </c>
      <c r="P554" s="183">
        <f t="shared" si="26"/>
        <v>81.9985709607312</v>
      </c>
      <c r="Q554" s="183">
        <f t="shared" si="27"/>
        <v>19.537055473122663</v>
      </c>
      <c r="R554" s="182" t="s">
        <v>729</v>
      </c>
      <c r="S554" s="182" t="s">
        <v>730</v>
      </c>
      <c r="T554" s="182">
        <v>5</v>
      </c>
    </row>
    <row r="555" spans="1:20" s="175" customFormat="1" ht="11.25">
      <c r="A555" s="175" t="s">
        <v>728</v>
      </c>
      <c r="B555" s="175">
        <v>6</v>
      </c>
      <c r="C555" s="175">
        <v>47</v>
      </c>
      <c r="D555" s="182">
        <v>0.3</v>
      </c>
      <c r="E555" s="182" t="str">
        <f t="shared" si="28"/>
        <v>Darnley Bay-6-47-0.3</v>
      </c>
      <c r="F555" s="182">
        <v>42.07</v>
      </c>
      <c r="G555" s="182">
        <v>0.62</v>
      </c>
      <c r="H555" s="182">
        <v>20.16</v>
      </c>
      <c r="I555" s="182">
        <v>7.65</v>
      </c>
      <c r="J555" s="182">
        <v>0.28000000000000003</v>
      </c>
      <c r="K555" s="182">
        <v>21.07</v>
      </c>
      <c r="L555" s="182">
        <v>5.3</v>
      </c>
      <c r="M555" s="182">
        <v>0</v>
      </c>
      <c r="N555" s="182">
        <v>3.89</v>
      </c>
      <c r="O555" s="182">
        <v>101.03</v>
      </c>
      <c r="P555" s="183">
        <f t="shared" si="26"/>
        <v>83.07744103309588</v>
      </c>
      <c r="Q555" s="183">
        <f t="shared" si="27"/>
        <v>11.460768165778058</v>
      </c>
      <c r="R555" s="182" t="s">
        <v>729</v>
      </c>
      <c r="S555" s="182" t="s">
        <v>733</v>
      </c>
      <c r="T555" s="182">
        <v>1</v>
      </c>
    </row>
    <row r="556" spans="1:20" s="175" customFormat="1" ht="11.25">
      <c r="A556" s="175" t="s">
        <v>728</v>
      </c>
      <c r="B556" s="175">
        <v>6</v>
      </c>
      <c r="C556" s="175">
        <v>48</v>
      </c>
      <c r="D556" s="182">
        <v>0.3</v>
      </c>
      <c r="E556" s="182" t="str">
        <f t="shared" si="28"/>
        <v>Darnley Bay-6-48-0.3</v>
      </c>
      <c r="F556" s="182">
        <v>41.78</v>
      </c>
      <c r="G556" s="182">
        <v>0.8</v>
      </c>
      <c r="H556" s="182">
        <v>20.5</v>
      </c>
      <c r="I556" s="182">
        <v>8.1</v>
      </c>
      <c r="J556" s="182">
        <v>0.34</v>
      </c>
      <c r="K556" s="182">
        <v>20.59</v>
      </c>
      <c r="L556" s="182">
        <v>5.28</v>
      </c>
      <c r="M556" s="182">
        <v>0</v>
      </c>
      <c r="N556" s="182">
        <v>3.97</v>
      </c>
      <c r="O556" s="182">
        <v>101.35</v>
      </c>
      <c r="P556" s="183">
        <f t="shared" si="26"/>
        <v>81.919788028423454</v>
      </c>
      <c r="Q556" s="183">
        <f t="shared" si="27"/>
        <v>11.497679719809749</v>
      </c>
      <c r="R556" s="182" t="s">
        <v>729</v>
      </c>
      <c r="S556" s="182" t="s">
        <v>733</v>
      </c>
      <c r="T556" s="182">
        <v>1</v>
      </c>
    </row>
    <row r="557" spans="1:20" s="175" customFormat="1" ht="11.25">
      <c r="A557" s="175" t="s">
        <v>728</v>
      </c>
      <c r="B557" s="175">
        <v>6</v>
      </c>
      <c r="C557" s="175">
        <v>49</v>
      </c>
      <c r="D557" s="182">
        <v>0.3</v>
      </c>
      <c r="E557" s="182" t="str">
        <f t="shared" si="28"/>
        <v>Darnley Bay-6-49-0.3</v>
      </c>
      <c r="F557" s="182">
        <v>40.93</v>
      </c>
      <c r="G557" s="182">
        <v>1.87</v>
      </c>
      <c r="H557" s="182">
        <v>21.02</v>
      </c>
      <c r="I557" s="182">
        <v>8.89</v>
      </c>
      <c r="J557" s="182">
        <v>0.36</v>
      </c>
      <c r="K557" s="182">
        <v>22.18</v>
      </c>
      <c r="L557" s="182">
        <v>4.58</v>
      </c>
      <c r="M557" s="182">
        <v>0</v>
      </c>
      <c r="N557" s="182">
        <v>0.6</v>
      </c>
      <c r="O557" s="182">
        <v>100.41</v>
      </c>
      <c r="P557" s="183">
        <f t="shared" si="26"/>
        <v>81.641499088442558</v>
      </c>
      <c r="Q557" s="183">
        <f t="shared" si="27"/>
        <v>1.8788838042406431</v>
      </c>
      <c r="R557" s="182" t="s">
        <v>729</v>
      </c>
      <c r="S557" s="182" t="s">
        <v>733</v>
      </c>
      <c r="T557" s="182">
        <v>1</v>
      </c>
    </row>
    <row r="558" spans="1:20" s="175" customFormat="1" ht="11.25">
      <c r="A558" s="175" t="s">
        <v>728</v>
      </c>
      <c r="B558" s="175">
        <v>6</v>
      </c>
      <c r="C558" s="175">
        <v>50</v>
      </c>
      <c r="D558" s="182">
        <v>0.3</v>
      </c>
      <c r="E558" s="182" t="str">
        <f t="shared" si="28"/>
        <v>Darnley Bay-6-50-0.3</v>
      </c>
      <c r="F558" s="182">
        <v>40.71</v>
      </c>
      <c r="G558" s="182">
        <v>0.06</v>
      </c>
      <c r="H558" s="182">
        <v>18.93</v>
      </c>
      <c r="I558" s="182">
        <v>8.1300000000000008</v>
      </c>
      <c r="J558" s="182">
        <v>0.46</v>
      </c>
      <c r="K558" s="182">
        <v>18.600000000000001</v>
      </c>
      <c r="L558" s="182">
        <v>5.94</v>
      </c>
      <c r="M558" s="182">
        <v>0</v>
      </c>
      <c r="N558" s="182">
        <v>6.31</v>
      </c>
      <c r="O558" s="182">
        <v>99.14</v>
      </c>
      <c r="P558" s="183">
        <f t="shared" si="26"/>
        <v>80.306812513419175</v>
      </c>
      <c r="Q558" s="183">
        <f t="shared" si="27"/>
        <v>18.274834693472265</v>
      </c>
      <c r="R558" s="182" t="s">
        <v>729</v>
      </c>
      <c r="S558" s="182" t="s">
        <v>730</v>
      </c>
      <c r="T558" s="182">
        <v>5</v>
      </c>
    </row>
    <row r="559" spans="1:20" s="175" customFormat="1" ht="11.25">
      <c r="A559" s="175" t="s">
        <v>728</v>
      </c>
      <c r="B559" s="175">
        <v>6</v>
      </c>
      <c r="C559" s="175">
        <v>51</v>
      </c>
      <c r="D559" s="182">
        <v>0.3</v>
      </c>
      <c r="E559" s="182" t="str">
        <f t="shared" si="28"/>
        <v>Darnley Bay-6-51-0.3</v>
      </c>
      <c r="F559" s="182">
        <v>40.880000000000003</v>
      </c>
      <c r="G559" s="182">
        <v>0.06</v>
      </c>
      <c r="H559" s="182">
        <v>19.059999999999999</v>
      </c>
      <c r="I559" s="182">
        <v>7.78</v>
      </c>
      <c r="J559" s="182">
        <v>0.41</v>
      </c>
      <c r="K559" s="182">
        <v>17.98</v>
      </c>
      <c r="L559" s="182">
        <v>5.86</v>
      </c>
      <c r="M559" s="182">
        <v>0</v>
      </c>
      <c r="N559" s="182">
        <v>6.59</v>
      </c>
      <c r="O559" s="182">
        <v>98.62</v>
      </c>
      <c r="P559" s="183">
        <f t="shared" si="26"/>
        <v>80.466102613382645</v>
      </c>
      <c r="Q559" s="183">
        <f t="shared" si="27"/>
        <v>18.827418643739289</v>
      </c>
      <c r="R559" s="182" t="s">
        <v>729</v>
      </c>
      <c r="S559" s="182" t="s">
        <v>730</v>
      </c>
      <c r="T559" s="182">
        <v>5</v>
      </c>
    </row>
    <row r="560" spans="1:20" s="175" customFormat="1" ht="11.25">
      <c r="A560" s="175" t="s">
        <v>728</v>
      </c>
      <c r="B560" s="175">
        <v>6</v>
      </c>
      <c r="C560" s="175">
        <v>52</v>
      </c>
      <c r="D560" s="182">
        <v>0.3</v>
      </c>
      <c r="E560" s="182" t="str">
        <f t="shared" si="28"/>
        <v>Darnley Bay-6-52-0.3</v>
      </c>
      <c r="F560" s="182">
        <v>40.700000000000003</v>
      </c>
      <c r="G560" s="182">
        <v>1.0900000000000001</v>
      </c>
      <c r="H560" s="182">
        <v>18.8</v>
      </c>
      <c r="I560" s="182">
        <v>8.0500000000000007</v>
      </c>
      <c r="J560" s="182">
        <v>0.28000000000000003</v>
      </c>
      <c r="K560" s="182">
        <v>21.09</v>
      </c>
      <c r="L560" s="182">
        <v>4.3899999999999997</v>
      </c>
      <c r="M560" s="182">
        <v>0.01</v>
      </c>
      <c r="N560" s="182">
        <v>5.62</v>
      </c>
      <c r="O560" s="182">
        <v>100.03</v>
      </c>
      <c r="P560" s="183">
        <f t="shared" si="26"/>
        <v>82.362572915058706</v>
      </c>
      <c r="Q560" s="183">
        <f t="shared" si="27"/>
        <v>16.704033179049667</v>
      </c>
      <c r="R560" s="182" t="s">
        <v>729</v>
      </c>
      <c r="S560" s="182" t="s">
        <v>737</v>
      </c>
      <c r="T560" s="182">
        <v>11</v>
      </c>
    </row>
    <row r="561" spans="1:20" s="175" customFormat="1" ht="11.25">
      <c r="A561" s="175" t="s">
        <v>728</v>
      </c>
      <c r="B561" s="175">
        <v>6</v>
      </c>
      <c r="C561" s="175">
        <v>53</v>
      </c>
      <c r="D561" s="182">
        <v>0.3</v>
      </c>
      <c r="E561" s="182" t="str">
        <f t="shared" si="28"/>
        <v>Darnley Bay-6-53-0.3</v>
      </c>
      <c r="F561" s="182">
        <v>41.35</v>
      </c>
      <c r="G561" s="182">
        <v>0.14000000000000001</v>
      </c>
      <c r="H561" s="182">
        <v>18.579999999999998</v>
      </c>
      <c r="I561" s="182">
        <v>7.35</v>
      </c>
      <c r="J561" s="182">
        <v>0.41</v>
      </c>
      <c r="K561" s="182">
        <v>19.54</v>
      </c>
      <c r="L561" s="182">
        <v>6.14</v>
      </c>
      <c r="M561" s="182">
        <v>0</v>
      </c>
      <c r="N561" s="182">
        <v>6.82</v>
      </c>
      <c r="O561" s="182">
        <v>100.34</v>
      </c>
      <c r="P561" s="183">
        <f t="shared" si="26"/>
        <v>82.574184925252652</v>
      </c>
      <c r="Q561" s="183">
        <f t="shared" si="27"/>
        <v>19.758596249728328</v>
      </c>
      <c r="R561" s="182" t="s">
        <v>729</v>
      </c>
      <c r="S561" s="182" t="s">
        <v>730</v>
      </c>
      <c r="T561" s="182">
        <v>5</v>
      </c>
    </row>
    <row r="562" spans="1:20" s="175" customFormat="1" ht="11.25">
      <c r="A562" s="175" t="s">
        <v>728</v>
      </c>
      <c r="B562" s="175">
        <v>6</v>
      </c>
      <c r="C562" s="175">
        <v>54</v>
      </c>
      <c r="D562" s="182">
        <v>0.3</v>
      </c>
      <c r="E562" s="182" t="str">
        <f t="shared" si="28"/>
        <v>Darnley Bay-6-54-0.3</v>
      </c>
      <c r="F562" s="182">
        <v>40.729999999999997</v>
      </c>
      <c r="G562" s="182">
        <v>0.22</v>
      </c>
      <c r="H562" s="182">
        <v>19.22</v>
      </c>
      <c r="I562" s="182">
        <v>7.35</v>
      </c>
      <c r="J562" s="182">
        <v>0.34</v>
      </c>
      <c r="K562" s="182">
        <v>19.14</v>
      </c>
      <c r="L562" s="182">
        <v>6.41</v>
      </c>
      <c r="M562" s="182">
        <v>0</v>
      </c>
      <c r="N562" s="182">
        <v>6.45</v>
      </c>
      <c r="O562" s="182">
        <v>99.85</v>
      </c>
      <c r="P562" s="183">
        <f t="shared" si="26"/>
        <v>82.274560832791138</v>
      </c>
      <c r="Q562" s="183">
        <f t="shared" si="27"/>
        <v>18.375728090920106</v>
      </c>
      <c r="R562" s="182" t="s">
        <v>729</v>
      </c>
      <c r="S562" s="182" t="s">
        <v>730</v>
      </c>
      <c r="T562" s="182">
        <v>5</v>
      </c>
    </row>
    <row r="563" spans="1:20" s="175" customFormat="1" ht="11.25">
      <c r="A563" s="175" t="s">
        <v>728</v>
      </c>
      <c r="B563" s="175">
        <v>6</v>
      </c>
      <c r="C563" s="175">
        <v>55</v>
      </c>
      <c r="D563" s="182">
        <v>0.3</v>
      </c>
      <c r="E563" s="182" t="str">
        <f t="shared" si="28"/>
        <v>Darnley Bay-6-55-0.3</v>
      </c>
      <c r="F563" s="182">
        <v>42.49</v>
      </c>
      <c r="G563" s="182">
        <v>0.32</v>
      </c>
      <c r="H563" s="182">
        <v>17.21</v>
      </c>
      <c r="I563" s="182">
        <v>8.08</v>
      </c>
      <c r="J563" s="182">
        <v>0.53</v>
      </c>
      <c r="K563" s="182">
        <v>19.3</v>
      </c>
      <c r="L563" s="182">
        <v>6.31</v>
      </c>
      <c r="M563" s="182">
        <v>0.02</v>
      </c>
      <c r="N563" s="182">
        <v>7.24</v>
      </c>
      <c r="O563" s="182">
        <v>101.49</v>
      </c>
      <c r="P563" s="183">
        <f t="shared" si="26"/>
        <v>80.979739779578466</v>
      </c>
      <c r="Q563" s="183">
        <f t="shared" si="27"/>
        <v>22.009821262269572</v>
      </c>
      <c r="R563" s="182" t="s">
        <v>729</v>
      </c>
      <c r="S563" s="182" t="s">
        <v>730</v>
      </c>
      <c r="T563" s="182">
        <v>5</v>
      </c>
    </row>
    <row r="564" spans="1:20" s="175" customFormat="1" ht="11.25">
      <c r="A564" s="175" t="s">
        <v>728</v>
      </c>
      <c r="B564" s="175">
        <v>6</v>
      </c>
      <c r="C564" s="175">
        <v>56</v>
      </c>
      <c r="D564" s="182">
        <v>0.3</v>
      </c>
      <c r="E564" s="182" t="str">
        <f t="shared" si="28"/>
        <v>Darnley Bay-6-56-0.3</v>
      </c>
      <c r="F564" s="182">
        <v>42.42</v>
      </c>
      <c r="G564" s="182">
        <v>0.83</v>
      </c>
      <c r="H564" s="182">
        <v>20.059999999999999</v>
      </c>
      <c r="I564" s="182">
        <v>8.58</v>
      </c>
      <c r="J564" s="182">
        <v>0.35</v>
      </c>
      <c r="K564" s="182">
        <v>18.8</v>
      </c>
      <c r="L564" s="182">
        <v>4.99</v>
      </c>
      <c r="M564" s="182">
        <v>0</v>
      </c>
      <c r="N564" s="182">
        <v>3.24</v>
      </c>
      <c r="O564" s="182">
        <v>99.3</v>
      </c>
      <c r="P564" s="183">
        <f t="shared" si="26"/>
        <v>79.615013157182801</v>
      </c>
      <c r="Q564" s="183">
        <f t="shared" si="27"/>
        <v>9.7758755052247093</v>
      </c>
      <c r="R564" s="182" t="s">
        <v>729</v>
      </c>
      <c r="S564" s="182" t="s">
        <v>733</v>
      </c>
      <c r="T564" s="182">
        <v>1</v>
      </c>
    </row>
    <row r="565" spans="1:20" s="175" customFormat="1" ht="11.25">
      <c r="A565" s="175" t="s">
        <v>728</v>
      </c>
      <c r="B565" s="175">
        <v>6</v>
      </c>
      <c r="C565" s="175">
        <v>57</v>
      </c>
      <c r="D565" s="182">
        <v>0.3</v>
      </c>
      <c r="E565" s="182" t="str">
        <f t="shared" si="28"/>
        <v>Darnley Bay-6-57-0.3</v>
      </c>
      <c r="F565" s="182">
        <v>42.25</v>
      </c>
      <c r="G565" s="182">
        <v>0.75</v>
      </c>
      <c r="H565" s="182">
        <v>20.329999999999998</v>
      </c>
      <c r="I565" s="182">
        <v>8.7200000000000006</v>
      </c>
      <c r="J565" s="182">
        <v>0.4</v>
      </c>
      <c r="K565" s="182">
        <v>19.82</v>
      </c>
      <c r="L565" s="182">
        <v>5.09</v>
      </c>
      <c r="M565" s="182">
        <v>0</v>
      </c>
      <c r="N565" s="182">
        <v>2.67</v>
      </c>
      <c r="O565" s="182">
        <v>100.03</v>
      </c>
      <c r="P565" s="183">
        <f t="shared" si="26"/>
        <v>80.203362277650299</v>
      </c>
      <c r="Q565" s="183">
        <f t="shared" si="27"/>
        <v>8.0969714884681174</v>
      </c>
      <c r="R565" s="182" t="s">
        <v>729</v>
      </c>
      <c r="S565" s="182" t="s">
        <v>733</v>
      </c>
      <c r="T565" s="182">
        <v>1</v>
      </c>
    </row>
    <row r="566" spans="1:20" s="175" customFormat="1" ht="11.25">
      <c r="A566" s="175" t="s">
        <v>728</v>
      </c>
      <c r="B566" s="175">
        <v>6</v>
      </c>
      <c r="C566" s="175">
        <v>58</v>
      </c>
      <c r="D566" s="182">
        <v>0.3</v>
      </c>
      <c r="E566" s="182" t="str">
        <f t="shared" si="28"/>
        <v>Darnley Bay-6-58-0.3</v>
      </c>
      <c r="F566" s="182">
        <v>41.07</v>
      </c>
      <c r="G566" s="182">
        <v>0.49</v>
      </c>
      <c r="H566" s="182">
        <v>18.75</v>
      </c>
      <c r="I566" s="182">
        <v>7.73</v>
      </c>
      <c r="J566" s="182">
        <v>0.34</v>
      </c>
      <c r="K566" s="182">
        <v>20.39</v>
      </c>
      <c r="L566" s="182">
        <v>5.45</v>
      </c>
      <c r="M566" s="182">
        <v>0.11</v>
      </c>
      <c r="N566" s="182">
        <v>5</v>
      </c>
      <c r="O566" s="182">
        <v>99.33</v>
      </c>
      <c r="P566" s="183">
        <f t="shared" si="26"/>
        <v>82.461264319202471</v>
      </c>
      <c r="Q566" s="183">
        <f t="shared" si="27"/>
        <v>15.174490360572101</v>
      </c>
      <c r="R566" s="182" t="s">
        <v>729</v>
      </c>
      <c r="S566" s="182" t="s">
        <v>737</v>
      </c>
      <c r="T566" s="182">
        <v>11</v>
      </c>
    </row>
    <row r="567" spans="1:20" s="175" customFormat="1" ht="11.25">
      <c r="A567" s="175" t="s">
        <v>728</v>
      </c>
      <c r="B567" s="175">
        <v>6</v>
      </c>
      <c r="C567" s="175">
        <v>59</v>
      </c>
      <c r="D567" s="182">
        <v>0.3</v>
      </c>
      <c r="E567" s="182" t="str">
        <f t="shared" si="28"/>
        <v>Darnley Bay-6-59-0.3</v>
      </c>
      <c r="F567" s="182">
        <v>41.18</v>
      </c>
      <c r="G567" s="182">
        <v>0.15</v>
      </c>
      <c r="H567" s="182">
        <v>19.59</v>
      </c>
      <c r="I567" s="182">
        <v>7.65</v>
      </c>
      <c r="J567" s="182">
        <v>0.5</v>
      </c>
      <c r="K567" s="182">
        <v>18.71</v>
      </c>
      <c r="L567" s="182">
        <v>5.75</v>
      </c>
      <c r="M567" s="182">
        <v>0</v>
      </c>
      <c r="N567" s="182">
        <v>5.88</v>
      </c>
      <c r="O567" s="182">
        <v>99.41</v>
      </c>
      <c r="P567" s="183">
        <f t="shared" si="26"/>
        <v>81.341181168825287</v>
      </c>
      <c r="Q567" s="183">
        <f t="shared" si="27"/>
        <v>16.760637709082108</v>
      </c>
      <c r="R567" s="182" t="s">
        <v>729</v>
      </c>
      <c r="S567" s="182" t="s">
        <v>730</v>
      </c>
      <c r="T567" s="182">
        <v>5</v>
      </c>
    </row>
    <row r="568" spans="1:20" s="175" customFormat="1" ht="11.25">
      <c r="A568" s="175" t="s">
        <v>728</v>
      </c>
      <c r="B568" s="175">
        <v>6</v>
      </c>
      <c r="C568" s="175">
        <v>60</v>
      </c>
      <c r="D568" s="182">
        <v>0.3</v>
      </c>
      <c r="E568" s="182" t="str">
        <f t="shared" si="28"/>
        <v>Darnley Bay-6-60-0.3</v>
      </c>
      <c r="F568" s="182">
        <v>40.64</v>
      </c>
      <c r="G568" s="182">
        <v>0.13</v>
      </c>
      <c r="H568" s="182">
        <v>14.48</v>
      </c>
      <c r="I568" s="182">
        <v>7.08</v>
      </c>
      <c r="J568" s="182">
        <v>0.33</v>
      </c>
      <c r="K568" s="182">
        <v>17.88</v>
      </c>
      <c r="L568" s="182">
        <v>7.78</v>
      </c>
      <c r="M568" s="182">
        <v>0</v>
      </c>
      <c r="N568" s="182">
        <v>11.51</v>
      </c>
      <c r="O568" s="182">
        <v>99.82</v>
      </c>
      <c r="P568" s="183">
        <f t="shared" si="26"/>
        <v>81.822830126093521</v>
      </c>
      <c r="Q568" s="183">
        <f t="shared" si="27"/>
        <v>34.778792580935082</v>
      </c>
      <c r="R568" s="182" t="s">
        <v>729</v>
      </c>
      <c r="S568" s="182" t="s">
        <v>730</v>
      </c>
      <c r="T568" s="182">
        <v>5</v>
      </c>
    </row>
    <row r="569" spans="1:20" s="175" customFormat="1" ht="11.25">
      <c r="A569" s="175" t="s">
        <v>728</v>
      </c>
      <c r="B569" s="175">
        <v>6</v>
      </c>
      <c r="C569" s="175">
        <v>61</v>
      </c>
      <c r="D569" s="182">
        <v>0.3</v>
      </c>
      <c r="E569" s="182" t="str">
        <f t="shared" si="28"/>
        <v>Darnley Bay-6-61-0.3</v>
      </c>
      <c r="F569" s="182">
        <v>42.25</v>
      </c>
      <c r="G569" s="182">
        <v>0.47</v>
      </c>
      <c r="H569" s="182">
        <v>21.24</v>
      </c>
      <c r="I569" s="182">
        <v>8.4600000000000009</v>
      </c>
      <c r="J569" s="182">
        <v>0.38</v>
      </c>
      <c r="K569" s="182">
        <v>20.12</v>
      </c>
      <c r="L569" s="182">
        <v>5.23</v>
      </c>
      <c r="M569" s="182">
        <v>0.01</v>
      </c>
      <c r="N569" s="182">
        <v>2.97</v>
      </c>
      <c r="O569" s="182">
        <v>101.13</v>
      </c>
      <c r="P569" s="183">
        <f t="shared" si="26"/>
        <v>80.912678436438895</v>
      </c>
      <c r="Q569" s="183">
        <f t="shared" si="27"/>
        <v>8.575932976301333</v>
      </c>
      <c r="R569" s="182" t="s">
        <v>729</v>
      </c>
      <c r="S569" s="182" t="s">
        <v>733</v>
      </c>
      <c r="T569" s="182">
        <v>1</v>
      </c>
    </row>
    <row r="570" spans="1:20" s="175" customFormat="1" ht="11.25">
      <c r="A570" s="175" t="s">
        <v>728</v>
      </c>
      <c r="B570" s="175">
        <v>6</v>
      </c>
      <c r="C570" s="175">
        <v>62</v>
      </c>
      <c r="D570" s="182">
        <v>0.3</v>
      </c>
      <c r="E570" s="182" t="str">
        <f t="shared" si="28"/>
        <v>Darnley Bay-6-62-0.3</v>
      </c>
      <c r="F570" s="182">
        <v>41.01</v>
      </c>
      <c r="G570" s="182">
        <v>0.23</v>
      </c>
      <c r="H570" s="182">
        <v>17.3</v>
      </c>
      <c r="I570" s="182">
        <v>7.32</v>
      </c>
      <c r="J570" s="182">
        <v>0.43</v>
      </c>
      <c r="K570" s="182">
        <v>18.98</v>
      </c>
      <c r="L570" s="182">
        <v>6.37</v>
      </c>
      <c r="M570" s="182">
        <v>0.04</v>
      </c>
      <c r="N570" s="182">
        <v>8.0299999999999994</v>
      </c>
      <c r="O570" s="182">
        <v>99.72</v>
      </c>
      <c r="P570" s="183">
        <f t="shared" si="26"/>
        <v>82.211697231860796</v>
      </c>
      <c r="Q570" s="183">
        <f t="shared" si="27"/>
        <v>23.744353685610537</v>
      </c>
      <c r="R570" s="182" t="s">
        <v>729</v>
      </c>
      <c r="S570" s="182" t="s">
        <v>730</v>
      </c>
      <c r="T570" s="182">
        <v>5</v>
      </c>
    </row>
    <row r="571" spans="1:20" s="175" customFormat="1" ht="11.25">
      <c r="A571" s="175" t="s">
        <v>728</v>
      </c>
      <c r="B571" s="175">
        <v>6</v>
      </c>
      <c r="C571" s="175">
        <v>63</v>
      </c>
      <c r="D571" s="182">
        <v>0.3</v>
      </c>
      <c r="E571" s="182" t="str">
        <f t="shared" si="28"/>
        <v>Darnley Bay-6-63-0.3</v>
      </c>
      <c r="F571" s="182">
        <v>40.75</v>
      </c>
      <c r="G571" s="182">
        <v>0.23</v>
      </c>
      <c r="H571" s="182">
        <v>19.16</v>
      </c>
      <c r="I571" s="182">
        <v>7.86</v>
      </c>
      <c r="J571" s="182">
        <v>0.48</v>
      </c>
      <c r="K571" s="182">
        <v>19.14</v>
      </c>
      <c r="L571" s="182">
        <v>6.04</v>
      </c>
      <c r="M571" s="182">
        <v>0</v>
      </c>
      <c r="N571" s="182">
        <v>6.28</v>
      </c>
      <c r="O571" s="182">
        <v>99.95</v>
      </c>
      <c r="P571" s="183">
        <f t="shared" si="26"/>
        <v>81.274937271194119</v>
      </c>
      <c r="Q571" s="183">
        <f t="shared" si="27"/>
        <v>18.024632390005163</v>
      </c>
      <c r="R571" s="182" t="s">
        <v>729</v>
      </c>
      <c r="S571" s="182" t="s">
        <v>730</v>
      </c>
      <c r="T571" s="182">
        <v>5</v>
      </c>
    </row>
    <row r="572" spans="1:20" s="175" customFormat="1" ht="11.25">
      <c r="A572" s="175" t="s">
        <v>728</v>
      </c>
      <c r="B572" s="175">
        <v>6</v>
      </c>
      <c r="C572" s="175">
        <v>64</v>
      </c>
      <c r="D572" s="182">
        <v>0.3</v>
      </c>
      <c r="E572" s="182" t="str">
        <f t="shared" si="28"/>
        <v>Darnley Bay-6-64-0.3</v>
      </c>
      <c r="F572" s="182">
        <v>41.5</v>
      </c>
      <c r="G572" s="182">
        <v>0.36</v>
      </c>
      <c r="H572" s="182">
        <v>19.3</v>
      </c>
      <c r="I572" s="182">
        <v>7.23</v>
      </c>
      <c r="J572" s="182">
        <v>0.38</v>
      </c>
      <c r="K572" s="182">
        <v>19.78</v>
      </c>
      <c r="L572" s="182">
        <v>5.37</v>
      </c>
      <c r="M572" s="182">
        <v>0</v>
      </c>
      <c r="N572" s="182">
        <v>5.57</v>
      </c>
      <c r="O572" s="182">
        <v>99.49</v>
      </c>
      <c r="P572" s="183">
        <f t="shared" si="26"/>
        <v>82.982864467913558</v>
      </c>
      <c r="Q572" s="183">
        <f t="shared" si="27"/>
        <v>16.220197020007188</v>
      </c>
      <c r="R572" s="182" t="s">
        <v>729</v>
      </c>
      <c r="S572" s="182" t="s">
        <v>730</v>
      </c>
      <c r="T572" s="182">
        <v>5</v>
      </c>
    </row>
    <row r="573" spans="1:20" s="175" customFormat="1" ht="11.25">
      <c r="A573" s="175" t="s">
        <v>728</v>
      </c>
      <c r="B573" s="175">
        <v>6</v>
      </c>
      <c r="C573" s="175">
        <v>65</v>
      </c>
      <c r="D573" s="182">
        <v>0.3</v>
      </c>
      <c r="E573" s="182" t="str">
        <f t="shared" si="28"/>
        <v>Darnley Bay-6-65-0.3</v>
      </c>
      <c r="F573" s="182">
        <v>42.73</v>
      </c>
      <c r="G573" s="182">
        <v>0.48</v>
      </c>
      <c r="H573" s="182">
        <v>21.23</v>
      </c>
      <c r="I573" s="182">
        <v>7.35</v>
      </c>
      <c r="J573" s="182">
        <v>0.27</v>
      </c>
      <c r="K573" s="182">
        <v>20.53</v>
      </c>
      <c r="L573" s="182">
        <v>5.23</v>
      </c>
      <c r="M573" s="182">
        <v>0</v>
      </c>
      <c r="N573" s="182">
        <v>3.46</v>
      </c>
      <c r="O573" s="182">
        <v>101.27</v>
      </c>
      <c r="P573" s="183">
        <f t="shared" si="26"/>
        <v>83.273943904087204</v>
      </c>
      <c r="Q573" s="183">
        <f t="shared" si="27"/>
        <v>9.8556141639230717</v>
      </c>
      <c r="R573" s="182" t="s">
        <v>729</v>
      </c>
      <c r="S573" s="182" t="s">
        <v>733</v>
      </c>
      <c r="T573" s="182">
        <v>1</v>
      </c>
    </row>
    <row r="574" spans="1:20" s="175" customFormat="1" ht="11.25">
      <c r="A574" s="175" t="s">
        <v>728</v>
      </c>
      <c r="B574" s="175">
        <v>6</v>
      </c>
      <c r="C574" s="175">
        <v>66</v>
      </c>
      <c r="D574" s="182">
        <v>0.3</v>
      </c>
      <c r="E574" s="182" t="str">
        <f t="shared" si="28"/>
        <v>Darnley Bay-6-66-0.3</v>
      </c>
      <c r="F574" s="182">
        <v>41.06</v>
      </c>
      <c r="G574" s="182">
        <v>0.16</v>
      </c>
      <c r="H574" s="182">
        <v>16.48</v>
      </c>
      <c r="I574" s="182">
        <v>7.3</v>
      </c>
      <c r="J574" s="182">
        <v>0.4</v>
      </c>
      <c r="K574" s="182">
        <v>19.05</v>
      </c>
      <c r="L574" s="182">
        <v>7.17</v>
      </c>
      <c r="M574" s="182">
        <v>0</v>
      </c>
      <c r="N574" s="182">
        <v>9.4700000000000006</v>
      </c>
      <c r="O574" s="182">
        <v>101.1</v>
      </c>
      <c r="P574" s="183">
        <f t="shared" si="26"/>
        <v>82.305350162702396</v>
      </c>
      <c r="Q574" s="183">
        <f t="shared" si="27"/>
        <v>27.823302733735051</v>
      </c>
      <c r="R574" s="182" t="s">
        <v>729</v>
      </c>
      <c r="S574" s="182" t="s">
        <v>730</v>
      </c>
      <c r="T574" s="182">
        <v>5</v>
      </c>
    </row>
    <row r="575" spans="1:20" s="175" customFormat="1" ht="11.25">
      <c r="A575" s="175" t="s">
        <v>728</v>
      </c>
      <c r="B575" s="175">
        <v>6</v>
      </c>
      <c r="C575" s="175">
        <v>67</v>
      </c>
      <c r="D575" s="182">
        <v>0.3</v>
      </c>
      <c r="E575" s="182" t="str">
        <f t="shared" si="28"/>
        <v>Darnley Bay-6-67-0.3</v>
      </c>
      <c r="F575" s="182">
        <v>41.82</v>
      </c>
      <c r="G575" s="182">
        <v>0.12</v>
      </c>
      <c r="H575" s="182">
        <v>18.989999999999998</v>
      </c>
      <c r="I575" s="182">
        <v>7.12</v>
      </c>
      <c r="J575" s="182">
        <v>0.48</v>
      </c>
      <c r="K575" s="182">
        <v>18.36</v>
      </c>
      <c r="L575" s="182">
        <v>6.57</v>
      </c>
      <c r="M575" s="182">
        <v>0.01</v>
      </c>
      <c r="N575" s="182">
        <v>6.63</v>
      </c>
      <c r="O575" s="182">
        <v>100.11</v>
      </c>
      <c r="P575" s="183">
        <f t="shared" si="26"/>
        <v>82.130993095887789</v>
      </c>
      <c r="Q575" s="183">
        <f t="shared" si="27"/>
        <v>18.976583293759877</v>
      </c>
      <c r="R575" s="182" t="s">
        <v>729</v>
      </c>
      <c r="S575" s="182" t="s">
        <v>730</v>
      </c>
      <c r="T575" s="182">
        <v>5</v>
      </c>
    </row>
    <row r="576" spans="1:20" s="175" customFormat="1" ht="11.25">
      <c r="A576" s="175" t="s">
        <v>728</v>
      </c>
      <c r="B576" s="175">
        <v>6</v>
      </c>
      <c r="C576" s="175">
        <v>68</v>
      </c>
      <c r="D576" s="182">
        <v>0.3</v>
      </c>
      <c r="E576" s="182" t="str">
        <f t="shared" si="28"/>
        <v>Darnley Bay-6-68-0.3</v>
      </c>
      <c r="F576" s="182">
        <v>40.39</v>
      </c>
      <c r="G576" s="182">
        <v>0.2</v>
      </c>
      <c r="H576" s="182">
        <v>16.71</v>
      </c>
      <c r="I576" s="182">
        <v>7.48</v>
      </c>
      <c r="J576" s="182">
        <v>0.46</v>
      </c>
      <c r="K576" s="182">
        <v>17.670000000000002</v>
      </c>
      <c r="L576" s="182">
        <v>7.41</v>
      </c>
      <c r="M576" s="182">
        <v>0</v>
      </c>
      <c r="N576" s="182">
        <v>9.0500000000000007</v>
      </c>
      <c r="O576" s="182">
        <v>99.36</v>
      </c>
      <c r="P576" s="183">
        <f t="shared" si="26"/>
        <v>80.808528603661514</v>
      </c>
      <c r="Q576" s="183">
        <f t="shared" si="27"/>
        <v>26.649727163188743</v>
      </c>
      <c r="R576" s="182" t="s">
        <v>729</v>
      </c>
      <c r="S576" s="182" t="s">
        <v>730</v>
      </c>
      <c r="T576" s="182">
        <v>5</v>
      </c>
    </row>
    <row r="577" spans="1:20" s="175" customFormat="1" ht="11.25">
      <c r="A577" s="175" t="s">
        <v>728</v>
      </c>
      <c r="B577" s="175">
        <v>6</v>
      </c>
      <c r="C577" s="175">
        <v>69</v>
      </c>
      <c r="D577" s="182">
        <v>0.3</v>
      </c>
      <c r="E577" s="182" t="str">
        <f t="shared" si="28"/>
        <v>Darnley Bay-6-69-0.3</v>
      </c>
      <c r="F577" s="182">
        <v>41.5</v>
      </c>
      <c r="G577" s="182">
        <v>0.47</v>
      </c>
      <c r="H577" s="182">
        <v>17.510000000000002</v>
      </c>
      <c r="I577" s="182">
        <v>7.79</v>
      </c>
      <c r="J577" s="182">
        <v>0.5</v>
      </c>
      <c r="K577" s="182">
        <v>17.96</v>
      </c>
      <c r="L577" s="182">
        <v>7</v>
      </c>
      <c r="M577" s="182">
        <v>0.02</v>
      </c>
      <c r="N577" s="182">
        <v>8.26</v>
      </c>
      <c r="O577" s="182">
        <v>101.01</v>
      </c>
      <c r="P577" s="183">
        <f t="shared" si="26"/>
        <v>80.428390974077018</v>
      </c>
      <c r="Q577" s="183">
        <f t="shared" si="27"/>
        <v>24.038456832337037</v>
      </c>
      <c r="R577" s="182" t="s">
        <v>729</v>
      </c>
      <c r="S577" s="182" t="s">
        <v>737</v>
      </c>
      <c r="T577" s="182">
        <v>11</v>
      </c>
    </row>
    <row r="578" spans="1:20" s="175" customFormat="1" ht="11.25">
      <c r="A578" s="175" t="s">
        <v>728</v>
      </c>
      <c r="B578" s="175">
        <v>6</v>
      </c>
      <c r="C578" s="175">
        <v>70</v>
      </c>
      <c r="D578" s="182">
        <v>0.3</v>
      </c>
      <c r="E578" s="182" t="str">
        <f t="shared" si="28"/>
        <v>Darnley Bay-6-70-0.3</v>
      </c>
      <c r="F578" s="182">
        <v>40.090000000000003</v>
      </c>
      <c r="G578" s="182">
        <v>0.69</v>
      </c>
      <c r="H578" s="182">
        <v>16.16</v>
      </c>
      <c r="I578" s="182">
        <v>6.93</v>
      </c>
      <c r="J578" s="182">
        <v>0.36</v>
      </c>
      <c r="K578" s="182">
        <v>19.350000000000001</v>
      </c>
      <c r="L578" s="182">
        <v>6.46</v>
      </c>
      <c r="M578" s="182">
        <v>0</v>
      </c>
      <c r="N578" s="182">
        <v>9.17</v>
      </c>
      <c r="O578" s="182">
        <v>99.21</v>
      </c>
      <c r="P578" s="183">
        <f t="shared" si="26"/>
        <v>83.269008313020649</v>
      </c>
      <c r="Q578" s="183">
        <f t="shared" si="27"/>
        <v>27.571315170230559</v>
      </c>
      <c r="R578" s="182" t="s">
        <v>729</v>
      </c>
      <c r="S578" s="182" t="s">
        <v>737</v>
      </c>
      <c r="T578" s="182">
        <v>11</v>
      </c>
    </row>
    <row r="579" spans="1:20" s="175" customFormat="1" ht="11.25">
      <c r="A579" s="175" t="s">
        <v>728</v>
      </c>
      <c r="B579" s="175">
        <v>6</v>
      </c>
      <c r="C579" s="175">
        <v>71</v>
      </c>
      <c r="D579" s="182">
        <v>0.3</v>
      </c>
      <c r="E579" s="182" t="str">
        <f t="shared" si="28"/>
        <v>Darnley Bay-6-71-0.3</v>
      </c>
      <c r="F579" s="182">
        <v>41.95</v>
      </c>
      <c r="G579" s="182">
        <v>0.18</v>
      </c>
      <c r="H579" s="182">
        <v>18.78</v>
      </c>
      <c r="I579" s="182">
        <v>7.15</v>
      </c>
      <c r="J579" s="182">
        <v>0.35</v>
      </c>
      <c r="K579" s="182">
        <v>19.59</v>
      </c>
      <c r="L579" s="182">
        <v>5.86</v>
      </c>
      <c r="M579" s="182">
        <v>0</v>
      </c>
      <c r="N579" s="182">
        <v>7.15</v>
      </c>
      <c r="O579" s="182">
        <v>101.01</v>
      </c>
      <c r="P579" s="183">
        <f t="shared" ref="P579:P642" si="29">((K579/40.31)/(K579/40.31+I579/71.85))*100</f>
        <v>83.003677411517444</v>
      </c>
      <c r="Q579" s="183">
        <f t="shared" ref="Q579:Q642" si="30">((N579/151.99061)/(N579/151.99061+H579/101.96137))*100</f>
        <v>20.344429301097826</v>
      </c>
      <c r="R579" s="182" t="s">
        <v>729</v>
      </c>
      <c r="S579" s="182" t="s">
        <v>730</v>
      </c>
      <c r="T579" s="182">
        <v>5</v>
      </c>
    </row>
    <row r="580" spans="1:20" s="175" customFormat="1" ht="11.25">
      <c r="A580" s="175" t="s">
        <v>728</v>
      </c>
      <c r="B580" s="175">
        <v>6</v>
      </c>
      <c r="C580" s="175">
        <v>72</v>
      </c>
      <c r="D580" s="182">
        <v>0.3</v>
      </c>
      <c r="E580" s="182" t="str">
        <f t="shared" si="28"/>
        <v>Darnley Bay-6-72-0.3</v>
      </c>
      <c r="F580" s="182">
        <v>42.04</v>
      </c>
      <c r="G580" s="182">
        <v>0.57999999999999996</v>
      </c>
      <c r="H580" s="182">
        <v>20.309999999999999</v>
      </c>
      <c r="I580" s="182">
        <v>8.2200000000000006</v>
      </c>
      <c r="J580" s="182">
        <v>0.28999999999999998</v>
      </c>
      <c r="K580" s="182">
        <v>19.25</v>
      </c>
      <c r="L580" s="182">
        <v>5.39</v>
      </c>
      <c r="M580" s="182">
        <v>0</v>
      </c>
      <c r="N580" s="182">
        <v>3.56</v>
      </c>
      <c r="O580" s="182">
        <v>99.63</v>
      </c>
      <c r="P580" s="183">
        <f t="shared" si="29"/>
        <v>80.673327770067871</v>
      </c>
      <c r="Q580" s="183">
        <f t="shared" si="30"/>
        <v>10.521500310406362</v>
      </c>
      <c r="R580" s="182" t="s">
        <v>729</v>
      </c>
      <c r="S580" s="182" t="s">
        <v>733</v>
      </c>
      <c r="T580" s="182">
        <v>1</v>
      </c>
    </row>
    <row r="581" spans="1:20" s="175" customFormat="1" ht="11.25">
      <c r="A581" s="175" t="s">
        <v>728</v>
      </c>
      <c r="B581" s="175">
        <v>6</v>
      </c>
      <c r="C581" s="175">
        <v>73</v>
      </c>
      <c r="D581" s="182">
        <v>0.3</v>
      </c>
      <c r="E581" s="182" t="str">
        <f t="shared" si="28"/>
        <v>Darnley Bay-6-73-0.3</v>
      </c>
      <c r="F581" s="182">
        <v>40.44</v>
      </c>
      <c r="G581" s="182">
        <v>0.82</v>
      </c>
      <c r="H581" s="182">
        <v>18.920000000000002</v>
      </c>
      <c r="I581" s="182">
        <v>8.0500000000000007</v>
      </c>
      <c r="J581" s="182">
        <v>0.33</v>
      </c>
      <c r="K581" s="182">
        <v>20.97</v>
      </c>
      <c r="L581" s="182">
        <v>4.82</v>
      </c>
      <c r="M581" s="182">
        <v>0</v>
      </c>
      <c r="N581" s="182">
        <v>5.74</v>
      </c>
      <c r="O581" s="182">
        <v>100.09</v>
      </c>
      <c r="P581" s="183">
        <f t="shared" si="29"/>
        <v>82.279528612541569</v>
      </c>
      <c r="Q581" s="183">
        <f t="shared" si="30"/>
        <v>16.910479337621208</v>
      </c>
      <c r="R581" s="182" t="s">
        <v>729</v>
      </c>
      <c r="S581" s="182" t="s">
        <v>737</v>
      </c>
      <c r="T581" s="182">
        <v>11</v>
      </c>
    </row>
    <row r="582" spans="1:20" s="175" customFormat="1" ht="11.25">
      <c r="A582" s="175" t="s">
        <v>728</v>
      </c>
      <c r="B582" s="175">
        <v>6</v>
      </c>
      <c r="C582" s="175">
        <v>74</v>
      </c>
      <c r="D582" s="182">
        <v>0.3</v>
      </c>
      <c r="E582" s="182" t="str">
        <f t="shared" si="28"/>
        <v>Darnley Bay-6-74-0.3</v>
      </c>
      <c r="F582" s="182">
        <v>42.9</v>
      </c>
      <c r="G582" s="182">
        <v>0.43</v>
      </c>
      <c r="H582" s="182">
        <v>20.65</v>
      </c>
      <c r="I582" s="182">
        <v>7.53</v>
      </c>
      <c r="J582" s="182">
        <v>0.27</v>
      </c>
      <c r="K582" s="182">
        <v>21.92</v>
      </c>
      <c r="L582" s="182">
        <v>4.84</v>
      </c>
      <c r="M582" s="182">
        <v>0.01</v>
      </c>
      <c r="N582" s="182">
        <v>3.5</v>
      </c>
      <c r="O582" s="182">
        <v>102.06</v>
      </c>
      <c r="P582" s="183">
        <f t="shared" si="29"/>
        <v>83.841548378606745</v>
      </c>
      <c r="Q582" s="183">
        <f t="shared" si="30"/>
        <v>10.209348213077519</v>
      </c>
      <c r="R582" s="182" t="s">
        <v>729</v>
      </c>
      <c r="S582" s="182" t="s">
        <v>733</v>
      </c>
      <c r="T582" s="182">
        <v>1</v>
      </c>
    </row>
    <row r="583" spans="1:20" s="175" customFormat="1" ht="11.25">
      <c r="A583" s="175" t="s">
        <v>728</v>
      </c>
      <c r="B583" s="175">
        <v>6</v>
      </c>
      <c r="C583" s="175">
        <v>75</v>
      </c>
      <c r="D583" s="182">
        <v>0.3</v>
      </c>
      <c r="E583" s="182" t="str">
        <f t="shared" si="28"/>
        <v>Darnley Bay-6-75-0.3</v>
      </c>
      <c r="F583" s="182">
        <v>42.28</v>
      </c>
      <c r="G583" s="182">
        <v>0.77</v>
      </c>
      <c r="H583" s="182">
        <v>18.72</v>
      </c>
      <c r="I583" s="182">
        <v>9.4</v>
      </c>
      <c r="J583" s="182">
        <v>0.43</v>
      </c>
      <c r="K583" s="182">
        <v>17.920000000000002</v>
      </c>
      <c r="L583" s="182">
        <v>6.17</v>
      </c>
      <c r="M583" s="182">
        <v>0.04</v>
      </c>
      <c r="N583" s="182">
        <v>4.16</v>
      </c>
      <c r="O583" s="182">
        <v>99.91</v>
      </c>
      <c r="P583" s="183">
        <f t="shared" si="29"/>
        <v>77.262422395656429</v>
      </c>
      <c r="Q583" s="183">
        <f t="shared" si="30"/>
        <v>12.973519545964985</v>
      </c>
      <c r="R583" s="182" t="s">
        <v>729</v>
      </c>
      <c r="S583" s="182" t="s">
        <v>737</v>
      </c>
      <c r="T583" s="182">
        <v>11</v>
      </c>
    </row>
    <row r="584" spans="1:20" s="175" customFormat="1" ht="11.25">
      <c r="A584" s="175" t="s">
        <v>728</v>
      </c>
      <c r="B584" s="175">
        <v>6</v>
      </c>
      <c r="C584" s="175">
        <v>76</v>
      </c>
      <c r="D584" s="182">
        <v>0.3</v>
      </c>
      <c r="E584" s="182" t="str">
        <f t="shared" si="28"/>
        <v>Darnley Bay-6-76-0.3</v>
      </c>
      <c r="F584" s="182">
        <v>41.88</v>
      </c>
      <c r="G584" s="182">
        <v>0.66</v>
      </c>
      <c r="H584" s="182">
        <v>20.92</v>
      </c>
      <c r="I584" s="182">
        <v>7.89</v>
      </c>
      <c r="J584" s="182">
        <v>0.4</v>
      </c>
      <c r="K584" s="182">
        <v>20.75</v>
      </c>
      <c r="L584" s="182">
        <v>5.18</v>
      </c>
      <c r="M584" s="182">
        <v>0.05</v>
      </c>
      <c r="N584" s="182">
        <v>3.34</v>
      </c>
      <c r="O584" s="182">
        <v>101.07</v>
      </c>
      <c r="P584" s="183">
        <f t="shared" si="29"/>
        <v>82.418042587969239</v>
      </c>
      <c r="Q584" s="183">
        <f t="shared" si="30"/>
        <v>9.6742089739797787</v>
      </c>
      <c r="R584" s="182" t="s">
        <v>729</v>
      </c>
      <c r="S584" s="182" t="s">
        <v>733</v>
      </c>
      <c r="T584" s="182">
        <v>1</v>
      </c>
    </row>
    <row r="585" spans="1:20" s="175" customFormat="1" ht="11.25">
      <c r="A585" s="175" t="s">
        <v>728</v>
      </c>
      <c r="B585" s="175">
        <v>6</v>
      </c>
      <c r="C585" s="175">
        <v>77</v>
      </c>
      <c r="D585" s="182">
        <v>0.3</v>
      </c>
      <c r="E585" s="182" t="str">
        <f t="shared" si="28"/>
        <v>Darnley Bay-6-77-0.3</v>
      </c>
      <c r="F585" s="182">
        <v>41.46</v>
      </c>
      <c r="G585" s="182">
        <v>0.14000000000000001</v>
      </c>
      <c r="H585" s="182">
        <v>18.37</v>
      </c>
      <c r="I585" s="182">
        <v>7.7</v>
      </c>
      <c r="J585" s="182">
        <v>0.41</v>
      </c>
      <c r="K585" s="182">
        <v>19.399999999999999</v>
      </c>
      <c r="L585" s="182">
        <v>6.05</v>
      </c>
      <c r="M585" s="182">
        <v>0</v>
      </c>
      <c r="N585" s="182">
        <v>6.48</v>
      </c>
      <c r="O585" s="182">
        <v>100.02</v>
      </c>
      <c r="P585" s="183">
        <f t="shared" si="29"/>
        <v>81.787761027110022</v>
      </c>
      <c r="Q585" s="183">
        <f t="shared" si="30"/>
        <v>19.135601358687303</v>
      </c>
      <c r="R585" s="182" t="s">
        <v>729</v>
      </c>
      <c r="S585" s="182" t="s">
        <v>730</v>
      </c>
      <c r="T585" s="182">
        <v>5</v>
      </c>
    </row>
    <row r="586" spans="1:20" s="175" customFormat="1" ht="11.25">
      <c r="A586" s="175" t="s">
        <v>728</v>
      </c>
      <c r="B586" s="175">
        <v>6</v>
      </c>
      <c r="C586" s="175">
        <v>78</v>
      </c>
      <c r="D586" s="182">
        <v>0.3</v>
      </c>
      <c r="E586" s="182" t="str">
        <f t="shared" si="28"/>
        <v>Darnley Bay-6-78-0.3</v>
      </c>
      <c r="F586" s="182">
        <v>40.770000000000003</v>
      </c>
      <c r="G586" s="182">
        <v>0.7</v>
      </c>
      <c r="H586" s="182">
        <v>19.600000000000001</v>
      </c>
      <c r="I586" s="182">
        <v>8.2799999999999994</v>
      </c>
      <c r="J586" s="182">
        <v>0.37</v>
      </c>
      <c r="K586" s="182">
        <v>20.52</v>
      </c>
      <c r="L586" s="182">
        <v>5.14</v>
      </c>
      <c r="M586" s="182">
        <v>0.05</v>
      </c>
      <c r="N586" s="182">
        <v>3.45</v>
      </c>
      <c r="O586" s="182">
        <v>98.89</v>
      </c>
      <c r="P586" s="183">
        <f t="shared" si="29"/>
        <v>81.540761919173022</v>
      </c>
      <c r="Q586" s="183">
        <f t="shared" si="30"/>
        <v>10.561083085611966</v>
      </c>
      <c r="R586" s="182" t="s">
        <v>729</v>
      </c>
      <c r="S586" s="182" t="s">
        <v>733</v>
      </c>
      <c r="T586" s="182">
        <v>1</v>
      </c>
    </row>
    <row r="587" spans="1:20" s="175" customFormat="1" ht="11.25">
      <c r="A587" s="175" t="s">
        <v>728</v>
      </c>
      <c r="B587" s="175">
        <v>6</v>
      </c>
      <c r="C587" s="175">
        <v>79</v>
      </c>
      <c r="D587" s="182">
        <v>0.3</v>
      </c>
      <c r="E587" s="182" t="str">
        <f t="shared" si="28"/>
        <v>Darnley Bay-6-79-0.3</v>
      </c>
      <c r="F587" s="182">
        <v>42.14</v>
      </c>
      <c r="G587" s="182">
        <v>0.11</v>
      </c>
      <c r="H587" s="182">
        <v>19</v>
      </c>
      <c r="I587" s="182">
        <v>7.41</v>
      </c>
      <c r="J587" s="182">
        <v>0.48</v>
      </c>
      <c r="K587" s="182">
        <v>19.55</v>
      </c>
      <c r="L587" s="182">
        <v>5.92</v>
      </c>
      <c r="M587" s="182">
        <v>0</v>
      </c>
      <c r="N587" s="182">
        <v>6.03</v>
      </c>
      <c r="O587" s="182">
        <v>100.64</v>
      </c>
      <c r="P587" s="183">
        <f t="shared" si="29"/>
        <v>82.464288620298902</v>
      </c>
      <c r="Q587" s="183">
        <f t="shared" si="30"/>
        <v>17.553203942020129</v>
      </c>
      <c r="R587" s="182" t="s">
        <v>729</v>
      </c>
      <c r="S587" s="182" t="s">
        <v>730</v>
      </c>
      <c r="T587" s="182">
        <v>5</v>
      </c>
    </row>
    <row r="588" spans="1:20" s="175" customFormat="1" ht="11.25">
      <c r="A588" s="175" t="s">
        <v>728</v>
      </c>
      <c r="B588" s="175">
        <v>6</v>
      </c>
      <c r="C588" s="175">
        <v>80</v>
      </c>
      <c r="D588" s="182">
        <v>0.3</v>
      </c>
      <c r="E588" s="182" t="str">
        <f t="shared" si="28"/>
        <v>Darnley Bay-6-80-0.3</v>
      </c>
      <c r="F588" s="182">
        <v>41.7</v>
      </c>
      <c r="G588" s="182">
        <v>0.14000000000000001</v>
      </c>
      <c r="H588" s="182">
        <v>20.85</v>
      </c>
      <c r="I588" s="182">
        <v>7.86</v>
      </c>
      <c r="J588" s="182">
        <v>0.53</v>
      </c>
      <c r="K588" s="182">
        <v>20.72</v>
      </c>
      <c r="L588" s="182">
        <v>3.95</v>
      </c>
      <c r="M588" s="182">
        <v>0</v>
      </c>
      <c r="N588" s="182">
        <v>4.13</v>
      </c>
      <c r="O588" s="182">
        <v>99.86</v>
      </c>
      <c r="P588" s="183">
        <f t="shared" si="29"/>
        <v>82.45225354494977</v>
      </c>
      <c r="Q588" s="183">
        <f t="shared" si="30"/>
        <v>11.729475768344507</v>
      </c>
      <c r="R588" s="182" t="s">
        <v>729</v>
      </c>
      <c r="S588" s="182" t="s">
        <v>732</v>
      </c>
      <c r="T588" s="182">
        <v>6</v>
      </c>
    </row>
    <row r="589" spans="1:20" s="175" customFormat="1" ht="11.25">
      <c r="A589" s="175" t="s">
        <v>728</v>
      </c>
      <c r="B589" s="175">
        <v>6</v>
      </c>
      <c r="C589" s="175">
        <v>81</v>
      </c>
      <c r="D589" s="182">
        <v>0.3</v>
      </c>
      <c r="E589" s="182" t="str">
        <f t="shared" si="28"/>
        <v>Darnley Bay-6-81-0.3</v>
      </c>
      <c r="F589" s="182">
        <v>41.73</v>
      </c>
      <c r="G589" s="182">
        <v>0.23</v>
      </c>
      <c r="H589" s="182">
        <v>18.77</v>
      </c>
      <c r="I589" s="182">
        <v>7.16</v>
      </c>
      <c r="J589" s="182">
        <v>0.37</v>
      </c>
      <c r="K589" s="182">
        <v>19.829999999999998</v>
      </c>
      <c r="L589" s="182">
        <v>5.56</v>
      </c>
      <c r="M589" s="182">
        <v>0</v>
      </c>
      <c r="N589" s="182">
        <v>5.87</v>
      </c>
      <c r="O589" s="182">
        <v>99.51</v>
      </c>
      <c r="P589" s="183">
        <f t="shared" si="29"/>
        <v>83.155203635147345</v>
      </c>
      <c r="Q589" s="183">
        <f t="shared" si="30"/>
        <v>17.341288516341979</v>
      </c>
      <c r="R589" s="182" t="s">
        <v>729</v>
      </c>
      <c r="S589" s="182" t="s">
        <v>730</v>
      </c>
      <c r="T589" s="182">
        <v>5</v>
      </c>
    </row>
    <row r="590" spans="1:20" s="175" customFormat="1" ht="11.25">
      <c r="A590" s="175" t="s">
        <v>728</v>
      </c>
      <c r="B590" s="175">
        <v>6</v>
      </c>
      <c r="C590" s="175">
        <v>82</v>
      </c>
      <c r="D590" s="182">
        <v>0.3</v>
      </c>
      <c r="E590" s="182" t="str">
        <f t="shared" si="28"/>
        <v>Darnley Bay-6-82-0.3</v>
      </c>
      <c r="F590" s="182">
        <v>42.67</v>
      </c>
      <c r="G590" s="182">
        <v>0.43</v>
      </c>
      <c r="H590" s="182">
        <v>18.940000000000001</v>
      </c>
      <c r="I590" s="182">
        <v>7.4</v>
      </c>
      <c r="J590" s="182">
        <v>0.36</v>
      </c>
      <c r="K590" s="182">
        <v>19.34</v>
      </c>
      <c r="L590" s="182">
        <v>5.54</v>
      </c>
      <c r="M590" s="182">
        <v>0</v>
      </c>
      <c r="N590" s="182">
        <v>5.51</v>
      </c>
      <c r="O590" s="182">
        <v>100.19</v>
      </c>
      <c r="P590" s="183">
        <f t="shared" si="29"/>
        <v>82.327224856372482</v>
      </c>
      <c r="Q590" s="183">
        <f t="shared" si="30"/>
        <v>16.329185576015941</v>
      </c>
      <c r="R590" s="182" t="s">
        <v>729</v>
      </c>
      <c r="S590" s="182" t="s">
        <v>737</v>
      </c>
      <c r="T590" s="182">
        <v>11</v>
      </c>
    </row>
    <row r="591" spans="1:20" s="175" customFormat="1" ht="11.25">
      <c r="A591" s="175" t="s">
        <v>728</v>
      </c>
      <c r="B591" s="175">
        <v>6</v>
      </c>
      <c r="C591" s="175">
        <v>83</v>
      </c>
      <c r="D591" s="182">
        <v>0.3</v>
      </c>
      <c r="E591" s="182" t="str">
        <f t="shared" si="28"/>
        <v>Darnley Bay-6-83-0.3</v>
      </c>
      <c r="F591" s="182">
        <v>41.9</v>
      </c>
      <c r="G591" s="182">
        <v>0.11</v>
      </c>
      <c r="H591" s="182">
        <v>18.829999999999998</v>
      </c>
      <c r="I591" s="182">
        <v>7.38</v>
      </c>
      <c r="J591" s="182">
        <v>0.44</v>
      </c>
      <c r="K591" s="182">
        <v>18.97</v>
      </c>
      <c r="L591" s="182">
        <v>6.15</v>
      </c>
      <c r="M591" s="182">
        <v>0</v>
      </c>
      <c r="N591" s="182">
        <v>6.54</v>
      </c>
      <c r="O591" s="182">
        <v>100.32</v>
      </c>
      <c r="P591" s="183">
        <f t="shared" si="29"/>
        <v>82.084253472620588</v>
      </c>
      <c r="Q591" s="183">
        <f t="shared" si="30"/>
        <v>18.896660817820603</v>
      </c>
      <c r="R591" s="182" t="s">
        <v>729</v>
      </c>
      <c r="S591" s="182" t="s">
        <v>730</v>
      </c>
      <c r="T591" s="182">
        <v>5</v>
      </c>
    </row>
    <row r="592" spans="1:20" s="175" customFormat="1" ht="11.25">
      <c r="A592" s="175" t="s">
        <v>728</v>
      </c>
      <c r="B592" s="175">
        <v>6</v>
      </c>
      <c r="C592" s="175">
        <v>84</v>
      </c>
      <c r="D592" s="182">
        <v>0.3</v>
      </c>
      <c r="E592" s="182" t="str">
        <f t="shared" si="28"/>
        <v>Darnley Bay-6-84-0.3</v>
      </c>
      <c r="F592" s="182">
        <v>42.27</v>
      </c>
      <c r="G592" s="182">
        <v>0.04</v>
      </c>
      <c r="H592" s="182">
        <v>19.93</v>
      </c>
      <c r="I592" s="182">
        <v>7.55</v>
      </c>
      <c r="J592" s="182">
        <v>0.48</v>
      </c>
      <c r="K592" s="182">
        <v>19.95</v>
      </c>
      <c r="L592" s="182">
        <v>5.36</v>
      </c>
      <c r="M592" s="182">
        <v>0</v>
      </c>
      <c r="N592" s="182">
        <v>5.07</v>
      </c>
      <c r="O592" s="182">
        <v>100.63</v>
      </c>
      <c r="P592" s="183">
        <f t="shared" si="29"/>
        <v>82.486499768666107</v>
      </c>
      <c r="Q592" s="183">
        <f t="shared" si="30"/>
        <v>14.577752099931049</v>
      </c>
      <c r="R592" s="182" t="s">
        <v>729</v>
      </c>
      <c r="S592" s="182" t="s">
        <v>730</v>
      </c>
      <c r="T592" s="182">
        <v>5</v>
      </c>
    </row>
    <row r="593" spans="1:20" s="175" customFormat="1" ht="11.25">
      <c r="A593" s="175" t="s">
        <v>728</v>
      </c>
      <c r="B593" s="175">
        <v>6</v>
      </c>
      <c r="C593" s="175">
        <v>85</v>
      </c>
      <c r="D593" s="182">
        <v>0.3</v>
      </c>
      <c r="E593" s="182" t="str">
        <f t="shared" si="28"/>
        <v>Darnley Bay-6-85-0.3</v>
      </c>
      <c r="F593" s="182">
        <v>42.35</v>
      </c>
      <c r="G593" s="182">
        <v>0.16</v>
      </c>
      <c r="H593" s="182">
        <v>20.7</v>
      </c>
      <c r="I593" s="182">
        <v>8.02</v>
      </c>
      <c r="J593" s="182">
        <v>0.47</v>
      </c>
      <c r="K593" s="182">
        <v>20.94</v>
      </c>
      <c r="L593" s="182">
        <v>4.93</v>
      </c>
      <c r="M593" s="182">
        <v>0</v>
      </c>
      <c r="N593" s="182">
        <v>3.55</v>
      </c>
      <c r="O593" s="182">
        <v>101.12</v>
      </c>
      <c r="P593" s="183">
        <f t="shared" si="29"/>
        <v>82.31306801109865</v>
      </c>
      <c r="Q593" s="183">
        <f t="shared" si="30"/>
        <v>10.317716052697669</v>
      </c>
      <c r="R593" s="182" t="s">
        <v>729</v>
      </c>
      <c r="S593" s="182" t="s">
        <v>730</v>
      </c>
      <c r="T593" s="182">
        <v>5</v>
      </c>
    </row>
    <row r="594" spans="1:20" s="175" customFormat="1" ht="11.25">
      <c r="A594" s="175" t="s">
        <v>728</v>
      </c>
      <c r="B594" s="175">
        <v>6</v>
      </c>
      <c r="C594" s="175">
        <v>86</v>
      </c>
      <c r="D594" s="182">
        <v>0.3</v>
      </c>
      <c r="E594" s="182" t="str">
        <f t="shared" si="28"/>
        <v>Darnley Bay-6-86-0.3</v>
      </c>
      <c r="F594" s="182">
        <v>41.27</v>
      </c>
      <c r="G594" s="182">
        <v>0.7</v>
      </c>
      <c r="H594" s="182">
        <v>13.66</v>
      </c>
      <c r="I594" s="182">
        <v>7.3</v>
      </c>
      <c r="J594" s="182">
        <v>0.36</v>
      </c>
      <c r="K594" s="182">
        <v>17.57</v>
      </c>
      <c r="L594" s="182">
        <v>6.77</v>
      </c>
      <c r="M594" s="182">
        <v>0</v>
      </c>
      <c r="N594" s="182">
        <v>11.13</v>
      </c>
      <c r="O594" s="182">
        <v>98.76</v>
      </c>
      <c r="P594" s="183">
        <f t="shared" si="29"/>
        <v>81.096605408669475</v>
      </c>
      <c r="Q594" s="183">
        <f t="shared" si="30"/>
        <v>35.341711318214983</v>
      </c>
      <c r="R594" s="182" t="s">
        <v>729</v>
      </c>
      <c r="S594" s="182" t="s">
        <v>737</v>
      </c>
      <c r="T594" s="182">
        <v>11</v>
      </c>
    </row>
    <row r="595" spans="1:20" s="175" customFormat="1" ht="11.25">
      <c r="A595" s="175" t="s">
        <v>728</v>
      </c>
      <c r="B595" s="175">
        <v>6</v>
      </c>
      <c r="C595" s="175">
        <v>87</v>
      </c>
      <c r="D595" s="182">
        <v>0.3</v>
      </c>
      <c r="E595" s="182" t="str">
        <f t="shared" si="28"/>
        <v>Darnley Bay-6-87-0.3</v>
      </c>
      <c r="F595" s="182">
        <v>41.64</v>
      </c>
      <c r="G595" s="182">
        <v>0.41</v>
      </c>
      <c r="H595" s="182">
        <v>17.87</v>
      </c>
      <c r="I595" s="182">
        <v>8.27</v>
      </c>
      <c r="J595" s="182">
        <v>0.39</v>
      </c>
      <c r="K595" s="182">
        <v>18.05</v>
      </c>
      <c r="L595" s="182">
        <v>5.97</v>
      </c>
      <c r="M595" s="182">
        <v>0</v>
      </c>
      <c r="N595" s="182">
        <v>7</v>
      </c>
      <c r="O595" s="182">
        <v>99.61</v>
      </c>
      <c r="P595" s="183">
        <f t="shared" si="29"/>
        <v>79.551453323716842</v>
      </c>
      <c r="Q595" s="183">
        <f t="shared" si="30"/>
        <v>20.809645383453265</v>
      </c>
      <c r="R595" s="182" t="s">
        <v>729</v>
      </c>
      <c r="S595" s="182" t="s">
        <v>730</v>
      </c>
      <c r="T595" s="182">
        <v>5</v>
      </c>
    </row>
    <row r="596" spans="1:20" s="175" customFormat="1" ht="11.25">
      <c r="A596" s="175" t="s">
        <v>728</v>
      </c>
      <c r="B596" s="175">
        <v>6</v>
      </c>
      <c r="C596" s="175">
        <v>88</v>
      </c>
      <c r="D596" s="182">
        <v>0.3</v>
      </c>
      <c r="E596" s="182" t="str">
        <f t="shared" si="28"/>
        <v>Darnley Bay-6-88-0.3</v>
      </c>
      <c r="F596" s="182">
        <v>42.19</v>
      </c>
      <c r="G596" s="182">
        <v>0.23</v>
      </c>
      <c r="H596" s="182">
        <v>18.87</v>
      </c>
      <c r="I596" s="182">
        <v>7.03</v>
      </c>
      <c r="J596" s="182">
        <v>0.34</v>
      </c>
      <c r="K596" s="182">
        <v>20.309999999999999</v>
      </c>
      <c r="L596" s="182">
        <v>5.42</v>
      </c>
      <c r="M596" s="182">
        <v>0</v>
      </c>
      <c r="N596" s="182">
        <v>6.36</v>
      </c>
      <c r="O596" s="182">
        <v>100.76</v>
      </c>
      <c r="P596" s="183">
        <f t="shared" si="29"/>
        <v>83.738625387684792</v>
      </c>
      <c r="Q596" s="183">
        <f t="shared" si="30"/>
        <v>18.440707160253506</v>
      </c>
      <c r="R596" s="182" t="s">
        <v>729</v>
      </c>
      <c r="S596" s="182" t="s">
        <v>730</v>
      </c>
      <c r="T596" s="182">
        <v>5</v>
      </c>
    </row>
    <row r="597" spans="1:20" s="175" customFormat="1" ht="11.25">
      <c r="A597" s="175" t="s">
        <v>728</v>
      </c>
      <c r="B597" s="175">
        <v>6</v>
      </c>
      <c r="C597" s="175">
        <v>89</v>
      </c>
      <c r="D597" s="182">
        <v>0.3</v>
      </c>
      <c r="E597" s="182" t="str">
        <f t="shared" si="28"/>
        <v>Darnley Bay-6-89-0.3</v>
      </c>
      <c r="F597" s="182">
        <v>41.18</v>
      </c>
      <c r="G597" s="182">
        <v>0.49</v>
      </c>
      <c r="H597" s="182">
        <v>20.76</v>
      </c>
      <c r="I597" s="182">
        <v>7.75</v>
      </c>
      <c r="J597" s="182">
        <v>0.36</v>
      </c>
      <c r="K597" s="182">
        <v>20.14</v>
      </c>
      <c r="L597" s="182">
        <v>4.9000000000000004</v>
      </c>
      <c r="M597" s="182">
        <v>0</v>
      </c>
      <c r="N597" s="182">
        <v>3.36</v>
      </c>
      <c r="O597" s="182">
        <v>98.93</v>
      </c>
      <c r="P597" s="183">
        <f t="shared" si="29"/>
        <v>82.244425354007461</v>
      </c>
      <c r="Q597" s="183">
        <f t="shared" si="30"/>
        <v>9.7941252737494686</v>
      </c>
      <c r="R597" s="182" t="s">
        <v>729</v>
      </c>
      <c r="S597" s="182" t="s">
        <v>733</v>
      </c>
      <c r="T597" s="182">
        <v>1</v>
      </c>
    </row>
    <row r="598" spans="1:20" s="175" customFormat="1" ht="11.25">
      <c r="A598" s="175" t="s">
        <v>728</v>
      </c>
      <c r="B598" s="175">
        <v>6</v>
      </c>
      <c r="C598" s="175">
        <v>90</v>
      </c>
      <c r="D598" s="182">
        <v>0.3</v>
      </c>
      <c r="E598" s="182" t="str">
        <f t="shared" si="28"/>
        <v>Darnley Bay-6-90-0.3</v>
      </c>
      <c r="F598" s="182">
        <v>41.2</v>
      </c>
      <c r="G598" s="182">
        <v>0.1</v>
      </c>
      <c r="H598" s="182">
        <v>17.41</v>
      </c>
      <c r="I598" s="182">
        <v>7.14</v>
      </c>
      <c r="J598" s="182">
        <v>0.44</v>
      </c>
      <c r="K598" s="182">
        <v>17.91</v>
      </c>
      <c r="L598" s="182">
        <v>6.66</v>
      </c>
      <c r="M598" s="182">
        <v>0</v>
      </c>
      <c r="N598" s="182">
        <v>8</v>
      </c>
      <c r="O598" s="182">
        <v>98.86</v>
      </c>
      <c r="P598" s="183">
        <f t="shared" si="29"/>
        <v>81.722035587787957</v>
      </c>
      <c r="Q598" s="183">
        <f t="shared" si="30"/>
        <v>23.562302056601226</v>
      </c>
      <c r="R598" s="182" t="s">
        <v>729</v>
      </c>
      <c r="S598" s="182" t="s">
        <v>730</v>
      </c>
      <c r="T598" s="182">
        <v>5</v>
      </c>
    </row>
    <row r="599" spans="1:20" s="175" customFormat="1" ht="11.25">
      <c r="A599" s="175" t="s">
        <v>728</v>
      </c>
      <c r="B599" s="175">
        <v>6</v>
      </c>
      <c r="C599" s="175">
        <v>91</v>
      </c>
      <c r="D599" s="182">
        <v>0.3</v>
      </c>
      <c r="E599" s="182" t="str">
        <f t="shared" si="28"/>
        <v>Darnley Bay-6-91-0.3</v>
      </c>
      <c r="F599" s="182">
        <v>42.31</v>
      </c>
      <c r="G599" s="182">
        <v>0.14000000000000001</v>
      </c>
      <c r="H599" s="182">
        <v>22.16</v>
      </c>
      <c r="I599" s="182">
        <v>8.0500000000000007</v>
      </c>
      <c r="J599" s="182">
        <v>0.26</v>
      </c>
      <c r="K599" s="182">
        <v>20.22</v>
      </c>
      <c r="L599" s="182">
        <v>4.8</v>
      </c>
      <c r="M599" s="182">
        <v>0</v>
      </c>
      <c r="N599" s="182">
        <v>2.52</v>
      </c>
      <c r="O599" s="182">
        <v>100.46</v>
      </c>
      <c r="P599" s="183">
        <f t="shared" si="29"/>
        <v>81.742247028854123</v>
      </c>
      <c r="Q599" s="183">
        <f t="shared" si="30"/>
        <v>7.0879664688744262</v>
      </c>
      <c r="R599" s="182" t="s">
        <v>729</v>
      </c>
      <c r="S599" s="182" t="s">
        <v>730</v>
      </c>
      <c r="T599" s="182">
        <v>5</v>
      </c>
    </row>
    <row r="600" spans="1:20" s="175" customFormat="1" ht="11.25">
      <c r="A600" s="175" t="s">
        <v>728</v>
      </c>
      <c r="B600" s="175">
        <v>6</v>
      </c>
      <c r="C600" s="175">
        <v>92</v>
      </c>
      <c r="D600" s="182">
        <v>0.3</v>
      </c>
      <c r="E600" s="182" t="str">
        <f t="shared" si="28"/>
        <v>Darnley Bay-6-92-0.3</v>
      </c>
      <c r="F600" s="182">
        <v>41.06</v>
      </c>
      <c r="G600" s="182">
        <v>1.74</v>
      </c>
      <c r="H600" s="182">
        <v>18.600000000000001</v>
      </c>
      <c r="I600" s="182">
        <v>8.31</v>
      </c>
      <c r="J600" s="182">
        <v>0.41</v>
      </c>
      <c r="K600" s="182">
        <v>18.95</v>
      </c>
      <c r="L600" s="182">
        <v>6.57</v>
      </c>
      <c r="M600" s="182">
        <v>0</v>
      </c>
      <c r="N600" s="182">
        <v>3.87</v>
      </c>
      <c r="O600" s="182">
        <v>99.51</v>
      </c>
      <c r="P600" s="183">
        <f t="shared" si="29"/>
        <v>80.255262848905545</v>
      </c>
      <c r="Q600" s="183">
        <f t="shared" si="30"/>
        <v>12.248217060305702</v>
      </c>
      <c r="R600" s="182" t="s">
        <v>729</v>
      </c>
      <c r="S600" s="182" t="s">
        <v>733</v>
      </c>
      <c r="T600" s="182">
        <v>1</v>
      </c>
    </row>
    <row r="601" spans="1:20" s="175" customFormat="1" ht="11.25">
      <c r="A601" s="175" t="s">
        <v>728</v>
      </c>
      <c r="B601" s="175">
        <v>6</v>
      </c>
      <c r="C601" s="175">
        <v>93</v>
      </c>
      <c r="D601" s="182">
        <v>0.3</v>
      </c>
      <c r="E601" s="182" t="str">
        <f t="shared" si="28"/>
        <v>Darnley Bay-6-93-0.3</v>
      </c>
      <c r="F601" s="182">
        <v>41.94</v>
      </c>
      <c r="G601" s="182">
        <v>0.39</v>
      </c>
      <c r="H601" s="182">
        <v>19.96</v>
      </c>
      <c r="I601" s="182">
        <v>7.02</v>
      </c>
      <c r="J601" s="182">
        <v>0.35</v>
      </c>
      <c r="K601" s="182">
        <v>21.27</v>
      </c>
      <c r="L601" s="182">
        <v>5.22</v>
      </c>
      <c r="M601" s="182">
        <v>0.01</v>
      </c>
      <c r="N601" s="182">
        <v>4.5199999999999996</v>
      </c>
      <c r="O601" s="182">
        <v>100.68</v>
      </c>
      <c r="P601" s="183">
        <f t="shared" si="29"/>
        <v>84.376535734889359</v>
      </c>
      <c r="Q601" s="183">
        <f t="shared" si="30"/>
        <v>13.187937399956731</v>
      </c>
      <c r="R601" s="182" t="s">
        <v>729</v>
      </c>
      <c r="S601" s="182" t="s">
        <v>737</v>
      </c>
      <c r="T601" s="182">
        <v>11</v>
      </c>
    </row>
    <row r="602" spans="1:20" s="175" customFormat="1" ht="11.25">
      <c r="A602" s="175" t="s">
        <v>728</v>
      </c>
      <c r="B602" s="175">
        <v>6</v>
      </c>
      <c r="C602" s="175">
        <v>94</v>
      </c>
      <c r="D602" s="182">
        <v>0.3</v>
      </c>
      <c r="E602" s="182" t="str">
        <f t="shared" si="28"/>
        <v>Darnley Bay-6-94-0.3</v>
      </c>
      <c r="F602" s="182">
        <v>40.130000000000003</v>
      </c>
      <c r="G602" s="182">
        <v>7.0000000000000007E-2</v>
      </c>
      <c r="H602" s="182">
        <v>17.54</v>
      </c>
      <c r="I602" s="182">
        <v>7.71</v>
      </c>
      <c r="J602" s="182">
        <v>0.37</v>
      </c>
      <c r="K602" s="182">
        <v>19.37</v>
      </c>
      <c r="L602" s="182">
        <v>6.76</v>
      </c>
      <c r="M602" s="182">
        <v>0</v>
      </c>
      <c r="N602" s="182">
        <v>7.94</v>
      </c>
      <c r="O602" s="182">
        <v>99.91</v>
      </c>
      <c r="P602" s="183">
        <f t="shared" si="29"/>
        <v>81.745338657661691</v>
      </c>
      <c r="Q602" s="183">
        <f t="shared" si="30"/>
        <v>23.293797686776642</v>
      </c>
      <c r="R602" s="182" t="s">
        <v>729</v>
      </c>
      <c r="S602" s="182" t="s">
        <v>730</v>
      </c>
      <c r="T602" s="182">
        <v>5</v>
      </c>
    </row>
    <row r="603" spans="1:20" s="175" customFormat="1" ht="11.25">
      <c r="A603" s="175" t="s">
        <v>728</v>
      </c>
      <c r="B603" s="175">
        <v>6</v>
      </c>
      <c r="C603" s="175">
        <v>95</v>
      </c>
      <c r="D603" s="182">
        <v>0.3</v>
      </c>
      <c r="E603" s="182" t="str">
        <f t="shared" si="28"/>
        <v>Darnley Bay-6-95-0.3</v>
      </c>
      <c r="F603" s="182">
        <v>41.78</v>
      </c>
      <c r="G603" s="182">
        <v>0.14000000000000001</v>
      </c>
      <c r="H603" s="182">
        <v>18.13</v>
      </c>
      <c r="I603" s="182">
        <v>7.16</v>
      </c>
      <c r="J603" s="182">
        <v>0.43</v>
      </c>
      <c r="K603" s="182">
        <v>18.39</v>
      </c>
      <c r="L603" s="182">
        <v>6.62</v>
      </c>
      <c r="M603" s="182">
        <v>0.04</v>
      </c>
      <c r="N603" s="182">
        <v>7.64</v>
      </c>
      <c r="O603" s="182">
        <v>100.31</v>
      </c>
      <c r="P603" s="183">
        <f t="shared" si="29"/>
        <v>82.072660919085791</v>
      </c>
      <c r="Q603" s="183">
        <f t="shared" si="30"/>
        <v>22.03899900847534</v>
      </c>
      <c r="R603" s="182" t="s">
        <v>729</v>
      </c>
      <c r="S603" s="182" t="s">
        <v>730</v>
      </c>
      <c r="T603" s="182">
        <v>5</v>
      </c>
    </row>
    <row r="604" spans="1:20" s="175" customFormat="1" ht="11.25">
      <c r="A604" s="175" t="s">
        <v>728</v>
      </c>
      <c r="B604" s="175">
        <v>6</v>
      </c>
      <c r="C604" s="175">
        <v>96</v>
      </c>
      <c r="D604" s="182">
        <v>0.3</v>
      </c>
      <c r="E604" s="182" t="str">
        <f t="shared" si="28"/>
        <v>Darnley Bay-6-96-0.3</v>
      </c>
      <c r="F604" s="182">
        <v>42.32</v>
      </c>
      <c r="G604" s="182">
        <v>0.37</v>
      </c>
      <c r="H604" s="182">
        <v>19.649999999999999</v>
      </c>
      <c r="I604" s="182">
        <v>7.13</v>
      </c>
      <c r="J604" s="182">
        <v>0.3</v>
      </c>
      <c r="K604" s="182">
        <v>21.09</v>
      </c>
      <c r="L604" s="182">
        <v>4.76</v>
      </c>
      <c r="M604" s="182">
        <v>0</v>
      </c>
      <c r="N604" s="182">
        <v>3.62</v>
      </c>
      <c r="O604" s="182">
        <v>99.23</v>
      </c>
      <c r="P604" s="183">
        <f t="shared" si="29"/>
        <v>84.056913116285841</v>
      </c>
      <c r="Q604" s="183">
        <f t="shared" si="30"/>
        <v>10.999148865636608</v>
      </c>
      <c r="R604" s="182" t="s">
        <v>729</v>
      </c>
      <c r="S604" s="182" t="s">
        <v>733</v>
      </c>
      <c r="T604" s="182">
        <v>1</v>
      </c>
    </row>
    <row r="605" spans="1:20" s="175" customFormat="1" ht="11.25">
      <c r="A605" s="175" t="s">
        <v>728</v>
      </c>
      <c r="B605" s="175">
        <v>6</v>
      </c>
      <c r="C605" s="175">
        <v>97</v>
      </c>
      <c r="D605" s="182">
        <v>0.3</v>
      </c>
      <c r="E605" s="182" t="str">
        <f t="shared" si="28"/>
        <v>Darnley Bay-6-97-0.3</v>
      </c>
      <c r="F605" s="182">
        <v>41.54</v>
      </c>
      <c r="G605" s="182">
        <v>0.43</v>
      </c>
      <c r="H605" s="182">
        <v>19.96</v>
      </c>
      <c r="I605" s="182">
        <v>6.65</v>
      </c>
      <c r="J605" s="182">
        <v>0.47</v>
      </c>
      <c r="K605" s="182">
        <v>20.49</v>
      </c>
      <c r="L605" s="182">
        <v>5.22</v>
      </c>
      <c r="M605" s="182">
        <v>0</v>
      </c>
      <c r="N605" s="182">
        <v>4.68</v>
      </c>
      <c r="O605" s="182">
        <v>99.44</v>
      </c>
      <c r="P605" s="183">
        <f t="shared" si="29"/>
        <v>84.596539153739542</v>
      </c>
      <c r="Q605" s="183">
        <f t="shared" si="30"/>
        <v>13.591318737761762</v>
      </c>
      <c r="R605" s="182" t="s">
        <v>729</v>
      </c>
      <c r="S605" s="182" t="s">
        <v>737</v>
      </c>
      <c r="T605" s="182">
        <v>11</v>
      </c>
    </row>
    <row r="606" spans="1:20" s="175" customFormat="1" ht="11.25">
      <c r="A606" s="175" t="s">
        <v>728</v>
      </c>
      <c r="B606" s="175">
        <v>6</v>
      </c>
      <c r="C606" s="175">
        <v>98</v>
      </c>
      <c r="D606" s="182">
        <v>0.3</v>
      </c>
      <c r="E606" s="182" t="str">
        <f t="shared" si="28"/>
        <v>Darnley Bay-6-98-0.3</v>
      </c>
      <c r="F606" s="182">
        <v>41.42</v>
      </c>
      <c r="G606" s="182">
        <v>0.4</v>
      </c>
      <c r="H606" s="182">
        <v>20.329999999999998</v>
      </c>
      <c r="I606" s="182">
        <v>7.1</v>
      </c>
      <c r="J606" s="182">
        <v>0.3</v>
      </c>
      <c r="K606" s="182">
        <v>20.54</v>
      </c>
      <c r="L606" s="182">
        <v>4.76</v>
      </c>
      <c r="M606" s="182">
        <v>0.05</v>
      </c>
      <c r="N606" s="182">
        <v>3.7</v>
      </c>
      <c r="O606" s="182">
        <v>98.59</v>
      </c>
      <c r="P606" s="183">
        <f t="shared" si="29"/>
        <v>83.757037457434734</v>
      </c>
      <c r="Q606" s="183">
        <f t="shared" si="30"/>
        <v>10.880659364870853</v>
      </c>
      <c r="R606" s="182" t="s">
        <v>729</v>
      </c>
      <c r="S606" s="182" t="s">
        <v>733</v>
      </c>
      <c r="T606" s="182">
        <v>1</v>
      </c>
    </row>
    <row r="607" spans="1:20" s="175" customFormat="1" ht="11.25">
      <c r="A607" s="175" t="s">
        <v>728</v>
      </c>
      <c r="B607" s="175">
        <v>6</v>
      </c>
      <c r="C607" s="175">
        <v>99</v>
      </c>
      <c r="D607" s="182">
        <v>0.3</v>
      </c>
      <c r="E607" s="182" t="str">
        <f t="shared" ref="E607:E670" si="31">CONCATENATE(A606,"-",B607,"-",C607,"-",D607)</f>
        <v>Darnley Bay-6-99-0.3</v>
      </c>
      <c r="F607" s="182">
        <v>42.01</v>
      </c>
      <c r="G607" s="182">
        <v>0.57999999999999996</v>
      </c>
      <c r="H607" s="182">
        <v>20.14</v>
      </c>
      <c r="I607" s="182">
        <v>7.34</v>
      </c>
      <c r="J607" s="182">
        <v>0.38</v>
      </c>
      <c r="K607" s="182">
        <v>21.15</v>
      </c>
      <c r="L607" s="182">
        <v>4.8600000000000003</v>
      </c>
      <c r="M607" s="182">
        <v>0.01</v>
      </c>
      <c r="N607" s="182">
        <v>4.12</v>
      </c>
      <c r="O607" s="182">
        <v>100.6</v>
      </c>
      <c r="P607" s="183">
        <f t="shared" si="29"/>
        <v>83.702840683977968</v>
      </c>
      <c r="Q607" s="183">
        <f t="shared" si="30"/>
        <v>12.067225549488604</v>
      </c>
      <c r="R607" s="182" t="s">
        <v>729</v>
      </c>
      <c r="S607" s="182" t="s">
        <v>737</v>
      </c>
      <c r="T607" s="182">
        <v>11</v>
      </c>
    </row>
    <row r="608" spans="1:20" s="175" customFormat="1" ht="11.25">
      <c r="A608" s="175" t="s">
        <v>728</v>
      </c>
      <c r="B608" s="175">
        <v>6</v>
      </c>
      <c r="C608" s="175">
        <v>100</v>
      </c>
      <c r="D608" s="182">
        <v>0.3</v>
      </c>
      <c r="E608" s="182" t="str">
        <f t="shared" si="31"/>
        <v>Darnley Bay-6-100-0.3</v>
      </c>
      <c r="F608" s="182">
        <v>41.65</v>
      </c>
      <c r="G608" s="182">
        <v>0.1</v>
      </c>
      <c r="H608" s="182">
        <v>19.510000000000002</v>
      </c>
      <c r="I608" s="182">
        <v>7.51</v>
      </c>
      <c r="J608" s="182">
        <v>0.39</v>
      </c>
      <c r="K608" s="182">
        <v>20.87</v>
      </c>
      <c r="L608" s="182">
        <v>5.65</v>
      </c>
      <c r="M608" s="182">
        <v>0.01</v>
      </c>
      <c r="N608" s="182">
        <v>5.46</v>
      </c>
      <c r="O608" s="182">
        <v>101.13</v>
      </c>
      <c r="P608" s="183">
        <f t="shared" si="29"/>
        <v>83.202653190678078</v>
      </c>
      <c r="Q608" s="183">
        <f t="shared" si="30"/>
        <v>15.806411925403896</v>
      </c>
      <c r="R608" s="182" t="s">
        <v>729</v>
      </c>
      <c r="S608" s="182" t="s">
        <v>730</v>
      </c>
      <c r="T608" s="182">
        <v>5</v>
      </c>
    </row>
    <row r="609" spans="1:20" s="175" customFormat="1" ht="11.25">
      <c r="A609" s="175" t="s">
        <v>728</v>
      </c>
      <c r="B609" s="175">
        <v>7</v>
      </c>
      <c r="C609" s="175">
        <v>1</v>
      </c>
      <c r="D609" s="182">
        <v>0.3</v>
      </c>
      <c r="E609" s="182" t="str">
        <f t="shared" si="31"/>
        <v>Darnley Bay-7-1-0.3</v>
      </c>
      <c r="F609" s="182">
        <v>42.05</v>
      </c>
      <c r="G609" s="182">
        <v>0.03</v>
      </c>
      <c r="H609" s="182">
        <v>19.399999999999999</v>
      </c>
      <c r="I609" s="182">
        <v>7.86</v>
      </c>
      <c r="J609" s="182">
        <v>0.52</v>
      </c>
      <c r="K609" s="182">
        <v>19.02</v>
      </c>
      <c r="L609" s="182">
        <v>5.96</v>
      </c>
      <c r="M609" s="182">
        <v>0</v>
      </c>
      <c r="N609" s="182">
        <v>5.43</v>
      </c>
      <c r="O609" s="182">
        <v>100.26</v>
      </c>
      <c r="P609" s="183">
        <f t="shared" si="29"/>
        <v>81.179033013437618</v>
      </c>
      <c r="Q609" s="183">
        <f t="shared" si="30"/>
        <v>15.808334129315854</v>
      </c>
      <c r="R609" s="182" t="s">
        <v>729</v>
      </c>
      <c r="S609" s="182" t="s">
        <v>730</v>
      </c>
      <c r="T609" s="182">
        <v>5</v>
      </c>
    </row>
    <row r="610" spans="1:20" s="175" customFormat="1" ht="11.25">
      <c r="A610" s="175" t="s">
        <v>728</v>
      </c>
      <c r="B610" s="175">
        <v>7</v>
      </c>
      <c r="C610" s="175">
        <v>2</v>
      </c>
      <c r="D610" s="182">
        <v>0.3</v>
      </c>
      <c r="E610" s="182" t="str">
        <f t="shared" si="31"/>
        <v>Darnley Bay-7-2-0.3</v>
      </c>
      <c r="F610" s="182">
        <v>42.25</v>
      </c>
      <c r="G610" s="182">
        <v>0.43</v>
      </c>
      <c r="H610" s="182">
        <v>17.82</v>
      </c>
      <c r="I610" s="182">
        <v>6.21</v>
      </c>
      <c r="J610" s="182">
        <v>0.35</v>
      </c>
      <c r="K610" s="182">
        <v>20.75</v>
      </c>
      <c r="L610" s="182">
        <v>5.73</v>
      </c>
      <c r="M610" s="182">
        <v>0.01</v>
      </c>
      <c r="N610" s="182">
        <v>6.38</v>
      </c>
      <c r="O610" s="182">
        <v>99.93</v>
      </c>
      <c r="P610" s="183">
        <f t="shared" si="29"/>
        <v>85.623518920090518</v>
      </c>
      <c r="Q610" s="183">
        <f t="shared" si="30"/>
        <v>19.366365319048722</v>
      </c>
      <c r="R610" s="182" t="s">
        <v>729</v>
      </c>
      <c r="S610" s="182" t="s">
        <v>737</v>
      </c>
      <c r="T610" s="182">
        <v>11</v>
      </c>
    </row>
    <row r="611" spans="1:20" s="175" customFormat="1" ht="11.25">
      <c r="A611" s="175" t="s">
        <v>728</v>
      </c>
      <c r="B611" s="175">
        <v>7</v>
      </c>
      <c r="C611" s="175">
        <v>3</v>
      </c>
      <c r="D611" s="182">
        <v>0.3</v>
      </c>
      <c r="E611" s="182" t="str">
        <f t="shared" si="31"/>
        <v>Darnley Bay-7-3-0.3</v>
      </c>
      <c r="F611" s="182">
        <v>41.8</v>
      </c>
      <c r="G611" s="182">
        <v>0.31</v>
      </c>
      <c r="H611" s="182">
        <v>20.47</v>
      </c>
      <c r="I611" s="182">
        <v>7.6</v>
      </c>
      <c r="J611" s="182">
        <v>0.38</v>
      </c>
      <c r="K611" s="182">
        <v>19.829999999999998</v>
      </c>
      <c r="L611" s="182">
        <v>4.96</v>
      </c>
      <c r="M611" s="182">
        <v>0.05</v>
      </c>
      <c r="N611" s="182">
        <v>4.57</v>
      </c>
      <c r="O611" s="182">
        <v>99.98</v>
      </c>
      <c r="P611" s="183">
        <f t="shared" si="29"/>
        <v>82.303237488096727</v>
      </c>
      <c r="Q611" s="183">
        <f t="shared" si="30"/>
        <v>13.025886050554641</v>
      </c>
      <c r="R611" s="182" t="s">
        <v>729</v>
      </c>
      <c r="S611" s="182" t="s">
        <v>730</v>
      </c>
      <c r="T611" s="182">
        <v>5</v>
      </c>
    </row>
    <row r="612" spans="1:20" s="175" customFormat="1" ht="11.25">
      <c r="A612" s="175" t="s">
        <v>728</v>
      </c>
      <c r="B612" s="175">
        <v>7</v>
      </c>
      <c r="C612" s="175">
        <v>4</v>
      </c>
      <c r="D612" s="182">
        <v>0.3</v>
      </c>
      <c r="E612" s="182" t="str">
        <f t="shared" si="31"/>
        <v>Darnley Bay-7-4-0.3</v>
      </c>
      <c r="F612" s="182">
        <v>41.89</v>
      </c>
      <c r="G612" s="182">
        <v>0.75</v>
      </c>
      <c r="H612" s="182">
        <v>19.72</v>
      </c>
      <c r="I612" s="182">
        <v>7.55</v>
      </c>
      <c r="J612" s="182">
        <v>0.37</v>
      </c>
      <c r="K612" s="182">
        <v>20.86</v>
      </c>
      <c r="L612" s="182">
        <v>5.41</v>
      </c>
      <c r="M612" s="182">
        <v>0</v>
      </c>
      <c r="N612" s="182">
        <v>3.49</v>
      </c>
      <c r="O612" s="182">
        <v>100.04</v>
      </c>
      <c r="P612" s="183">
        <f t="shared" si="29"/>
        <v>83.121558244642728</v>
      </c>
      <c r="Q612" s="183">
        <f t="shared" si="30"/>
        <v>10.612423732835156</v>
      </c>
      <c r="R612" s="182" t="s">
        <v>729</v>
      </c>
      <c r="S612" s="182" t="s">
        <v>733</v>
      </c>
      <c r="T612" s="182">
        <v>1</v>
      </c>
    </row>
    <row r="613" spans="1:20" s="175" customFormat="1" ht="11.25">
      <c r="A613" s="175" t="s">
        <v>728</v>
      </c>
      <c r="B613" s="175">
        <v>7</v>
      </c>
      <c r="C613" s="175">
        <v>5</v>
      </c>
      <c r="D613" s="182">
        <v>0.3</v>
      </c>
      <c r="E613" s="182" t="str">
        <f t="shared" si="31"/>
        <v>Darnley Bay-7-5-0.3</v>
      </c>
      <c r="F613" s="182">
        <v>42.26</v>
      </c>
      <c r="G613" s="182">
        <v>1.1499999999999999</v>
      </c>
      <c r="H613" s="182">
        <v>22.17</v>
      </c>
      <c r="I613" s="182">
        <v>9.69</v>
      </c>
      <c r="J613" s="182">
        <v>0.46</v>
      </c>
      <c r="K613" s="182">
        <v>21.33</v>
      </c>
      <c r="L613" s="182">
        <v>3.78</v>
      </c>
      <c r="M613" s="182">
        <v>0.01</v>
      </c>
      <c r="N613" s="182">
        <v>0.25</v>
      </c>
      <c r="O613" s="182">
        <v>101.09</v>
      </c>
      <c r="P613" s="183">
        <f t="shared" si="29"/>
        <v>79.68952108306496</v>
      </c>
      <c r="Q613" s="183">
        <f t="shared" si="30"/>
        <v>0.75079308643936471</v>
      </c>
      <c r="R613" s="182" t="s">
        <v>729</v>
      </c>
      <c r="S613" s="182" t="s">
        <v>733</v>
      </c>
      <c r="T613" s="182">
        <v>1</v>
      </c>
    </row>
    <row r="614" spans="1:20" s="175" customFormat="1" ht="11.25">
      <c r="A614" s="175" t="s">
        <v>728</v>
      </c>
      <c r="B614" s="175">
        <v>7</v>
      </c>
      <c r="C614" s="175">
        <v>6</v>
      </c>
      <c r="D614" s="182">
        <v>0.3</v>
      </c>
      <c r="E614" s="182" t="str">
        <f t="shared" si="31"/>
        <v>Darnley Bay-7-6-0.3</v>
      </c>
      <c r="F614" s="182">
        <v>43.12</v>
      </c>
      <c r="G614" s="182">
        <v>0.1</v>
      </c>
      <c r="H614" s="182">
        <v>20.29</v>
      </c>
      <c r="I614" s="182">
        <v>6.92</v>
      </c>
      <c r="J614" s="182">
        <v>0.24</v>
      </c>
      <c r="K614" s="182">
        <v>22.47</v>
      </c>
      <c r="L614" s="182">
        <v>4.99</v>
      </c>
      <c r="M614" s="182">
        <v>0</v>
      </c>
      <c r="N614" s="182">
        <v>3.29</v>
      </c>
      <c r="O614" s="182">
        <v>101.41</v>
      </c>
      <c r="P614" s="183">
        <f t="shared" si="29"/>
        <v>85.267612002801073</v>
      </c>
      <c r="Q614" s="183">
        <f t="shared" si="30"/>
        <v>9.8104509466513576</v>
      </c>
      <c r="R614" s="182" t="s">
        <v>729</v>
      </c>
      <c r="S614" s="182" t="s">
        <v>730</v>
      </c>
      <c r="T614" s="182">
        <v>5</v>
      </c>
    </row>
    <row r="615" spans="1:20" s="175" customFormat="1" ht="11.25">
      <c r="A615" s="175" t="s">
        <v>728</v>
      </c>
      <c r="B615" s="175">
        <v>7</v>
      </c>
      <c r="C615" s="175">
        <v>7</v>
      </c>
      <c r="D615" s="182">
        <v>0.3</v>
      </c>
      <c r="E615" s="182" t="str">
        <f t="shared" si="31"/>
        <v>Darnley Bay-7-7-0.3</v>
      </c>
      <c r="F615" s="182">
        <v>41.56</v>
      </c>
      <c r="G615" s="182">
        <v>2</v>
      </c>
      <c r="H615" s="182">
        <v>21.37</v>
      </c>
      <c r="I615" s="182">
        <v>8.35</v>
      </c>
      <c r="J615" s="182">
        <v>0.23</v>
      </c>
      <c r="K615" s="182">
        <v>20.91</v>
      </c>
      <c r="L615" s="182">
        <v>4.74</v>
      </c>
      <c r="M615" s="182">
        <v>0</v>
      </c>
      <c r="N615" s="182">
        <v>0.3</v>
      </c>
      <c r="O615" s="182">
        <v>99.45</v>
      </c>
      <c r="P615" s="183">
        <f t="shared" si="29"/>
        <v>81.696920888409394</v>
      </c>
      <c r="Q615" s="183">
        <f t="shared" si="30"/>
        <v>0.93296383008982364</v>
      </c>
      <c r="R615" s="182" t="s">
        <v>729</v>
      </c>
      <c r="S615" s="182" t="s">
        <v>733</v>
      </c>
      <c r="T615" s="182">
        <v>1</v>
      </c>
    </row>
    <row r="616" spans="1:20" s="175" customFormat="1" ht="11.25">
      <c r="A616" s="175" t="s">
        <v>728</v>
      </c>
      <c r="B616" s="175">
        <v>7</v>
      </c>
      <c r="C616" s="175">
        <v>8</v>
      </c>
      <c r="D616" s="182">
        <v>0.3</v>
      </c>
      <c r="E616" s="182" t="str">
        <f t="shared" si="31"/>
        <v>Darnley Bay-7-8-0.3</v>
      </c>
      <c r="F616" s="182">
        <v>42.47</v>
      </c>
      <c r="G616" s="182">
        <v>2.0099999999999998</v>
      </c>
      <c r="H616" s="182">
        <v>21.63</v>
      </c>
      <c r="I616" s="182">
        <v>8.48</v>
      </c>
      <c r="J616" s="182">
        <v>0.25</v>
      </c>
      <c r="K616" s="182">
        <v>21.27</v>
      </c>
      <c r="L616" s="182">
        <v>4.6900000000000004</v>
      </c>
      <c r="M616" s="182">
        <v>0.01</v>
      </c>
      <c r="N616" s="182">
        <v>0.35</v>
      </c>
      <c r="O616" s="182">
        <v>101.18</v>
      </c>
      <c r="P616" s="183">
        <f t="shared" si="29"/>
        <v>81.721150392472865</v>
      </c>
      <c r="Q616" s="183">
        <f t="shared" si="30"/>
        <v>1.0738449004772674</v>
      </c>
      <c r="R616" s="182" t="s">
        <v>729</v>
      </c>
      <c r="S616" s="182" t="s">
        <v>733</v>
      </c>
      <c r="T616" s="182">
        <v>1</v>
      </c>
    </row>
    <row r="617" spans="1:20" s="175" customFormat="1" ht="11.25">
      <c r="A617" s="175" t="s">
        <v>728</v>
      </c>
      <c r="B617" s="175">
        <v>7</v>
      </c>
      <c r="C617" s="175">
        <v>9</v>
      </c>
      <c r="D617" s="182">
        <v>0.3</v>
      </c>
      <c r="E617" s="182" t="str">
        <f t="shared" si="31"/>
        <v>Darnley Bay-7-9-0.3</v>
      </c>
      <c r="F617" s="182">
        <v>41.56</v>
      </c>
      <c r="G617" s="182">
        <v>0.33</v>
      </c>
      <c r="H617" s="182">
        <v>21.48</v>
      </c>
      <c r="I617" s="182">
        <v>6.68</v>
      </c>
      <c r="J617" s="182">
        <v>0.3</v>
      </c>
      <c r="K617" s="182">
        <v>22.07</v>
      </c>
      <c r="L617" s="182">
        <v>4.87</v>
      </c>
      <c r="M617" s="182">
        <v>0.03</v>
      </c>
      <c r="N617" s="182">
        <v>3.43</v>
      </c>
      <c r="O617" s="182">
        <v>100.76</v>
      </c>
      <c r="P617" s="183">
        <f t="shared" si="29"/>
        <v>85.484056255947777</v>
      </c>
      <c r="Q617" s="183">
        <f t="shared" si="30"/>
        <v>9.6757192659647853</v>
      </c>
      <c r="R617" s="182" t="s">
        <v>729</v>
      </c>
      <c r="S617" s="182" t="s">
        <v>730</v>
      </c>
      <c r="T617" s="182">
        <v>5</v>
      </c>
    </row>
    <row r="618" spans="1:20" s="175" customFormat="1" ht="11.25">
      <c r="A618" s="175" t="s">
        <v>728</v>
      </c>
      <c r="B618" s="175">
        <v>7</v>
      </c>
      <c r="C618" s="175">
        <v>10</v>
      </c>
      <c r="D618" s="182">
        <v>0.3</v>
      </c>
      <c r="E618" s="182" t="str">
        <f t="shared" si="31"/>
        <v>Darnley Bay-7-10-0.3</v>
      </c>
      <c r="F618" s="182">
        <v>41.93</v>
      </c>
      <c r="G618" s="182">
        <v>0.11</v>
      </c>
      <c r="H618" s="182">
        <v>19.7</v>
      </c>
      <c r="I618" s="182">
        <v>7.41</v>
      </c>
      <c r="J618" s="182">
        <v>0.48</v>
      </c>
      <c r="K618" s="182">
        <v>18.96</v>
      </c>
      <c r="L618" s="182">
        <v>6</v>
      </c>
      <c r="M618" s="182">
        <v>0</v>
      </c>
      <c r="N618" s="182">
        <v>5.83</v>
      </c>
      <c r="O618" s="182">
        <v>100.43</v>
      </c>
      <c r="P618" s="183">
        <f t="shared" si="29"/>
        <v>82.016740668467179</v>
      </c>
      <c r="Q618" s="183">
        <f t="shared" si="30"/>
        <v>16.56430188370188</v>
      </c>
      <c r="R618" s="182" t="s">
        <v>729</v>
      </c>
      <c r="S618" s="182" t="s">
        <v>730</v>
      </c>
      <c r="T618" s="182">
        <v>5</v>
      </c>
    </row>
    <row r="619" spans="1:20" s="175" customFormat="1" ht="11.25">
      <c r="A619" s="175" t="s">
        <v>728</v>
      </c>
      <c r="B619" s="175">
        <v>9</v>
      </c>
      <c r="C619" s="175">
        <v>11</v>
      </c>
      <c r="D619" s="182">
        <v>0.3</v>
      </c>
      <c r="E619" s="182" t="str">
        <f t="shared" si="31"/>
        <v>Darnley Bay-9-11-0.3</v>
      </c>
      <c r="F619" s="182">
        <v>41.95</v>
      </c>
      <c r="G619" s="182">
        <v>0.23</v>
      </c>
      <c r="H619" s="182">
        <v>17.93</v>
      </c>
      <c r="I619" s="182">
        <v>7.44</v>
      </c>
      <c r="J619" s="182">
        <v>0.39</v>
      </c>
      <c r="K619" s="182">
        <v>18.79</v>
      </c>
      <c r="L619" s="182">
        <v>5.94</v>
      </c>
      <c r="M619" s="182">
        <v>0</v>
      </c>
      <c r="N619" s="182">
        <v>7.36</v>
      </c>
      <c r="O619" s="182">
        <v>100.04</v>
      </c>
      <c r="P619" s="183">
        <f t="shared" si="29"/>
        <v>81.823500929927178</v>
      </c>
      <c r="Q619" s="183">
        <f t="shared" si="30"/>
        <v>21.591373700332266</v>
      </c>
      <c r="R619" s="182" t="s">
        <v>729</v>
      </c>
      <c r="S619" s="182" t="s">
        <v>730</v>
      </c>
      <c r="T619" s="182">
        <v>5</v>
      </c>
    </row>
    <row r="620" spans="1:20" s="175" customFormat="1" ht="11.25">
      <c r="A620" s="175" t="s">
        <v>728</v>
      </c>
      <c r="B620" s="175">
        <v>9</v>
      </c>
      <c r="C620" s="175">
        <v>12</v>
      </c>
      <c r="D620" s="182">
        <v>0.3</v>
      </c>
      <c r="E620" s="182" t="str">
        <f t="shared" si="31"/>
        <v>Darnley Bay-9-12-0.3</v>
      </c>
      <c r="F620" s="182">
        <v>41.05</v>
      </c>
      <c r="G620" s="182">
        <v>0.22</v>
      </c>
      <c r="H620" s="182">
        <v>16.79</v>
      </c>
      <c r="I620" s="182">
        <v>6.29</v>
      </c>
      <c r="J620" s="182">
        <v>0.32</v>
      </c>
      <c r="K620" s="182">
        <v>20.34</v>
      </c>
      <c r="L620" s="182">
        <v>6</v>
      </c>
      <c r="M620" s="182">
        <v>0</v>
      </c>
      <c r="N620" s="182">
        <v>9.1199999999999992</v>
      </c>
      <c r="O620" s="182">
        <v>100.12</v>
      </c>
      <c r="P620" s="183">
        <f t="shared" si="29"/>
        <v>85.215567375202113</v>
      </c>
      <c r="Q620" s="183">
        <f t="shared" si="30"/>
        <v>26.707019759991262</v>
      </c>
      <c r="R620" s="182" t="s">
        <v>729</v>
      </c>
      <c r="S620" s="182" t="s">
        <v>730</v>
      </c>
      <c r="T620" s="182">
        <v>5</v>
      </c>
    </row>
    <row r="621" spans="1:20" s="175" customFormat="1" ht="11.25">
      <c r="A621" s="175" t="s">
        <v>728</v>
      </c>
      <c r="B621" s="175">
        <v>9</v>
      </c>
      <c r="C621" s="175">
        <v>13</v>
      </c>
      <c r="D621" s="182">
        <v>0.3</v>
      </c>
      <c r="E621" s="182" t="str">
        <f t="shared" si="31"/>
        <v>Darnley Bay-9-13-0.3</v>
      </c>
      <c r="F621" s="182">
        <v>42.79</v>
      </c>
      <c r="G621" s="182">
        <v>0.17</v>
      </c>
      <c r="H621" s="182">
        <v>21.49</v>
      </c>
      <c r="I621" s="182">
        <v>7.96</v>
      </c>
      <c r="J621" s="182">
        <v>0.35</v>
      </c>
      <c r="K621" s="182">
        <v>19.25</v>
      </c>
      <c r="L621" s="182">
        <v>5.0599999999999996</v>
      </c>
      <c r="M621" s="182">
        <v>0</v>
      </c>
      <c r="N621" s="182">
        <v>3.74</v>
      </c>
      <c r="O621" s="182">
        <v>100.81</v>
      </c>
      <c r="P621" s="183">
        <f t="shared" si="29"/>
        <v>81.169521874111084</v>
      </c>
      <c r="Q621" s="183">
        <f t="shared" si="30"/>
        <v>10.454383378958596</v>
      </c>
      <c r="R621" s="182" t="s">
        <v>729</v>
      </c>
      <c r="S621" s="182" t="s">
        <v>730</v>
      </c>
      <c r="T621" s="182">
        <v>5</v>
      </c>
    </row>
    <row r="622" spans="1:20" s="175" customFormat="1" ht="11.25">
      <c r="A622" s="175" t="s">
        <v>728</v>
      </c>
      <c r="B622" s="175">
        <v>9</v>
      </c>
      <c r="C622" s="175">
        <v>14</v>
      </c>
      <c r="D622" s="182">
        <v>0.3</v>
      </c>
      <c r="E622" s="182" t="str">
        <f t="shared" si="31"/>
        <v>Darnley Bay-9-14-0.3</v>
      </c>
      <c r="F622" s="182">
        <v>41.84</v>
      </c>
      <c r="G622" s="182">
        <v>0.13</v>
      </c>
      <c r="H622" s="182">
        <v>19.05</v>
      </c>
      <c r="I622" s="182">
        <v>7.92</v>
      </c>
      <c r="J622" s="182">
        <v>0.4</v>
      </c>
      <c r="K622" s="182">
        <v>20.05</v>
      </c>
      <c r="L622" s="182">
        <v>5.17</v>
      </c>
      <c r="M622" s="182">
        <v>0.01</v>
      </c>
      <c r="N622" s="182">
        <v>4.95</v>
      </c>
      <c r="O622" s="182">
        <v>99.53</v>
      </c>
      <c r="P622" s="183">
        <f t="shared" si="29"/>
        <v>81.858930179014919</v>
      </c>
      <c r="Q622" s="183">
        <f t="shared" si="30"/>
        <v>14.843808796926371</v>
      </c>
      <c r="R622" s="182" t="s">
        <v>729</v>
      </c>
      <c r="S622" s="182" t="s">
        <v>730</v>
      </c>
      <c r="T622" s="182">
        <v>5</v>
      </c>
    </row>
    <row r="623" spans="1:20" s="175" customFormat="1" ht="11.25">
      <c r="A623" s="175" t="s">
        <v>728</v>
      </c>
      <c r="B623" s="175">
        <v>9</v>
      </c>
      <c r="C623" s="175">
        <v>15</v>
      </c>
      <c r="D623" s="182">
        <v>0.3</v>
      </c>
      <c r="E623" s="182" t="str">
        <f t="shared" si="31"/>
        <v>Darnley Bay-9-15-0.3</v>
      </c>
      <c r="F623" s="182">
        <v>42.42</v>
      </c>
      <c r="G623" s="182">
        <v>0.16</v>
      </c>
      <c r="H623" s="182">
        <v>18.95</v>
      </c>
      <c r="I623" s="182">
        <v>7.25</v>
      </c>
      <c r="J623" s="182">
        <v>0.48</v>
      </c>
      <c r="K623" s="182">
        <v>18.75</v>
      </c>
      <c r="L623" s="182">
        <v>5.71</v>
      </c>
      <c r="M623" s="182">
        <v>0.04</v>
      </c>
      <c r="N623" s="182">
        <v>5.84</v>
      </c>
      <c r="O623" s="182">
        <v>99.59</v>
      </c>
      <c r="P623" s="183">
        <f t="shared" si="29"/>
        <v>82.173889175234137</v>
      </c>
      <c r="Q623" s="183">
        <f t="shared" si="30"/>
        <v>17.13204343388751</v>
      </c>
      <c r="R623" s="182" t="s">
        <v>729</v>
      </c>
      <c r="S623" s="182" t="s">
        <v>730</v>
      </c>
      <c r="T623" s="182">
        <v>5</v>
      </c>
    </row>
    <row r="624" spans="1:20" s="175" customFormat="1" ht="11.25">
      <c r="A624" s="175" t="s">
        <v>728</v>
      </c>
      <c r="B624" s="175">
        <v>9</v>
      </c>
      <c r="C624" s="175">
        <v>16</v>
      </c>
      <c r="D624" s="182">
        <v>0.3</v>
      </c>
      <c r="E624" s="182" t="str">
        <f t="shared" si="31"/>
        <v>Darnley Bay-9-16-0.3</v>
      </c>
      <c r="F624" s="182">
        <v>41.91</v>
      </c>
      <c r="G624" s="182">
        <v>0.15</v>
      </c>
      <c r="H624" s="182">
        <v>19.329999999999998</v>
      </c>
      <c r="I624" s="182">
        <v>7.29</v>
      </c>
      <c r="J624" s="182">
        <v>0.41</v>
      </c>
      <c r="K624" s="182">
        <v>20.75</v>
      </c>
      <c r="L624" s="182">
        <v>5.34</v>
      </c>
      <c r="M624" s="182">
        <v>0</v>
      </c>
      <c r="N624" s="182">
        <v>4.7</v>
      </c>
      <c r="O624" s="182">
        <v>99.88</v>
      </c>
      <c r="P624" s="183">
        <f t="shared" si="29"/>
        <v>83.534930489323031</v>
      </c>
      <c r="Q624" s="183">
        <f t="shared" si="30"/>
        <v>14.023729061407323</v>
      </c>
      <c r="R624" s="182" t="s">
        <v>729</v>
      </c>
      <c r="S624" s="182" t="s">
        <v>730</v>
      </c>
      <c r="T624" s="182">
        <v>5</v>
      </c>
    </row>
    <row r="625" spans="1:20" s="175" customFormat="1" ht="11.25">
      <c r="A625" s="175" t="s">
        <v>728</v>
      </c>
      <c r="B625" s="175">
        <v>9</v>
      </c>
      <c r="C625" s="175">
        <v>17</v>
      </c>
      <c r="D625" s="182">
        <v>0.3</v>
      </c>
      <c r="E625" s="182" t="str">
        <f t="shared" si="31"/>
        <v>Darnley Bay-9-17-0.3</v>
      </c>
      <c r="F625" s="182">
        <v>42.02</v>
      </c>
      <c r="G625" s="182">
        <v>0.05</v>
      </c>
      <c r="H625" s="182">
        <v>19.18</v>
      </c>
      <c r="I625" s="182">
        <v>7.59</v>
      </c>
      <c r="J625" s="182">
        <v>0.42</v>
      </c>
      <c r="K625" s="182">
        <v>20.170000000000002</v>
      </c>
      <c r="L625" s="182">
        <v>5.95</v>
      </c>
      <c r="M625" s="182">
        <v>0</v>
      </c>
      <c r="N625" s="182">
        <v>5.36</v>
      </c>
      <c r="O625" s="182">
        <v>100.75</v>
      </c>
      <c r="P625" s="183">
        <f t="shared" si="29"/>
        <v>82.568449026571471</v>
      </c>
      <c r="Q625" s="183">
        <f t="shared" si="30"/>
        <v>15.7874475866662</v>
      </c>
      <c r="R625" s="182" t="s">
        <v>729</v>
      </c>
      <c r="S625" s="182" t="s">
        <v>730</v>
      </c>
      <c r="T625" s="182">
        <v>5</v>
      </c>
    </row>
    <row r="626" spans="1:20" s="175" customFormat="1" ht="11.25">
      <c r="A626" s="175" t="s">
        <v>728</v>
      </c>
      <c r="B626" s="175">
        <v>9</v>
      </c>
      <c r="C626" s="175">
        <v>18</v>
      </c>
      <c r="D626" s="182">
        <v>0.3</v>
      </c>
      <c r="E626" s="182" t="str">
        <f t="shared" si="31"/>
        <v>Darnley Bay-9-18-0.3</v>
      </c>
      <c r="F626" s="182">
        <v>41.63</v>
      </c>
      <c r="G626" s="182">
        <v>0.76</v>
      </c>
      <c r="H626" s="182">
        <v>19.25</v>
      </c>
      <c r="I626" s="182">
        <v>8.52</v>
      </c>
      <c r="J626" s="182">
        <v>0.37</v>
      </c>
      <c r="K626" s="182">
        <v>19.87</v>
      </c>
      <c r="L626" s="182">
        <v>5.49</v>
      </c>
      <c r="M626" s="182">
        <v>0</v>
      </c>
      <c r="N626" s="182">
        <v>5.46</v>
      </c>
      <c r="O626" s="182">
        <v>101.36</v>
      </c>
      <c r="P626" s="183">
        <f t="shared" si="29"/>
        <v>80.608601193596712</v>
      </c>
      <c r="Q626" s="183">
        <f t="shared" si="30"/>
        <v>15.98577322605618</v>
      </c>
      <c r="R626" s="182" t="s">
        <v>729</v>
      </c>
      <c r="S626" s="182" t="s">
        <v>737</v>
      </c>
      <c r="T626" s="182">
        <v>11</v>
      </c>
    </row>
    <row r="627" spans="1:20" s="175" customFormat="1" ht="11.25">
      <c r="A627" s="175" t="s">
        <v>728</v>
      </c>
      <c r="B627" s="175">
        <v>9</v>
      </c>
      <c r="C627" s="175">
        <v>19</v>
      </c>
      <c r="D627" s="182">
        <v>0.3</v>
      </c>
      <c r="E627" s="182" t="str">
        <f t="shared" si="31"/>
        <v>Darnley Bay-9-19-0.3</v>
      </c>
      <c r="F627" s="182">
        <v>41.33</v>
      </c>
      <c r="G627" s="182">
        <v>0.36</v>
      </c>
      <c r="H627" s="182">
        <v>17.64</v>
      </c>
      <c r="I627" s="182">
        <v>7.49</v>
      </c>
      <c r="J627" s="182">
        <v>0.23</v>
      </c>
      <c r="K627" s="182">
        <v>20.34</v>
      </c>
      <c r="L627" s="182">
        <v>5.56</v>
      </c>
      <c r="M627" s="182">
        <v>0</v>
      </c>
      <c r="N627" s="182">
        <v>7.54</v>
      </c>
      <c r="O627" s="182">
        <v>100.48</v>
      </c>
      <c r="P627" s="183">
        <f t="shared" si="29"/>
        <v>82.877945620466122</v>
      </c>
      <c r="Q627" s="183">
        <f t="shared" si="30"/>
        <v>22.284357261624741</v>
      </c>
      <c r="R627" s="182" t="s">
        <v>729</v>
      </c>
      <c r="S627" s="182" t="s">
        <v>730</v>
      </c>
      <c r="T627" s="182">
        <v>5</v>
      </c>
    </row>
    <row r="628" spans="1:20" s="175" customFormat="1" ht="11.25">
      <c r="A628" s="175" t="s">
        <v>728</v>
      </c>
      <c r="B628" s="175">
        <v>9</v>
      </c>
      <c r="C628" s="175">
        <v>20</v>
      </c>
      <c r="D628" s="182">
        <v>0.3</v>
      </c>
      <c r="E628" s="182" t="str">
        <f t="shared" si="31"/>
        <v>Darnley Bay-9-20-0.3</v>
      </c>
      <c r="F628" s="182">
        <v>41.99</v>
      </c>
      <c r="G628" s="182">
        <v>0.21</v>
      </c>
      <c r="H628" s="182">
        <v>22</v>
      </c>
      <c r="I628" s="182">
        <v>8.17</v>
      </c>
      <c r="J628" s="182">
        <v>0.37</v>
      </c>
      <c r="K628" s="182">
        <v>20.420000000000002</v>
      </c>
      <c r="L628" s="182">
        <v>4.5999999999999996</v>
      </c>
      <c r="M628" s="182">
        <v>0</v>
      </c>
      <c r="N628" s="182">
        <v>2.71</v>
      </c>
      <c r="O628" s="182">
        <v>100.47</v>
      </c>
      <c r="P628" s="183">
        <f t="shared" si="29"/>
        <v>81.668192495704304</v>
      </c>
      <c r="Q628" s="183">
        <f t="shared" si="30"/>
        <v>7.6327904243338738</v>
      </c>
      <c r="R628" s="182" t="s">
        <v>729</v>
      </c>
      <c r="S628" s="182" t="s">
        <v>730</v>
      </c>
      <c r="T628" s="182">
        <v>5</v>
      </c>
    </row>
    <row r="629" spans="1:20" s="175" customFormat="1" ht="11.25">
      <c r="A629" s="175" t="s">
        <v>728</v>
      </c>
      <c r="B629" s="175">
        <v>9</v>
      </c>
      <c r="C629" s="175">
        <v>21</v>
      </c>
      <c r="D629" s="182">
        <v>0.3</v>
      </c>
      <c r="E629" s="182" t="str">
        <f t="shared" si="31"/>
        <v>Darnley Bay-9-21-0.3</v>
      </c>
      <c r="F629" s="182">
        <v>41.55</v>
      </c>
      <c r="G629" s="182">
        <v>0.04</v>
      </c>
      <c r="H629" s="182">
        <v>20.2</v>
      </c>
      <c r="I629" s="182">
        <v>7.78</v>
      </c>
      <c r="J629" s="182">
        <v>0.37</v>
      </c>
      <c r="K629" s="182">
        <v>20.14</v>
      </c>
      <c r="L629" s="182">
        <v>5.21</v>
      </c>
      <c r="M629" s="182">
        <v>0</v>
      </c>
      <c r="N629" s="182">
        <v>5.0599999999999996</v>
      </c>
      <c r="O629" s="182">
        <v>100.35</v>
      </c>
      <c r="P629" s="183">
        <f t="shared" si="29"/>
        <v>82.187936552364022</v>
      </c>
      <c r="Q629" s="183">
        <f t="shared" si="30"/>
        <v>14.386646157373612</v>
      </c>
      <c r="R629" s="182" t="s">
        <v>729</v>
      </c>
      <c r="S629" s="182" t="s">
        <v>730</v>
      </c>
      <c r="T629" s="182">
        <v>5</v>
      </c>
    </row>
    <row r="630" spans="1:20" s="175" customFormat="1" ht="11.25">
      <c r="A630" s="175" t="s">
        <v>728</v>
      </c>
      <c r="B630" s="175">
        <v>9</v>
      </c>
      <c r="C630" s="175">
        <v>22</v>
      </c>
      <c r="D630" s="182">
        <v>0.3</v>
      </c>
      <c r="E630" s="182" t="str">
        <f t="shared" si="31"/>
        <v>Darnley Bay-9-22-0.3</v>
      </c>
      <c r="F630" s="182">
        <v>41.76</v>
      </c>
      <c r="G630" s="182">
        <v>0.16</v>
      </c>
      <c r="H630" s="182">
        <v>19.54</v>
      </c>
      <c r="I630" s="182">
        <v>7.66</v>
      </c>
      <c r="J630" s="182">
        <v>0.41</v>
      </c>
      <c r="K630" s="182">
        <v>19.13</v>
      </c>
      <c r="L630" s="182">
        <v>5.69</v>
      </c>
      <c r="M630" s="182">
        <v>0.04</v>
      </c>
      <c r="N630" s="182">
        <v>6.04</v>
      </c>
      <c r="O630" s="182">
        <v>100.41</v>
      </c>
      <c r="P630" s="183">
        <f t="shared" si="29"/>
        <v>81.656210896310981</v>
      </c>
      <c r="Q630" s="183">
        <f t="shared" si="30"/>
        <v>17.174868400953599</v>
      </c>
      <c r="R630" s="182" t="s">
        <v>729</v>
      </c>
      <c r="S630" s="182" t="s">
        <v>730</v>
      </c>
      <c r="T630" s="182">
        <v>5</v>
      </c>
    </row>
    <row r="631" spans="1:20" s="175" customFormat="1" ht="11.25">
      <c r="A631" s="175" t="s">
        <v>728</v>
      </c>
      <c r="B631" s="175">
        <v>9</v>
      </c>
      <c r="C631" s="175">
        <v>23</v>
      </c>
      <c r="D631" s="182">
        <v>0.3</v>
      </c>
      <c r="E631" s="182" t="str">
        <f t="shared" si="31"/>
        <v>Darnley Bay-9-23-0.3</v>
      </c>
      <c r="F631" s="182">
        <v>41.74</v>
      </c>
      <c r="G631" s="182">
        <v>7.0000000000000007E-2</v>
      </c>
      <c r="H631" s="182">
        <v>18.97</v>
      </c>
      <c r="I631" s="182">
        <v>7.31</v>
      </c>
      <c r="J631" s="182">
        <v>0.48</v>
      </c>
      <c r="K631" s="182">
        <v>18.649999999999999</v>
      </c>
      <c r="L631" s="182">
        <v>6.36</v>
      </c>
      <c r="M631" s="182">
        <v>0</v>
      </c>
      <c r="N631" s="182">
        <v>7.21</v>
      </c>
      <c r="O631" s="182">
        <v>100.79</v>
      </c>
      <c r="P631" s="183">
        <f t="shared" si="29"/>
        <v>81.973954843201852</v>
      </c>
      <c r="Q631" s="183">
        <f t="shared" si="30"/>
        <v>20.316736602123157</v>
      </c>
      <c r="R631" s="182" t="s">
        <v>729</v>
      </c>
      <c r="S631" s="182" t="s">
        <v>730</v>
      </c>
      <c r="T631" s="182">
        <v>5</v>
      </c>
    </row>
    <row r="632" spans="1:20" s="175" customFormat="1" ht="11.25">
      <c r="A632" s="175" t="s">
        <v>728</v>
      </c>
      <c r="B632" s="175">
        <v>9</v>
      </c>
      <c r="C632" s="175">
        <v>24</v>
      </c>
      <c r="D632" s="182">
        <v>0.3</v>
      </c>
      <c r="E632" s="182" t="str">
        <f t="shared" si="31"/>
        <v>Darnley Bay-9-24-0.3</v>
      </c>
      <c r="F632" s="182">
        <v>41.48</v>
      </c>
      <c r="G632" s="182">
        <v>0.51</v>
      </c>
      <c r="H632" s="182">
        <v>12.97</v>
      </c>
      <c r="I632" s="182">
        <v>7.17</v>
      </c>
      <c r="J632" s="182">
        <v>0.34</v>
      </c>
      <c r="K632" s="182">
        <v>18.04</v>
      </c>
      <c r="L632" s="182">
        <v>7.32</v>
      </c>
      <c r="M632" s="182">
        <v>0</v>
      </c>
      <c r="N632" s="182">
        <v>12.45</v>
      </c>
      <c r="O632" s="182">
        <v>100.29</v>
      </c>
      <c r="P632" s="183">
        <f t="shared" si="29"/>
        <v>81.767392021444408</v>
      </c>
      <c r="Q632" s="183">
        <f t="shared" si="30"/>
        <v>39.170687144443285</v>
      </c>
      <c r="R632" s="182" t="s">
        <v>729</v>
      </c>
      <c r="S632" s="182" t="s">
        <v>737</v>
      </c>
      <c r="T632" s="182">
        <v>11</v>
      </c>
    </row>
    <row r="633" spans="1:20" s="175" customFormat="1" ht="11.25">
      <c r="A633" s="175" t="s">
        <v>728</v>
      </c>
      <c r="B633" s="175">
        <v>9</v>
      </c>
      <c r="C633" s="175">
        <v>25</v>
      </c>
      <c r="D633" s="182">
        <v>0.3</v>
      </c>
      <c r="E633" s="182" t="str">
        <f t="shared" si="31"/>
        <v>Darnley Bay-9-25-0.3</v>
      </c>
      <c r="F633" s="182">
        <v>40.69</v>
      </c>
      <c r="G633" s="182">
        <v>0.33</v>
      </c>
      <c r="H633" s="182">
        <v>17.03</v>
      </c>
      <c r="I633" s="182">
        <v>7.87</v>
      </c>
      <c r="J633" s="182">
        <v>0.42</v>
      </c>
      <c r="K633" s="182">
        <v>17.97</v>
      </c>
      <c r="L633" s="182">
        <v>6.59</v>
      </c>
      <c r="M633" s="182">
        <v>0</v>
      </c>
      <c r="N633" s="182">
        <v>8.27</v>
      </c>
      <c r="O633" s="182">
        <v>99.19</v>
      </c>
      <c r="P633" s="183">
        <f t="shared" si="29"/>
        <v>80.275875627228871</v>
      </c>
      <c r="Q633" s="183">
        <f t="shared" si="30"/>
        <v>24.57207901793927</v>
      </c>
      <c r="R633" s="182" t="s">
        <v>729</v>
      </c>
      <c r="S633" s="182" t="s">
        <v>730</v>
      </c>
      <c r="T633" s="182">
        <v>5</v>
      </c>
    </row>
    <row r="634" spans="1:20" s="175" customFormat="1" ht="11.25">
      <c r="A634" s="175" t="s">
        <v>728</v>
      </c>
      <c r="B634" s="175">
        <v>9</v>
      </c>
      <c r="C634" s="175">
        <v>26</v>
      </c>
      <c r="D634" s="182">
        <v>0.3</v>
      </c>
      <c r="E634" s="182" t="str">
        <f t="shared" si="31"/>
        <v>Darnley Bay-9-26-0.3</v>
      </c>
      <c r="F634" s="182">
        <v>42.51</v>
      </c>
      <c r="G634" s="182">
        <v>0.06</v>
      </c>
      <c r="H634" s="182">
        <v>18.829999999999998</v>
      </c>
      <c r="I634" s="182">
        <v>7.88</v>
      </c>
      <c r="J634" s="182">
        <v>0.37</v>
      </c>
      <c r="K634" s="182">
        <v>19.059999999999999</v>
      </c>
      <c r="L634" s="182">
        <v>5.82</v>
      </c>
      <c r="M634" s="182">
        <v>0</v>
      </c>
      <c r="N634" s="182">
        <v>6.72</v>
      </c>
      <c r="O634" s="182">
        <v>101.24</v>
      </c>
      <c r="P634" s="183">
        <f t="shared" si="29"/>
        <v>81.172302498518462</v>
      </c>
      <c r="Q634" s="183">
        <f t="shared" si="30"/>
        <v>19.316290001681605</v>
      </c>
      <c r="R634" s="182" t="s">
        <v>729</v>
      </c>
      <c r="S634" s="182" t="s">
        <v>730</v>
      </c>
      <c r="T634" s="182">
        <v>5</v>
      </c>
    </row>
    <row r="635" spans="1:20" s="175" customFormat="1" ht="11.25">
      <c r="A635" s="175" t="s">
        <v>728</v>
      </c>
      <c r="B635" s="175">
        <v>9</v>
      </c>
      <c r="C635" s="175">
        <v>27</v>
      </c>
      <c r="D635" s="182">
        <v>0.3</v>
      </c>
      <c r="E635" s="182" t="str">
        <f t="shared" si="31"/>
        <v>Darnley Bay-9-27-0.3</v>
      </c>
      <c r="F635" s="182">
        <v>42.34</v>
      </c>
      <c r="G635" s="182">
        <v>0.15</v>
      </c>
      <c r="H635" s="182">
        <v>19.54</v>
      </c>
      <c r="I635" s="182">
        <v>7.39</v>
      </c>
      <c r="J635" s="182">
        <v>0.46</v>
      </c>
      <c r="K635" s="182">
        <v>19.489999999999998</v>
      </c>
      <c r="L635" s="182">
        <v>5.71</v>
      </c>
      <c r="M635" s="182">
        <v>0</v>
      </c>
      <c r="N635" s="182">
        <v>5.37</v>
      </c>
      <c r="O635" s="182">
        <v>100.46</v>
      </c>
      <c r="P635" s="183">
        <f t="shared" si="29"/>
        <v>82.458922062827838</v>
      </c>
      <c r="Q635" s="183">
        <f t="shared" si="30"/>
        <v>15.566271416507199</v>
      </c>
      <c r="R635" s="182" t="s">
        <v>729</v>
      </c>
      <c r="S635" s="182" t="s">
        <v>730</v>
      </c>
      <c r="T635" s="182">
        <v>5</v>
      </c>
    </row>
    <row r="636" spans="1:20" s="175" customFormat="1" ht="11.25">
      <c r="A636" s="175" t="s">
        <v>728</v>
      </c>
      <c r="B636" s="175">
        <v>9</v>
      </c>
      <c r="C636" s="175">
        <v>28</v>
      </c>
      <c r="D636" s="182">
        <v>0.3</v>
      </c>
      <c r="E636" s="182" t="str">
        <f t="shared" si="31"/>
        <v>Darnley Bay-9-28-0.3</v>
      </c>
      <c r="F636" s="182">
        <v>41.15</v>
      </c>
      <c r="G636" s="182">
        <v>0.1</v>
      </c>
      <c r="H636" s="182">
        <v>20.61</v>
      </c>
      <c r="I636" s="182">
        <v>7.93</v>
      </c>
      <c r="J636" s="182">
        <v>0.41</v>
      </c>
      <c r="K636" s="182">
        <v>20.46</v>
      </c>
      <c r="L636" s="182">
        <v>4.79</v>
      </c>
      <c r="M636" s="182">
        <v>0</v>
      </c>
      <c r="N636" s="182">
        <v>3.15</v>
      </c>
      <c r="O636" s="182">
        <v>98.59</v>
      </c>
      <c r="P636" s="183">
        <f t="shared" si="29"/>
        <v>82.139093762322176</v>
      </c>
      <c r="Q636" s="183">
        <f t="shared" si="30"/>
        <v>9.2995300771838334</v>
      </c>
      <c r="R636" s="182" t="s">
        <v>729</v>
      </c>
      <c r="S636" s="182" t="s">
        <v>730</v>
      </c>
      <c r="T636" s="182">
        <v>5</v>
      </c>
    </row>
    <row r="637" spans="1:20" s="175" customFormat="1" ht="11.25">
      <c r="A637" s="175" t="s">
        <v>728</v>
      </c>
      <c r="B637" s="175">
        <v>9</v>
      </c>
      <c r="C637" s="175">
        <v>29</v>
      </c>
      <c r="D637" s="182">
        <v>0.3</v>
      </c>
      <c r="E637" s="182" t="str">
        <f t="shared" si="31"/>
        <v>Darnley Bay-9-29-0.3</v>
      </c>
      <c r="F637" s="182">
        <v>42.74</v>
      </c>
      <c r="G637" s="182">
        <v>0.45</v>
      </c>
      <c r="H637" s="182">
        <v>20.79</v>
      </c>
      <c r="I637" s="182">
        <v>7.2</v>
      </c>
      <c r="J637" s="182">
        <v>0.28999999999999998</v>
      </c>
      <c r="K637" s="182">
        <v>21.33</v>
      </c>
      <c r="L637" s="182">
        <v>4.9800000000000004</v>
      </c>
      <c r="M637" s="182">
        <v>7.0000000000000007E-2</v>
      </c>
      <c r="N637" s="182">
        <v>3.61</v>
      </c>
      <c r="O637" s="182">
        <v>101.44</v>
      </c>
      <c r="P637" s="183">
        <f t="shared" si="29"/>
        <v>84.07761717255255</v>
      </c>
      <c r="Q637" s="183">
        <f t="shared" si="30"/>
        <v>10.433224579063463</v>
      </c>
      <c r="R637" s="182" t="s">
        <v>729</v>
      </c>
      <c r="S637" s="182" t="s">
        <v>733</v>
      </c>
      <c r="T637" s="182">
        <v>1</v>
      </c>
    </row>
    <row r="638" spans="1:20" s="175" customFormat="1" ht="11.25">
      <c r="A638" s="175" t="s">
        <v>728</v>
      </c>
      <c r="B638" s="175">
        <v>9</v>
      </c>
      <c r="C638" s="175">
        <v>30</v>
      </c>
      <c r="D638" s="182">
        <v>0.3</v>
      </c>
      <c r="E638" s="182" t="str">
        <f t="shared" si="31"/>
        <v>Darnley Bay-9-30-0.3</v>
      </c>
      <c r="F638" s="182">
        <v>42.01</v>
      </c>
      <c r="G638" s="182">
        <v>0.11</v>
      </c>
      <c r="H638" s="182">
        <v>18.41</v>
      </c>
      <c r="I638" s="182">
        <v>6.99</v>
      </c>
      <c r="J638" s="182">
        <v>0.41</v>
      </c>
      <c r="K638" s="182">
        <v>19.75</v>
      </c>
      <c r="L638" s="182">
        <v>6.23</v>
      </c>
      <c r="M638" s="182">
        <v>0.01</v>
      </c>
      <c r="N638" s="182">
        <v>6.11</v>
      </c>
      <c r="O638" s="182">
        <v>100.02</v>
      </c>
      <c r="P638" s="183">
        <f t="shared" si="29"/>
        <v>83.43331543591961</v>
      </c>
      <c r="Q638" s="183">
        <f t="shared" si="30"/>
        <v>18.209882999056099</v>
      </c>
      <c r="R638" s="182" t="s">
        <v>729</v>
      </c>
      <c r="S638" s="182" t="s">
        <v>730</v>
      </c>
      <c r="T638" s="182">
        <v>5</v>
      </c>
    </row>
    <row r="639" spans="1:20" s="175" customFormat="1" ht="11.25">
      <c r="A639" s="175" t="s">
        <v>728</v>
      </c>
      <c r="B639" s="175">
        <v>9</v>
      </c>
      <c r="C639" s="175">
        <v>31</v>
      </c>
      <c r="D639" s="182">
        <v>0.3</v>
      </c>
      <c r="E639" s="182" t="str">
        <f t="shared" si="31"/>
        <v>Darnley Bay-9-31-0.3</v>
      </c>
      <c r="F639" s="182">
        <v>42.15</v>
      </c>
      <c r="G639" s="182">
        <v>0.15</v>
      </c>
      <c r="H639" s="182">
        <v>19.23</v>
      </c>
      <c r="I639" s="182">
        <v>7.43</v>
      </c>
      <c r="J639" s="182">
        <v>0.45</v>
      </c>
      <c r="K639" s="182">
        <v>19.09</v>
      </c>
      <c r="L639" s="182">
        <v>5.89</v>
      </c>
      <c r="M639" s="182">
        <v>0</v>
      </c>
      <c r="N639" s="182">
        <v>5.94</v>
      </c>
      <c r="O639" s="182">
        <v>100.34</v>
      </c>
      <c r="P639" s="183">
        <f t="shared" si="29"/>
        <v>82.077688266275104</v>
      </c>
      <c r="Q639" s="183">
        <f t="shared" si="30"/>
        <v>17.164873421765332</v>
      </c>
      <c r="R639" s="182" t="s">
        <v>729</v>
      </c>
      <c r="S639" s="182" t="s">
        <v>730</v>
      </c>
      <c r="T639" s="182">
        <v>5</v>
      </c>
    </row>
    <row r="640" spans="1:20" s="175" customFormat="1" ht="11.25">
      <c r="A640" s="175" t="s">
        <v>728</v>
      </c>
      <c r="B640" s="175">
        <v>9</v>
      </c>
      <c r="C640" s="175">
        <v>32</v>
      </c>
      <c r="D640" s="182">
        <v>0.3</v>
      </c>
      <c r="E640" s="182" t="str">
        <f t="shared" si="31"/>
        <v>Darnley Bay-9-32-0.3</v>
      </c>
      <c r="F640" s="182">
        <v>41.96</v>
      </c>
      <c r="G640" s="182">
        <v>0.14000000000000001</v>
      </c>
      <c r="H640" s="182">
        <v>18.899999999999999</v>
      </c>
      <c r="I640" s="182">
        <v>7.21</v>
      </c>
      <c r="J640" s="182">
        <v>0.36</v>
      </c>
      <c r="K640" s="182">
        <v>19.2</v>
      </c>
      <c r="L640" s="182">
        <v>5.78</v>
      </c>
      <c r="M640" s="182">
        <v>0</v>
      </c>
      <c r="N640" s="182">
        <v>6.16</v>
      </c>
      <c r="O640" s="182">
        <v>99.71</v>
      </c>
      <c r="P640" s="183">
        <f t="shared" si="29"/>
        <v>82.598316767107434</v>
      </c>
      <c r="Q640" s="183">
        <f t="shared" si="30"/>
        <v>17.941589384760587</v>
      </c>
      <c r="R640" s="182" t="s">
        <v>729</v>
      </c>
      <c r="S640" s="182" t="s">
        <v>730</v>
      </c>
      <c r="T640" s="182">
        <v>5</v>
      </c>
    </row>
    <row r="641" spans="1:20" s="175" customFormat="1" ht="11.25">
      <c r="A641" s="175" t="s">
        <v>728</v>
      </c>
      <c r="B641" s="175">
        <v>9</v>
      </c>
      <c r="C641" s="175">
        <v>33</v>
      </c>
      <c r="D641" s="182">
        <v>0.3</v>
      </c>
      <c r="E641" s="182" t="str">
        <f t="shared" si="31"/>
        <v>Darnley Bay-9-33-0.3</v>
      </c>
      <c r="F641" s="182">
        <v>41.94</v>
      </c>
      <c r="G641" s="182">
        <v>0.42</v>
      </c>
      <c r="H641" s="182">
        <v>17.21</v>
      </c>
      <c r="I641" s="182">
        <v>6.65</v>
      </c>
      <c r="J641" s="182">
        <v>0.24</v>
      </c>
      <c r="K641" s="182">
        <v>19.239999999999998</v>
      </c>
      <c r="L641" s="182">
        <v>5.87</v>
      </c>
      <c r="M641" s="182">
        <v>0</v>
      </c>
      <c r="N641" s="182">
        <v>8.15</v>
      </c>
      <c r="O641" s="182">
        <v>99.72</v>
      </c>
      <c r="P641" s="183">
        <f t="shared" si="29"/>
        <v>83.758332169513196</v>
      </c>
      <c r="Q641" s="183">
        <f t="shared" si="30"/>
        <v>24.109283158624827</v>
      </c>
      <c r="R641" s="182" t="s">
        <v>729</v>
      </c>
      <c r="S641" s="182" t="s">
        <v>737</v>
      </c>
      <c r="T641" s="182">
        <v>11</v>
      </c>
    </row>
    <row r="642" spans="1:20" s="175" customFormat="1" ht="11.25">
      <c r="A642" s="175" t="s">
        <v>728</v>
      </c>
      <c r="B642" s="175">
        <v>9</v>
      </c>
      <c r="C642" s="175">
        <v>34</v>
      </c>
      <c r="D642" s="182">
        <v>0.3</v>
      </c>
      <c r="E642" s="182" t="str">
        <f t="shared" si="31"/>
        <v>Darnley Bay-9-34-0.3</v>
      </c>
      <c r="F642" s="182">
        <v>39.659999999999997</v>
      </c>
      <c r="G642" s="182">
        <v>0.28000000000000003</v>
      </c>
      <c r="H642" s="182">
        <v>17.760000000000002</v>
      </c>
      <c r="I642" s="182">
        <v>7.51</v>
      </c>
      <c r="J642" s="182">
        <v>0.48</v>
      </c>
      <c r="K642" s="182">
        <v>18.829999999999998</v>
      </c>
      <c r="L642" s="182">
        <v>6.64</v>
      </c>
      <c r="M642" s="182">
        <v>0.06</v>
      </c>
      <c r="N642" s="182">
        <v>7.31</v>
      </c>
      <c r="O642" s="182">
        <v>98.51</v>
      </c>
      <c r="P642" s="183">
        <f t="shared" si="29"/>
        <v>81.715603338745865</v>
      </c>
      <c r="Q642" s="183">
        <f t="shared" si="30"/>
        <v>21.637286117209438</v>
      </c>
      <c r="R642" s="182" t="s">
        <v>729</v>
      </c>
      <c r="S642" s="182" t="s">
        <v>730</v>
      </c>
      <c r="T642" s="182">
        <v>5</v>
      </c>
    </row>
    <row r="643" spans="1:20" s="175" customFormat="1" ht="11.25">
      <c r="A643" s="175" t="s">
        <v>728</v>
      </c>
      <c r="B643" s="175">
        <v>9</v>
      </c>
      <c r="C643" s="175">
        <v>35</v>
      </c>
      <c r="D643" s="182">
        <v>0.3</v>
      </c>
      <c r="E643" s="182" t="str">
        <f t="shared" si="31"/>
        <v>Darnley Bay-9-35-0.3</v>
      </c>
      <c r="F643" s="182">
        <v>43</v>
      </c>
      <c r="G643" s="182">
        <v>0.11</v>
      </c>
      <c r="H643" s="182">
        <v>20.34</v>
      </c>
      <c r="I643" s="182">
        <v>7.55</v>
      </c>
      <c r="J643" s="182">
        <v>0.44</v>
      </c>
      <c r="K643" s="182">
        <v>19.420000000000002</v>
      </c>
      <c r="L643" s="182">
        <v>4.8499999999999996</v>
      </c>
      <c r="M643" s="182">
        <v>0</v>
      </c>
      <c r="N643" s="182">
        <v>4.04</v>
      </c>
      <c r="O643" s="182">
        <v>99.75</v>
      </c>
      <c r="P643" s="183">
        <f t="shared" ref="P643:P706" si="32">((K643/40.31)/(K643/40.31+I643/71.85))*100</f>
        <v>82.094115466701567</v>
      </c>
      <c r="Q643" s="183">
        <f t="shared" ref="Q643:Q706" si="33">((N643/151.99061)/(N643/151.99061+H643/101.96137))*100</f>
        <v>11.757789949286671</v>
      </c>
      <c r="R643" s="182" t="s">
        <v>729</v>
      </c>
      <c r="S643" s="182" t="s">
        <v>730</v>
      </c>
      <c r="T643" s="182">
        <v>5</v>
      </c>
    </row>
    <row r="644" spans="1:20" s="175" customFormat="1" ht="11.25">
      <c r="A644" s="175" t="s">
        <v>728</v>
      </c>
      <c r="B644" s="175">
        <v>9</v>
      </c>
      <c r="C644" s="175">
        <v>43</v>
      </c>
      <c r="D644" s="182">
        <v>0.3</v>
      </c>
      <c r="E644" s="182" t="str">
        <f t="shared" si="31"/>
        <v>Darnley Bay-9-43-0.3</v>
      </c>
      <c r="F644" s="182">
        <v>42.59</v>
      </c>
      <c r="G644" s="182">
        <v>0.08</v>
      </c>
      <c r="H644" s="182">
        <v>20.23</v>
      </c>
      <c r="I644" s="182">
        <v>6.11</v>
      </c>
      <c r="J644" s="182">
        <v>0.35</v>
      </c>
      <c r="K644" s="182">
        <v>21.3</v>
      </c>
      <c r="L644" s="182">
        <v>4.97</v>
      </c>
      <c r="M644" s="182">
        <v>0</v>
      </c>
      <c r="N644" s="182">
        <v>4.83</v>
      </c>
      <c r="O644" s="182">
        <v>100.46</v>
      </c>
      <c r="P644" s="183">
        <f t="shared" si="32"/>
        <v>86.137545744239986</v>
      </c>
      <c r="Q644" s="183">
        <f t="shared" si="33"/>
        <v>13.805433326351693</v>
      </c>
      <c r="R644" s="182" t="s">
        <v>729</v>
      </c>
      <c r="S644" s="182" t="s">
        <v>730</v>
      </c>
      <c r="T644" s="182">
        <v>5</v>
      </c>
    </row>
    <row r="645" spans="1:20" s="175" customFormat="1" ht="11.25">
      <c r="A645" s="175" t="s">
        <v>728</v>
      </c>
      <c r="B645" s="175">
        <v>9</v>
      </c>
      <c r="C645" s="175">
        <v>44</v>
      </c>
      <c r="D645" s="182">
        <v>0.3</v>
      </c>
      <c r="E645" s="182" t="str">
        <f t="shared" si="31"/>
        <v>Darnley Bay-9-44-0.3</v>
      </c>
      <c r="F645" s="182">
        <v>42.68</v>
      </c>
      <c r="G645" s="182">
        <v>0.56000000000000005</v>
      </c>
      <c r="H645" s="182">
        <v>19.989999999999998</v>
      </c>
      <c r="I645" s="182">
        <v>7.32</v>
      </c>
      <c r="J645" s="182">
        <v>0.38</v>
      </c>
      <c r="K645" s="182">
        <v>20.41</v>
      </c>
      <c r="L645" s="182">
        <v>5.15</v>
      </c>
      <c r="M645" s="182">
        <v>0.05</v>
      </c>
      <c r="N645" s="182">
        <v>4.25</v>
      </c>
      <c r="O645" s="182">
        <v>100.79</v>
      </c>
      <c r="P645" s="183">
        <f t="shared" si="32"/>
        <v>83.249244391672065</v>
      </c>
      <c r="Q645" s="183">
        <f t="shared" si="33"/>
        <v>12.482207424606283</v>
      </c>
      <c r="R645" s="182" t="s">
        <v>729</v>
      </c>
      <c r="S645" s="182" t="s">
        <v>737</v>
      </c>
      <c r="T645" s="182">
        <v>11</v>
      </c>
    </row>
    <row r="646" spans="1:20" s="175" customFormat="1" ht="11.25">
      <c r="A646" s="175" t="s">
        <v>728</v>
      </c>
      <c r="B646" s="175">
        <v>9</v>
      </c>
      <c r="C646" s="175">
        <v>46</v>
      </c>
      <c r="D646" s="182">
        <v>0.3</v>
      </c>
      <c r="E646" s="182" t="str">
        <f t="shared" si="31"/>
        <v>Darnley Bay-9-46-0.3</v>
      </c>
      <c r="F646" s="182">
        <v>41.34</v>
      </c>
      <c r="G646" s="182">
        <v>0.13</v>
      </c>
      <c r="H646" s="182">
        <v>17.97</v>
      </c>
      <c r="I646" s="182">
        <v>7.61</v>
      </c>
      <c r="J646" s="182">
        <v>0.5</v>
      </c>
      <c r="K646" s="182">
        <v>19.55</v>
      </c>
      <c r="L646" s="182">
        <v>6.21</v>
      </c>
      <c r="M646" s="182">
        <v>0.01</v>
      </c>
      <c r="N646" s="182">
        <v>7.11</v>
      </c>
      <c r="O646" s="182">
        <v>100.44</v>
      </c>
      <c r="P646" s="183">
        <f t="shared" si="32"/>
        <v>82.07582492874657</v>
      </c>
      <c r="Q646" s="183">
        <f t="shared" si="33"/>
        <v>20.975113081645329</v>
      </c>
      <c r="R646" s="182" t="s">
        <v>729</v>
      </c>
      <c r="S646" s="182" t="s">
        <v>730</v>
      </c>
      <c r="T646" s="182">
        <v>5</v>
      </c>
    </row>
    <row r="647" spans="1:20" s="175" customFormat="1" ht="16.5" customHeight="1">
      <c r="A647" s="175" t="s">
        <v>728</v>
      </c>
      <c r="B647" s="175">
        <v>9</v>
      </c>
      <c r="C647" s="175">
        <v>47</v>
      </c>
      <c r="D647" s="182">
        <v>0.3</v>
      </c>
      <c r="E647" s="182" t="str">
        <f t="shared" si="31"/>
        <v>Darnley Bay-9-47-0.3</v>
      </c>
      <c r="F647" s="182">
        <v>41.52</v>
      </c>
      <c r="G647" s="182">
        <v>0.05</v>
      </c>
      <c r="H647" s="182">
        <v>20.43</v>
      </c>
      <c r="I647" s="182">
        <v>7.53</v>
      </c>
      <c r="J647" s="182">
        <v>0.45</v>
      </c>
      <c r="K647" s="182">
        <v>19.920000000000002</v>
      </c>
      <c r="L647" s="182">
        <v>5.3</v>
      </c>
      <c r="M647" s="182">
        <v>0</v>
      </c>
      <c r="N647" s="182">
        <v>4.4800000000000004</v>
      </c>
      <c r="O647" s="182">
        <v>99.67</v>
      </c>
      <c r="P647" s="183">
        <f t="shared" si="32"/>
        <v>82.503072568650097</v>
      </c>
      <c r="Q647" s="183">
        <f t="shared" si="33"/>
        <v>12.824050971693159</v>
      </c>
      <c r="R647" s="182" t="s">
        <v>729</v>
      </c>
      <c r="S647" s="182" t="s">
        <v>730</v>
      </c>
      <c r="T647" s="182">
        <v>5</v>
      </c>
    </row>
    <row r="648" spans="1:20" s="175" customFormat="1" ht="12.75" customHeight="1">
      <c r="A648" s="175" t="s">
        <v>728</v>
      </c>
      <c r="B648" s="175">
        <v>9</v>
      </c>
      <c r="C648" s="175">
        <v>48</v>
      </c>
      <c r="D648" s="182">
        <v>0.3</v>
      </c>
      <c r="E648" s="182" t="str">
        <f t="shared" si="31"/>
        <v>Darnley Bay-9-48-0.3</v>
      </c>
      <c r="F648" s="182">
        <v>40.82</v>
      </c>
      <c r="G648" s="182">
        <v>0.12</v>
      </c>
      <c r="H648" s="182">
        <v>19.46</v>
      </c>
      <c r="I648" s="182">
        <v>7.08</v>
      </c>
      <c r="J648" s="182">
        <v>0.41</v>
      </c>
      <c r="K648" s="182">
        <v>20.77</v>
      </c>
      <c r="L648" s="182">
        <v>5.55</v>
      </c>
      <c r="M648" s="182">
        <v>0.01</v>
      </c>
      <c r="N648" s="182">
        <v>5.65</v>
      </c>
      <c r="O648" s="182">
        <v>99.86</v>
      </c>
      <c r="P648" s="183">
        <f t="shared" si="32"/>
        <v>83.946014424211967</v>
      </c>
      <c r="Q648" s="183">
        <f t="shared" si="33"/>
        <v>16.301959401160119</v>
      </c>
      <c r="R648" s="182" t="s">
        <v>729</v>
      </c>
      <c r="S648" s="182" t="s">
        <v>730</v>
      </c>
      <c r="T648" s="182">
        <v>5</v>
      </c>
    </row>
    <row r="649" spans="1:20" s="175" customFormat="1" ht="11.25">
      <c r="A649" s="175" t="s">
        <v>728</v>
      </c>
      <c r="B649" s="175">
        <v>9</v>
      </c>
      <c r="C649" s="175">
        <v>49</v>
      </c>
      <c r="D649" s="182">
        <v>0.3</v>
      </c>
      <c r="E649" s="182" t="str">
        <f t="shared" si="31"/>
        <v>Darnley Bay-9-49-0.3</v>
      </c>
      <c r="F649" s="182">
        <v>42.11</v>
      </c>
      <c r="G649" s="182">
        <v>0.33</v>
      </c>
      <c r="H649" s="182">
        <v>21.46</v>
      </c>
      <c r="I649" s="182">
        <v>7.84</v>
      </c>
      <c r="J649" s="182">
        <v>0.47</v>
      </c>
      <c r="K649" s="182">
        <v>20.94</v>
      </c>
      <c r="L649" s="182">
        <v>4.5999999999999996</v>
      </c>
      <c r="M649" s="182">
        <v>0</v>
      </c>
      <c r="N649" s="182">
        <v>2.87</v>
      </c>
      <c r="O649" s="182">
        <v>100.62</v>
      </c>
      <c r="P649" s="183">
        <f t="shared" si="32"/>
        <v>82.641123156304829</v>
      </c>
      <c r="Q649" s="183">
        <f t="shared" si="33"/>
        <v>8.2329913384829592</v>
      </c>
      <c r="R649" s="182" t="s">
        <v>729</v>
      </c>
      <c r="S649" s="182" t="s">
        <v>730</v>
      </c>
      <c r="T649" s="182">
        <v>5</v>
      </c>
    </row>
    <row r="650" spans="1:20" s="175" customFormat="1" ht="11.25">
      <c r="A650" s="175" t="s">
        <v>728</v>
      </c>
      <c r="B650" s="175">
        <v>9</v>
      </c>
      <c r="C650" s="175">
        <v>50</v>
      </c>
      <c r="D650" s="182">
        <v>0.3</v>
      </c>
      <c r="E650" s="182" t="str">
        <f t="shared" si="31"/>
        <v>Darnley Bay-9-50-0.3</v>
      </c>
      <c r="F650" s="182">
        <v>42.82</v>
      </c>
      <c r="G650" s="182">
        <v>0.56999999999999995</v>
      </c>
      <c r="H650" s="182">
        <v>19.95</v>
      </c>
      <c r="I650" s="182">
        <v>8.7799999999999994</v>
      </c>
      <c r="J650" s="182">
        <v>0.28000000000000003</v>
      </c>
      <c r="K650" s="182">
        <v>20.7</v>
      </c>
      <c r="L650" s="182">
        <v>5.14</v>
      </c>
      <c r="M650" s="182">
        <v>0</v>
      </c>
      <c r="N650" s="182">
        <v>2.97</v>
      </c>
      <c r="O650" s="182">
        <v>101.21</v>
      </c>
      <c r="P650" s="183">
        <f t="shared" si="32"/>
        <v>80.77783126897387</v>
      </c>
      <c r="Q650" s="183">
        <f t="shared" si="33"/>
        <v>9.08011466416127</v>
      </c>
      <c r="R650" s="182" t="s">
        <v>729</v>
      </c>
      <c r="S650" s="182" t="s">
        <v>733</v>
      </c>
      <c r="T650" s="182">
        <v>1</v>
      </c>
    </row>
    <row r="651" spans="1:20" s="175" customFormat="1" ht="11.25">
      <c r="A651" s="175" t="s">
        <v>728</v>
      </c>
      <c r="B651" s="175">
        <v>9</v>
      </c>
      <c r="C651" s="175">
        <v>51</v>
      </c>
      <c r="D651" s="182">
        <v>0.3</v>
      </c>
      <c r="E651" s="182" t="str">
        <f t="shared" si="31"/>
        <v>Darnley Bay-9-51-0.3</v>
      </c>
      <c r="F651" s="182">
        <v>41.39</v>
      </c>
      <c r="G651" s="182">
        <v>0.53</v>
      </c>
      <c r="H651" s="182">
        <v>19.53</v>
      </c>
      <c r="I651" s="182">
        <v>6.73</v>
      </c>
      <c r="J651" s="182">
        <v>0.32</v>
      </c>
      <c r="K651" s="182">
        <v>20</v>
      </c>
      <c r="L651" s="182">
        <v>5.37</v>
      </c>
      <c r="M651" s="182">
        <v>0</v>
      </c>
      <c r="N651" s="182">
        <v>5.74</v>
      </c>
      <c r="O651" s="182">
        <v>99.62</v>
      </c>
      <c r="P651" s="183">
        <f t="shared" si="32"/>
        <v>84.119389121132699</v>
      </c>
      <c r="Q651" s="183">
        <f t="shared" si="33"/>
        <v>16.469285225993989</v>
      </c>
      <c r="R651" s="182" t="s">
        <v>729</v>
      </c>
      <c r="S651" s="182" t="s">
        <v>737</v>
      </c>
      <c r="T651" s="182">
        <v>11</v>
      </c>
    </row>
    <row r="652" spans="1:20" s="175" customFormat="1" ht="11.25">
      <c r="A652" s="175" t="s">
        <v>728</v>
      </c>
      <c r="B652" s="175">
        <v>9</v>
      </c>
      <c r="C652" s="175">
        <v>54</v>
      </c>
      <c r="D652" s="182">
        <v>0.3</v>
      </c>
      <c r="E652" s="182" t="str">
        <f t="shared" si="31"/>
        <v>Darnley Bay-9-54-0.3</v>
      </c>
      <c r="F652" s="182">
        <v>41.93</v>
      </c>
      <c r="G652" s="182">
        <v>0.68</v>
      </c>
      <c r="H652" s="182">
        <v>20.43</v>
      </c>
      <c r="I652" s="182">
        <v>8.48</v>
      </c>
      <c r="J652" s="182">
        <v>0.38</v>
      </c>
      <c r="K652" s="182">
        <v>20.57</v>
      </c>
      <c r="L652" s="182">
        <v>5.24</v>
      </c>
      <c r="M652" s="182">
        <v>0</v>
      </c>
      <c r="N652" s="182">
        <v>3.54</v>
      </c>
      <c r="O652" s="182">
        <v>101.26</v>
      </c>
      <c r="P652" s="183">
        <f t="shared" si="32"/>
        <v>81.215961263080061</v>
      </c>
      <c r="Q652" s="183">
        <f t="shared" si="33"/>
        <v>10.413492438239794</v>
      </c>
      <c r="R652" s="182" t="s">
        <v>729</v>
      </c>
      <c r="S652" s="182" t="s">
        <v>733</v>
      </c>
      <c r="T652" s="182">
        <v>1</v>
      </c>
    </row>
    <row r="653" spans="1:20" s="175" customFormat="1" ht="11.25">
      <c r="A653" s="175" t="s">
        <v>728</v>
      </c>
      <c r="B653" s="175">
        <v>6</v>
      </c>
      <c r="C653" s="175">
        <v>55</v>
      </c>
      <c r="D653" s="182">
        <v>0.3</v>
      </c>
      <c r="E653" s="182" t="str">
        <f t="shared" si="31"/>
        <v>Darnley Bay-6-55-0.3</v>
      </c>
      <c r="F653" s="182">
        <v>41.91</v>
      </c>
      <c r="G653" s="182">
        <v>0.4</v>
      </c>
      <c r="H653" s="182">
        <v>20.39</v>
      </c>
      <c r="I653" s="182">
        <v>7.1</v>
      </c>
      <c r="J653" s="182">
        <v>0.24</v>
      </c>
      <c r="K653" s="182">
        <v>20.88</v>
      </c>
      <c r="L653" s="182">
        <v>4.72</v>
      </c>
      <c r="M653" s="182">
        <v>0</v>
      </c>
      <c r="N653" s="182">
        <v>4.34</v>
      </c>
      <c r="O653" s="182">
        <v>99.97</v>
      </c>
      <c r="P653" s="183">
        <f t="shared" si="32"/>
        <v>83.979156182529493</v>
      </c>
      <c r="Q653" s="183">
        <f t="shared" si="33"/>
        <v>12.494698311055767</v>
      </c>
      <c r="R653" s="182" t="s">
        <v>729</v>
      </c>
      <c r="S653" s="182" t="s">
        <v>737</v>
      </c>
      <c r="T653" s="182">
        <v>11</v>
      </c>
    </row>
    <row r="654" spans="1:20" s="175" customFormat="1" ht="11.25">
      <c r="A654" s="175" t="s">
        <v>728</v>
      </c>
      <c r="B654" s="175">
        <v>9</v>
      </c>
      <c r="C654" s="175">
        <v>57</v>
      </c>
      <c r="D654" s="182">
        <v>0.3</v>
      </c>
      <c r="E654" s="182" t="str">
        <f t="shared" si="31"/>
        <v>Darnley Bay-9-57-0.3</v>
      </c>
      <c r="F654" s="182">
        <v>42.48</v>
      </c>
      <c r="G654" s="182">
        <v>0.12</v>
      </c>
      <c r="H654" s="182">
        <v>21.38</v>
      </c>
      <c r="I654" s="182">
        <v>7.66</v>
      </c>
      <c r="J654" s="182">
        <v>0.28999999999999998</v>
      </c>
      <c r="K654" s="182">
        <v>19.53</v>
      </c>
      <c r="L654" s="182">
        <v>5.42</v>
      </c>
      <c r="M654" s="182">
        <v>0</v>
      </c>
      <c r="N654" s="182">
        <v>4.4000000000000004</v>
      </c>
      <c r="O654" s="182">
        <v>101.28</v>
      </c>
      <c r="P654" s="183">
        <f t="shared" si="32"/>
        <v>81.964154195568696</v>
      </c>
      <c r="Q654" s="183">
        <f t="shared" si="33"/>
        <v>12.131072675581644</v>
      </c>
      <c r="R654" s="182" t="s">
        <v>729</v>
      </c>
      <c r="S654" s="182" t="s">
        <v>730</v>
      </c>
      <c r="T654" s="182">
        <v>5</v>
      </c>
    </row>
    <row r="655" spans="1:20" s="175" customFormat="1" ht="11.25">
      <c r="A655" s="175" t="s">
        <v>728</v>
      </c>
      <c r="B655" s="175">
        <v>9</v>
      </c>
      <c r="C655" s="175">
        <v>69</v>
      </c>
      <c r="D655" s="182">
        <v>0.3</v>
      </c>
      <c r="E655" s="182" t="str">
        <f t="shared" si="31"/>
        <v>Darnley Bay-9-69-0.3</v>
      </c>
      <c r="F655" s="182">
        <v>42.44</v>
      </c>
      <c r="G655" s="182">
        <v>0.55000000000000004</v>
      </c>
      <c r="H655" s="182">
        <v>19.04</v>
      </c>
      <c r="I655" s="182">
        <v>7.28</v>
      </c>
      <c r="J655" s="182">
        <v>0.37</v>
      </c>
      <c r="K655" s="182">
        <v>20.170000000000002</v>
      </c>
      <c r="L655" s="182">
        <v>5.24</v>
      </c>
      <c r="M655" s="182">
        <v>0.03</v>
      </c>
      <c r="N655" s="182">
        <v>5.58</v>
      </c>
      <c r="O655" s="182">
        <v>100.68</v>
      </c>
      <c r="P655" s="183">
        <f t="shared" si="32"/>
        <v>83.160519140930361</v>
      </c>
      <c r="Q655" s="183">
        <f t="shared" si="33"/>
        <v>16.429968315835932</v>
      </c>
      <c r="R655" s="182" t="s">
        <v>729</v>
      </c>
      <c r="S655" s="182" t="s">
        <v>737</v>
      </c>
      <c r="T655" s="182">
        <v>11</v>
      </c>
    </row>
    <row r="656" spans="1:20" s="175" customFormat="1" ht="11.25">
      <c r="A656" s="175" t="s">
        <v>728</v>
      </c>
      <c r="B656" s="175">
        <v>9</v>
      </c>
      <c r="C656" s="175">
        <v>73</v>
      </c>
      <c r="D656" s="182">
        <v>0.3</v>
      </c>
      <c r="E656" s="182" t="str">
        <f t="shared" si="31"/>
        <v>Darnley Bay-9-73-0.3</v>
      </c>
      <c r="F656" s="182">
        <v>41.82</v>
      </c>
      <c r="G656" s="182">
        <v>0.49</v>
      </c>
      <c r="H656" s="182">
        <v>17.97</v>
      </c>
      <c r="I656" s="182">
        <v>8.9</v>
      </c>
      <c r="J656" s="182">
        <v>0.5</v>
      </c>
      <c r="K656" s="182">
        <v>19.53</v>
      </c>
      <c r="L656" s="182">
        <v>5.19</v>
      </c>
      <c r="M656" s="182">
        <v>0.06</v>
      </c>
      <c r="N656" s="182">
        <v>6.99</v>
      </c>
      <c r="O656" s="182">
        <v>101.44</v>
      </c>
      <c r="P656" s="183">
        <f t="shared" si="32"/>
        <v>79.63898195761098</v>
      </c>
      <c r="Q656" s="183">
        <f t="shared" si="33"/>
        <v>20.69436292033598</v>
      </c>
      <c r="R656" s="182" t="s">
        <v>729</v>
      </c>
      <c r="S656" s="182" t="s">
        <v>737</v>
      </c>
      <c r="T656" s="182">
        <v>11</v>
      </c>
    </row>
    <row r="657" spans="1:20" s="175" customFormat="1" ht="11.25">
      <c r="A657" s="175" t="s">
        <v>728</v>
      </c>
      <c r="B657" s="175">
        <v>9</v>
      </c>
      <c r="C657" s="175">
        <v>78</v>
      </c>
      <c r="D657" s="182">
        <v>0.3</v>
      </c>
      <c r="E657" s="182" t="str">
        <f t="shared" si="31"/>
        <v>Darnley Bay-9-78-0.3</v>
      </c>
      <c r="F657" s="182">
        <v>42.98</v>
      </c>
      <c r="G657" s="182">
        <v>0.17</v>
      </c>
      <c r="H657" s="182">
        <v>20.74</v>
      </c>
      <c r="I657" s="182">
        <v>7.86</v>
      </c>
      <c r="J657" s="182">
        <v>0.3</v>
      </c>
      <c r="K657" s="182">
        <v>20.309999999999999</v>
      </c>
      <c r="L657" s="182">
        <v>4.7699999999999996</v>
      </c>
      <c r="M657" s="182">
        <v>0.01</v>
      </c>
      <c r="N657" s="182">
        <v>3.34</v>
      </c>
      <c r="O657" s="182">
        <v>100.48</v>
      </c>
      <c r="P657" s="183">
        <f t="shared" si="32"/>
        <v>82.161207235970338</v>
      </c>
      <c r="Q657" s="183">
        <f t="shared" si="33"/>
        <v>9.7499840716265016</v>
      </c>
      <c r="R657" s="182" t="s">
        <v>729</v>
      </c>
      <c r="S657" s="182" t="s">
        <v>730</v>
      </c>
      <c r="T657" s="182">
        <v>5</v>
      </c>
    </row>
    <row r="658" spans="1:20" s="175" customFormat="1" ht="11.25">
      <c r="A658" s="175" t="s">
        <v>728</v>
      </c>
      <c r="B658" s="175">
        <v>9</v>
      </c>
      <c r="C658" s="175">
        <v>88</v>
      </c>
      <c r="D658" s="182">
        <v>0.3</v>
      </c>
      <c r="E658" s="182" t="str">
        <f t="shared" si="31"/>
        <v>Darnley Bay-9-88-0.3</v>
      </c>
      <c r="F658" s="182">
        <v>41.36</v>
      </c>
      <c r="G658" s="182">
        <v>0.22</v>
      </c>
      <c r="H658" s="182">
        <v>18.760000000000002</v>
      </c>
      <c r="I658" s="182">
        <v>7.83</v>
      </c>
      <c r="J658" s="182">
        <v>0.45</v>
      </c>
      <c r="K658" s="182">
        <v>18.53</v>
      </c>
      <c r="L658" s="182">
        <v>5.95</v>
      </c>
      <c r="M658" s="182">
        <v>0</v>
      </c>
      <c r="N658" s="182">
        <v>5.75</v>
      </c>
      <c r="O658" s="182">
        <v>98.84</v>
      </c>
      <c r="P658" s="183">
        <f t="shared" si="32"/>
        <v>80.836320265149936</v>
      </c>
      <c r="Q658" s="183">
        <f t="shared" si="33"/>
        <v>17.05475253142157</v>
      </c>
      <c r="R658" s="182" t="s">
        <v>729</v>
      </c>
      <c r="S658" s="182" t="s">
        <v>730</v>
      </c>
      <c r="T658" s="182">
        <v>5</v>
      </c>
    </row>
    <row r="659" spans="1:20" s="175" customFormat="1" ht="11.25">
      <c r="A659" s="175" t="s">
        <v>728</v>
      </c>
      <c r="B659" s="175">
        <v>9</v>
      </c>
      <c r="C659" s="175">
        <v>89</v>
      </c>
      <c r="D659" s="182">
        <v>0.3</v>
      </c>
      <c r="E659" s="182" t="str">
        <f t="shared" si="31"/>
        <v>Darnley Bay-9-89-0.3</v>
      </c>
      <c r="F659" s="182">
        <v>41.62</v>
      </c>
      <c r="G659" s="182">
        <v>0.16</v>
      </c>
      <c r="H659" s="182">
        <v>19.18</v>
      </c>
      <c r="I659" s="182">
        <v>7.01</v>
      </c>
      <c r="J659" s="182">
        <v>0.34</v>
      </c>
      <c r="K659" s="182">
        <v>19.89</v>
      </c>
      <c r="L659" s="182">
        <v>5.76</v>
      </c>
      <c r="M659" s="182">
        <v>0</v>
      </c>
      <c r="N659" s="182">
        <v>6.53</v>
      </c>
      <c r="O659" s="182">
        <v>100.49</v>
      </c>
      <c r="P659" s="183">
        <f t="shared" si="32"/>
        <v>83.491375905723856</v>
      </c>
      <c r="Q659" s="183">
        <f t="shared" si="33"/>
        <v>18.592852361898178</v>
      </c>
      <c r="R659" s="182" t="s">
        <v>729</v>
      </c>
      <c r="S659" s="182" t="s">
        <v>730</v>
      </c>
      <c r="T659" s="182">
        <v>5</v>
      </c>
    </row>
    <row r="660" spans="1:20" s="175" customFormat="1" ht="11.25">
      <c r="A660" s="175" t="s">
        <v>728</v>
      </c>
      <c r="B660" s="175">
        <v>9</v>
      </c>
      <c r="C660" s="175">
        <v>96</v>
      </c>
      <c r="D660" s="182">
        <v>0.3</v>
      </c>
      <c r="E660" s="182" t="str">
        <f t="shared" si="31"/>
        <v>Darnley Bay-9-96-0.3</v>
      </c>
      <c r="F660" s="182">
        <v>42.01</v>
      </c>
      <c r="G660" s="182">
        <v>0.78</v>
      </c>
      <c r="H660" s="182">
        <v>19.010000000000002</v>
      </c>
      <c r="I660" s="182">
        <v>8.6</v>
      </c>
      <c r="J660" s="182">
        <v>0.4</v>
      </c>
      <c r="K660" s="182">
        <v>19.3</v>
      </c>
      <c r="L660" s="182">
        <v>5.53</v>
      </c>
      <c r="M660" s="182">
        <v>0.09</v>
      </c>
      <c r="N660" s="182">
        <v>4.32</v>
      </c>
      <c r="O660" s="182">
        <v>100.05</v>
      </c>
      <c r="P660" s="183">
        <f t="shared" si="32"/>
        <v>80.000473066642968</v>
      </c>
      <c r="Q660" s="183">
        <f t="shared" si="33"/>
        <v>13.228157401974187</v>
      </c>
      <c r="R660" s="182" t="s">
        <v>729</v>
      </c>
      <c r="S660" s="182" t="s">
        <v>737</v>
      </c>
      <c r="T660" s="182">
        <v>11</v>
      </c>
    </row>
    <row r="661" spans="1:20" s="175" customFormat="1" ht="11.25">
      <c r="A661" s="175" t="s">
        <v>728</v>
      </c>
      <c r="B661" s="175">
        <v>10</v>
      </c>
      <c r="C661" s="175">
        <v>7</v>
      </c>
      <c r="D661" s="182">
        <v>0.3</v>
      </c>
      <c r="E661" s="182" t="str">
        <f t="shared" si="31"/>
        <v>Darnley Bay-10-7-0.3</v>
      </c>
      <c r="F661" s="182">
        <v>41.79</v>
      </c>
      <c r="G661" s="182">
        <v>0.16</v>
      </c>
      <c r="H661" s="182">
        <v>20.55</v>
      </c>
      <c r="I661" s="182">
        <v>7.95</v>
      </c>
      <c r="J661" s="182">
        <v>0.45</v>
      </c>
      <c r="K661" s="182">
        <v>20.05</v>
      </c>
      <c r="L661" s="182">
        <v>5.27</v>
      </c>
      <c r="M661" s="182">
        <v>0</v>
      </c>
      <c r="N661" s="182">
        <v>4.5999999999999996</v>
      </c>
      <c r="O661" s="182">
        <v>100.81</v>
      </c>
      <c r="P661" s="183">
        <f t="shared" si="32"/>
        <v>81.802718481003168</v>
      </c>
      <c r="Q661" s="183">
        <f t="shared" si="33"/>
        <v>13.055853238477233</v>
      </c>
      <c r="R661" s="182" t="s">
        <v>729</v>
      </c>
      <c r="S661" s="182" t="s">
        <v>730</v>
      </c>
      <c r="T661" s="182">
        <v>5</v>
      </c>
    </row>
    <row r="662" spans="1:20" s="175" customFormat="1" ht="11.25">
      <c r="A662" s="175" t="s">
        <v>728</v>
      </c>
      <c r="B662" s="175">
        <v>10</v>
      </c>
      <c r="C662" s="175">
        <v>10</v>
      </c>
      <c r="D662" s="182">
        <v>0.3</v>
      </c>
      <c r="E662" s="182" t="str">
        <f t="shared" si="31"/>
        <v>Darnley Bay-10-10-0.3</v>
      </c>
      <c r="F662" s="182">
        <v>43.29</v>
      </c>
      <c r="G662" s="182">
        <v>0.42</v>
      </c>
      <c r="H662" s="182">
        <v>21.81</v>
      </c>
      <c r="I662" s="182">
        <v>7.02</v>
      </c>
      <c r="J662" s="182">
        <v>0.28999999999999998</v>
      </c>
      <c r="K662" s="182">
        <v>20.86</v>
      </c>
      <c r="L662" s="182">
        <v>4.54</v>
      </c>
      <c r="M662" s="182">
        <v>0</v>
      </c>
      <c r="N662" s="182">
        <v>2.95</v>
      </c>
      <c r="O662" s="182">
        <v>101.19</v>
      </c>
      <c r="P662" s="183">
        <f t="shared" si="32"/>
        <v>84.11822823991821</v>
      </c>
      <c r="Q662" s="183">
        <f t="shared" si="33"/>
        <v>8.318885357744394</v>
      </c>
      <c r="R662" s="182" t="s">
        <v>729</v>
      </c>
      <c r="S662" s="182" t="s">
        <v>733</v>
      </c>
      <c r="T662" s="182">
        <v>1</v>
      </c>
    </row>
    <row r="663" spans="1:20" s="175" customFormat="1" ht="11.25">
      <c r="A663" s="175" t="s">
        <v>728</v>
      </c>
      <c r="B663" s="175">
        <v>10</v>
      </c>
      <c r="C663" s="175">
        <v>11</v>
      </c>
      <c r="D663" s="182">
        <v>0.3</v>
      </c>
      <c r="E663" s="182" t="str">
        <f t="shared" si="31"/>
        <v>Darnley Bay-10-11-0.3</v>
      </c>
      <c r="F663" s="182">
        <v>42.42</v>
      </c>
      <c r="G663" s="182">
        <v>0.28999999999999998</v>
      </c>
      <c r="H663" s="182">
        <v>19.41</v>
      </c>
      <c r="I663" s="182">
        <v>7.1</v>
      </c>
      <c r="J663" s="182">
        <v>0.35</v>
      </c>
      <c r="K663" s="182">
        <v>20.91</v>
      </c>
      <c r="L663" s="182">
        <v>5.41</v>
      </c>
      <c r="M663" s="182">
        <v>0</v>
      </c>
      <c r="N663" s="182">
        <v>5.3</v>
      </c>
      <c r="O663" s="182">
        <v>101.17</v>
      </c>
      <c r="P663" s="183">
        <f t="shared" si="32"/>
        <v>83.998463589503316</v>
      </c>
      <c r="Q663" s="183">
        <f t="shared" si="33"/>
        <v>15.481740491486566</v>
      </c>
      <c r="R663" s="182" t="s">
        <v>729</v>
      </c>
      <c r="S663" s="182" t="s">
        <v>730</v>
      </c>
      <c r="T663" s="182">
        <v>5</v>
      </c>
    </row>
    <row r="664" spans="1:20" s="175" customFormat="1" ht="11.25">
      <c r="A664" s="175" t="s">
        <v>728</v>
      </c>
      <c r="B664" s="175">
        <v>10</v>
      </c>
      <c r="C664" s="175">
        <v>12</v>
      </c>
      <c r="D664" s="182">
        <v>0.3</v>
      </c>
      <c r="E664" s="182" t="str">
        <f t="shared" si="31"/>
        <v>Darnley Bay-10-12-0.3</v>
      </c>
      <c r="F664" s="182">
        <v>42.4</v>
      </c>
      <c r="G664" s="182">
        <v>0.55000000000000004</v>
      </c>
      <c r="H664" s="182">
        <v>20.97</v>
      </c>
      <c r="I664" s="182">
        <v>7.57</v>
      </c>
      <c r="J664" s="182">
        <v>0.28999999999999998</v>
      </c>
      <c r="K664" s="182">
        <v>20.94</v>
      </c>
      <c r="L664" s="182">
        <v>4.45</v>
      </c>
      <c r="M664" s="182">
        <v>0.03</v>
      </c>
      <c r="N664" s="182">
        <v>2.4300000000000002</v>
      </c>
      <c r="O664" s="182">
        <v>99.64</v>
      </c>
      <c r="P664" s="183">
        <f t="shared" si="32"/>
        <v>83.138138296611402</v>
      </c>
      <c r="Q664" s="183">
        <f t="shared" si="33"/>
        <v>7.2129683844719432</v>
      </c>
      <c r="R664" s="182" t="s">
        <v>729</v>
      </c>
      <c r="S664" s="182" t="s">
        <v>733</v>
      </c>
      <c r="T664" s="182">
        <v>1</v>
      </c>
    </row>
    <row r="665" spans="1:20" s="175" customFormat="1" ht="11.25">
      <c r="A665" s="175" t="s">
        <v>728</v>
      </c>
      <c r="B665" s="175">
        <v>10</v>
      </c>
      <c r="C665" s="175">
        <v>13</v>
      </c>
      <c r="D665" s="182">
        <v>0.3</v>
      </c>
      <c r="E665" s="182" t="str">
        <f t="shared" si="31"/>
        <v>Darnley Bay-10-13-0.3</v>
      </c>
      <c r="F665" s="182">
        <v>41.05</v>
      </c>
      <c r="G665" s="182">
        <v>0.04</v>
      </c>
      <c r="H665" s="182">
        <v>20.73</v>
      </c>
      <c r="I665" s="182">
        <v>7.44</v>
      </c>
      <c r="J665" s="182">
        <v>0.5</v>
      </c>
      <c r="K665" s="182">
        <v>20.350000000000001</v>
      </c>
      <c r="L665" s="182">
        <v>5.22</v>
      </c>
      <c r="M665" s="182">
        <v>0.03</v>
      </c>
      <c r="N665" s="182">
        <v>4.2300000000000004</v>
      </c>
      <c r="O665" s="182">
        <v>99.6</v>
      </c>
      <c r="P665" s="183">
        <f t="shared" si="32"/>
        <v>82.979726102589694</v>
      </c>
      <c r="Q665" s="183">
        <f t="shared" si="33"/>
        <v>12.040456091382893</v>
      </c>
      <c r="R665" s="182" t="s">
        <v>729</v>
      </c>
      <c r="S665" s="182" t="s">
        <v>730</v>
      </c>
      <c r="T665" s="182">
        <v>5</v>
      </c>
    </row>
    <row r="666" spans="1:20" s="175" customFormat="1" ht="11.25">
      <c r="A666" s="175" t="s">
        <v>728</v>
      </c>
      <c r="B666" s="175">
        <v>10</v>
      </c>
      <c r="C666" s="175">
        <v>14</v>
      </c>
      <c r="D666" s="182">
        <v>0.3</v>
      </c>
      <c r="E666" s="182" t="str">
        <f t="shared" si="31"/>
        <v>Darnley Bay-10-14-0.3</v>
      </c>
      <c r="F666" s="182">
        <v>42.83</v>
      </c>
      <c r="G666" s="182">
        <v>0.45</v>
      </c>
      <c r="H666" s="182">
        <v>19.71</v>
      </c>
      <c r="I666" s="182">
        <v>7.16</v>
      </c>
      <c r="J666" s="182">
        <v>0.36</v>
      </c>
      <c r="K666" s="182">
        <v>20.170000000000002</v>
      </c>
      <c r="L666" s="182">
        <v>5.34</v>
      </c>
      <c r="M666" s="182">
        <v>0</v>
      </c>
      <c r="N666" s="182">
        <v>4.74</v>
      </c>
      <c r="O666" s="182">
        <v>100.76</v>
      </c>
      <c r="P666" s="183">
        <f t="shared" si="32"/>
        <v>83.391993516527265</v>
      </c>
      <c r="Q666" s="183">
        <f t="shared" si="33"/>
        <v>13.891706636665452</v>
      </c>
      <c r="R666" s="182" t="s">
        <v>729</v>
      </c>
      <c r="S666" s="182" t="s">
        <v>737</v>
      </c>
      <c r="T666" s="182">
        <v>11</v>
      </c>
    </row>
    <row r="667" spans="1:20" s="175" customFormat="1" ht="11.25">
      <c r="A667" s="175" t="s">
        <v>728</v>
      </c>
      <c r="B667" s="175">
        <v>10</v>
      </c>
      <c r="C667" s="175">
        <v>15</v>
      </c>
      <c r="D667" s="182">
        <v>0.3</v>
      </c>
      <c r="E667" s="182" t="str">
        <f t="shared" si="31"/>
        <v>Darnley Bay-10-15-0.3</v>
      </c>
      <c r="F667" s="182">
        <v>42.56</v>
      </c>
      <c r="G667" s="182">
        <v>0.11</v>
      </c>
      <c r="H667" s="182">
        <v>21.02</v>
      </c>
      <c r="I667" s="182">
        <v>6.89</v>
      </c>
      <c r="J667" s="182">
        <v>0.28999999999999998</v>
      </c>
      <c r="K667" s="182">
        <v>20.329999999999998</v>
      </c>
      <c r="L667" s="182">
        <v>5.39</v>
      </c>
      <c r="M667" s="182">
        <v>0</v>
      </c>
      <c r="N667" s="182">
        <v>4.04</v>
      </c>
      <c r="O667" s="182">
        <v>100.63</v>
      </c>
      <c r="P667" s="183">
        <f t="shared" si="32"/>
        <v>84.023902031146889</v>
      </c>
      <c r="Q667" s="183">
        <f t="shared" si="33"/>
        <v>11.420864874122211</v>
      </c>
      <c r="R667" s="182" t="s">
        <v>729</v>
      </c>
      <c r="S667" s="182" t="s">
        <v>730</v>
      </c>
      <c r="T667" s="182">
        <v>5</v>
      </c>
    </row>
    <row r="668" spans="1:20" s="175" customFormat="1" ht="11.25">
      <c r="A668" s="175" t="s">
        <v>728</v>
      </c>
      <c r="B668" s="175">
        <v>10</v>
      </c>
      <c r="C668" s="175">
        <v>34</v>
      </c>
      <c r="D668" s="182">
        <v>0.3</v>
      </c>
      <c r="E668" s="182" t="str">
        <f t="shared" si="31"/>
        <v>Darnley Bay-10-34-0.3</v>
      </c>
      <c r="F668" s="182">
        <v>41.35</v>
      </c>
      <c r="G668" s="182">
        <v>0.08</v>
      </c>
      <c r="H668" s="182">
        <v>18.920000000000002</v>
      </c>
      <c r="I668" s="182">
        <v>7.86</v>
      </c>
      <c r="J668" s="182">
        <v>0.43</v>
      </c>
      <c r="K668" s="182">
        <v>19.29</v>
      </c>
      <c r="L668" s="182">
        <v>6.17</v>
      </c>
      <c r="M668" s="182">
        <v>0</v>
      </c>
      <c r="N668" s="182">
        <v>7.07</v>
      </c>
      <c r="O668" s="182">
        <v>101.18</v>
      </c>
      <c r="P668" s="183">
        <f t="shared" si="32"/>
        <v>81.393451850635557</v>
      </c>
      <c r="Q668" s="183">
        <f t="shared" si="33"/>
        <v>20.043404081586143</v>
      </c>
      <c r="R668" s="182" t="s">
        <v>729</v>
      </c>
      <c r="S668" s="182" t="s">
        <v>730</v>
      </c>
      <c r="T668" s="182">
        <v>5</v>
      </c>
    </row>
    <row r="669" spans="1:20" s="175" customFormat="1" ht="11.25">
      <c r="A669" s="175" t="s">
        <v>728</v>
      </c>
      <c r="B669" s="175">
        <v>10</v>
      </c>
      <c r="C669" s="175">
        <v>35</v>
      </c>
      <c r="D669" s="182">
        <v>0.3</v>
      </c>
      <c r="E669" s="182" t="str">
        <f t="shared" si="31"/>
        <v>Darnley Bay-10-35-0.3</v>
      </c>
      <c r="F669" s="182">
        <v>41.63</v>
      </c>
      <c r="G669" s="182">
        <v>0.54</v>
      </c>
      <c r="H669" s="182">
        <v>21.4</v>
      </c>
      <c r="I669" s="182">
        <v>7.72</v>
      </c>
      <c r="J669" s="182">
        <v>0.38</v>
      </c>
      <c r="K669" s="182">
        <v>20.55</v>
      </c>
      <c r="L669" s="182">
        <v>4.8899999999999997</v>
      </c>
      <c r="M669" s="182">
        <v>0</v>
      </c>
      <c r="N669" s="182">
        <v>3.55</v>
      </c>
      <c r="O669" s="182">
        <v>100.66</v>
      </c>
      <c r="P669" s="183">
        <f t="shared" si="32"/>
        <v>82.592642086887992</v>
      </c>
      <c r="Q669" s="183">
        <f t="shared" si="33"/>
        <v>10.014017514751842</v>
      </c>
      <c r="R669" s="182" t="s">
        <v>729</v>
      </c>
      <c r="S669" s="182" t="s">
        <v>733</v>
      </c>
      <c r="T669" s="182">
        <v>1</v>
      </c>
    </row>
    <row r="670" spans="1:20" s="175" customFormat="1" ht="11.25">
      <c r="A670" s="175" t="s">
        <v>728</v>
      </c>
      <c r="B670" s="175">
        <v>10</v>
      </c>
      <c r="C670" s="175">
        <v>45</v>
      </c>
      <c r="D670" s="182">
        <v>0.3</v>
      </c>
      <c r="E670" s="182" t="str">
        <f t="shared" si="31"/>
        <v>Darnley Bay-10-45-0.3</v>
      </c>
      <c r="F670" s="182">
        <v>40.880000000000003</v>
      </c>
      <c r="G670" s="182">
        <v>0.2</v>
      </c>
      <c r="H670" s="182">
        <v>18.84</v>
      </c>
      <c r="I670" s="182">
        <v>7.31</v>
      </c>
      <c r="J670" s="182">
        <v>0.47</v>
      </c>
      <c r="K670" s="182">
        <v>18.829999999999998</v>
      </c>
      <c r="L670" s="182">
        <v>6.1</v>
      </c>
      <c r="M670" s="182">
        <v>0</v>
      </c>
      <c r="N670" s="182">
        <v>6.83</v>
      </c>
      <c r="O670" s="182">
        <v>99.45</v>
      </c>
      <c r="P670" s="183">
        <f t="shared" si="32"/>
        <v>82.115451939352326</v>
      </c>
      <c r="Q670" s="183">
        <f t="shared" si="33"/>
        <v>19.562243431406415</v>
      </c>
      <c r="R670" s="182" t="s">
        <v>729</v>
      </c>
      <c r="S670" s="182" t="s">
        <v>730</v>
      </c>
      <c r="T670" s="182">
        <v>5</v>
      </c>
    </row>
    <row r="671" spans="1:20" s="175" customFormat="1" ht="11.25">
      <c r="A671" s="175" t="s">
        <v>728</v>
      </c>
      <c r="B671" s="175">
        <v>10</v>
      </c>
      <c r="C671" s="175">
        <v>46</v>
      </c>
      <c r="D671" s="182">
        <v>0.3</v>
      </c>
      <c r="E671" s="182" t="str">
        <f t="shared" ref="E671:E734" si="34">CONCATENATE(A670,"-",B671,"-",C671,"-",D671)</f>
        <v>Darnley Bay-10-46-0.3</v>
      </c>
      <c r="F671" s="182">
        <v>41.3</v>
      </c>
      <c r="G671" s="182">
        <v>0.39</v>
      </c>
      <c r="H671" s="182">
        <v>20.74</v>
      </c>
      <c r="I671" s="182">
        <v>7.5</v>
      </c>
      <c r="J671" s="182">
        <v>0.32</v>
      </c>
      <c r="K671" s="182">
        <v>21.29</v>
      </c>
      <c r="L671" s="182">
        <v>5.03</v>
      </c>
      <c r="M671" s="182">
        <v>0.03</v>
      </c>
      <c r="N671" s="182">
        <v>3.09</v>
      </c>
      <c r="O671" s="182">
        <v>99.68</v>
      </c>
      <c r="P671" s="183">
        <f t="shared" si="32"/>
        <v>83.49764725821862</v>
      </c>
      <c r="Q671" s="183">
        <f t="shared" si="33"/>
        <v>9.0865071953229588</v>
      </c>
      <c r="R671" s="182" t="s">
        <v>729</v>
      </c>
      <c r="S671" s="182" t="s">
        <v>733</v>
      </c>
      <c r="T671" s="182">
        <v>1</v>
      </c>
    </row>
    <row r="672" spans="1:20" s="175" customFormat="1" ht="11.25">
      <c r="A672" s="175" t="s">
        <v>728</v>
      </c>
      <c r="B672" s="175">
        <v>10</v>
      </c>
      <c r="C672" s="175">
        <v>51</v>
      </c>
      <c r="D672" s="182">
        <v>0.3</v>
      </c>
      <c r="E672" s="182" t="str">
        <f t="shared" si="34"/>
        <v>Darnley Bay-10-51-0.3</v>
      </c>
      <c r="F672" s="182">
        <v>41.63</v>
      </c>
      <c r="G672" s="182">
        <v>0.01</v>
      </c>
      <c r="H672" s="182">
        <v>20.98</v>
      </c>
      <c r="I672" s="182">
        <v>7.63</v>
      </c>
      <c r="J672" s="182">
        <v>0.52</v>
      </c>
      <c r="K672" s="182">
        <v>19.64</v>
      </c>
      <c r="L672" s="182">
        <v>5.64</v>
      </c>
      <c r="M672" s="182">
        <v>7.0000000000000007E-2</v>
      </c>
      <c r="N672" s="182">
        <v>4.37</v>
      </c>
      <c r="O672" s="182">
        <v>100.49</v>
      </c>
      <c r="P672" s="183">
        <f t="shared" si="32"/>
        <v>82.104763759431336</v>
      </c>
      <c r="Q672" s="183">
        <f t="shared" si="33"/>
        <v>12.260049963918775</v>
      </c>
      <c r="R672" s="182" t="s">
        <v>729</v>
      </c>
      <c r="S672" s="182" t="s">
        <v>730</v>
      </c>
      <c r="T672" s="182">
        <v>5</v>
      </c>
    </row>
    <row r="673" spans="1:20" s="175" customFormat="1" ht="11.25">
      <c r="A673" s="175" t="s">
        <v>728</v>
      </c>
      <c r="B673" s="175">
        <v>10</v>
      </c>
      <c r="C673" s="175">
        <v>52</v>
      </c>
      <c r="D673" s="182">
        <v>0.3</v>
      </c>
      <c r="E673" s="182" t="str">
        <f t="shared" si="34"/>
        <v>Darnley Bay-10-52-0.3</v>
      </c>
      <c r="F673" s="182">
        <v>41.02</v>
      </c>
      <c r="G673" s="182">
        <v>0.18</v>
      </c>
      <c r="H673" s="182">
        <v>18.420000000000002</v>
      </c>
      <c r="I673" s="182">
        <v>7.31</v>
      </c>
      <c r="J673" s="182">
        <v>0.41</v>
      </c>
      <c r="K673" s="182">
        <v>19.510000000000002</v>
      </c>
      <c r="L673" s="182">
        <v>5.45</v>
      </c>
      <c r="M673" s="182">
        <v>0.09</v>
      </c>
      <c r="N673" s="182">
        <v>6.32</v>
      </c>
      <c r="O673" s="182">
        <v>98.71</v>
      </c>
      <c r="P673" s="183">
        <f t="shared" si="32"/>
        <v>82.630526538916698</v>
      </c>
      <c r="Q673" s="183">
        <f t="shared" si="33"/>
        <v>18.710339448514667</v>
      </c>
      <c r="R673" s="182" t="s">
        <v>729</v>
      </c>
      <c r="S673" s="182" t="s">
        <v>730</v>
      </c>
      <c r="T673" s="182">
        <v>5</v>
      </c>
    </row>
    <row r="674" spans="1:20" s="175" customFormat="1" ht="11.25">
      <c r="A674" s="175" t="s">
        <v>728</v>
      </c>
      <c r="B674" s="175">
        <v>10</v>
      </c>
      <c r="C674" s="175">
        <v>53</v>
      </c>
      <c r="D674" s="182">
        <v>0.3</v>
      </c>
      <c r="E674" s="182" t="str">
        <f t="shared" si="34"/>
        <v>Darnley Bay-10-53-0.3</v>
      </c>
      <c r="F674" s="182">
        <v>40.51</v>
      </c>
      <c r="G674" s="182">
        <v>0.09</v>
      </c>
      <c r="H674" s="182">
        <v>21.12</v>
      </c>
      <c r="I674" s="182">
        <v>23.43</v>
      </c>
      <c r="J674" s="182">
        <v>0.61</v>
      </c>
      <c r="K674" s="182">
        <v>7.28</v>
      </c>
      <c r="L674" s="182">
        <v>7.24</v>
      </c>
      <c r="M674" s="182">
        <v>0</v>
      </c>
      <c r="N674" s="182">
        <v>0.16</v>
      </c>
      <c r="O674" s="182">
        <v>100.45</v>
      </c>
      <c r="P674" s="183">
        <f t="shared" si="32"/>
        <v>35.642715082124646</v>
      </c>
      <c r="Q674" s="183">
        <f t="shared" si="33"/>
        <v>0.50564233197068897</v>
      </c>
      <c r="R674" s="182" t="s">
        <v>729</v>
      </c>
      <c r="S674" s="182" t="s">
        <v>736</v>
      </c>
      <c r="T674" s="182">
        <v>3</v>
      </c>
    </row>
    <row r="675" spans="1:20" s="175" customFormat="1" ht="11.25">
      <c r="A675" s="175" t="s">
        <v>728</v>
      </c>
      <c r="B675" s="175">
        <v>10</v>
      </c>
      <c r="C675" s="175">
        <v>58</v>
      </c>
      <c r="D675" s="182">
        <v>0.3</v>
      </c>
      <c r="E675" s="182" t="str">
        <f t="shared" si="34"/>
        <v>Darnley Bay-10-58-0.3</v>
      </c>
      <c r="F675" s="182">
        <v>40.4</v>
      </c>
      <c r="G675" s="182">
        <v>0.01</v>
      </c>
      <c r="H675" s="182">
        <v>18.829999999999998</v>
      </c>
      <c r="I675" s="182">
        <v>7.5</v>
      </c>
      <c r="J675" s="182">
        <v>0.37</v>
      </c>
      <c r="K675" s="182">
        <v>18.850000000000001</v>
      </c>
      <c r="L675" s="182">
        <v>6.36</v>
      </c>
      <c r="M675" s="182">
        <v>0.04</v>
      </c>
      <c r="N675" s="182">
        <v>7.69</v>
      </c>
      <c r="O675" s="182">
        <v>100.05</v>
      </c>
      <c r="P675" s="183">
        <f t="shared" si="32"/>
        <v>81.751345674149931</v>
      </c>
      <c r="Q675" s="183">
        <f t="shared" si="33"/>
        <v>21.504901698160143</v>
      </c>
      <c r="R675" s="182" t="s">
        <v>729</v>
      </c>
      <c r="S675" s="182" t="s">
        <v>730</v>
      </c>
      <c r="T675" s="182">
        <v>5</v>
      </c>
    </row>
    <row r="676" spans="1:20" s="175" customFormat="1" ht="11.25">
      <c r="A676" s="175" t="s">
        <v>728</v>
      </c>
      <c r="B676" s="175">
        <v>10</v>
      </c>
      <c r="C676" s="175">
        <v>59</v>
      </c>
      <c r="D676" s="182">
        <v>0.3</v>
      </c>
      <c r="E676" s="182" t="str">
        <f t="shared" si="34"/>
        <v>Darnley Bay-10-59-0.3</v>
      </c>
      <c r="F676" s="182">
        <v>41.35</v>
      </c>
      <c r="G676" s="182">
        <v>0.95</v>
      </c>
      <c r="H676" s="182">
        <v>12.73</v>
      </c>
      <c r="I676" s="182">
        <v>6.91</v>
      </c>
      <c r="J676" s="182">
        <v>0.27</v>
      </c>
      <c r="K676" s="182">
        <v>17.38</v>
      </c>
      <c r="L676" s="182">
        <v>7.87</v>
      </c>
      <c r="M676" s="182">
        <v>0</v>
      </c>
      <c r="N676" s="182">
        <v>13.23</v>
      </c>
      <c r="O676" s="182">
        <v>100.69</v>
      </c>
      <c r="P676" s="183">
        <f t="shared" si="32"/>
        <v>81.762391564014052</v>
      </c>
      <c r="Q676" s="183">
        <f t="shared" si="33"/>
        <v>41.079032932001887</v>
      </c>
      <c r="R676" s="182" t="s">
        <v>729</v>
      </c>
      <c r="S676" s="182" t="s">
        <v>737</v>
      </c>
      <c r="T676" s="182">
        <v>11</v>
      </c>
    </row>
    <row r="677" spans="1:20" s="175" customFormat="1" ht="11.25">
      <c r="A677" s="175" t="s">
        <v>728</v>
      </c>
      <c r="B677" s="175">
        <v>10</v>
      </c>
      <c r="C677" s="175">
        <v>60</v>
      </c>
      <c r="D677" s="182">
        <v>0.3</v>
      </c>
      <c r="E677" s="182" t="str">
        <f t="shared" si="34"/>
        <v>Darnley Bay-10-60-0.3</v>
      </c>
      <c r="F677" s="182">
        <v>40.229999999999997</v>
      </c>
      <c r="G677" s="182">
        <v>0.72</v>
      </c>
      <c r="H677" s="182">
        <v>13.6</v>
      </c>
      <c r="I677" s="182">
        <v>7.52</v>
      </c>
      <c r="J677" s="182">
        <v>0.39</v>
      </c>
      <c r="K677" s="182">
        <v>18.2</v>
      </c>
      <c r="L677" s="182">
        <v>7.51</v>
      </c>
      <c r="M677" s="182">
        <v>0.12</v>
      </c>
      <c r="N677" s="182">
        <v>10.99</v>
      </c>
      <c r="O677" s="182">
        <v>99.28</v>
      </c>
      <c r="P677" s="183">
        <f t="shared" si="32"/>
        <v>81.181340068532364</v>
      </c>
      <c r="Q677" s="183">
        <f t="shared" si="33"/>
        <v>35.153272068593168</v>
      </c>
      <c r="R677" s="182" t="s">
        <v>729</v>
      </c>
      <c r="S677" s="182" t="s">
        <v>737</v>
      </c>
      <c r="T677" s="182">
        <v>11</v>
      </c>
    </row>
    <row r="678" spans="1:20" s="175" customFormat="1" ht="11.25">
      <c r="A678" s="175" t="s">
        <v>728</v>
      </c>
      <c r="B678" s="175">
        <v>10</v>
      </c>
      <c r="C678" s="175">
        <v>61</v>
      </c>
      <c r="D678" s="182">
        <v>0.3</v>
      </c>
      <c r="E678" s="182" t="str">
        <f t="shared" si="34"/>
        <v>Darnley Bay-10-61-0.3</v>
      </c>
      <c r="F678" s="182">
        <v>41.97</v>
      </c>
      <c r="G678" s="182">
        <v>0.37</v>
      </c>
      <c r="H678" s="182">
        <v>13.38</v>
      </c>
      <c r="I678" s="182">
        <v>6.48</v>
      </c>
      <c r="J678" s="182">
        <v>0.3</v>
      </c>
      <c r="K678" s="182">
        <v>19.64</v>
      </c>
      <c r="L678" s="182">
        <v>6.23</v>
      </c>
      <c r="M678" s="182">
        <v>0</v>
      </c>
      <c r="N678" s="182">
        <v>12.79</v>
      </c>
      <c r="O678" s="182">
        <v>101.15</v>
      </c>
      <c r="P678" s="183">
        <f t="shared" si="32"/>
        <v>84.380666451878156</v>
      </c>
      <c r="Q678" s="183">
        <f t="shared" si="33"/>
        <v>39.071156696752382</v>
      </c>
      <c r="R678" s="182" t="s">
        <v>729</v>
      </c>
      <c r="S678" s="182" t="s">
        <v>737</v>
      </c>
      <c r="T678" s="182">
        <v>11</v>
      </c>
    </row>
    <row r="679" spans="1:20" s="175" customFormat="1" ht="11.25">
      <c r="A679" s="175" t="s">
        <v>728</v>
      </c>
      <c r="B679" s="175">
        <v>10</v>
      </c>
      <c r="C679" s="175">
        <v>62</v>
      </c>
      <c r="D679" s="182">
        <v>0.3</v>
      </c>
      <c r="E679" s="182" t="str">
        <f t="shared" si="34"/>
        <v>Darnley Bay-10-62-0.3</v>
      </c>
      <c r="F679" s="182">
        <v>40.299999999999997</v>
      </c>
      <c r="G679" s="182">
        <v>0.53</v>
      </c>
      <c r="H679" s="182">
        <v>14.68</v>
      </c>
      <c r="I679" s="182">
        <v>6.78</v>
      </c>
      <c r="J679" s="182">
        <v>0.36</v>
      </c>
      <c r="K679" s="182">
        <v>20.059999999999999</v>
      </c>
      <c r="L679" s="182">
        <v>7.03</v>
      </c>
      <c r="M679" s="182">
        <v>0.06</v>
      </c>
      <c r="N679" s="182">
        <v>11.53</v>
      </c>
      <c r="O679" s="182">
        <v>101.34</v>
      </c>
      <c r="P679" s="183">
        <f t="shared" si="32"/>
        <v>84.060436268759915</v>
      </c>
      <c r="Q679" s="183">
        <f t="shared" si="33"/>
        <v>34.507511866819925</v>
      </c>
      <c r="R679" s="182" t="s">
        <v>729</v>
      </c>
      <c r="S679" s="182" t="s">
        <v>737</v>
      </c>
      <c r="T679" s="182">
        <v>11</v>
      </c>
    </row>
    <row r="680" spans="1:20" s="175" customFormat="1" ht="11.25">
      <c r="A680" s="175" t="s">
        <v>728</v>
      </c>
      <c r="B680" s="175">
        <v>10</v>
      </c>
      <c r="C680" s="175">
        <v>63</v>
      </c>
      <c r="D680" s="182">
        <v>0.3</v>
      </c>
      <c r="E680" s="182" t="str">
        <f t="shared" si="34"/>
        <v>Darnley Bay-10-63-0.3</v>
      </c>
      <c r="F680" s="182">
        <v>41.9</v>
      </c>
      <c r="G680" s="182">
        <v>0.14000000000000001</v>
      </c>
      <c r="H680" s="182">
        <v>17.670000000000002</v>
      </c>
      <c r="I680" s="182">
        <v>6.92</v>
      </c>
      <c r="J680" s="182">
        <v>0.19</v>
      </c>
      <c r="K680" s="182">
        <v>19.489999999999998</v>
      </c>
      <c r="L680" s="182">
        <v>6.03</v>
      </c>
      <c r="M680" s="182">
        <v>0</v>
      </c>
      <c r="N680" s="182">
        <v>6.93</v>
      </c>
      <c r="O680" s="182">
        <v>99.27</v>
      </c>
      <c r="P680" s="183">
        <f t="shared" si="32"/>
        <v>83.389214695608302</v>
      </c>
      <c r="Q680" s="183">
        <f t="shared" si="33"/>
        <v>20.82950501073929</v>
      </c>
      <c r="R680" s="182" t="s">
        <v>729</v>
      </c>
      <c r="S680" s="182" t="s">
        <v>730</v>
      </c>
      <c r="T680" s="182">
        <v>5</v>
      </c>
    </row>
    <row r="681" spans="1:20" s="175" customFormat="1" ht="11.25">
      <c r="A681" s="175" t="s">
        <v>728</v>
      </c>
      <c r="B681" s="175">
        <v>10</v>
      </c>
      <c r="C681" s="175">
        <v>64</v>
      </c>
      <c r="D681" s="182">
        <v>0.3</v>
      </c>
      <c r="E681" s="182" t="str">
        <f t="shared" si="34"/>
        <v>Darnley Bay-10-64-0.3</v>
      </c>
      <c r="F681" s="182">
        <v>41.43</v>
      </c>
      <c r="G681" s="182">
        <v>0.09</v>
      </c>
      <c r="H681" s="182">
        <v>19.7</v>
      </c>
      <c r="I681" s="182">
        <v>7.59</v>
      </c>
      <c r="J681" s="182">
        <v>0.38</v>
      </c>
      <c r="K681" s="182">
        <v>19.75</v>
      </c>
      <c r="L681" s="182">
        <v>5.59</v>
      </c>
      <c r="M681" s="182">
        <v>0</v>
      </c>
      <c r="N681" s="182">
        <v>5.84</v>
      </c>
      <c r="O681" s="182">
        <v>100.37</v>
      </c>
      <c r="P681" s="183">
        <f t="shared" si="32"/>
        <v>82.263501292528929</v>
      </c>
      <c r="Q681" s="183">
        <f t="shared" si="33"/>
        <v>16.588001052334675</v>
      </c>
      <c r="R681" s="182" t="s">
        <v>729</v>
      </c>
      <c r="S681" s="182" t="s">
        <v>730</v>
      </c>
      <c r="T681" s="182">
        <v>5</v>
      </c>
    </row>
    <row r="682" spans="1:20" s="175" customFormat="1" ht="11.25">
      <c r="A682" s="175" t="s">
        <v>728</v>
      </c>
      <c r="B682" s="175">
        <v>10</v>
      </c>
      <c r="C682" s="175">
        <v>65</v>
      </c>
      <c r="D682" s="182">
        <v>0.3</v>
      </c>
      <c r="E682" s="182" t="str">
        <f t="shared" si="34"/>
        <v>Darnley Bay-10-65-0.3</v>
      </c>
      <c r="F682" s="182">
        <v>42.83</v>
      </c>
      <c r="G682" s="182">
        <v>0.3</v>
      </c>
      <c r="H682" s="182">
        <v>22.04</v>
      </c>
      <c r="I682" s="182">
        <v>7.22</v>
      </c>
      <c r="J682" s="182">
        <v>0.31</v>
      </c>
      <c r="K682" s="182">
        <v>19.91</v>
      </c>
      <c r="L682" s="182">
        <v>4.91</v>
      </c>
      <c r="M682" s="182">
        <v>0</v>
      </c>
      <c r="N682" s="182">
        <v>3.66</v>
      </c>
      <c r="O682" s="182">
        <v>101.19</v>
      </c>
      <c r="P682" s="183">
        <f t="shared" si="32"/>
        <v>83.094622199005713</v>
      </c>
      <c r="Q682" s="183">
        <f t="shared" si="33"/>
        <v>10.023460548498766</v>
      </c>
      <c r="R682" s="182" t="s">
        <v>729</v>
      </c>
      <c r="S682" s="182" t="s">
        <v>730</v>
      </c>
      <c r="T682" s="182">
        <v>5</v>
      </c>
    </row>
    <row r="683" spans="1:20" s="175" customFormat="1" ht="11.25">
      <c r="A683" s="175" t="s">
        <v>728</v>
      </c>
      <c r="B683" s="175">
        <v>10</v>
      </c>
      <c r="C683" s="175">
        <v>66</v>
      </c>
      <c r="D683" s="182">
        <v>0.3</v>
      </c>
      <c r="E683" s="182" t="str">
        <f t="shared" si="34"/>
        <v>Darnley Bay-10-66-0.3</v>
      </c>
      <c r="F683" s="182">
        <v>40.619999999999997</v>
      </c>
      <c r="G683" s="182">
        <v>0.09</v>
      </c>
      <c r="H683" s="182">
        <v>18.66</v>
      </c>
      <c r="I683" s="182">
        <v>7.09</v>
      </c>
      <c r="J683" s="182">
        <v>0.34</v>
      </c>
      <c r="K683" s="182">
        <v>21.59</v>
      </c>
      <c r="L683" s="182">
        <v>6</v>
      </c>
      <c r="M683" s="182">
        <v>0</v>
      </c>
      <c r="N683" s="182">
        <v>6.96</v>
      </c>
      <c r="O683" s="182">
        <v>101.34</v>
      </c>
      <c r="P683" s="183">
        <f t="shared" si="32"/>
        <v>84.442473035689929</v>
      </c>
      <c r="Q683" s="183">
        <f t="shared" si="33"/>
        <v>20.013874223204173</v>
      </c>
      <c r="R683" s="182" t="s">
        <v>729</v>
      </c>
      <c r="S683" s="182" t="s">
        <v>730</v>
      </c>
      <c r="T683" s="182">
        <v>5</v>
      </c>
    </row>
    <row r="684" spans="1:20" s="175" customFormat="1" ht="11.25">
      <c r="A684" s="175" t="s">
        <v>728</v>
      </c>
      <c r="B684" s="175">
        <v>10</v>
      </c>
      <c r="C684" s="175">
        <v>67</v>
      </c>
      <c r="D684" s="182">
        <v>0.3</v>
      </c>
      <c r="E684" s="182" t="str">
        <f t="shared" si="34"/>
        <v>Darnley Bay-10-67-0.3</v>
      </c>
      <c r="F684" s="182">
        <v>41.63</v>
      </c>
      <c r="G684" s="182">
        <v>0.34</v>
      </c>
      <c r="H684" s="182">
        <v>19.559999999999999</v>
      </c>
      <c r="I684" s="182">
        <v>7.07</v>
      </c>
      <c r="J684" s="182">
        <v>0.24</v>
      </c>
      <c r="K684" s="182">
        <v>21.09</v>
      </c>
      <c r="L684" s="182">
        <v>4.91</v>
      </c>
      <c r="M684" s="182">
        <v>0</v>
      </c>
      <c r="N684" s="182">
        <v>4.63</v>
      </c>
      <c r="O684" s="182">
        <v>99.48</v>
      </c>
      <c r="P684" s="183">
        <f t="shared" si="32"/>
        <v>84.169838253250191</v>
      </c>
      <c r="Q684" s="183">
        <f t="shared" si="33"/>
        <v>13.703301842935062</v>
      </c>
      <c r="R684" s="182" t="s">
        <v>729</v>
      </c>
      <c r="S684" s="182" t="s">
        <v>730</v>
      </c>
      <c r="T684" s="182">
        <v>5</v>
      </c>
    </row>
    <row r="685" spans="1:20" s="175" customFormat="1" ht="11.25">
      <c r="A685" s="175" t="s">
        <v>728</v>
      </c>
      <c r="B685" s="175">
        <v>10</v>
      </c>
      <c r="C685" s="175">
        <v>68</v>
      </c>
      <c r="D685" s="182">
        <v>0.3</v>
      </c>
      <c r="E685" s="182" t="str">
        <f t="shared" si="34"/>
        <v>Darnley Bay-10-68-0.3</v>
      </c>
      <c r="F685" s="182">
        <v>42.18</v>
      </c>
      <c r="G685" s="182">
        <v>0.1</v>
      </c>
      <c r="H685" s="182">
        <v>19.149999999999999</v>
      </c>
      <c r="I685" s="182">
        <v>7.59</v>
      </c>
      <c r="J685" s="182">
        <v>0.33</v>
      </c>
      <c r="K685" s="182">
        <v>20.28</v>
      </c>
      <c r="L685" s="182">
        <v>5.89</v>
      </c>
      <c r="M685" s="182">
        <v>0</v>
      </c>
      <c r="N685" s="182">
        <v>5.94</v>
      </c>
      <c r="O685" s="182">
        <v>101.46</v>
      </c>
      <c r="P685" s="183">
        <f t="shared" si="32"/>
        <v>82.64659124031823</v>
      </c>
      <c r="Q685" s="183">
        <f t="shared" si="33"/>
        <v>17.224229479138899</v>
      </c>
      <c r="R685" s="182" t="s">
        <v>729</v>
      </c>
      <c r="S685" s="182" t="s">
        <v>730</v>
      </c>
      <c r="T685" s="182">
        <v>5</v>
      </c>
    </row>
    <row r="686" spans="1:20" s="175" customFormat="1" ht="11.25">
      <c r="A686" s="175" t="s">
        <v>728</v>
      </c>
      <c r="B686" s="175">
        <v>10</v>
      </c>
      <c r="C686" s="175">
        <v>69</v>
      </c>
      <c r="D686" s="182">
        <v>0.3</v>
      </c>
      <c r="E686" s="182" t="str">
        <f t="shared" si="34"/>
        <v>Darnley Bay-10-69-0.3</v>
      </c>
      <c r="F686" s="182">
        <v>43.31</v>
      </c>
      <c r="G686" s="182">
        <v>0.09</v>
      </c>
      <c r="H686" s="182">
        <v>18.64</v>
      </c>
      <c r="I686" s="182">
        <v>7.34</v>
      </c>
      <c r="J686" s="182">
        <v>0.51</v>
      </c>
      <c r="K686" s="182">
        <v>19.52</v>
      </c>
      <c r="L686" s="182">
        <v>5.68</v>
      </c>
      <c r="M686" s="182">
        <v>0</v>
      </c>
      <c r="N686" s="182">
        <v>5.07</v>
      </c>
      <c r="O686" s="182">
        <v>100.15</v>
      </c>
      <c r="P686" s="183">
        <f t="shared" si="32"/>
        <v>82.579039387597902</v>
      </c>
      <c r="Q686" s="183">
        <f t="shared" si="33"/>
        <v>15.43094229230122</v>
      </c>
      <c r="R686" s="182" t="s">
        <v>729</v>
      </c>
      <c r="S686" s="182" t="s">
        <v>730</v>
      </c>
      <c r="T686" s="182">
        <v>5</v>
      </c>
    </row>
    <row r="687" spans="1:20" s="175" customFormat="1" ht="11.25">
      <c r="A687" s="175" t="s">
        <v>728</v>
      </c>
      <c r="B687" s="175">
        <v>10</v>
      </c>
      <c r="C687" s="175">
        <v>70</v>
      </c>
      <c r="D687" s="182">
        <v>0.3</v>
      </c>
      <c r="E687" s="182" t="str">
        <f t="shared" si="34"/>
        <v>Darnley Bay-10-70-0.3</v>
      </c>
      <c r="F687" s="182">
        <v>41.34</v>
      </c>
      <c r="G687" s="182">
        <v>0.06</v>
      </c>
      <c r="H687" s="182">
        <v>18.34</v>
      </c>
      <c r="I687" s="182">
        <v>7.91</v>
      </c>
      <c r="J687" s="182">
        <v>0.41</v>
      </c>
      <c r="K687" s="182">
        <v>19.149999999999999</v>
      </c>
      <c r="L687" s="182">
        <v>6.25</v>
      </c>
      <c r="M687" s="182">
        <v>0</v>
      </c>
      <c r="N687" s="182">
        <v>6.79</v>
      </c>
      <c r="O687" s="182">
        <v>100.25</v>
      </c>
      <c r="P687" s="183">
        <f t="shared" si="32"/>
        <v>81.186220320329568</v>
      </c>
      <c r="Q687" s="183">
        <f t="shared" si="33"/>
        <v>19.895184524316061</v>
      </c>
      <c r="R687" s="182" t="s">
        <v>729</v>
      </c>
      <c r="S687" s="182" t="s">
        <v>730</v>
      </c>
      <c r="T687" s="182">
        <v>5</v>
      </c>
    </row>
    <row r="688" spans="1:20" s="175" customFormat="1" ht="11.25">
      <c r="A688" s="175" t="s">
        <v>728</v>
      </c>
      <c r="B688" s="175">
        <v>10</v>
      </c>
      <c r="C688" s="175">
        <v>71</v>
      </c>
      <c r="D688" s="182">
        <v>0.3</v>
      </c>
      <c r="E688" s="182" t="str">
        <f t="shared" si="34"/>
        <v>Darnley Bay-10-71-0.3</v>
      </c>
      <c r="F688" s="182">
        <v>40.89</v>
      </c>
      <c r="G688" s="182">
        <v>0.28999999999999998</v>
      </c>
      <c r="H688" s="182">
        <v>15.3</v>
      </c>
      <c r="I688" s="182">
        <v>7.11</v>
      </c>
      <c r="J688" s="182">
        <v>0.44</v>
      </c>
      <c r="K688" s="182">
        <v>17.79</v>
      </c>
      <c r="L688" s="182">
        <v>7.7</v>
      </c>
      <c r="M688" s="182">
        <v>0</v>
      </c>
      <c r="N688" s="182">
        <v>10.39</v>
      </c>
      <c r="O688" s="182">
        <v>99.92</v>
      </c>
      <c r="P688" s="183">
        <f t="shared" si="32"/>
        <v>81.684480906248638</v>
      </c>
      <c r="Q688" s="183">
        <f t="shared" si="33"/>
        <v>31.297792788551824</v>
      </c>
      <c r="R688" s="182" t="s">
        <v>729</v>
      </c>
      <c r="S688" s="182" t="s">
        <v>730</v>
      </c>
      <c r="T688" s="182">
        <v>5</v>
      </c>
    </row>
    <row r="689" spans="1:20" s="175" customFormat="1" ht="11.25">
      <c r="A689" s="175" t="s">
        <v>728</v>
      </c>
      <c r="B689" s="175">
        <v>10</v>
      </c>
      <c r="C689" s="175">
        <v>72</v>
      </c>
      <c r="D689" s="182">
        <v>0.3</v>
      </c>
      <c r="E689" s="182" t="str">
        <f t="shared" si="34"/>
        <v>Darnley Bay-10-72-0.3</v>
      </c>
      <c r="F689" s="182">
        <v>41.4</v>
      </c>
      <c r="G689" s="182">
        <v>0.31</v>
      </c>
      <c r="H689" s="182">
        <v>20.9</v>
      </c>
      <c r="I689" s="182">
        <v>7.26</v>
      </c>
      <c r="J689" s="182">
        <v>0.34</v>
      </c>
      <c r="K689" s="182">
        <v>21.18</v>
      </c>
      <c r="L689" s="182">
        <v>4.93</v>
      </c>
      <c r="M689" s="182">
        <v>0</v>
      </c>
      <c r="N689" s="182">
        <v>4.38</v>
      </c>
      <c r="O689" s="182">
        <v>100.7</v>
      </c>
      <c r="P689" s="183">
        <f t="shared" si="32"/>
        <v>83.870966675220302</v>
      </c>
      <c r="Q689" s="183">
        <f t="shared" si="33"/>
        <v>12.325885195684664</v>
      </c>
      <c r="R689" s="182" t="s">
        <v>729</v>
      </c>
      <c r="S689" s="182" t="s">
        <v>730</v>
      </c>
      <c r="T689" s="182">
        <v>5</v>
      </c>
    </row>
    <row r="690" spans="1:20" s="175" customFormat="1" ht="11.25">
      <c r="A690" s="175" t="s">
        <v>728</v>
      </c>
      <c r="B690" s="175">
        <v>10</v>
      </c>
      <c r="C690" s="175">
        <v>73</v>
      </c>
      <c r="D690" s="182">
        <v>0.3</v>
      </c>
      <c r="E690" s="182" t="str">
        <f t="shared" si="34"/>
        <v>Darnley Bay-10-73-0.3</v>
      </c>
      <c r="F690" s="182">
        <v>41.77</v>
      </c>
      <c r="G690" s="182">
        <v>0.13</v>
      </c>
      <c r="H690" s="182">
        <v>20.03</v>
      </c>
      <c r="I690" s="182">
        <v>7.22</v>
      </c>
      <c r="J690" s="182">
        <v>0.4</v>
      </c>
      <c r="K690" s="182">
        <v>19.399999999999999</v>
      </c>
      <c r="L690" s="182">
        <v>5.9</v>
      </c>
      <c r="M690" s="182">
        <v>0</v>
      </c>
      <c r="N690" s="182">
        <v>6.61</v>
      </c>
      <c r="O690" s="182">
        <v>101.45</v>
      </c>
      <c r="P690" s="183">
        <f t="shared" si="32"/>
        <v>82.726967238129191</v>
      </c>
      <c r="Q690" s="183">
        <f t="shared" si="33"/>
        <v>18.125434378711518</v>
      </c>
      <c r="R690" s="182" t="s">
        <v>729</v>
      </c>
      <c r="S690" s="182" t="s">
        <v>730</v>
      </c>
      <c r="T690" s="182">
        <v>5</v>
      </c>
    </row>
    <row r="691" spans="1:20" s="175" customFormat="1" ht="11.25">
      <c r="A691" s="175" t="s">
        <v>728</v>
      </c>
      <c r="B691" s="175">
        <v>10</v>
      </c>
      <c r="C691" s="175">
        <v>74</v>
      </c>
      <c r="D691" s="182">
        <v>0.3</v>
      </c>
      <c r="E691" s="182" t="str">
        <f t="shared" si="34"/>
        <v>Darnley Bay-10-74-0.3</v>
      </c>
      <c r="F691" s="182">
        <v>42.04</v>
      </c>
      <c r="G691" s="182">
        <v>0.36</v>
      </c>
      <c r="H691" s="182">
        <v>21.27</v>
      </c>
      <c r="I691" s="182">
        <v>6.91</v>
      </c>
      <c r="J691" s="182">
        <v>0.3</v>
      </c>
      <c r="K691" s="182">
        <v>20.18</v>
      </c>
      <c r="L691" s="182">
        <v>5.2</v>
      </c>
      <c r="M691" s="182">
        <v>0</v>
      </c>
      <c r="N691" s="182">
        <v>5.05</v>
      </c>
      <c r="O691" s="182">
        <v>101.3</v>
      </c>
      <c r="P691" s="183">
        <f t="shared" si="32"/>
        <v>83.885096175235603</v>
      </c>
      <c r="Q691" s="183">
        <f t="shared" si="33"/>
        <v>13.739058872899257</v>
      </c>
      <c r="R691" s="182" t="s">
        <v>729</v>
      </c>
      <c r="S691" s="182" t="s">
        <v>730</v>
      </c>
      <c r="T691" s="182">
        <v>5</v>
      </c>
    </row>
    <row r="692" spans="1:20" s="175" customFormat="1" ht="11.25">
      <c r="A692" s="175" t="s">
        <v>728</v>
      </c>
      <c r="B692" s="175">
        <v>10</v>
      </c>
      <c r="C692" s="175">
        <v>75</v>
      </c>
      <c r="D692" s="182">
        <v>0.3</v>
      </c>
      <c r="E692" s="182" t="str">
        <f t="shared" si="34"/>
        <v>Darnley Bay-10-75-0.3</v>
      </c>
      <c r="F692" s="182">
        <v>41.96</v>
      </c>
      <c r="G692" s="182">
        <v>0.36</v>
      </c>
      <c r="H692" s="182">
        <v>20.440000000000001</v>
      </c>
      <c r="I692" s="182">
        <v>7.06</v>
      </c>
      <c r="J692" s="182">
        <v>0.38</v>
      </c>
      <c r="K692" s="182">
        <v>21.5</v>
      </c>
      <c r="L692" s="182">
        <v>4.83</v>
      </c>
      <c r="M692" s="182">
        <v>0</v>
      </c>
      <c r="N692" s="182">
        <v>3.6</v>
      </c>
      <c r="O692" s="182">
        <v>100.14</v>
      </c>
      <c r="P692" s="183">
        <f t="shared" si="32"/>
        <v>84.443300391458536</v>
      </c>
      <c r="Q692" s="183">
        <f t="shared" si="33"/>
        <v>10.566708531840764</v>
      </c>
      <c r="R692" s="182" t="s">
        <v>729</v>
      </c>
      <c r="S692" s="182" t="s">
        <v>733</v>
      </c>
      <c r="T692" s="182">
        <v>1</v>
      </c>
    </row>
    <row r="693" spans="1:20" s="175" customFormat="1" ht="11.25">
      <c r="A693" s="175" t="s">
        <v>728</v>
      </c>
      <c r="B693" s="175">
        <v>10</v>
      </c>
      <c r="C693" s="175">
        <v>76</v>
      </c>
      <c r="D693" s="182">
        <v>0.3</v>
      </c>
      <c r="E693" s="182" t="str">
        <f t="shared" si="34"/>
        <v>Darnley Bay-10-76-0.3</v>
      </c>
      <c r="F693" s="182">
        <v>41.19</v>
      </c>
      <c r="G693" s="182">
        <v>7.0000000000000007E-2</v>
      </c>
      <c r="H693" s="182">
        <v>19.600000000000001</v>
      </c>
      <c r="I693" s="182">
        <v>7.32</v>
      </c>
      <c r="J693" s="182">
        <v>0.44</v>
      </c>
      <c r="K693" s="182">
        <v>19.48</v>
      </c>
      <c r="L693" s="182">
        <v>5.46</v>
      </c>
      <c r="M693" s="182">
        <v>0.05</v>
      </c>
      <c r="N693" s="182">
        <v>6.16</v>
      </c>
      <c r="O693" s="182">
        <v>99.78</v>
      </c>
      <c r="P693" s="183">
        <f t="shared" si="32"/>
        <v>82.588779937914936</v>
      </c>
      <c r="Q693" s="183">
        <f t="shared" si="33"/>
        <v>17.412391901628258</v>
      </c>
      <c r="R693" s="182" t="s">
        <v>729</v>
      </c>
      <c r="S693" s="182" t="s">
        <v>730</v>
      </c>
      <c r="T693" s="182">
        <v>5</v>
      </c>
    </row>
    <row r="694" spans="1:20" s="175" customFormat="1" ht="11.25">
      <c r="A694" s="175" t="s">
        <v>728</v>
      </c>
      <c r="B694" s="175">
        <v>10</v>
      </c>
      <c r="C694" s="175">
        <v>77</v>
      </c>
      <c r="D694" s="182">
        <v>0.3</v>
      </c>
      <c r="E694" s="182" t="str">
        <f t="shared" si="34"/>
        <v>Darnley Bay-10-77-0.3</v>
      </c>
      <c r="F694" s="182">
        <v>42.9</v>
      </c>
      <c r="G694" s="182">
        <v>0.12</v>
      </c>
      <c r="H694" s="182">
        <v>18.760000000000002</v>
      </c>
      <c r="I694" s="182">
        <v>6.93</v>
      </c>
      <c r="J694" s="182">
        <v>0.38</v>
      </c>
      <c r="K694" s="182">
        <v>19.86</v>
      </c>
      <c r="L694" s="182">
        <v>6.11</v>
      </c>
      <c r="M694" s="182">
        <v>0</v>
      </c>
      <c r="N694" s="182">
        <v>6.39</v>
      </c>
      <c r="O694" s="182">
        <v>101.46</v>
      </c>
      <c r="P694" s="183">
        <f t="shared" si="32"/>
        <v>83.628315550006675</v>
      </c>
      <c r="Q694" s="183">
        <f t="shared" si="33"/>
        <v>18.599943837325679</v>
      </c>
      <c r="R694" s="182" t="s">
        <v>729</v>
      </c>
      <c r="S694" s="182" t="s">
        <v>730</v>
      </c>
      <c r="T694" s="182">
        <v>5</v>
      </c>
    </row>
    <row r="695" spans="1:20" s="175" customFormat="1" ht="11.25">
      <c r="A695" s="175" t="s">
        <v>728</v>
      </c>
      <c r="B695" s="175">
        <v>10</v>
      </c>
      <c r="C695" s="175">
        <v>78</v>
      </c>
      <c r="D695" s="182">
        <v>0.3</v>
      </c>
      <c r="E695" s="182" t="str">
        <f t="shared" si="34"/>
        <v>Darnley Bay-10-78-0.3</v>
      </c>
      <c r="F695" s="182">
        <v>42.16</v>
      </c>
      <c r="G695" s="182">
        <v>0.45</v>
      </c>
      <c r="H695" s="182">
        <v>20.99</v>
      </c>
      <c r="I695" s="182">
        <v>7.43</v>
      </c>
      <c r="J695" s="182">
        <v>0.33</v>
      </c>
      <c r="K695" s="182">
        <v>20.91</v>
      </c>
      <c r="L695" s="182">
        <v>4.71</v>
      </c>
      <c r="M695" s="182">
        <v>0</v>
      </c>
      <c r="N695" s="182">
        <v>3.25</v>
      </c>
      <c r="O695" s="182">
        <v>100.23</v>
      </c>
      <c r="P695" s="183">
        <f t="shared" si="32"/>
        <v>83.37835095967182</v>
      </c>
      <c r="Q695" s="183">
        <f t="shared" si="33"/>
        <v>9.4096165232481965</v>
      </c>
      <c r="R695" s="182" t="s">
        <v>729</v>
      </c>
      <c r="S695" s="182" t="s">
        <v>733</v>
      </c>
      <c r="T695" s="182">
        <v>1</v>
      </c>
    </row>
    <row r="696" spans="1:20" s="175" customFormat="1" ht="11.25">
      <c r="A696" s="175" t="s">
        <v>728</v>
      </c>
      <c r="B696" s="175">
        <v>10</v>
      </c>
      <c r="C696" s="175">
        <v>79</v>
      </c>
      <c r="D696" s="182">
        <v>0.3</v>
      </c>
      <c r="E696" s="182" t="str">
        <f t="shared" si="34"/>
        <v>Darnley Bay-10-79-0.3</v>
      </c>
      <c r="F696" s="182">
        <v>42.74</v>
      </c>
      <c r="G696" s="182">
        <v>0.48</v>
      </c>
      <c r="H696" s="182">
        <v>20.71</v>
      </c>
      <c r="I696" s="182">
        <v>7.19</v>
      </c>
      <c r="J696" s="182">
        <v>0.3</v>
      </c>
      <c r="K696" s="182">
        <v>20.63</v>
      </c>
      <c r="L696" s="182">
        <v>4.8</v>
      </c>
      <c r="M696" s="182">
        <v>0</v>
      </c>
      <c r="N696" s="182">
        <v>3.91</v>
      </c>
      <c r="O696" s="182">
        <v>100.75</v>
      </c>
      <c r="P696" s="183">
        <f t="shared" si="32"/>
        <v>83.644838559390507</v>
      </c>
      <c r="Q696" s="183">
        <f t="shared" si="33"/>
        <v>11.241528765246954</v>
      </c>
      <c r="R696" s="182" t="s">
        <v>729</v>
      </c>
      <c r="S696" s="182" t="s">
        <v>733</v>
      </c>
      <c r="T696" s="182">
        <v>1</v>
      </c>
    </row>
    <row r="697" spans="1:20" s="175" customFormat="1" ht="11.25">
      <c r="A697" s="175" t="s">
        <v>728</v>
      </c>
      <c r="B697" s="175">
        <v>10</v>
      </c>
      <c r="C697" s="175">
        <v>80</v>
      </c>
      <c r="D697" s="182">
        <v>0.3</v>
      </c>
      <c r="E697" s="182" t="str">
        <f t="shared" si="34"/>
        <v>Darnley Bay-10-80-0.3</v>
      </c>
      <c r="F697" s="182">
        <v>40.21</v>
      </c>
      <c r="G697" s="182">
        <v>7.0000000000000007E-2</v>
      </c>
      <c r="H697" s="182">
        <v>19.010000000000002</v>
      </c>
      <c r="I697" s="182">
        <v>7.76</v>
      </c>
      <c r="J697" s="182">
        <v>0.43</v>
      </c>
      <c r="K697" s="182">
        <v>19.88</v>
      </c>
      <c r="L697" s="182">
        <v>6.36</v>
      </c>
      <c r="M697" s="182">
        <v>0</v>
      </c>
      <c r="N697" s="182">
        <v>7.19</v>
      </c>
      <c r="O697" s="182">
        <v>100.93</v>
      </c>
      <c r="P697" s="183">
        <f t="shared" si="32"/>
        <v>82.034887073367784</v>
      </c>
      <c r="Q697" s="183">
        <f t="shared" si="33"/>
        <v>20.237781498430728</v>
      </c>
      <c r="R697" s="182" t="s">
        <v>729</v>
      </c>
      <c r="S697" s="182" t="s">
        <v>730</v>
      </c>
      <c r="T697" s="182">
        <v>5</v>
      </c>
    </row>
    <row r="698" spans="1:20" s="175" customFormat="1" ht="11.25">
      <c r="A698" s="175" t="s">
        <v>728</v>
      </c>
      <c r="B698" s="175">
        <v>10</v>
      </c>
      <c r="C698" s="175">
        <v>81</v>
      </c>
      <c r="D698" s="182">
        <v>0.3</v>
      </c>
      <c r="E698" s="182" t="str">
        <f t="shared" si="34"/>
        <v>Darnley Bay-10-81-0.3</v>
      </c>
      <c r="F698" s="182">
        <v>41.05</v>
      </c>
      <c r="G698" s="182">
        <v>1</v>
      </c>
      <c r="H698" s="182">
        <v>18.91</v>
      </c>
      <c r="I698" s="182">
        <v>8.39</v>
      </c>
      <c r="J698" s="182">
        <v>0.31</v>
      </c>
      <c r="K698" s="182">
        <v>20.58</v>
      </c>
      <c r="L698" s="182">
        <v>5.13</v>
      </c>
      <c r="M698" s="182">
        <v>7.0000000000000007E-2</v>
      </c>
      <c r="N698" s="182">
        <v>4.37</v>
      </c>
      <c r="O698" s="182">
        <v>99.81</v>
      </c>
      <c r="P698" s="183">
        <f t="shared" si="32"/>
        <v>81.385560109592632</v>
      </c>
      <c r="Q698" s="183">
        <f t="shared" si="33"/>
        <v>13.421976641212819</v>
      </c>
      <c r="R698" s="182" t="s">
        <v>729</v>
      </c>
      <c r="S698" s="182" t="s">
        <v>737</v>
      </c>
      <c r="T698" s="182">
        <v>11</v>
      </c>
    </row>
    <row r="699" spans="1:20" s="175" customFormat="1" ht="11.25">
      <c r="A699" s="175" t="s">
        <v>728</v>
      </c>
      <c r="B699" s="175">
        <v>10</v>
      </c>
      <c r="C699" s="175">
        <v>82</v>
      </c>
      <c r="D699" s="182">
        <v>0.3</v>
      </c>
      <c r="E699" s="182" t="str">
        <f t="shared" si="34"/>
        <v>Darnley Bay-10-82-0.3</v>
      </c>
      <c r="F699" s="182">
        <v>42.87</v>
      </c>
      <c r="G699" s="182">
        <v>0.11</v>
      </c>
      <c r="H699" s="182">
        <v>19.82</v>
      </c>
      <c r="I699" s="182">
        <v>7.22</v>
      </c>
      <c r="J699" s="182">
        <v>0.4</v>
      </c>
      <c r="K699" s="182">
        <v>20.38</v>
      </c>
      <c r="L699" s="182">
        <v>5.3</v>
      </c>
      <c r="M699" s="182">
        <v>0</v>
      </c>
      <c r="N699" s="182">
        <v>4.99</v>
      </c>
      <c r="O699" s="182">
        <v>101.09</v>
      </c>
      <c r="P699" s="183">
        <f t="shared" si="32"/>
        <v>83.419850226269389</v>
      </c>
      <c r="Q699" s="183">
        <f t="shared" si="33"/>
        <v>14.449088205604314</v>
      </c>
      <c r="R699" s="182" t="s">
        <v>729</v>
      </c>
      <c r="S699" s="182" t="s">
        <v>730</v>
      </c>
      <c r="T699" s="182">
        <v>5</v>
      </c>
    </row>
    <row r="700" spans="1:20" s="175" customFormat="1" ht="11.25">
      <c r="A700" s="175" t="s">
        <v>728</v>
      </c>
      <c r="B700" s="175">
        <v>10</v>
      </c>
      <c r="C700" s="175">
        <v>83</v>
      </c>
      <c r="D700" s="182">
        <v>0.3</v>
      </c>
      <c r="E700" s="182" t="str">
        <f t="shared" si="34"/>
        <v>Darnley Bay-10-83-0.3</v>
      </c>
      <c r="F700" s="182">
        <v>42.23</v>
      </c>
      <c r="G700" s="182">
        <v>0.23</v>
      </c>
      <c r="H700" s="182">
        <v>20.83</v>
      </c>
      <c r="I700" s="182">
        <v>6.89</v>
      </c>
      <c r="J700" s="182">
        <v>0.42</v>
      </c>
      <c r="K700" s="182">
        <v>21.04</v>
      </c>
      <c r="L700" s="182">
        <v>4.91</v>
      </c>
      <c r="M700" s="182">
        <v>0</v>
      </c>
      <c r="N700" s="182">
        <v>3.54</v>
      </c>
      <c r="O700" s="182">
        <v>100.11</v>
      </c>
      <c r="P700" s="183">
        <f t="shared" si="32"/>
        <v>84.479344857071126</v>
      </c>
      <c r="Q700" s="183">
        <f t="shared" si="33"/>
        <v>10.233986398133414</v>
      </c>
      <c r="R700" s="182" t="s">
        <v>729</v>
      </c>
      <c r="S700" s="182" t="s">
        <v>730</v>
      </c>
      <c r="T700" s="182">
        <v>5</v>
      </c>
    </row>
    <row r="701" spans="1:20" s="175" customFormat="1" ht="11.25">
      <c r="A701" s="175" t="s">
        <v>728</v>
      </c>
      <c r="B701" s="175">
        <v>10</v>
      </c>
      <c r="C701" s="175">
        <v>84</v>
      </c>
      <c r="D701" s="182">
        <v>0.3</v>
      </c>
      <c r="E701" s="182" t="str">
        <f t="shared" si="34"/>
        <v>Darnley Bay-10-84-0.3</v>
      </c>
      <c r="F701" s="182">
        <v>42.35</v>
      </c>
      <c r="G701" s="182">
        <v>0.15</v>
      </c>
      <c r="H701" s="182">
        <v>19.2</v>
      </c>
      <c r="I701" s="182">
        <v>6.57</v>
      </c>
      <c r="J701" s="182">
        <v>0.41</v>
      </c>
      <c r="K701" s="182">
        <v>19.78</v>
      </c>
      <c r="L701" s="182">
        <v>6.28</v>
      </c>
      <c r="M701" s="182">
        <v>0</v>
      </c>
      <c r="N701" s="182">
        <v>5.91</v>
      </c>
      <c r="O701" s="182">
        <v>100.65</v>
      </c>
      <c r="P701" s="183">
        <f t="shared" si="32"/>
        <v>84.292287377855786</v>
      </c>
      <c r="Q701" s="183">
        <f t="shared" si="33"/>
        <v>17.115137016739467</v>
      </c>
      <c r="R701" s="182" t="s">
        <v>729</v>
      </c>
      <c r="S701" s="182" t="s">
        <v>730</v>
      </c>
      <c r="T701" s="182">
        <v>5</v>
      </c>
    </row>
    <row r="702" spans="1:20" s="175" customFormat="1" ht="11.25">
      <c r="A702" s="175" t="s">
        <v>728</v>
      </c>
      <c r="B702" s="175">
        <v>10</v>
      </c>
      <c r="C702" s="175">
        <v>85</v>
      </c>
      <c r="D702" s="182">
        <v>0.3</v>
      </c>
      <c r="E702" s="182" t="str">
        <f t="shared" si="34"/>
        <v>Darnley Bay-10-85-0.3</v>
      </c>
      <c r="F702" s="182">
        <v>41.43</v>
      </c>
      <c r="G702" s="182">
        <v>0.4</v>
      </c>
      <c r="H702" s="182">
        <v>21.8</v>
      </c>
      <c r="I702" s="182">
        <v>8.1999999999999993</v>
      </c>
      <c r="J702" s="182">
        <v>0.26</v>
      </c>
      <c r="K702" s="182">
        <v>21.81</v>
      </c>
      <c r="L702" s="182">
        <v>4.6399999999999997</v>
      </c>
      <c r="M702" s="182">
        <v>7.0000000000000007E-2</v>
      </c>
      <c r="N702" s="182">
        <v>2.42</v>
      </c>
      <c r="O702" s="182">
        <v>101.04</v>
      </c>
      <c r="P702" s="183">
        <f t="shared" si="32"/>
        <v>82.580962541707493</v>
      </c>
      <c r="Q702" s="183">
        <f t="shared" si="33"/>
        <v>6.9308058030517774</v>
      </c>
      <c r="R702" s="182" t="s">
        <v>729</v>
      </c>
      <c r="S702" s="182" t="s">
        <v>733</v>
      </c>
      <c r="T702" s="182">
        <v>1</v>
      </c>
    </row>
    <row r="703" spans="1:20" s="175" customFormat="1" ht="11.25">
      <c r="A703" s="175" t="s">
        <v>728</v>
      </c>
      <c r="B703" s="175">
        <v>10</v>
      </c>
      <c r="C703" s="175">
        <v>86</v>
      </c>
      <c r="D703" s="182">
        <v>0.3</v>
      </c>
      <c r="E703" s="182" t="str">
        <f t="shared" si="34"/>
        <v>Darnley Bay-10-86-0.3</v>
      </c>
      <c r="F703" s="182">
        <v>40.83</v>
      </c>
      <c r="G703" s="182">
        <v>0.17</v>
      </c>
      <c r="H703" s="182">
        <v>16.739999999999998</v>
      </c>
      <c r="I703" s="182">
        <v>7.33</v>
      </c>
      <c r="J703" s="182">
        <v>0.46</v>
      </c>
      <c r="K703" s="182">
        <v>19.7</v>
      </c>
      <c r="L703" s="182">
        <v>6.46</v>
      </c>
      <c r="M703" s="182">
        <v>0</v>
      </c>
      <c r="N703" s="182">
        <v>8.02</v>
      </c>
      <c r="O703" s="182">
        <v>99.71</v>
      </c>
      <c r="P703" s="183">
        <f t="shared" si="32"/>
        <v>82.730182224471037</v>
      </c>
      <c r="Q703" s="183">
        <f t="shared" si="33"/>
        <v>24.322346723620008</v>
      </c>
      <c r="R703" s="182" t="s">
        <v>729</v>
      </c>
      <c r="S703" s="182" t="s">
        <v>730</v>
      </c>
      <c r="T703" s="182">
        <v>5</v>
      </c>
    </row>
    <row r="704" spans="1:20" s="175" customFormat="1" ht="11.25">
      <c r="A704" s="175" t="s">
        <v>728</v>
      </c>
      <c r="B704" s="175">
        <v>10</v>
      </c>
      <c r="C704" s="175">
        <v>87</v>
      </c>
      <c r="D704" s="182">
        <v>0.3</v>
      </c>
      <c r="E704" s="182" t="str">
        <f t="shared" si="34"/>
        <v>Darnley Bay-10-87-0.3</v>
      </c>
      <c r="F704" s="182">
        <v>42.48</v>
      </c>
      <c r="G704" s="182">
        <v>0</v>
      </c>
      <c r="H704" s="182">
        <v>21.08</v>
      </c>
      <c r="I704" s="182">
        <v>7.81</v>
      </c>
      <c r="J704" s="182">
        <v>0.53</v>
      </c>
      <c r="K704" s="182">
        <v>19.13</v>
      </c>
      <c r="L704" s="182">
        <v>5.26</v>
      </c>
      <c r="M704" s="182">
        <v>0</v>
      </c>
      <c r="N704" s="182">
        <v>4.05</v>
      </c>
      <c r="O704" s="182">
        <v>100.34</v>
      </c>
      <c r="P704" s="183">
        <f t="shared" si="32"/>
        <v>81.363941382987008</v>
      </c>
      <c r="Q704" s="183">
        <f t="shared" si="33"/>
        <v>11.417039683495089</v>
      </c>
      <c r="R704" s="182" t="s">
        <v>729</v>
      </c>
      <c r="S704" s="182" t="s">
        <v>730</v>
      </c>
      <c r="T704" s="182">
        <v>5</v>
      </c>
    </row>
    <row r="705" spans="1:20" s="175" customFormat="1" ht="11.25">
      <c r="A705" s="175" t="s">
        <v>728</v>
      </c>
      <c r="B705" s="175">
        <v>10</v>
      </c>
      <c r="C705" s="175">
        <v>88</v>
      </c>
      <c r="D705" s="182">
        <v>0.3</v>
      </c>
      <c r="E705" s="182" t="str">
        <f t="shared" si="34"/>
        <v>Darnley Bay-10-88-0.3</v>
      </c>
      <c r="F705" s="182">
        <v>42.81</v>
      </c>
      <c r="G705" s="182">
        <v>0.18</v>
      </c>
      <c r="H705" s="182">
        <v>17.93</v>
      </c>
      <c r="I705" s="182">
        <v>7.4</v>
      </c>
      <c r="J705" s="182">
        <v>0.42</v>
      </c>
      <c r="K705" s="182">
        <v>18.95</v>
      </c>
      <c r="L705" s="182">
        <v>5.9</v>
      </c>
      <c r="M705" s="182">
        <v>0.04</v>
      </c>
      <c r="N705" s="182">
        <v>7.08</v>
      </c>
      <c r="O705" s="182">
        <v>100.7</v>
      </c>
      <c r="P705" s="183">
        <f t="shared" si="32"/>
        <v>82.028874269776537</v>
      </c>
      <c r="Q705" s="183">
        <f t="shared" si="33"/>
        <v>20.941982482857249</v>
      </c>
      <c r="R705" s="182" t="s">
        <v>729</v>
      </c>
      <c r="S705" s="182" t="s">
        <v>730</v>
      </c>
      <c r="T705" s="182">
        <v>5</v>
      </c>
    </row>
    <row r="706" spans="1:20" s="175" customFormat="1" ht="11.25">
      <c r="A706" s="175" t="s">
        <v>728</v>
      </c>
      <c r="B706" s="175">
        <v>10</v>
      </c>
      <c r="C706" s="175">
        <v>89</v>
      </c>
      <c r="D706" s="182">
        <v>0.3</v>
      </c>
      <c r="E706" s="182" t="str">
        <f t="shared" si="34"/>
        <v>Darnley Bay-10-89-0.3</v>
      </c>
      <c r="F706" s="182">
        <v>43.2</v>
      </c>
      <c r="G706" s="182">
        <v>0.12</v>
      </c>
      <c r="H706" s="182">
        <v>20.38</v>
      </c>
      <c r="I706" s="182">
        <v>7.21</v>
      </c>
      <c r="J706" s="182">
        <v>0.33</v>
      </c>
      <c r="K706" s="182">
        <v>20.9</v>
      </c>
      <c r="L706" s="182">
        <v>5.12</v>
      </c>
      <c r="M706" s="182">
        <v>0</v>
      </c>
      <c r="N706" s="182">
        <v>4.17</v>
      </c>
      <c r="O706" s="182">
        <v>101.42</v>
      </c>
      <c r="P706" s="183">
        <f t="shared" si="32"/>
        <v>83.784239034523296</v>
      </c>
      <c r="Q706" s="183">
        <f t="shared" si="33"/>
        <v>12.06952549125142</v>
      </c>
      <c r="R706" s="182" t="s">
        <v>729</v>
      </c>
      <c r="S706" s="182" t="s">
        <v>730</v>
      </c>
      <c r="T706" s="182">
        <v>5</v>
      </c>
    </row>
    <row r="707" spans="1:20" s="175" customFormat="1" ht="11.25">
      <c r="A707" s="175" t="s">
        <v>728</v>
      </c>
      <c r="B707" s="175">
        <v>10</v>
      </c>
      <c r="C707" s="175">
        <v>90</v>
      </c>
      <c r="D707" s="182">
        <v>0.3</v>
      </c>
      <c r="E707" s="182" t="str">
        <f t="shared" si="34"/>
        <v>Darnley Bay-10-90-0.3</v>
      </c>
      <c r="F707" s="182">
        <v>42.92</v>
      </c>
      <c r="G707" s="182">
        <v>0.59</v>
      </c>
      <c r="H707" s="182">
        <v>21.22</v>
      </c>
      <c r="I707" s="182">
        <v>7.93</v>
      </c>
      <c r="J707" s="182">
        <v>0.26</v>
      </c>
      <c r="K707" s="182">
        <v>21.14</v>
      </c>
      <c r="L707" s="182">
        <v>4.6500000000000004</v>
      </c>
      <c r="M707" s="182">
        <v>0.09</v>
      </c>
      <c r="N707" s="182">
        <v>2.31</v>
      </c>
      <c r="O707" s="182">
        <v>101.11</v>
      </c>
      <c r="P707" s="183">
        <f t="shared" ref="P707:P770" si="35">((K707/40.31)/(K707/40.31+I707/71.85))*100</f>
        <v>82.613728635334695</v>
      </c>
      <c r="Q707" s="183">
        <f t="shared" ref="Q707:Q770" si="36">((N707/151.99061)/(N707/151.99061+H707/101.96137))*100</f>
        <v>6.805729996744657</v>
      </c>
      <c r="R707" s="182" t="s">
        <v>729</v>
      </c>
      <c r="S707" s="182" t="s">
        <v>733</v>
      </c>
      <c r="T707" s="182">
        <v>1</v>
      </c>
    </row>
    <row r="708" spans="1:20" s="175" customFormat="1" ht="11.25">
      <c r="A708" s="175" t="s">
        <v>728</v>
      </c>
      <c r="B708" s="175">
        <v>10</v>
      </c>
      <c r="C708" s="175">
        <v>91</v>
      </c>
      <c r="D708" s="182">
        <v>0.3</v>
      </c>
      <c r="E708" s="182" t="str">
        <f t="shared" si="34"/>
        <v>Darnley Bay-10-91-0.3</v>
      </c>
      <c r="F708" s="182">
        <v>42.43</v>
      </c>
      <c r="G708" s="182">
        <v>0.12</v>
      </c>
      <c r="H708" s="182">
        <v>19.97</v>
      </c>
      <c r="I708" s="182">
        <v>7.61</v>
      </c>
      <c r="J708" s="182">
        <v>0.49</v>
      </c>
      <c r="K708" s="182">
        <v>19.7</v>
      </c>
      <c r="L708" s="182">
        <v>5.6</v>
      </c>
      <c r="M708" s="182">
        <v>0</v>
      </c>
      <c r="N708" s="182">
        <v>5.58</v>
      </c>
      <c r="O708" s="182">
        <v>101.49</v>
      </c>
      <c r="P708" s="183">
        <f t="shared" si="35"/>
        <v>82.187993862051528</v>
      </c>
      <c r="Q708" s="183">
        <f t="shared" si="36"/>
        <v>15.785609283676616</v>
      </c>
      <c r="R708" s="182" t="s">
        <v>729</v>
      </c>
      <c r="S708" s="182" t="s">
        <v>730</v>
      </c>
      <c r="T708" s="182">
        <v>5</v>
      </c>
    </row>
    <row r="709" spans="1:20" s="175" customFormat="1" ht="11.25">
      <c r="A709" s="175" t="s">
        <v>728</v>
      </c>
      <c r="B709" s="175">
        <v>10</v>
      </c>
      <c r="C709" s="175">
        <v>92</v>
      </c>
      <c r="D709" s="182">
        <v>0.3</v>
      </c>
      <c r="E709" s="182" t="str">
        <f t="shared" si="34"/>
        <v>Darnley Bay-10-92-0.3</v>
      </c>
      <c r="F709" s="182">
        <v>41.65</v>
      </c>
      <c r="G709" s="182">
        <v>0.18</v>
      </c>
      <c r="H709" s="182">
        <v>20.73</v>
      </c>
      <c r="I709" s="182">
        <v>7.22</v>
      </c>
      <c r="J709" s="182">
        <v>0.33</v>
      </c>
      <c r="K709" s="182">
        <v>21.09</v>
      </c>
      <c r="L709" s="182">
        <v>4.95</v>
      </c>
      <c r="M709" s="182">
        <v>0</v>
      </c>
      <c r="N709" s="182">
        <v>3.73</v>
      </c>
      <c r="O709" s="182">
        <v>99.87</v>
      </c>
      <c r="P709" s="183">
        <f t="shared" si="35"/>
        <v>83.888092410643381</v>
      </c>
      <c r="Q709" s="183">
        <f t="shared" si="36"/>
        <v>10.770522754705567</v>
      </c>
      <c r="R709" s="182" t="s">
        <v>729</v>
      </c>
      <c r="S709" s="182" t="s">
        <v>730</v>
      </c>
      <c r="T709" s="182">
        <v>5</v>
      </c>
    </row>
    <row r="710" spans="1:20" s="175" customFormat="1" ht="11.25">
      <c r="A710" s="175" t="s">
        <v>728</v>
      </c>
      <c r="B710" s="175">
        <v>10</v>
      </c>
      <c r="C710" s="175">
        <v>93</v>
      </c>
      <c r="D710" s="182">
        <v>0.3</v>
      </c>
      <c r="E710" s="182" t="str">
        <f t="shared" si="34"/>
        <v>Darnley Bay-10-93-0.3</v>
      </c>
      <c r="F710" s="182">
        <v>41.76</v>
      </c>
      <c r="G710" s="182">
        <v>0.1</v>
      </c>
      <c r="H710" s="182">
        <v>21.06</v>
      </c>
      <c r="I710" s="182">
        <v>7.9</v>
      </c>
      <c r="J710" s="182">
        <v>0.5</v>
      </c>
      <c r="K710" s="182">
        <v>19.440000000000001</v>
      </c>
      <c r="L710" s="182">
        <v>5.36</v>
      </c>
      <c r="M710" s="182">
        <v>0</v>
      </c>
      <c r="N710" s="182">
        <v>4.9400000000000004</v>
      </c>
      <c r="O710" s="182">
        <v>101.07</v>
      </c>
      <c r="P710" s="183">
        <f t="shared" si="35"/>
        <v>81.433851072723911</v>
      </c>
      <c r="Q710" s="183">
        <f t="shared" si="36"/>
        <v>13.596275329772414</v>
      </c>
      <c r="R710" s="182" t="s">
        <v>729</v>
      </c>
      <c r="S710" s="182" t="s">
        <v>730</v>
      </c>
      <c r="T710" s="182">
        <v>5</v>
      </c>
    </row>
    <row r="711" spans="1:20" s="175" customFormat="1" ht="11.25">
      <c r="A711" s="175" t="s">
        <v>728</v>
      </c>
      <c r="B711" s="175">
        <v>10</v>
      </c>
      <c r="C711" s="175">
        <v>94</v>
      </c>
      <c r="D711" s="182">
        <v>0.3</v>
      </c>
      <c r="E711" s="182" t="str">
        <f t="shared" si="34"/>
        <v>Darnley Bay-10-94-0.3</v>
      </c>
      <c r="F711" s="182">
        <v>41.81</v>
      </c>
      <c r="G711" s="182">
        <v>0.11</v>
      </c>
      <c r="H711" s="182">
        <v>20.48</v>
      </c>
      <c r="I711" s="182">
        <v>7.56</v>
      </c>
      <c r="J711" s="182">
        <v>0.43</v>
      </c>
      <c r="K711" s="182">
        <v>19.09</v>
      </c>
      <c r="L711" s="182">
        <v>5.63</v>
      </c>
      <c r="M711" s="182">
        <v>0.01</v>
      </c>
      <c r="N711" s="182">
        <v>4.88</v>
      </c>
      <c r="O711" s="182">
        <v>100</v>
      </c>
      <c r="P711" s="183">
        <f t="shared" si="35"/>
        <v>81.821113494648316</v>
      </c>
      <c r="Q711" s="183">
        <f t="shared" si="36"/>
        <v>13.781848768583277</v>
      </c>
      <c r="R711" s="182" t="s">
        <v>729</v>
      </c>
      <c r="S711" s="182" t="s">
        <v>730</v>
      </c>
      <c r="T711" s="182">
        <v>5</v>
      </c>
    </row>
    <row r="712" spans="1:20" s="175" customFormat="1" ht="11.25">
      <c r="A712" s="175" t="s">
        <v>728</v>
      </c>
      <c r="B712" s="175">
        <v>10</v>
      </c>
      <c r="C712" s="175">
        <v>95</v>
      </c>
      <c r="D712" s="182">
        <v>0.3</v>
      </c>
      <c r="E712" s="182" t="str">
        <f t="shared" si="34"/>
        <v>Darnley Bay-10-95-0.3</v>
      </c>
      <c r="F712" s="182">
        <v>40.93</v>
      </c>
      <c r="G712" s="182">
        <v>7.0000000000000007E-2</v>
      </c>
      <c r="H712" s="182">
        <v>17.760000000000002</v>
      </c>
      <c r="I712" s="182">
        <v>7.64</v>
      </c>
      <c r="J712" s="182">
        <v>0.4</v>
      </c>
      <c r="K712" s="182">
        <v>19.05</v>
      </c>
      <c r="L712" s="182">
        <v>6.54</v>
      </c>
      <c r="M712" s="182">
        <v>0</v>
      </c>
      <c r="N712" s="182">
        <v>7.85</v>
      </c>
      <c r="O712" s="182">
        <v>100.25</v>
      </c>
      <c r="P712" s="183">
        <f t="shared" si="35"/>
        <v>81.632587943455263</v>
      </c>
      <c r="Q712" s="183">
        <f t="shared" si="36"/>
        <v>22.87011235721247</v>
      </c>
      <c r="R712" s="182" t="s">
        <v>729</v>
      </c>
      <c r="S712" s="182" t="s">
        <v>730</v>
      </c>
      <c r="T712" s="182">
        <v>5</v>
      </c>
    </row>
    <row r="713" spans="1:20" s="175" customFormat="1" ht="11.25">
      <c r="A713" s="175" t="s">
        <v>728</v>
      </c>
      <c r="B713" s="175">
        <v>10</v>
      </c>
      <c r="C713" s="175">
        <v>96</v>
      </c>
      <c r="D713" s="182">
        <v>0.3</v>
      </c>
      <c r="E713" s="182" t="str">
        <f t="shared" si="34"/>
        <v>Darnley Bay-10-96-0.3</v>
      </c>
      <c r="F713" s="182">
        <v>41.86</v>
      </c>
      <c r="G713" s="182">
        <v>0.08</v>
      </c>
      <c r="H713" s="182">
        <v>20.37</v>
      </c>
      <c r="I713" s="182">
        <v>7.65</v>
      </c>
      <c r="J713" s="182">
        <v>0.56000000000000005</v>
      </c>
      <c r="K713" s="182">
        <v>18.97</v>
      </c>
      <c r="L713" s="182">
        <v>5.71</v>
      </c>
      <c r="M713" s="182">
        <v>0</v>
      </c>
      <c r="N713" s="182">
        <v>5.3</v>
      </c>
      <c r="O713" s="182">
        <v>100.5</v>
      </c>
      <c r="P713" s="183">
        <f t="shared" si="35"/>
        <v>81.549732374596587</v>
      </c>
      <c r="Q713" s="183">
        <f t="shared" si="36"/>
        <v>14.860541313889389</v>
      </c>
      <c r="R713" s="182" t="s">
        <v>729</v>
      </c>
      <c r="S713" s="182" t="s">
        <v>730</v>
      </c>
      <c r="T713" s="182">
        <v>5</v>
      </c>
    </row>
    <row r="714" spans="1:20" s="175" customFormat="1" ht="11.25">
      <c r="A714" s="175" t="s">
        <v>728</v>
      </c>
      <c r="B714" s="175">
        <v>10</v>
      </c>
      <c r="C714" s="175">
        <v>97</v>
      </c>
      <c r="D714" s="182">
        <v>0.3</v>
      </c>
      <c r="E714" s="182" t="str">
        <f t="shared" si="34"/>
        <v>Darnley Bay-10-97-0.3</v>
      </c>
      <c r="F714" s="182">
        <v>41.37</v>
      </c>
      <c r="G714" s="182">
        <v>0.08</v>
      </c>
      <c r="H714" s="182">
        <v>18.93</v>
      </c>
      <c r="I714" s="182">
        <v>6.91</v>
      </c>
      <c r="J714" s="182">
        <v>0.25</v>
      </c>
      <c r="K714" s="182">
        <v>20.52</v>
      </c>
      <c r="L714" s="182">
        <v>5.91</v>
      </c>
      <c r="M714" s="182">
        <v>0</v>
      </c>
      <c r="N714" s="182">
        <v>6.42</v>
      </c>
      <c r="O714" s="182">
        <v>100.38</v>
      </c>
      <c r="P714" s="183">
        <f t="shared" si="35"/>
        <v>84.109678333229979</v>
      </c>
      <c r="Q714" s="183">
        <f t="shared" si="36"/>
        <v>18.534366876733664</v>
      </c>
      <c r="R714" s="182" t="s">
        <v>729</v>
      </c>
      <c r="S714" s="182" t="s">
        <v>730</v>
      </c>
      <c r="T714" s="182">
        <v>5</v>
      </c>
    </row>
    <row r="715" spans="1:20" s="175" customFormat="1" ht="11.25">
      <c r="A715" s="175" t="s">
        <v>728</v>
      </c>
      <c r="B715" s="175">
        <v>10</v>
      </c>
      <c r="C715" s="175">
        <v>98</v>
      </c>
      <c r="D715" s="182">
        <v>0.3</v>
      </c>
      <c r="E715" s="182" t="str">
        <f t="shared" si="34"/>
        <v>Darnley Bay-10-98-0.3</v>
      </c>
      <c r="F715" s="182">
        <v>41.7</v>
      </c>
      <c r="G715" s="182">
        <v>0.04</v>
      </c>
      <c r="H715" s="182">
        <v>19.170000000000002</v>
      </c>
      <c r="I715" s="182">
        <v>7.11</v>
      </c>
      <c r="J715" s="182">
        <v>0.42</v>
      </c>
      <c r="K715" s="182">
        <v>20.02</v>
      </c>
      <c r="L715" s="182">
        <v>6.1</v>
      </c>
      <c r="M715" s="182">
        <v>0</v>
      </c>
      <c r="N715" s="182">
        <v>6.33</v>
      </c>
      <c r="O715" s="182">
        <v>100.88</v>
      </c>
      <c r="P715" s="183">
        <f t="shared" si="35"/>
        <v>83.385665419797832</v>
      </c>
      <c r="Q715" s="183">
        <f t="shared" si="36"/>
        <v>18.134357596571082</v>
      </c>
      <c r="R715" s="182" t="s">
        <v>729</v>
      </c>
      <c r="S715" s="182" t="s">
        <v>730</v>
      </c>
      <c r="T715" s="182">
        <v>5</v>
      </c>
    </row>
    <row r="716" spans="1:20" s="175" customFormat="1" ht="11.25">
      <c r="A716" s="175" t="s">
        <v>728</v>
      </c>
      <c r="B716" s="175">
        <v>10</v>
      </c>
      <c r="C716" s="175">
        <v>99</v>
      </c>
      <c r="D716" s="182">
        <v>0.3</v>
      </c>
      <c r="E716" s="182" t="str">
        <f t="shared" si="34"/>
        <v>Darnley Bay-10-99-0.3</v>
      </c>
      <c r="F716" s="182">
        <v>42.58</v>
      </c>
      <c r="G716" s="182">
        <v>0.45</v>
      </c>
      <c r="H716" s="182">
        <v>21.15</v>
      </c>
      <c r="I716" s="182">
        <v>7.31</v>
      </c>
      <c r="J716" s="182">
        <v>0.37</v>
      </c>
      <c r="K716" s="182">
        <v>20.6</v>
      </c>
      <c r="L716" s="182">
        <v>4.6900000000000004</v>
      </c>
      <c r="M716" s="182">
        <v>0.05</v>
      </c>
      <c r="N716" s="182">
        <v>3.71</v>
      </c>
      <c r="O716" s="182">
        <v>100.91</v>
      </c>
      <c r="P716" s="183">
        <f t="shared" si="35"/>
        <v>83.396998641124355</v>
      </c>
      <c r="Q716" s="183">
        <f t="shared" si="36"/>
        <v>10.528514295085751</v>
      </c>
      <c r="R716" s="182" t="s">
        <v>729</v>
      </c>
      <c r="S716" s="182" t="s">
        <v>733</v>
      </c>
      <c r="T716" s="182">
        <v>1</v>
      </c>
    </row>
    <row r="717" spans="1:20" s="175" customFormat="1" ht="11.25">
      <c r="A717" s="175" t="s">
        <v>728</v>
      </c>
      <c r="B717" s="175">
        <v>1</v>
      </c>
      <c r="C717" s="175">
        <v>100</v>
      </c>
      <c r="D717" s="182">
        <v>0.3</v>
      </c>
      <c r="E717" s="182" t="str">
        <f t="shared" si="34"/>
        <v>Darnley Bay-1-100-0.3</v>
      </c>
      <c r="F717" s="182">
        <v>42.33</v>
      </c>
      <c r="G717" s="182">
        <v>0.33</v>
      </c>
      <c r="H717" s="182">
        <v>20.99</v>
      </c>
      <c r="I717" s="182">
        <v>6.97</v>
      </c>
      <c r="J717" s="182">
        <v>0.28999999999999998</v>
      </c>
      <c r="K717" s="182">
        <v>21.47</v>
      </c>
      <c r="L717" s="182">
        <v>4.6500000000000004</v>
      </c>
      <c r="M717" s="182">
        <v>0</v>
      </c>
      <c r="N717" s="182">
        <v>4.04</v>
      </c>
      <c r="O717" s="182">
        <v>101.07</v>
      </c>
      <c r="P717" s="183">
        <f t="shared" si="35"/>
        <v>84.592906854329726</v>
      </c>
      <c r="Q717" s="183">
        <f t="shared" si="36"/>
        <v>11.435321547184094</v>
      </c>
      <c r="R717" s="182" t="s">
        <v>729</v>
      </c>
      <c r="S717" s="182" t="s">
        <v>730</v>
      </c>
      <c r="T717" s="182">
        <v>5</v>
      </c>
    </row>
    <row r="718" spans="1:20" s="175" customFormat="1" ht="11.25">
      <c r="A718" s="175" t="s">
        <v>728</v>
      </c>
      <c r="B718" s="175">
        <v>11</v>
      </c>
      <c r="C718" s="175">
        <v>1</v>
      </c>
      <c r="D718" s="182">
        <v>0.3</v>
      </c>
      <c r="E718" s="182" t="str">
        <f t="shared" si="34"/>
        <v>Darnley Bay-11-1-0.3</v>
      </c>
      <c r="F718" s="182">
        <v>42.92</v>
      </c>
      <c r="G718" s="182">
        <v>0.11</v>
      </c>
      <c r="H718" s="182">
        <v>22.07</v>
      </c>
      <c r="I718" s="182">
        <v>7.35</v>
      </c>
      <c r="J718" s="182">
        <v>0.37</v>
      </c>
      <c r="K718" s="182">
        <v>19.739999999999998</v>
      </c>
      <c r="L718" s="182">
        <v>4.92</v>
      </c>
      <c r="M718" s="182">
        <v>0</v>
      </c>
      <c r="N718" s="182">
        <v>2.79</v>
      </c>
      <c r="O718" s="182">
        <v>100.28</v>
      </c>
      <c r="P718" s="183">
        <f t="shared" si="35"/>
        <v>82.720230258121802</v>
      </c>
      <c r="Q718" s="183">
        <f t="shared" si="36"/>
        <v>7.8175226743382522</v>
      </c>
      <c r="R718" s="182" t="s">
        <v>729</v>
      </c>
      <c r="S718" s="182" t="s">
        <v>730</v>
      </c>
      <c r="T718" s="182">
        <v>5</v>
      </c>
    </row>
    <row r="719" spans="1:20" s="175" customFormat="1" ht="11.25">
      <c r="A719" s="175" t="s">
        <v>728</v>
      </c>
      <c r="B719" s="175">
        <v>11</v>
      </c>
      <c r="C719" s="175">
        <v>2</v>
      </c>
      <c r="D719" s="182">
        <v>0.3</v>
      </c>
      <c r="E719" s="182" t="str">
        <f t="shared" si="34"/>
        <v>Darnley Bay-11-2-0.3</v>
      </c>
      <c r="F719" s="182">
        <v>43.02</v>
      </c>
      <c r="G719" s="182">
        <v>0.1</v>
      </c>
      <c r="H719" s="182">
        <v>20.14</v>
      </c>
      <c r="I719" s="182">
        <v>7.59</v>
      </c>
      <c r="J719" s="182">
        <v>0.51</v>
      </c>
      <c r="K719" s="182">
        <v>19.61</v>
      </c>
      <c r="L719" s="182">
        <v>5.47</v>
      </c>
      <c r="M719" s="182">
        <v>0</v>
      </c>
      <c r="N719" s="182">
        <v>4.88</v>
      </c>
      <c r="O719" s="182">
        <v>101.32</v>
      </c>
      <c r="P719" s="183">
        <f t="shared" si="35"/>
        <v>82.159467136702958</v>
      </c>
      <c r="Q719" s="183">
        <f t="shared" si="36"/>
        <v>13.981980691812023</v>
      </c>
      <c r="R719" s="182" t="s">
        <v>729</v>
      </c>
      <c r="S719" s="182" t="s">
        <v>730</v>
      </c>
      <c r="T719" s="182">
        <v>5</v>
      </c>
    </row>
    <row r="720" spans="1:20" s="175" customFormat="1" ht="11.25">
      <c r="A720" s="175" t="s">
        <v>728</v>
      </c>
      <c r="B720" s="175">
        <v>11</v>
      </c>
      <c r="C720" s="175">
        <v>3</v>
      </c>
      <c r="D720" s="182">
        <v>0.3</v>
      </c>
      <c r="E720" s="182" t="str">
        <f t="shared" si="34"/>
        <v>Darnley Bay-11-3-0.3</v>
      </c>
      <c r="F720" s="182">
        <v>42.77</v>
      </c>
      <c r="G720" s="182">
        <v>0.04</v>
      </c>
      <c r="H720" s="182">
        <v>20.58</v>
      </c>
      <c r="I720" s="182">
        <v>7.66</v>
      </c>
      <c r="J720" s="182">
        <v>0.52</v>
      </c>
      <c r="K720" s="182">
        <v>21.03</v>
      </c>
      <c r="L720" s="182">
        <v>5.0199999999999996</v>
      </c>
      <c r="M720" s="182">
        <v>0</v>
      </c>
      <c r="N720" s="182">
        <v>3.6</v>
      </c>
      <c r="O720" s="182">
        <v>101.23</v>
      </c>
      <c r="P720" s="183">
        <f t="shared" si="35"/>
        <v>83.032312530508506</v>
      </c>
      <c r="Q720" s="183">
        <f t="shared" si="36"/>
        <v>10.502375517405408</v>
      </c>
      <c r="R720" s="182" t="s">
        <v>729</v>
      </c>
      <c r="S720" s="182" t="s">
        <v>730</v>
      </c>
      <c r="T720" s="182">
        <v>5</v>
      </c>
    </row>
    <row r="721" spans="1:20" s="175" customFormat="1" ht="11.25">
      <c r="A721" s="175" t="s">
        <v>728</v>
      </c>
      <c r="B721" s="175">
        <v>11</v>
      </c>
      <c r="C721" s="175">
        <v>4</v>
      </c>
      <c r="D721" s="182">
        <v>0.3</v>
      </c>
      <c r="E721" s="182" t="str">
        <f t="shared" si="34"/>
        <v>Darnley Bay-11-4-0.3</v>
      </c>
      <c r="F721" s="182">
        <v>43.66</v>
      </c>
      <c r="G721" s="182">
        <v>0.1</v>
      </c>
      <c r="H721" s="182">
        <v>19.93</v>
      </c>
      <c r="I721" s="182">
        <v>7.57</v>
      </c>
      <c r="J721" s="182">
        <v>0.54</v>
      </c>
      <c r="K721" s="182">
        <v>19.940000000000001</v>
      </c>
      <c r="L721" s="182">
        <v>5.31</v>
      </c>
      <c r="M721" s="182">
        <v>0</v>
      </c>
      <c r="N721" s="182">
        <v>4.18</v>
      </c>
      <c r="O721" s="182">
        <v>101.25</v>
      </c>
      <c r="P721" s="183">
        <f t="shared" si="35"/>
        <v>82.440992551827534</v>
      </c>
      <c r="Q721" s="183">
        <f t="shared" si="36"/>
        <v>12.334376807825482</v>
      </c>
      <c r="R721" s="182" t="s">
        <v>729</v>
      </c>
      <c r="S721" s="182" t="s">
        <v>730</v>
      </c>
      <c r="T721" s="182">
        <v>5</v>
      </c>
    </row>
    <row r="722" spans="1:20" s="175" customFormat="1" ht="11.25">
      <c r="A722" s="175" t="s">
        <v>728</v>
      </c>
      <c r="B722" s="175">
        <v>11</v>
      </c>
      <c r="C722" s="175">
        <v>5</v>
      </c>
      <c r="D722" s="182">
        <v>0.3</v>
      </c>
      <c r="E722" s="182" t="str">
        <f t="shared" si="34"/>
        <v>Darnley Bay-11-5-0.3</v>
      </c>
      <c r="F722" s="182">
        <v>42.9</v>
      </c>
      <c r="G722" s="182">
        <v>0.33</v>
      </c>
      <c r="H722" s="182">
        <v>20.07</v>
      </c>
      <c r="I722" s="182">
        <v>6.66</v>
      </c>
      <c r="J722" s="182">
        <v>0.43</v>
      </c>
      <c r="K722" s="182">
        <v>21.43</v>
      </c>
      <c r="L722" s="182">
        <v>4.21</v>
      </c>
      <c r="M722" s="182">
        <v>0</v>
      </c>
      <c r="N722" s="182">
        <v>2.54</v>
      </c>
      <c r="O722" s="182">
        <v>98.57</v>
      </c>
      <c r="P722" s="183">
        <f t="shared" si="35"/>
        <v>85.153019552318611</v>
      </c>
      <c r="Q722" s="183">
        <f t="shared" si="36"/>
        <v>7.8255654892238597</v>
      </c>
      <c r="R722" s="182" t="s">
        <v>729</v>
      </c>
      <c r="S722" s="182" t="s">
        <v>730</v>
      </c>
      <c r="T722" s="182">
        <v>5</v>
      </c>
    </row>
    <row r="723" spans="1:20" s="175" customFormat="1" ht="11.25">
      <c r="A723" s="175" t="s">
        <v>728</v>
      </c>
      <c r="B723" s="175">
        <v>11</v>
      </c>
      <c r="C723" s="175">
        <v>6</v>
      </c>
      <c r="D723" s="182">
        <v>0.3</v>
      </c>
      <c r="E723" s="182" t="str">
        <f t="shared" si="34"/>
        <v>Darnley Bay-11-6-0.3</v>
      </c>
      <c r="F723" s="182">
        <v>41.58</v>
      </c>
      <c r="G723" s="182">
        <v>0.6</v>
      </c>
      <c r="H723" s="182">
        <v>19.670000000000002</v>
      </c>
      <c r="I723" s="182">
        <v>7.24</v>
      </c>
      <c r="J723" s="182">
        <v>0.44</v>
      </c>
      <c r="K723" s="182">
        <v>21.08</v>
      </c>
      <c r="L723" s="182">
        <v>5</v>
      </c>
      <c r="M723" s="182">
        <v>0.03</v>
      </c>
      <c r="N723" s="182">
        <v>3.67</v>
      </c>
      <c r="O723" s="182">
        <v>99.31</v>
      </c>
      <c r="P723" s="183">
        <f t="shared" si="35"/>
        <v>83.844245462794717</v>
      </c>
      <c r="Q723" s="183">
        <f t="shared" si="36"/>
        <v>11.124093987475701</v>
      </c>
      <c r="R723" s="182" t="s">
        <v>729</v>
      </c>
      <c r="S723" s="182" t="s">
        <v>733</v>
      </c>
      <c r="T723" s="182">
        <v>1</v>
      </c>
    </row>
    <row r="724" spans="1:20" s="175" customFormat="1" ht="11.25">
      <c r="A724" s="175" t="s">
        <v>728</v>
      </c>
      <c r="B724" s="175">
        <v>11</v>
      </c>
      <c r="C724" s="175">
        <v>7</v>
      </c>
      <c r="D724" s="182">
        <v>0.3</v>
      </c>
      <c r="E724" s="182" t="str">
        <f t="shared" si="34"/>
        <v>Darnley Bay-11-7-0.3</v>
      </c>
      <c r="F724" s="182">
        <v>41.94</v>
      </c>
      <c r="G724" s="182">
        <v>0.11</v>
      </c>
      <c r="H724" s="182">
        <v>20.13</v>
      </c>
      <c r="I724" s="182">
        <v>7.79</v>
      </c>
      <c r="J724" s="182">
        <v>0.45</v>
      </c>
      <c r="K724" s="182">
        <v>21.1</v>
      </c>
      <c r="L724" s="182">
        <v>5.12</v>
      </c>
      <c r="M724" s="182">
        <v>0</v>
      </c>
      <c r="N724" s="182">
        <v>4.1900000000000004</v>
      </c>
      <c r="O724" s="182">
        <v>100.83</v>
      </c>
      <c r="P724" s="183">
        <f t="shared" si="35"/>
        <v>82.841183729470984</v>
      </c>
      <c r="Q724" s="183">
        <f t="shared" si="36"/>
        <v>12.252480022336712</v>
      </c>
      <c r="R724" s="182" t="s">
        <v>729</v>
      </c>
      <c r="S724" s="182" t="s">
        <v>730</v>
      </c>
      <c r="T724" s="182">
        <v>5</v>
      </c>
    </row>
    <row r="725" spans="1:20" s="175" customFormat="1" ht="11.25">
      <c r="A725" s="175" t="s">
        <v>728</v>
      </c>
      <c r="B725" s="175">
        <v>11</v>
      </c>
      <c r="C725" s="175">
        <v>8</v>
      </c>
      <c r="D725" s="182">
        <v>0.3</v>
      </c>
      <c r="E725" s="182" t="str">
        <f t="shared" si="34"/>
        <v>Darnley Bay-11-8-0.3</v>
      </c>
      <c r="F725" s="182">
        <v>41.65</v>
      </c>
      <c r="G725" s="182">
        <v>0.2</v>
      </c>
      <c r="H725" s="182">
        <v>20.170000000000002</v>
      </c>
      <c r="I725" s="182">
        <v>7.07</v>
      </c>
      <c r="J725" s="182">
        <v>0.25</v>
      </c>
      <c r="K725" s="182">
        <v>21.79</v>
      </c>
      <c r="L725" s="182">
        <v>5.03</v>
      </c>
      <c r="M725" s="182">
        <v>0</v>
      </c>
      <c r="N725" s="182">
        <v>3.84</v>
      </c>
      <c r="O725" s="182">
        <v>100</v>
      </c>
      <c r="P725" s="183">
        <f t="shared" si="35"/>
        <v>84.600064454659957</v>
      </c>
      <c r="Q725" s="183">
        <f t="shared" si="36"/>
        <v>11.325166879988775</v>
      </c>
      <c r="R725" s="182" t="s">
        <v>729</v>
      </c>
      <c r="S725" s="182" t="s">
        <v>730</v>
      </c>
      <c r="T725" s="182">
        <v>5</v>
      </c>
    </row>
    <row r="726" spans="1:20" s="175" customFormat="1" ht="11.25">
      <c r="A726" s="175" t="s">
        <v>728</v>
      </c>
      <c r="B726" s="175">
        <v>11</v>
      </c>
      <c r="C726" s="175">
        <v>9</v>
      </c>
      <c r="D726" s="182">
        <v>0.3</v>
      </c>
      <c r="E726" s="182" t="str">
        <f t="shared" si="34"/>
        <v>Darnley Bay-11-9-0.3</v>
      </c>
      <c r="F726" s="182">
        <v>42.23</v>
      </c>
      <c r="G726" s="182">
        <v>0.15</v>
      </c>
      <c r="H726" s="182">
        <v>17.98</v>
      </c>
      <c r="I726" s="182">
        <v>7.47</v>
      </c>
      <c r="J726" s="182">
        <v>0.56000000000000005</v>
      </c>
      <c r="K726" s="182">
        <v>19.61</v>
      </c>
      <c r="L726" s="182">
        <v>5.86</v>
      </c>
      <c r="M726" s="182">
        <v>0.01</v>
      </c>
      <c r="N726" s="182">
        <v>5.52</v>
      </c>
      <c r="O726" s="182">
        <v>99.4</v>
      </c>
      <c r="P726" s="183">
        <f t="shared" si="35"/>
        <v>82.391864728855296</v>
      </c>
      <c r="Q726" s="183">
        <f t="shared" si="36"/>
        <v>17.078034357151463</v>
      </c>
      <c r="R726" s="182" t="s">
        <v>729</v>
      </c>
      <c r="S726" s="182" t="s">
        <v>730</v>
      </c>
      <c r="T726" s="182">
        <v>5</v>
      </c>
    </row>
    <row r="727" spans="1:20" s="175" customFormat="1" ht="11.25">
      <c r="A727" s="175" t="s">
        <v>728</v>
      </c>
      <c r="B727" s="175">
        <v>11</v>
      </c>
      <c r="C727" s="175">
        <v>10</v>
      </c>
      <c r="D727" s="182">
        <v>0.3</v>
      </c>
      <c r="E727" s="182" t="str">
        <f t="shared" si="34"/>
        <v>Darnley Bay-11-10-0.3</v>
      </c>
      <c r="F727" s="182">
        <v>42.04</v>
      </c>
      <c r="G727" s="182">
        <v>0.37</v>
      </c>
      <c r="H727" s="182">
        <v>20.45</v>
      </c>
      <c r="I727" s="182">
        <v>7.17</v>
      </c>
      <c r="J727" s="182">
        <v>0.38</v>
      </c>
      <c r="K727" s="182">
        <v>21.32</v>
      </c>
      <c r="L727" s="182">
        <v>4.93</v>
      </c>
      <c r="M727" s="182">
        <v>0.09</v>
      </c>
      <c r="N727" s="182">
        <v>3.71</v>
      </c>
      <c r="O727" s="182">
        <v>100.45</v>
      </c>
      <c r="P727" s="183">
        <f t="shared" si="35"/>
        <v>84.127173205126113</v>
      </c>
      <c r="Q727" s="183">
        <f t="shared" si="36"/>
        <v>10.849802018167907</v>
      </c>
      <c r="R727" s="182" t="s">
        <v>729</v>
      </c>
      <c r="S727" s="182" t="s">
        <v>733</v>
      </c>
      <c r="T727" s="182">
        <v>1</v>
      </c>
    </row>
    <row r="728" spans="1:20" s="175" customFormat="1" ht="11.25">
      <c r="A728" s="175" t="s">
        <v>728</v>
      </c>
      <c r="B728" s="175">
        <v>11</v>
      </c>
      <c r="C728" s="175">
        <v>11</v>
      </c>
      <c r="D728" s="182">
        <v>0.3</v>
      </c>
      <c r="E728" s="182" t="str">
        <f t="shared" si="34"/>
        <v>Darnley Bay-11-11-0.3</v>
      </c>
      <c r="F728" s="182">
        <v>43.07</v>
      </c>
      <c r="G728" s="182">
        <v>7.0000000000000007E-2</v>
      </c>
      <c r="H728" s="182">
        <v>20.55</v>
      </c>
      <c r="I728" s="182">
        <v>7.75</v>
      </c>
      <c r="J728" s="182">
        <v>0.39</v>
      </c>
      <c r="K728" s="182">
        <v>19.190000000000001</v>
      </c>
      <c r="L728" s="182">
        <v>5.41</v>
      </c>
      <c r="M728" s="182">
        <v>7.0000000000000007E-2</v>
      </c>
      <c r="N728" s="182">
        <v>4.03</v>
      </c>
      <c r="O728" s="182">
        <v>100.52</v>
      </c>
      <c r="P728" s="183">
        <f t="shared" si="35"/>
        <v>81.527805043034434</v>
      </c>
      <c r="Q728" s="183">
        <f t="shared" si="36"/>
        <v>11.626149471315655</v>
      </c>
      <c r="R728" s="182" t="s">
        <v>729</v>
      </c>
      <c r="S728" s="182" t="s">
        <v>730</v>
      </c>
      <c r="T728" s="182">
        <v>5</v>
      </c>
    </row>
    <row r="729" spans="1:20" s="175" customFormat="1" ht="11.25">
      <c r="A729" s="175" t="s">
        <v>728</v>
      </c>
      <c r="B729" s="175">
        <v>11</v>
      </c>
      <c r="C729" s="175">
        <v>12</v>
      </c>
      <c r="D729" s="182">
        <v>0.3</v>
      </c>
      <c r="E729" s="182" t="str">
        <f t="shared" si="34"/>
        <v>Darnley Bay-11-12-0.3</v>
      </c>
      <c r="F729" s="182">
        <v>42.28</v>
      </c>
      <c r="G729" s="182">
        <v>0.48</v>
      </c>
      <c r="H729" s="182">
        <v>19.97</v>
      </c>
      <c r="I729" s="182">
        <v>6.54</v>
      </c>
      <c r="J729" s="182">
        <v>0.45</v>
      </c>
      <c r="K729" s="182">
        <v>20.47</v>
      </c>
      <c r="L729" s="182">
        <v>5.2</v>
      </c>
      <c r="M729" s="182">
        <v>0.11</v>
      </c>
      <c r="N729" s="182">
        <v>4.5599999999999996</v>
      </c>
      <c r="O729" s="182">
        <v>100.06</v>
      </c>
      <c r="P729" s="183">
        <f t="shared" si="35"/>
        <v>84.800053551756221</v>
      </c>
      <c r="Q729" s="183">
        <f t="shared" si="36"/>
        <v>13.283364803314246</v>
      </c>
      <c r="R729" s="182" t="s">
        <v>729</v>
      </c>
      <c r="S729" s="182" t="s">
        <v>737</v>
      </c>
      <c r="T729" s="182">
        <v>11</v>
      </c>
    </row>
    <row r="730" spans="1:20" s="175" customFormat="1" ht="11.25">
      <c r="A730" s="175" t="s">
        <v>728</v>
      </c>
      <c r="B730" s="175">
        <v>11</v>
      </c>
      <c r="C730" s="175">
        <v>13</v>
      </c>
      <c r="D730" s="182">
        <v>0.3</v>
      </c>
      <c r="E730" s="182" t="str">
        <f t="shared" si="34"/>
        <v>Darnley Bay-11-13-0.3</v>
      </c>
      <c r="F730" s="182">
        <v>42.75</v>
      </c>
      <c r="G730" s="182">
        <v>0.2</v>
      </c>
      <c r="H730" s="182">
        <v>21.38</v>
      </c>
      <c r="I730" s="182">
        <v>6.86</v>
      </c>
      <c r="J730" s="182">
        <v>0.35</v>
      </c>
      <c r="K730" s="182">
        <v>22.01</v>
      </c>
      <c r="L730" s="182">
        <v>4.7699999999999996</v>
      </c>
      <c r="M730" s="182">
        <v>0</v>
      </c>
      <c r="N730" s="182">
        <v>2.92</v>
      </c>
      <c r="O730" s="182">
        <v>101.23</v>
      </c>
      <c r="P730" s="183">
        <f t="shared" si="35"/>
        <v>85.116535467059819</v>
      </c>
      <c r="Q730" s="183">
        <f t="shared" si="36"/>
        <v>8.3930972378805659</v>
      </c>
      <c r="R730" s="182" t="s">
        <v>729</v>
      </c>
      <c r="S730" s="182" t="s">
        <v>730</v>
      </c>
      <c r="T730" s="182">
        <v>5</v>
      </c>
    </row>
    <row r="731" spans="1:20" s="175" customFormat="1" ht="11.25">
      <c r="A731" s="175" t="s">
        <v>728</v>
      </c>
      <c r="B731" s="175">
        <v>11</v>
      </c>
      <c r="C731" s="175">
        <v>14</v>
      </c>
      <c r="D731" s="182">
        <v>0.3</v>
      </c>
      <c r="E731" s="182" t="str">
        <f t="shared" si="34"/>
        <v>Darnley Bay-11-14-0.3</v>
      </c>
      <c r="F731" s="182">
        <v>42.73</v>
      </c>
      <c r="G731" s="182">
        <v>0.09</v>
      </c>
      <c r="H731" s="182">
        <v>18.87</v>
      </c>
      <c r="I731" s="182">
        <v>7.38</v>
      </c>
      <c r="J731" s="182">
        <v>0.35</v>
      </c>
      <c r="K731" s="182">
        <v>18.989999999999998</v>
      </c>
      <c r="L731" s="182">
        <v>6.31</v>
      </c>
      <c r="M731" s="182">
        <v>0</v>
      </c>
      <c r="N731" s="182">
        <v>6.39</v>
      </c>
      <c r="O731" s="182">
        <v>101.1</v>
      </c>
      <c r="P731" s="183">
        <f t="shared" si="35"/>
        <v>82.099744554383591</v>
      </c>
      <c r="Q731" s="183">
        <f t="shared" si="36"/>
        <v>18.511589420463494</v>
      </c>
      <c r="R731" s="182" t="s">
        <v>729</v>
      </c>
      <c r="S731" s="182" t="s">
        <v>730</v>
      </c>
      <c r="T731" s="182">
        <v>5</v>
      </c>
    </row>
    <row r="732" spans="1:20" s="175" customFormat="1" ht="11.25">
      <c r="A732" s="175" t="s">
        <v>728</v>
      </c>
      <c r="B732" s="175">
        <v>11</v>
      </c>
      <c r="C732" s="175">
        <v>15</v>
      </c>
      <c r="D732" s="182">
        <v>0.3</v>
      </c>
      <c r="E732" s="182" t="str">
        <f t="shared" si="34"/>
        <v>Darnley Bay-11-15-0.3</v>
      </c>
      <c r="F732" s="182">
        <v>42.54</v>
      </c>
      <c r="G732" s="182">
        <v>0.16</v>
      </c>
      <c r="H732" s="182">
        <v>19.77</v>
      </c>
      <c r="I732" s="182">
        <v>6.58</v>
      </c>
      <c r="J732" s="182">
        <v>0.27</v>
      </c>
      <c r="K732" s="182">
        <v>20.67</v>
      </c>
      <c r="L732" s="182">
        <v>5.19</v>
      </c>
      <c r="M732" s="182">
        <v>7.0000000000000007E-2</v>
      </c>
      <c r="N732" s="182">
        <v>5.01</v>
      </c>
      <c r="O732" s="182">
        <v>100.26</v>
      </c>
      <c r="P732" s="183">
        <f t="shared" si="35"/>
        <v>84.84672436425636</v>
      </c>
      <c r="Q732" s="183">
        <f t="shared" si="36"/>
        <v>14.529944251480195</v>
      </c>
      <c r="R732" s="182" t="s">
        <v>729</v>
      </c>
      <c r="S732" s="182" t="s">
        <v>730</v>
      </c>
      <c r="T732" s="182">
        <v>5</v>
      </c>
    </row>
    <row r="733" spans="1:20" s="175" customFormat="1" ht="11.25">
      <c r="A733" s="175" t="s">
        <v>728</v>
      </c>
      <c r="B733" s="175">
        <v>11</v>
      </c>
      <c r="C733" s="175">
        <v>16</v>
      </c>
      <c r="D733" s="182">
        <v>0.3</v>
      </c>
      <c r="E733" s="182" t="str">
        <f t="shared" si="34"/>
        <v>Darnley Bay-11-16-0.3</v>
      </c>
      <c r="F733" s="182">
        <v>42.45</v>
      </c>
      <c r="G733" s="182">
        <v>0.12</v>
      </c>
      <c r="H733" s="182">
        <v>18.64</v>
      </c>
      <c r="I733" s="182">
        <v>6.63</v>
      </c>
      <c r="J733" s="182">
        <v>0.27</v>
      </c>
      <c r="K733" s="182">
        <v>20.5</v>
      </c>
      <c r="L733" s="182">
        <v>5.58</v>
      </c>
      <c r="M733" s="182">
        <v>0</v>
      </c>
      <c r="N733" s="182">
        <v>7.27</v>
      </c>
      <c r="O733" s="182">
        <v>101.47</v>
      </c>
      <c r="P733" s="183">
        <f t="shared" si="35"/>
        <v>84.642091397081089</v>
      </c>
      <c r="Q733" s="183">
        <f t="shared" si="36"/>
        <v>20.738210570554973</v>
      </c>
      <c r="R733" s="182" t="s">
        <v>729</v>
      </c>
      <c r="S733" s="182" t="s">
        <v>730</v>
      </c>
      <c r="T733" s="182">
        <v>5</v>
      </c>
    </row>
    <row r="734" spans="1:20" s="175" customFormat="1" ht="11.25">
      <c r="A734" s="175" t="s">
        <v>728</v>
      </c>
      <c r="B734" s="175">
        <v>11</v>
      </c>
      <c r="C734" s="175">
        <v>17</v>
      </c>
      <c r="D734" s="182">
        <v>0.3</v>
      </c>
      <c r="E734" s="182" t="str">
        <f t="shared" si="34"/>
        <v>Darnley Bay-11-17-0.3</v>
      </c>
      <c r="F734" s="182">
        <v>41.11</v>
      </c>
      <c r="G734" s="182">
        <v>0.5</v>
      </c>
      <c r="H734" s="182">
        <v>18.649999999999999</v>
      </c>
      <c r="I734" s="182">
        <v>6.75</v>
      </c>
      <c r="J734" s="182">
        <v>0.28999999999999998</v>
      </c>
      <c r="K734" s="182">
        <v>21.85</v>
      </c>
      <c r="L734" s="182">
        <v>5.37</v>
      </c>
      <c r="M734" s="182">
        <v>0.05</v>
      </c>
      <c r="N734" s="182">
        <v>6.6</v>
      </c>
      <c r="O734" s="182">
        <v>101.16</v>
      </c>
      <c r="P734" s="183">
        <f t="shared" si="35"/>
        <v>85.228540484198007</v>
      </c>
      <c r="Q734" s="183">
        <f t="shared" si="36"/>
        <v>19.185506137758836</v>
      </c>
      <c r="R734" s="182" t="s">
        <v>729</v>
      </c>
      <c r="S734" s="182" t="s">
        <v>737</v>
      </c>
      <c r="T734" s="182">
        <v>11</v>
      </c>
    </row>
    <row r="735" spans="1:20" s="175" customFormat="1" ht="11.25">
      <c r="A735" s="175" t="s">
        <v>728</v>
      </c>
      <c r="B735" s="175">
        <v>11</v>
      </c>
      <c r="C735" s="175">
        <v>18</v>
      </c>
      <c r="D735" s="182">
        <v>0.3</v>
      </c>
      <c r="E735" s="182" t="str">
        <f t="shared" ref="E735:E798" si="37">CONCATENATE(A734,"-",B735,"-",C735,"-",D735)</f>
        <v>Darnley Bay-11-18-0.3</v>
      </c>
      <c r="F735" s="182">
        <v>42.41</v>
      </c>
      <c r="G735" s="182">
        <v>0.04</v>
      </c>
      <c r="H735" s="182">
        <v>20.74</v>
      </c>
      <c r="I735" s="182">
        <v>7.5</v>
      </c>
      <c r="J735" s="182">
        <v>0.47</v>
      </c>
      <c r="K735" s="182">
        <v>19.690000000000001</v>
      </c>
      <c r="L735" s="182">
        <v>5.42</v>
      </c>
      <c r="M735" s="182">
        <v>0.01</v>
      </c>
      <c r="N735" s="182">
        <v>4.26</v>
      </c>
      <c r="O735" s="182">
        <v>100.54</v>
      </c>
      <c r="P735" s="183">
        <f t="shared" si="35"/>
        <v>82.392782045267708</v>
      </c>
      <c r="Q735" s="183">
        <f t="shared" si="36"/>
        <v>12.11036939668046</v>
      </c>
      <c r="R735" s="182" t="s">
        <v>729</v>
      </c>
      <c r="S735" s="182" t="s">
        <v>730</v>
      </c>
      <c r="T735" s="182">
        <v>5</v>
      </c>
    </row>
    <row r="736" spans="1:20" s="175" customFormat="1" ht="11.25">
      <c r="A736" s="175" t="s">
        <v>728</v>
      </c>
      <c r="B736" s="175">
        <v>11</v>
      </c>
      <c r="C736" s="175">
        <v>19</v>
      </c>
      <c r="D736" s="182">
        <v>0.3</v>
      </c>
      <c r="E736" s="182" t="str">
        <f t="shared" si="37"/>
        <v>Darnley Bay-11-19-0.3</v>
      </c>
      <c r="F736" s="182">
        <v>42.18</v>
      </c>
      <c r="G736" s="182">
        <v>0.28000000000000003</v>
      </c>
      <c r="H736" s="182">
        <v>18.46</v>
      </c>
      <c r="I736" s="182">
        <v>8.5299999999999994</v>
      </c>
      <c r="J736" s="182">
        <v>0.44</v>
      </c>
      <c r="K736" s="182">
        <v>19.260000000000002</v>
      </c>
      <c r="L736" s="182">
        <v>5.39</v>
      </c>
      <c r="M736" s="182">
        <v>0.09</v>
      </c>
      <c r="N736" s="182">
        <v>6.29</v>
      </c>
      <c r="O736" s="182">
        <v>100.92</v>
      </c>
      <c r="P736" s="183">
        <f t="shared" si="35"/>
        <v>80.097863296419192</v>
      </c>
      <c r="Q736" s="183">
        <f t="shared" si="36"/>
        <v>18.605205942975811</v>
      </c>
      <c r="R736" s="182" t="s">
        <v>729</v>
      </c>
      <c r="S736" s="182" t="s">
        <v>730</v>
      </c>
      <c r="T736" s="182">
        <v>5</v>
      </c>
    </row>
    <row r="737" spans="1:20" s="175" customFormat="1" ht="11.25">
      <c r="A737" s="175" t="s">
        <v>728</v>
      </c>
      <c r="B737" s="175">
        <v>11</v>
      </c>
      <c r="C737" s="175">
        <v>20</v>
      </c>
      <c r="D737" s="182">
        <v>0.3</v>
      </c>
      <c r="E737" s="182" t="str">
        <f t="shared" si="37"/>
        <v>Darnley Bay-11-20-0.3</v>
      </c>
      <c r="F737" s="182">
        <v>42.77</v>
      </c>
      <c r="G737" s="182">
        <v>0.26</v>
      </c>
      <c r="H737" s="182">
        <v>20.69</v>
      </c>
      <c r="I737" s="182">
        <v>6.9</v>
      </c>
      <c r="J737" s="182">
        <v>0.33</v>
      </c>
      <c r="K737" s="182">
        <v>20.55</v>
      </c>
      <c r="L737" s="182">
        <v>5.05</v>
      </c>
      <c r="M737" s="182">
        <v>0.01</v>
      </c>
      <c r="N737" s="182">
        <v>3.88</v>
      </c>
      <c r="O737" s="182">
        <v>100.44</v>
      </c>
      <c r="P737" s="183">
        <f t="shared" si="35"/>
        <v>84.148521377261019</v>
      </c>
      <c r="Q737" s="183">
        <f t="shared" si="36"/>
        <v>11.174493146061693</v>
      </c>
      <c r="R737" s="182" t="s">
        <v>729</v>
      </c>
      <c r="S737" s="182" t="s">
        <v>730</v>
      </c>
      <c r="T737" s="182">
        <v>5</v>
      </c>
    </row>
    <row r="738" spans="1:20" s="175" customFormat="1" ht="11.25">
      <c r="A738" s="175" t="s">
        <v>728</v>
      </c>
      <c r="B738" s="175">
        <v>11</v>
      </c>
      <c r="C738" s="175">
        <v>21</v>
      </c>
      <c r="D738" s="182">
        <v>0.3</v>
      </c>
      <c r="E738" s="182" t="str">
        <f t="shared" si="37"/>
        <v>Darnley Bay-11-21-0.3</v>
      </c>
      <c r="F738" s="182">
        <v>43.08</v>
      </c>
      <c r="G738" s="182">
        <v>0.16</v>
      </c>
      <c r="H738" s="182">
        <v>18.649999999999999</v>
      </c>
      <c r="I738" s="182">
        <v>6.06</v>
      </c>
      <c r="J738" s="182">
        <v>0.33</v>
      </c>
      <c r="K738" s="182">
        <v>20.39</v>
      </c>
      <c r="L738" s="182">
        <v>5.4</v>
      </c>
      <c r="M738" s="182">
        <v>0.01</v>
      </c>
      <c r="N738" s="182">
        <v>7.3</v>
      </c>
      <c r="O738" s="182">
        <v>101.37</v>
      </c>
      <c r="P738" s="183">
        <f t="shared" si="35"/>
        <v>85.708852412750687</v>
      </c>
      <c r="Q738" s="183">
        <f t="shared" si="36"/>
        <v>20.797146712772591</v>
      </c>
      <c r="R738" s="182" t="s">
        <v>729</v>
      </c>
      <c r="S738" s="182" t="s">
        <v>730</v>
      </c>
      <c r="T738" s="182">
        <v>5</v>
      </c>
    </row>
    <row r="739" spans="1:20" s="175" customFormat="1" ht="11.25">
      <c r="A739" s="175" t="s">
        <v>728</v>
      </c>
      <c r="B739" s="175">
        <v>11</v>
      </c>
      <c r="C739" s="175">
        <v>22</v>
      </c>
      <c r="D739" s="182">
        <v>0.3</v>
      </c>
      <c r="E739" s="182" t="str">
        <f t="shared" si="37"/>
        <v>Darnley Bay-11-22-0.3</v>
      </c>
      <c r="F739" s="182">
        <v>42.81</v>
      </c>
      <c r="G739" s="182">
        <v>0.38</v>
      </c>
      <c r="H739" s="182">
        <v>20.059999999999999</v>
      </c>
      <c r="I739" s="182">
        <v>6.81</v>
      </c>
      <c r="J739" s="182">
        <v>0.25</v>
      </c>
      <c r="K739" s="182">
        <v>20.49</v>
      </c>
      <c r="L739" s="182">
        <v>4.9400000000000004</v>
      </c>
      <c r="M739" s="182">
        <v>0</v>
      </c>
      <c r="N739" s="182">
        <v>4.5599999999999996</v>
      </c>
      <c r="O739" s="182">
        <v>100.3</v>
      </c>
      <c r="P739" s="183">
        <f t="shared" si="35"/>
        <v>84.284173927141964</v>
      </c>
      <c r="Q739" s="183">
        <f t="shared" si="36"/>
        <v>13.231654033944229</v>
      </c>
      <c r="R739" s="182" t="s">
        <v>729</v>
      </c>
      <c r="S739" s="182" t="s">
        <v>737</v>
      </c>
      <c r="T739" s="182">
        <v>11</v>
      </c>
    </row>
    <row r="740" spans="1:20" s="175" customFormat="1" ht="11.25">
      <c r="A740" s="175" t="s">
        <v>728</v>
      </c>
      <c r="B740" s="175">
        <v>11</v>
      </c>
      <c r="C740" s="175">
        <v>23</v>
      </c>
      <c r="D740" s="182">
        <v>0.3</v>
      </c>
      <c r="E740" s="182" t="str">
        <f t="shared" si="37"/>
        <v>Darnley Bay-11-23-0.3</v>
      </c>
      <c r="F740" s="182">
        <v>42.97</v>
      </c>
      <c r="G740" s="182">
        <v>0.26</v>
      </c>
      <c r="H740" s="182">
        <v>18.11</v>
      </c>
      <c r="I740" s="182">
        <v>6.15</v>
      </c>
      <c r="J740" s="182">
        <v>0.38</v>
      </c>
      <c r="K740" s="182">
        <v>21.83</v>
      </c>
      <c r="L740" s="182">
        <v>5.23</v>
      </c>
      <c r="M740" s="182">
        <v>0.01</v>
      </c>
      <c r="N740" s="182">
        <v>5.85</v>
      </c>
      <c r="O740" s="182">
        <v>100.79</v>
      </c>
      <c r="P740" s="183">
        <f t="shared" si="35"/>
        <v>86.351707120489408</v>
      </c>
      <c r="Q740" s="183">
        <f t="shared" si="36"/>
        <v>17.810383602482016</v>
      </c>
      <c r="R740" s="182" t="s">
        <v>729</v>
      </c>
      <c r="S740" s="182" t="s">
        <v>730</v>
      </c>
      <c r="T740" s="182">
        <v>5</v>
      </c>
    </row>
    <row r="741" spans="1:20" s="175" customFormat="1" ht="11.25">
      <c r="A741" s="175" t="s">
        <v>728</v>
      </c>
      <c r="B741" s="175">
        <v>11</v>
      </c>
      <c r="C741" s="175">
        <v>24</v>
      </c>
      <c r="D741" s="182">
        <v>0.3</v>
      </c>
      <c r="E741" s="182" t="str">
        <f t="shared" si="37"/>
        <v>Darnley Bay-11-24-0.3</v>
      </c>
      <c r="F741" s="182">
        <v>42.3</v>
      </c>
      <c r="G741" s="182">
        <v>0.06</v>
      </c>
      <c r="H741" s="182">
        <v>19.89</v>
      </c>
      <c r="I741" s="182">
        <v>7.41</v>
      </c>
      <c r="J741" s="182">
        <v>0.62</v>
      </c>
      <c r="K741" s="182">
        <v>20.3</v>
      </c>
      <c r="L741" s="182">
        <v>5.35</v>
      </c>
      <c r="M741" s="182">
        <v>0</v>
      </c>
      <c r="N741" s="182">
        <v>4.8499999999999996</v>
      </c>
      <c r="O741" s="182">
        <v>100.79</v>
      </c>
      <c r="P741" s="183">
        <f t="shared" si="35"/>
        <v>83.002034824712965</v>
      </c>
      <c r="Q741" s="183">
        <f t="shared" si="36"/>
        <v>14.058216347577677</v>
      </c>
      <c r="R741" s="182" t="s">
        <v>729</v>
      </c>
      <c r="S741" s="182" t="s">
        <v>730</v>
      </c>
      <c r="T741" s="182">
        <v>5</v>
      </c>
    </row>
    <row r="742" spans="1:20" s="175" customFormat="1" ht="11.25">
      <c r="A742" s="175" t="s">
        <v>728</v>
      </c>
      <c r="B742" s="175">
        <v>11</v>
      </c>
      <c r="C742" s="175">
        <v>25</v>
      </c>
      <c r="D742" s="182">
        <v>0.3</v>
      </c>
      <c r="E742" s="182" t="str">
        <f t="shared" si="37"/>
        <v>Darnley Bay-11-25-0.3</v>
      </c>
      <c r="F742" s="182">
        <v>41.89</v>
      </c>
      <c r="G742" s="182">
        <v>0.56000000000000005</v>
      </c>
      <c r="H742" s="182">
        <v>20.48</v>
      </c>
      <c r="I742" s="182">
        <v>6.92</v>
      </c>
      <c r="J742" s="182">
        <v>0.28999999999999998</v>
      </c>
      <c r="K742" s="182">
        <v>21.03</v>
      </c>
      <c r="L742" s="182">
        <v>4.8</v>
      </c>
      <c r="M742" s="182">
        <v>0.05</v>
      </c>
      <c r="N742" s="182">
        <v>4.12</v>
      </c>
      <c r="O742" s="182">
        <v>100.09</v>
      </c>
      <c r="P742" s="183">
        <f t="shared" si="35"/>
        <v>84.416040061885511</v>
      </c>
      <c r="Q742" s="183">
        <f t="shared" si="36"/>
        <v>11.890711984299784</v>
      </c>
      <c r="R742" s="182" t="s">
        <v>729</v>
      </c>
      <c r="S742" s="182" t="s">
        <v>737</v>
      </c>
      <c r="T742" s="182">
        <v>11</v>
      </c>
    </row>
    <row r="743" spans="1:20" s="175" customFormat="1" ht="11.25">
      <c r="A743" s="175" t="s">
        <v>728</v>
      </c>
      <c r="B743" s="175">
        <v>11</v>
      </c>
      <c r="C743" s="175">
        <v>26</v>
      </c>
      <c r="D743" s="182">
        <v>0.3</v>
      </c>
      <c r="E743" s="182" t="str">
        <f t="shared" si="37"/>
        <v>Darnley Bay-11-26-0.3</v>
      </c>
      <c r="F743" s="182">
        <v>42.88</v>
      </c>
      <c r="G743" s="182">
        <v>0.16</v>
      </c>
      <c r="H743" s="182">
        <v>18.25</v>
      </c>
      <c r="I743" s="182">
        <v>6.61</v>
      </c>
      <c r="J743" s="182">
        <v>0.38</v>
      </c>
      <c r="K743" s="182">
        <v>19.920000000000002</v>
      </c>
      <c r="L743" s="182">
        <v>5.92</v>
      </c>
      <c r="M743" s="182">
        <v>0.01</v>
      </c>
      <c r="N743" s="182">
        <v>6.41</v>
      </c>
      <c r="O743" s="182">
        <v>100.51</v>
      </c>
      <c r="P743" s="183">
        <f t="shared" si="35"/>
        <v>84.305299678488751</v>
      </c>
      <c r="Q743" s="183">
        <f t="shared" si="36"/>
        <v>19.069037413252683</v>
      </c>
      <c r="R743" s="182" t="s">
        <v>729</v>
      </c>
      <c r="S743" s="182" t="s">
        <v>730</v>
      </c>
      <c r="T743" s="182">
        <v>5</v>
      </c>
    </row>
    <row r="744" spans="1:20" s="175" customFormat="1" ht="11.25">
      <c r="A744" s="175" t="s">
        <v>728</v>
      </c>
      <c r="B744" s="175">
        <v>11</v>
      </c>
      <c r="C744" s="175">
        <v>27</v>
      </c>
      <c r="D744" s="182">
        <v>0.3</v>
      </c>
      <c r="E744" s="182" t="str">
        <f t="shared" si="37"/>
        <v>Darnley Bay-11-27-0.3</v>
      </c>
      <c r="F744" s="182">
        <v>41.95</v>
      </c>
      <c r="G744" s="182">
        <v>0.47</v>
      </c>
      <c r="H744" s="182">
        <v>21.13</v>
      </c>
      <c r="I744" s="182">
        <v>6.76</v>
      </c>
      <c r="J744" s="182">
        <v>0.28999999999999998</v>
      </c>
      <c r="K744" s="182">
        <v>20.18</v>
      </c>
      <c r="L744" s="182">
        <v>4.83</v>
      </c>
      <c r="M744" s="182">
        <v>0.01</v>
      </c>
      <c r="N744" s="182">
        <v>3.07</v>
      </c>
      <c r="O744" s="182">
        <v>98.71</v>
      </c>
      <c r="P744" s="183">
        <f t="shared" si="35"/>
        <v>84.179570636483874</v>
      </c>
      <c r="Q744" s="183">
        <f t="shared" si="36"/>
        <v>8.8810905098927257</v>
      </c>
      <c r="R744" s="182" t="s">
        <v>729</v>
      </c>
      <c r="S744" s="182" t="s">
        <v>733</v>
      </c>
      <c r="T744" s="182">
        <v>1</v>
      </c>
    </row>
    <row r="745" spans="1:20" s="175" customFormat="1" ht="11.25">
      <c r="A745" s="175" t="s">
        <v>728</v>
      </c>
      <c r="B745" s="175">
        <v>11</v>
      </c>
      <c r="C745" s="175">
        <v>28</v>
      </c>
      <c r="D745" s="182">
        <v>0.3</v>
      </c>
      <c r="E745" s="182" t="str">
        <f t="shared" si="37"/>
        <v>Darnley Bay-11-28-0.3</v>
      </c>
      <c r="F745" s="182">
        <v>42.22</v>
      </c>
      <c r="G745" s="182">
        <v>0.23</v>
      </c>
      <c r="H745" s="182">
        <v>17.010000000000002</v>
      </c>
      <c r="I745" s="182">
        <v>5.94</v>
      </c>
      <c r="J745" s="182">
        <v>0.27</v>
      </c>
      <c r="K745" s="182">
        <v>19.71</v>
      </c>
      <c r="L745" s="182">
        <v>6.68</v>
      </c>
      <c r="M745" s="182">
        <v>0</v>
      </c>
      <c r="N745" s="182">
        <v>8.6</v>
      </c>
      <c r="O745" s="182">
        <v>100.65</v>
      </c>
      <c r="P745" s="183">
        <f t="shared" si="35"/>
        <v>85.537527703620597</v>
      </c>
      <c r="Q745" s="183">
        <f t="shared" si="36"/>
        <v>25.326690422617826</v>
      </c>
      <c r="R745" s="182" t="s">
        <v>729</v>
      </c>
      <c r="S745" s="182" t="s">
        <v>730</v>
      </c>
      <c r="T745" s="182">
        <v>5</v>
      </c>
    </row>
    <row r="746" spans="1:20" s="175" customFormat="1" ht="11.25">
      <c r="A746" s="175" t="s">
        <v>728</v>
      </c>
      <c r="B746" s="175">
        <v>11</v>
      </c>
      <c r="C746" s="175">
        <v>29</v>
      </c>
      <c r="D746" s="182">
        <v>0.3</v>
      </c>
      <c r="E746" s="182" t="str">
        <f t="shared" si="37"/>
        <v>Darnley Bay-11-29-0.3</v>
      </c>
      <c r="F746" s="182">
        <v>42.37</v>
      </c>
      <c r="G746" s="182">
        <v>0.64</v>
      </c>
      <c r="H746" s="182">
        <v>19.45</v>
      </c>
      <c r="I746" s="182">
        <v>8.4600000000000009</v>
      </c>
      <c r="J746" s="182">
        <v>0.4</v>
      </c>
      <c r="K746" s="182">
        <v>19.89</v>
      </c>
      <c r="L746" s="182">
        <v>5.65</v>
      </c>
      <c r="M746" s="182">
        <v>0.05</v>
      </c>
      <c r="N746" s="182">
        <v>3.81</v>
      </c>
      <c r="O746" s="182">
        <v>100.71</v>
      </c>
      <c r="P746" s="183">
        <f t="shared" si="35"/>
        <v>80.734482781412837</v>
      </c>
      <c r="Q746" s="183">
        <f t="shared" si="36"/>
        <v>11.614612962812188</v>
      </c>
      <c r="R746" s="182" t="s">
        <v>729</v>
      </c>
      <c r="S746" s="182" t="s">
        <v>733</v>
      </c>
      <c r="T746" s="182">
        <v>1</v>
      </c>
    </row>
    <row r="747" spans="1:20" s="175" customFormat="1" ht="11.25">
      <c r="A747" s="175" t="s">
        <v>728</v>
      </c>
      <c r="B747" s="175">
        <v>11</v>
      </c>
      <c r="C747" s="175">
        <v>30</v>
      </c>
      <c r="D747" s="182">
        <v>0.3</v>
      </c>
      <c r="E747" s="182" t="str">
        <f t="shared" si="37"/>
        <v>Darnley Bay-11-30-0.3</v>
      </c>
      <c r="F747" s="182">
        <v>42.31</v>
      </c>
      <c r="G747" s="182">
        <v>0.35</v>
      </c>
      <c r="H747" s="182">
        <v>19.579999999999998</v>
      </c>
      <c r="I747" s="182">
        <v>6.85</v>
      </c>
      <c r="J747" s="182">
        <v>0.37</v>
      </c>
      <c r="K747" s="182">
        <v>21.9</v>
      </c>
      <c r="L747" s="182">
        <v>4.9800000000000004</v>
      </c>
      <c r="M747" s="182">
        <v>0</v>
      </c>
      <c r="N747" s="182">
        <v>4.2300000000000004</v>
      </c>
      <c r="O747" s="182">
        <v>100.57</v>
      </c>
      <c r="P747" s="183">
        <f t="shared" si="35"/>
        <v>85.071488293523316</v>
      </c>
      <c r="Q747" s="183">
        <f t="shared" si="36"/>
        <v>12.658117742556746</v>
      </c>
      <c r="R747" s="182" t="s">
        <v>729</v>
      </c>
      <c r="S747" s="182" t="s">
        <v>737</v>
      </c>
      <c r="T747" s="182">
        <v>11</v>
      </c>
    </row>
    <row r="748" spans="1:20" s="175" customFormat="1" ht="11.25">
      <c r="A748" s="175" t="s">
        <v>728</v>
      </c>
      <c r="B748" s="175">
        <v>11</v>
      </c>
      <c r="C748" s="175">
        <v>31</v>
      </c>
      <c r="D748" s="182">
        <v>0.3</v>
      </c>
      <c r="E748" s="182" t="str">
        <f t="shared" si="37"/>
        <v>Darnley Bay-11-31-0.3</v>
      </c>
      <c r="F748" s="182">
        <v>41.79</v>
      </c>
      <c r="G748" s="182">
        <v>0.42</v>
      </c>
      <c r="H748" s="182">
        <v>18.53</v>
      </c>
      <c r="I748" s="182">
        <v>6.29</v>
      </c>
      <c r="J748" s="182">
        <v>0.33</v>
      </c>
      <c r="K748" s="182">
        <v>21.24</v>
      </c>
      <c r="L748" s="182">
        <v>5.52</v>
      </c>
      <c r="M748" s="182">
        <v>0</v>
      </c>
      <c r="N748" s="182">
        <v>6.95</v>
      </c>
      <c r="O748" s="182">
        <v>101.06</v>
      </c>
      <c r="P748" s="183">
        <f t="shared" si="35"/>
        <v>85.752773349769569</v>
      </c>
      <c r="Q748" s="183">
        <f t="shared" si="36"/>
        <v>20.102921943351355</v>
      </c>
      <c r="R748" s="182" t="s">
        <v>729</v>
      </c>
      <c r="S748" s="182" t="s">
        <v>737</v>
      </c>
      <c r="T748" s="182">
        <v>11</v>
      </c>
    </row>
    <row r="749" spans="1:20" s="175" customFormat="1" ht="11.25">
      <c r="A749" s="175" t="s">
        <v>728</v>
      </c>
      <c r="B749" s="175">
        <v>11</v>
      </c>
      <c r="C749" s="175">
        <v>32</v>
      </c>
      <c r="D749" s="182">
        <v>0.3</v>
      </c>
      <c r="E749" s="182" t="str">
        <f t="shared" si="37"/>
        <v>Darnley Bay-11-32-0.3</v>
      </c>
      <c r="F749" s="182">
        <v>41.5</v>
      </c>
      <c r="G749" s="182">
        <v>0.91</v>
      </c>
      <c r="H749" s="182">
        <v>18.82</v>
      </c>
      <c r="I749" s="182">
        <v>9.19</v>
      </c>
      <c r="J749" s="182">
        <v>0.39</v>
      </c>
      <c r="K749" s="182">
        <v>18.46</v>
      </c>
      <c r="L749" s="182">
        <v>6.69</v>
      </c>
      <c r="M749" s="182">
        <v>0.13</v>
      </c>
      <c r="N749" s="182">
        <v>4.6399999999999997</v>
      </c>
      <c r="O749" s="182">
        <v>100.74</v>
      </c>
      <c r="P749" s="183">
        <f t="shared" si="35"/>
        <v>78.167791028276227</v>
      </c>
      <c r="Q749" s="183">
        <f t="shared" si="36"/>
        <v>14.192040457268707</v>
      </c>
      <c r="R749" s="182" t="s">
        <v>729</v>
      </c>
      <c r="S749" s="182" t="s">
        <v>737</v>
      </c>
      <c r="T749" s="182">
        <v>11</v>
      </c>
    </row>
    <row r="750" spans="1:20" s="175" customFormat="1" ht="11.25">
      <c r="A750" s="175" t="s">
        <v>728</v>
      </c>
      <c r="B750" s="175">
        <v>11</v>
      </c>
      <c r="C750" s="175">
        <v>33</v>
      </c>
      <c r="D750" s="182">
        <v>0.3</v>
      </c>
      <c r="E750" s="182" t="str">
        <f t="shared" si="37"/>
        <v>Darnley Bay-11-33-0.3</v>
      </c>
      <c r="F750" s="182">
        <v>43.26</v>
      </c>
      <c r="G750" s="182">
        <v>1.04</v>
      </c>
      <c r="H750" s="182">
        <v>19.75</v>
      </c>
      <c r="I750" s="182">
        <v>8.36</v>
      </c>
      <c r="J750" s="182">
        <v>0.33</v>
      </c>
      <c r="K750" s="182">
        <v>19.79</v>
      </c>
      <c r="L750" s="182">
        <v>4.96</v>
      </c>
      <c r="M750" s="182">
        <v>7.0000000000000007E-2</v>
      </c>
      <c r="N750" s="182">
        <v>2.77</v>
      </c>
      <c r="O750" s="182">
        <v>100.32</v>
      </c>
      <c r="P750" s="183">
        <f t="shared" si="35"/>
        <v>80.840809252084441</v>
      </c>
      <c r="Q750" s="183">
        <f t="shared" si="36"/>
        <v>8.5996256754023168</v>
      </c>
      <c r="R750" s="182" t="s">
        <v>729</v>
      </c>
      <c r="S750" s="182" t="s">
        <v>733</v>
      </c>
      <c r="T750" s="182">
        <v>1</v>
      </c>
    </row>
    <row r="751" spans="1:20" s="175" customFormat="1" ht="11.25">
      <c r="A751" s="175" t="s">
        <v>728</v>
      </c>
      <c r="B751" s="175">
        <v>11</v>
      </c>
      <c r="C751" s="175">
        <v>34</v>
      </c>
      <c r="D751" s="182">
        <v>0.3</v>
      </c>
      <c r="E751" s="182" t="str">
        <f t="shared" si="37"/>
        <v>Darnley Bay-11-34-0.3</v>
      </c>
      <c r="F751" s="182">
        <v>42.77</v>
      </c>
      <c r="G751" s="182">
        <v>0.12</v>
      </c>
      <c r="H751" s="182">
        <v>19</v>
      </c>
      <c r="I751" s="182">
        <v>7.23</v>
      </c>
      <c r="J751" s="182">
        <v>0.33</v>
      </c>
      <c r="K751" s="182">
        <v>18.72</v>
      </c>
      <c r="L751" s="182">
        <v>5.97</v>
      </c>
      <c r="M751" s="182">
        <v>0</v>
      </c>
      <c r="N751" s="182">
        <v>5.4</v>
      </c>
      <c r="O751" s="182">
        <v>99.56</v>
      </c>
      <c r="P751" s="183">
        <f t="shared" si="35"/>
        <v>82.190891840398493</v>
      </c>
      <c r="Q751" s="183">
        <f t="shared" si="36"/>
        <v>16.012951321483314</v>
      </c>
      <c r="R751" s="182" t="s">
        <v>729</v>
      </c>
      <c r="S751" s="182" t="s">
        <v>730</v>
      </c>
      <c r="T751" s="182">
        <v>5</v>
      </c>
    </row>
    <row r="752" spans="1:20" s="175" customFormat="1" ht="11.25">
      <c r="A752" s="175" t="s">
        <v>728</v>
      </c>
      <c r="B752" s="175">
        <v>11</v>
      </c>
      <c r="C752" s="175">
        <v>35</v>
      </c>
      <c r="D752" s="182">
        <v>0.3</v>
      </c>
      <c r="E752" s="182" t="str">
        <f t="shared" si="37"/>
        <v>Darnley Bay-11-35-0.3</v>
      </c>
      <c r="F752" s="182">
        <v>41.99</v>
      </c>
      <c r="G752" s="182">
        <v>0.47</v>
      </c>
      <c r="H752" s="182">
        <v>20.48</v>
      </c>
      <c r="I752" s="182">
        <v>7.67</v>
      </c>
      <c r="J752" s="182">
        <v>0.28000000000000003</v>
      </c>
      <c r="K752" s="182">
        <v>20.72</v>
      </c>
      <c r="L752" s="182">
        <v>4.6500000000000004</v>
      </c>
      <c r="M752" s="182">
        <v>0.01</v>
      </c>
      <c r="N752" s="182">
        <v>3.31</v>
      </c>
      <c r="O752" s="182">
        <v>99.57</v>
      </c>
      <c r="P752" s="183">
        <f t="shared" si="35"/>
        <v>82.803491187571879</v>
      </c>
      <c r="Q752" s="183">
        <f t="shared" si="36"/>
        <v>9.7816440376474816</v>
      </c>
      <c r="R752" s="182" t="s">
        <v>729</v>
      </c>
      <c r="S752" s="182" t="s">
        <v>733</v>
      </c>
      <c r="T752" s="182">
        <v>1</v>
      </c>
    </row>
    <row r="753" spans="1:20" s="175" customFormat="1" ht="11.25">
      <c r="A753" s="175" t="s">
        <v>728</v>
      </c>
      <c r="B753" s="175">
        <v>11</v>
      </c>
      <c r="C753" s="175">
        <v>36</v>
      </c>
      <c r="D753" s="182">
        <v>0.3</v>
      </c>
      <c r="E753" s="182" t="str">
        <f t="shared" si="37"/>
        <v>Darnley Bay-11-36-0.3</v>
      </c>
      <c r="F753" s="182">
        <v>42.94</v>
      </c>
      <c r="G753" s="182">
        <v>0.06</v>
      </c>
      <c r="H753" s="182">
        <v>20.37</v>
      </c>
      <c r="I753" s="182">
        <v>6.29</v>
      </c>
      <c r="J753" s="182">
        <v>0.3</v>
      </c>
      <c r="K753" s="182">
        <v>21.88</v>
      </c>
      <c r="L753" s="182">
        <v>4.33</v>
      </c>
      <c r="M753" s="182">
        <v>0.01</v>
      </c>
      <c r="N753" s="182">
        <v>4.82</v>
      </c>
      <c r="O753" s="182">
        <v>101.02</v>
      </c>
      <c r="P753" s="183">
        <f t="shared" si="35"/>
        <v>86.111633153722067</v>
      </c>
      <c r="Q753" s="183">
        <f t="shared" si="36"/>
        <v>13.699051064454343</v>
      </c>
      <c r="R753" s="182" t="s">
        <v>729</v>
      </c>
      <c r="S753" s="182" t="s">
        <v>734</v>
      </c>
      <c r="T753" s="182">
        <v>6</v>
      </c>
    </row>
    <row r="754" spans="1:20" s="175" customFormat="1" ht="11.25">
      <c r="A754" s="175" t="s">
        <v>728</v>
      </c>
      <c r="B754" s="175">
        <v>11</v>
      </c>
      <c r="C754" s="175">
        <v>37</v>
      </c>
      <c r="D754" s="182">
        <v>0.3</v>
      </c>
      <c r="E754" s="182" t="str">
        <f t="shared" si="37"/>
        <v>Darnley Bay-11-37-0.3</v>
      </c>
      <c r="F754" s="182">
        <v>42.81</v>
      </c>
      <c r="G754" s="182">
        <v>0.4</v>
      </c>
      <c r="H754" s="182">
        <v>20.350000000000001</v>
      </c>
      <c r="I754" s="182">
        <v>6.88</v>
      </c>
      <c r="J754" s="182">
        <v>0.28999999999999998</v>
      </c>
      <c r="K754" s="182">
        <v>20.81</v>
      </c>
      <c r="L754" s="182">
        <v>4.8</v>
      </c>
      <c r="M754" s="182">
        <v>0.03</v>
      </c>
      <c r="N754" s="182">
        <v>3.54</v>
      </c>
      <c r="O754" s="182">
        <v>99.92</v>
      </c>
      <c r="P754" s="183">
        <f t="shared" si="35"/>
        <v>84.353855979863368</v>
      </c>
      <c r="Q754" s="183">
        <f t="shared" si="36"/>
        <v>10.45015196316862</v>
      </c>
      <c r="R754" s="182" t="s">
        <v>729</v>
      </c>
      <c r="S754" s="182" t="s">
        <v>733</v>
      </c>
      <c r="T754" s="182">
        <v>1</v>
      </c>
    </row>
    <row r="755" spans="1:20" s="175" customFormat="1" ht="11.25">
      <c r="A755" s="175" t="s">
        <v>728</v>
      </c>
      <c r="B755" s="175">
        <v>11</v>
      </c>
      <c r="C755" s="175">
        <v>38</v>
      </c>
      <c r="D755" s="182">
        <v>0.3</v>
      </c>
      <c r="E755" s="182" t="str">
        <f t="shared" si="37"/>
        <v>Darnley Bay-11-38-0.3</v>
      </c>
      <c r="F755" s="182">
        <v>42.57</v>
      </c>
      <c r="G755" s="182">
        <v>0.62</v>
      </c>
      <c r="H755" s="182">
        <v>20.34</v>
      </c>
      <c r="I755" s="182">
        <v>7.61</v>
      </c>
      <c r="J755" s="182">
        <v>0.33</v>
      </c>
      <c r="K755" s="182">
        <v>20.27</v>
      </c>
      <c r="L755" s="182">
        <v>5.1100000000000003</v>
      </c>
      <c r="M755" s="182">
        <v>0.01</v>
      </c>
      <c r="N755" s="182">
        <v>3.48</v>
      </c>
      <c r="O755" s="182">
        <v>100.33</v>
      </c>
      <c r="P755" s="183">
        <f t="shared" si="35"/>
        <v>82.601729645875309</v>
      </c>
      <c r="Q755" s="183">
        <f t="shared" si="36"/>
        <v>10.295797434568202</v>
      </c>
      <c r="R755" s="182" t="s">
        <v>729</v>
      </c>
      <c r="S755" s="182" t="s">
        <v>733</v>
      </c>
      <c r="T755" s="182">
        <v>1</v>
      </c>
    </row>
    <row r="756" spans="1:20" s="175" customFormat="1" ht="11.25">
      <c r="A756" s="175" t="s">
        <v>728</v>
      </c>
      <c r="B756" s="175">
        <v>11</v>
      </c>
      <c r="C756" s="175">
        <v>39</v>
      </c>
      <c r="D756" s="182">
        <v>0.3</v>
      </c>
      <c r="E756" s="182" t="str">
        <f t="shared" si="37"/>
        <v>Darnley Bay-11-39-0.3</v>
      </c>
      <c r="F756" s="182">
        <v>42.8</v>
      </c>
      <c r="G756" s="182">
        <v>0.16</v>
      </c>
      <c r="H756" s="182">
        <v>18.760000000000002</v>
      </c>
      <c r="I756" s="182">
        <v>6.91</v>
      </c>
      <c r="J756" s="182">
        <v>0.42</v>
      </c>
      <c r="K756" s="182">
        <v>19.95</v>
      </c>
      <c r="L756" s="182">
        <v>5.52</v>
      </c>
      <c r="M756" s="182">
        <v>0</v>
      </c>
      <c r="N756" s="182">
        <v>5.93</v>
      </c>
      <c r="O756" s="182">
        <v>100.46</v>
      </c>
      <c r="P756" s="183">
        <f t="shared" si="35"/>
        <v>83.729538533143725</v>
      </c>
      <c r="Q756" s="183">
        <f t="shared" si="36"/>
        <v>17.495235490460203</v>
      </c>
      <c r="R756" s="182" t="s">
        <v>729</v>
      </c>
      <c r="S756" s="182" t="s">
        <v>730</v>
      </c>
      <c r="T756" s="182">
        <v>5</v>
      </c>
    </row>
    <row r="757" spans="1:20" s="175" customFormat="1" ht="11.25">
      <c r="A757" s="175" t="s">
        <v>728</v>
      </c>
      <c r="B757" s="175">
        <v>11</v>
      </c>
      <c r="C757" s="175">
        <v>40</v>
      </c>
      <c r="D757" s="182">
        <v>0.3</v>
      </c>
      <c r="E757" s="182" t="str">
        <f t="shared" si="37"/>
        <v>Darnley Bay-11-40-0.3</v>
      </c>
      <c r="F757" s="182">
        <v>42.09</v>
      </c>
      <c r="G757" s="182">
        <v>0.15</v>
      </c>
      <c r="H757" s="182">
        <v>19.07</v>
      </c>
      <c r="I757" s="182">
        <v>6.97</v>
      </c>
      <c r="J757" s="182">
        <v>0.49</v>
      </c>
      <c r="K757" s="182">
        <v>18.899999999999999</v>
      </c>
      <c r="L757" s="182">
        <v>5.96</v>
      </c>
      <c r="M757" s="182">
        <v>0</v>
      </c>
      <c r="N757" s="182">
        <v>6.16</v>
      </c>
      <c r="O757" s="182">
        <v>99.78</v>
      </c>
      <c r="P757" s="183">
        <f t="shared" si="35"/>
        <v>82.857020302994826</v>
      </c>
      <c r="Q757" s="183">
        <f t="shared" si="36"/>
        <v>17.810134293120708</v>
      </c>
      <c r="R757" s="182" t="s">
        <v>729</v>
      </c>
      <c r="S757" s="182" t="s">
        <v>730</v>
      </c>
      <c r="T757" s="182">
        <v>5</v>
      </c>
    </row>
    <row r="758" spans="1:20" s="175" customFormat="1" ht="11.25">
      <c r="A758" s="175" t="s">
        <v>728</v>
      </c>
      <c r="B758" s="175">
        <v>11</v>
      </c>
      <c r="C758" s="175">
        <v>41</v>
      </c>
      <c r="D758" s="182">
        <v>0.3</v>
      </c>
      <c r="E758" s="182" t="str">
        <f t="shared" si="37"/>
        <v>Darnley Bay-11-41-0.3</v>
      </c>
      <c r="F758" s="182">
        <v>40.86</v>
      </c>
      <c r="G758" s="182">
        <v>0.12</v>
      </c>
      <c r="H758" s="182">
        <v>18.28</v>
      </c>
      <c r="I758" s="182">
        <v>7.61</v>
      </c>
      <c r="J758" s="182">
        <v>0.55000000000000004</v>
      </c>
      <c r="K758" s="182">
        <v>18.66</v>
      </c>
      <c r="L758" s="182">
        <v>6.64</v>
      </c>
      <c r="M758" s="182">
        <v>0.02</v>
      </c>
      <c r="N758" s="182">
        <v>7.55</v>
      </c>
      <c r="O758" s="182">
        <v>100.29</v>
      </c>
      <c r="P758" s="183">
        <f t="shared" si="35"/>
        <v>81.380102861333498</v>
      </c>
      <c r="Q758" s="183">
        <f t="shared" si="36"/>
        <v>21.695762941684109</v>
      </c>
      <c r="R758" s="182" t="s">
        <v>729</v>
      </c>
      <c r="S758" s="182" t="s">
        <v>730</v>
      </c>
      <c r="T758" s="182">
        <v>5</v>
      </c>
    </row>
    <row r="759" spans="1:20" s="175" customFormat="1" ht="11.25">
      <c r="A759" s="175" t="s">
        <v>728</v>
      </c>
      <c r="B759" s="175">
        <v>11</v>
      </c>
      <c r="C759" s="175">
        <v>42</v>
      </c>
      <c r="D759" s="182">
        <v>0.3</v>
      </c>
      <c r="E759" s="182" t="str">
        <f t="shared" si="37"/>
        <v>Darnley Bay-11-42-0.3</v>
      </c>
      <c r="F759" s="182">
        <v>42.5</v>
      </c>
      <c r="G759" s="182">
        <v>0.13</v>
      </c>
      <c r="H759" s="182">
        <v>19.14</v>
      </c>
      <c r="I759" s="182">
        <v>7.09</v>
      </c>
      <c r="J759" s="182">
        <v>0.38</v>
      </c>
      <c r="K759" s="182">
        <v>19.71</v>
      </c>
      <c r="L759" s="182">
        <v>5.26</v>
      </c>
      <c r="M759" s="182">
        <v>0</v>
      </c>
      <c r="N759" s="182">
        <v>6.39</v>
      </c>
      <c r="O759" s="182">
        <v>100.6</v>
      </c>
      <c r="P759" s="183">
        <f t="shared" si="35"/>
        <v>83.207733148354606</v>
      </c>
      <c r="Q759" s="183">
        <f t="shared" si="36"/>
        <v>18.298237298606011</v>
      </c>
      <c r="R759" s="182" t="s">
        <v>729</v>
      </c>
      <c r="S759" s="182" t="s">
        <v>730</v>
      </c>
      <c r="T759" s="182">
        <v>5</v>
      </c>
    </row>
    <row r="760" spans="1:20" s="175" customFormat="1" ht="11.25">
      <c r="A760" s="175" t="s">
        <v>728</v>
      </c>
      <c r="B760" s="175">
        <v>11</v>
      </c>
      <c r="C760" s="175">
        <v>43</v>
      </c>
      <c r="D760" s="182">
        <v>0.3</v>
      </c>
      <c r="E760" s="182" t="str">
        <f t="shared" si="37"/>
        <v>Darnley Bay-11-43-0.3</v>
      </c>
      <c r="F760" s="182">
        <v>41.54</v>
      </c>
      <c r="G760" s="182">
        <v>0.18</v>
      </c>
      <c r="H760" s="182">
        <v>17.75</v>
      </c>
      <c r="I760" s="182">
        <v>7.45</v>
      </c>
      <c r="J760" s="182">
        <v>0.48</v>
      </c>
      <c r="K760" s="182">
        <v>19.38</v>
      </c>
      <c r="L760" s="182">
        <v>6.11</v>
      </c>
      <c r="M760" s="182">
        <v>0</v>
      </c>
      <c r="N760" s="182">
        <v>7.71</v>
      </c>
      <c r="O760" s="182">
        <v>100.6</v>
      </c>
      <c r="P760" s="183">
        <f t="shared" si="35"/>
        <v>82.259206474623568</v>
      </c>
      <c r="Q760" s="183">
        <f t="shared" si="36"/>
        <v>22.564070204435126</v>
      </c>
      <c r="R760" s="182" t="s">
        <v>729</v>
      </c>
      <c r="S760" s="182" t="s">
        <v>730</v>
      </c>
      <c r="T760" s="182">
        <v>5</v>
      </c>
    </row>
    <row r="761" spans="1:20" s="175" customFormat="1" ht="11.25">
      <c r="A761" s="175" t="s">
        <v>728</v>
      </c>
      <c r="B761" s="175">
        <v>11</v>
      </c>
      <c r="C761" s="175">
        <v>44</v>
      </c>
      <c r="D761" s="182">
        <v>0.3</v>
      </c>
      <c r="E761" s="182" t="str">
        <f t="shared" si="37"/>
        <v>Darnley Bay-11-44-0.3</v>
      </c>
      <c r="F761" s="182">
        <v>41.88</v>
      </c>
      <c r="G761" s="182">
        <v>0.56000000000000005</v>
      </c>
      <c r="H761" s="182">
        <v>19.48</v>
      </c>
      <c r="I761" s="182">
        <v>7.58</v>
      </c>
      <c r="J761" s="182">
        <v>0.37</v>
      </c>
      <c r="K761" s="182">
        <v>20.66</v>
      </c>
      <c r="L761" s="182">
        <v>5.04</v>
      </c>
      <c r="M761" s="182">
        <v>0</v>
      </c>
      <c r="N761" s="182">
        <v>3.83</v>
      </c>
      <c r="O761" s="182">
        <v>99.4</v>
      </c>
      <c r="P761" s="183">
        <f t="shared" si="35"/>
        <v>82.92990030898828</v>
      </c>
      <c r="Q761" s="183">
        <f t="shared" si="36"/>
        <v>11.65259194188514</v>
      </c>
      <c r="R761" s="182" t="s">
        <v>729</v>
      </c>
      <c r="S761" s="182" t="s">
        <v>733</v>
      </c>
      <c r="T761" s="182">
        <v>1</v>
      </c>
    </row>
    <row r="762" spans="1:20" s="175" customFormat="1" ht="11.25">
      <c r="A762" s="175" t="s">
        <v>728</v>
      </c>
      <c r="B762" s="175">
        <v>11</v>
      </c>
      <c r="C762" s="175">
        <v>45</v>
      </c>
      <c r="D762" s="182">
        <v>0.3</v>
      </c>
      <c r="E762" s="182" t="str">
        <f t="shared" si="37"/>
        <v>Darnley Bay-11-45-0.3</v>
      </c>
      <c r="F762" s="182">
        <v>44.06</v>
      </c>
      <c r="G762" s="182">
        <v>0.5</v>
      </c>
      <c r="H762" s="182">
        <v>20.92</v>
      </c>
      <c r="I762" s="182">
        <v>6.65</v>
      </c>
      <c r="J762" s="182">
        <v>0.32</v>
      </c>
      <c r="K762" s="182">
        <v>19.989999999999998</v>
      </c>
      <c r="L762" s="182">
        <v>4.9400000000000004</v>
      </c>
      <c r="M762" s="182">
        <v>0</v>
      </c>
      <c r="N762" s="182">
        <v>3.59</v>
      </c>
      <c r="O762" s="182">
        <v>100.97</v>
      </c>
      <c r="P762" s="183">
        <f t="shared" si="35"/>
        <v>84.271857249391687</v>
      </c>
      <c r="Q762" s="183">
        <f t="shared" si="36"/>
        <v>10.32357162973879</v>
      </c>
      <c r="R762" s="182" t="s">
        <v>729</v>
      </c>
      <c r="S762" s="182" t="s">
        <v>733</v>
      </c>
      <c r="T762" s="182">
        <v>1</v>
      </c>
    </row>
    <row r="763" spans="1:20" s="175" customFormat="1" ht="11.25">
      <c r="A763" s="175" t="s">
        <v>728</v>
      </c>
      <c r="B763" s="175">
        <v>11</v>
      </c>
      <c r="C763" s="175">
        <v>46</v>
      </c>
      <c r="D763" s="182">
        <v>0.3</v>
      </c>
      <c r="E763" s="182" t="str">
        <f t="shared" si="37"/>
        <v>Darnley Bay-11-46-0.3</v>
      </c>
      <c r="F763" s="182">
        <v>43.37</v>
      </c>
      <c r="G763" s="182">
        <v>0.26</v>
      </c>
      <c r="H763" s="182">
        <v>19.62</v>
      </c>
      <c r="I763" s="182">
        <v>6.84</v>
      </c>
      <c r="J763" s="182">
        <v>0.25</v>
      </c>
      <c r="K763" s="182">
        <v>20.95</v>
      </c>
      <c r="L763" s="182">
        <v>5.01</v>
      </c>
      <c r="M763" s="182">
        <v>0</v>
      </c>
      <c r="N763" s="182">
        <v>2.82</v>
      </c>
      <c r="O763" s="182">
        <v>99.12</v>
      </c>
      <c r="P763" s="183">
        <f t="shared" si="35"/>
        <v>84.51859509317886</v>
      </c>
      <c r="Q763" s="183">
        <f t="shared" si="36"/>
        <v>8.7941100270242476</v>
      </c>
      <c r="R763" s="182" t="s">
        <v>729</v>
      </c>
      <c r="S763" s="182" t="s">
        <v>730</v>
      </c>
      <c r="T763" s="182">
        <v>5</v>
      </c>
    </row>
    <row r="764" spans="1:20" s="175" customFormat="1" ht="11.25">
      <c r="A764" s="175" t="s">
        <v>728</v>
      </c>
      <c r="B764" s="175">
        <v>11</v>
      </c>
      <c r="C764" s="175">
        <v>47</v>
      </c>
      <c r="D764" s="182">
        <v>0.3</v>
      </c>
      <c r="E764" s="182" t="str">
        <f t="shared" si="37"/>
        <v>Darnley Bay-11-47-0.3</v>
      </c>
      <c r="F764" s="182">
        <v>43.76</v>
      </c>
      <c r="G764" s="182">
        <v>0.47</v>
      </c>
      <c r="H764" s="182">
        <v>18.899999999999999</v>
      </c>
      <c r="I764" s="182">
        <v>6.9</v>
      </c>
      <c r="J764" s="182">
        <v>0.28000000000000003</v>
      </c>
      <c r="K764" s="182">
        <v>21.23</v>
      </c>
      <c r="L764" s="182">
        <v>4.88</v>
      </c>
      <c r="M764" s="182">
        <v>0</v>
      </c>
      <c r="N764" s="182">
        <v>3.48</v>
      </c>
      <c r="O764" s="182">
        <v>99.89</v>
      </c>
      <c r="P764" s="183">
        <f t="shared" si="35"/>
        <v>84.577944895924034</v>
      </c>
      <c r="Q764" s="183">
        <f t="shared" si="36"/>
        <v>10.993997640854271</v>
      </c>
      <c r="R764" s="182" t="s">
        <v>729</v>
      </c>
      <c r="S764" s="182" t="s">
        <v>733</v>
      </c>
      <c r="T764" s="182">
        <v>1</v>
      </c>
    </row>
    <row r="765" spans="1:20" s="175" customFormat="1" ht="11.25">
      <c r="A765" s="175" t="s">
        <v>728</v>
      </c>
      <c r="B765" s="175">
        <v>11</v>
      </c>
      <c r="C765" s="175">
        <v>48</v>
      </c>
      <c r="D765" s="182">
        <v>0.3</v>
      </c>
      <c r="E765" s="182" t="str">
        <f t="shared" si="37"/>
        <v>Darnley Bay-11-48-0.3</v>
      </c>
      <c r="F765" s="182">
        <v>41.43</v>
      </c>
      <c r="G765" s="182">
        <v>0.11</v>
      </c>
      <c r="H765" s="182">
        <v>19.98</v>
      </c>
      <c r="I765" s="182">
        <v>7.29</v>
      </c>
      <c r="J765" s="182">
        <v>0.46</v>
      </c>
      <c r="K765" s="182">
        <v>19.57</v>
      </c>
      <c r="L765" s="182">
        <v>5.86</v>
      </c>
      <c r="M765" s="182">
        <v>0</v>
      </c>
      <c r="N765" s="182">
        <v>5.79</v>
      </c>
      <c r="O765" s="182">
        <v>100.48</v>
      </c>
      <c r="P765" s="183">
        <f t="shared" si="35"/>
        <v>82.713761535241559</v>
      </c>
      <c r="Q765" s="183">
        <f t="shared" si="36"/>
        <v>16.276134040363583</v>
      </c>
      <c r="R765" s="182" t="s">
        <v>729</v>
      </c>
      <c r="S765" s="182" t="s">
        <v>730</v>
      </c>
      <c r="T765" s="182">
        <v>5</v>
      </c>
    </row>
    <row r="766" spans="1:20" s="175" customFormat="1" ht="11.25">
      <c r="A766" s="175" t="s">
        <v>728</v>
      </c>
      <c r="B766" s="175">
        <v>11</v>
      </c>
      <c r="C766" s="175">
        <v>49</v>
      </c>
      <c r="D766" s="182">
        <v>0.3</v>
      </c>
      <c r="E766" s="182" t="str">
        <f t="shared" si="37"/>
        <v>Darnley Bay-11-49-0.3</v>
      </c>
      <c r="F766" s="182">
        <v>41.52</v>
      </c>
      <c r="G766" s="182">
        <v>0.13</v>
      </c>
      <c r="H766" s="182">
        <v>19.23</v>
      </c>
      <c r="I766" s="182">
        <v>7.21</v>
      </c>
      <c r="J766" s="182">
        <v>0.37</v>
      </c>
      <c r="K766" s="182">
        <v>19.149999999999999</v>
      </c>
      <c r="L766" s="182">
        <v>5.62</v>
      </c>
      <c r="M766" s="182">
        <v>0</v>
      </c>
      <c r="N766" s="182">
        <v>6.14</v>
      </c>
      <c r="O766" s="182">
        <v>99.37</v>
      </c>
      <c r="P766" s="183">
        <f t="shared" si="35"/>
        <v>82.560805096670236</v>
      </c>
      <c r="Q766" s="183">
        <f t="shared" si="36"/>
        <v>17.640861364460505</v>
      </c>
      <c r="R766" s="182" t="s">
        <v>729</v>
      </c>
      <c r="S766" s="182" t="s">
        <v>730</v>
      </c>
      <c r="T766" s="182">
        <v>5</v>
      </c>
    </row>
    <row r="767" spans="1:20" s="175" customFormat="1" ht="11.25">
      <c r="A767" s="175" t="s">
        <v>728</v>
      </c>
      <c r="B767" s="175">
        <v>11</v>
      </c>
      <c r="C767" s="175">
        <v>50</v>
      </c>
      <c r="D767" s="182">
        <v>0.3</v>
      </c>
      <c r="E767" s="182" t="str">
        <f t="shared" si="37"/>
        <v>Darnley Bay-11-50-0.3</v>
      </c>
      <c r="F767" s="182">
        <v>41.37</v>
      </c>
      <c r="G767" s="182">
        <v>0.11</v>
      </c>
      <c r="H767" s="182">
        <v>19.32</v>
      </c>
      <c r="I767" s="182">
        <v>7.71</v>
      </c>
      <c r="J767" s="182">
        <v>0.34</v>
      </c>
      <c r="K767" s="182">
        <v>18.61</v>
      </c>
      <c r="L767" s="182">
        <v>5.61</v>
      </c>
      <c r="M767" s="182">
        <v>0</v>
      </c>
      <c r="N767" s="182">
        <v>5.9</v>
      </c>
      <c r="O767" s="182">
        <v>98.96</v>
      </c>
      <c r="P767" s="183">
        <f t="shared" si="35"/>
        <v>81.14044589338333</v>
      </c>
      <c r="Q767" s="183">
        <f t="shared" si="36"/>
        <v>17.003020590153742</v>
      </c>
      <c r="R767" s="182" t="s">
        <v>729</v>
      </c>
      <c r="S767" s="182" t="s">
        <v>730</v>
      </c>
      <c r="T767" s="182">
        <v>5</v>
      </c>
    </row>
    <row r="768" spans="1:20" s="175" customFormat="1" ht="11.25">
      <c r="A768" s="175" t="s">
        <v>728</v>
      </c>
      <c r="B768" s="175">
        <v>11</v>
      </c>
      <c r="C768" s="175">
        <v>51</v>
      </c>
      <c r="D768" s="182">
        <v>0.3</v>
      </c>
      <c r="E768" s="182" t="str">
        <f t="shared" si="37"/>
        <v>Darnley Bay-11-51-0.3</v>
      </c>
      <c r="F768" s="182">
        <v>42.54</v>
      </c>
      <c r="G768" s="182">
        <v>0.57999999999999996</v>
      </c>
      <c r="H768" s="182">
        <v>20.96</v>
      </c>
      <c r="I768" s="182">
        <v>7.3</v>
      </c>
      <c r="J768" s="182">
        <v>0.35</v>
      </c>
      <c r="K768" s="182">
        <v>20.79</v>
      </c>
      <c r="L768" s="182">
        <v>4.83</v>
      </c>
      <c r="M768" s="182">
        <v>0.05</v>
      </c>
      <c r="N768" s="182">
        <v>2.42</v>
      </c>
      <c r="O768" s="182">
        <v>99.82</v>
      </c>
      <c r="P768" s="183">
        <f t="shared" si="35"/>
        <v>83.542563314988143</v>
      </c>
      <c r="Q768" s="183">
        <f t="shared" si="36"/>
        <v>7.1885999555397095</v>
      </c>
      <c r="R768" s="182" t="s">
        <v>729</v>
      </c>
      <c r="S768" s="182" t="s">
        <v>733</v>
      </c>
      <c r="T768" s="182">
        <v>1</v>
      </c>
    </row>
    <row r="769" spans="1:20" s="175" customFormat="1" ht="11.25">
      <c r="A769" s="175" t="s">
        <v>728</v>
      </c>
      <c r="B769" s="175">
        <v>11</v>
      </c>
      <c r="C769" s="175">
        <v>52</v>
      </c>
      <c r="D769" s="182">
        <v>0.3</v>
      </c>
      <c r="E769" s="182" t="str">
        <f t="shared" si="37"/>
        <v>Darnley Bay-11-52-0.3</v>
      </c>
      <c r="F769" s="182">
        <v>41.4</v>
      </c>
      <c r="G769" s="182">
        <v>0.34</v>
      </c>
      <c r="H769" s="182">
        <v>19.2</v>
      </c>
      <c r="I769" s="182">
        <v>6.7</v>
      </c>
      <c r="J769" s="182">
        <v>0.37</v>
      </c>
      <c r="K769" s="182">
        <v>20.47</v>
      </c>
      <c r="L769" s="182">
        <v>5.41</v>
      </c>
      <c r="M769" s="182">
        <v>0</v>
      </c>
      <c r="N769" s="182">
        <v>5.83</v>
      </c>
      <c r="O769" s="182">
        <v>99.71</v>
      </c>
      <c r="P769" s="183">
        <f t="shared" si="35"/>
        <v>84.485880863131825</v>
      </c>
      <c r="Q769" s="183">
        <f t="shared" si="36"/>
        <v>16.922665956822797</v>
      </c>
      <c r="R769" s="182" t="s">
        <v>729</v>
      </c>
      <c r="S769" s="182" t="s">
        <v>730</v>
      </c>
      <c r="T769" s="182">
        <v>5</v>
      </c>
    </row>
    <row r="770" spans="1:20" s="175" customFormat="1" ht="11.25">
      <c r="A770" s="175" t="s">
        <v>728</v>
      </c>
      <c r="B770" s="175">
        <v>11</v>
      </c>
      <c r="C770" s="175">
        <v>53</v>
      </c>
      <c r="D770" s="182">
        <v>0.3</v>
      </c>
      <c r="E770" s="182" t="str">
        <f t="shared" si="37"/>
        <v>Darnley Bay-11-53-0.3</v>
      </c>
      <c r="F770" s="182">
        <v>42.03</v>
      </c>
      <c r="G770" s="182">
        <v>0.21</v>
      </c>
      <c r="H770" s="182">
        <v>18.09</v>
      </c>
      <c r="I770" s="182">
        <v>5.89</v>
      </c>
      <c r="J770" s="182">
        <v>0.36</v>
      </c>
      <c r="K770" s="182">
        <v>21.9</v>
      </c>
      <c r="L770" s="182">
        <v>5.12</v>
      </c>
      <c r="M770" s="182">
        <v>0</v>
      </c>
      <c r="N770" s="182">
        <v>7.83</v>
      </c>
      <c r="O770" s="182">
        <v>101.43</v>
      </c>
      <c r="P770" s="183">
        <f t="shared" si="35"/>
        <v>86.889362319885748</v>
      </c>
      <c r="Q770" s="183">
        <f t="shared" si="36"/>
        <v>22.502460721715615</v>
      </c>
      <c r="R770" s="182" t="s">
        <v>729</v>
      </c>
      <c r="S770" s="182" t="s">
        <v>732</v>
      </c>
      <c r="T770" s="182">
        <v>6</v>
      </c>
    </row>
    <row r="771" spans="1:20" s="175" customFormat="1" ht="11.25">
      <c r="A771" s="175" t="s">
        <v>728</v>
      </c>
      <c r="B771" s="175">
        <v>11</v>
      </c>
      <c r="C771" s="175">
        <v>54</v>
      </c>
      <c r="D771" s="182">
        <v>0.3</v>
      </c>
      <c r="E771" s="182" t="str">
        <f t="shared" si="37"/>
        <v>Darnley Bay-11-54-0.3</v>
      </c>
      <c r="F771" s="182">
        <v>42.67</v>
      </c>
      <c r="G771" s="182">
        <v>0.21</v>
      </c>
      <c r="H771" s="182">
        <v>21.02</v>
      </c>
      <c r="I771" s="182">
        <v>7</v>
      </c>
      <c r="J771" s="182">
        <v>0.26</v>
      </c>
      <c r="K771" s="182">
        <v>20.99</v>
      </c>
      <c r="L771" s="182">
        <v>4.8499999999999996</v>
      </c>
      <c r="M771" s="182">
        <v>0</v>
      </c>
      <c r="N771" s="182">
        <v>3.07</v>
      </c>
      <c r="O771" s="182">
        <v>100.08</v>
      </c>
      <c r="P771" s="183">
        <f t="shared" ref="P771:P834" si="38">((K771/40.31)/(K771/40.31+I771/71.85))*100</f>
        <v>84.23896757054608</v>
      </c>
      <c r="Q771" s="183">
        <f t="shared" ref="Q771:Q834" si="39">((N771/151.99061)/(N771/151.99061+H771/101.96137))*100</f>
        <v>8.9234190205925668</v>
      </c>
      <c r="R771" s="182" t="s">
        <v>729</v>
      </c>
      <c r="S771" s="182" t="s">
        <v>730</v>
      </c>
      <c r="T771" s="182">
        <v>5</v>
      </c>
    </row>
    <row r="772" spans="1:20" s="175" customFormat="1" ht="11.25">
      <c r="A772" s="175" t="s">
        <v>728</v>
      </c>
      <c r="B772" s="175">
        <v>11</v>
      </c>
      <c r="C772" s="175">
        <v>55</v>
      </c>
      <c r="D772" s="182">
        <v>0.3</v>
      </c>
      <c r="E772" s="182" t="str">
        <f t="shared" si="37"/>
        <v>Darnley Bay-11-55-0.3</v>
      </c>
      <c r="F772" s="182">
        <v>42.57</v>
      </c>
      <c r="G772" s="182">
        <v>0.11</v>
      </c>
      <c r="H772" s="182">
        <v>19.829999999999998</v>
      </c>
      <c r="I772" s="182">
        <v>7.61</v>
      </c>
      <c r="J772" s="182">
        <v>0.52</v>
      </c>
      <c r="K772" s="182">
        <v>19.62</v>
      </c>
      <c r="L772" s="182">
        <v>5.63</v>
      </c>
      <c r="M772" s="182">
        <v>0</v>
      </c>
      <c r="N772" s="182">
        <v>5.09</v>
      </c>
      <c r="O772" s="182">
        <v>100.99</v>
      </c>
      <c r="P772" s="183">
        <f t="shared" si="38"/>
        <v>82.128345723493879</v>
      </c>
      <c r="Q772" s="183">
        <f t="shared" si="39"/>
        <v>14.68977257255454</v>
      </c>
      <c r="R772" s="182" t="s">
        <v>729</v>
      </c>
      <c r="S772" s="182" t="s">
        <v>730</v>
      </c>
      <c r="T772" s="182">
        <v>5</v>
      </c>
    </row>
    <row r="773" spans="1:20" s="175" customFormat="1" ht="11.25">
      <c r="A773" s="175" t="s">
        <v>728</v>
      </c>
      <c r="B773" s="175">
        <v>11</v>
      </c>
      <c r="C773" s="175">
        <v>56</v>
      </c>
      <c r="D773" s="182">
        <v>0.3</v>
      </c>
      <c r="E773" s="182" t="str">
        <f t="shared" si="37"/>
        <v>Darnley Bay-11-56-0.3</v>
      </c>
      <c r="F773" s="182">
        <v>42.45</v>
      </c>
      <c r="G773" s="182">
        <v>0.02</v>
      </c>
      <c r="H773" s="182">
        <v>20.21</v>
      </c>
      <c r="I773" s="182">
        <v>8.07</v>
      </c>
      <c r="J773" s="182">
        <v>0.37</v>
      </c>
      <c r="K773" s="182">
        <v>19.77</v>
      </c>
      <c r="L773" s="182">
        <v>5.39</v>
      </c>
      <c r="M773" s="182">
        <v>0</v>
      </c>
      <c r="N773" s="182">
        <v>3.82</v>
      </c>
      <c r="O773" s="182">
        <v>100.12</v>
      </c>
      <c r="P773" s="183">
        <f t="shared" si="38"/>
        <v>81.366357268474616</v>
      </c>
      <c r="Q773" s="183">
        <f t="shared" si="39"/>
        <v>11.253030258134403</v>
      </c>
      <c r="R773" s="182" t="s">
        <v>729</v>
      </c>
      <c r="S773" s="182" t="s">
        <v>730</v>
      </c>
      <c r="T773" s="182">
        <v>5</v>
      </c>
    </row>
    <row r="774" spans="1:20" s="175" customFormat="1" ht="11.25">
      <c r="A774" s="175" t="s">
        <v>728</v>
      </c>
      <c r="B774" s="175">
        <v>11</v>
      </c>
      <c r="C774" s="175">
        <v>57</v>
      </c>
      <c r="D774" s="182">
        <v>0.3</v>
      </c>
      <c r="E774" s="182" t="str">
        <f t="shared" si="37"/>
        <v>Darnley Bay-11-57-0.3</v>
      </c>
      <c r="F774" s="182">
        <v>42.45</v>
      </c>
      <c r="G774" s="182">
        <v>0.51</v>
      </c>
      <c r="H774" s="182">
        <v>20.84</v>
      </c>
      <c r="I774" s="182">
        <v>6.98</v>
      </c>
      <c r="J774" s="182">
        <v>0.31</v>
      </c>
      <c r="K774" s="182">
        <v>20.98</v>
      </c>
      <c r="L774" s="182">
        <v>4.75</v>
      </c>
      <c r="M774" s="182">
        <v>0</v>
      </c>
      <c r="N774" s="182">
        <v>3.63</v>
      </c>
      <c r="O774" s="182">
        <v>100.45</v>
      </c>
      <c r="P774" s="183">
        <f t="shared" si="38"/>
        <v>84.270603241276376</v>
      </c>
      <c r="Q774" s="183">
        <f t="shared" si="39"/>
        <v>10.462441928339411</v>
      </c>
      <c r="R774" s="182" t="s">
        <v>729</v>
      </c>
      <c r="S774" s="182" t="s">
        <v>733</v>
      </c>
      <c r="T774" s="182">
        <v>1</v>
      </c>
    </row>
    <row r="775" spans="1:20" s="175" customFormat="1" ht="11.25">
      <c r="A775" s="175" t="s">
        <v>728</v>
      </c>
      <c r="B775" s="175">
        <v>13</v>
      </c>
      <c r="C775" s="175">
        <v>58</v>
      </c>
      <c r="D775" s="182">
        <v>0.3</v>
      </c>
      <c r="E775" s="182" t="str">
        <f t="shared" si="37"/>
        <v>Darnley Bay-13-58-0.3</v>
      </c>
      <c r="F775" s="182">
        <v>42.73</v>
      </c>
      <c r="G775" s="182">
        <v>0.53</v>
      </c>
      <c r="H775" s="182">
        <v>20.43</v>
      </c>
      <c r="I775" s="182">
        <v>7.17</v>
      </c>
      <c r="J775" s="182">
        <v>0.37</v>
      </c>
      <c r="K775" s="182">
        <v>20.81</v>
      </c>
      <c r="L775" s="182">
        <v>4.76</v>
      </c>
      <c r="M775" s="182">
        <v>0</v>
      </c>
      <c r="N775" s="182">
        <v>3.46</v>
      </c>
      <c r="O775" s="182">
        <v>100.25</v>
      </c>
      <c r="P775" s="183">
        <f t="shared" si="38"/>
        <v>83.801184516807666</v>
      </c>
      <c r="Q775" s="183">
        <f t="shared" si="39"/>
        <v>10.20216836123627</v>
      </c>
      <c r="R775" s="182" t="s">
        <v>729</v>
      </c>
      <c r="S775" s="182" t="s">
        <v>733</v>
      </c>
      <c r="T775" s="182">
        <v>1</v>
      </c>
    </row>
    <row r="776" spans="1:20" s="175" customFormat="1" ht="11.25">
      <c r="A776" s="175" t="s">
        <v>728</v>
      </c>
      <c r="B776" s="175">
        <v>13</v>
      </c>
      <c r="C776" s="175">
        <v>63</v>
      </c>
      <c r="D776" s="182">
        <v>0.3</v>
      </c>
      <c r="E776" s="182" t="str">
        <f t="shared" si="37"/>
        <v>Darnley Bay-13-63-0.3</v>
      </c>
      <c r="F776" s="182">
        <v>41.68</v>
      </c>
      <c r="G776" s="182">
        <v>0.04</v>
      </c>
      <c r="H776" s="182">
        <v>19.96</v>
      </c>
      <c r="I776" s="182">
        <v>7.47</v>
      </c>
      <c r="J776" s="182">
        <v>0.37</v>
      </c>
      <c r="K776" s="182">
        <v>18.61</v>
      </c>
      <c r="L776" s="182">
        <v>6.36</v>
      </c>
      <c r="M776" s="182">
        <v>0.09</v>
      </c>
      <c r="N776" s="182">
        <v>5.34</v>
      </c>
      <c r="O776" s="182">
        <v>99.93</v>
      </c>
      <c r="P776" s="183">
        <f t="shared" si="38"/>
        <v>81.619608358753837</v>
      </c>
      <c r="Q776" s="183">
        <f t="shared" si="39"/>
        <v>15.216386967643794</v>
      </c>
      <c r="R776" s="182" t="s">
        <v>729</v>
      </c>
      <c r="S776" s="182" t="s">
        <v>730</v>
      </c>
      <c r="T776" s="182">
        <v>5</v>
      </c>
    </row>
    <row r="777" spans="1:20" s="175" customFormat="1" ht="11.25">
      <c r="A777" s="175" t="s">
        <v>728</v>
      </c>
      <c r="B777" s="175">
        <v>13</v>
      </c>
      <c r="C777" s="175">
        <v>65</v>
      </c>
      <c r="D777" s="182">
        <v>0.3</v>
      </c>
      <c r="E777" s="182" t="str">
        <f t="shared" si="37"/>
        <v>Darnley Bay-13-65-0.3</v>
      </c>
      <c r="F777" s="182">
        <v>40.78</v>
      </c>
      <c r="G777" s="182">
        <v>0.08</v>
      </c>
      <c r="H777" s="182">
        <v>18.899999999999999</v>
      </c>
      <c r="I777" s="182">
        <v>7.19</v>
      </c>
      <c r="J777" s="182">
        <v>0.55000000000000004</v>
      </c>
      <c r="K777" s="182">
        <v>18.36</v>
      </c>
      <c r="L777" s="182">
        <v>6.28</v>
      </c>
      <c r="M777" s="182">
        <v>0</v>
      </c>
      <c r="N777" s="182">
        <v>7.03</v>
      </c>
      <c r="O777" s="182">
        <v>99.17</v>
      </c>
      <c r="P777" s="183">
        <f t="shared" si="38"/>
        <v>81.98695968520471</v>
      </c>
      <c r="Q777" s="183">
        <f t="shared" si="39"/>
        <v>19.969528122241829</v>
      </c>
      <c r="R777" s="182" t="s">
        <v>729</v>
      </c>
      <c r="S777" s="182" t="s">
        <v>730</v>
      </c>
      <c r="T777" s="182">
        <v>5</v>
      </c>
    </row>
    <row r="778" spans="1:20" s="175" customFormat="1" ht="11.25">
      <c r="A778" s="175" t="s">
        <v>728</v>
      </c>
      <c r="B778" s="175">
        <v>13</v>
      </c>
      <c r="C778" s="175">
        <v>66</v>
      </c>
      <c r="D778" s="182">
        <v>0.3</v>
      </c>
      <c r="E778" s="182" t="str">
        <f t="shared" si="37"/>
        <v>Darnley Bay-13-66-0.3</v>
      </c>
      <c r="F778" s="182">
        <v>40.75</v>
      </c>
      <c r="G778" s="182">
        <v>0.5</v>
      </c>
      <c r="H778" s="182">
        <v>20.25</v>
      </c>
      <c r="I778" s="182">
        <v>7.02</v>
      </c>
      <c r="J778" s="182">
        <v>0.32</v>
      </c>
      <c r="K778" s="182">
        <v>21.43</v>
      </c>
      <c r="L778" s="182">
        <v>5.15</v>
      </c>
      <c r="M778" s="182">
        <v>0.05</v>
      </c>
      <c r="N778" s="182">
        <v>4.8899999999999997</v>
      </c>
      <c r="O778" s="182">
        <v>100.37</v>
      </c>
      <c r="P778" s="183">
        <f t="shared" si="38"/>
        <v>84.475073731771559</v>
      </c>
      <c r="Q778" s="183">
        <f t="shared" si="39"/>
        <v>13.941140996762662</v>
      </c>
      <c r="R778" s="182" t="s">
        <v>729</v>
      </c>
      <c r="S778" s="182" t="s">
        <v>737</v>
      </c>
      <c r="T778" s="182">
        <v>11</v>
      </c>
    </row>
    <row r="779" spans="1:20" s="175" customFormat="1" ht="11.25">
      <c r="A779" s="175" t="s">
        <v>728</v>
      </c>
      <c r="B779" s="175">
        <v>13</v>
      </c>
      <c r="C779" s="175">
        <v>67</v>
      </c>
      <c r="D779" s="182">
        <v>0.3</v>
      </c>
      <c r="E779" s="182" t="str">
        <f t="shared" si="37"/>
        <v>Darnley Bay-13-67-0.3</v>
      </c>
      <c r="F779" s="182">
        <v>42.13</v>
      </c>
      <c r="G779" s="182">
        <v>0.13</v>
      </c>
      <c r="H779" s="182">
        <v>18.63</v>
      </c>
      <c r="I779" s="182">
        <v>8.9600000000000009</v>
      </c>
      <c r="J779" s="182">
        <v>0.57999999999999996</v>
      </c>
      <c r="K779" s="182">
        <v>15.84</v>
      </c>
      <c r="L779" s="182">
        <v>8.51</v>
      </c>
      <c r="M779" s="182">
        <v>0</v>
      </c>
      <c r="N779" s="182">
        <v>5.61</v>
      </c>
      <c r="O779" s="182">
        <v>100.4</v>
      </c>
      <c r="P779" s="183">
        <f t="shared" si="38"/>
        <v>75.909955808168377</v>
      </c>
      <c r="Q779" s="183">
        <f t="shared" si="39"/>
        <v>16.805889164005396</v>
      </c>
      <c r="R779" s="182" t="s">
        <v>729</v>
      </c>
      <c r="S779" s="182" t="s">
        <v>743</v>
      </c>
      <c r="T779" s="182">
        <v>12</v>
      </c>
    </row>
    <row r="780" spans="1:20" s="175" customFormat="1" ht="11.25">
      <c r="A780" s="175" t="s">
        <v>728</v>
      </c>
      <c r="B780" s="175">
        <v>13</v>
      </c>
      <c r="C780" s="175">
        <v>72</v>
      </c>
      <c r="D780" s="182">
        <v>0.3</v>
      </c>
      <c r="E780" s="182" t="str">
        <f t="shared" si="37"/>
        <v>Darnley Bay-13-72-0.3</v>
      </c>
      <c r="F780" s="182">
        <v>42.37</v>
      </c>
      <c r="G780" s="182">
        <v>0.24</v>
      </c>
      <c r="H780" s="182">
        <v>21.05</v>
      </c>
      <c r="I780" s="182">
        <v>7.59</v>
      </c>
      <c r="J780" s="182">
        <v>0.44</v>
      </c>
      <c r="K780" s="182">
        <v>21.14</v>
      </c>
      <c r="L780" s="182">
        <v>4.4400000000000004</v>
      </c>
      <c r="M780" s="182">
        <v>0</v>
      </c>
      <c r="N780" s="182">
        <v>2.99</v>
      </c>
      <c r="O780" s="182">
        <v>100.26</v>
      </c>
      <c r="P780" s="183">
        <f t="shared" si="38"/>
        <v>83.234188844646269</v>
      </c>
      <c r="Q780" s="183">
        <f t="shared" si="39"/>
        <v>8.6998082765407752</v>
      </c>
      <c r="R780" s="182" t="s">
        <v>729</v>
      </c>
      <c r="S780" s="182" t="s">
        <v>730</v>
      </c>
      <c r="T780" s="182">
        <v>5</v>
      </c>
    </row>
    <row r="781" spans="1:20" s="175" customFormat="1" ht="11.25">
      <c r="A781" s="175" t="s">
        <v>728</v>
      </c>
      <c r="B781" s="175">
        <v>13</v>
      </c>
      <c r="C781" s="175">
        <v>74</v>
      </c>
      <c r="D781" s="182">
        <v>0.3</v>
      </c>
      <c r="E781" s="182" t="str">
        <f t="shared" si="37"/>
        <v>Darnley Bay-13-74-0.3</v>
      </c>
      <c r="F781" s="182">
        <v>43.26</v>
      </c>
      <c r="G781" s="182">
        <v>0.34</v>
      </c>
      <c r="H781" s="182">
        <v>20.38</v>
      </c>
      <c r="I781" s="182">
        <v>6.83</v>
      </c>
      <c r="J781" s="182">
        <v>0.28000000000000003</v>
      </c>
      <c r="K781" s="182">
        <v>20.73</v>
      </c>
      <c r="L781" s="182">
        <v>4.66</v>
      </c>
      <c r="M781" s="182">
        <v>7.0000000000000007E-2</v>
      </c>
      <c r="N781" s="182">
        <v>3.08</v>
      </c>
      <c r="O781" s="182">
        <v>99.65</v>
      </c>
      <c r="P781" s="183">
        <f t="shared" si="38"/>
        <v>84.399233712219825</v>
      </c>
      <c r="Q781" s="183">
        <f t="shared" si="39"/>
        <v>9.2050689172815829</v>
      </c>
      <c r="R781" s="182" t="s">
        <v>729</v>
      </c>
      <c r="S781" s="182" t="s">
        <v>730</v>
      </c>
      <c r="T781" s="182">
        <v>5</v>
      </c>
    </row>
    <row r="782" spans="1:20" s="175" customFormat="1" ht="11.25">
      <c r="A782" s="175" t="s">
        <v>728</v>
      </c>
      <c r="B782" s="175">
        <v>13</v>
      </c>
      <c r="C782" s="175">
        <v>75</v>
      </c>
      <c r="D782" s="182">
        <v>0.3</v>
      </c>
      <c r="E782" s="182" t="str">
        <f t="shared" si="37"/>
        <v>Darnley Bay-13-75-0.3</v>
      </c>
      <c r="F782" s="182">
        <v>42.36</v>
      </c>
      <c r="G782" s="182">
        <v>0.59</v>
      </c>
      <c r="H782" s="182">
        <v>21.04</v>
      </c>
      <c r="I782" s="182">
        <v>7.06</v>
      </c>
      <c r="J782" s="182">
        <v>0.33</v>
      </c>
      <c r="K782" s="182">
        <v>20.98</v>
      </c>
      <c r="L782" s="182">
        <v>5.01</v>
      </c>
      <c r="M782" s="182">
        <v>0</v>
      </c>
      <c r="N782" s="182">
        <v>3.8</v>
      </c>
      <c r="O782" s="182">
        <v>101.16</v>
      </c>
      <c r="P782" s="183">
        <f t="shared" si="38"/>
        <v>84.118953911648291</v>
      </c>
      <c r="Q782" s="183">
        <f t="shared" si="39"/>
        <v>10.80660905590344</v>
      </c>
      <c r="R782" s="182" t="s">
        <v>729</v>
      </c>
      <c r="S782" s="182" t="s">
        <v>733</v>
      </c>
      <c r="T782" s="182">
        <v>1</v>
      </c>
    </row>
    <row r="783" spans="1:20" s="175" customFormat="1" ht="11.25">
      <c r="A783" s="175" t="s">
        <v>728</v>
      </c>
      <c r="B783" s="175">
        <v>13</v>
      </c>
      <c r="C783" s="175">
        <v>76</v>
      </c>
      <c r="D783" s="182">
        <v>0.3</v>
      </c>
      <c r="E783" s="182" t="str">
        <f t="shared" si="37"/>
        <v>Darnley Bay-13-76-0.3</v>
      </c>
      <c r="F783" s="182">
        <v>41.46</v>
      </c>
      <c r="G783" s="182">
        <v>0.17</v>
      </c>
      <c r="H783" s="182">
        <v>19.7</v>
      </c>
      <c r="I783" s="182">
        <v>7.91</v>
      </c>
      <c r="J783" s="182">
        <v>0.4</v>
      </c>
      <c r="K783" s="182">
        <v>19.77</v>
      </c>
      <c r="L783" s="182">
        <v>5.81</v>
      </c>
      <c r="M783" s="182">
        <v>0</v>
      </c>
      <c r="N783" s="182">
        <v>5.89</v>
      </c>
      <c r="O783" s="182">
        <v>101.12</v>
      </c>
      <c r="P783" s="183">
        <f t="shared" si="38"/>
        <v>81.668071999818778</v>
      </c>
      <c r="Q783" s="183">
        <f t="shared" si="39"/>
        <v>16.706295235749252</v>
      </c>
      <c r="R783" s="182" t="s">
        <v>729</v>
      </c>
      <c r="S783" s="182" t="s">
        <v>730</v>
      </c>
      <c r="T783" s="182">
        <v>5</v>
      </c>
    </row>
    <row r="784" spans="1:20" s="175" customFormat="1" ht="11.25">
      <c r="A784" s="175" t="s">
        <v>728</v>
      </c>
      <c r="B784" s="175">
        <v>13</v>
      </c>
      <c r="C784" s="175">
        <v>77</v>
      </c>
      <c r="D784" s="182">
        <v>0.3</v>
      </c>
      <c r="E784" s="182" t="str">
        <f t="shared" si="37"/>
        <v>Darnley Bay-13-77-0.3</v>
      </c>
      <c r="F784" s="182">
        <v>42.87</v>
      </c>
      <c r="G784" s="182">
        <v>0.35</v>
      </c>
      <c r="H784" s="182">
        <v>20.73</v>
      </c>
      <c r="I784" s="182">
        <v>7.41</v>
      </c>
      <c r="J784" s="182">
        <v>0.42</v>
      </c>
      <c r="K784" s="182">
        <v>20.86</v>
      </c>
      <c r="L784" s="182">
        <v>4.58</v>
      </c>
      <c r="M784" s="182">
        <v>0</v>
      </c>
      <c r="N784" s="182">
        <v>3.13</v>
      </c>
      <c r="O784" s="182">
        <v>100.36</v>
      </c>
      <c r="P784" s="183">
        <f t="shared" si="38"/>
        <v>83.382526983071543</v>
      </c>
      <c r="Q784" s="183">
        <f t="shared" si="39"/>
        <v>9.1973451783883924</v>
      </c>
      <c r="R784" s="182" t="s">
        <v>729</v>
      </c>
      <c r="S784" s="182" t="s">
        <v>730</v>
      </c>
      <c r="T784" s="182">
        <v>5</v>
      </c>
    </row>
    <row r="785" spans="1:20" s="175" customFormat="1" ht="11.25">
      <c r="A785" s="175" t="s">
        <v>728</v>
      </c>
      <c r="B785" s="175">
        <v>13</v>
      </c>
      <c r="C785" s="175">
        <v>78</v>
      </c>
      <c r="D785" s="182">
        <v>0.3</v>
      </c>
      <c r="E785" s="182" t="str">
        <f t="shared" si="37"/>
        <v>Darnley Bay-13-78-0.3</v>
      </c>
      <c r="F785" s="182">
        <v>42.85</v>
      </c>
      <c r="G785" s="182">
        <v>0.32</v>
      </c>
      <c r="H785" s="182">
        <v>18.37</v>
      </c>
      <c r="I785" s="182">
        <v>7.76</v>
      </c>
      <c r="J785" s="182">
        <v>0.42</v>
      </c>
      <c r="K785" s="182">
        <v>18.68</v>
      </c>
      <c r="L785" s="182">
        <v>5.66</v>
      </c>
      <c r="M785" s="182">
        <v>0.01</v>
      </c>
      <c r="N785" s="182">
        <v>5.88</v>
      </c>
      <c r="O785" s="182">
        <v>99.96</v>
      </c>
      <c r="P785" s="183">
        <f t="shared" si="38"/>
        <v>81.098943807585854</v>
      </c>
      <c r="Q785" s="183">
        <f t="shared" si="39"/>
        <v>17.676989967361575</v>
      </c>
      <c r="R785" s="182" t="s">
        <v>729</v>
      </c>
      <c r="S785" s="182" t="s">
        <v>730</v>
      </c>
      <c r="T785" s="182">
        <v>5</v>
      </c>
    </row>
    <row r="786" spans="1:20" s="175" customFormat="1" ht="11.25">
      <c r="A786" s="175" t="s">
        <v>728</v>
      </c>
      <c r="B786" s="175">
        <v>13</v>
      </c>
      <c r="C786" s="175">
        <v>79</v>
      </c>
      <c r="D786" s="182">
        <v>0.3</v>
      </c>
      <c r="E786" s="182" t="str">
        <f t="shared" si="37"/>
        <v>Darnley Bay-13-79-0.3</v>
      </c>
      <c r="F786" s="182">
        <v>42.2</v>
      </c>
      <c r="G786" s="182">
        <v>0.73</v>
      </c>
      <c r="H786" s="182">
        <v>18.91</v>
      </c>
      <c r="I786" s="182">
        <v>7.25</v>
      </c>
      <c r="J786" s="182">
        <v>0.27</v>
      </c>
      <c r="K786" s="182">
        <v>21.21</v>
      </c>
      <c r="L786" s="182">
        <v>5.09</v>
      </c>
      <c r="M786" s="182">
        <v>0</v>
      </c>
      <c r="N786" s="182">
        <v>5.13</v>
      </c>
      <c r="O786" s="182">
        <v>100.8</v>
      </c>
      <c r="P786" s="183">
        <f t="shared" si="38"/>
        <v>83.908724106451643</v>
      </c>
      <c r="Q786" s="183">
        <f t="shared" si="39"/>
        <v>15.39683185276888</v>
      </c>
      <c r="R786" s="182" t="s">
        <v>729</v>
      </c>
      <c r="S786" s="182" t="s">
        <v>737</v>
      </c>
      <c r="T786" s="182">
        <v>11</v>
      </c>
    </row>
    <row r="787" spans="1:20" s="175" customFormat="1" ht="11.25">
      <c r="A787" s="175" t="s">
        <v>728</v>
      </c>
      <c r="B787" s="175">
        <v>13</v>
      </c>
      <c r="C787" s="175">
        <v>80</v>
      </c>
      <c r="D787" s="182">
        <v>0.3</v>
      </c>
      <c r="E787" s="182" t="str">
        <f t="shared" si="37"/>
        <v>Darnley Bay-13-80-0.3</v>
      </c>
      <c r="F787" s="182">
        <v>42.95</v>
      </c>
      <c r="G787" s="182">
        <v>0.63</v>
      </c>
      <c r="H787" s="182">
        <v>21.2</v>
      </c>
      <c r="I787" s="182">
        <v>8.41</v>
      </c>
      <c r="J787" s="182">
        <v>0.35</v>
      </c>
      <c r="K787" s="182">
        <v>20.9</v>
      </c>
      <c r="L787" s="182">
        <v>4.18</v>
      </c>
      <c r="M787" s="182">
        <v>0.03</v>
      </c>
      <c r="N787" s="182">
        <v>2.21</v>
      </c>
      <c r="O787" s="182">
        <v>100.87</v>
      </c>
      <c r="P787" s="183">
        <f t="shared" si="38"/>
        <v>81.582428505326945</v>
      </c>
      <c r="Q787" s="183">
        <f t="shared" si="39"/>
        <v>6.5361074250850759</v>
      </c>
      <c r="R787" s="182" t="s">
        <v>729</v>
      </c>
      <c r="S787" s="182" t="s">
        <v>733</v>
      </c>
      <c r="T787" s="182">
        <v>1</v>
      </c>
    </row>
    <row r="788" spans="1:20" s="175" customFormat="1" ht="11.25">
      <c r="A788" s="175" t="s">
        <v>728</v>
      </c>
      <c r="B788" s="175">
        <v>13</v>
      </c>
      <c r="C788" s="175">
        <v>81</v>
      </c>
      <c r="D788" s="182">
        <v>0.3</v>
      </c>
      <c r="E788" s="182" t="str">
        <f t="shared" si="37"/>
        <v>Darnley Bay-13-81-0.3</v>
      </c>
      <c r="F788" s="182">
        <v>42.5</v>
      </c>
      <c r="G788" s="182">
        <v>0.32</v>
      </c>
      <c r="H788" s="182">
        <v>21.07</v>
      </c>
      <c r="I788" s="182">
        <v>7.22</v>
      </c>
      <c r="J788" s="182">
        <v>0.38</v>
      </c>
      <c r="K788" s="182">
        <v>20.79</v>
      </c>
      <c r="L788" s="182">
        <v>4.62</v>
      </c>
      <c r="M788" s="182">
        <v>0</v>
      </c>
      <c r="N788" s="182">
        <v>3.05</v>
      </c>
      <c r="O788" s="182">
        <v>99.95</v>
      </c>
      <c r="P788" s="183">
        <f t="shared" si="38"/>
        <v>83.693509137187775</v>
      </c>
      <c r="Q788" s="183">
        <f t="shared" si="39"/>
        <v>8.8512559026363018</v>
      </c>
      <c r="R788" s="182" t="s">
        <v>729</v>
      </c>
      <c r="S788" s="182" t="s">
        <v>730</v>
      </c>
      <c r="T788" s="182">
        <v>5</v>
      </c>
    </row>
    <row r="789" spans="1:20" s="175" customFormat="1" ht="11.25">
      <c r="A789" s="175" t="s">
        <v>728</v>
      </c>
      <c r="B789" s="175">
        <v>13</v>
      </c>
      <c r="C789" s="175">
        <v>82</v>
      </c>
      <c r="D789" s="182">
        <v>0.3</v>
      </c>
      <c r="E789" s="182" t="str">
        <f t="shared" si="37"/>
        <v>Darnley Bay-13-82-0.3</v>
      </c>
      <c r="F789" s="182">
        <v>41.43</v>
      </c>
      <c r="G789" s="182">
        <v>0.13</v>
      </c>
      <c r="H789" s="182">
        <v>19.12</v>
      </c>
      <c r="I789" s="182">
        <v>7.59</v>
      </c>
      <c r="J789" s="182">
        <v>0.36</v>
      </c>
      <c r="K789" s="182">
        <v>19.48</v>
      </c>
      <c r="L789" s="182">
        <v>6.17</v>
      </c>
      <c r="M789" s="182">
        <v>0</v>
      </c>
      <c r="N789" s="182">
        <v>6.75</v>
      </c>
      <c r="O789" s="182">
        <v>101.02</v>
      </c>
      <c r="P789" s="183">
        <f t="shared" si="38"/>
        <v>82.061765221660139</v>
      </c>
      <c r="Q789" s="183">
        <f t="shared" si="39"/>
        <v>19.148076201079054</v>
      </c>
      <c r="R789" s="182" t="s">
        <v>729</v>
      </c>
      <c r="S789" s="182" t="s">
        <v>730</v>
      </c>
      <c r="T789" s="182">
        <v>5</v>
      </c>
    </row>
    <row r="790" spans="1:20" s="175" customFormat="1" ht="11.25">
      <c r="A790" s="175" t="s">
        <v>728</v>
      </c>
      <c r="B790" s="175">
        <v>13</v>
      </c>
      <c r="C790" s="175">
        <v>83</v>
      </c>
      <c r="D790" s="182">
        <v>0.3</v>
      </c>
      <c r="E790" s="182" t="str">
        <f t="shared" si="37"/>
        <v>Darnley Bay-13-83-0.3</v>
      </c>
      <c r="F790" s="182">
        <v>42.52</v>
      </c>
      <c r="G790" s="182">
        <v>0.09</v>
      </c>
      <c r="H790" s="182">
        <v>20.46</v>
      </c>
      <c r="I790" s="182">
        <v>7.47</v>
      </c>
      <c r="J790" s="182">
        <v>0.36</v>
      </c>
      <c r="K790" s="182">
        <v>19.02</v>
      </c>
      <c r="L790" s="182">
        <v>5.27</v>
      </c>
      <c r="M790" s="182">
        <v>0</v>
      </c>
      <c r="N790" s="182">
        <v>4.28</v>
      </c>
      <c r="O790" s="182">
        <v>99.47</v>
      </c>
      <c r="P790" s="183">
        <f t="shared" si="38"/>
        <v>81.944281795550253</v>
      </c>
      <c r="Q790" s="183">
        <f t="shared" si="39"/>
        <v>12.306248815731493</v>
      </c>
      <c r="R790" s="182" t="s">
        <v>729</v>
      </c>
      <c r="S790" s="182" t="s">
        <v>730</v>
      </c>
      <c r="T790" s="182">
        <v>5</v>
      </c>
    </row>
    <row r="791" spans="1:20" s="175" customFormat="1" ht="11.25">
      <c r="A791" s="175" t="s">
        <v>728</v>
      </c>
      <c r="B791" s="175">
        <v>13</v>
      </c>
      <c r="C791" s="175">
        <v>84</v>
      </c>
      <c r="D791" s="182">
        <v>0.3</v>
      </c>
      <c r="E791" s="182" t="str">
        <f t="shared" si="37"/>
        <v>Darnley Bay-13-84-0.3</v>
      </c>
      <c r="F791" s="182">
        <v>41.37</v>
      </c>
      <c r="G791" s="182">
        <v>0.04</v>
      </c>
      <c r="H791" s="182">
        <v>20.6</v>
      </c>
      <c r="I791" s="182">
        <v>7.14</v>
      </c>
      <c r="J791" s="182">
        <v>0.45</v>
      </c>
      <c r="K791" s="182">
        <v>18.440000000000001</v>
      </c>
      <c r="L791" s="182">
        <v>5.61</v>
      </c>
      <c r="M791" s="182">
        <v>0</v>
      </c>
      <c r="N791" s="182">
        <v>5.45</v>
      </c>
      <c r="O791" s="182">
        <v>99.1</v>
      </c>
      <c r="P791" s="183">
        <f t="shared" si="38"/>
        <v>82.153623730830134</v>
      </c>
      <c r="Q791" s="183">
        <f t="shared" si="39"/>
        <v>15.072831109517299</v>
      </c>
      <c r="R791" s="182" t="s">
        <v>729</v>
      </c>
      <c r="S791" s="182" t="s">
        <v>730</v>
      </c>
      <c r="T791" s="182">
        <v>5</v>
      </c>
    </row>
    <row r="792" spans="1:20" s="175" customFormat="1" ht="11.25">
      <c r="A792" s="175" t="s">
        <v>728</v>
      </c>
      <c r="B792" s="175">
        <v>13</v>
      </c>
      <c r="C792" s="175">
        <v>85</v>
      </c>
      <c r="D792" s="182">
        <v>0.3</v>
      </c>
      <c r="E792" s="182" t="str">
        <f t="shared" si="37"/>
        <v>Darnley Bay-13-85-0.3</v>
      </c>
      <c r="F792" s="182">
        <v>42.17</v>
      </c>
      <c r="G792" s="182">
        <v>0.13</v>
      </c>
      <c r="H792" s="182">
        <v>19.399999999999999</v>
      </c>
      <c r="I792" s="182">
        <v>7.92</v>
      </c>
      <c r="J792" s="182">
        <v>0.45</v>
      </c>
      <c r="K792" s="182">
        <v>17.899999999999999</v>
      </c>
      <c r="L792" s="182">
        <v>5.69</v>
      </c>
      <c r="M792" s="182">
        <v>0</v>
      </c>
      <c r="N792" s="182">
        <v>6.19</v>
      </c>
      <c r="O792" s="182">
        <v>99.85</v>
      </c>
      <c r="P792" s="183">
        <f t="shared" si="38"/>
        <v>80.113297232002949</v>
      </c>
      <c r="Q792" s="183">
        <f t="shared" si="39"/>
        <v>17.63082181429694</v>
      </c>
      <c r="R792" s="182" t="s">
        <v>729</v>
      </c>
      <c r="S792" s="182" t="s">
        <v>730</v>
      </c>
      <c r="T792" s="182">
        <v>5</v>
      </c>
    </row>
    <row r="793" spans="1:20" s="175" customFormat="1" ht="11.25">
      <c r="A793" s="175" t="s">
        <v>728</v>
      </c>
      <c r="B793" s="175">
        <v>13</v>
      </c>
      <c r="C793" s="175">
        <v>86</v>
      </c>
      <c r="D793" s="182">
        <v>0.3</v>
      </c>
      <c r="E793" s="182" t="str">
        <f t="shared" si="37"/>
        <v>Darnley Bay-13-86-0.3</v>
      </c>
      <c r="F793" s="182">
        <v>42.92</v>
      </c>
      <c r="G793" s="182">
        <v>0.15</v>
      </c>
      <c r="H793" s="182">
        <v>21.24</v>
      </c>
      <c r="I793" s="182">
        <v>7.34</v>
      </c>
      <c r="J793" s="182">
        <v>0.42</v>
      </c>
      <c r="K793" s="182">
        <v>19.41</v>
      </c>
      <c r="L793" s="182">
        <v>5.19</v>
      </c>
      <c r="M793" s="182">
        <v>0.01</v>
      </c>
      <c r="N793" s="182">
        <v>4.8099999999999996</v>
      </c>
      <c r="O793" s="182">
        <v>101.49</v>
      </c>
      <c r="P793" s="183">
        <f t="shared" si="38"/>
        <v>82.497591370139631</v>
      </c>
      <c r="Q793" s="183">
        <f t="shared" si="39"/>
        <v>13.188271302990975</v>
      </c>
      <c r="R793" s="182" t="s">
        <v>729</v>
      </c>
      <c r="S793" s="182" t="s">
        <v>730</v>
      </c>
      <c r="T793" s="182">
        <v>5</v>
      </c>
    </row>
    <row r="794" spans="1:20" s="175" customFormat="1" ht="11.25">
      <c r="A794" s="175" t="s">
        <v>728</v>
      </c>
      <c r="B794" s="175">
        <v>13</v>
      </c>
      <c r="C794" s="175">
        <v>87</v>
      </c>
      <c r="D794" s="182">
        <v>0.3</v>
      </c>
      <c r="E794" s="182" t="str">
        <f t="shared" si="37"/>
        <v>Darnley Bay-13-87-0.3</v>
      </c>
      <c r="F794" s="182">
        <v>42.65</v>
      </c>
      <c r="G794" s="182">
        <v>0.42</v>
      </c>
      <c r="H794" s="182">
        <v>19.28</v>
      </c>
      <c r="I794" s="182">
        <v>7.18</v>
      </c>
      <c r="J794" s="182">
        <v>0.27</v>
      </c>
      <c r="K794" s="182">
        <v>21.54</v>
      </c>
      <c r="L794" s="182">
        <v>4.63</v>
      </c>
      <c r="M794" s="182">
        <v>0</v>
      </c>
      <c r="N794" s="182">
        <v>4.17</v>
      </c>
      <c r="O794" s="182">
        <v>100.14</v>
      </c>
      <c r="P794" s="183">
        <f t="shared" si="38"/>
        <v>84.245290393183765</v>
      </c>
      <c r="Q794" s="183">
        <f t="shared" si="39"/>
        <v>12.670886001771658</v>
      </c>
      <c r="R794" s="182" t="s">
        <v>729</v>
      </c>
      <c r="S794" s="182" t="s">
        <v>737</v>
      </c>
      <c r="T794" s="182">
        <v>11</v>
      </c>
    </row>
    <row r="795" spans="1:20" s="175" customFormat="1" ht="11.25">
      <c r="A795" s="175" t="s">
        <v>728</v>
      </c>
      <c r="B795" s="175">
        <v>13</v>
      </c>
      <c r="C795" s="175">
        <v>88</v>
      </c>
      <c r="D795" s="182">
        <v>0.3</v>
      </c>
      <c r="E795" s="182" t="str">
        <f t="shared" si="37"/>
        <v>Darnley Bay-13-88-0.3</v>
      </c>
      <c r="F795" s="182">
        <v>41.94</v>
      </c>
      <c r="G795" s="182">
        <v>0.57999999999999996</v>
      </c>
      <c r="H795" s="182">
        <v>21.78</v>
      </c>
      <c r="I795" s="182">
        <v>7.31</v>
      </c>
      <c r="J795" s="182">
        <v>0.37</v>
      </c>
      <c r="K795" s="182">
        <v>21.21</v>
      </c>
      <c r="L795" s="182">
        <v>4.5999999999999996</v>
      </c>
      <c r="M795" s="182">
        <v>0</v>
      </c>
      <c r="N795" s="182">
        <v>2.31</v>
      </c>
      <c r="O795" s="182">
        <v>100.09</v>
      </c>
      <c r="P795" s="183">
        <f t="shared" si="38"/>
        <v>83.797132152860485</v>
      </c>
      <c r="Q795" s="183">
        <f t="shared" si="39"/>
        <v>6.6423666203840614</v>
      </c>
      <c r="R795" s="182" t="s">
        <v>729</v>
      </c>
      <c r="S795" s="182" t="s">
        <v>733</v>
      </c>
      <c r="T795" s="182">
        <v>1</v>
      </c>
    </row>
    <row r="796" spans="1:20" s="175" customFormat="1" ht="11.25">
      <c r="A796" s="175" t="s">
        <v>728</v>
      </c>
      <c r="B796" s="175">
        <v>13</v>
      </c>
      <c r="C796" s="175">
        <v>89</v>
      </c>
      <c r="D796" s="182">
        <v>0.3</v>
      </c>
      <c r="E796" s="182" t="str">
        <f t="shared" si="37"/>
        <v>Darnley Bay-13-89-0.3</v>
      </c>
      <c r="F796" s="182">
        <v>42.32</v>
      </c>
      <c r="G796" s="182">
        <v>0.51</v>
      </c>
      <c r="H796" s="182">
        <v>20.36</v>
      </c>
      <c r="I796" s="182">
        <v>7.17</v>
      </c>
      <c r="J796" s="182">
        <v>0.3</v>
      </c>
      <c r="K796" s="182">
        <v>21.95</v>
      </c>
      <c r="L796" s="182">
        <v>4.82</v>
      </c>
      <c r="M796" s="182">
        <v>0.05</v>
      </c>
      <c r="N796" s="182">
        <v>3.51</v>
      </c>
      <c r="O796" s="182">
        <v>101</v>
      </c>
      <c r="P796" s="183">
        <f t="shared" si="38"/>
        <v>84.51218998545761</v>
      </c>
      <c r="Q796" s="183">
        <f t="shared" si="39"/>
        <v>10.366210098094935</v>
      </c>
      <c r="R796" s="182" t="s">
        <v>729</v>
      </c>
      <c r="S796" s="182" t="s">
        <v>733</v>
      </c>
      <c r="T796" s="182">
        <v>1</v>
      </c>
    </row>
    <row r="797" spans="1:20" s="175" customFormat="1" ht="11.25">
      <c r="A797" s="175" t="s">
        <v>728</v>
      </c>
      <c r="B797" s="175">
        <v>13</v>
      </c>
      <c r="C797" s="175">
        <v>95</v>
      </c>
      <c r="D797" s="182">
        <v>0.3</v>
      </c>
      <c r="E797" s="182" t="str">
        <f t="shared" si="37"/>
        <v>Darnley Bay-13-95-0.3</v>
      </c>
      <c r="F797" s="182">
        <v>42.02</v>
      </c>
      <c r="G797" s="182">
        <v>0.16</v>
      </c>
      <c r="H797" s="182">
        <v>20.47</v>
      </c>
      <c r="I797" s="182">
        <v>6.71</v>
      </c>
      <c r="J797" s="182">
        <v>0.35</v>
      </c>
      <c r="K797" s="182">
        <v>21.33</v>
      </c>
      <c r="L797" s="182">
        <v>5.09</v>
      </c>
      <c r="M797" s="182">
        <v>0</v>
      </c>
      <c r="N797" s="182">
        <v>4.41</v>
      </c>
      <c r="O797" s="182">
        <v>100.56</v>
      </c>
      <c r="P797" s="183">
        <f t="shared" si="38"/>
        <v>84.998668360546077</v>
      </c>
      <c r="Q797" s="183">
        <f t="shared" si="39"/>
        <v>12.627424707991064</v>
      </c>
      <c r="R797" s="182" t="s">
        <v>729</v>
      </c>
      <c r="S797" s="182" t="s">
        <v>730</v>
      </c>
      <c r="T797" s="182">
        <v>5</v>
      </c>
    </row>
    <row r="798" spans="1:20" s="175" customFormat="1" ht="11.25">
      <c r="A798" s="175" t="s">
        <v>728</v>
      </c>
      <c r="B798" s="175">
        <v>13</v>
      </c>
      <c r="C798" s="175">
        <v>96</v>
      </c>
      <c r="D798" s="182">
        <v>0.3</v>
      </c>
      <c r="E798" s="182" t="str">
        <f t="shared" si="37"/>
        <v>Darnley Bay-13-96-0.3</v>
      </c>
      <c r="F798" s="182">
        <v>41.78</v>
      </c>
      <c r="G798" s="182">
        <v>0.36</v>
      </c>
      <c r="H798" s="182">
        <v>22.02</v>
      </c>
      <c r="I798" s="182">
        <v>7.63</v>
      </c>
      <c r="J798" s="182">
        <v>0.35</v>
      </c>
      <c r="K798" s="182">
        <v>21.69</v>
      </c>
      <c r="L798" s="182">
        <v>4.38</v>
      </c>
      <c r="M798" s="182">
        <v>0</v>
      </c>
      <c r="N798" s="182">
        <v>2.52</v>
      </c>
      <c r="O798" s="182">
        <v>101.74</v>
      </c>
      <c r="P798" s="183">
        <f t="shared" si="38"/>
        <v>83.517328425559</v>
      </c>
      <c r="Q798" s="183">
        <f t="shared" si="39"/>
        <v>7.1298177419409452</v>
      </c>
      <c r="R798" s="182" t="s">
        <v>729</v>
      </c>
      <c r="S798" s="182" t="s">
        <v>730</v>
      </c>
      <c r="T798" s="182">
        <v>5</v>
      </c>
    </row>
    <row r="799" spans="1:20" s="175" customFormat="1" ht="11.25">
      <c r="A799" s="175" t="s">
        <v>728</v>
      </c>
      <c r="B799" s="175">
        <v>13</v>
      </c>
      <c r="C799" s="175">
        <v>97</v>
      </c>
      <c r="D799" s="182">
        <v>0.3</v>
      </c>
      <c r="E799" s="182" t="str">
        <f t="shared" ref="E799:E862" si="40">CONCATENATE(A798,"-",B799,"-",C799,"-",D799)</f>
        <v>Darnley Bay-13-97-0.3</v>
      </c>
      <c r="F799" s="182">
        <v>40.89</v>
      </c>
      <c r="G799" s="182">
        <v>0.16</v>
      </c>
      <c r="H799" s="182">
        <v>19.23</v>
      </c>
      <c r="I799" s="182">
        <v>6.93</v>
      </c>
      <c r="J799" s="182">
        <v>0.42</v>
      </c>
      <c r="K799" s="182">
        <v>20.39</v>
      </c>
      <c r="L799" s="182">
        <v>5.91</v>
      </c>
      <c r="M799" s="182">
        <v>0</v>
      </c>
      <c r="N799" s="182">
        <v>5.66</v>
      </c>
      <c r="O799" s="182">
        <v>99.58</v>
      </c>
      <c r="P799" s="183">
        <f t="shared" si="38"/>
        <v>83.985717936643937</v>
      </c>
      <c r="Q799" s="183">
        <f t="shared" si="39"/>
        <v>16.48917176710194</v>
      </c>
      <c r="R799" s="182" t="s">
        <v>729</v>
      </c>
      <c r="S799" s="182" t="s">
        <v>730</v>
      </c>
      <c r="T799" s="182">
        <v>5</v>
      </c>
    </row>
    <row r="800" spans="1:20" s="175" customFormat="1" ht="11.25">
      <c r="A800" s="175" t="s">
        <v>728</v>
      </c>
      <c r="B800" s="175">
        <v>13</v>
      </c>
      <c r="C800" s="175">
        <v>98</v>
      </c>
      <c r="D800" s="182">
        <v>0.3</v>
      </c>
      <c r="E800" s="182" t="str">
        <f t="shared" si="40"/>
        <v>Darnley Bay-13-98-0.3</v>
      </c>
      <c r="F800" s="182">
        <v>41.78</v>
      </c>
      <c r="G800" s="182">
        <v>0.32</v>
      </c>
      <c r="H800" s="182">
        <v>18.87</v>
      </c>
      <c r="I800" s="182">
        <v>6.96</v>
      </c>
      <c r="J800" s="182">
        <v>0.32</v>
      </c>
      <c r="K800" s="182">
        <v>19.82</v>
      </c>
      <c r="L800" s="182">
        <v>5.53</v>
      </c>
      <c r="M800" s="182">
        <v>0</v>
      </c>
      <c r="N800" s="182">
        <v>5.6</v>
      </c>
      <c r="O800" s="182">
        <v>99.21</v>
      </c>
      <c r="P800" s="183">
        <f t="shared" si="38"/>
        <v>83.541385006411389</v>
      </c>
      <c r="Q800" s="183">
        <f t="shared" si="39"/>
        <v>16.602964655241294</v>
      </c>
      <c r="R800" s="182" t="s">
        <v>729</v>
      </c>
      <c r="S800" s="182" t="s">
        <v>730</v>
      </c>
      <c r="T800" s="182">
        <v>5</v>
      </c>
    </row>
    <row r="801" spans="1:20" s="175" customFormat="1" ht="11.25">
      <c r="A801" s="175" t="s">
        <v>728</v>
      </c>
      <c r="B801" s="175">
        <v>14</v>
      </c>
      <c r="C801" s="175">
        <v>20</v>
      </c>
      <c r="D801" s="182">
        <v>0.3</v>
      </c>
      <c r="E801" s="182" t="str">
        <f t="shared" si="40"/>
        <v>Darnley Bay-14-20-0.3</v>
      </c>
      <c r="F801" s="182">
        <v>41.36</v>
      </c>
      <c r="G801" s="182">
        <v>0.03</v>
      </c>
      <c r="H801" s="182">
        <v>19.97</v>
      </c>
      <c r="I801" s="182">
        <v>7.29</v>
      </c>
      <c r="J801" s="182">
        <v>0.43</v>
      </c>
      <c r="K801" s="182">
        <v>19.739999999999998</v>
      </c>
      <c r="L801" s="182">
        <v>6.28</v>
      </c>
      <c r="M801" s="182">
        <v>0</v>
      </c>
      <c r="N801" s="182">
        <v>5.91</v>
      </c>
      <c r="O801" s="182">
        <v>101.1</v>
      </c>
      <c r="P801" s="183">
        <f t="shared" si="38"/>
        <v>82.837079700024333</v>
      </c>
      <c r="Q801" s="183">
        <f t="shared" si="39"/>
        <v>16.564527427478559</v>
      </c>
      <c r="R801" s="182" t="s">
        <v>729</v>
      </c>
      <c r="S801" s="182" t="s">
        <v>730</v>
      </c>
      <c r="T801" s="182">
        <v>5</v>
      </c>
    </row>
    <row r="802" spans="1:20" s="175" customFormat="1" ht="11.25">
      <c r="A802" s="175" t="s">
        <v>728</v>
      </c>
      <c r="B802" s="175">
        <v>14</v>
      </c>
      <c r="C802" s="175">
        <v>36</v>
      </c>
      <c r="D802" s="182">
        <v>0.3</v>
      </c>
      <c r="E802" s="182" t="str">
        <f t="shared" si="40"/>
        <v>Darnley Bay-14-36-0.3</v>
      </c>
      <c r="F802" s="182">
        <v>42.35</v>
      </c>
      <c r="G802" s="182">
        <v>0.12</v>
      </c>
      <c r="H802" s="182">
        <v>18.760000000000002</v>
      </c>
      <c r="I802" s="182">
        <v>7.29</v>
      </c>
      <c r="J802" s="182">
        <v>0.56999999999999995</v>
      </c>
      <c r="K802" s="182">
        <v>19.87</v>
      </c>
      <c r="L802" s="182">
        <v>6.03</v>
      </c>
      <c r="M802" s="182">
        <v>0</v>
      </c>
      <c r="N802" s="182">
        <v>6.18</v>
      </c>
      <c r="O802" s="182">
        <v>101.16</v>
      </c>
      <c r="P802" s="183">
        <f t="shared" si="38"/>
        <v>82.93020107702533</v>
      </c>
      <c r="Q802" s="183">
        <f t="shared" si="39"/>
        <v>18.099312980442345</v>
      </c>
      <c r="R802" s="182" t="s">
        <v>729</v>
      </c>
      <c r="S802" s="182" t="s">
        <v>730</v>
      </c>
      <c r="T802" s="182">
        <v>5</v>
      </c>
    </row>
    <row r="803" spans="1:20" s="175" customFormat="1" ht="11.25">
      <c r="A803" s="175" t="s">
        <v>728</v>
      </c>
      <c r="B803" s="175">
        <v>14</v>
      </c>
      <c r="C803" s="175">
        <v>40</v>
      </c>
      <c r="D803" s="182">
        <v>0.3</v>
      </c>
      <c r="E803" s="182" t="str">
        <f t="shared" si="40"/>
        <v>Darnley Bay-14-40-0.3</v>
      </c>
      <c r="F803" s="182">
        <v>42.04</v>
      </c>
      <c r="G803" s="182">
        <v>0.09</v>
      </c>
      <c r="H803" s="182">
        <v>22.27</v>
      </c>
      <c r="I803" s="182">
        <v>9.0399999999999991</v>
      </c>
      <c r="J803" s="182">
        <v>0.72</v>
      </c>
      <c r="K803" s="182">
        <v>19.489999999999998</v>
      </c>
      <c r="L803" s="182">
        <v>5.08</v>
      </c>
      <c r="M803" s="182">
        <v>0</v>
      </c>
      <c r="N803" s="182">
        <v>2.39</v>
      </c>
      <c r="O803" s="182">
        <v>101.11</v>
      </c>
      <c r="P803" s="183">
        <f t="shared" si="38"/>
        <v>79.351151026919311</v>
      </c>
      <c r="Q803" s="183">
        <f t="shared" si="39"/>
        <v>6.7158999006789983</v>
      </c>
      <c r="R803" s="182" t="s">
        <v>729</v>
      </c>
      <c r="S803" s="182" t="s">
        <v>730</v>
      </c>
      <c r="T803" s="182">
        <v>5</v>
      </c>
    </row>
    <row r="804" spans="1:20" s="175" customFormat="1" ht="11.25">
      <c r="A804" s="175" t="s">
        <v>728</v>
      </c>
      <c r="B804" s="175">
        <v>14</v>
      </c>
      <c r="C804" s="175">
        <v>43</v>
      </c>
      <c r="D804" s="182">
        <v>0.3</v>
      </c>
      <c r="E804" s="182" t="str">
        <f t="shared" si="40"/>
        <v>Darnley Bay-14-43-0.3</v>
      </c>
      <c r="F804" s="182">
        <v>41.92</v>
      </c>
      <c r="G804" s="182">
        <v>0.31</v>
      </c>
      <c r="H804" s="182">
        <v>21.67</v>
      </c>
      <c r="I804" s="182">
        <v>8.58</v>
      </c>
      <c r="J804" s="182">
        <v>0.3</v>
      </c>
      <c r="K804" s="182">
        <v>20.84</v>
      </c>
      <c r="L804" s="182">
        <v>4.1100000000000003</v>
      </c>
      <c r="M804" s="182">
        <v>0</v>
      </c>
      <c r="N804" s="182">
        <v>1.73</v>
      </c>
      <c r="O804" s="182">
        <v>99.45</v>
      </c>
      <c r="P804" s="183">
        <f t="shared" si="38"/>
        <v>81.236045433253594</v>
      </c>
      <c r="Q804" s="183">
        <f t="shared" si="39"/>
        <v>5.0833331677055469</v>
      </c>
      <c r="R804" s="182" t="s">
        <v>729</v>
      </c>
      <c r="S804" s="182" t="s">
        <v>730</v>
      </c>
      <c r="T804" s="182">
        <v>5</v>
      </c>
    </row>
    <row r="805" spans="1:20" s="175" customFormat="1" ht="11.25">
      <c r="A805" s="175" t="s">
        <v>728</v>
      </c>
      <c r="B805" s="175">
        <v>14</v>
      </c>
      <c r="C805" s="175">
        <v>44</v>
      </c>
      <c r="D805" s="182">
        <v>0.3</v>
      </c>
      <c r="E805" s="182" t="str">
        <f t="shared" si="40"/>
        <v>Darnley Bay-14-44-0.3</v>
      </c>
      <c r="F805" s="182">
        <v>38.42</v>
      </c>
      <c r="G805" s="182">
        <v>0.1</v>
      </c>
      <c r="H805" s="182">
        <v>20.36</v>
      </c>
      <c r="I805" s="182">
        <v>30.76</v>
      </c>
      <c r="J805" s="182">
        <v>1.8</v>
      </c>
      <c r="K805" s="182">
        <v>4.18</v>
      </c>
      <c r="L805" s="182">
        <v>3.81</v>
      </c>
      <c r="M805" s="182">
        <v>0</v>
      </c>
      <c r="N805" s="182">
        <v>0.73</v>
      </c>
      <c r="O805" s="182">
        <v>100.16</v>
      </c>
      <c r="P805" s="183">
        <f t="shared" si="38"/>
        <v>19.49874197266632</v>
      </c>
      <c r="Q805" s="183">
        <f t="shared" si="39"/>
        <v>2.3487764296372458</v>
      </c>
      <c r="R805" s="182" t="s">
        <v>729</v>
      </c>
      <c r="S805" s="182" t="s">
        <v>741</v>
      </c>
      <c r="T805" s="182">
        <v>7</v>
      </c>
    </row>
    <row r="806" spans="1:20" s="175" customFormat="1" ht="11.25">
      <c r="A806" s="175" t="s">
        <v>728</v>
      </c>
      <c r="B806" s="175">
        <v>14</v>
      </c>
      <c r="C806" s="175">
        <v>47</v>
      </c>
      <c r="D806" s="182">
        <v>0.3</v>
      </c>
      <c r="E806" s="182" t="str">
        <f t="shared" si="40"/>
        <v>Darnley Bay-14-47-0.3</v>
      </c>
      <c r="F806" s="182">
        <v>43.01</v>
      </c>
      <c r="G806" s="182">
        <v>0.26</v>
      </c>
      <c r="H806" s="182">
        <v>21.34</v>
      </c>
      <c r="I806" s="182">
        <v>7.72</v>
      </c>
      <c r="J806" s="182">
        <v>0.46</v>
      </c>
      <c r="K806" s="182">
        <v>19.920000000000002</v>
      </c>
      <c r="L806" s="182">
        <v>4.6500000000000004</v>
      </c>
      <c r="M806" s="182">
        <v>0.05</v>
      </c>
      <c r="N806" s="182">
        <v>2.84</v>
      </c>
      <c r="O806" s="182">
        <v>100.26</v>
      </c>
      <c r="P806" s="183">
        <f t="shared" si="38"/>
        <v>82.140431159614081</v>
      </c>
      <c r="Q806" s="183">
        <f t="shared" si="39"/>
        <v>8.1960430314874539</v>
      </c>
      <c r="R806" s="182" t="s">
        <v>729</v>
      </c>
      <c r="S806" s="182" t="s">
        <v>730</v>
      </c>
      <c r="T806" s="182">
        <v>5</v>
      </c>
    </row>
    <row r="807" spans="1:20" s="175" customFormat="1" ht="11.25">
      <c r="A807" s="175" t="s">
        <v>728</v>
      </c>
      <c r="B807" s="175">
        <v>14</v>
      </c>
      <c r="C807" s="175">
        <v>48</v>
      </c>
      <c r="D807" s="182">
        <v>0.3</v>
      </c>
      <c r="E807" s="182" t="str">
        <f t="shared" si="40"/>
        <v>Darnley Bay-14-48-0.3</v>
      </c>
      <c r="F807" s="182">
        <v>42.62</v>
      </c>
      <c r="G807" s="182">
        <v>0.42</v>
      </c>
      <c r="H807" s="182">
        <v>19.41</v>
      </c>
      <c r="I807" s="182">
        <v>6.74</v>
      </c>
      <c r="J807" s="182">
        <v>0.31</v>
      </c>
      <c r="K807" s="182">
        <v>20.079999999999998</v>
      </c>
      <c r="L807" s="182">
        <v>5.09</v>
      </c>
      <c r="M807" s="182">
        <v>7.0000000000000007E-2</v>
      </c>
      <c r="N807" s="182">
        <v>5.36</v>
      </c>
      <c r="O807" s="182">
        <v>100.1</v>
      </c>
      <c r="P807" s="183">
        <f t="shared" si="38"/>
        <v>84.152853874979613</v>
      </c>
      <c r="Q807" s="183">
        <f t="shared" si="39"/>
        <v>15.629612240368909</v>
      </c>
      <c r="R807" s="182" t="s">
        <v>729</v>
      </c>
      <c r="S807" s="182" t="s">
        <v>737</v>
      </c>
      <c r="T807" s="182">
        <v>11</v>
      </c>
    </row>
    <row r="808" spans="1:20" s="175" customFormat="1" ht="11.25">
      <c r="A808" s="175" t="s">
        <v>728</v>
      </c>
      <c r="B808" s="175">
        <v>14</v>
      </c>
      <c r="C808" s="175">
        <v>49</v>
      </c>
      <c r="D808" s="182">
        <v>0.3</v>
      </c>
      <c r="E808" s="182" t="str">
        <f t="shared" si="40"/>
        <v>Darnley Bay-14-49-0.3</v>
      </c>
      <c r="F808" s="182">
        <v>42.65</v>
      </c>
      <c r="G808" s="182">
        <v>0.13</v>
      </c>
      <c r="H808" s="182">
        <v>19.600000000000001</v>
      </c>
      <c r="I808" s="182">
        <v>9.11</v>
      </c>
      <c r="J808" s="182">
        <v>0.61</v>
      </c>
      <c r="K808" s="182">
        <v>17.29</v>
      </c>
      <c r="L808" s="182">
        <v>5.43</v>
      </c>
      <c r="M808" s="182">
        <v>0</v>
      </c>
      <c r="N808" s="182">
        <v>5.4</v>
      </c>
      <c r="O808" s="182">
        <v>100.22</v>
      </c>
      <c r="P808" s="183">
        <f t="shared" si="38"/>
        <v>77.184114227020302</v>
      </c>
      <c r="Q808" s="183">
        <f t="shared" si="39"/>
        <v>15.599225148259933</v>
      </c>
      <c r="R808" s="182" t="s">
        <v>729</v>
      </c>
      <c r="S808" s="182" t="s">
        <v>730</v>
      </c>
      <c r="T808" s="182">
        <v>5</v>
      </c>
    </row>
    <row r="809" spans="1:20" s="175" customFormat="1" ht="11.25">
      <c r="A809" s="175" t="s">
        <v>728</v>
      </c>
      <c r="B809" s="175">
        <v>14</v>
      </c>
      <c r="C809" s="175">
        <v>50</v>
      </c>
      <c r="D809" s="182">
        <v>0.3</v>
      </c>
      <c r="E809" s="182" t="str">
        <f t="shared" si="40"/>
        <v>Darnley Bay-14-50-0.3</v>
      </c>
      <c r="F809" s="182">
        <v>40.49</v>
      </c>
      <c r="G809" s="182">
        <v>0.01</v>
      </c>
      <c r="H809" s="182">
        <v>19.690000000000001</v>
      </c>
      <c r="I809" s="182">
        <v>7.7</v>
      </c>
      <c r="J809" s="182">
        <v>0.46</v>
      </c>
      <c r="K809" s="182">
        <v>20.38</v>
      </c>
      <c r="L809" s="182">
        <v>5.76</v>
      </c>
      <c r="M809" s="182">
        <v>0.01</v>
      </c>
      <c r="N809" s="182">
        <v>6.34</v>
      </c>
      <c r="O809" s="182">
        <v>100.86</v>
      </c>
      <c r="P809" s="183">
        <f t="shared" si="38"/>
        <v>82.510353920966466</v>
      </c>
      <c r="Q809" s="183">
        <f t="shared" si="39"/>
        <v>17.763450353773926</v>
      </c>
      <c r="R809" s="182" t="s">
        <v>729</v>
      </c>
      <c r="S809" s="182" t="s">
        <v>730</v>
      </c>
      <c r="T809" s="182">
        <v>5</v>
      </c>
    </row>
    <row r="810" spans="1:20" s="175" customFormat="1" ht="11.25">
      <c r="A810" s="175" t="s">
        <v>728</v>
      </c>
      <c r="B810" s="175">
        <v>14</v>
      </c>
      <c r="C810" s="175">
        <v>58</v>
      </c>
      <c r="D810" s="182">
        <v>0.3</v>
      </c>
      <c r="E810" s="182" t="str">
        <f t="shared" si="40"/>
        <v>Darnley Bay-14-58-0.3</v>
      </c>
      <c r="F810" s="182">
        <v>41.6</v>
      </c>
      <c r="G810" s="182">
        <v>0.22</v>
      </c>
      <c r="H810" s="182">
        <v>20.2</v>
      </c>
      <c r="I810" s="182">
        <v>8.19</v>
      </c>
      <c r="J810" s="182">
        <v>0.48</v>
      </c>
      <c r="K810" s="182">
        <v>20.350000000000001</v>
      </c>
      <c r="L810" s="182">
        <v>5.23</v>
      </c>
      <c r="M810" s="182">
        <v>0</v>
      </c>
      <c r="N810" s="182">
        <v>4.84</v>
      </c>
      <c r="O810" s="182">
        <v>101.11</v>
      </c>
      <c r="P810" s="183">
        <f t="shared" si="38"/>
        <v>81.580014220941479</v>
      </c>
      <c r="Q810" s="183">
        <f t="shared" si="39"/>
        <v>13.847758411548561</v>
      </c>
      <c r="R810" s="182" t="s">
        <v>729</v>
      </c>
      <c r="S810" s="182" t="s">
        <v>730</v>
      </c>
      <c r="T810" s="182">
        <v>5</v>
      </c>
    </row>
    <row r="811" spans="1:20" s="175" customFormat="1" ht="11.25">
      <c r="A811" s="175" t="s">
        <v>728</v>
      </c>
      <c r="B811" s="175">
        <v>14</v>
      </c>
      <c r="C811" s="175">
        <v>59</v>
      </c>
      <c r="D811" s="182">
        <v>0.3</v>
      </c>
      <c r="E811" s="182" t="str">
        <f t="shared" si="40"/>
        <v>Darnley Bay-14-59-0.3</v>
      </c>
      <c r="F811" s="182">
        <v>42.75</v>
      </c>
      <c r="G811" s="182">
        <v>0.28999999999999998</v>
      </c>
      <c r="H811" s="182">
        <v>20.54</v>
      </c>
      <c r="I811" s="182">
        <v>7.2</v>
      </c>
      <c r="J811" s="182">
        <v>0.34</v>
      </c>
      <c r="K811" s="182">
        <v>20.76</v>
      </c>
      <c r="L811" s="182">
        <v>5.05</v>
      </c>
      <c r="M811" s="182">
        <v>0</v>
      </c>
      <c r="N811" s="182">
        <v>4.05</v>
      </c>
      <c r="O811" s="182">
        <v>100.99</v>
      </c>
      <c r="P811" s="183">
        <f t="shared" si="38"/>
        <v>83.711650554090781</v>
      </c>
      <c r="Q811" s="183">
        <f t="shared" si="39"/>
        <v>11.68213094567021</v>
      </c>
      <c r="R811" s="182" t="s">
        <v>729</v>
      </c>
      <c r="S811" s="182" t="s">
        <v>730</v>
      </c>
      <c r="T811" s="182">
        <v>5</v>
      </c>
    </row>
    <row r="812" spans="1:20" s="175" customFormat="1" ht="11.25">
      <c r="A812" s="175" t="s">
        <v>728</v>
      </c>
      <c r="B812" s="175">
        <v>14</v>
      </c>
      <c r="C812" s="175">
        <v>77</v>
      </c>
      <c r="D812" s="182">
        <v>0.3</v>
      </c>
      <c r="E812" s="182" t="str">
        <f t="shared" si="40"/>
        <v>Darnley Bay-14-77-0.3</v>
      </c>
      <c r="F812" s="182">
        <v>39.6</v>
      </c>
      <c r="G812" s="182">
        <v>0.31</v>
      </c>
      <c r="H812" s="182">
        <v>22.32</v>
      </c>
      <c r="I812" s="182">
        <v>23.83</v>
      </c>
      <c r="J812" s="182">
        <v>0.93</v>
      </c>
      <c r="K812" s="182">
        <v>7.42</v>
      </c>
      <c r="L812" s="182">
        <v>6.1</v>
      </c>
      <c r="M812" s="182">
        <v>0.06</v>
      </c>
      <c r="N812" s="182">
        <v>0.22</v>
      </c>
      <c r="O812" s="182">
        <v>100.8</v>
      </c>
      <c r="P812" s="183">
        <f t="shared" si="38"/>
        <v>35.691363468904321</v>
      </c>
      <c r="Q812" s="183">
        <f t="shared" si="39"/>
        <v>0.65687872446490825</v>
      </c>
      <c r="R812" s="182" t="s">
        <v>729</v>
      </c>
      <c r="S812" s="182" t="s">
        <v>736</v>
      </c>
      <c r="T812" s="182">
        <v>3</v>
      </c>
    </row>
    <row r="813" spans="1:20" s="175" customFormat="1" ht="11.25">
      <c r="A813" s="175" t="s">
        <v>728</v>
      </c>
      <c r="B813" s="175">
        <v>14</v>
      </c>
      <c r="C813" s="175">
        <v>81</v>
      </c>
      <c r="D813" s="182">
        <v>0.3</v>
      </c>
      <c r="E813" s="182" t="str">
        <f t="shared" si="40"/>
        <v>Darnley Bay-14-81-0.3</v>
      </c>
      <c r="F813" s="182">
        <v>42.44</v>
      </c>
      <c r="G813" s="182">
        <v>0.16</v>
      </c>
      <c r="H813" s="182">
        <v>22.22</v>
      </c>
      <c r="I813" s="182">
        <v>8.66</v>
      </c>
      <c r="J813" s="182">
        <v>0.37</v>
      </c>
      <c r="K813" s="182">
        <v>20.57</v>
      </c>
      <c r="L813" s="182">
        <v>4.3</v>
      </c>
      <c r="M813" s="182">
        <v>7.0000000000000007E-2</v>
      </c>
      <c r="N813" s="182">
        <v>2.19</v>
      </c>
      <c r="O813" s="182">
        <v>100.98</v>
      </c>
      <c r="P813" s="183">
        <f t="shared" si="38"/>
        <v>80.893424776733028</v>
      </c>
      <c r="Q813" s="183">
        <f t="shared" si="39"/>
        <v>6.2017425650544489</v>
      </c>
      <c r="R813" s="182" t="s">
        <v>729</v>
      </c>
      <c r="S813" s="182" t="s">
        <v>730</v>
      </c>
      <c r="T813" s="182">
        <v>5</v>
      </c>
    </row>
    <row r="814" spans="1:20" s="175" customFormat="1" ht="11.25">
      <c r="A814" s="175" t="s">
        <v>728</v>
      </c>
      <c r="B814" s="175">
        <v>14</v>
      </c>
      <c r="C814" s="175">
        <v>83</v>
      </c>
      <c r="D814" s="182">
        <v>0.3</v>
      </c>
      <c r="E814" s="182" t="str">
        <f t="shared" si="40"/>
        <v>Darnley Bay-14-83-0.3</v>
      </c>
      <c r="F814" s="182">
        <v>42.15</v>
      </c>
      <c r="G814" s="182">
        <v>0.01</v>
      </c>
      <c r="H814" s="182">
        <v>19.34</v>
      </c>
      <c r="I814" s="182">
        <v>6.46</v>
      </c>
      <c r="J814" s="182">
        <v>0.34</v>
      </c>
      <c r="K814" s="182">
        <v>21.59</v>
      </c>
      <c r="L814" s="182">
        <v>5.15</v>
      </c>
      <c r="M814" s="182">
        <v>0</v>
      </c>
      <c r="N814" s="182">
        <v>6.38</v>
      </c>
      <c r="O814" s="182">
        <v>101.42</v>
      </c>
      <c r="P814" s="183">
        <f t="shared" si="38"/>
        <v>85.626172381208875</v>
      </c>
      <c r="Q814" s="183">
        <f t="shared" si="39"/>
        <v>18.120094078639802</v>
      </c>
      <c r="R814" s="182" t="s">
        <v>729</v>
      </c>
      <c r="S814" s="182" t="s">
        <v>730</v>
      </c>
      <c r="T814" s="182">
        <v>5</v>
      </c>
    </row>
    <row r="815" spans="1:20" s="175" customFormat="1" ht="11.25">
      <c r="A815" s="175" t="s">
        <v>728</v>
      </c>
      <c r="B815" s="175">
        <v>14</v>
      </c>
      <c r="C815" s="175">
        <v>86</v>
      </c>
      <c r="D815" s="182">
        <v>0.3</v>
      </c>
      <c r="E815" s="182" t="str">
        <f t="shared" si="40"/>
        <v>Darnley Bay-14-86-0.3</v>
      </c>
      <c r="F815" s="182">
        <v>42.12</v>
      </c>
      <c r="G815" s="182">
        <v>0.23</v>
      </c>
      <c r="H815" s="182">
        <v>18.64</v>
      </c>
      <c r="I815" s="182">
        <v>8.8000000000000007</v>
      </c>
      <c r="J815" s="182">
        <v>0.5</v>
      </c>
      <c r="K815" s="182">
        <v>17.899999999999999</v>
      </c>
      <c r="L815" s="182">
        <v>6.05</v>
      </c>
      <c r="M815" s="182">
        <v>0.04</v>
      </c>
      <c r="N815" s="182">
        <v>6.74</v>
      </c>
      <c r="O815" s="182">
        <v>101.02</v>
      </c>
      <c r="P815" s="183">
        <f t="shared" si="38"/>
        <v>78.381356412526969</v>
      </c>
      <c r="Q815" s="183">
        <f t="shared" si="39"/>
        <v>19.521484836372693</v>
      </c>
      <c r="R815" s="182" t="s">
        <v>729</v>
      </c>
      <c r="S815" s="182" t="s">
        <v>730</v>
      </c>
      <c r="T815" s="182">
        <v>5</v>
      </c>
    </row>
    <row r="816" spans="1:20" s="175" customFormat="1" ht="11.25">
      <c r="A816" s="175" t="s">
        <v>728</v>
      </c>
      <c r="B816" s="175">
        <v>14</v>
      </c>
      <c r="C816" s="175">
        <v>87</v>
      </c>
      <c r="D816" s="182">
        <v>0.3</v>
      </c>
      <c r="E816" s="182" t="str">
        <f t="shared" si="40"/>
        <v>Darnley Bay-14-87-0.3</v>
      </c>
      <c r="F816" s="182">
        <v>41.95</v>
      </c>
      <c r="G816" s="182">
        <v>0.1</v>
      </c>
      <c r="H816" s="182">
        <v>21.59</v>
      </c>
      <c r="I816" s="182">
        <v>8.1199999999999992</v>
      </c>
      <c r="J816" s="182">
        <v>0.41</v>
      </c>
      <c r="K816" s="182">
        <v>20.16</v>
      </c>
      <c r="L816" s="182">
        <v>5.0599999999999996</v>
      </c>
      <c r="M816" s="182">
        <v>0.03</v>
      </c>
      <c r="N816" s="182">
        <v>2.63</v>
      </c>
      <c r="O816" s="182">
        <v>100.04</v>
      </c>
      <c r="P816" s="183">
        <f t="shared" si="38"/>
        <v>81.568038800477439</v>
      </c>
      <c r="Q816" s="183">
        <f t="shared" si="39"/>
        <v>7.5545331353221377</v>
      </c>
      <c r="R816" s="182" t="s">
        <v>729</v>
      </c>
      <c r="S816" s="182" t="s">
        <v>730</v>
      </c>
      <c r="T816" s="182">
        <v>5</v>
      </c>
    </row>
    <row r="817" spans="1:20" s="175" customFormat="1" ht="11.25">
      <c r="A817" s="175" t="s">
        <v>728</v>
      </c>
      <c r="B817" s="175">
        <v>14</v>
      </c>
      <c r="C817" s="175">
        <v>88</v>
      </c>
      <c r="D817" s="182">
        <v>0.3</v>
      </c>
      <c r="E817" s="182" t="str">
        <f t="shared" si="40"/>
        <v>Darnley Bay-14-88-0.3</v>
      </c>
      <c r="F817" s="182">
        <v>41.28</v>
      </c>
      <c r="G817" s="182">
        <v>0.16</v>
      </c>
      <c r="H817" s="182">
        <v>21.62</v>
      </c>
      <c r="I817" s="182">
        <v>13</v>
      </c>
      <c r="J817" s="182">
        <v>0.61</v>
      </c>
      <c r="K817" s="182">
        <v>14.82</v>
      </c>
      <c r="L817" s="182">
        <v>5.65</v>
      </c>
      <c r="M817" s="182">
        <v>0</v>
      </c>
      <c r="N817" s="182">
        <v>1.59</v>
      </c>
      <c r="O817" s="182">
        <v>98.73</v>
      </c>
      <c r="P817" s="183">
        <f t="shared" si="38"/>
        <v>67.018221389472998</v>
      </c>
      <c r="Q817" s="183">
        <f t="shared" si="39"/>
        <v>4.7016027894749559</v>
      </c>
      <c r="R817" s="182" t="s">
        <v>729</v>
      </c>
      <c r="S817" s="182" t="s">
        <v>744</v>
      </c>
      <c r="T817" s="182">
        <v>8</v>
      </c>
    </row>
    <row r="818" spans="1:20" s="175" customFormat="1" ht="11.25">
      <c r="A818" s="175" t="s">
        <v>728</v>
      </c>
      <c r="B818" s="175">
        <v>14</v>
      </c>
      <c r="C818" s="175">
        <v>90</v>
      </c>
      <c r="D818" s="182">
        <v>0.3</v>
      </c>
      <c r="E818" s="182" t="str">
        <f t="shared" si="40"/>
        <v>Darnley Bay-14-90-0.3</v>
      </c>
      <c r="F818" s="182">
        <v>41.56</v>
      </c>
      <c r="G818" s="182">
        <v>0.08</v>
      </c>
      <c r="H818" s="182">
        <v>19.420000000000002</v>
      </c>
      <c r="I818" s="182">
        <v>7.26</v>
      </c>
      <c r="J818" s="182">
        <v>0.53</v>
      </c>
      <c r="K818" s="182">
        <v>18.93</v>
      </c>
      <c r="L818" s="182">
        <v>5.74</v>
      </c>
      <c r="M818" s="182">
        <v>0.04</v>
      </c>
      <c r="N818" s="182">
        <v>6.38</v>
      </c>
      <c r="O818" s="182">
        <v>99.93</v>
      </c>
      <c r="P818" s="183">
        <f t="shared" si="38"/>
        <v>82.293337534762074</v>
      </c>
      <c r="Q818" s="183">
        <f t="shared" si="39"/>
        <v>18.058929097644736</v>
      </c>
      <c r="R818" s="182" t="s">
        <v>729</v>
      </c>
      <c r="S818" s="182" t="s">
        <v>730</v>
      </c>
      <c r="T818" s="182">
        <v>5</v>
      </c>
    </row>
    <row r="819" spans="1:20" s="175" customFormat="1" ht="11.25">
      <c r="A819" s="175" t="s">
        <v>728</v>
      </c>
      <c r="B819" s="175">
        <v>14</v>
      </c>
      <c r="C819" s="175">
        <v>91</v>
      </c>
      <c r="D819" s="182">
        <v>0.3</v>
      </c>
      <c r="E819" s="182" t="str">
        <f t="shared" si="40"/>
        <v>Darnley Bay-14-91-0.3</v>
      </c>
      <c r="F819" s="182">
        <v>41.86</v>
      </c>
      <c r="G819" s="182">
        <v>0.13</v>
      </c>
      <c r="H819" s="182">
        <v>21.26</v>
      </c>
      <c r="I819" s="182">
        <v>7.33</v>
      </c>
      <c r="J819" s="182">
        <v>0.42</v>
      </c>
      <c r="K819" s="182">
        <v>20.41</v>
      </c>
      <c r="L819" s="182">
        <v>4.9400000000000004</v>
      </c>
      <c r="M819" s="182">
        <v>0.15</v>
      </c>
      <c r="N819" s="182">
        <v>4.24</v>
      </c>
      <c r="O819" s="182">
        <v>100.74</v>
      </c>
      <c r="P819" s="183">
        <f t="shared" si="38"/>
        <v>83.230198371014339</v>
      </c>
      <c r="Q819" s="183">
        <f t="shared" si="39"/>
        <v>11.800193596352972</v>
      </c>
      <c r="R819" s="182" t="s">
        <v>729</v>
      </c>
      <c r="S819" s="182" t="s">
        <v>730</v>
      </c>
      <c r="T819" s="182">
        <v>5</v>
      </c>
    </row>
    <row r="820" spans="1:20" s="175" customFormat="1" ht="11.25">
      <c r="A820" s="175" t="s">
        <v>728</v>
      </c>
      <c r="B820" s="175">
        <v>14</v>
      </c>
      <c r="C820" s="175">
        <v>92</v>
      </c>
      <c r="D820" s="182">
        <v>0.3</v>
      </c>
      <c r="E820" s="182" t="str">
        <f t="shared" si="40"/>
        <v>Darnley Bay-14-92-0.3</v>
      </c>
      <c r="F820" s="182">
        <v>41.77</v>
      </c>
      <c r="G820" s="182">
        <v>0.02</v>
      </c>
      <c r="H820" s="182">
        <v>20.96</v>
      </c>
      <c r="I820" s="182">
        <v>7.43</v>
      </c>
      <c r="J820" s="182">
        <v>0.45</v>
      </c>
      <c r="K820" s="182">
        <v>20.9</v>
      </c>
      <c r="L820" s="182">
        <v>5.45</v>
      </c>
      <c r="M820" s="182">
        <v>0</v>
      </c>
      <c r="N820" s="182">
        <v>3.55</v>
      </c>
      <c r="O820" s="182">
        <v>100.53</v>
      </c>
      <c r="P820" s="183">
        <f t="shared" si="38"/>
        <v>83.371720454995796</v>
      </c>
      <c r="Q820" s="183">
        <f t="shared" si="39"/>
        <v>10.202787351824018</v>
      </c>
      <c r="R820" s="182" t="s">
        <v>729</v>
      </c>
      <c r="S820" s="182" t="s">
        <v>730</v>
      </c>
      <c r="T820" s="182">
        <v>5</v>
      </c>
    </row>
    <row r="821" spans="1:20" s="175" customFormat="1" ht="11.25">
      <c r="A821" s="175" t="s">
        <v>728</v>
      </c>
      <c r="B821" s="175">
        <v>14</v>
      </c>
      <c r="C821" s="175">
        <v>95</v>
      </c>
      <c r="D821" s="182">
        <v>0.3</v>
      </c>
      <c r="E821" s="182" t="str">
        <f t="shared" si="40"/>
        <v>Darnley Bay-14-95-0.3</v>
      </c>
      <c r="F821" s="182">
        <v>41.61</v>
      </c>
      <c r="G821" s="182">
        <v>0.01</v>
      </c>
      <c r="H821" s="182">
        <v>19.309999999999999</v>
      </c>
      <c r="I821" s="182">
        <v>7.38</v>
      </c>
      <c r="J821" s="182">
        <v>0.52</v>
      </c>
      <c r="K821" s="182">
        <v>20.76</v>
      </c>
      <c r="L821" s="182">
        <v>4.0999999999999996</v>
      </c>
      <c r="M821" s="182">
        <v>0</v>
      </c>
      <c r="N821" s="182">
        <v>6.18</v>
      </c>
      <c r="O821" s="182">
        <v>99.85</v>
      </c>
      <c r="P821" s="183">
        <f t="shared" si="38"/>
        <v>83.372151868169226</v>
      </c>
      <c r="Q821" s="183">
        <f t="shared" si="39"/>
        <v>17.6749136395314</v>
      </c>
      <c r="R821" s="182" t="s">
        <v>729</v>
      </c>
      <c r="S821" s="182" t="s">
        <v>732</v>
      </c>
      <c r="T821" s="182">
        <v>6</v>
      </c>
    </row>
    <row r="822" spans="1:20" s="175" customFormat="1" ht="11.25">
      <c r="A822" s="175" t="s">
        <v>728</v>
      </c>
      <c r="B822" s="175">
        <v>15</v>
      </c>
      <c r="C822" s="175">
        <v>3</v>
      </c>
      <c r="D822" s="182">
        <v>0.3</v>
      </c>
      <c r="E822" s="182" t="str">
        <f t="shared" si="40"/>
        <v>Darnley Bay-15-3-0.3</v>
      </c>
      <c r="F822" s="182">
        <v>41.82</v>
      </c>
      <c r="G822" s="182">
        <v>0.2</v>
      </c>
      <c r="H822" s="182">
        <v>20.99</v>
      </c>
      <c r="I822" s="182">
        <v>8.4</v>
      </c>
      <c r="J822" s="182">
        <v>0.47</v>
      </c>
      <c r="K822" s="182">
        <v>20.03</v>
      </c>
      <c r="L822" s="182">
        <v>5.3</v>
      </c>
      <c r="M822" s="182">
        <v>0.05</v>
      </c>
      <c r="N822" s="182">
        <v>3.99</v>
      </c>
      <c r="O822" s="182">
        <v>101.25</v>
      </c>
      <c r="P822" s="183">
        <f t="shared" si="38"/>
        <v>80.953329176415593</v>
      </c>
      <c r="Q822" s="183">
        <f t="shared" si="39"/>
        <v>11.309801629306317</v>
      </c>
      <c r="R822" s="182" t="s">
        <v>729</v>
      </c>
      <c r="S822" s="182" t="s">
        <v>730</v>
      </c>
      <c r="T822" s="182">
        <v>5</v>
      </c>
    </row>
    <row r="823" spans="1:20" s="175" customFormat="1" ht="11.25">
      <c r="A823" s="175" t="s">
        <v>728</v>
      </c>
      <c r="B823" s="175">
        <v>15</v>
      </c>
      <c r="C823" s="175">
        <v>9</v>
      </c>
      <c r="D823" s="182">
        <v>0.3</v>
      </c>
      <c r="E823" s="182" t="str">
        <f t="shared" si="40"/>
        <v>Darnley Bay-15-9-0.3</v>
      </c>
      <c r="F823" s="182">
        <v>42.16</v>
      </c>
      <c r="G823" s="182">
        <v>0.1</v>
      </c>
      <c r="H823" s="182">
        <v>21.87</v>
      </c>
      <c r="I823" s="182">
        <v>6.34</v>
      </c>
      <c r="J823" s="182">
        <v>0.35</v>
      </c>
      <c r="K823" s="182">
        <v>20.81</v>
      </c>
      <c r="L823" s="182">
        <v>4.66</v>
      </c>
      <c r="M823" s="182">
        <v>0</v>
      </c>
      <c r="N823" s="182">
        <v>3.57</v>
      </c>
      <c r="O823" s="182">
        <v>99.86</v>
      </c>
      <c r="P823" s="183">
        <f t="shared" si="38"/>
        <v>85.402634815579646</v>
      </c>
      <c r="Q823" s="183">
        <f t="shared" si="39"/>
        <v>9.8698065499494927</v>
      </c>
      <c r="R823" s="182" t="s">
        <v>729</v>
      </c>
      <c r="S823" s="182" t="s">
        <v>730</v>
      </c>
      <c r="T823" s="182">
        <v>5</v>
      </c>
    </row>
    <row r="824" spans="1:20" s="175" customFormat="1" ht="11.25">
      <c r="A824" s="175" t="s">
        <v>728</v>
      </c>
      <c r="B824" s="175">
        <v>15</v>
      </c>
      <c r="C824" s="175">
        <v>10</v>
      </c>
      <c r="D824" s="182">
        <v>0.3</v>
      </c>
      <c r="E824" s="182" t="str">
        <f t="shared" si="40"/>
        <v>Darnley Bay-15-10-0.3</v>
      </c>
      <c r="F824" s="182">
        <v>42.51</v>
      </c>
      <c r="G824" s="182">
        <v>0.05</v>
      </c>
      <c r="H824" s="182">
        <v>20.07</v>
      </c>
      <c r="I824" s="182">
        <v>6.19</v>
      </c>
      <c r="J824" s="182">
        <v>0.37</v>
      </c>
      <c r="K824" s="182">
        <v>20.38</v>
      </c>
      <c r="L824" s="182">
        <v>5.89</v>
      </c>
      <c r="M824" s="182">
        <v>0.05</v>
      </c>
      <c r="N824" s="182">
        <v>4.9000000000000004</v>
      </c>
      <c r="O824" s="182">
        <v>100.43</v>
      </c>
      <c r="P824" s="183">
        <f t="shared" si="38"/>
        <v>85.440791718205958</v>
      </c>
      <c r="Q824" s="183">
        <f t="shared" si="39"/>
        <v>14.073294410480329</v>
      </c>
      <c r="R824" s="182" t="s">
        <v>729</v>
      </c>
      <c r="S824" s="182" t="s">
        <v>730</v>
      </c>
      <c r="T824" s="182">
        <v>5</v>
      </c>
    </row>
    <row r="825" spans="1:20" s="175" customFormat="1" ht="11.25">
      <c r="A825" s="175" t="s">
        <v>728</v>
      </c>
      <c r="B825" s="175">
        <v>15</v>
      </c>
      <c r="C825" s="175">
        <v>12</v>
      </c>
      <c r="D825" s="182">
        <v>0.3</v>
      </c>
      <c r="E825" s="182" t="str">
        <f t="shared" si="40"/>
        <v>Darnley Bay-15-12-0.3</v>
      </c>
      <c r="F825" s="182">
        <v>44.15</v>
      </c>
      <c r="G825" s="182">
        <v>0.19</v>
      </c>
      <c r="H825" s="182">
        <v>18.11</v>
      </c>
      <c r="I825" s="182">
        <v>8.09</v>
      </c>
      <c r="J825" s="182">
        <v>0.36</v>
      </c>
      <c r="K825" s="182">
        <v>18.64</v>
      </c>
      <c r="L825" s="182">
        <v>5.5</v>
      </c>
      <c r="M825" s="182">
        <v>0</v>
      </c>
      <c r="N825" s="182">
        <v>5.6</v>
      </c>
      <c r="O825" s="182">
        <v>100.66</v>
      </c>
      <c r="P825" s="183">
        <f t="shared" si="38"/>
        <v>80.418548931335607</v>
      </c>
      <c r="Q825" s="183">
        <f t="shared" si="39"/>
        <v>17.180017939900367</v>
      </c>
      <c r="R825" s="182" t="s">
        <v>729</v>
      </c>
      <c r="S825" s="182" t="s">
        <v>730</v>
      </c>
      <c r="T825" s="182">
        <v>5</v>
      </c>
    </row>
    <row r="826" spans="1:20" s="175" customFormat="1" ht="11.25">
      <c r="A826" s="175" t="s">
        <v>728</v>
      </c>
      <c r="B826" s="175">
        <v>15</v>
      </c>
      <c r="C826" s="175">
        <v>14</v>
      </c>
      <c r="D826" s="182">
        <v>0.3</v>
      </c>
      <c r="E826" s="182" t="str">
        <f t="shared" si="40"/>
        <v>Darnley Bay-15-14-0.3</v>
      </c>
      <c r="F826" s="182">
        <v>42.62</v>
      </c>
      <c r="G826" s="182">
        <v>7.0000000000000007E-2</v>
      </c>
      <c r="H826" s="182">
        <v>19.579999999999998</v>
      </c>
      <c r="I826" s="182">
        <v>7.38</v>
      </c>
      <c r="J826" s="182">
        <v>0.41</v>
      </c>
      <c r="K826" s="182">
        <v>20.38</v>
      </c>
      <c r="L826" s="182">
        <v>5.09</v>
      </c>
      <c r="M826" s="182">
        <v>0</v>
      </c>
      <c r="N826" s="182">
        <v>5.38</v>
      </c>
      <c r="O826" s="182">
        <v>100.91</v>
      </c>
      <c r="P826" s="183">
        <f t="shared" si="38"/>
        <v>83.114465122646791</v>
      </c>
      <c r="Q826" s="183">
        <f t="shared" si="39"/>
        <v>15.563846326863262</v>
      </c>
      <c r="R826" s="182" t="s">
        <v>729</v>
      </c>
      <c r="S826" s="182" t="s">
        <v>730</v>
      </c>
      <c r="T826" s="182">
        <v>5</v>
      </c>
    </row>
    <row r="827" spans="1:20" s="175" customFormat="1" ht="11.25">
      <c r="A827" s="175" t="s">
        <v>728</v>
      </c>
      <c r="B827" s="175">
        <v>15</v>
      </c>
      <c r="C827" s="175">
        <v>15</v>
      </c>
      <c r="D827" s="182">
        <v>0.3</v>
      </c>
      <c r="E827" s="182" t="str">
        <f t="shared" si="40"/>
        <v>Darnley Bay-15-15-0.3</v>
      </c>
      <c r="F827" s="182">
        <v>41.99</v>
      </c>
      <c r="G827" s="182">
        <v>0.87</v>
      </c>
      <c r="H827" s="182">
        <v>21.45</v>
      </c>
      <c r="I827" s="182">
        <v>8.4499999999999993</v>
      </c>
      <c r="J827" s="182">
        <v>0.26</v>
      </c>
      <c r="K827" s="182">
        <v>19.62</v>
      </c>
      <c r="L827" s="182">
        <v>5.36</v>
      </c>
      <c r="M827" s="182">
        <v>0</v>
      </c>
      <c r="N827" s="182">
        <v>0.97</v>
      </c>
      <c r="O827" s="182">
        <v>98.97</v>
      </c>
      <c r="P827" s="183">
        <f t="shared" si="38"/>
        <v>80.539548133151911</v>
      </c>
      <c r="Q827" s="183">
        <f t="shared" si="39"/>
        <v>2.9443153260692791</v>
      </c>
      <c r="R827" s="182" t="s">
        <v>729</v>
      </c>
      <c r="S827" s="182" t="s">
        <v>733</v>
      </c>
      <c r="T827" s="182">
        <v>1</v>
      </c>
    </row>
    <row r="828" spans="1:20" s="175" customFormat="1" ht="11.25">
      <c r="A828" s="175" t="s">
        <v>728</v>
      </c>
      <c r="B828" s="175">
        <v>15</v>
      </c>
      <c r="C828" s="175">
        <v>16</v>
      </c>
      <c r="D828" s="182">
        <v>0.3</v>
      </c>
      <c r="E828" s="182" t="str">
        <f t="shared" si="40"/>
        <v>Darnley Bay-15-16-0.3</v>
      </c>
      <c r="F828" s="182">
        <v>41.87</v>
      </c>
      <c r="G828" s="182">
        <v>0.08</v>
      </c>
      <c r="H828" s="182">
        <v>21.09</v>
      </c>
      <c r="I828" s="182">
        <v>8.3800000000000008</v>
      </c>
      <c r="J828" s="182">
        <v>0.46</v>
      </c>
      <c r="K828" s="182">
        <v>18.66</v>
      </c>
      <c r="L828" s="182">
        <v>5.98</v>
      </c>
      <c r="M828" s="182">
        <v>0</v>
      </c>
      <c r="N828" s="182">
        <v>4.1500000000000004</v>
      </c>
      <c r="O828" s="182">
        <v>100.68</v>
      </c>
      <c r="P828" s="183">
        <f t="shared" si="38"/>
        <v>79.875244769376422</v>
      </c>
      <c r="Q828" s="183">
        <f t="shared" si="39"/>
        <v>11.661168517069157</v>
      </c>
      <c r="R828" s="182" t="s">
        <v>729</v>
      </c>
      <c r="S828" s="182" t="s">
        <v>730</v>
      </c>
      <c r="T828" s="182">
        <v>5</v>
      </c>
    </row>
    <row r="829" spans="1:20" s="175" customFormat="1" ht="11.25">
      <c r="A829" s="175" t="s">
        <v>728</v>
      </c>
      <c r="B829" s="175">
        <v>15</v>
      </c>
      <c r="C829" s="175">
        <v>17</v>
      </c>
      <c r="D829" s="182">
        <v>0.3</v>
      </c>
      <c r="E829" s="182" t="str">
        <f t="shared" si="40"/>
        <v>Darnley Bay-15-17-0.3</v>
      </c>
      <c r="F829" s="182">
        <v>41.29</v>
      </c>
      <c r="G829" s="182">
        <v>7.0000000000000007E-2</v>
      </c>
      <c r="H829" s="182">
        <v>20.170000000000002</v>
      </c>
      <c r="I829" s="182">
        <v>6.96</v>
      </c>
      <c r="J829" s="182">
        <v>0.63</v>
      </c>
      <c r="K829" s="182">
        <v>19.79</v>
      </c>
      <c r="L829" s="182">
        <v>6.28</v>
      </c>
      <c r="M829" s="182">
        <v>0</v>
      </c>
      <c r="N829" s="182">
        <v>5.42</v>
      </c>
      <c r="O829" s="182">
        <v>100.61</v>
      </c>
      <c r="P829" s="183">
        <f t="shared" si="38"/>
        <v>83.520546716530703</v>
      </c>
      <c r="Q829" s="183">
        <f t="shared" si="39"/>
        <v>15.273291112793338</v>
      </c>
      <c r="R829" s="182" t="s">
        <v>729</v>
      </c>
      <c r="S829" s="182" t="s">
        <v>730</v>
      </c>
      <c r="T829" s="182">
        <v>5</v>
      </c>
    </row>
    <row r="830" spans="1:20" s="175" customFormat="1" ht="11.25">
      <c r="A830" s="175" t="s">
        <v>728</v>
      </c>
      <c r="B830" s="175">
        <v>15</v>
      </c>
      <c r="C830" s="175">
        <v>25</v>
      </c>
      <c r="D830" s="182">
        <v>0.3</v>
      </c>
      <c r="E830" s="182" t="str">
        <f t="shared" si="40"/>
        <v>Darnley Bay-15-25-0.3</v>
      </c>
      <c r="F830" s="182">
        <v>42.81</v>
      </c>
      <c r="G830" s="182">
        <v>0.73</v>
      </c>
      <c r="H830" s="182">
        <v>21.34</v>
      </c>
      <c r="I830" s="182">
        <v>8.1999999999999993</v>
      </c>
      <c r="J830" s="182">
        <v>0.36</v>
      </c>
      <c r="K830" s="182">
        <v>20.5</v>
      </c>
      <c r="L830" s="182">
        <v>5.0199999999999996</v>
      </c>
      <c r="M830" s="182">
        <v>0</v>
      </c>
      <c r="N830" s="182">
        <v>1.76</v>
      </c>
      <c r="O830" s="182">
        <v>100.73</v>
      </c>
      <c r="P830" s="183">
        <f t="shared" si="38"/>
        <v>81.671857594289222</v>
      </c>
      <c r="Q830" s="183">
        <f t="shared" si="39"/>
        <v>5.2426408316369733</v>
      </c>
      <c r="R830" s="182" t="s">
        <v>729</v>
      </c>
      <c r="S830" s="182" t="s">
        <v>733</v>
      </c>
      <c r="T830" s="182">
        <v>1</v>
      </c>
    </row>
    <row r="831" spans="1:20" s="175" customFormat="1" ht="11.25">
      <c r="A831" s="175" t="s">
        <v>728</v>
      </c>
      <c r="B831" s="175">
        <v>15</v>
      </c>
      <c r="C831" s="175">
        <v>27</v>
      </c>
      <c r="D831" s="182">
        <v>0.3</v>
      </c>
      <c r="E831" s="182" t="str">
        <f t="shared" si="40"/>
        <v>Darnley Bay-15-27-0.3</v>
      </c>
      <c r="F831" s="182">
        <v>43.26</v>
      </c>
      <c r="G831" s="182">
        <v>0</v>
      </c>
      <c r="H831" s="182">
        <v>21.09</v>
      </c>
      <c r="I831" s="182">
        <v>7.6</v>
      </c>
      <c r="J831" s="182">
        <v>0.51</v>
      </c>
      <c r="K831" s="182">
        <v>20.74</v>
      </c>
      <c r="L831" s="182">
        <v>3.33</v>
      </c>
      <c r="M831" s="182">
        <v>0</v>
      </c>
      <c r="N831" s="182">
        <v>4.0599999999999996</v>
      </c>
      <c r="O831" s="182">
        <v>100.6</v>
      </c>
      <c r="P831" s="183">
        <f t="shared" si="38"/>
        <v>82.947301039506826</v>
      </c>
      <c r="Q831" s="183">
        <f t="shared" si="39"/>
        <v>11.437199561350408</v>
      </c>
      <c r="R831" s="182" t="s">
        <v>729</v>
      </c>
      <c r="S831" s="182" t="s">
        <v>732</v>
      </c>
      <c r="T831" s="182">
        <v>6</v>
      </c>
    </row>
    <row r="832" spans="1:20" s="175" customFormat="1" ht="11.25">
      <c r="A832" s="175" t="s">
        <v>728</v>
      </c>
      <c r="B832" s="175">
        <v>15</v>
      </c>
      <c r="C832" s="175">
        <v>35</v>
      </c>
      <c r="D832" s="182">
        <v>0.3</v>
      </c>
      <c r="E832" s="182" t="str">
        <f t="shared" si="40"/>
        <v>Darnley Bay-15-35-0.3</v>
      </c>
      <c r="F832" s="182">
        <v>41.36</v>
      </c>
      <c r="G832" s="182">
        <v>0.05</v>
      </c>
      <c r="H832" s="182">
        <v>19.61</v>
      </c>
      <c r="I832" s="182">
        <v>8.27</v>
      </c>
      <c r="J832" s="182">
        <v>0.55000000000000004</v>
      </c>
      <c r="K832" s="182">
        <v>18.850000000000001</v>
      </c>
      <c r="L832" s="182">
        <v>5.49</v>
      </c>
      <c r="M832" s="182">
        <v>0</v>
      </c>
      <c r="N832" s="182">
        <v>6.45</v>
      </c>
      <c r="O832" s="182">
        <v>100.63</v>
      </c>
      <c r="P832" s="183">
        <f t="shared" si="38"/>
        <v>80.247878785796033</v>
      </c>
      <c r="Q832" s="183">
        <f t="shared" si="39"/>
        <v>18.07633557544116</v>
      </c>
      <c r="R832" s="182" t="s">
        <v>729</v>
      </c>
      <c r="S832" s="182" t="s">
        <v>730</v>
      </c>
      <c r="T832" s="182">
        <v>5</v>
      </c>
    </row>
    <row r="833" spans="1:20" s="175" customFormat="1" ht="11.25">
      <c r="A833" s="175" t="s">
        <v>728</v>
      </c>
      <c r="B833" s="175">
        <v>15</v>
      </c>
      <c r="C833" s="175">
        <v>40</v>
      </c>
      <c r="D833" s="182">
        <v>0.3</v>
      </c>
      <c r="E833" s="182" t="str">
        <f t="shared" si="40"/>
        <v>Darnley Bay-15-40-0.3</v>
      </c>
      <c r="F833" s="182">
        <v>43.92</v>
      </c>
      <c r="G833" s="182">
        <v>0.13</v>
      </c>
      <c r="H833" s="182">
        <v>21.83</v>
      </c>
      <c r="I833" s="182">
        <v>8.59</v>
      </c>
      <c r="J833" s="182">
        <v>0.42</v>
      </c>
      <c r="K833" s="182">
        <v>18.79</v>
      </c>
      <c r="L833" s="182">
        <v>4.84</v>
      </c>
      <c r="M833" s="182">
        <v>0</v>
      </c>
      <c r="N833" s="182">
        <v>2.1800000000000002</v>
      </c>
      <c r="O833" s="182">
        <v>100.71</v>
      </c>
      <c r="P833" s="183">
        <f t="shared" si="38"/>
        <v>79.587459804268562</v>
      </c>
      <c r="Q833" s="183">
        <f t="shared" si="39"/>
        <v>6.2785676690322436</v>
      </c>
      <c r="R833" s="182" t="s">
        <v>729</v>
      </c>
      <c r="S833" s="182" t="s">
        <v>730</v>
      </c>
      <c r="T833" s="182">
        <v>5</v>
      </c>
    </row>
    <row r="834" spans="1:20" s="175" customFormat="1" ht="11.25">
      <c r="A834" s="175" t="s">
        <v>728</v>
      </c>
      <c r="B834" s="175">
        <v>15</v>
      </c>
      <c r="C834" s="175">
        <v>41</v>
      </c>
      <c r="D834" s="182">
        <v>0.3</v>
      </c>
      <c r="E834" s="182" t="str">
        <f t="shared" si="40"/>
        <v>Darnley Bay-15-41-0.3</v>
      </c>
      <c r="F834" s="182">
        <v>40.31</v>
      </c>
      <c r="G834" s="182">
        <v>0.15</v>
      </c>
      <c r="H834" s="182">
        <v>22.03</v>
      </c>
      <c r="I834" s="182">
        <v>19.579999999999998</v>
      </c>
      <c r="J834" s="182">
        <v>0.37</v>
      </c>
      <c r="K834" s="182">
        <v>11.82</v>
      </c>
      <c r="L834" s="182">
        <v>4.43</v>
      </c>
      <c r="M834" s="182">
        <v>0</v>
      </c>
      <c r="N834" s="182">
        <v>0.03</v>
      </c>
      <c r="O834" s="182">
        <v>98.72</v>
      </c>
      <c r="P834" s="183">
        <f t="shared" si="38"/>
        <v>51.830816372265787</v>
      </c>
      <c r="Q834" s="183">
        <f t="shared" si="39"/>
        <v>9.1270220396706361E-2</v>
      </c>
      <c r="R834" s="182" t="s">
        <v>729</v>
      </c>
      <c r="S834" s="182" t="s">
        <v>735</v>
      </c>
      <c r="T834" s="182">
        <v>4</v>
      </c>
    </row>
    <row r="835" spans="1:20" s="175" customFormat="1" ht="11.25">
      <c r="A835" s="175" t="s">
        <v>728</v>
      </c>
      <c r="B835" s="175">
        <v>15</v>
      </c>
      <c r="C835" s="175">
        <v>45</v>
      </c>
      <c r="D835" s="182">
        <v>0.3</v>
      </c>
      <c r="E835" s="182" t="str">
        <f t="shared" si="40"/>
        <v>Darnley Bay-15-45-0.3</v>
      </c>
      <c r="F835" s="182">
        <v>43.39</v>
      </c>
      <c r="G835" s="182">
        <v>0.13</v>
      </c>
      <c r="H835" s="182">
        <v>22.49</v>
      </c>
      <c r="I835" s="182">
        <v>7.92</v>
      </c>
      <c r="J835" s="182">
        <v>0.4</v>
      </c>
      <c r="K835" s="182">
        <v>19.05</v>
      </c>
      <c r="L835" s="182">
        <v>4.96</v>
      </c>
      <c r="M835" s="182">
        <v>0</v>
      </c>
      <c r="N835" s="182">
        <v>2.17</v>
      </c>
      <c r="O835" s="182">
        <v>100.52</v>
      </c>
      <c r="P835" s="183">
        <f t="shared" ref="P835:P870" si="41">((K835/40.31)/(K835/40.31+I835/71.85))*100</f>
        <v>81.086751480763269</v>
      </c>
      <c r="Q835" s="183">
        <f t="shared" ref="Q835:Q870" si="42">((N835/151.99061)/(N835/151.99061+H835/101.96137))*100</f>
        <v>6.0792596121334315</v>
      </c>
      <c r="R835" s="182" t="s">
        <v>729</v>
      </c>
      <c r="S835" s="182" t="s">
        <v>730</v>
      </c>
      <c r="T835" s="182">
        <v>5</v>
      </c>
    </row>
    <row r="836" spans="1:20" s="175" customFormat="1" ht="11.25">
      <c r="A836" s="175" t="s">
        <v>728</v>
      </c>
      <c r="B836" s="175">
        <v>15</v>
      </c>
      <c r="C836" s="175">
        <v>57</v>
      </c>
      <c r="D836" s="182">
        <v>0.3</v>
      </c>
      <c r="E836" s="182" t="str">
        <f t="shared" si="40"/>
        <v>Darnley Bay-15-57-0.3</v>
      </c>
      <c r="F836" s="182">
        <v>40.89</v>
      </c>
      <c r="G836" s="182">
        <v>0.15</v>
      </c>
      <c r="H836" s="182">
        <v>22.84</v>
      </c>
      <c r="I836" s="182">
        <v>16.59</v>
      </c>
      <c r="J836" s="182">
        <v>0.34</v>
      </c>
      <c r="K836" s="182">
        <v>13.5</v>
      </c>
      <c r="L836" s="182">
        <v>6.04</v>
      </c>
      <c r="M836" s="182">
        <v>0.02</v>
      </c>
      <c r="N836" s="182">
        <v>0.01</v>
      </c>
      <c r="O836" s="182">
        <v>100.37</v>
      </c>
      <c r="P836" s="183">
        <f t="shared" si="41"/>
        <v>59.191090791160569</v>
      </c>
      <c r="Q836" s="183">
        <f t="shared" si="42"/>
        <v>2.9362651159073879E-2</v>
      </c>
      <c r="R836" s="182" t="s">
        <v>729</v>
      </c>
      <c r="S836" s="182" t="s">
        <v>736</v>
      </c>
      <c r="T836" s="182">
        <v>3</v>
      </c>
    </row>
    <row r="837" spans="1:20" s="175" customFormat="1" ht="11.25">
      <c r="A837" s="175" t="s">
        <v>728</v>
      </c>
      <c r="B837" s="175">
        <v>15</v>
      </c>
      <c r="C837" s="175">
        <v>59</v>
      </c>
      <c r="D837" s="182">
        <v>0.3</v>
      </c>
      <c r="E837" s="182" t="str">
        <f t="shared" si="40"/>
        <v>Darnley Bay-15-59-0.3</v>
      </c>
      <c r="F837" s="182">
        <v>41.16</v>
      </c>
      <c r="G837" s="182">
        <v>0.43</v>
      </c>
      <c r="H837" s="182">
        <v>19.2</v>
      </c>
      <c r="I837" s="182">
        <v>7</v>
      </c>
      <c r="J837" s="182">
        <v>0.35</v>
      </c>
      <c r="K837" s="182">
        <v>20.079999999999998</v>
      </c>
      <c r="L837" s="182">
        <v>5.22</v>
      </c>
      <c r="M837" s="182">
        <v>0.05</v>
      </c>
      <c r="N837" s="182">
        <v>5.98</v>
      </c>
      <c r="O837" s="182">
        <v>99.47</v>
      </c>
      <c r="P837" s="183">
        <f t="shared" si="41"/>
        <v>83.641541221089938</v>
      </c>
      <c r="Q837" s="183">
        <f t="shared" si="42"/>
        <v>17.282819101224188</v>
      </c>
      <c r="R837" s="182" t="s">
        <v>729</v>
      </c>
      <c r="S837" s="182" t="s">
        <v>737</v>
      </c>
      <c r="T837" s="182">
        <v>11</v>
      </c>
    </row>
    <row r="838" spans="1:20" s="175" customFormat="1" ht="11.25">
      <c r="A838" s="175" t="s">
        <v>728</v>
      </c>
      <c r="B838" s="175">
        <v>15</v>
      </c>
      <c r="C838" s="175">
        <v>63</v>
      </c>
      <c r="D838" s="182">
        <v>0.3</v>
      </c>
      <c r="E838" s="182" t="str">
        <f t="shared" si="40"/>
        <v>Darnley Bay-15-63-0.3</v>
      </c>
      <c r="F838" s="182">
        <v>38.79</v>
      </c>
      <c r="G838" s="182">
        <v>0.45</v>
      </c>
      <c r="H838" s="182">
        <v>22.42</v>
      </c>
      <c r="I838" s="182">
        <v>19.57</v>
      </c>
      <c r="J838" s="182">
        <v>0.54</v>
      </c>
      <c r="K838" s="182">
        <v>11.45</v>
      </c>
      <c r="L838" s="182">
        <v>5.86</v>
      </c>
      <c r="M838" s="182">
        <v>0</v>
      </c>
      <c r="N838" s="182">
        <v>0.03</v>
      </c>
      <c r="O838" s="182">
        <v>99.1</v>
      </c>
      <c r="P838" s="183">
        <f t="shared" si="41"/>
        <v>51.049170574500614</v>
      </c>
      <c r="Q838" s="183">
        <f t="shared" si="42"/>
        <v>8.9683982100758688E-2</v>
      </c>
      <c r="R838" s="182" t="s">
        <v>729</v>
      </c>
      <c r="S838" s="182" t="s">
        <v>735</v>
      </c>
      <c r="T838" s="182">
        <v>4</v>
      </c>
    </row>
    <row r="839" spans="1:20" s="175" customFormat="1" ht="11.25">
      <c r="A839" s="175" t="s">
        <v>728</v>
      </c>
      <c r="B839" s="175">
        <v>15</v>
      </c>
      <c r="C839" s="175">
        <v>65</v>
      </c>
      <c r="D839" s="182">
        <v>0.3</v>
      </c>
      <c r="E839" s="182" t="str">
        <f t="shared" si="40"/>
        <v>Darnley Bay-15-65-0.3</v>
      </c>
      <c r="F839" s="182">
        <v>41.81</v>
      </c>
      <c r="G839" s="182">
        <v>0.49</v>
      </c>
      <c r="H839" s="182">
        <v>22.52</v>
      </c>
      <c r="I839" s="182">
        <v>11.36</v>
      </c>
      <c r="J839" s="182">
        <v>0.47</v>
      </c>
      <c r="K839" s="182">
        <v>19.149999999999999</v>
      </c>
      <c r="L839" s="182">
        <v>4.68</v>
      </c>
      <c r="M839" s="182">
        <v>0.01</v>
      </c>
      <c r="N839" s="182">
        <v>0.2</v>
      </c>
      <c r="O839" s="182">
        <v>100.7</v>
      </c>
      <c r="P839" s="183">
        <f t="shared" si="41"/>
        <v>75.02948306924489</v>
      </c>
      <c r="Q839" s="183">
        <f t="shared" si="42"/>
        <v>0.59224415505589001</v>
      </c>
      <c r="R839" s="182" t="s">
        <v>729</v>
      </c>
      <c r="S839" s="182" t="s">
        <v>735</v>
      </c>
      <c r="T839" s="182">
        <v>4</v>
      </c>
    </row>
    <row r="840" spans="1:20" s="175" customFormat="1" ht="11.25">
      <c r="A840" s="175" t="s">
        <v>728</v>
      </c>
      <c r="B840" s="175">
        <v>15</v>
      </c>
      <c r="C840" s="175">
        <v>68</v>
      </c>
      <c r="D840" s="182">
        <v>0.3</v>
      </c>
      <c r="E840" s="182" t="str">
        <f t="shared" si="40"/>
        <v>Darnley Bay-15-68-0.3</v>
      </c>
      <c r="F840" s="182">
        <v>40.729999999999997</v>
      </c>
      <c r="G840" s="182">
        <v>0.11</v>
      </c>
      <c r="H840" s="182">
        <v>17.809999999999999</v>
      </c>
      <c r="I840" s="182">
        <v>7.22</v>
      </c>
      <c r="J840" s="182">
        <v>0.3</v>
      </c>
      <c r="K840" s="182">
        <v>20.78</v>
      </c>
      <c r="L840" s="182">
        <v>5.14</v>
      </c>
      <c r="M840" s="182">
        <v>0</v>
      </c>
      <c r="N840" s="182">
        <v>6.73</v>
      </c>
      <c r="O840" s="182">
        <v>98.84</v>
      </c>
      <c r="P840" s="183">
        <f t="shared" si="41"/>
        <v>83.686942051740687</v>
      </c>
      <c r="Q840" s="183">
        <f t="shared" si="42"/>
        <v>20.223080531334954</v>
      </c>
      <c r="R840" s="182" t="s">
        <v>729</v>
      </c>
      <c r="S840" s="182" t="s">
        <v>730</v>
      </c>
      <c r="T840" s="182">
        <v>5</v>
      </c>
    </row>
    <row r="841" spans="1:20" s="175" customFormat="1" ht="11.25">
      <c r="A841" s="175" t="s">
        <v>728</v>
      </c>
      <c r="B841" s="175">
        <v>15</v>
      </c>
      <c r="C841" s="175">
        <v>69</v>
      </c>
      <c r="D841" s="182">
        <v>0.3</v>
      </c>
      <c r="E841" s="182" t="str">
        <f t="shared" si="40"/>
        <v>Darnley Bay-15-69-0.3</v>
      </c>
      <c r="F841" s="182">
        <v>39.46</v>
      </c>
      <c r="G841" s="182">
        <v>0.21</v>
      </c>
      <c r="H841" s="182">
        <v>21.9</v>
      </c>
      <c r="I841" s="182">
        <v>22.06</v>
      </c>
      <c r="J841" s="182">
        <v>0.78</v>
      </c>
      <c r="K841" s="182">
        <v>9.85</v>
      </c>
      <c r="L841" s="182">
        <v>6.58</v>
      </c>
      <c r="M841" s="182">
        <v>0</v>
      </c>
      <c r="N841" s="182">
        <v>0.15</v>
      </c>
      <c r="O841" s="182">
        <v>101</v>
      </c>
      <c r="P841" s="183">
        <f t="shared" si="41"/>
        <v>44.316827754915252</v>
      </c>
      <c r="Q841" s="183">
        <f t="shared" si="42"/>
        <v>0.45737784633044104</v>
      </c>
      <c r="R841" s="182" t="s">
        <v>729</v>
      </c>
      <c r="S841" s="182" t="s">
        <v>736</v>
      </c>
      <c r="T841" s="182">
        <v>3</v>
      </c>
    </row>
    <row r="842" spans="1:20" s="175" customFormat="1" ht="11.25">
      <c r="A842" s="175" t="s">
        <v>728</v>
      </c>
      <c r="B842" s="175">
        <v>15</v>
      </c>
      <c r="C842" s="175">
        <v>70</v>
      </c>
      <c r="D842" s="182">
        <v>0.3</v>
      </c>
      <c r="E842" s="182" t="str">
        <f t="shared" si="40"/>
        <v>Darnley Bay-15-70-0.3</v>
      </c>
      <c r="F842" s="182">
        <v>40.25</v>
      </c>
      <c r="G842" s="182">
        <v>0.1</v>
      </c>
      <c r="H842" s="182">
        <v>22.02</v>
      </c>
      <c r="I842" s="182">
        <v>22.33</v>
      </c>
      <c r="J842" s="182">
        <v>0.55000000000000004</v>
      </c>
      <c r="K842" s="182">
        <v>9.5</v>
      </c>
      <c r="L842" s="182">
        <v>6.31</v>
      </c>
      <c r="M842" s="182">
        <v>0</v>
      </c>
      <c r="N842" s="182">
        <v>0</v>
      </c>
      <c r="O842" s="182">
        <v>101.07</v>
      </c>
      <c r="P842" s="183">
        <f t="shared" si="41"/>
        <v>43.127324473226807</v>
      </c>
      <c r="Q842" s="183">
        <f t="shared" si="42"/>
        <v>0</v>
      </c>
      <c r="R842" s="182" t="s">
        <v>729</v>
      </c>
      <c r="S842" s="182" t="s">
        <v>736</v>
      </c>
      <c r="T842" s="182">
        <v>3</v>
      </c>
    </row>
    <row r="843" spans="1:20" s="175" customFormat="1" ht="11.25">
      <c r="A843" s="175" t="s">
        <v>728</v>
      </c>
      <c r="B843" s="175">
        <v>15</v>
      </c>
      <c r="C843" s="175">
        <v>71</v>
      </c>
      <c r="D843" s="182">
        <v>0.3</v>
      </c>
      <c r="E843" s="182" t="str">
        <f t="shared" si="40"/>
        <v>Darnley Bay-15-71-0.3</v>
      </c>
      <c r="F843" s="182">
        <v>38.9</v>
      </c>
      <c r="G843" s="182">
        <v>0.15</v>
      </c>
      <c r="H843" s="182">
        <v>20.94</v>
      </c>
      <c r="I843" s="182">
        <v>25.89</v>
      </c>
      <c r="J843" s="182">
        <v>1.36</v>
      </c>
      <c r="K843" s="182">
        <v>6.49</v>
      </c>
      <c r="L843" s="182">
        <v>6.23</v>
      </c>
      <c r="M843" s="182">
        <v>0</v>
      </c>
      <c r="N843" s="182">
        <v>0.14000000000000001</v>
      </c>
      <c r="O843" s="182">
        <v>100.09</v>
      </c>
      <c r="P843" s="183">
        <f t="shared" si="41"/>
        <v>30.882607724690185</v>
      </c>
      <c r="Q843" s="183">
        <f t="shared" si="42"/>
        <v>0.44650545785662177</v>
      </c>
      <c r="R843" s="182" t="s">
        <v>729</v>
      </c>
      <c r="S843" s="182" t="s">
        <v>736</v>
      </c>
      <c r="T843" s="182">
        <v>3</v>
      </c>
    </row>
    <row r="844" spans="1:20" s="175" customFormat="1" ht="11.25">
      <c r="A844" s="175" t="s">
        <v>728</v>
      </c>
      <c r="B844" s="175">
        <v>15</v>
      </c>
      <c r="C844" s="175">
        <v>72</v>
      </c>
      <c r="D844" s="182">
        <v>0.3</v>
      </c>
      <c r="E844" s="182" t="str">
        <f t="shared" si="40"/>
        <v>Darnley Bay-15-72-0.3</v>
      </c>
      <c r="F844" s="182">
        <v>38.35</v>
      </c>
      <c r="G844" s="182">
        <v>0.09</v>
      </c>
      <c r="H844" s="182">
        <v>21.35</v>
      </c>
      <c r="I844" s="182">
        <v>36.86</v>
      </c>
      <c r="J844" s="182">
        <v>0.74</v>
      </c>
      <c r="K844" s="182">
        <v>2.92</v>
      </c>
      <c r="L844" s="182">
        <v>1.08</v>
      </c>
      <c r="M844" s="182">
        <v>0</v>
      </c>
      <c r="N844" s="182">
        <v>0.05</v>
      </c>
      <c r="O844" s="182">
        <v>101.45</v>
      </c>
      <c r="P844" s="183">
        <f t="shared" si="41"/>
        <v>12.373110479500049</v>
      </c>
      <c r="Q844" s="183">
        <f t="shared" si="42"/>
        <v>0.15685893594545328</v>
      </c>
      <c r="R844" s="182" t="s">
        <v>729</v>
      </c>
      <c r="S844" s="182" t="s">
        <v>741</v>
      </c>
      <c r="T844" s="182">
        <v>7</v>
      </c>
    </row>
    <row r="845" spans="1:20" s="175" customFormat="1" ht="11.25">
      <c r="A845" s="175" t="s">
        <v>728</v>
      </c>
      <c r="B845" s="175">
        <v>15</v>
      </c>
      <c r="C845" s="175">
        <v>76</v>
      </c>
      <c r="D845" s="182">
        <v>0.3</v>
      </c>
      <c r="E845" s="182" t="str">
        <f t="shared" si="40"/>
        <v>Darnley Bay-15-76-0.3</v>
      </c>
      <c r="F845" s="182">
        <v>41.76</v>
      </c>
      <c r="G845" s="182">
        <v>0.28999999999999998</v>
      </c>
      <c r="H845" s="182">
        <v>20.67</v>
      </c>
      <c r="I845" s="182">
        <v>6.54</v>
      </c>
      <c r="J845" s="182">
        <v>0.28999999999999998</v>
      </c>
      <c r="K845" s="182">
        <v>21.84</v>
      </c>
      <c r="L845" s="182">
        <v>4.99</v>
      </c>
      <c r="M845" s="182">
        <v>0</v>
      </c>
      <c r="N845" s="182">
        <v>3.31</v>
      </c>
      <c r="O845" s="182">
        <v>99.68</v>
      </c>
      <c r="P845" s="183">
        <f t="shared" si="41"/>
        <v>85.616385664278766</v>
      </c>
      <c r="Q845" s="183">
        <f t="shared" si="42"/>
        <v>9.700452539968337</v>
      </c>
      <c r="R845" s="182" t="s">
        <v>729</v>
      </c>
      <c r="S845" s="182" t="s">
        <v>730</v>
      </c>
      <c r="T845" s="182">
        <v>5</v>
      </c>
    </row>
    <row r="846" spans="1:20" s="175" customFormat="1" ht="11.25">
      <c r="A846" s="175" t="s">
        <v>728</v>
      </c>
      <c r="B846" s="175">
        <v>15</v>
      </c>
      <c r="C846" s="175">
        <v>77</v>
      </c>
      <c r="D846" s="182">
        <v>0.3</v>
      </c>
      <c r="E846" s="182" t="str">
        <f t="shared" si="40"/>
        <v>Darnley Bay-15-77-0.3</v>
      </c>
      <c r="F846" s="182">
        <v>42.78</v>
      </c>
      <c r="G846" s="182">
        <v>0.09</v>
      </c>
      <c r="H846" s="182">
        <v>17.8</v>
      </c>
      <c r="I846" s="182">
        <v>6.8</v>
      </c>
      <c r="J846" s="182">
        <v>0.44</v>
      </c>
      <c r="K846" s="182">
        <v>20.77</v>
      </c>
      <c r="L846" s="182">
        <v>5.0199999999999996</v>
      </c>
      <c r="M846" s="182">
        <v>0</v>
      </c>
      <c r="N846" s="182">
        <v>6.57</v>
      </c>
      <c r="O846" s="182">
        <v>100.27</v>
      </c>
      <c r="P846" s="183">
        <f t="shared" si="41"/>
        <v>84.482396015698313</v>
      </c>
      <c r="Q846" s="183">
        <f t="shared" si="42"/>
        <v>19.846603808717049</v>
      </c>
      <c r="R846" s="182" t="s">
        <v>729</v>
      </c>
      <c r="S846" s="182" t="s">
        <v>730</v>
      </c>
      <c r="T846" s="182">
        <v>5</v>
      </c>
    </row>
    <row r="847" spans="1:20" s="175" customFormat="1" ht="11.25">
      <c r="A847" s="175" t="s">
        <v>728</v>
      </c>
      <c r="B847" s="175">
        <v>15</v>
      </c>
      <c r="C847" s="175">
        <v>78</v>
      </c>
      <c r="D847" s="182">
        <v>0.3</v>
      </c>
      <c r="E847" s="182" t="str">
        <f t="shared" si="40"/>
        <v>Darnley Bay-15-78-0.3</v>
      </c>
      <c r="F847" s="182">
        <v>42.2</v>
      </c>
      <c r="G847" s="182">
        <v>0.52</v>
      </c>
      <c r="H847" s="182">
        <v>19.32</v>
      </c>
      <c r="I847" s="182">
        <v>7.15</v>
      </c>
      <c r="J847" s="182">
        <v>0.22</v>
      </c>
      <c r="K847" s="182">
        <v>20.69</v>
      </c>
      <c r="L847" s="182">
        <v>5.14</v>
      </c>
      <c r="M847" s="182">
        <v>7.0000000000000007E-2</v>
      </c>
      <c r="N847" s="182">
        <v>4.82</v>
      </c>
      <c r="O847" s="182">
        <v>100.13</v>
      </c>
      <c r="P847" s="183">
        <f t="shared" si="41"/>
        <v>83.760556864941421</v>
      </c>
      <c r="Q847" s="183">
        <f t="shared" si="42"/>
        <v>14.336825090232704</v>
      </c>
      <c r="R847" s="182" t="s">
        <v>729</v>
      </c>
      <c r="S847" s="182" t="s">
        <v>737</v>
      </c>
      <c r="T847" s="182">
        <v>11</v>
      </c>
    </row>
    <row r="848" spans="1:20" s="175" customFormat="1" ht="11.25">
      <c r="A848" s="175" t="s">
        <v>728</v>
      </c>
      <c r="B848" s="175">
        <v>15</v>
      </c>
      <c r="C848" s="175">
        <v>85</v>
      </c>
      <c r="D848" s="182">
        <v>0.3</v>
      </c>
      <c r="E848" s="182" t="str">
        <f t="shared" si="40"/>
        <v>Darnley Bay-15-85-0.3</v>
      </c>
      <c r="F848" s="182">
        <v>42.29</v>
      </c>
      <c r="G848" s="182">
        <v>0.13</v>
      </c>
      <c r="H848" s="182">
        <v>18.989999999999998</v>
      </c>
      <c r="I848" s="182">
        <v>6.96</v>
      </c>
      <c r="J848" s="182">
        <v>0.4</v>
      </c>
      <c r="K848" s="182">
        <v>19.809999999999999</v>
      </c>
      <c r="L848" s="182">
        <v>5.31</v>
      </c>
      <c r="M848" s="182">
        <v>0</v>
      </c>
      <c r="N848" s="182">
        <v>7.32</v>
      </c>
      <c r="O848" s="182">
        <v>101.21</v>
      </c>
      <c r="P848" s="183">
        <f t="shared" si="41"/>
        <v>83.534444767819068</v>
      </c>
      <c r="Q848" s="183">
        <f t="shared" si="42"/>
        <v>20.54575577885587</v>
      </c>
      <c r="R848" s="182" t="s">
        <v>729</v>
      </c>
      <c r="S848" s="182" t="s">
        <v>730</v>
      </c>
      <c r="T848" s="182">
        <v>5</v>
      </c>
    </row>
    <row r="849" spans="1:20" s="175" customFormat="1" ht="11.25">
      <c r="A849" s="175" t="s">
        <v>728</v>
      </c>
      <c r="B849" s="175">
        <v>15</v>
      </c>
      <c r="C849" s="175">
        <v>86</v>
      </c>
      <c r="D849" s="182">
        <v>0.3</v>
      </c>
      <c r="E849" s="182" t="str">
        <f t="shared" si="40"/>
        <v>Darnley Bay-15-86-0.3</v>
      </c>
      <c r="F849" s="182">
        <v>41.84</v>
      </c>
      <c r="G849" s="182">
        <v>0.04</v>
      </c>
      <c r="H849" s="182">
        <v>18.87</v>
      </c>
      <c r="I849" s="182">
        <v>7.83</v>
      </c>
      <c r="J849" s="182">
        <v>0.46</v>
      </c>
      <c r="K849" s="182">
        <v>19.11</v>
      </c>
      <c r="L849" s="182">
        <v>6.09</v>
      </c>
      <c r="M849" s="182">
        <v>0</v>
      </c>
      <c r="N849" s="182">
        <v>6.51</v>
      </c>
      <c r="O849" s="182">
        <v>100.75</v>
      </c>
      <c r="P849" s="183">
        <f t="shared" si="41"/>
        <v>81.309238548812772</v>
      </c>
      <c r="Q849" s="183">
        <f t="shared" si="42"/>
        <v>18.793890670106357</v>
      </c>
      <c r="R849" s="182" t="s">
        <v>729</v>
      </c>
      <c r="S849" s="182" t="s">
        <v>730</v>
      </c>
      <c r="T849" s="182">
        <v>5</v>
      </c>
    </row>
    <row r="850" spans="1:20" s="175" customFormat="1" ht="11.25">
      <c r="A850" s="175" t="s">
        <v>728</v>
      </c>
      <c r="B850" s="175">
        <v>15</v>
      </c>
      <c r="C850" s="175">
        <v>87</v>
      </c>
      <c r="D850" s="182">
        <v>0.3</v>
      </c>
      <c r="E850" s="182" t="str">
        <f t="shared" si="40"/>
        <v>Darnley Bay-15-87-0.3</v>
      </c>
      <c r="F850" s="182">
        <v>40.659999999999997</v>
      </c>
      <c r="G850" s="182">
        <v>0.18</v>
      </c>
      <c r="H850" s="182">
        <v>18.309999999999999</v>
      </c>
      <c r="I850" s="182">
        <v>7.43</v>
      </c>
      <c r="J850" s="182">
        <v>0.38</v>
      </c>
      <c r="K850" s="182">
        <v>19.36</v>
      </c>
      <c r="L850" s="182">
        <v>6.14</v>
      </c>
      <c r="M850" s="182">
        <v>0</v>
      </c>
      <c r="N850" s="182">
        <v>6.93</v>
      </c>
      <c r="O850" s="182">
        <v>99.39</v>
      </c>
      <c r="P850" s="183">
        <f t="shared" si="41"/>
        <v>82.283355179677613</v>
      </c>
      <c r="Q850" s="183">
        <f t="shared" si="42"/>
        <v>20.248864336162494</v>
      </c>
      <c r="R850" s="182" t="s">
        <v>729</v>
      </c>
      <c r="S850" s="182" t="s">
        <v>730</v>
      </c>
      <c r="T850" s="182">
        <v>5</v>
      </c>
    </row>
    <row r="851" spans="1:20" s="175" customFormat="1" ht="11.25">
      <c r="A851" s="175" t="s">
        <v>728</v>
      </c>
      <c r="B851" s="175">
        <v>15</v>
      </c>
      <c r="C851" s="175">
        <v>90</v>
      </c>
      <c r="D851" s="182">
        <v>0.3</v>
      </c>
      <c r="E851" s="182" t="str">
        <f t="shared" si="40"/>
        <v>Darnley Bay-15-90-0.3</v>
      </c>
      <c r="F851" s="182">
        <v>40.799999999999997</v>
      </c>
      <c r="G851" s="182">
        <v>0.21</v>
      </c>
      <c r="H851" s="182">
        <v>22.02</v>
      </c>
      <c r="I851" s="182">
        <v>7.83</v>
      </c>
      <c r="J851" s="182">
        <v>0.5</v>
      </c>
      <c r="K851" s="182">
        <v>19.39</v>
      </c>
      <c r="L851" s="182">
        <v>4.71</v>
      </c>
      <c r="M851" s="182">
        <v>0</v>
      </c>
      <c r="N851" s="182">
        <v>3.05</v>
      </c>
      <c r="O851" s="182">
        <v>98.52</v>
      </c>
      <c r="P851" s="183">
        <f t="shared" si="41"/>
        <v>81.529288293039528</v>
      </c>
      <c r="Q851" s="183">
        <f t="shared" si="42"/>
        <v>8.5018554405534363</v>
      </c>
      <c r="R851" s="182" t="s">
        <v>729</v>
      </c>
      <c r="S851" s="182" t="s">
        <v>730</v>
      </c>
      <c r="T851" s="182">
        <v>5</v>
      </c>
    </row>
    <row r="852" spans="1:20" s="175" customFormat="1" ht="11.25">
      <c r="A852" s="175" t="s">
        <v>728</v>
      </c>
      <c r="B852" s="175">
        <v>15</v>
      </c>
      <c r="C852" s="175">
        <v>99</v>
      </c>
      <c r="D852" s="182">
        <v>0.3</v>
      </c>
      <c r="E852" s="182" t="str">
        <f t="shared" si="40"/>
        <v>Darnley Bay-15-99-0.3</v>
      </c>
      <c r="F852" s="182">
        <v>42.4</v>
      </c>
      <c r="G852" s="182">
        <v>0.25</v>
      </c>
      <c r="H852" s="182">
        <v>19.670000000000002</v>
      </c>
      <c r="I852" s="182">
        <v>7.71</v>
      </c>
      <c r="J852" s="182">
        <v>0.32</v>
      </c>
      <c r="K852" s="182">
        <v>19.03</v>
      </c>
      <c r="L852" s="182">
        <v>5.0599999999999996</v>
      </c>
      <c r="M852" s="182">
        <v>0</v>
      </c>
      <c r="N852" s="182">
        <v>4.99</v>
      </c>
      <c r="O852" s="182">
        <v>99.43</v>
      </c>
      <c r="P852" s="183">
        <f t="shared" si="41"/>
        <v>81.47959508385577</v>
      </c>
      <c r="Q852" s="183">
        <f t="shared" si="42"/>
        <v>14.543249780719922</v>
      </c>
      <c r="R852" s="182" t="s">
        <v>729</v>
      </c>
      <c r="S852" s="182" t="s">
        <v>730</v>
      </c>
      <c r="T852" s="182">
        <v>5</v>
      </c>
    </row>
    <row r="853" spans="1:20" s="175" customFormat="1" ht="11.25">
      <c r="A853" s="175" t="s">
        <v>728</v>
      </c>
      <c r="B853" s="175">
        <v>16</v>
      </c>
      <c r="C853" s="175">
        <v>5</v>
      </c>
      <c r="D853" s="182">
        <v>0.3</v>
      </c>
      <c r="E853" s="182" t="str">
        <f t="shared" si="40"/>
        <v>Darnley Bay-16-5-0.3</v>
      </c>
      <c r="F853" s="182">
        <v>41.92</v>
      </c>
      <c r="G853" s="182">
        <v>0.04</v>
      </c>
      <c r="H853" s="182">
        <v>21.4</v>
      </c>
      <c r="I853" s="182">
        <v>8.02</v>
      </c>
      <c r="J853" s="182">
        <v>0.55000000000000004</v>
      </c>
      <c r="K853" s="182">
        <v>19.22</v>
      </c>
      <c r="L853" s="182">
        <v>5.16</v>
      </c>
      <c r="M853" s="182">
        <v>0</v>
      </c>
      <c r="N853" s="182">
        <v>2.89</v>
      </c>
      <c r="O853" s="182">
        <v>99.21</v>
      </c>
      <c r="P853" s="183">
        <f t="shared" si="41"/>
        <v>81.030512546566129</v>
      </c>
      <c r="Q853" s="183">
        <f t="shared" si="42"/>
        <v>8.3069113480190637</v>
      </c>
      <c r="R853" s="182" t="s">
        <v>729</v>
      </c>
      <c r="S853" s="182" t="s">
        <v>730</v>
      </c>
      <c r="T853" s="182">
        <v>5</v>
      </c>
    </row>
    <row r="854" spans="1:20" s="175" customFormat="1" ht="11.25">
      <c r="A854" s="175" t="s">
        <v>728</v>
      </c>
      <c r="B854" s="175">
        <v>16</v>
      </c>
      <c r="C854" s="175">
        <v>6</v>
      </c>
      <c r="D854" s="182">
        <v>0.3</v>
      </c>
      <c r="E854" s="182" t="str">
        <f t="shared" si="40"/>
        <v>Darnley Bay-16-6-0.3</v>
      </c>
      <c r="F854" s="182">
        <v>40.72</v>
      </c>
      <c r="G854" s="182">
        <v>0</v>
      </c>
      <c r="H854" s="182">
        <v>14.19</v>
      </c>
      <c r="I854" s="182">
        <v>7.61</v>
      </c>
      <c r="J854" s="182">
        <v>0.62</v>
      </c>
      <c r="K854" s="182">
        <v>17.61</v>
      </c>
      <c r="L854" s="182">
        <v>7.29</v>
      </c>
      <c r="M854" s="182">
        <v>0</v>
      </c>
      <c r="N854" s="182">
        <v>11.29</v>
      </c>
      <c r="O854" s="182">
        <v>99.33</v>
      </c>
      <c r="P854" s="183">
        <f t="shared" si="41"/>
        <v>80.486529075385988</v>
      </c>
      <c r="Q854" s="183">
        <f t="shared" si="42"/>
        <v>34.799937435246939</v>
      </c>
      <c r="R854" s="182" t="s">
        <v>729</v>
      </c>
      <c r="S854" s="182" t="s">
        <v>730</v>
      </c>
      <c r="T854" s="182">
        <v>5</v>
      </c>
    </row>
    <row r="855" spans="1:20" s="175" customFormat="1" ht="11.25">
      <c r="A855" s="175" t="s">
        <v>728</v>
      </c>
      <c r="B855" s="175">
        <v>16</v>
      </c>
      <c r="C855" s="175">
        <v>7</v>
      </c>
      <c r="D855" s="182">
        <v>0.3</v>
      </c>
      <c r="E855" s="182" t="str">
        <f t="shared" si="40"/>
        <v>Darnley Bay-16-7-0.3</v>
      </c>
      <c r="F855" s="182">
        <v>41.51</v>
      </c>
      <c r="G855" s="182">
        <v>0.14000000000000001</v>
      </c>
      <c r="H855" s="182">
        <v>22.16</v>
      </c>
      <c r="I855" s="182">
        <v>8.25</v>
      </c>
      <c r="J855" s="182">
        <v>0.4</v>
      </c>
      <c r="K855" s="182">
        <v>20.3</v>
      </c>
      <c r="L855" s="182">
        <v>4.93</v>
      </c>
      <c r="M855" s="182">
        <v>0</v>
      </c>
      <c r="N855" s="182">
        <v>2.39</v>
      </c>
      <c r="O855" s="182">
        <v>100.08</v>
      </c>
      <c r="P855" s="183">
        <f t="shared" si="41"/>
        <v>81.432908318154219</v>
      </c>
      <c r="Q855" s="183">
        <f t="shared" si="42"/>
        <v>6.7469877023771216</v>
      </c>
      <c r="R855" s="182" t="s">
        <v>729</v>
      </c>
      <c r="S855" s="182" t="s">
        <v>730</v>
      </c>
      <c r="T855" s="182">
        <v>5</v>
      </c>
    </row>
    <row r="856" spans="1:20" s="175" customFormat="1" ht="11.25">
      <c r="A856" s="175" t="s">
        <v>728</v>
      </c>
      <c r="B856" s="175">
        <v>16</v>
      </c>
      <c r="C856" s="175">
        <v>8</v>
      </c>
      <c r="D856" s="182">
        <v>0.3</v>
      </c>
      <c r="E856" s="182" t="str">
        <f t="shared" si="40"/>
        <v>Darnley Bay-16-8-0.3</v>
      </c>
      <c r="F856" s="182">
        <v>42.53</v>
      </c>
      <c r="G856" s="182">
        <v>0.21</v>
      </c>
      <c r="H856" s="182">
        <v>21.11</v>
      </c>
      <c r="I856" s="182">
        <v>6.81</v>
      </c>
      <c r="J856" s="182">
        <v>0.36</v>
      </c>
      <c r="K856" s="182">
        <v>20.61</v>
      </c>
      <c r="L856" s="182">
        <v>5.55</v>
      </c>
      <c r="M856" s="182">
        <v>0</v>
      </c>
      <c r="N856" s="182">
        <v>3.68</v>
      </c>
      <c r="O856" s="182">
        <v>100.86</v>
      </c>
      <c r="P856" s="183">
        <f t="shared" si="41"/>
        <v>84.361368022461292</v>
      </c>
      <c r="Q856" s="183">
        <f t="shared" si="42"/>
        <v>10.470008469424187</v>
      </c>
      <c r="R856" s="182" t="s">
        <v>729</v>
      </c>
      <c r="S856" s="182" t="s">
        <v>730</v>
      </c>
      <c r="T856" s="182">
        <v>5</v>
      </c>
    </row>
    <row r="857" spans="1:20" s="175" customFormat="1" ht="11.25">
      <c r="A857" s="175" t="s">
        <v>728</v>
      </c>
      <c r="B857" s="175">
        <v>16</v>
      </c>
      <c r="C857" s="175">
        <v>9</v>
      </c>
      <c r="D857" s="182">
        <v>0.3</v>
      </c>
      <c r="E857" s="182" t="str">
        <f t="shared" si="40"/>
        <v>Darnley Bay-16-9-0.3</v>
      </c>
      <c r="F857" s="182">
        <v>42.46</v>
      </c>
      <c r="G857" s="182">
        <v>0.06</v>
      </c>
      <c r="H857" s="182">
        <v>20.67</v>
      </c>
      <c r="I857" s="182">
        <v>7.26</v>
      </c>
      <c r="J857" s="182">
        <v>0.47</v>
      </c>
      <c r="K857" s="182">
        <v>19.77</v>
      </c>
      <c r="L857" s="182">
        <v>5.24</v>
      </c>
      <c r="M857" s="182">
        <v>0</v>
      </c>
      <c r="N857" s="182">
        <v>3.96</v>
      </c>
      <c r="O857" s="182">
        <v>99.89</v>
      </c>
      <c r="P857" s="183">
        <f t="shared" si="41"/>
        <v>82.91714948312881</v>
      </c>
      <c r="Q857" s="183">
        <f t="shared" si="42"/>
        <v>11.388434372180479</v>
      </c>
      <c r="R857" s="182" t="s">
        <v>729</v>
      </c>
      <c r="S857" s="182" t="s">
        <v>730</v>
      </c>
      <c r="T857" s="182">
        <v>5</v>
      </c>
    </row>
    <row r="858" spans="1:20" s="175" customFormat="1" ht="11.25">
      <c r="A858" s="175" t="s">
        <v>728</v>
      </c>
      <c r="B858" s="175">
        <v>16</v>
      </c>
      <c r="C858" s="175">
        <v>11</v>
      </c>
      <c r="D858" s="182">
        <v>0.3</v>
      </c>
      <c r="E858" s="182" t="str">
        <f t="shared" si="40"/>
        <v>Darnley Bay-16-11-0.3</v>
      </c>
      <c r="F858" s="182">
        <v>41.98</v>
      </c>
      <c r="G858" s="182">
        <v>0.06</v>
      </c>
      <c r="H858" s="182">
        <v>21.14</v>
      </c>
      <c r="I858" s="182">
        <v>6.58</v>
      </c>
      <c r="J858" s="182">
        <v>0.28999999999999998</v>
      </c>
      <c r="K858" s="182">
        <v>20.99</v>
      </c>
      <c r="L858" s="182">
        <v>5.33</v>
      </c>
      <c r="M858" s="182">
        <v>0</v>
      </c>
      <c r="N858" s="182">
        <v>3.79</v>
      </c>
      <c r="O858" s="182">
        <v>100.15</v>
      </c>
      <c r="P858" s="183">
        <f t="shared" si="41"/>
        <v>85.043188643010069</v>
      </c>
      <c r="Q858" s="183">
        <f t="shared" si="42"/>
        <v>10.73571253029311</v>
      </c>
      <c r="R858" s="182" t="s">
        <v>729</v>
      </c>
      <c r="S858" s="182" t="s">
        <v>730</v>
      </c>
      <c r="T858" s="182">
        <v>5</v>
      </c>
    </row>
    <row r="859" spans="1:20" s="175" customFormat="1" ht="11.25">
      <c r="A859" s="175" t="s">
        <v>728</v>
      </c>
      <c r="B859" s="175">
        <v>16</v>
      </c>
      <c r="C859" s="175">
        <v>16</v>
      </c>
      <c r="D859" s="182">
        <v>0.3</v>
      </c>
      <c r="E859" s="182" t="str">
        <f t="shared" si="40"/>
        <v>Darnley Bay-16-16-0.3</v>
      </c>
      <c r="F859" s="182">
        <v>42.17</v>
      </c>
      <c r="G859" s="182">
        <v>0.21</v>
      </c>
      <c r="H859" s="182">
        <v>19.53</v>
      </c>
      <c r="I859" s="182">
        <v>7.68</v>
      </c>
      <c r="J859" s="182">
        <v>0.5</v>
      </c>
      <c r="K859" s="182">
        <v>21.54</v>
      </c>
      <c r="L859" s="182">
        <v>4.96</v>
      </c>
      <c r="M859" s="182">
        <v>0</v>
      </c>
      <c r="N859" s="182">
        <v>4.28</v>
      </c>
      <c r="O859" s="182">
        <v>100.88</v>
      </c>
      <c r="P859" s="183">
        <f t="shared" si="41"/>
        <v>83.331044978925064</v>
      </c>
      <c r="Q859" s="183">
        <f t="shared" si="42"/>
        <v>12.817150642710182</v>
      </c>
      <c r="R859" s="182" t="s">
        <v>729</v>
      </c>
      <c r="S859" s="182" t="s">
        <v>730</v>
      </c>
      <c r="T859" s="182">
        <v>5</v>
      </c>
    </row>
    <row r="860" spans="1:20" s="175" customFormat="1" ht="11.25">
      <c r="A860" s="175" t="s">
        <v>728</v>
      </c>
      <c r="B860" s="175">
        <v>16</v>
      </c>
      <c r="C860" s="175">
        <v>17</v>
      </c>
      <c r="D860" s="182">
        <v>0.3</v>
      </c>
      <c r="E860" s="182" t="str">
        <f t="shared" si="40"/>
        <v>Darnley Bay-16-17-0.3</v>
      </c>
      <c r="F860" s="182">
        <v>42.16</v>
      </c>
      <c r="G860" s="182">
        <v>0.81</v>
      </c>
      <c r="H860" s="182">
        <v>22.42</v>
      </c>
      <c r="I860" s="182">
        <v>8.18</v>
      </c>
      <c r="J860" s="182">
        <v>0.26</v>
      </c>
      <c r="K860" s="182">
        <v>20.23</v>
      </c>
      <c r="L860" s="182">
        <v>5.29</v>
      </c>
      <c r="M860" s="182">
        <v>0.01</v>
      </c>
      <c r="N860" s="182">
        <v>1.61</v>
      </c>
      <c r="O860" s="182">
        <v>100.98</v>
      </c>
      <c r="P860" s="183">
        <f t="shared" si="41"/>
        <v>81.509395173887299</v>
      </c>
      <c r="Q860" s="183">
        <f t="shared" si="42"/>
        <v>4.595956946592767</v>
      </c>
      <c r="R860" s="182" t="s">
        <v>729</v>
      </c>
      <c r="S860" s="182" t="s">
        <v>733</v>
      </c>
      <c r="T860" s="182">
        <v>1</v>
      </c>
    </row>
    <row r="861" spans="1:20" s="175" customFormat="1" ht="11.25">
      <c r="A861" s="175" t="s">
        <v>728</v>
      </c>
      <c r="B861" s="175">
        <v>16</v>
      </c>
      <c r="C861" s="175">
        <v>36</v>
      </c>
      <c r="D861" s="182">
        <v>0.3</v>
      </c>
      <c r="E861" s="182" t="str">
        <f t="shared" si="40"/>
        <v>Darnley Bay-16-36-0.3</v>
      </c>
      <c r="F861" s="182">
        <v>37.9</v>
      </c>
      <c r="G861" s="182">
        <v>0.09</v>
      </c>
      <c r="H861" s="182">
        <v>19.34</v>
      </c>
      <c r="I861" s="182">
        <v>21.64</v>
      </c>
      <c r="J861" s="182">
        <v>14.59</v>
      </c>
      <c r="K861" s="182">
        <v>0.89</v>
      </c>
      <c r="L861" s="182">
        <v>5.43</v>
      </c>
      <c r="M861" s="182">
        <v>0</v>
      </c>
      <c r="N861" s="182">
        <v>0.15</v>
      </c>
      <c r="O861" s="182">
        <v>100.04</v>
      </c>
      <c r="P861" s="183">
        <f t="shared" si="41"/>
        <v>6.8300310097175467</v>
      </c>
      <c r="Q861" s="183">
        <f t="shared" si="42"/>
        <v>0.51760673439446836</v>
      </c>
      <c r="R861" s="182" t="s">
        <v>729</v>
      </c>
      <c r="S861" s="182" t="s">
        <v>741</v>
      </c>
      <c r="T861" s="182">
        <v>7</v>
      </c>
    </row>
    <row r="862" spans="1:20" s="175" customFormat="1" ht="11.25">
      <c r="A862" s="175" t="s">
        <v>728</v>
      </c>
      <c r="B862" s="175">
        <v>16</v>
      </c>
      <c r="C862" s="175">
        <v>37</v>
      </c>
      <c r="D862" s="182">
        <v>0.3</v>
      </c>
      <c r="E862" s="182" t="str">
        <f t="shared" si="40"/>
        <v>Darnley Bay-16-37-0.3</v>
      </c>
      <c r="F862" s="182">
        <v>41.34</v>
      </c>
      <c r="G862" s="182">
        <v>0.03</v>
      </c>
      <c r="H862" s="182">
        <v>20.059999999999999</v>
      </c>
      <c r="I862" s="182">
        <v>7.2</v>
      </c>
      <c r="J862" s="182">
        <v>0.52</v>
      </c>
      <c r="K862" s="182">
        <v>21.07</v>
      </c>
      <c r="L862" s="182">
        <v>5.14</v>
      </c>
      <c r="M862" s="182">
        <v>0</v>
      </c>
      <c r="N862" s="182">
        <v>4.62</v>
      </c>
      <c r="O862" s="182">
        <v>99.98</v>
      </c>
      <c r="P862" s="183">
        <f t="shared" si="41"/>
        <v>83.912745969414857</v>
      </c>
      <c r="Q862" s="183">
        <f t="shared" si="42"/>
        <v>13.382455794233778</v>
      </c>
      <c r="R862" s="182" t="s">
        <v>729</v>
      </c>
      <c r="S862" s="182" t="s">
        <v>730</v>
      </c>
      <c r="T862" s="182">
        <v>5</v>
      </c>
    </row>
    <row r="863" spans="1:20" s="175" customFormat="1" ht="11.25">
      <c r="A863" s="175" t="s">
        <v>728</v>
      </c>
      <c r="B863" s="175">
        <v>16</v>
      </c>
      <c r="C863" s="175">
        <v>38</v>
      </c>
      <c r="D863" s="182">
        <v>0.3</v>
      </c>
      <c r="E863" s="182" t="str">
        <f t="shared" ref="E863:E870" si="43">CONCATENATE(A862,"-",B863,"-",C863,"-",D863)</f>
        <v>Darnley Bay-16-38-0.3</v>
      </c>
      <c r="F863" s="182">
        <v>42.3</v>
      </c>
      <c r="G863" s="182">
        <v>0.14000000000000001</v>
      </c>
      <c r="H863" s="182">
        <v>21.36</v>
      </c>
      <c r="I863" s="182">
        <v>6.46</v>
      </c>
      <c r="J863" s="182">
        <v>0.25</v>
      </c>
      <c r="K863" s="182">
        <v>19.920000000000002</v>
      </c>
      <c r="L863" s="182">
        <v>5.15</v>
      </c>
      <c r="M863" s="182">
        <v>0</v>
      </c>
      <c r="N863" s="182">
        <v>3.38</v>
      </c>
      <c r="O863" s="182">
        <v>98.95</v>
      </c>
      <c r="P863" s="183">
        <f t="shared" si="41"/>
        <v>84.606633056180627</v>
      </c>
      <c r="Q863" s="183">
        <f t="shared" si="42"/>
        <v>9.5966345037784571</v>
      </c>
      <c r="R863" s="182" t="s">
        <v>729</v>
      </c>
      <c r="S863" s="182" t="s">
        <v>730</v>
      </c>
      <c r="T863" s="182">
        <v>5</v>
      </c>
    </row>
    <row r="864" spans="1:20" s="175" customFormat="1" ht="11.25">
      <c r="A864" s="175" t="s">
        <v>728</v>
      </c>
      <c r="B864" s="175">
        <v>16</v>
      </c>
      <c r="C864" s="175">
        <v>48</v>
      </c>
      <c r="D864" s="182">
        <v>0.3</v>
      </c>
      <c r="E864" s="182" t="str">
        <f t="shared" si="43"/>
        <v>Darnley Bay-16-48-0.3</v>
      </c>
      <c r="F864" s="182">
        <v>40.159999999999997</v>
      </c>
      <c r="G864" s="182">
        <v>0.28000000000000003</v>
      </c>
      <c r="H864" s="182">
        <v>16.850000000000001</v>
      </c>
      <c r="I864" s="182">
        <v>7.33</v>
      </c>
      <c r="J864" s="182">
        <v>0.36</v>
      </c>
      <c r="K864" s="182">
        <v>20.28</v>
      </c>
      <c r="L864" s="182">
        <v>5.49</v>
      </c>
      <c r="M864" s="182">
        <v>0</v>
      </c>
      <c r="N864" s="182">
        <v>7.95</v>
      </c>
      <c r="O864" s="182">
        <v>98.69</v>
      </c>
      <c r="P864" s="183">
        <f t="shared" si="41"/>
        <v>83.140823043468856</v>
      </c>
      <c r="Q864" s="183">
        <f t="shared" si="42"/>
        <v>24.04153981190376</v>
      </c>
      <c r="R864" s="182" t="s">
        <v>729</v>
      </c>
      <c r="S864" s="182" t="s">
        <v>730</v>
      </c>
      <c r="T864" s="182">
        <v>5</v>
      </c>
    </row>
    <row r="865" spans="1:20" s="175" customFormat="1" ht="11.25">
      <c r="A865" s="175" t="s">
        <v>728</v>
      </c>
      <c r="B865" s="175">
        <v>16</v>
      </c>
      <c r="C865" s="175">
        <v>49</v>
      </c>
      <c r="D865" s="182">
        <v>0.3</v>
      </c>
      <c r="E865" s="182" t="str">
        <f t="shared" si="43"/>
        <v>Darnley Bay-16-49-0.3</v>
      </c>
      <c r="F865" s="182">
        <v>41.16</v>
      </c>
      <c r="G865" s="182">
        <v>0.88</v>
      </c>
      <c r="H865" s="182">
        <v>17.59</v>
      </c>
      <c r="I865" s="182">
        <v>8.34</v>
      </c>
      <c r="J865" s="182">
        <v>0.33</v>
      </c>
      <c r="K865" s="182">
        <v>21.08</v>
      </c>
      <c r="L865" s="182">
        <v>5.0199999999999996</v>
      </c>
      <c r="M865" s="182">
        <v>0.01</v>
      </c>
      <c r="N865" s="182">
        <v>5.88</v>
      </c>
      <c r="O865" s="182">
        <v>100.3</v>
      </c>
      <c r="P865" s="183">
        <f t="shared" si="41"/>
        <v>81.835508142119721</v>
      </c>
      <c r="Q865" s="183">
        <f t="shared" si="42"/>
        <v>18.31726614482287</v>
      </c>
      <c r="R865" s="182" t="s">
        <v>729</v>
      </c>
      <c r="S865" s="182" t="s">
        <v>737</v>
      </c>
      <c r="T865" s="182">
        <v>11</v>
      </c>
    </row>
    <row r="866" spans="1:20" s="175" customFormat="1" ht="11.25">
      <c r="A866" s="175" t="s">
        <v>728</v>
      </c>
      <c r="B866" s="175">
        <v>16</v>
      </c>
      <c r="C866" s="175">
        <v>52</v>
      </c>
      <c r="D866" s="182">
        <v>0.3</v>
      </c>
      <c r="E866" s="182" t="str">
        <f t="shared" si="43"/>
        <v>Darnley Bay-16-52-0.3</v>
      </c>
      <c r="F866" s="182">
        <v>42.01</v>
      </c>
      <c r="G866" s="182">
        <v>0.75</v>
      </c>
      <c r="H866" s="182">
        <v>22.46</v>
      </c>
      <c r="I866" s="182">
        <v>8.61</v>
      </c>
      <c r="J866" s="182">
        <v>0.32</v>
      </c>
      <c r="K866" s="182">
        <v>20.96</v>
      </c>
      <c r="L866" s="182">
        <v>5.22</v>
      </c>
      <c r="M866" s="182">
        <v>0.03</v>
      </c>
      <c r="N866" s="182">
        <v>1.08</v>
      </c>
      <c r="O866" s="182">
        <v>101.43</v>
      </c>
      <c r="P866" s="183">
        <f t="shared" si="41"/>
        <v>81.270337133186871</v>
      </c>
      <c r="Q866" s="183">
        <f t="shared" si="42"/>
        <v>3.1249623695741331</v>
      </c>
      <c r="R866" s="182" t="s">
        <v>729</v>
      </c>
      <c r="S866" s="182" t="s">
        <v>733</v>
      </c>
      <c r="T866" s="182">
        <v>1</v>
      </c>
    </row>
    <row r="867" spans="1:20" s="175" customFormat="1" ht="11.25">
      <c r="A867" s="175" t="s">
        <v>728</v>
      </c>
      <c r="B867" s="175">
        <v>16</v>
      </c>
      <c r="C867" s="175">
        <v>64</v>
      </c>
      <c r="D867" s="182">
        <v>0.3</v>
      </c>
      <c r="E867" s="182" t="str">
        <f t="shared" si="43"/>
        <v>Darnley Bay-16-64-0.3</v>
      </c>
      <c r="F867" s="182">
        <v>41.57</v>
      </c>
      <c r="G867" s="182">
        <v>0.09</v>
      </c>
      <c r="H867" s="182">
        <v>20.32</v>
      </c>
      <c r="I867" s="182">
        <v>7.97</v>
      </c>
      <c r="J867" s="182">
        <v>0.42</v>
      </c>
      <c r="K867" s="182">
        <v>18.89</v>
      </c>
      <c r="L867" s="182">
        <v>5.7</v>
      </c>
      <c r="M867" s="182">
        <v>0</v>
      </c>
      <c r="N867" s="182">
        <v>4.59</v>
      </c>
      <c r="O867" s="182">
        <v>99.55</v>
      </c>
      <c r="P867" s="183">
        <f t="shared" si="41"/>
        <v>80.859850587173014</v>
      </c>
      <c r="Q867" s="183">
        <f t="shared" si="42"/>
        <v>13.159258261619611</v>
      </c>
      <c r="R867" s="182" t="s">
        <v>729</v>
      </c>
      <c r="S867" s="182" t="s">
        <v>730</v>
      </c>
      <c r="T867" s="182">
        <v>5</v>
      </c>
    </row>
    <row r="868" spans="1:20" s="175" customFormat="1" ht="11.25">
      <c r="A868" s="175" t="s">
        <v>728</v>
      </c>
      <c r="B868" s="175">
        <v>16</v>
      </c>
      <c r="C868" s="175">
        <v>69</v>
      </c>
      <c r="D868" s="182">
        <v>0.3</v>
      </c>
      <c r="E868" s="182" t="str">
        <f t="shared" si="43"/>
        <v>Darnley Bay-16-69-0.3</v>
      </c>
      <c r="F868" s="182">
        <v>42.7</v>
      </c>
      <c r="G868" s="182">
        <v>0.37</v>
      </c>
      <c r="H868" s="182">
        <v>19.05</v>
      </c>
      <c r="I868" s="182">
        <v>6.59</v>
      </c>
      <c r="J868" s="182">
        <v>0.31</v>
      </c>
      <c r="K868" s="182">
        <v>20.079999999999998</v>
      </c>
      <c r="L868" s="182">
        <v>5.25</v>
      </c>
      <c r="M868" s="182">
        <v>0.05</v>
      </c>
      <c r="N868" s="182">
        <v>6.14</v>
      </c>
      <c r="O868" s="182">
        <v>100.53</v>
      </c>
      <c r="P868" s="183">
        <f t="shared" si="41"/>
        <v>84.45069568094749</v>
      </c>
      <c r="Q868" s="183">
        <f t="shared" si="42"/>
        <v>17.77791349948906</v>
      </c>
      <c r="R868" s="182" t="s">
        <v>729</v>
      </c>
      <c r="S868" s="182" t="s">
        <v>737</v>
      </c>
      <c r="T868" s="182">
        <v>11</v>
      </c>
    </row>
    <row r="869" spans="1:20" s="175" customFormat="1" ht="11.25">
      <c r="A869" s="175" t="s">
        <v>728</v>
      </c>
      <c r="B869" s="175">
        <v>16</v>
      </c>
      <c r="C869" s="175">
        <v>79</v>
      </c>
      <c r="D869" s="182">
        <v>0.3</v>
      </c>
      <c r="E869" s="182" t="str">
        <f t="shared" si="43"/>
        <v>Darnley Bay-16-79-0.3</v>
      </c>
      <c r="F869" s="182">
        <v>38.72</v>
      </c>
      <c r="G869" s="182">
        <v>0.09</v>
      </c>
      <c r="H869" s="182">
        <v>20.76</v>
      </c>
      <c r="I869" s="182">
        <v>33.51</v>
      </c>
      <c r="J869" s="182">
        <v>2.0099999999999998</v>
      </c>
      <c r="K869" s="182">
        <v>4.58</v>
      </c>
      <c r="L869" s="182">
        <v>1.27</v>
      </c>
      <c r="M869" s="182">
        <v>0</v>
      </c>
      <c r="N869" s="182">
        <v>0.04</v>
      </c>
      <c r="O869" s="182">
        <v>100.96</v>
      </c>
      <c r="P869" s="183">
        <f t="shared" si="41"/>
        <v>19.589298186617928</v>
      </c>
      <c r="Q869" s="183">
        <f t="shared" si="42"/>
        <v>0.12908939223013302</v>
      </c>
      <c r="R869" s="182" t="s">
        <v>729</v>
      </c>
      <c r="S869" s="182" t="s">
        <v>741</v>
      </c>
      <c r="T869" s="182">
        <v>7</v>
      </c>
    </row>
    <row r="870" spans="1:20" s="175" customFormat="1" ht="11.25">
      <c r="A870" s="175" t="s">
        <v>728</v>
      </c>
      <c r="B870" s="175">
        <v>16</v>
      </c>
      <c r="C870" s="175">
        <v>80</v>
      </c>
      <c r="D870" s="182">
        <v>0.3</v>
      </c>
      <c r="E870" s="182" t="str">
        <f t="shared" si="43"/>
        <v>Darnley Bay-16-80-0.3</v>
      </c>
      <c r="F870" s="182">
        <v>42.23</v>
      </c>
      <c r="G870" s="182">
        <v>0.97</v>
      </c>
      <c r="H870" s="182">
        <v>20.49</v>
      </c>
      <c r="I870" s="182">
        <v>7.28</v>
      </c>
      <c r="J870" s="182">
        <v>0.3</v>
      </c>
      <c r="K870" s="182">
        <v>18.600000000000001</v>
      </c>
      <c r="L870" s="182">
        <v>6.5</v>
      </c>
      <c r="M870" s="182">
        <v>0.05</v>
      </c>
      <c r="N870" s="182">
        <v>3.17</v>
      </c>
      <c r="O870" s="182">
        <v>99.59</v>
      </c>
      <c r="P870" s="183">
        <f t="shared" si="41"/>
        <v>81.995044012185531</v>
      </c>
      <c r="Q870" s="183">
        <f t="shared" si="42"/>
        <v>9.4026780925992099</v>
      </c>
      <c r="R870" s="182" t="s">
        <v>729</v>
      </c>
      <c r="S870" s="182" t="s">
        <v>733</v>
      </c>
      <c r="T870" s="182">
        <v>1</v>
      </c>
    </row>
  </sheetData>
  <phoneticPr fontId="4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Table 1. Os-PGE</vt:lpstr>
      <vt:lpstr>Table 2. CVI Grouping</vt:lpstr>
      <vt:lpstr>Table 3. FITPLOT</vt:lpstr>
      <vt:lpstr>Table S1a. Parry mineral major</vt:lpstr>
      <vt:lpstr>Table S1b. CVI mineral major</vt:lpstr>
      <vt:lpstr>Table S2a.Garnet Comparison</vt:lpstr>
      <vt:lpstr>Table S2b. CPX Comparison</vt:lpstr>
      <vt:lpstr>Table S2c. CVI till Garnet all</vt:lpstr>
      <vt:lpstr>Table S2d. PP till garnet all</vt:lpstr>
      <vt:lpstr>Table S2e. CVI till CPX all</vt:lpstr>
      <vt:lpstr>Table S2f. PP till CPX all</vt:lpstr>
      <vt:lpstr>Table S2g. CVI till spinel all</vt:lpstr>
      <vt:lpstr>Table S2h. PP till spinel all</vt:lpstr>
      <vt:lpstr>Table S3. garnet trace chem</vt:lpstr>
      <vt:lpstr>Table S4. Major elements</vt:lpstr>
      <vt:lpstr>Table S5. GP-13, UB-N and Blank</vt:lpstr>
      <vt:lpstr>Table S6. CPX P-T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Jingao Liu</dc:creator>
  <cp:lastModifiedBy>Leigh Bunton</cp:lastModifiedBy>
  <dcterms:created xsi:type="dcterms:W3CDTF">2016-12-27T06:11:36Z</dcterms:created>
  <dcterms:modified xsi:type="dcterms:W3CDTF">2018-12-05T14:52:35Z</dcterms:modified>
</cp:coreProperties>
</file>